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updateLinks="never" codeName="ThisWorkbook" defaultThemeVersion="124226"/>
  <workbookProtection workbookPassword="80F0" lockStructure="1"/>
  <bookViews>
    <workbookView xWindow="330" yWindow="450" windowWidth="20850" windowHeight="8670" tabRatio="893"/>
  </bookViews>
  <sheets>
    <sheet name="Jursidiction_Select" sheetId="2" r:id="rId1"/>
    <sheet name="Route_Summary" sheetId="19" r:id="rId2"/>
    <sheet name="Route_Detail&amp;Reduction_Priority" sheetId="20" r:id="rId3"/>
    <sheet name="Corridor_Summary" sheetId="23" r:id="rId4"/>
    <sheet name="RouteSummarySource" sheetId="8" state="hidden" r:id="rId5"/>
    <sheet name="RouteDetail&amp;ReductionPrioritySr" sheetId="11" state="hidden" r:id="rId6"/>
    <sheet name="CorridorSummarySource" sheetId="12" state="hidden" r:id="rId7"/>
    <sheet name="Jurisdictions" sheetId="10" state="hidden" r:id="rId8"/>
    <sheet name="Route by Jurisdiction" sheetId="18" state="hidden" r:id="rId9"/>
    <sheet name="CouncilDistricts" sheetId="29" state="hidden" r:id="rId10"/>
    <sheet name="Route by CouncilDistrict" sheetId="27" state="hidden" r:id="rId11"/>
    <sheet name="Corridor by Jurisdiction" sheetId="22" state="hidden" r:id="rId12"/>
    <sheet name="Corridors Over-Under" sheetId="13" state="hidden" r:id="rId13"/>
    <sheet name="Change Summary_Detailed" sheetId="24" state="hidden" r:id="rId14"/>
    <sheet name="Sheet3" sheetId="14" state="hidden" r:id="rId15"/>
    <sheet name="Sheet4" sheetId="15" state="hidden" r:id="rId16"/>
    <sheet name="Sheet5" sheetId="16" state="hidden" r:id="rId17"/>
    <sheet name="Corridor_MajorRoute&amp;RouteLookup" sheetId="31" state="hidden" r:id="rId18"/>
  </sheets>
  <externalReferences>
    <externalReference r:id="rId19"/>
    <externalReference r:id="rId20"/>
  </externalReferences>
  <definedNames>
    <definedName name="_xlnm._FilterDatabase" localSheetId="13" hidden="1">'Change Summary_Detailed'!$A$2:$X$216</definedName>
    <definedName name="_xlnm._FilterDatabase" localSheetId="3" hidden="1">Corridor_Summary!$A$10:$AO$122</definedName>
    <definedName name="_xlnm._FilterDatabase" localSheetId="6" hidden="1">CorridorSummarySource!$A$2:$Y$2</definedName>
    <definedName name="_xlnm._FilterDatabase" localSheetId="0" hidden="1">Jursidiction_Select!$C$4:$C$4</definedName>
    <definedName name="_xlnm._FilterDatabase" localSheetId="2" hidden="1">'Route_Detail&amp;Reduction_Priority'!$A$23:$AQ$236</definedName>
    <definedName name="_xlnm._FilterDatabase" localSheetId="1" hidden="1">Route_Summary!$B$15:$O$163</definedName>
    <definedName name="_xlnm._FilterDatabase" localSheetId="5" hidden="1">'RouteDetail&amp;ReductionPrioritySr'!$A$4:$AT$779</definedName>
    <definedName name="_xlnm._FilterDatabase" localSheetId="4" hidden="1">RouteSummarySource!$A$4:$AF$563</definedName>
    <definedName name="a" localSheetId="13">#REF!</definedName>
    <definedName name="a" localSheetId="11">#REF!</definedName>
    <definedName name="a" localSheetId="3">#REF!</definedName>
    <definedName name="a" localSheetId="9">#REF!</definedName>
    <definedName name="a" localSheetId="10">#REF!</definedName>
    <definedName name="a" localSheetId="2">#REF!</definedName>
    <definedName name="a" localSheetId="1">#REF!</definedName>
    <definedName name="a">#REF!</definedName>
    <definedName name="aa" localSheetId="13">#REF!</definedName>
    <definedName name="aa" localSheetId="11">#REF!</definedName>
    <definedName name="aa" localSheetId="3">#REF!</definedName>
    <definedName name="aa" localSheetId="9">#REF!</definedName>
    <definedName name="aa" localSheetId="10">#REF!</definedName>
    <definedName name="aa" localSheetId="2">#REF!</definedName>
    <definedName name="aa" localSheetId="1">#REF!</definedName>
    <definedName name="aa">#REF!</definedName>
    <definedName name="aaa" localSheetId="13">#REF!</definedName>
    <definedName name="aaa" localSheetId="11">#REF!</definedName>
    <definedName name="aaa" localSheetId="3">#REF!</definedName>
    <definedName name="aaa" localSheetId="9">#REF!</definedName>
    <definedName name="aaa" localSheetId="10">#REF!</definedName>
    <definedName name="aaa" localSheetId="2">#REF!</definedName>
    <definedName name="aaa" localSheetId="1">#REF!</definedName>
    <definedName name="aaa">#REF!</definedName>
    <definedName name="ActCntr_High_Pts" localSheetId="11">#REF!</definedName>
    <definedName name="ActCntr_High_Pts" localSheetId="3">#REF!</definedName>
    <definedName name="ActCntr_High_Pts" localSheetId="9">#REF!</definedName>
    <definedName name="ActCntr_High_Pts" localSheetId="10">#REF!</definedName>
    <definedName name="ActCntr_High_Pts" localSheetId="2">#REF!</definedName>
    <definedName name="ActCntr_High_Pts" localSheetId="1">#REF!</definedName>
    <definedName name="ActCntr_High_Pts">#REF!</definedName>
    <definedName name="ActCntr_High_Thrshld" localSheetId="11">#REF!</definedName>
    <definedName name="ActCntr_High_Thrshld" localSheetId="3">#REF!</definedName>
    <definedName name="ActCntr_High_Thrshld" localSheetId="9">#REF!</definedName>
    <definedName name="ActCntr_High_Thrshld" localSheetId="10">#REF!</definedName>
    <definedName name="ActCntr_High_Thrshld" localSheetId="2">#REF!</definedName>
    <definedName name="ActCntr_High_Thrshld" localSheetId="1">#REF!</definedName>
    <definedName name="ActCntr_High_Thrshld">#REF!</definedName>
    <definedName name="ActCntr_Low_Pts" localSheetId="11">#REF!</definedName>
    <definedName name="ActCntr_Low_Pts" localSheetId="3">#REF!</definedName>
    <definedName name="ActCntr_Low_Pts" localSheetId="9">#REF!</definedName>
    <definedName name="ActCntr_Low_Pts" localSheetId="10">#REF!</definedName>
    <definedName name="ActCntr_Low_Pts" localSheetId="2">#REF!</definedName>
    <definedName name="ActCntr_Low_Pts" localSheetId="1">#REF!</definedName>
    <definedName name="ActCntr_Low_Pts">#REF!</definedName>
    <definedName name="ActCntr_Low_Thrshld" localSheetId="11">#REF!</definedName>
    <definedName name="ActCntr_Low_Thrshld" localSheetId="3">#REF!</definedName>
    <definedName name="ActCntr_Low_Thrshld" localSheetId="9">#REF!</definedName>
    <definedName name="ActCntr_Low_Thrshld" localSheetId="10">#REF!</definedName>
    <definedName name="ActCntr_Low_Thrshld" localSheetId="2">#REF!</definedName>
    <definedName name="ActCntr_Low_Thrshld" localSheetId="1">#REF!</definedName>
    <definedName name="ActCntr_Low_Thrshld">#REF!</definedName>
    <definedName name="ActivityCntr" localSheetId="11">#REF!</definedName>
    <definedName name="ActivityCntr" localSheetId="3">#REF!</definedName>
    <definedName name="ActivityCntr" localSheetId="9">#REF!</definedName>
    <definedName name="ActivityCntr" localSheetId="10">#REF!</definedName>
    <definedName name="ActivityCntr" localSheetId="2">#REF!</definedName>
    <definedName name="ActivityCntr" localSheetId="1">#REF!</definedName>
    <definedName name="ActivityCntr">#REF!</definedName>
    <definedName name="ActivityCntr_Pts" localSheetId="13">[1]Corridor_Analysis!$P$3:$P$115</definedName>
    <definedName name="ActivityCntr_Pts" localSheetId="11">#REF!</definedName>
    <definedName name="ActivityCntr_Pts" localSheetId="3">#REF!</definedName>
    <definedName name="ActivityCntr_Pts" localSheetId="9">#REF!</definedName>
    <definedName name="ActivityCntr_Pts" localSheetId="10">#REF!</definedName>
    <definedName name="ActivityCntr_Pts" localSheetId="2">#REF!</definedName>
    <definedName name="ActivityCntr_Pts" localSheetId="1">#REF!</definedName>
    <definedName name="ActivityCntr_Pts">#REF!</definedName>
    <definedName name="b" localSheetId="13">#REF!</definedName>
    <definedName name="b" localSheetId="11">#REF!</definedName>
    <definedName name="b" localSheetId="3">#REF!</definedName>
    <definedName name="b" localSheetId="9">#REF!</definedName>
    <definedName name="b" localSheetId="10">#REF!</definedName>
    <definedName name="b" localSheetId="2">#REF!</definedName>
    <definedName name="b" localSheetId="1">#REF!</definedName>
    <definedName name="b">#REF!</definedName>
    <definedName name="bb" localSheetId="13">#REF!</definedName>
    <definedName name="bb" localSheetId="11">#REF!</definedName>
    <definedName name="bb" localSheetId="3">#REF!</definedName>
    <definedName name="bb" localSheetId="9">#REF!</definedName>
    <definedName name="bb" localSheetId="10">#REF!</definedName>
    <definedName name="bb" localSheetId="2">#REF!</definedName>
    <definedName name="bb" localSheetId="1">#REF!</definedName>
    <definedName name="bb">#REF!</definedName>
    <definedName name="bbb" localSheetId="13">#REF!</definedName>
    <definedName name="bbb" localSheetId="11">#REF!</definedName>
    <definedName name="bbb" localSheetId="3">#REF!</definedName>
    <definedName name="bbb" localSheetId="9">#REF!</definedName>
    <definedName name="bbb" localSheetId="10">#REF!</definedName>
    <definedName name="bbb" localSheetId="2">#REF!</definedName>
    <definedName name="bbb" localSheetId="1">#REF!</definedName>
    <definedName name="bbb">#REF!</definedName>
    <definedName name="cc" localSheetId="13">#REF!</definedName>
    <definedName name="cc" localSheetId="11">#REF!</definedName>
    <definedName name="cc" localSheetId="3">#REF!</definedName>
    <definedName name="cc" localSheetId="9">#REF!</definedName>
    <definedName name="cc" localSheetId="10">#REF!</definedName>
    <definedName name="cc" localSheetId="2">#REF!</definedName>
    <definedName name="cc" localSheetId="1">#REF!</definedName>
    <definedName name="cc">#REF!</definedName>
    <definedName name="ccc" localSheetId="13">#REF!</definedName>
    <definedName name="ccc" localSheetId="11">#REF!</definedName>
    <definedName name="ccc" localSheetId="3">#REF!</definedName>
    <definedName name="ccc" localSheetId="9">#REF!</definedName>
    <definedName name="ccc" localSheetId="10">#REF!</definedName>
    <definedName name="ccc" localSheetId="2">#REF!</definedName>
    <definedName name="ccc" localSheetId="1">#REF!</definedName>
    <definedName name="ccc">#REF!</definedName>
    <definedName name="Complete_DataSet" localSheetId="13">[1]Corridor_Analysis!$A$3:$BF$115</definedName>
    <definedName name="Complete_DataSet" localSheetId="11">#REF!</definedName>
    <definedName name="Complete_DataSet" localSheetId="3">#REF!</definedName>
    <definedName name="Complete_DataSet" localSheetId="9">#REF!</definedName>
    <definedName name="Complete_DataSet" localSheetId="10">#REF!</definedName>
    <definedName name="Complete_DataSet" localSheetId="2">#REF!</definedName>
    <definedName name="Complete_DataSet" localSheetId="1">#REF!</definedName>
    <definedName name="Complete_DataSet">#REF!</definedName>
    <definedName name="CostRecovery100" localSheetId="13">[1]Corridor_Analysis!$AG$119</definedName>
    <definedName name="CostRecovery100" localSheetId="11">#REF!</definedName>
    <definedName name="CostRecovery100" localSheetId="3">#REF!</definedName>
    <definedName name="CostRecovery100" localSheetId="9">#REF!</definedName>
    <definedName name="CostRecovery100" localSheetId="10">#REF!</definedName>
    <definedName name="CostRecovery100" localSheetId="2">#REF!</definedName>
    <definedName name="CostRecovery100" localSheetId="1">#REF!</definedName>
    <definedName name="CostRecovery100">#REF!</definedName>
    <definedName name="CostRecovery100_StepIncrease" localSheetId="13">[1]Corridor_Analysis!$AH$119</definedName>
    <definedName name="CostRecovery100_StepIncrease" localSheetId="11">#REF!</definedName>
    <definedName name="CostRecovery100_StepIncrease" localSheetId="3">#REF!</definedName>
    <definedName name="CostRecovery100_StepIncrease" localSheetId="9">#REF!</definedName>
    <definedName name="CostRecovery100_StepIncrease" localSheetId="10">#REF!</definedName>
    <definedName name="CostRecovery100_StepIncrease" localSheetId="2">#REF!</definedName>
    <definedName name="CostRecovery100_StepIncrease" localSheetId="1">#REF!</definedName>
    <definedName name="CostRecovery100_StepIncrease">#REF!</definedName>
    <definedName name="CostRecovery16" localSheetId="13">[1]Corridor_Analysis!$AG$122</definedName>
    <definedName name="CostRecovery16" localSheetId="11">#REF!</definedName>
    <definedName name="CostRecovery16" localSheetId="3">#REF!</definedName>
    <definedName name="CostRecovery16" localSheetId="9">#REF!</definedName>
    <definedName name="CostRecovery16" localSheetId="10">#REF!</definedName>
    <definedName name="CostRecovery16" localSheetId="2">#REF!</definedName>
    <definedName name="CostRecovery16" localSheetId="1">#REF!</definedName>
    <definedName name="CostRecovery16">#REF!</definedName>
    <definedName name="CostRecovery16_StepIncrease" localSheetId="13">[1]Corridor_Analysis!$AJ$122</definedName>
    <definedName name="CostRecovery16_StepIncrease" localSheetId="11">#REF!</definedName>
    <definedName name="CostRecovery16_StepIncrease" localSheetId="3">#REF!</definedName>
    <definedName name="CostRecovery16_StepIncrease" localSheetId="9">#REF!</definedName>
    <definedName name="CostRecovery16_StepIncrease" localSheetId="10">#REF!</definedName>
    <definedName name="CostRecovery16_StepIncrease" localSheetId="2">#REF!</definedName>
    <definedName name="CostRecovery16_StepIncrease" localSheetId="1">#REF!</definedName>
    <definedName name="CostRecovery16_StepIncrease">#REF!</definedName>
    <definedName name="CostRecovery33" localSheetId="13">[1]Corridor_Analysis!$AG$121</definedName>
    <definedName name="CostRecovery33" localSheetId="11">#REF!</definedName>
    <definedName name="CostRecovery33" localSheetId="3">#REF!</definedName>
    <definedName name="CostRecovery33" localSheetId="9">#REF!</definedName>
    <definedName name="CostRecovery33" localSheetId="10">#REF!</definedName>
    <definedName name="CostRecovery33" localSheetId="2">#REF!</definedName>
    <definedName name="CostRecovery33" localSheetId="1">#REF!</definedName>
    <definedName name="CostRecovery33">#REF!</definedName>
    <definedName name="CostRecovery33_StepIncrease" localSheetId="13">[1]Corridor_Analysis!$AJ$121</definedName>
    <definedName name="CostRecovery33_StepIncrease" localSheetId="11">#REF!</definedName>
    <definedName name="CostRecovery33_StepIncrease" localSheetId="3">#REF!</definedName>
    <definedName name="CostRecovery33_StepIncrease" localSheetId="9">#REF!</definedName>
    <definedName name="CostRecovery33_StepIncrease" localSheetId="10">#REF!</definedName>
    <definedName name="CostRecovery33_StepIncrease" localSheetId="2">#REF!</definedName>
    <definedName name="CostRecovery33_StepIncrease" localSheetId="1">#REF!</definedName>
    <definedName name="CostRecovery33_StepIncrease">#REF!</definedName>
    <definedName name="CostRecovery50" localSheetId="13">[1]Corridor_Analysis!$AG$120</definedName>
    <definedName name="CostRecovery50" localSheetId="11">#REF!</definedName>
    <definedName name="CostRecovery50" localSheetId="3">#REF!</definedName>
    <definedName name="CostRecovery50" localSheetId="9">#REF!</definedName>
    <definedName name="CostRecovery50" localSheetId="10">#REF!</definedName>
    <definedName name="CostRecovery50" localSheetId="2">#REF!</definedName>
    <definedName name="CostRecovery50" localSheetId="1">#REF!</definedName>
    <definedName name="CostRecovery50">#REF!</definedName>
    <definedName name="CostRecovery50_StepIncrease" localSheetId="13">[1]Corridor_Analysis!$AH$120</definedName>
    <definedName name="CostRecovery50_StepIncrease" localSheetId="11">#REF!</definedName>
    <definedName name="CostRecovery50_StepIncrease" localSheetId="3">#REF!</definedName>
    <definedName name="CostRecovery50_StepIncrease" localSheetId="9">#REF!</definedName>
    <definedName name="CostRecovery50_StepIncrease" localSheetId="10">#REF!</definedName>
    <definedName name="CostRecovery50_StepIncrease" localSheetId="2">#REF!</definedName>
    <definedName name="CostRecovery50_StepIncrease" localSheetId="1">#REF!</definedName>
    <definedName name="CostRecovery50_StepIncrease">#REF!</definedName>
    <definedName name="CostRecovery8" localSheetId="13">[1]Corridor_Analysis!$AG$123</definedName>
    <definedName name="CostRecovery8" localSheetId="11">#REF!</definedName>
    <definedName name="CostRecovery8" localSheetId="3">#REF!</definedName>
    <definedName name="CostRecovery8" localSheetId="9">#REF!</definedName>
    <definedName name="CostRecovery8" localSheetId="10">#REF!</definedName>
    <definedName name="CostRecovery8" localSheetId="2">#REF!</definedName>
    <definedName name="CostRecovery8" localSheetId="1">#REF!</definedName>
    <definedName name="CostRecovery8">#REF!</definedName>
    <definedName name="CostRecovery8_StepIncrease" localSheetId="13">[1]Corridor_Analysis!$AJ$123</definedName>
    <definedName name="CostRecovery8_StepIncrease" localSheetId="11">#REF!</definedName>
    <definedName name="CostRecovery8_StepIncrease" localSheetId="3">#REF!</definedName>
    <definedName name="CostRecovery8_StepIncrease" localSheetId="9">#REF!</definedName>
    <definedName name="CostRecovery8_StepIncrease" localSheetId="10">#REF!</definedName>
    <definedName name="CostRecovery8_StepIncrease" localSheetId="2">#REF!</definedName>
    <definedName name="CostRecovery8_StepIncrease" localSheetId="1">#REF!</definedName>
    <definedName name="CostRecovery8_StepIncrease">#REF!</definedName>
    <definedName name="_xlnm.Criteria" localSheetId="1">Route_Summary!$B$2:$B$3</definedName>
    <definedName name="_xlnm.Criteria" localSheetId="4">RouteSummarySource!$A$1:$A$2</definedName>
    <definedName name="d" localSheetId="13">#REF!</definedName>
    <definedName name="d" localSheetId="11">#REF!</definedName>
    <definedName name="d" localSheetId="3">#REF!</definedName>
    <definedName name="d" localSheetId="9">#REF!</definedName>
    <definedName name="d" localSheetId="10">#REF!</definedName>
    <definedName name="d" localSheetId="2">#REF!</definedName>
    <definedName name="d" localSheetId="1">#REF!</definedName>
    <definedName name="d">#REF!</definedName>
    <definedName name="dd" localSheetId="13">#REF!</definedName>
    <definedName name="dd" localSheetId="11">#REF!</definedName>
    <definedName name="dd" localSheetId="3">#REF!</definedName>
    <definedName name="dd" localSheetId="9">#REF!</definedName>
    <definedName name="dd" localSheetId="10">#REF!</definedName>
    <definedName name="dd" localSheetId="2">#REF!</definedName>
    <definedName name="dd" localSheetId="1">#REF!</definedName>
    <definedName name="dd">#REF!</definedName>
    <definedName name="ddd" localSheetId="13">#REF!</definedName>
    <definedName name="ddd" localSheetId="11">#REF!</definedName>
    <definedName name="ddd" localSheetId="3">#REF!</definedName>
    <definedName name="ddd" localSheetId="9">#REF!</definedName>
    <definedName name="ddd" localSheetId="10">#REF!</definedName>
    <definedName name="ddd" localSheetId="2">#REF!</definedName>
    <definedName name="ddd" localSheetId="1">#REF!</definedName>
    <definedName name="ddd">#REF!</definedName>
    <definedName name="Demo_Pts" localSheetId="11">#REF!</definedName>
    <definedName name="Demo_Pts" localSheetId="3">#REF!</definedName>
    <definedName name="Demo_Pts" localSheetId="9">#REF!</definedName>
    <definedName name="Demo_Pts" localSheetId="10">#REF!</definedName>
    <definedName name="Demo_Pts" localSheetId="2">#REF!</definedName>
    <definedName name="Demo_Pts" localSheetId="1">#REF!</definedName>
    <definedName name="Demo_Pts">#REF!</definedName>
    <definedName name="Demo_Thrshld" localSheetId="11">#REF!</definedName>
    <definedName name="Demo_Thrshld" localSheetId="3">#REF!</definedName>
    <definedName name="Demo_Thrshld" localSheetId="9">#REF!</definedName>
    <definedName name="Demo_Thrshld" localSheetId="10">#REF!</definedName>
    <definedName name="Demo_Thrshld" localSheetId="2">#REF!</definedName>
    <definedName name="Demo_Thrshld" localSheetId="1">#REF!</definedName>
    <definedName name="Demo_Thrshld">#REF!</definedName>
    <definedName name="E" localSheetId="13">#REF!</definedName>
    <definedName name="e" localSheetId="11">#REF!</definedName>
    <definedName name="e" localSheetId="3">#REF!</definedName>
    <definedName name="e" localSheetId="9">#REF!</definedName>
    <definedName name="e" localSheetId="10">#REF!</definedName>
    <definedName name="e" localSheetId="2">#REF!</definedName>
    <definedName name="e" localSheetId="1">#REF!</definedName>
    <definedName name="e">#REF!</definedName>
    <definedName name="ee" localSheetId="13">#REF!</definedName>
    <definedName name="ee" localSheetId="11">#REF!</definedName>
    <definedName name="ee" localSheetId="3">#REF!</definedName>
    <definedName name="ee" localSheetId="9">#REF!</definedName>
    <definedName name="ee" localSheetId="10">#REF!</definedName>
    <definedName name="ee" localSheetId="2">#REF!</definedName>
    <definedName name="ee" localSheetId="1">#REF!</definedName>
    <definedName name="ee">#REF!</definedName>
    <definedName name="eee" localSheetId="13">#REF!</definedName>
    <definedName name="eee" localSheetId="11">#REF!</definedName>
    <definedName name="eee" localSheetId="3">#REF!</definedName>
    <definedName name="eee" localSheetId="9">#REF!</definedName>
    <definedName name="eee" localSheetId="10">#REF!</definedName>
    <definedName name="eee" localSheetId="2">#REF!</definedName>
    <definedName name="eee" localSheetId="1">#REF!</definedName>
    <definedName name="eee">#REF!</definedName>
    <definedName name="f" localSheetId="13">#REF!</definedName>
    <definedName name="f" localSheetId="11">#REF!</definedName>
    <definedName name="f" localSheetId="3">#REF!</definedName>
    <definedName name="f" localSheetId="9">#REF!</definedName>
    <definedName name="f" localSheetId="10">#REF!</definedName>
    <definedName name="f" localSheetId="2">#REF!</definedName>
    <definedName name="f" localSheetId="1">#REF!</definedName>
    <definedName name="f">#REF!</definedName>
    <definedName name="ff" localSheetId="13">#REF!</definedName>
    <definedName name="ff" localSheetId="11">#REF!</definedName>
    <definedName name="ff" localSheetId="3">#REF!</definedName>
    <definedName name="ff" localSheetId="9">#REF!</definedName>
    <definedName name="ff" localSheetId="10">#REF!</definedName>
    <definedName name="ff" localSheetId="2">#REF!</definedName>
    <definedName name="ff" localSheetId="1">#REF!</definedName>
    <definedName name="ff">#REF!</definedName>
    <definedName name="fff" localSheetId="13">#REF!</definedName>
    <definedName name="fff" localSheetId="11">#REF!</definedName>
    <definedName name="fff" localSheetId="3">#REF!</definedName>
    <definedName name="fff" localSheetId="9">#REF!</definedName>
    <definedName name="fff" localSheetId="10">#REF!</definedName>
    <definedName name="fff" localSheetId="2">#REF!</definedName>
    <definedName name="fff" localSheetId="1">#REF!</definedName>
    <definedName name="fff">#REF!</definedName>
    <definedName name="FinalPeak_Service" localSheetId="13">[1]Corridor_Analysis!$AS$3:$AS$115</definedName>
    <definedName name="FinalPeak_Service" localSheetId="11">#REF!</definedName>
    <definedName name="FinalPeak_Service" localSheetId="3">#REF!</definedName>
    <definedName name="FinalPeak_Service" localSheetId="9">#REF!</definedName>
    <definedName name="FinalPeak_Service" localSheetId="10">#REF!</definedName>
    <definedName name="FinalPeak_Service" localSheetId="2">#REF!</definedName>
    <definedName name="FinalPeak_Service" localSheetId="1">#REF!</definedName>
    <definedName name="FinalPeak_Service">#REF!</definedName>
    <definedName name="g" localSheetId="13">#REF!</definedName>
    <definedName name="g" localSheetId="11">#REF!</definedName>
    <definedName name="g" localSheetId="3">#REF!</definedName>
    <definedName name="g" localSheetId="9">#REF!</definedName>
    <definedName name="g" localSheetId="10">#REF!</definedName>
    <definedName name="g" localSheetId="2">#REF!</definedName>
    <definedName name="g" localSheetId="1">#REF!</definedName>
    <definedName name="g">#REF!</definedName>
    <definedName name="gg" localSheetId="13">#REF!</definedName>
    <definedName name="gg" localSheetId="11">#REF!</definedName>
    <definedName name="gg" localSheetId="3">#REF!</definedName>
    <definedName name="gg" localSheetId="9">#REF!</definedName>
    <definedName name="gg" localSheetId="10">#REF!</definedName>
    <definedName name="gg" localSheetId="2">#REF!</definedName>
    <definedName name="gg" localSheetId="1">#REF!</definedName>
    <definedName name="gg">#REF!</definedName>
    <definedName name="ggg" localSheetId="13">#REF!</definedName>
    <definedName name="ggg" localSheetId="11">#REF!</definedName>
    <definedName name="ggg" localSheetId="3">#REF!</definedName>
    <definedName name="ggg" localSheetId="9">#REF!</definedName>
    <definedName name="ggg" localSheetId="10">#REF!</definedName>
    <definedName name="ggg" localSheetId="2">#REF!</definedName>
    <definedName name="ggg" localSheetId="1">#REF!</definedName>
    <definedName name="ggg">#REF!</definedName>
    <definedName name="h" localSheetId="13">#REF!</definedName>
    <definedName name="h" localSheetId="11">#REF!</definedName>
    <definedName name="h" localSheetId="3">#REF!</definedName>
    <definedName name="h" localSheetId="9">#REF!</definedName>
    <definedName name="h" localSheetId="10">#REF!</definedName>
    <definedName name="h" localSheetId="2">#REF!</definedName>
    <definedName name="h" localSheetId="1">#REF!</definedName>
    <definedName name="h">#REF!</definedName>
    <definedName name="hh" localSheetId="13">#REF!</definedName>
    <definedName name="hh" localSheetId="11">#REF!</definedName>
    <definedName name="hh" localSheetId="3">#REF!</definedName>
    <definedName name="hh" localSheetId="9">#REF!</definedName>
    <definedName name="hh" localSheetId="10">#REF!</definedName>
    <definedName name="hh" localSheetId="2">#REF!</definedName>
    <definedName name="hh" localSheetId="1">#REF!</definedName>
    <definedName name="hh">#REF!</definedName>
    <definedName name="HH_Crdr_Mi" localSheetId="11">#REF!</definedName>
    <definedName name="HH_Crdr_Mi" localSheetId="3">#REF!</definedName>
    <definedName name="HH_Crdr_Mi" localSheetId="9">#REF!</definedName>
    <definedName name="HH_Crdr_Mi" localSheetId="10">#REF!</definedName>
    <definedName name="HH_Crdr_Mi" localSheetId="2">#REF!</definedName>
    <definedName name="HH_Crdr_Mi" localSheetId="1">#REF!</definedName>
    <definedName name="HH_Crdr_Mi">#REF!</definedName>
    <definedName name="HH_High_Pts" localSheetId="11">#REF!</definedName>
    <definedName name="HH_High_Pts" localSheetId="3">#REF!</definedName>
    <definedName name="HH_High_Pts" localSheetId="9">#REF!</definedName>
    <definedName name="HH_High_Pts" localSheetId="10">#REF!</definedName>
    <definedName name="HH_High_Pts" localSheetId="2">#REF!</definedName>
    <definedName name="HH_High_Pts" localSheetId="1">#REF!</definedName>
    <definedName name="HH_High_Pts">#REF!</definedName>
    <definedName name="HH_High_Thrshld" localSheetId="11">#REF!</definedName>
    <definedName name="HH_High_Thrshld" localSheetId="3">#REF!</definedName>
    <definedName name="HH_High_Thrshld" localSheetId="9">#REF!</definedName>
    <definedName name="HH_High_Thrshld" localSheetId="10">#REF!</definedName>
    <definedName name="HH_High_Thrshld" localSheetId="2">#REF!</definedName>
    <definedName name="HH_High_Thrshld" localSheetId="1">#REF!</definedName>
    <definedName name="HH_High_Thrshld">#REF!</definedName>
    <definedName name="HH_Low_Pts" localSheetId="11">#REF!</definedName>
    <definedName name="HH_Low_Pts" localSheetId="3">#REF!</definedName>
    <definedName name="HH_Low_Pts" localSheetId="9">#REF!</definedName>
    <definedName name="HH_Low_Pts" localSheetId="10">#REF!</definedName>
    <definedName name="HH_Low_Pts" localSheetId="2">#REF!</definedName>
    <definedName name="HH_Low_Pts" localSheetId="1">#REF!</definedName>
    <definedName name="HH_Low_Pts">#REF!</definedName>
    <definedName name="HH_Low_Thrshld" localSheetId="11">#REF!</definedName>
    <definedName name="HH_Low_Thrshld" localSheetId="3">#REF!</definedName>
    <definedName name="HH_Low_Thrshld" localSheetId="9">#REF!</definedName>
    <definedName name="HH_Low_Thrshld" localSheetId="10">#REF!</definedName>
    <definedName name="HH_Low_Thrshld" localSheetId="2">#REF!</definedName>
    <definedName name="HH_Low_Thrshld" localSheetId="1">#REF!</definedName>
    <definedName name="HH_Low_Thrshld">#REF!</definedName>
    <definedName name="HH_Mid_Pts" localSheetId="11">#REF!</definedName>
    <definedName name="HH_Mid_Pts" localSheetId="3">#REF!</definedName>
    <definedName name="HH_Mid_Pts" localSheetId="9">#REF!</definedName>
    <definedName name="HH_Mid_Pts" localSheetId="10">#REF!</definedName>
    <definedName name="HH_Mid_Pts" localSheetId="2">#REF!</definedName>
    <definedName name="HH_Mid_Pts" localSheetId="1">#REF!</definedName>
    <definedName name="HH_Mid_Pts">#REF!</definedName>
    <definedName name="HH_Mid_Thrshld" localSheetId="11">#REF!</definedName>
    <definedName name="HH_Mid_Thrshld" localSheetId="3">#REF!</definedName>
    <definedName name="HH_Mid_Thrshld" localSheetId="9">#REF!</definedName>
    <definedName name="HH_Mid_Thrshld" localSheetId="10">#REF!</definedName>
    <definedName name="HH_Mid_Thrshld" localSheetId="2">#REF!</definedName>
    <definedName name="HH_Mid_Thrshld" localSheetId="1">#REF!</definedName>
    <definedName name="HH_Mid_Thrshld">#REF!</definedName>
    <definedName name="HH_Pts" localSheetId="13">[1]Corridor_Analysis!$H$3:$H$115</definedName>
    <definedName name="HH_Pts" localSheetId="11">#REF!</definedName>
    <definedName name="HH_Pts" localSheetId="3">#REF!</definedName>
    <definedName name="HH_Pts" localSheetId="9">#REF!</definedName>
    <definedName name="HH_Pts" localSheetId="10">#REF!</definedName>
    <definedName name="HH_Pts" localSheetId="2">#REF!</definedName>
    <definedName name="HH_Pts" localSheetId="1">#REF!</definedName>
    <definedName name="HH_Pts">#REF!</definedName>
    <definedName name="hhh" localSheetId="13">#REF!</definedName>
    <definedName name="hhh" localSheetId="11">#REF!</definedName>
    <definedName name="hhh" localSheetId="3">#REF!</definedName>
    <definedName name="hhh" localSheetId="9">#REF!</definedName>
    <definedName name="hhh" localSheetId="10">#REF!</definedName>
    <definedName name="hhh" localSheetId="2">#REF!</definedName>
    <definedName name="hhh" localSheetId="1">#REF!</definedName>
    <definedName name="hhh">#REF!</definedName>
    <definedName name="Households__Corridor_Mile" localSheetId="11">#REF!</definedName>
    <definedName name="Households__Corridor_Mile" localSheetId="3">#REF!</definedName>
    <definedName name="Households__Corridor_Mile" localSheetId="9">#REF!</definedName>
    <definedName name="Households__Corridor_Mile" localSheetId="10">#REF!</definedName>
    <definedName name="Households__Corridor_Mile" localSheetId="2">#REF!</definedName>
    <definedName name="Households__Corridor_Mile" localSheetId="1">#REF!</definedName>
    <definedName name="Households__Corridor_Mile">#REF!</definedName>
    <definedName name="i" localSheetId="13">#REF!</definedName>
    <definedName name="i" localSheetId="11">#REF!</definedName>
    <definedName name="i" localSheetId="3">#REF!</definedName>
    <definedName name="i" localSheetId="9">#REF!</definedName>
    <definedName name="i" localSheetId="10">#REF!</definedName>
    <definedName name="i" localSheetId="2">#REF!</definedName>
    <definedName name="i" localSheetId="1">#REF!</definedName>
    <definedName name="i">#REF!</definedName>
    <definedName name="ii" localSheetId="13">#REF!</definedName>
    <definedName name="ii" localSheetId="11">#REF!</definedName>
    <definedName name="ii" localSheetId="3">#REF!</definedName>
    <definedName name="ii" localSheetId="9">#REF!</definedName>
    <definedName name="ii" localSheetId="10">#REF!</definedName>
    <definedName name="ii" localSheetId="2">#REF!</definedName>
    <definedName name="ii" localSheetId="1">#REF!</definedName>
    <definedName name="ii">#REF!</definedName>
    <definedName name="iii" localSheetId="13">#REF!</definedName>
    <definedName name="iii" localSheetId="11">#REF!</definedName>
    <definedName name="iii" localSheetId="3">#REF!</definedName>
    <definedName name="iii" localSheetId="9">#REF!</definedName>
    <definedName name="iii" localSheetId="10">#REF!</definedName>
    <definedName name="iii" localSheetId="2">#REF!</definedName>
    <definedName name="iii" localSheetId="1">#REF!</definedName>
    <definedName name="iii">#REF!</definedName>
    <definedName name="j" localSheetId="13">#REF!</definedName>
    <definedName name="j" localSheetId="11">#REF!</definedName>
    <definedName name="j" localSheetId="3">#REF!</definedName>
    <definedName name="j" localSheetId="9">#REF!</definedName>
    <definedName name="j" localSheetId="10">#REF!</definedName>
    <definedName name="j" localSheetId="2">#REF!</definedName>
    <definedName name="j" localSheetId="1">#REF!</definedName>
    <definedName name="j">#REF!</definedName>
    <definedName name="jj" localSheetId="13">#REF!</definedName>
    <definedName name="jj" localSheetId="11">#REF!</definedName>
    <definedName name="jj" localSheetId="3">#REF!</definedName>
    <definedName name="jj" localSheetId="9">#REF!</definedName>
    <definedName name="jj" localSheetId="10">#REF!</definedName>
    <definedName name="jj" localSheetId="2">#REF!</definedName>
    <definedName name="jj" localSheetId="1">#REF!</definedName>
    <definedName name="jj">#REF!</definedName>
    <definedName name="jjj" localSheetId="13">#REF!</definedName>
    <definedName name="jjj" localSheetId="11">#REF!</definedName>
    <definedName name="jjj" localSheetId="3">#REF!</definedName>
    <definedName name="jjj" localSheetId="9">#REF!</definedName>
    <definedName name="jjj" localSheetId="10">#REF!</definedName>
    <definedName name="jjj" localSheetId="2">#REF!</definedName>
    <definedName name="jjj" localSheetId="1">#REF!</definedName>
    <definedName name="jjj">#REF!</definedName>
    <definedName name="Jobs__CorridorMile" localSheetId="11">#REF!</definedName>
    <definedName name="Jobs__CorridorMile" localSheetId="3">#REF!</definedName>
    <definedName name="Jobs__CorridorMile" localSheetId="9">#REF!</definedName>
    <definedName name="Jobs__CorridorMile" localSheetId="10">#REF!</definedName>
    <definedName name="Jobs__CorridorMile" localSheetId="2">#REF!</definedName>
    <definedName name="Jobs__CorridorMile" localSheetId="1">#REF!</definedName>
    <definedName name="Jobs__CorridorMile">#REF!</definedName>
    <definedName name="Jobs_High_Pts" localSheetId="11">#REF!</definedName>
    <definedName name="Jobs_High_Pts" localSheetId="3">#REF!</definedName>
    <definedName name="Jobs_High_Pts" localSheetId="9">#REF!</definedName>
    <definedName name="Jobs_High_Pts" localSheetId="10">#REF!</definedName>
    <definedName name="Jobs_High_Pts" localSheetId="2">#REF!</definedName>
    <definedName name="Jobs_High_Pts" localSheetId="1">#REF!</definedName>
    <definedName name="Jobs_High_Pts">#REF!</definedName>
    <definedName name="Jobs_High_Thrshld" localSheetId="11">#REF!</definedName>
    <definedName name="Jobs_High_Thrshld" localSheetId="3">#REF!</definedName>
    <definedName name="Jobs_High_Thrshld" localSheetId="9">#REF!</definedName>
    <definedName name="Jobs_High_Thrshld" localSheetId="10">#REF!</definedName>
    <definedName name="Jobs_High_Thrshld" localSheetId="2">#REF!</definedName>
    <definedName name="Jobs_High_Thrshld" localSheetId="1">#REF!</definedName>
    <definedName name="Jobs_High_Thrshld">#REF!</definedName>
    <definedName name="Jobs_Low_Pts" localSheetId="11">#REF!</definedName>
    <definedName name="Jobs_Low_Pts" localSheetId="3">#REF!</definedName>
    <definedName name="Jobs_Low_Pts" localSheetId="9">#REF!</definedName>
    <definedName name="Jobs_Low_Pts" localSheetId="10">#REF!</definedName>
    <definedName name="Jobs_Low_Pts" localSheetId="2">#REF!</definedName>
    <definedName name="Jobs_Low_Pts" localSheetId="1">#REF!</definedName>
    <definedName name="Jobs_Low_Pts">#REF!</definedName>
    <definedName name="Jobs_Low_Thrshld" localSheetId="11">#REF!</definedName>
    <definedName name="Jobs_Low_Thrshld" localSheetId="3">#REF!</definedName>
    <definedName name="Jobs_Low_Thrshld" localSheetId="9">#REF!</definedName>
    <definedName name="Jobs_Low_Thrshld" localSheetId="10">#REF!</definedName>
    <definedName name="Jobs_Low_Thrshld" localSheetId="2">#REF!</definedName>
    <definedName name="Jobs_Low_Thrshld" localSheetId="1">#REF!</definedName>
    <definedName name="Jobs_Low_Thrshld">#REF!</definedName>
    <definedName name="Jobs_Mid_pts" localSheetId="11">#REF!</definedName>
    <definedName name="Jobs_Mid_pts" localSheetId="3">#REF!</definedName>
    <definedName name="Jobs_Mid_pts" localSheetId="9">#REF!</definedName>
    <definedName name="Jobs_Mid_pts" localSheetId="10">#REF!</definedName>
    <definedName name="Jobs_Mid_pts" localSheetId="2">#REF!</definedName>
    <definedName name="Jobs_Mid_pts" localSheetId="1">#REF!</definedName>
    <definedName name="Jobs_Mid_pts">#REF!</definedName>
    <definedName name="Jobs_Mid_Thrshld" localSheetId="11">#REF!</definedName>
    <definedName name="Jobs_Mid_Thrshld" localSheetId="3">#REF!</definedName>
    <definedName name="Jobs_Mid_Thrshld" localSheetId="9">#REF!</definedName>
    <definedName name="Jobs_Mid_Thrshld" localSheetId="10">#REF!</definedName>
    <definedName name="Jobs_Mid_Thrshld" localSheetId="2">#REF!</definedName>
    <definedName name="Jobs_Mid_Thrshld" localSheetId="1">#REF!</definedName>
    <definedName name="Jobs_Mid_Thrshld">#REF!</definedName>
    <definedName name="Jobs_Pts" localSheetId="13">[1]Corridor_Analysis!$J$3:$J$115</definedName>
    <definedName name="Jobs_Pts" localSheetId="11">#REF!</definedName>
    <definedName name="Jobs_Pts" localSheetId="3">#REF!</definedName>
    <definedName name="Jobs_Pts" localSheetId="9">#REF!</definedName>
    <definedName name="Jobs_Pts" localSheetId="10">#REF!</definedName>
    <definedName name="Jobs_Pts" localSheetId="2">#REF!</definedName>
    <definedName name="Jobs_Pts" localSheetId="1">#REF!</definedName>
    <definedName name="Jobs_Pts">#REF!</definedName>
    <definedName name="k" localSheetId="13">#REF!</definedName>
    <definedName name="k" localSheetId="11">#REF!</definedName>
    <definedName name="k" localSheetId="3">#REF!</definedName>
    <definedName name="k" localSheetId="9">#REF!</definedName>
    <definedName name="k" localSheetId="10">#REF!</definedName>
    <definedName name="k" localSheetId="2">#REF!</definedName>
    <definedName name="k" localSheetId="1">#REF!</definedName>
    <definedName name="k">#REF!</definedName>
    <definedName name="kk" localSheetId="13">#REF!</definedName>
    <definedName name="kk" localSheetId="11">#REF!</definedName>
    <definedName name="kk" localSheetId="3">#REF!</definedName>
    <definedName name="kk" localSheetId="9">#REF!</definedName>
    <definedName name="kk" localSheetId="10">#REF!</definedName>
    <definedName name="kk" localSheetId="2">#REF!</definedName>
    <definedName name="kk" localSheetId="1">#REF!</definedName>
    <definedName name="kk">#REF!</definedName>
    <definedName name="kkk" localSheetId="13">#REF!</definedName>
    <definedName name="kkk" localSheetId="11">#REF!</definedName>
    <definedName name="kkk" localSheetId="3">#REF!</definedName>
    <definedName name="kkk" localSheetId="9">#REF!</definedName>
    <definedName name="kkk" localSheetId="10">#REF!</definedName>
    <definedName name="kkk" localSheetId="2">#REF!</definedName>
    <definedName name="kkk" localSheetId="1">#REF!</definedName>
    <definedName name="kkk">#REF!</definedName>
    <definedName name="l" localSheetId="13">#REF!</definedName>
    <definedName name="l" localSheetId="11">#REF!</definedName>
    <definedName name="l" localSheetId="3">#REF!</definedName>
    <definedName name="l" localSheetId="9">#REF!</definedName>
    <definedName name="l" localSheetId="10">#REF!</definedName>
    <definedName name="l" localSheetId="2">#REF!</definedName>
    <definedName name="l" localSheetId="1">#REF!</definedName>
    <definedName name="l">#REF!</definedName>
    <definedName name="ll" localSheetId="13">#REF!</definedName>
    <definedName name="ll" localSheetId="11">#REF!</definedName>
    <definedName name="ll" localSheetId="3">#REF!</definedName>
    <definedName name="ll" localSheetId="9">#REF!</definedName>
    <definedName name="ll" localSheetId="10">#REF!</definedName>
    <definedName name="ll" localSheetId="2">#REF!</definedName>
    <definedName name="ll" localSheetId="1">#REF!</definedName>
    <definedName name="ll">#REF!</definedName>
    <definedName name="lll" localSheetId="13">#REF!</definedName>
    <definedName name="lll" localSheetId="11">#REF!</definedName>
    <definedName name="lll" localSheetId="3">#REF!</definedName>
    <definedName name="lll" localSheetId="9">#REF!</definedName>
    <definedName name="lll" localSheetId="10">#REF!</definedName>
    <definedName name="lll" localSheetId="2">#REF!</definedName>
    <definedName name="lll" localSheetId="1">#REF!</definedName>
    <definedName name="lll">#REF!</definedName>
    <definedName name="Load_0.8" localSheetId="13">[1]Corridor_Analysis!$AB$120</definedName>
    <definedName name="Load_0.8" localSheetId="11">#REF!</definedName>
    <definedName name="Load_0.8" localSheetId="3">#REF!</definedName>
    <definedName name="Load_0.8" localSheetId="9">#REF!</definedName>
    <definedName name="Load_0.8" localSheetId="10">#REF!</definedName>
    <definedName name="Load_0.8" localSheetId="2">#REF!</definedName>
    <definedName name="Load_0.8" localSheetId="1">#REF!</definedName>
    <definedName name="Load_0.8">#REF!</definedName>
    <definedName name="Load_1.5" localSheetId="13">[1]Corridor_Analysis!$AB$119</definedName>
    <definedName name="Load_1.5" localSheetId="11">#REF!</definedName>
    <definedName name="Load_1.5" localSheetId="3">#REF!</definedName>
    <definedName name="Load_1.5" localSheetId="9">#REF!</definedName>
    <definedName name="Load_1.5" localSheetId="10">#REF!</definedName>
    <definedName name="Load_1.5" localSheetId="2">#REF!</definedName>
    <definedName name="Load_1.5" localSheetId="1">#REF!</definedName>
    <definedName name="Load_1.5">#REF!</definedName>
    <definedName name="Load_1StepIncrease" localSheetId="13">[1]Corridor_Analysis!$AC$120</definedName>
    <definedName name="Load_1StepIncrease" localSheetId="11">#REF!</definedName>
    <definedName name="Load_1StepIncrease" localSheetId="3">#REF!</definedName>
    <definedName name="Load_1StepIncrease" localSheetId="9">#REF!</definedName>
    <definedName name="Load_1StepIncrease" localSheetId="10">#REF!</definedName>
    <definedName name="Load_1StepIncrease" localSheetId="2">#REF!</definedName>
    <definedName name="Load_1StepIncrease" localSheetId="1">#REF!</definedName>
    <definedName name="Load_1StepIncrease">#REF!</definedName>
    <definedName name="Load_2StepIncrease" localSheetId="13">[1]Corridor_Analysis!$AC$119</definedName>
    <definedName name="Load_2StepIncrease" localSheetId="11">#REF!</definedName>
    <definedName name="Load_2StepIncrease" localSheetId="3">#REF!</definedName>
    <definedName name="Load_2StepIncrease" localSheetId="9">#REF!</definedName>
    <definedName name="Load_2StepIncrease" localSheetId="10">#REF!</definedName>
    <definedName name="Load_2StepIncrease" localSheetId="2">#REF!</definedName>
    <definedName name="Load_2StepIncrease" localSheetId="1">#REF!</definedName>
    <definedName name="Load_2StepIncrease">#REF!</definedName>
    <definedName name="LOS_15Min" localSheetId="13">[1]Corridor_Analysis!$U$119</definedName>
    <definedName name="LOS_15Min" localSheetId="11">#REF!</definedName>
    <definedName name="LOS_15Min" localSheetId="3">#REF!</definedName>
    <definedName name="LOS_15Min" localSheetId="9">#REF!</definedName>
    <definedName name="LOS_15Min" localSheetId="10">#REF!</definedName>
    <definedName name="LOS_15Min" localSheetId="2">#REF!</definedName>
    <definedName name="LOS_15Min" localSheetId="1">#REF!</definedName>
    <definedName name="LOS_15Min">#REF!</definedName>
    <definedName name="LOS_30Min" localSheetId="13">[1]Corridor_Analysis!$U$120</definedName>
    <definedName name="LOS_30Min" localSheetId="11">#REF!</definedName>
    <definedName name="LOS_30Min" localSheetId="3">#REF!</definedName>
    <definedName name="LOS_30Min" localSheetId="9">#REF!</definedName>
    <definedName name="LOS_30Min" localSheetId="10">#REF!</definedName>
    <definedName name="LOS_30Min" localSheetId="2">#REF!</definedName>
    <definedName name="LOS_30Min" localSheetId="1">#REF!</definedName>
    <definedName name="LOS_30Min">#REF!</definedName>
    <definedName name="LOS_60Min" localSheetId="13">[1]Corridor_Analysis!$U$121</definedName>
    <definedName name="LOS_60Min" localSheetId="11">#REF!</definedName>
    <definedName name="LOS_60Min" localSheetId="3">#REF!</definedName>
    <definedName name="LOS_60Min" localSheetId="9">#REF!</definedName>
    <definedName name="LOS_60Min" localSheetId="10">#REF!</definedName>
    <definedName name="LOS_60Min" localSheetId="2">#REF!</definedName>
    <definedName name="LOS_60Min" localSheetId="1">#REF!</definedName>
    <definedName name="LOS_60Min">#REF!</definedName>
    <definedName name="Low_Income" localSheetId="13">[1]Corridor_Analysis!$M$3:$M$115</definedName>
    <definedName name="Low_Income" localSheetId="11">#REF!</definedName>
    <definedName name="Low_Income" localSheetId="3">#REF!</definedName>
    <definedName name="Low_Income" localSheetId="9">#REF!</definedName>
    <definedName name="Low_Income" localSheetId="10">#REF!</definedName>
    <definedName name="Low_Income" localSheetId="2">#REF!</definedName>
    <definedName name="Low_Income" localSheetId="1">#REF!</definedName>
    <definedName name="Low_Income">#REF!</definedName>
    <definedName name="Low_Income_Pts" localSheetId="13">[1]Corridor_Analysis!$N$3:$N$115</definedName>
    <definedName name="Low_Income_Pts" localSheetId="11">#REF!</definedName>
    <definedName name="Low_Income_Pts" localSheetId="3">#REF!</definedName>
    <definedName name="Low_Income_Pts" localSheetId="9">#REF!</definedName>
    <definedName name="Low_Income_Pts" localSheetId="10">#REF!</definedName>
    <definedName name="Low_Income_Pts" localSheetId="2">#REF!</definedName>
    <definedName name="Low_Income_Pts" localSheetId="1">#REF!</definedName>
    <definedName name="Low_Income_Pts">#REF!</definedName>
    <definedName name="LowInc_High_Pts" localSheetId="13">[1]Corridor_Analysis!$N$119</definedName>
    <definedName name="LowInc_High_Pts" localSheetId="11">#REF!</definedName>
    <definedName name="LowInc_High_Pts" localSheetId="3">#REF!</definedName>
    <definedName name="LowInc_High_Pts" localSheetId="9">#REF!</definedName>
    <definedName name="LowInc_High_Pts" localSheetId="10">#REF!</definedName>
    <definedName name="LowInc_High_Pts" localSheetId="2">#REF!</definedName>
    <definedName name="LowInc_High_Pts" localSheetId="1">#REF!</definedName>
    <definedName name="LowInc_High_Pts">#REF!</definedName>
    <definedName name="LowInc_High_Thrshld" localSheetId="13">[1]Corridor_Analysis!$M$119</definedName>
    <definedName name="LowInc_High_Thrshld" localSheetId="11">#REF!</definedName>
    <definedName name="LowInc_High_Thrshld" localSheetId="3">#REF!</definedName>
    <definedName name="LowInc_High_Thrshld" localSheetId="9">#REF!</definedName>
    <definedName name="LowInc_High_Thrshld" localSheetId="10">#REF!</definedName>
    <definedName name="LowInc_High_Thrshld" localSheetId="2">#REF!</definedName>
    <definedName name="LowInc_High_Thrshld" localSheetId="1">#REF!</definedName>
    <definedName name="LowInc_High_Thrshld">#REF!</definedName>
    <definedName name="LowInc_Low_Pts" localSheetId="13">[1]Corridor_Analysis!$N$120</definedName>
    <definedName name="LowInc_Low_Pts" localSheetId="11">#REF!</definedName>
    <definedName name="LowInc_Low_Pts" localSheetId="3">#REF!</definedName>
    <definedName name="LowInc_Low_Pts" localSheetId="9">#REF!</definedName>
    <definedName name="LowInc_Low_Pts" localSheetId="10">#REF!</definedName>
    <definedName name="LowInc_Low_Pts" localSheetId="2">#REF!</definedName>
    <definedName name="LowInc_Low_Pts" localSheetId="1">#REF!</definedName>
    <definedName name="LowInc_Low_Pts">#REF!</definedName>
    <definedName name="LowInc_Low_Thrshld" localSheetId="13">[1]Corridor_Analysis!$M$120</definedName>
    <definedName name="LowInc_Low_Thrshld" localSheetId="11">#REF!</definedName>
    <definedName name="LowInc_Low_Thrshld" localSheetId="3">#REF!</definedName>
    <definedName name="LowInc_Low_Thrshld" localSheetId="9">#REF!</definedName>
    <definedName name="LowInc_Low_Thrshld" localSheetId="10">#REF!</definedName>
    <definedName name="LowInc_Low_Thrshld" localSheetId="2">#REF!</definedName>
    <definedName name="LowInc_Low_Thrshld" localSheetId="1">#REF!</definedName>
    <definedName name="LowInc_Low_Thrshld">#REF!</definedName>
    <definedName name="m" localSheetId="13">#REF!</definedName>
    <definedName name="m" localSheetId="11">#REF!</definedName>
    <definedName name="m" localSheetId="3">#REF!</definedName>
    <definedName name="m" localSheetId="9">#REF!</definedName>
    <definedName name="m" localSheetId="10">#REF!</definedName>
    <definedName name="m" localSheetId="2">#REF!</definedName>
    <definedName name="m" localSheetId="1">#REF!</definedName>
    <definedName name="m">#REF!</definedName>
    <definedName name="Min_Pts" localSheetId="13">[1]Corridor_Analysis!$L$119</definedName>
    <definedName name="Min_Pts" localSheetId="11">#REF!</definedName>
    <definedName name="Min_Pts" localSheetId="3">#REF!</definedName>
    <definedName name="Min_Pts" localSheetId="9">#REF!</definedName>
    <definedName name="Min_Pts" localSheetId="10">#REF!</definedName>
    <definedName name="Min_Pts" localSheetId="2">#REF!</definedName>
    <definedName name="Min_Pts" localSheetId="1">#REF!</definedName>
    <definedName name="Min_Pts">#REF!</definedName>
    <definedName name="Minority" localSheetId="13">[1]Corridor_Analysis!$K$3:$K$115</definedName>
    <definedName name="Minority" localSheetId="11">#REF!</definedName>
    <definedName name="Minority" localSheetId="3">#REF!</definedName>
    <definedName name="Minority" localSheetId="9">#REF!</definedName>
    <definedName name="Minority" localSheetId="10">#REF!</definedName>
    <definedName name="Minority" localSheetId="2">#REF!</definedName>
    <definedName name="Minority" localSheetId="1">#REF!</definedName>
    <definedName name="Minority">#REF!</definedName>
    <definedName name="Minority_Pts" localSheetId="13">[1]Corridor_Analysis!$L$3:$L$115</definedName>
    <definedName name="Minority_Pts" localSheetId="11">#REF!</definedName>
    <definedName name="Minority_Pts" localSheetId="3">#REF!</definedName>
    <definedName name="Minority_Pts" localSheetId="9">#REF!</definedName>
    <definedName name="Minority_Pts" localSheetId="10">#REF!</definedName>
    <definedName name="Minority_Pts" localSheetId="2">#REF!</definedName>
    <definedName name="Minority_Pts" localSheetId="1">#REF!</definedName>
    <definedName name="Minority_Pts">#REF!</definedName>
    <definedName name="Minority_Thrshld" localSheetId="13">[1]Corridor_Analysis!$K$119</definedName>
    <definedName name="Minority_Thrshld" localSheetId="11">#REF!</definedName>
    <definedName name="Minority_Thrshld" localSheetId="3">#REF!</definedName>
    <definedName name="Minority_Thrshld" localSheetId="9">#REF!</definedName>
    <definedName name="Minority_Thrshld" localSheetId="10">#REF!</definedName>
    <definedName name="Minority_Thrshld" localSheetId="2">#REF!</definedName>
    <definedName name="Minority_Thrshld" localSheetId="1">#REF!</definedName>
    <definedName name="Minority_Thrshld">#REF!</definedName>
    <definedName name="mm" localSheetId="13">#REF!</definedName>
    <definedName name="mm" localSheetId="11">#REF!</definedName>
    <definedName name="mm" localSheetId="3">#REF!</definedName>
    <definedName name="mm" localSheetId="9">#REF!</definedName>
    <definedName name="mm" localSheetId="10">#REF!</definedName>
    <definedName name="mm" localSheetId="2">#REF!</definedName>
    <definedName name="mm" localSheetId="1">#REF!</definedName>
    <definedName name="mm">#REF!</definedName>
    <definedName name="mmm" localSheetId="13">#REF!</definedName>
    <definedName name="mmm" localSheetId="11">#REF!</definedName>
    <definedName name="mmm" localSheetId="3">#REF!</definedName>
    <definedName name="mmm" localSheetId="9">#REF!</definedName>
    <definedName name="mmm" localSheetId="10">#REF!</definedName>
    <definedName name="mmm" localSheetId="2">#REF!</definedName>
    <definedName name="mmm" localSheetId="1">#REF!</definedName>
    <definedName name="mmm">#REF!</definedName>
    <definedName name="N" localSheetId="13">#REF!</definedName>
    <definedName name="n" localSheetId="11">#REF!</definedName>
    <definedName name="n" localSheetId="3">#REF!</definedName>
    <definedName name="n" localSheetId="9">#REF!</definedName>
    <definedName name="n" localSheetId="10">#REF!</definedName>
    <definedName name="n" localSheetId="2">#REF!</definedName>
    <definedName name="n" localSheetId="1">#REF!</definedName>
    <definedName name="n">#REF!</definedName>
    <definedName name="Night_15min_Pts" localSheetId="13">[1]Corridor_Analysis!$X$119</definedName>
    <definedName name="Night_15min_Pts" localSheetId="11">#REF!</definedName>
    <definedName name="Night_15min_Pts" localSheetId="3">#REF!</definedName>
    <definedName name="Night_15min_Pts" localSheetId="9">#REF!</definedName>
    <definedName name="Night_15min_Pts" localSheetId="10">#REF!</definedName>
    <definedName name="Night_15min_Pts" localSheetId="2">#REF!</definedName>
    <definedName name="Night_15min_Pts" localSheetId="1">#REF!</definedName>
    <definedName name="Night_15min_Pts">#REF!</definedName>
    <definedName name="Night_30min_Pts" localSheetId="13">[1]Corridor_Analysis!$X$120</definedName>
    <definedName name="Night_30min_Pts" localSheetId="11">#REF!</definedName>
    <definedName name="Night_30min_Pts" localSheetId="3">#REF!</definedName>
    <definedName name="Night_30min_Pts" localSheetId="9">#REF!</definedName>
    <definedName name="Night_30min_Pts" localSheetId="10">#REF!</definedName>
    <definedName name="Night_30min_Pts" localSheetId="2">#REF!</definedName>
    <definedName name="Night_30min_Pts" localSheetId="1">#REF!</definedName>
    <definedName name="Night_30min_Pts">#REF!</definedName>
    <definedName name="Night_60min_Pts" localSheetId="13">[1]Corridor_Analysis!$X$121</definedName>
    <definedName name="Night_60min_Pts" localSheetId="11">#REF!</definedName>
    <definedName name="Night_60min_Pts" localSheetId="3">#REF!</definedName>
    <definedName name="Night_60min_Pts" localSheetId="9">#REF!</definedName>
    <definedName name="Night_60min_Pts" localSheetId="10">#REF!</definedName>
    <definedName name="Night_60min_Pts" localSheetId="2">#REF!</definedName>
    <definedName name="Night_60min_Pts" localSheetId="1">#REF!</definedName>
    <definedName name="Night_60min_Pts">#REF!</definedName>
    <definedName name="Night_CostRecovery" localSheetId="13">[1]Corridor_Analysis!$AG$3:$AG$115</definedName>
    <definedName name="Night_CostRecovery" localSheetId="11">#REF!</definedName>
    <definedName name="Night_CostRecovery" localSheetId="3">#REF!</definedName>
    <definedName name="Night_CostRecovery" localSheetId="9">#REF!</definedName>
    <definedName name="Night_CostRecovery" localSheetId="10">#REF!</definedName>
    <definedName name="Night_CostRecovery" localSheetId="2">#REF!</definedName>
    <definedName name="Night_CostRecovery" localSheetId="1">#REF!</definedName>
    <definedName name="Night_CostRecovery">#REF!</definedName>
    <definedName name="nn" localSheetId="13">#REF!</definedName>
    <definedName name="nn" localSheetId="11">#REF!</definedName>
    <definedName name="nn" localSheetId="3">#REF!</definedName>
    <definedName name="nn" localSheetId="9">#REF!</definedName>
    <definedName name="nn" localSheetId="10">#REF!</definedName>
    <definedName name="nn" localSheetId="2">#REF!</definedName>
    <definedName name="nn" localSheetId="1">#REF!</definedName>
    <definedName name="nn">#REF!</definedName>
    <definedName name="nnn" localSheetId="13">#REF!</definedName>
    <definedName name="nnn" localSheetId="11">#REF!</definedName>
    <definedName name="nnn" localSheetId="3">#REF!</definedName>
    <definedName name="nnn" localSheetId="9">#REF!</definedName>
    <definedName name="nnn" localSheetId="10">#REF!</definedName>
    <definedName name="nnn" localSheetId="2">#REF!</definedName>
    <definedName name="nnn" localSheetId="1">#REF!</definedName>
    <definedName name="nnn">#REF!</definedName>
    <definedName name="o" localSheetId="13">#REF!</definedName>
    <definedName name="o" localSheetId="11">#REF!</definedName>
    <definedName name="o" localSheetId="3">#REF!</definedName>
    <definedName name="o" localSheetId="9">#REF!</definedName>
    <definedName name="o" localSheetId="10">#REF!</definedName>
    <definedName name="o" localSheetId="2">#REF!</definedName>
    <definedName name="o" localSheetId="1">#REF!</definedName>
    <definedName name="o">#REF!</definedName>
    <definedName name="OffPeak_15min_Pts" localSheetId="13">[1]Corridor_Analysis!$W$119</definedName>
    <definedName name="OffPeak_15min_Pts" localSheetId="11">#REF!</definedName>
    <definedName name="OffPeak_15min_Pts" localSheetId="3">#REF!</definedName>
    <definedName name="OffPeak_15min_Pts" localSheetId="9">#REF!</definedName>
    <definedName name="OffPeak_15min_Pts" localSheetId="10">#REF!</definedName>
    <definedName name="OffPeak_15min_Pts" localSheetId="2">#REF!</definedName>
    <definedName name="OffPeak_15min_Pts" localSheetId="1">#REF!</definedName>
    <definedName name="OffPeak_15min_Pts">#REF!</definedName>
    <definedName name="OffPeak_30min_Pts" localSheetId="13">[1]Corridor_Analysis!$W$120</definedName>
    <definedName name="OffPeak_30min_Pts" localSheetId="11">#REF!</definedName>
    <definedName name="OffPeak_30min_Pts" localSheetId="3">#REF!</definedName>
    <definedName name="OffPeak_30min_Pts" localSheetId="9">#REF!</definedName>
    <definedName name="OffPeak_30min_Pts" localSheetId="10">#REF!</definedName>
    <definedName name="OffPeak_30min_Pts" localSheetId="2">#REF!</definedName>
    <definedName name="OffPeak_30min_Pts" localSheetId="1">#REF!</definedName>
    <definedName name="OffPeak_30min_Pts">#REF!</definedName>
    <definedName name="OffPeak_60min_Pts" localSheetId="13">[1]Corridor_Analysis!$W$121</definedName>
    <definedName name="OffPeak_60min_Pts" localSheetId="11">#REF!</definedName>
    <definedName name="OffPeak_60min_Pts" localSheetId="3">#REF!</definedName>
    <definedName name="OffPeak_60min_Pts" localSheetId="9">#REF!</definedName>
    <definedName name="OffPeak_60min_Pts" localSheetId="10">#REF!</definedName>
    <definedName name="OffPeak_60min_Pts" localSheetId="2">#REF!</definedName>
    <definedName name="OffPeak_60min_Pts" localSheetId="1">#REF!</definedName>
    <definedName name="OffPeak_60min_Pts">#REF!</definedName>
    <definedName name="OffPeak_CostRecovery" localSheetId="13">[1]Corridor_Analysis!$AF$3:$AF$115</definedName>
    <definedName name="OffPeak_CostRecovery" localSheetId="11">#REF!</definedName>
    <definedName name="OffPeak_CostRecovery" localSheetId="3">#REF!</definedName>
    <definedName name="OffPeak_CostRecovery" localSheetId="9">#REF!</definedName>
    <definedName name="OffPeak_CostRecovery" localSheetId="10">#REF!</definedName>
    <definedName name="OffPeak_CostRecovery" localSheetId="2">#REF!</definedName>
    <definedName name="OffPeak_CostRecovery" localSheetId="1">#REF!</definedName>
    <definedName name="OffPeak_CostRecovery">#REF!</definedName>
    <definedName name="OffPeak_Load" localSheetId="13">[1]Corridor_Analysis!$AB$3:$AB$115</definedName>
    <definedName name="OffPeak_Load" localSheetId="11">#REF!</definedName>
    <definedName name="OffPeak_Load" localSheetId="3">#REF!</definedName>
    <definedName name="OffPeak_Load" localSheetId="9">#REF!</definedName>
    <definedName name="OffPeak_Load" localSheetId="10">#REF!</definedName>
    <definedName name="OffPeak_Load" localSheetId="2">#REF!</definedName>
    <definedName name="OffPeak_Load" localSheetId="1">#REF!</definedName>
    <definedName name="OffPeak_Load">#REF!</definedName>
    <definedName name="oo" localSheetId="13">#REF!</definedName>
    <definedName name="oo" localSheetId="11">#REF!</definedName>
    <definedName name="oo" localSheetId="3">#REF!</definedName>
    <definedName name="oo" localSheetId="9">#REF!</definedName>
    <definedName name="oo" localSheetId="10">#REF!</definedName>
    <definedName name="oo" localSheetId="2">#REF!</definedName>
    <definedName name="oo" localSheetId="1">#REF!</definedName>
    <definedName name="oo">#REF!</definedName>
    <definedName name="ooo" localSheetId="13">#REF!</definedName>
    <definedName name="ooo" localSheetId="11">#REF!</definedName>
    <definedName name="ooo" localSheetId="3">#REF!</definedName>
    <definedName name="ooo" localSheetId="9">#REF!</definedName>
    <definedName name="ooo" localSheetId="10">#REF!</definedName>
    <definedName name="ooo" localSheetId="2">#REF!</definedName>
    <definedName name="ooo" localSheetId="1">#REF!</definedName>
    <definedName name="ooo">#REF!</definedName>
    <definedName name="p" localSheetId="13">#REF!</definedName>
    <definedName name="p" localSheetId="11">#REF!</definedName>
    <definedName name="p" localSheetId="3">#REF!</definedName>
    <definedName name="p" localSheetId="9">#REF!</definedName>
    <definedName name="p" localSheetId="10">#REF!</definedName>
    <definedName name="p" localSheetId="2">#REF!</definedName>
    <definedName name="p" localSheetId="1">#REF!</definedName>
    <definedName name="p">#REF!</definedName>
    <definedName name="Peak_15min_Pts" localSheetId="13">[1]Corridor_Analysis!$V$119</definedName>
    <definedName name="Peak_15min_Pts" localSheetId="11">#REF!</definedName>
    <definedName name="Peak_15min_Pts" localSheetId="3">#REF!</definedName>
    <definedName name="Peak_15min_Pts" localSheetId="9">#REF!</definedName>
    <definedName name="Peak_15min_Pts" localSheetId="10">#REF!</definedName>
    <definedName name="Peak_15min_Pts" localSheetId="2">#REF!</definedName>
    <definedName name="Peak_15min_Pts" localSheetId="1">#REF!</definedName>
    <definedName name="Peak_15min_Pts">#REF!</definedName>
    <definedName name="Peak_30min_Pts" localSheetId="13">[1]Corridor_Analysis!$V$120</definedName>
    <definedName name="Peak_30min_Pts" localSheetId="11">#REF!</definedName>
    <definedName name="Peak_30min_Pts" localSheetId="3">#REF!</definedName>
    <definedName name="Peak_30min_Pts" localSheetId="9">#REF!</definedName>
    <definedName name="Peak_30min_Pts" localSheetId="10">#REF!</definedName>
    <definedName name="Peak_30min_Pts" localSheetId="2">#REF!</definedName>
    <definedName name="Peak_30min_Pts" localSheetId="1">#REF!</definedName>
    <definedName name="Peak_30min_Pts">#REF!</definedName>
    <definedName name="Peak_60min_Pts" localSheetId="13">[1]Corridor_Analysis!$V$121</definedName>
    <definedName name="Peak_60min_Pts" localSheetId="11">#REF!</definedName>
    <definedName name="Peak_60min_Pts" localSheetId="3">#REF!</definedName>
    <definedName name="Peak_60min_Pts" localSheetId="9">#REF!</definedName>
    <definedName name="Peak_60min_Pts" localSheetId="10">#REF!</definedName>
    <definedName name="Peak_60min_Pts" localSheetId="2">#REF!</definedName>
    <definedName name="Peak_60min_Pts" localSheetId="1">#REF!</definedName>
    <definedName name="Peak_60min_Pts">#REF!</definedName>
    <definedName name="Peak_CostRecovery" localSheetId="13">[1]Corridor_Analysis!$AE$3:$AE$115</definedName>
    <definedName name="Peak_CostRecovery" localSheetId="11">#REF!</definedName>
    <definedName name="Peak_CostRecovery" localSheetId="3">#REF!</definedName>
    <definedName name="Peak_CostRecovery" localSheetId="9">#REF!</definedName>
    <definedName name="Peak_CostRecovery" localSheetId="10">#REF!</definedName>
    <definedName name="Peak_CostRecovery" localSheetId="2">#REF!</definedName>
    <definedName name="Peak_CostRecovery" localSheetId="1">#REF!</definedName>
    <definedName name="Peak_CostRecovery">#REF!</definedName>
    <definedName name="Peak_Load" localSheetId="13">[1]Corridor_Analysis!$AA$3:$AA$115</definedName>
    <definedName name="Peak_Load" localSheetId="11">#REF!</definedName>
    <definedName name="Peak_Load" localSheetId="3">#REF!</definedName>
    <definedName name="Peak_Load" localSheetId="9">#REF!</definedName>
    <definedName name="Peak_Load" localSheetId="10">#REF!</definedName>
    <definedName name="Peak_Load" localSheetId="2">#REF!</definedName>
    <definedName name="Peak_Load" localSheetId="1">#REF!</definedName>
    <definedName name="Peak_Load">#REF!</definedName>
    <definedName name="pp" localSheetId="13">#REF!</definedName>
    <definedName name="pp" localSheetId="11">#REF!</definedName>
    <definedName name="pp" localSheetId="3">#REF!</definedName>
    <definedName name="pp" localSheetId="9">#REF!</definedName>
    <definedName name="pp" localSheetId="10">#REF!</definedName>
    <definedName name="pp" localSheetId="2">#REF!</definedName>
    <definedName name="pp" localSheetId="1">#REF!</definedName>
    <definedName name="pp">#REF!</definedName>
    <definedName name="ppp" localSheetId="13">#REF!</definedName>
    <definedName name="ppp" localSheetId="11">#REF!</definedName>
    <definedName name="ppp" localSheetId="3">#REF!</definedName>
    <definedName name="ppp" localSheetId="9">#REF!</definedName>
    <definedName name="ppp" localSheetId="10">#REF!</definedName>
    <definedName name="ppp" localSheetId="2">#REF!</definedName>
    <definedName name="ppp" localSheetId="1">#REF!</definedName>
    <definedName name="ppp">#REF!</definedName>
    <definedName name="_xlnm.Print_Area" localSheetId="13">'Change Summary_Detailed'!$A$1:$X$216</definedName>
    <definedName name="_xlnm.Print_Area" localSheetId="3">Corridor_Summary!$B$9:$AO$122</definedName>
    <definedName name="_xlnm.Print_Area" localSheetId="6">CorridorSummarySource!$C$1:$Y$265</definedName>
    <definedName name="_xlnm.Print_Area" localSheetId="2">'Route_Detail&amp;Reduction_Priority'!$A$22:$AE$236</definedName>
    <definedName name="_xlnm.Print_Area" localSheetId="1">Route_Summary!$B$14:$R$228</definedName>
    <definedName name="_xlnm.Print_Area" localSheetId="5">'RouteDetail&amp;ReductionPrioritySr'!$C$3:$V$800</definedName>
    <definedName name="_xlnm.Print_Area" localSheetId="4">RouteSummarySource!$B$3:$O$213</definedName>
    <definedName name="_xlnm.Print_Titles" localSheetId="13">'Change Summary_Detailed'!$1:$3</definedName>
    <definedName name="_xlnm.Print_Titles" localSheetId="3">Corridor_Summary!$B:$F,Corridor_Summary!$9:$10</definedName>
    <definedName name="_xlnm.Print_Titles" localSheetId="2">'Route_Detail&amp;Reduction_Priority'!$C:$D,'Route_Detail&amp;Reduction_Priority'!$22:$23</definedName>
    <definedName name="_xlnm.Print_Titles" localSheetId="1">Route_Summary!$14:$15</definedName>
    <definedName name="qq" localSheetId="13">#REF!</definedName>
    <definedName name="qq" localSheetId="11">#REF!</definedName>
    <definedName name="qq" localSheetId="3">#REF!</definedName>
    <definedName name="qq" localSheetId="9">#REF!</definedName>
    <definedName name="qq" localSheetId="10">#REF!</definedName>
    <definedName name="qq" localSheetId="2">#REF!</definedName>
    <definedName name="qq" localSheetId="1">#REF!</definedName>
    <definedName name="qq">#REF!</definedName>
    <definedName name="qqq" localSheetId="13">#REF!</definedName>
    <definedName name="qqq" localSheetId="11">#REF!</definedName>
    <definedName name="qqq" localSheetId="3">#REF!</definedName>
    <definedName name="qqq" localSheetId="9">#REF!</definedName>
    <definedName name="qqq" localSheetId="10">#REF!</definedName>
    <definedName name="qqq" localSheetId="2">#REF!</definedName>
    <definedName name="qqq" localSheetId="1">#REF!</definedName>
    <definedName name="qqq">#REF!</definedName>
    <definedName name="qqqq" localSheetId="13">#REF!</definedName>
    <definedName name="qqqq" localSheetId="11">#REF!</definedName>
    <definedName name="qqqq" localSheetId="3">#REF!</definedName>
    <definedName name="qqqq" localSheetId="9">#REF!</definedName>
    <definedName name="qqqq" localSheetId="10">#REF!</definedName>
    <definedName name="qqqq" localSheetId="2">#REF!</definedName>
    <definedName name="qqqq" localSheetId="1">#REF!</definedName>
    <definedName name="qqqq">#REF!</definedName>
    <definedName name="RapidRide" localSheetId="13">[1]Corridor_Analysis!$T$3:$T$115</definedName>
    <definedName name="RapidRide" localSheetId="11">#REF!</definedName>
    <definedName name="RapidRide" localSheetId="3">#REF!</definedName>
    <definedName name="RapidRide" localSheetId="9">#REF!</definedName>
    <definedName name="RapidRide" localSheetId="10">#REF!</definedName>
    <definedName name="RapidRide" localSheetId="2">#REF!</definedName>
    <definedName name="RapidRide" localSheetId="1">#REF!</definedName>
    <definedName name="RapidRide">#REF!</definedName>
    <definedName name="RegCntr_High_Pts" localSheetId="11">#REF!</definedName>
    <definedName name="RegCntr_High_Pts" localSheetId="3">#REF!</definedName>
    <definedName name="RegCntr_High_Pts" localSheetId="9">#REF!</definedName>
    <definedName name="RegCntr_High_Pts" localSheetId="10">#REF!</definedName>
    <definedName name="RegCntr_High_Pts" localSheetId="2">#REF!</definedName>
    <definedName name="RegCntr_High_Pts" localSheetId="1">#REF!</definedName>
    <definedName name="RegCntr_High_Pts">#REF!</definedName>
    <definedName name="RegCntr_High_Thrshld" localSheetId="11">#REF!</definedName>
    <definedName name="RegCntr_High_Thrshld" localSheetId="3">#REF!</definedName>
    <definedName name="RegCntr_High_Thrshld" localSheetId="9">#REF!</definedName>
    <definedName name="RegCntr_High_Thrshld" localSheetId="10">#REF!</definedName>
    <definedName name="RegCntr_High_Thrshld" localSheetId="2">#REF!</definedName>
    <definedName name="RegCntr_High_Thrshld" localSheetId="1">#REF!</definedName>
    <definedName name="RegCntr_High_Thrshld">#REF!</definedName>
    <definedName name="RegCntr_Low_Pts" localSheetId="11">#REF!</definedName>
    <definedName name="RegCntr_Low_Pts" localSheetId="3">#REF!</definedName>
    <definedName name="RegCntr_Low_Pts" localSheetId="9">#REF!</definedName>
    <definedName name="RegCntr_Low_Pts" localSheetId="10">#REF!</definedName>
    <definedName name="RegCntr_Low_Pts" localSheetId="2">#REF!</definedName>
    <definedName name="RegCntr_Low_Pts" localSheetId="1">#REF!</definedName>
    <definedName name="RegCntr_Low_Pts">#REF!</definedName>
    <definedName name="RegCntr_Low_Thrshld" localSheetId="11">#REF!</definedName>
    <definedName name="RegCntr_Low_Thrshld" localSheetId="3">#REF!</definedName>
    <definedName name="RegCntr_Low_Thrshld" localSheetId="9">#REF!</definedName>
    <definedName name="RegCntr_Low_Thrshld" localSheetId="10">#REF!</definedName>
    <definedName name="RegCntr_Low_Thrshld" localSheetId="2">#REF!</definedName>
    <definedName name="RegCntr_Low_Thrshld" localSheetId="1">#REF!</definedName>
    <definedName name="RegCntr_Low_Thrshld">#REF!</definedName>
    <definedName name="RegionalCntr" localSheetId="11">#REF!</definedName>
    <definedName name="RegionalCntr" localSheetId="3">#REF!</definedName>
    <definedName name="RegionalCntr" localSheetId="9">#REF!</definedName>
    <definedName name="RegionalCntr" localSheetId="10">#REF!</definedName>
    <definedName name="RegionalCntr" localSheetId="2">#REF!</definedName>
    <definedName name="RegionalCntr" localSheetId="1">#REF!</definedName>
    <definedName name="RegionalCntr">#REF!</definedName>
    <definedName name="RegionalCntr_Pts" localSheetId="13">[1]Corridor_Analysis!$R$3:$R$115</definedName>
    <definedName name="RegionalCntr_Pts" localSheetId="11">#REF!</definedName>
    <definedName name="RegionalCntr_Pts" localSheetId="3">#REF!</definedName>
    <definedName name="RegionalCntr_Pts" localSheetId="9">#REF!</definedName>
    <definedName name="RegionalCntr_Pts" localSheetId="10">#REF!</definedName>
    <definedName name="RegionalCntr_Pts" localSheetId="2">#REF!</definedName>
    <definedName name="RegionalCntr_Pts" localSheetId="1">#REF!</definedName>
    <definedName name="RegionalCntr_Pts">#REF!</definedName>
    <definedName name="rr" localSheetId="13">#REF!</definedName>
    <definedName name="rr" localSheetId="11">#REF!</definedName>
    <definedName name="rr" localSheetId="3">#REF!</definedName>
    <definedName name="rr" localSheetId="9">#REF!</definedName>
    <definedName name="rr" localSheetId="10">#REF!</definedName>
    <definedName name="rr" localSheetId="2">#REF!</definedName>
    <definedName name="rr" localSheetId="1">#REF!</definedName>
    <definedName name="rr">#REF!</definedName>
    <definedName name="rrr" localSheetId="13">#REF!</definedName>
    <definedName name="rrr" localSheetId="11">#REF!</definedName>
    <definedName name="rrr" localSheetId="3">#REF!</definedName>
    <definedName name="rrr" localSheetId="9">#REF!</definedName>
    <definedName name="rrr" localSheetId="10">#REF!</definedName>
    <definedName name="rrr" localSheetId="2">#REF!</definedName>
    <definedName name="rrr" localSheetId="1">#REF!</definedName>
    <definedName name="rrr">#REF!</definedName>
    <definedName name="s" localSheetId="13">#REF!</definedName>
    <definedName name="s" localSheetId="11">#REF!</definedName>
    <definedName name="s" localSheetId="3">#REF!</definedName>
    <definedName name="s" localSheetId="9">#REF!</definedName>
    <definedName name="s" localSheetId="10">#REF!</definedName>
    <definedName name="s" localSheetId="2">#REF!</definedName>
    <definedName name="s" localSheetId="1">#REF!</definedName>
    <definedName name="s">#REF!</definedName>
    <definedName name="ss" localSheetId="13">#REF!</definedName>
    <definedName name="ss" localSheetId="11">#REF!</definedName>
    <definedName name="ss" localSheetId="3">#REF!</definedName>
    <definedName name="ss" localSheetId="9">#REF!</definedName>
    <definedName name="ss" localSheetId="10">#REF!</definedName>
    <definedName name="ss" localSheetId="2">#REF!</definedName>
    <definedName name="ss" localSheetId="1">#REF!</definedName>
    <definedName name="ss">#REF!</definedName>
    <definedName name="t" localSheetId="13">#REF!</definedName>
    <definedName name="t" localSheetId="11">#REF!</definedName>
    <definedName name="t" localSheetId="3">#REF!</definedName>
    <definedName name="t" localSheetId="9">#REF!</definedName>
    <definedName name="t" localSheetId="10">#REF!</definedName>
    <definedName name="t" localSheetId="2">#REF!</definedName>
    <definedName name="t" localSheetId="1">#REF!</definedName>
    <definedName name="t">#REF!</definedName>
    <definedName name="Total_Score" localSheetId="13">[1]Corridor_Analysis!$S$3:$S$115</definedName>
    <definedName name="Total_Score" localSheetId="11">#REF!</definedName>
    <definedName name="Total_Score" localSheetId="3">#REF!</definedName>
    <definedName name="Total_Score" localSheetId="9">#REF!</definedName>
    <definedName name="Total_Score" localSheetId="10">#REF!</definedName>
    <definedName name="Total_Score" localSheetId="2">#REF!</definedName>
    <definedName name="Total_Score" localSheetId="1">#REF!</definedName>
    <definedName name="Total_Score">#REF!</definedName>
    <definedName name="tt" localSheetId="13">#REF!</definedName>
    <definedName name="tt" localSheetId="11">#REF!</definedName>
    <definedName name="tt" localSheetId="3">#REF!</definedName>
    <definedName name="tt" localSheetId="9">#REF!</definedName>
    <definedName name="tt" localSheetId="10">#REF!</definedName>
    <definedName name="tt" localSheetId="2">#REF!</definedName>
    <definedName name="tt" localSheetId="1">#REF!</definedName>
    <definedName name="tt">#REF!</definedName>
    <definedName name="ttt" localSheetId="13">#REF!</definedName>
    <definedName name="ttt" localSheetId="11">#REF!</definedName>
    <definedName name="ttt" localSheetId="3">#REF!</definedName>
    <definedName name="ttt" localSheetId="9">#REF!</definedName>
    <definedName name="ttt" localSheetId="10">#REF!</definedName>
    <definedName name="ttt" localSheetId="2">#REF!</definedName>
    <definedName name="ttt" localSheetId="1">#REF!</definedName>
    <definedName name="ttt">#REF!</definedName>
    <definedName name="u" localSheetId="13">#REF!</definedName>
    <definedName name="u" localSheetId="11">#REF!</definedName>
    <definedName name="u" localSheetId="3">#REF!</definedName>
    <definedName name="u" localSheetId="9">#REF!</definedName>
    <definedName name="u" localSheetId="10">#REF!</definedName>
    <definedName name="u" localSheetId="2">#REF!</definedName>
    <definedName name="u" localSheetId="1">#REF!</definedName>
    <definedName name="u">#REF!</definedName>
    <definedName name="uu" localSheetId="13">#REF!</definedName>
    <definedName name="uu" localSheetId="11">#REF!</definedName>
    <definedName name="uu" localSheetId="3">#REF!</definedName>
    <definedName name="uu" localSheetId="9">#REF!</definedName>
    <definedName name="uu" localSheetId="10">#REF!</definedName>
    <definedName name="uu" localSheetId="2">#REF!</definedName>
    <definedName name="uu" localSheetId="1">#REF!</definedName>
    <definedName name="uu">#REF!</definedName>
    <definedName name="uuu" localSheetId="13">#REF!</definedName>
    <definedName name="uuu" localSheetId="11">#REF!</definedName>
    <definedName name="uuu" localSheetId="3">#REF!</definedName>
    <definedName name="uuu" localSheetId="9">#REF!</definedName>
    <definedName name="uuu" localSheetId="10">#REF!</definedName>
    <definedName name="uuu" localSheetId="2">#REF!</definedName>
    <definedName name="uuu" localSheetId="1">#REF!</definedName>
    <definedName name="uuu">#REF!</definedName>
    <definedName name="v" localSheetId="13">#REF!</definedName>
    <definedName name="v" localSheetId="11">#REF!</definedName>
    <definedName name="v" localSheetId="3">#REF!</definedName>
    <definedName name="v" localSheetId="9">#REF!</definedName>
    <definedName name="v" localSheetId="10">#REF!</definedName>
    <definedName name="v" localSheetId="2">#REF!</definedName>
    <definedName name="v" localSheetId="1">#REF!</definedName>
    <definedName name="v">#REF!</definedName>
    <definedName name="vv" localSheetId="13">#REF!</definedName>
    <definedName name="vv" localSheetId="11">#REF!</definedName>
    <definedName name="vv" localSheetId="3">#REF!</definedName>
    <definedName name="vv" localSheetId="9">#REF!</definedName>
    <definedName name="vv" localSheetId="10">#REF!</definedName>
    <definedName name="vv" localSheetId="2">#REF!</definedName>
    <definedName name="vv" localSheetId="1">#REF!</definedName>
    <definedName name="vv">#REF!</definedName>
    <definedName name="vvv" localSheetId="13">#REF!</definedName>
    <definedName name="vvv" localSheetId="11">#REF!</definedName>
    <definedName name="vvv" localSheetId="3">#REF!</definedName>
    <definedName name="vvv" localSheetId="9">#REF!</definedName>
    <definedName name="vvv" localSheetId="10">#REF!</definedName>
    <definedName name="vvv" localSheetId="2">#REF!</definedName>
    <definedName name="vvv" localSheetId="1">#REF!</definedName>
    <definedName name="vvv">#REF!</definedName>
    <definedName name="w" localSheetId="13">#REF!</definedName>
    <definedName name="w" localSheetId="11">#REF!</definedName>
    <definedName name="w" localSheetId="3">#REF!</definedName>
    <definedName name="w" localSheetId="9">#REF!</definedName>
    <definedName name="w" localSheetId="10">#REF!</definedName>
    <definedName name="w" localSheetId="2">#REF!</definedName>
    <definedName name="w" localSheetId="1">#REF!</definedName>
    <definedName name="w">#REF!</definedName>
    <definedName name="ww" localSheetId="13">#REF!</definedName>
    <definedName name="ww" localSheetId="11">#REF!</definedName>
    <definedName name="ww" localSheetId="3">#REF!</definedName>
    <definedName name="ww" localSheetId="9">#REF!</definedName>
    <definedName name="ww" localSheetId="10">#REF!</definedName>
    <definedName name="ww" localSheetId="2">#REF!</definedName>
    <definedName name="ww" localSheetId="1">#REF!</definedName>
    <definedName name="ww">#REF!</definedName>
    <definedName name="www" localSheetId="13">#REF!</definedName>
    <definedName name="www" localSheetId="11">#REF!</definedName>
    <definedName name="www" localSheetId="3">#REF!</definedName>
    <definedName name="www" localSheetId="9">#REF!</definedName>
    <definedName name="www" localSheetId="10">#REF!</definedName>
    <definedName name="www" localSheetId="2">#REF!</definedName>
    <definedName name="www" localSheetId="1">#REF!</definedName>
    <definedName name="www">#REF!</definedName>
    <definedName name="wwww" localSheetId="13">#REF!</definedName>
    <definedName name="wwww" localSheetId="11">#REF!</definedName>
    <definedName name="wwww" localSheetId="3">#REF!</definedName>
    <definedName name="wwww" localSheetId="9">#REF!</definedName>
    <definedName name="wwww" localSheetId="10">#REF!</definedName>
    <definedName name="wwww" localSheetId="2">#REF!</definedName>
    <definedName name="wwww" localSheetId="1">#REF!</definedName>
    <definedName name="wwww">#REF!</definedName>
    <definedName name="x" localSheetId="13">#REF!</definedName>
    <definedName name="x" localSheetId="11">#REF!</definedName>
    <definedName name="x" localSheetId="3">#REF!</definedName>
    <definedName name="x" localSheetId="9">#REF!</definedName>
    <definedName name="x" localSheetId="10">#REF!</definedName>
    <definedName name="x" localSheetId="2">#REF!</definedName>
    <definedName name="x" localSheetId="1">#REF!</definedName>
    <definedName name="x">#REF!</definedName>
    <definedName name="xx" localSheetId="13">#REF!</definedName>
    <definedName name="xx" localSheetId="11">#REF!</definedName>
    <definedName name="xx" localSheetId="3">#REF!</definedName>
    <definedName name="xx" localSheetId="9">#REF!</definedName>
    <definedName name="xx" localSheetId="10">#REF!</definedName>
    <definedName name="xx" localSheetId="2">#REF!</definedName>
    <definedName name="xx" localSheetId="1">#REF!</definedName>
    <definedName name="xx">#REF!</definedName>
    <definedName name="xxx" localSheetId="13">#REF!</definedName>
    <definedName name="xxx" localSheetId="11">#REF!</definedName>
    <definedName name="xxx" localSheetId="3">#REF!</definedName>
    <definedName name="xxx" localSheetId="9">#REF!</definedName>
    <definedName name="xxx" localSheetId="10">#REF!</definedName>
    <definedName name="xxx" localSheetId="2">#REF!</definedName>
    <definedName name="xxx" localSheetId="1">#REF!</definedName>
    <definedName name="xxx">#REF!</definedName>
    <definedName name="y" localSheetId="13">#REF!</definedName>
    <definedName name="y" localSheetId="11">#REF!</definedName>
    <definedName name="y" localSheetId="3">#REF!</definedName>
    <definedName name="y" localSheetId="9">#REF!</definedName>
    <definedName name="y" localSheetId="10">#REF!</definedName>
    <definedName name="y" localSheetId="2">#REF!</definedName>
    <definedName name="y" localSheetId="1">#REF!</definedName>
    <definedName name="y">#REF!</definedName>
    <definedName name="yy" localSheetId="13">#REF!</definedName>
    <definedName name="yy" localSheetId="11">#REF!</definedName>
    <definedName name="yy" localSheetId="3">#REF!</definedName>
    <definedName name="yy" localSheetId="9">#REF!</definedName>
    <definedName name="yy" localSheetId="10">#REF!</definedName>
    <definedName name="yy" localSheetId="2">#REF!</definedName>
    <definedName name="yy" localSheetId="1">#REF!</definedName>
    <definedName name="yy">#REF!</definedName>
    <definedName name="yyy" localSheetId="13">#REF!</definedName>
    <definedName name="yyy" localSheetId="11">#REF!</definedName>
    <definedName name="yyy" localSheetId="3">#REF!</definedName>
    <definedName name="yyy" localSheetId="9">#REF!</definedName>
    <definedName name="yyy" localSheetId="10">#REF!</definedName>
    <definedName name="yyy" localSheetId="2">#REF!</definedName>
    <definedName name="yyy" localSheetId="1">#REF!</definedName>
    <definedName name="yyy">#REF!</definedName>
    <definedName name="z" localSheetId="13">#REF!</definedName>
    <definedName name="z" localSheetId="11">#REF!</definedName>
    <definedName name="z" localSheetId="3">#REF!</definedName>
    <definedName name="z" localSheetId="9">#REF!</definedName>
    <definedName name="z" localSheetId="10">#REF!</definedName>
    <definedName name="z" localSheetId="2">#REF!</definedName>
    <definedName name="z" localSheetId="1">#REF!</definedName>
    <definedName name="z">#REF!</definedName>
    <definedName name="zz" localSheetId="13">#REF!</definedName>
    <definedName name="zz" localSheetId="11">#REF!</definedName>
    <definedName name="zz" localSheetId="3">#REF!</definedName>
    <definedName name="zz" localSheetId="9">#REF!</definedName>
    <definedName name="zz" localSheetId="10">#REF!</definedName>
    <definedName name="zz" localSheetId="2">#REF!</definedName>
    <definedName name="zz" localSheetId="1">#REF!</definedName>
    <definedName name="zz">#REF!</definedName>
    <definedName name="zzz" localSheetId="13">#REF!</definedName>
    <definedName name="zzz" localSheetId="11">#REF!</definedName>
    <definedName name="zzz" localSheetId="3">#REF!</definedName>
    <definedName name="zzz" localSheetId="9">#REF!</definedName>
    <definedName name="zzz" localSheetId="10">#REF!</definedName>
    <definedName name="zzz" localSheetId="2">#REF!</definedName>
    <definedName name="zzz" localSheetId="1">#REF!</definedName>
    <definedName name="zzz">#REF!</definedName>
  </definedNames>
  <calcPr calcId="145621"/>
</workbook>
</file>

<file path=xl/calcChain.xml><?xml version="1.0" encoding="utf-8"?>
<calcChain xmlns="http://schemas.openxmlformats.org/spreadsheetml/2006/main">
  <c r="P5" i="8" l="1"/>
  <c r="AC5" i="11"/>
  <c r="AT779" i="11" l="1"/>
  <c r="AS779" i="11"/>
  <c r="AR779" i="11"/>
  <c r="AQ779" i="11"/>
  <c r="AP779" i="11"/>
  <c r="AO779" i="11"/>
  <c r="AN779" i="11"/>
  <c r="AM779" i="11"/>
  <c r="AL779" i="11"/>
  <c r="AK779" i="11"/>
  <c r="AJ779" i="11"/>
  <c r="AI779" i="11"/>
  <c r="AH779" i="11"/>
  <c r="AG779" i="11"/>
  <c r="AF779" i="11"/>
  <c r="AE779" i="11"/>
  <c r="AD779" i="11"/>
  <c r="AC779" i="11"/>
  <c r="AT778" i="11"/>
  <c r="AS778" i="11"/>
  <c r="AR778" i="11"/>
  <c r="AQ778" i="11"/>
  <c r="AP778" i="11"/>
  <c r="AO778" i="11"/>
  <c r="AN778" i="11"/>
  <c r="AM778" i="11"/>
  <c r="AL778" i="11"/>
  <c r="AK778" i="11"/>
  <c r="AJ778" i="11"/>
  <c r="AI778" i="11"/>
  <c r="AH778" i="11"/>
  <c r="AG778" i="11"/>
  <c r="AF778" i="11"/>
  <c r="AE778" i="11"/>
  <c r="AD778" i="11"/>
  <c r="AC778" i="11"/>
  <c r="AT777" i="11"/>
  <c r="AS777" i="11"/>
  <c r="AR777" i="11"/>
  <c r="AQ777" i="11"/>
  <c r="AP777" i="11"/>
  <c r="AO777" i="11"/>
  <c r="AN777" i="11"/>
  <c r="AM777" i="11"/>
  <c r="AL777" i="11"/>
  <c r="AK777" i="11"/>
  <c r="AJ777" i="11"/>
  <c r="AI777" i="11"/>
  <c r="AH777" i="11"/>
  <c r="AG777" i="11"/>
  <c r="AF777" i="11"/>
  <c r="AE777" i="11"/>
  <c r="AD777" i="11"/>
  <c r="AC777" i="11"/>
  <c r="AT776" i="11"/>
  <c r="AS776" i="11"/>
  <c r="AR776" i="11"/>
  <c r="AQ776" i="11"/>
  <c r="AP776" i="11"/>
  <c r="AO776" i="11"/>
  <c r="AN776" i="11"/>
  <c r="AM776" i="11"/>
  <c r="AL776" i="11"/>
  <c r="AK776" i="11"/>
  <c r="AJ776" i="11"/>
  <c r="AI776" i="11"/>
  <c r="AH776" i="11"/>
  <c r="AG776" i="11"/>
  <c r="AF776" i="11"/>
  <c r="AE776" i="11"/>
  <c r="AD776" i="11"/>
  <c r="AC776" i="11"/>
  <c r="AT775" i="11"/>
  <c r="AS775" i="11"/>
  <c r="AR775" i="11"/>
  <c r="AQ775" i="11"/>
  <c r="AP775" i="11"/>
  <c r="AO775" i="11"/>
  <c r="AN775" i="11"/>
  <c r="AM775" i="11"/>
  <c r="AL775" i="11"/>
  <c r="AK775" i="11"/>
  <c r="AJ775" i="11"/>
  <c r="AI775" i="11"/>
  <c r="AH775" i="11"/>
  <c r="AG775" i="11"/>
  <c r="AF775" i="11"/>
  <c r="AE775" i="11"/>
  <c r="AD775" i="11"/>
  <c r="AC775" i="11"/>
  <c r="AT774" i="11"/>
  <c r="AS774" i="11"/>
  <c r="AR774" i="11"/>
  <c r="AQ774" i="11"/>
  <c r="AP774" i="11"/>
  <c r="AO774" i="11"/>
  <c r="AN774" i="11"/>
  <c r="AM774" i="11"/>
  <c r="AL774" i="11"/>
  <c r="AK774" i="11"/>
  <c r="AJ774" i="11"/>
  <c r="AI774" i="11"/>
  <c r="AH774" i="11"/>
  <c r="AG774" i="11"/>
  <c r="AF774" i="11"/>
  <c r="AE774" i="11"/>
  <c r="AD774" i="11"/>
  <c r="AC774" i="11"/>
  <c r="AT773" i="11"/>
  <c r="AS773" i="11"/>
  <c r="AR773" i="11"/>
  <c r="AQ773" i="11"/>
  <c r="AP773" i="11"/>
  <c r="AO773" i="11"/>
  <c r="AN773" i="11"/>
  <c r="AM773" i="11"/>
  <c r="AL773" i="11"/>
  <c r="AK773" i="11"/>
  <c r="AJ773" i="11"/>
  <c r="AI773" i="11"/>
  <c r="AH773" i="11"/>
  <c r="AG773" i="11"/>
  <c r="AF773" i="11"/>
  <c r="AE773" i="11"/>
  <c r="AD773" i="11"/>
  <c r="AC773" i="11"/>
  <c r="AT772" i="11"/>
  <c r="AS772" i="11"/>
  <c r="AR772" i="11"/>
  <c r="AQ772" i="11"/>
  <c r="AP772" i="11"/>
  <c r="AO772" i="11"/>
  <c r="AN772" i="11"/>
  <c r="AM772" i="11"/>
  <c r="AL772" i="11"/>
  <c r="AK772" i="11"/>
  <c r="AJ772" i="11"/>
  <c r="AI772" i="11"/>
  <c r="AH772" i="11"/>
  <c r="AG772" i="11"/>
  <c r="AF772" i="11"/>
  <c r="AE772" i="11"/>
  <c r="AD772" i="11"/>
  <c r="AC772" i="11"/>
  <c r="AT771" i="11"/>
  <c r="AS771" i="11"/>
  <c r="AR771" i="11"/>
  <c r="AQ771" i="11"/>
  <c r="AP771" i="11"/>
  <c r="AO771" i="11"/>
  <c r="AN771" i="11"/>
  <c r="AM771" i="11"/>
  <c r="AL771" i="11"/>
  <c r="AK771" i="11"/>
  <c r="AJ771" i="11"/>
  <c r="AI771" i="11"/>
  <c r="AH771" i="11"/>
  <c r="AG771" i="11"/>
  <c r="AF771" i="11"/>
  <c r="AE771" i="11"/>
  <c r="AD771" i="11"/>
  <c r="AC771" i="11"/>
  <c r="AT770" i="11"/>
  <c r="AS770" i="11"/>
  <c r="AR770" i="11"/>
  <c r="AQ770" i="11"/>
  <c r="AP770" i="11"/>
  <c r="AO770" i="11"/>
  <c r="AN770" i="11"/>
  <c r="AM770" i="11"/>
  <c r="AL770" i="11"/>
  <c r="AK770" i="11"/>
  <c r="AJ770" i="11"/>
  <c r="AI770" i="11"/>
  <c r="AH770" i="11"/>
  <c r="AG770" i="11"/>
  <c r="AF770" i="11"/>
  <c r="AE770" i="11"/>
  <c r="AD770" i="11"/>
  <c r="AC770" i="11"/>
  <c r="AT769" i="11"/>
  <c r="AS769" i="11"/>
  <c r="AR769" i="11"/>
  <c r="AQ769" i="11"/>
  <c r="AP769" i="11"/>
  <c r="AO769" i="11"/>
  <c r="AN769" i="11"/>
  <c r="AM769" i="11"/>
  <c r="AL769" i="11"/>
  <c r="AK769" i="11"/>
  <c r="AJ769" i="11"/>
  <c r="AI769" i="11"/>
  <c r="AH769" i="11"/>
  <c r="AG769" i="11"/>
  <c r="AF769" i="11"/>
  <c r="AE769" i="11"/>
  <c r="AD769" i="11"/>
  <c r="AC769" i="11"/>
  <c r="AT768" i="11"/>
  <c r="AS768" i="11"/>
  <c r="AR768" i="11"/>
  <c r="AQ768" i="11"/>
  <c r="AP768" i="11"/>
  <c r="AO768" i="11"/>
  <c r="AN768" i="11"/>
  <c r="AM768" i="11"/>
  <c r="AL768" i="11"/>
  <c r="AK768" i="11"/>
  <c r="AJ768" i="11"/>
  <c r="AI768" i="11"/>
  <c r="AH768" i="11"/>
  <c r="AG768" i="11"/>
  <c r="AF768" i="11"/>
  <c r="AE768" i="11"/>
  <c r="AD768" i="11"/>
  <c r="AC768" i="11"/>
  <c r="AT767" i="11"/>
  <c r="AS767" i="11"/>
  <c r="AR767" i="11"/>
  <c r="AQ767" i="11"/>
  <c r="AP767" i="11"/>
  <c r="AO767" i="11"/>
  <c r="AN767" i="11"/>
  <c r="AM767" i="11"/>
  <c r="AL767" i="11"/>
  <c r="AK767" i="11"/>
  <c r="AJ767" i="11"/>
  <c r="AI767" i="11"/>
  <c r="AH767" i="11"/>
  <c r="AG767" i="11"/>
  <c r="AF767" i="11"/>
  <c r="AE767" i="11"/>
  <c r="AD767" i="11"/>
  <c r="AC767" i="11"/>
  <c r="AT766" i="11"/>
  <c r="AS766" i="11"/>
  <c r="AR766" i="11"/>
  <c r="AQ766" i="11"/>
  <c r="AP766" i="11"/>
  <c r="AO766" i="11"/>
  <c r="AN766" i="11"/>
  <c r="AM766" i="11"/>
  <c r="AL766" i="11"/>
  <c r="AK766" i="11"/>
  <c r="AJ766" i="11"/>
  <c r="AI766" i="11"/>
  <c r="AH766" i="11"/>
  <c r="AG766" i="11"/>
  <c r="AF766" i="11"/>
  <c r="AE766" i="11"/>
  <c r="AD766" i="11"/>
  <c r="AC766" i="11"/>
  <c r="AT765" i="11"/>
  <c r="AS765" i="11"/>
  <c r="AR765" i="11"/>
  <c r="AQ765" i="11"/>
  <c r="AP765" i="11"/>
  <c r="AO765" i="11"/>
  <c r="AN765" i="11"/>
  <c r="AM765" i="11"/>
  <c r="AL765" i="11"/>
  <c r="AK765" i="11"/>
  <c r="AJ765" i="11"/>
  <c r="AI765" i="11"/>
  <c r="AH765" i="11"/>
  <c r="AG765" i="11"/>
  <c r="AF765" i="11"/>
  <c r="AE765" i="11"/>
  <c r="AD765" i="11"/>
  <c r="AC765" i="11"/>
  <c r="AT764" i="11"/>
  <c r="AS764" i="11"/>
  <c r="AR764" i="11"/>
  <c r="AQ764" i="11"/>
  <c r="AP764" i="11"/>
  <c r="AO764" i="11"/>
  <c r="AN764" i="11"/>
  <c r="AM764" i="11"/>
  <c r="AL764" i="11"/>
  <c r="AK764" i="11"/>
  <c r="AJ764" i="11"/>
  <c r="AI764" i="11"/>
  <c r="AH764" i="11"/>
  <c r="AG764" i="11"/>
  <c r="AF764" i="11"/>
  <c r="AE764" i="11"/>
  <c r="AD764" i="11"/>
  <c r="AC764" i="11"/>
  <c r="AT763" i="11"/>
  <c r="AS763" i="11"/>
  <c r="AR763" i="11"/>
  <c r="AQ763" i="11"/>
  <c r="AP763" i="11"/>
  <c r="AO763" i="11"/>
  <c r="AN763" i="11"/>
  <c r="AM763" i="11"/>
  <c r="AL763" i="11"/>
  <c r="AK763" i="11"/>
  <c r="AJ763" i="11"/>
  <c r="AI763" i="11"/>
  <c r="AH763" i="11"/>
  <c r="AG763" i="11"/>
  <c r="AF763" i="11"/>
  <c r="AE763" i="11"/>
  <c r="AD763" i="11"/>
  <c r="AC763" i="11"/>
  <c r="AT762" i="11"/>
  <c r="AS762" i="11"/>
  <c r="AR762" i="11"/>
  <c r="AQ762" i="11"/>
  <c r="AP762" i="11"/>
  <c r="AO762" i="11"/>
  <c r="AN762" i="11"/>
  <c r="AM762" i="11"/>
  <c r="AL762" i="11"/>
  <c r="AK762" i="11"/>
  <c r="AJ762" i="11"/>
  <c r="AI762" i="11"/>
  <c r="AH762" i="11"/>
  <c r="AG762" i="11"/>
  <c r="AF762" i="11"/>
  <c r="AE762" i="11"/>
  <c r="AD762" i="11"/>
  <c r="AC762" i="11"/>
  <c r="AT761" i="11"/>
  <c r="AS761" i="11"/>
  <c r="AR761" i="11"/>
  <c r="AQ761" i="11"/>
  <c r="AP761" i="11"/>
  <c r="AO761" i="11"/>
  <c r="AN761" i="11"/>
  <c r="AM761" i="11"/>
  <c r="AL761" i="11"/>
  <c r="AK761" i="11"/>
  <c r="AJ761" i="11"/>
  <c r="AI761" i="11"/>
  <c r="AH761" i="11"/>
  <c r="AG761" i="11"/>
  <c r="AF761" i="11"/>
  <c r="AE761" i="11"/>
  <c r="AD761" i="11"/>
  <c r="AC761" i="11"/>
  <c r="AT760" i="11"/>
  <c r="AS760" i="11"/>
  <c r="AR760" i="11"/>
  <c r="AQ760" i="11"/>
  <c r="AP760" i="11"/>
  <c r="AO760" i="11"/>
  <c r="AN760" i="11"/>
  <c r="AM760" i="11"/>
  <c r="AL760" i="11"/>
  <c r="AK760" i="11"/>
  <c r="AJ760" i="11"/>
  <c r="AI760" i="11"/>
  <c r="AH760" i="11"/>
  <c r="AG760" i="11"/>
  <c r="AF760" i="11"/>
  <c r="AE760" i="11"/>
  <c r="AD760" i="11"/>
  <c r="AC760" i="11"/>
  <c r="AT759" i="11"/>
  <c r="AS759" i="11"/>
  <c r="AR759" i="11"/>
  <c r="AQ759" i="11"/>
  <c r="AP759" i="11"/>
  <c r="AO759" i="11"/>
  <c r="AN759" i="11"/>
  <c r="AM759" i="11"/>
  <c r="AL759" i="11"/>
  <c r="AK759" i="11"/>
  <c r="AJ759" i="11"/>
  <c r="AI759" i="11"/>
  <c r="AH759" i="11"/>
  <c r="AG759" i="11"/>
  <c r="AF759" i="11"/>
  <c r="AE759" i="11"/>
  <c r="AD759" i="11"/>
  <c r="AC759" i="11"/>
  <c r="AT758" i="11"/>
  <c r="AS758" i="11"/>
  <c r="AR758" i="11"/>
  <c r="AQ758" i="11"/>
  <c r="AP758" i="11"/>
  <c r="AO758" i="11"/>
  <c r="AN758" i="11"/>
  <c r="AM758" i="11"/>
  <c r="AL758" i="11"/>
  <c r="AK758" i="11"/>
  <c r="AJ758" i="11"/>
  <c r="AI758" i="11"/>
  <c r="AH758" i="11"/>
  <c r="AG758" i="11"/>
  <c r="AF758" i="11"/>
  <c r="AE758" i="11"/>
  <c r="AD758" i="11"/>
  <c r="AC758" i="11"/>
  <c r="AT757" i="11"/>
  <c r="AS757" i="11"/>
  <c r="AR757" i="11"/>
  <c r="AQ757" i="11"/>
  <c r="AP757" i="11"/>
  <c r="AO757" i="11"/>
  <c r="AN757" i="11"/>
  <c r="AM757" i="11"/>
  <c r="AL757" i="11"/>
  <c r="AK757" i="11"/>
  <c r="AJ757" i="11"/>
  <c r="AI757" i="11"/>
  <c r="AH757" i="11"/>
  <c r="AG757" i="11"/>
  <c r="AF757" i="11"/>
  <c r="AE757" i="11"/>
  <c r="AD757" i="11"/>
  <c r="AC757" i="11"/>
  <c r="AT756" i="11"/>
  <c r="AS756" i="11"/>
  <c r="AR756" i="11"/>
  <c r="AQ756" i="11"/>
  <c r="AP756" i="11"/>
  <c r="AO756" i="11"/>
  <c r="AN756" i="11"/>
  <c r="AM756" i="11"/>
  <c r="AL756" i="11"/>
  <c r="AK756" i="11"/>
  <c r="AJ756" i="11"/>
  <c r="AI756" i="11"/>
  <c r="AH756" i="11"/>
  <c r="AG756" i="11"/>
  <c r="AF756" i="11"/>
  <c r="AE756" i="11"/>
  <c r="AD756" i="11"/>
  <c r="AC756" i="11"/>
  <c r="AT755" i="11"/>
  <c r="AS755" i="11"/>
  <c r="AR755" i="11"/>
  <c r="AQ755" i="11"/>
  <c r="AP755" i="11"/>
  <c r="AO755" i="11"/>
  <c r="AN755" i="11"/>
  <c r="AM755" i="11"/>
  <c r="AL755" i="11"/>
  <c r="AK755" i="11"/>
  <c r="AJ755" i="11"/>
  <c r="AI755" i="11"/>
  <c r="AH755" i="11"/>
  <c r="AG755" i="11"/>
  <c r="AF755" i="11"/>
  <c r="AE755" i="11"/>
  <c r="AD755" i="11"/>
  <c r="AC755" i="11"/>
  <c r="AT754" i="11"/>
  <c r="AS754" i="11"/>
  <c r="AR754" i="11"/>
  <c r="AQ754" i="11"/>
  <c r="AP754" i="11"/>
  <c r="AO754" i="11"/>
  <c r="AN754" i="11"/>
  <c r="AM754" i="11"/>
  <c r="AL754" i="11"/>
  <c r="AK754" i="11"/>
  <c r="AJ754" i="11"/>
  <c r="AI754" i="11"/>
  <c r="AH754" i="11"/>
  <c r="AG754" i="11"/>
  <c r="AF754" i="11"/>
  <c r="AE754" i="11"/>
  <c r="AD754" i="11"/>
  <c r="AC754" i="11"/>
  <c r="AT753" i="11"/>
  <c r="AS753" i="11"/>
  <c r="AR753" i="11"/>
  <c r="AQ753" i="11"/>
  <c r="AP753" i="11"/>
  <c r="AO753" i="11"/>
  <c r="AN753" i="11"/>
  <c r="AM753" i="11"/>
  <c r="AL753" i="11"/>
  <c r="AK753" i="11"/>
  <c r="AJ753" i="11"/>
  <c r="AI753" i="11"/>
  <c r="AH753" i="11"/>
  <c r="AG753" i="11"/>
  <c r="AF753" i="11"/>
  <c r="AE753" i="11"/>
  <c r="AD753" i="11"/>
  <c r="AC753" i="11"/>
  <c r="AT752" i="11"/>
  <c r="AS752" i="11"/>
  <c r="AR752" i="11"/>
  <c r="AQ752" i="11"/>
  <c r="AP752" i="11"/>
  <c r="AO752" i="11"/>
  <c r="AN752" i="11"/>
  <c r="AM752" i="11"/>
  <c r="AL752" i="11"/>
  <c r="AK752" i="11"/>
  <c r="AJ752" i="11"/>
  <c r="AI752" i="11"/>
  <c r="AH752" i="11"/>
  <c r="AG752" i="11"/>
  <c r="AF752" i="11"/>
  <c r="AE752" i="11"/>
  <c r="AD752" i="11"/>
  <c r="AC752" i="11"/>
  <c r="AT751" i="11"/>
  <c r="AS751" i="11"/>
  <c r="AR751" i="11"/>
  <c r="AQ751" i="11"/>
  <c r="AP751" i="11"/>
  <c r="AO751" i="11"/>
  <c r="AN751" i="11"/>
  <c r="AM751" i="11"/>
  <c r="AL751" i="11"/>
  <c r="AK751" i="11"/>
  <c r="AJ751" i="11"/>
  <c r="AI751" i="11"/>
  <c r="AH751" i="11"/>
  <c r="AG751" i="11"/>
  <c r="AF751" i="11"/>
  <c r="AE751" i="11"/>
  <c r="AD751" i="11"/>
  <c r="AC751" i="11"/>
  <c r="AT750" i="11"/>
  <c r="AS750" i="11"/>
  <c r="AR750" i="11"/>
  <c r="AQ750" i="11"/>
  <c r="AP750" i="11"/>
  <c r="AO750" i="11"/>
  <c r="AN750" i="11"/>
  <c r="AM750" i="11"/>
  <c r="AL750" i="11"/>
  <c r="AK750" i="11"/>
  <c r="AJ750" i="11"/>
  <c r="AI750" i="11"/>
  <c r="AH750" i="11"/>
  <c r="AG750" i="11"/>
  <c r="AF750" i="11"/>
  <c r="AE750" i="11"/>
  <c r="AD750" i="11"/>
  <c r="AC750" i="11"/>
  <c r="AT749" i="11"/>
  <c r="AS749" i="11"/>
  <c r="AR749" i="11"/>
  <c r="AQ749" i="11"/>
  <c r="AP749" i="11"/>
  <c r="AO749" i="11"/>
  <c r="AN749" i="11"/>
  <c r="AM749" i="11"/>
  <c r="AL749" i="11"/>
  <c r="AK749" i="11"/>
  <c r="AJ749" i="11"/>
  <c r="AI749" i="11"/>
  <c r="AH749" i="11"/>
  <c r="AG749" i="11"/>
  <c r="AF749" i="11"/>
  <c r="AE749" i="11"/>
  <c r="AD749" i="11"/>
  <c r="AC749" i="11"/>
  <c r="AT748" i="11"/>
  <c r="AS748" i="11"/>
  <c r="AR748" i="11"/>
  <c r="AQ748" i="11"/>
  <c r="AP748" i="11"/>
  <c r="AO748" i="11"/>
  <c r="AN748" i="11"/>
  <c r="AM748" i="11"/>
  <c r="AL748" i="11"/>
  <c r="AK748" i="11"/>
  <c r="AJ748" i="11"/>
  <c r="AI748" i="11"/>
  <c r="AH748" i="11"/>
  <c r="AG748" i="11"/>
  <c r="AF748" i="11"/>
  <c r="AE748" i="11"/>
  <c r="AD748" i="11"/>
  <c r="AC748" i="11"/>
  <c r="AT747" i="11"/>
  <c r="AS747" i="11"/>
  <c r="AR747" i="11"/>
  <c r="AQ747" i="11"/>
  <c r="AP747" i="11"/>
  <c r="AO747" i="11"/>
  <c r="AN747" i="11"/>
  <c r="AM747" i="11"/>
  <c r="AL747" i="11"/>
  <c r="AK747" i="11"/>
  <c r="AJ747" i="11"/>
  <c r="AI747" i="11"/>
  <c r="AH747" i="11"/>
  <c r="AG747" i="11"/>
  <c r="AF747" i="11"/>
  <c r="AE747" i="11"/>
  <c r="AD747" i="11"/>
  <c r="AC747" i="11"/>
  <c r="AT746" i="11"/>
  <c r="AS746" i="11"/>
  <c r="AR746" i="11"/>
  <c r="AQ746" i="11"/>
  <c r="AP746" i="11"/>
  <c r="AO746" i="11"/>
  <c r="AN746" i="11"/>
  <c r="AM746" i="11"/>
  <c r="AL746" i="11"/>
  <c r="AK746" i="11"/>
  <c r="AJ746" i="11"/>
  <c r="AI746" i="11"/>
  <c r="AH746" i="11"/>
  <c r="AG746" i="11"/>
  <c r="AF746" i="11"/>
  <c r="AE746" i="11"/>
  <c r="AD746" i="11"/>
  <c r="AC746" i="11"/>
  <c r="AT745" i="11"/>
  <c r="AS745" i="11"/>
  <c r="AR745" i="11"/>
  <c r="AQ745" i="11"/>
  <c r="AP745" i="11"/>
  <c r="AO745" i="11"/>
  <c r="AN745" i="11"/>
  <c r="AM745" i="11"/>
  <c r="AL745" i="11"/>
  <c r="AK745" i="11"/>
  <c r="AJ745" i="11"/>
  <c r="AI745" i="11"/>
  <c r="AH745" i="11"/>
  <c r="AG745" i="11"/>
  <c r="AF745" i="11"/>
  <c r="AE745" i="11"/>
  <c r="AD745" i="11"/>
  <c r="AC745" i="11"/>
  <c r="AT744" i="11"/>
  <c r="AS744" i="11"/>
  <c r="AR744" i="11"/>
  <c r="AQ744" i="11"/>
  <c r="AP744" i="11"/>
  <c r="AO744" i="11"/>
  <c r="AN744" i="11"/>
  <c r="AM744" i="11"/>
  <c r="AL744" i="11"/>
  <c r="AK744" i="11"/>
  <c r="AJ744" i="11"/>
  <c r="AI744" i="11"/>
  <c r="AH744" i="11"/>
  <c r="AG744" i="11"/>
  <c r="AF744" i="11"/>
  <c r="AE744" i="11"/>
  <c r="AD744" i="11"/>
  <c r="AC744" i="11"/>
  <c r="AT743" i="11"/>
  <c r="AS743" i="11"/>
  <c r="AR743" i="11"/>
  <c r="AQ743" i="11"/>
  <c r="AP743" i="11"/>
  <c r="AO743" i="11"/>
  <c r="AN743" i="11"/>
  <c r="AM743" i="11"/>
  <c r="AL743" i="11"/>
  <c r="AK743" i="11"/>
  <c r="AJ743" i="11"/>
  <c r="AI743" i="11"/>
  <c r="AH743" i="11"/>
  <c r="AG743" i="11"/>
  <c r="AF743" i="11"/>
  <c r="AE743" i="11"/>
  <c r="AD743" i="11"/>
  <c r="AC743" i="11"/>
  <c r="AT742" i="11"/>
  <c r="AS742" i="11"/>
  <c r="AR742" i="11"/>
  <c r="AQ742" i="11"/>
  <c r="AP742" i="11"/>
  <c r="AO742" i="11"/>
  <c r="AN742" i="11"/>
  <c r="AM742" i="11"/>
  <c r="AL742" i="11"/>
  <c r="AK742" i="11"/>
  <c r="AJ742" i="11"/>
  <c r="AI742" i="11"/>
  <c r="AH742" i="11"/>
  <c r="AG742" i="11"/>
  <c r="AF742" i="11"/>
  <c r="AE742" i="11"/>
  <c r="AD742" i="11"/>
  <c r="AC742" i="11"/>
  <c r="AT741" i="11"/>
  <c r="AS741" i="11"/>
  <c r="AR741" i="11"/>
  <c r="AQ741" i="11"/>
  <c r="AP741" i="11"/>
  <c r="AO741" i="11"/>
  <c r="AN741" i="11"/>
  <c r="AM741" i="11"/>
  <c r="AL741" i="11"/>
  <c r="AK741" i="11"/>
  <c r="AJ741" i="11"/>
  <c r="AI741" i="11"/>
  <c r="AH741" i="11"/>
  <c r="AG741" i="11"/>
  <c r="AF741" i="11"/>
  <c r="AE741" i="11"/>
  <c r="AD741" i="11"/>
  <c r="AC741" i="11"/>
  <c r="AT740" i="11"/>
  <c r="AS740" i="11"/>
  <c r="AR740" i="11"/>
  <c r="AQ740" i="11"/>
  <c r="AP740" i="11"/>
  <c r="AO740" i="11"/>
  <c r="AN740" i="11"/>
  <c r="AM740" i="11"/>
  <c r="AL740" i="11"/>
  <c r="AK740" i="11"/>
  <c r="AJ740" i="11"/>
  <c r="AI740" i="11"/>
  <c r="AH740" i="11"/>
  <c r="AG740" i="11"/>
  <c r="AF740" i="11"/>
  <c r="AE740" i="11"/>
  <c r="AD740" i="11"/>
  <c r="AC740" i="11"/>
  <c r="AT739" i="11"/>
  <c r="AS739" i="11"/>
  <c r="AR739" i="11"/>
  <c r="AQ739" i="11"/>
  <c r="AP739" i="11"/>
  <c r="AO739" i="11"/>
  <c r="AN739" i="11"/>
  <c r="AM739" i="11"/>
  <c r="AL739" i="11"/>
  <c r="AK739" i="11"/>
  <c r="AJ739" i="11"/>
  <c r="AI739" i="11"/>
  <c r="AH739" i="11"/>
  <c r="AG739" i="11"/>
  <c r="AF739" i="11"/>
  <c r="AE739" i="11"/>
  <c r="AD739" i="11"/>
  <c r="AC739" i="11"/>
  <c r="AT738" i="11"/>
  <c r="AS738" i="11"/>
  <c r="AR738" i="11"/>
  <c r="AQ738" i="11"/>
  <c r="AP738" i="11"/>
  <c r="AO738" i="11"/>
  <c r="AN738" i="11"/>
  <c r="AM738" i="11"/>
  <c r="AL738" i="11"/>
  <c r="AK738" i="11"/>
  <c r="AJ738" i="11"/>
  <c r="AI738" i="11"/>
  <c r="AH738" i="11"/>
  <c r="AG738" i="11"/>
  <c r="AF738" i="11"/>
  <c r="AE738" i="11"/>
  <c r="AD738" i="11"/>
  <c r="AC738" i="11"/>
  <c r="AT737" i="11"/>
  <c r="AS737" i="11"/>
  <c r="AR737" i="11"/>
  <c r="AQ737" i="11"/>
  <c r="AP737" i="11"/>
  <c r="AO737" i="11"/>
  <c r="AN737" i="11"/>
  <c r="AM737" i="11"/>
  <c r="AL737" i="11"/>
  <c r="AK737" i="11"/>
  <c r="AJ737" i="11"/>
  <c r="AI737" i="11"/>
  <c r="AH737" i="11"/>
  <c r="AG737" i="11"/>
  <c r="AF737" i="11"/>
  <c r="AE737" i="11"/>
  <c r="AD737" i="11"/>
  <c r="AC737" i="11"/>
  <c r="AT736" i="11"/>
  <c r="AS736" i="11"/>
  <c r="AR736" i="11"/>
  <c r="AQ736" i="11"/>
  <c r="AP736" i="11"/>
  <c r="AO736" i="11"/>
  <c r="AN736" i="11"/>
  <c r="AM736" i="11"/>
  <c r="AL736" i="11"/>
  <c r="AK736" i="11"/>
  <c r="AJ736" i="11"/>
  <c r="AI736" i="11"/>
  <c r="AH736" i="11"/>
  <c r="AG736" i="11"/>
  <c r="AF736" i="11"/>
  <c r="AE736" i="11"/>
  <c r="AD736" i="11"/>
  <c r="AC736" i="11"/>
  <c r="AT735" i="11"/>
  <c r="AS735" i="11"/>
  <c r="AR735" i="11"/>
  <c r="AQ735" i="11"/>
  <c r="AP735" i="11"/>
  <c r="AO735" i="11"/>
  <c r="AN735" i="11"/>
  <c r="AM735" i="11"/>
  <c r="AL735" i="11"/>
  <c r="AK735" i="11"/>
  <c r="AJ735" i="11"/>
  <c r="AI735" i="11"/>
  <c r="AH735" i="11"/>
  <c r="AG735" i="11"/>
  <c r="AF735" i="11"/>
  <c r="AE735" i="11"/>
  <c r="AD735" i="11"/>
  <c r="AC735" i="11"/>
  <c r="AT734" i="11"/>
  <c r="AS734" i="11"/>
  <c r="AR734" i="11"/>
  <c r="AQ734" i="11"/>
  <c r="AP734" i="11"/>
  <c r="AO734" i="11"/>
  <c r="AN734" i="11"/>
  <c r="AM734" i="11"/>
  <c r="AL734" i="11"/>
  <c r="AK734" i="11"/>
  <c r="AJ734" i="11"/>
  <c r="AI734" i="11"/>
  <c r="AH734" i="11"/>
  <c r="AG734" i="11"/>
  <c r="AF734" i="11"/>
  <c r="AE734" i="11"/>
  <c r="AD734" i="11"/>
  <c r="AC734" i="11"/>
  <c r="AT733" i="11"/>
  <c r="AS733" i="11"/>
  <c r="AR733" i="11"/>
  <c r="AQ733" i="11"/>
  <c r="AP733" i="11"/>
  <c r="AO733" i="11"/>
  <c r="AN733" i="11"/>
  <c r="AM733" i="11"/>
  <c r="AL733" i="11"/>
  <c r="AK733" i="11"/>
  <c r="AJ733" i="11"/>
  <c r="AI733" i="11"/>
  <c r="AH733" i="11"/>
  <c r="AG733" i="11"/>
  <c r="AF733" i="11"/>
  <c r="AE733" i="11"/>
  <c r="AD733" i="11"/>
  <c r="AC733" i="11"/>
  <c r="AT732" i="11"/>
  <c r="AS732" i="11"/>
  <c r="AR732" i="11"/>
  <c r="AQ732" i="11"/>
  <c r="AP732" i="11"/>
  <c r="AO732" i="11"/>
  <c r="AN732" i="11"/>
  <c r="AM732" i="11"/>
  <c r="AL732" i="11"/>
  <c r="AK732" i="11"/>
  <c r="AJ732" i="11"/>
  <c r="AI732" i="11"/>
  <c r="AH732" i="11"/>
  <c r="AG732" i="11"/>
  <c r="AF732" i="11"/>
  <c r="AE732" i="11"/>
  <c r="AD732" i="11"/>
  <c r="AC732" i="11"/>
  <c r="AT731" i="11"/>
  <c r="AS731" i="11"/>
  <c r="AR731" i="11"/>
  <c r="AQ731" i="11"/>
  <c r="AP731" i="11"/>
  <c r="AO731" i="11"/>
  <c r="AN731" i="11"/>
  <c r="AM731" i="11"/>
  <c r="AL731" i="11"/>
  <c r="AK731" i="11"/>
  <c r="AJ731" i="11"/>
  <c r="AI731" i="11"/>
  <c r="AH731" i="11"/>
  <c r="AG731" i="11"/>
  <c r="AF731" i="11"/>
  <c r="AE731" i="11"/>
  <c r="AD731" i="11"/>
  <c r="AC731" i="11"/>
  <c r="AT730" i="11"/>
  <c r="AS730" i="11"/>
  <c r="AR730" i="11"/>
  <c r="AQ730" i="11"/>
  <c r="AP730" i="11"/>
  <c r="AO730" i="11"/>
  <c r="AN730" i="11"/>
  <c r="AM730" i="11"/>
  <c r="AL730" i="11"/>
  <c r="AK730" i="11"/>
  <c r="AJ730" i="11"/>
  <c r="AI730" i="11"/>
  <c r="AH730" i="11"/>
  <c r="AG730" i="11"/>
  <c r="AF730" i="11"/>
  <c r="AE730" i="11"/>
  <c r="AD730" i="11"/>
  <c r="AC730" i="11"/>
  <c r="AT729" i="11"/>
  <c r="AS729" i="11"/>
  <c r="AR729" i="11"/>
  <c r="AQ729" i="11"/>
  <c r="AP729" i="11"/>
  <c r="AO729" i="11"/>
  <c r="AN729" i="11"/>
  <c r="AM729" i="11"/>
  <c r="AL729" i="11"/>
  <c r="AK729" i="11"/>
  <c r="AJ729" i="11"/>
  <c r="AI729" i="11"/>
  <c r="AH729" i="11"/>
  <c r="AG729" i="11"/>
  <c r="AF729" i="11"/>
  <c r="AE729" i="11"/>
  <c r="AD729" i="11"/>
  <c r="AC729" i="11"/>
  <c r="AT728" i="11"/>
  <c r="AS728" i="11"/>
  <c r="AR728" i="11"/>
  <c r="AQ728" i="11"/>
  <c r="AP728" i="11"/>
  <c r="AO728" i="11"/>
  <c r="AN728" i="11"/>
  <c r="AM728" i="11"/>
  <c r="AL728" i="11"/>
  <c r="AK728" i="11"/>
  <c r="AJ728" i="11"/>
  <c r="AI728" i="11"/>
  <c r="AH728" i="11"/>
  <c r="AG728" i="11"/>
  <c r="AF728" i="11"/>
  <c r="AE728" i="11"/>
  <c r="AD728" i="11"/>
  <c r="AC728" i="11"/>
  <c r="AT727" i="11"/>
  <c r="AS727" i="11"/>
  <c r="AR727" i="11"/>
  <c r="AQ727" i="11"/>
  <c r="AP727" i="11"/>
  <c r="AO727" i="11"/>
  <c r="AN727" i="11"/>
  <c r="AM727" i="11"/>
  <c r="AL727" i="11"/>
  <c r="AK727" i="11"/>
  <c r="AJ727" i="11"/>
  <c r="AI727" i="11"/>
  <c r="AH727" i="11"/>
  <c r="AG727" i="11"/>
  <c r="AF727" i="11"/>
  <c r="AE727" i="11"/>
  <c r="AD727" i="11"/>
  <c r="AC727" i="11"/>
  <c r="AT726" i="11"/>
  <c r="AS726" i="11"/>
  <c r="AR726" i="11"/>
  <c r="AQ726" i="11"/>
  <c r="AP726" i="11"/>
  <c r="AO726" i="11"/>
  <c r="AN726" i="11"/>
  <c r="AM726" i="11"/>
  <c r="AL726" i="11"/>
  <c r="AK726" i="11"/>
  <c r="AJ726" i="11"/>
  <c r="AI726" i="11"/>
  <c r="AH726" i="11"/>
  <c r="AG726" i="11"/>
  <c r="AF726" i="11"/>
  <c r="AE726" i="11"/>
  <c r="AD726" i="11"/>
  <c r="AC726" i="11"/>
  <c r="AT725" i="11"/>
  <c r="AS725" i="11"/>
  <c r="AR725" i="11"/>
  <c r="AQ725" i="11"/>
  <c r="AP725" i="11"/>
  <c r="AO725" i="11"/>
  <c r="AN725" i="11"/>
  <c r="AM725" i="11"/>
  <c r="AL725" i="11"/>
  <c r="AK725" i="11"/>
  <c r="AJ725" i="11"/>
  <c r="AI725" i="11"/>
  <c r="AH725" i="11"/>
  <c r="AG725" i="11"/>
  <c r="AF725" i="11"/>
  <c r="AE725" i="11"/>
  <c r="AD725" i="11"/>
  <c r="AC725" i="11"/>
  <c r="AT724" i="11"/>
  <c r="AS724" i="11"/>
  <c r="AR724" i="11"/>
  <c r="AQ724" i="11"/>
  <c r="AP724" i="11"/>
  <c r="AO724" i="11"/>
  <c r="AN724" i="11"/>
  <c r="AM724" i="11"/>
  <c r="AL724" i="11"/>
  <c r="AK724" i="11"/>
  <c r="AJ724" i="11"/>
  <c r="AI724" i="11"/>
  <c r="AH724" i="11"/>
  <c r="AG724" i="11"/>
  <c r="AF724" i="11"/>
  <c r="AE724" i="11"/>
  <c r="AD724" i="11"/>
  <c r="AC724" i="11"/>
  <c r="AT723" i="11"/>
  <c r="AS723" i="11"/>
  <c r="AR723" i="11"/>
  <c r="AQ723" i="11"/>
  <c r="AP723" i="11"/>
  <c r="AO723" i="11"/>
  <c r="AN723" i="11"/>
  <c r="AM723" i="11"/>
  <c r="AL723" i="11"/>
  <c r="AK723" i="11"/>
  <c r="AJ723" i="11"/>
  <c r="AI723" i="11"/>
  <c r="AH723" i="11"/>
  <c r="AG723" i="11"/>
  <c r="AF723" i="11"/>
  <c r="AE723" i="11"/>
  <c r="AD723" i="11"/>
  <c r="AC723" i="11"/>
  <c r="AT722" i="11"/>
  <c r="AS722" i="11"/>
  <c r="AR722" i="11"/>
  <c r="AQ722" i="11"/>
  <c r="AP722" i="11"/>
  <c r="AO722" i="11"/>
  <c r="AN722" i="11"/>
  <c r="AM722" i="11"/>
  <c r="AL722" i="11"/>
  <c r="AK722" i="11"/>
  <c r="AJ722" i="11"/>
  <c r="AI722" i="11"/>
  <c r="AH722" i="11"/>
  <c r="AG722" i="11"/>
  <c r="AF722" i="11"/>
  <c r="AE722" i="11"/>
  <c r="AD722" i="11"/>
  <c r="AC722" i="11"/>
  <c r="AT721" i="11"/>
  <c r="AS721" i="11"/>
  <c r="AR721" i="11"/>
  <c r="AQ721" i="11"/>
  <c r="AP721" i="11"/>
  <c r="AO721" i="11"/>
  <c r="AN721" i="11"/>
  <c r="AM721" i="11"/>
  <c r="AL721" i="11"/>
  <c r="AK721" i="11"/>
  <c r="AJ721" i="11"/>
  <c r="AI721" i="11"/>
  <c r="AH721" i="11"/>
  <c r="AG721" i="11"/>
  <c r="AF721" i="11"/>
  <c r="AE721" i="11"/>
  <c r="AD721" i="11"/>
  <c r="AC721" i="11"/>
  <c r="AT720" i="11"/>
  <c r="AS720" i="11"/>
  <c r="AR720" i="11"/>
  <c r="AQ720" i="11"/>
  <c r="AP720" i="11"/>
  <c r="AO720" i="11"/>
  <c r="AN720" i="11"/>
  <c r="AM720" i="11"/>
  <c r="AL720" i="11"/>
  <c r="AK720" i="11"/>
  <c r="AJ720" i="11"/>
  <c r="AI720" i="11"/>
  <c r="AH720" i="11"/>
  <c r="AG720" i="11"/>
  <c r="AF720" i="11"/>
  <c r="AE720" i="11"/>
  <c r="AD720" i="11"/>
  <c r="AC720" i="11"/>
  <c r="AT719" i="11"/>
  <c r="AS719" i="11"/>
  <c r="AR719" i="11"/>
  <c r="AQ719" i="11"/>
  <c r="AP719" i="11"/>
  <c r="AO719" i="11"/>
  <c r="AN719" i="11"/>
  <c r="AM719" i="11"/>
  <c r="AL719" i="11"/>
  <c r="AK719" i="11"/>
  <c r="AJ719" i="11"/>
  <c r="AI719" i="11"/>
  <c r="AH719" i="11"/>
  <c r="AG719" i="11"/>
  <c r="AF719" i="11"/>
  <c r="AE719" i="11"/>
  <c r="AD719" i="11"/>
  <c r="AC719" i="11"/>
  <c r="AT718" i="11"/>
  <c r="AS718" i="11"/>
  <c r="AR718" i="11"/>
  <c r="AQ718" i="11"/>
  <c r="AP718" i="11"/>
  <c r="AO718" i="11"/>
  <c r="AN718" i="11"/>
  <c r="AM718" i="11"/>
  <c r="AL718" i="11"/>
  <c r="AK718" i="11"/>
  <c r="AJ718" i="11"/>
  <c r="AI718" i="11"/>
  <c r="AH718" i="11"/>
  <c r="AG718" i="11"/>
  <c r="AF718" i="11"/>
  <c r="AE718" i="11"/>
  <c r="AD718" i="11"/>
  <c r="AC718" i="11"/>
  <c r="AT717" i="11"/>
  <c r="AS717" i="11"/>
  <c r="AR717" i="11"/>
  <c r="AQ717" i="11"/>
  <c r="AP717" i="11"/>
  <c r="AO717" i="11"/>
  <c r="AN717" i="11"/>
  <c r="AM717" i="11"/>
  <c r="AL717" i="11"/>
  <c r="AK717" i="11"/>
  <c r="AJ717" i="11"/>
  <c r="AI717" i="11"/>
  <c r="AH717" i="11"/>
  <c r="AG717" i="11"/>
  <c r="AF717" i="11"/>
  <c r="AE717" i="11"/>
  <c r="AD717" i="11"/>
  <c r="AC717" i="11"/>
  <c r="AT716" i="11"/>
  <c r="AS716" i="11"/>
  <c r="AR716" i="11"/>
  <c r="AQ716" i="11"/>
  <c r="AP716" i="11"/>
  <c r="AO716" i="11"/>
  <c r="AN716" i="11"/>
  <c r="AM716" i="11"/>
  <c r="AL716" i="11"/>
  <c r="AK716" i="11"/>
  <c r="AJ716" i="11"/>
  <c r="AI716" i="11"/>
  <c r="AH716" i="11"/>
  <c r="AG716" i="11"/>
  <c r="AF716" i="11"/>
  <c r="AE716" i="11"/>
  <c r="AD716" i="11"/>
  <c r="AC716" i="11"/>
  <c r="AT715" i="11"/>
  <c r="AS715" i="11"/>
  <c r="AR715" i="11"/>
  <c r="AQ715" i="11"/>
  <c r="AP715" i="11"/>
  <c r="AO715" i="11"/>
  <c r="AN715" i="11"/>
  <c r="AM715" i="11"/>
  <c r="AL715" i="11"/>
  <c r="AK715" i="11"/>
  <c r="AJ715" i="11"/>
  <c r="AI715" i="11"/>
  <c r="AH715" i="11"/>
  <c r="AG715" i="11"/>
  <c r="AF715" i="11"/>
  <c r="AE715" i="11"/>
  <c r="AD715" i="11"/>
  <c r="AC715" i="11"/>
  <c r="AT714" i="11"/>
  <c r="AS714" i="11"/>
  <c r="AR714" i="11"/>
  <c r="AQ714" i="11"/>
  <c r="AP714" i="11"/>
  <c r="AO714" i="11"/>
  <c r="AN714" i="11"/>
  <c r="AM714" i="11"/>
  <c r="AL714" i="11"/>
  <c r="AK714" i="11"/>
  <c r="AJ714" i="11"/>
  <c r="AI714" i="11"/>
  <c r="AH714" i="11"/>
  <c r="AG714" i="11"/>
  <c r="AF714" i="11"/>
  <c r="AE714" i="11"/>
  <c r="AD714" i="11"/>
  <c r="AC714" i="11"/>
  <c r="AT713" i="11"/>
  <c r="AS713" i="11"/>
  <c r="AR713" i="11"/>
  <c r="AQ713" i="11"/>
  <c r="AP713" i="11"/>
  <c r="AO713" i="11"/>
  <c r="AN713" i="11"/>
  <c r="AM713" i="11"/>
  <c r="AL713" i="11"/>
  <c r="AK713" i="11"/>
  <c r="AJ713" i="11"/>
  <c r="AI713" i="11"/>
  <c r="AH713" i="11"/>
  <c r="AG713" i="11"/>
  <c r="AF713" i="11"/>
  <c r="AE713" i="11"/>
  <c r="AD713" i="11"/>
  <c r="AC713" i="11"/>
  <c r="AT712" i="11"/>
  <c r="AS712" i="11"/>
  <c r="AR712" i="11"/>
  <c r="AQ712" i="11"/>
  <c r="AP712" i="11"/>
  <c r="AO712" i="11"/>
  <c r="AN712" i="11"/>
  <c r="AM712" i="11"/>
  <c r="AL712" i="11"/>
  <c r="AK712" i="11"/>
  <c r="AJ712" i="11"/>
  <c r="AI712" i="11"/>
  <c r="AH712" i="11"/>
  <c r="AG712" i="11"/>
  <c r="AF712" i="11"/>
  <c r="AE712" i="11"/>
  <c r="AD712" i="11"/>
  <c r="AC712" i="11"/>
  <c r="AT711" i="11"/>
  <c r="AS711" i="11"/>
  <c r="AR711" i="11"/>
  <c r="AQ711" i="11"/>
  <c r="AP711" i="11"/>
  <c r="AO711" i="11"/>
  <c r="AN711" i="11"/>
  <c r="AM711" i="11"/>
  <c r="AL711" i="11"/>
  <c r="AK711" i="11"/>
  <c r="AJ711" i="11"/>
  <c r="AI711" i="11"/>
  <c r="AH711" i="11"/>
  <c r="AG711" i="11"/>
  <c r="AF711" i="11"/>
  <c r="AE711" i="11"/>
  <c r="AD711" i="11"/>
  <c r="AC711" i="11"/>
  <c r="AT710" i="11"/>
  <c r="AS710" i="11"/>
  <c r="AR710" i="11"/>
  <c r="AQ710" i="11"/>
  <c r="AP710" i="11"/>
  <c r="AO710" i="11"/>
  <c r="AN710" i="11"/>
  <c r="AM710" i="11"/>
  <c r="AL710" i="11"/>
  <c r="AK710" i="11"/>
  <c r="AJ710" i="11"/>
  <c r="AI710" i="11"/>
  <c r="AH710" i="11"/>
  <c r="AG710" i="11"/>
  <c r="AF710" i="11"/>
  <c r="AE710" i="11"/>
  <c r="AD710" i="11"/>
  <c r="AC710" i="11"/>
  <c r="AT709" i="11"/>
  <c r="AS709" i="11"/>
  <c r="AR709" i="11"/>
  <c r="AQ709" i="11"/>
  <c r="AP709" i="11"/>
  <c r="AO709" i="11"/>
  <c r="AN709" i="11"/>
  <c r="AM709" i="11"/>
  <c r="AL709" i="11"/>
  <c r="AK709" i="11"/>
  <c r="AJ709" i="11"/>
  <c r="AI709" i="11"/>
  <c r="AH709" i="11"/>
  <c r="AG709" i="11"/>
  <c r="AF709" i="11"/>
  <c r="AE709" i="11"/>
  <c r="AD709" i="11"/>
  <c r="AC709" i="11"/>
  <c r="AT708" i="11"/>
  <c r="AS708" i="11"/>
  <c r="AR708" i="11"/>
  <c r="AQ708" i="11"/>
  <c r="AP708" i="11"/>
  <c r="AO708" i="11"/>
  <c r="AN708" i="11"/>
  <c r="AM708" i="11"/>
  <c r="AL708" i="11"/>
  <c r="AK708" i="11"/>
  <c r="AJ708" i="11"/>
  <c r="AI708" i="11"/>
  <c r="AH708" i="11"/>
  <c r="AG708" i="11"/>
  <c r="AF708" i="11"/>
  <c r="AE708" i="11"/>
  <c r="AD708" i="11"/>
  <c r="AC708" i="11"/>
  <c r="AT707" i="11"/>
  <c r="AS707" i="11"/>
  <c r="AR707" i="11"/>
  <c r="AQ707" i="11"/>
  <c r="AP707" i="11"/>
  <c r="AO707" i="11"/>
  <c r="AN707" i="11"/>
  <c r="AM707" i="11"/>
  <c r="AL707" i="11"/>
  <c r="AK707" i="11"/>
  <c r="AJ707" i="11"/>
  <c r="AI707" i="11"/>
  <c r="AH707" i="11"/>
  <c r="AG707" i="11"/>
  <c r="AF707" i="11"/>
  <c r="AE707" i="11"/>
  <c r="AD707" i="11"/>
  <c r="AC707" i="11"/>
  <c r="AT706" i="11"/>
  <c r="AS706" i="11"/>
  <c r="AR706" i="11"/>
  <c r="AQ706" i="11"/>
  <c r="AP706" i="11"/>
  <c r="AO706" i="11"/>
  <c r="AN706" i="11"/>
  <c r="AM706" i="11"/>
  <c r="AL706" i="11"/>
  <c r="AK706" i="11"/>
  <c r="AJ706" i="11"/>
  <c r="AI706" i="11"/>
  <c r="AH706" i="11"/>
  <c r="AG706" i="11"/>
  <c r="AF706" i="11"/>
  <c r="AE706" i="11"/>
  <c r="AD706" i="11"/>
  <c r="AC706" i="11"/>
  <c r="AT705" i="11"/>
  <c r="AS705" i="11"/>
  <c r="AR705" i="11"/>
  <c r="AQ705" i="11"/>
  <c r="AP705" i="11"/>
  <c r="AO705" i="11"/>
  <c r="AN705" i="11"/>
  <c r="AM705" i="11"/>
  <c r="AL705" i="11"/>
  <c r="AK705" i="11"/>
  <c r="AJ705" i="11"/>
  <c r="AI705" i="11"/>
  <c r="AH705" i="11"/>
  <c r="AG705" i="11"/>
  <c r="AF705" i="11"/>
  <c r="AE705" i="11"/>
  <c r="AD705" i="11"/>
  <c r="AC705" i="11"/>
  <c r="AT704" i="11"/>
  <c r="AS704" i="11"/>
  <c r="AR704" i="11"/>
  <c r="AQ704" i="11"/>
  <c r="AP704" i="11"/>
  <c r="AO704" i="11"/>
  <c r="AN704" i="11"/>
  <c r="AM704" i="11"/>
  <c r="AL704" i="11"/>
  <c r="AK704" i="11"/>
  <c r="AJ704" i="11"/>
  <c r="AI704" i="11"/>
  <c r="AH704" i="11"/>
  <c r="AG704" i="11"/>
  <c r="AF704" i="11"/>
  <c r="AE704" i="11"/>
  <c r="AD704" i="11"/>
  <c r="AC704" i="11"/>
  <c r="AT703" i="11"/>
  <c r="AS703" i="11"/>
  <c r="AR703" i="11"/>
  <c r="AQ703" i="11"/>
  <c r="AP703" i="11"/>
  <c r="AO703" i="11"/>
  <c r="AN703" i="11"/>
  <c r="AM703" i="11"/>
  <c r="AL703" i="11"/>
  <c r="AK703" i="11"/>
  <c r="AJ703" i="11"/>
  <c r="AI703" i="11"/>
  <c r="AH703" i="11"/>
  <c r="AG703" i="11"/>
  <c r="AF703" i="11"/>
  <c r="AE703" i="11"/>
  <c r="AD703" i="11"/>
  <c r="AC703" i="11"/>
  <c r="AT702" i="11"/>
  <c r="AS702" i="11"/>
  <c r="AR702" i="11"/>
  <c r="AQ702" i="11"/>
  <c r="AP702" i="11"/>
  <c r="AO702" i="11"/>
  <c r="AN702" i="11"/>
  <c r="AM702" i="11"/>
  <c r="AL702" i="11"/>
  <c r="AK702" i="11"/>
  <c r="AJ702" i="11"/>
  <c r="AI702" i="11"/>
  <c r="AH702" i="11"/>
  <c r="AG702" i="11"/>
  <c r="AF702" i="11"/>
  <c r="AE702" i="11"/>
  <c r="AD702" i="11"/>
  <c r="AC702" i="11"/>
  <c r="AT701" i="11"/>
  <c r="AS701" i="11"/>
  <c r="AR701" i="11"/>
  <c r="AQ701" i="11"/>
  <c r="AP701" i="11"/>
  <c r="AO701" i="11"/>
  <c r="AN701" i="11"/>
  <c r="AM701" i="11"/>
  <c r="AL701" i="11"/>
  <c r="AK701" i="11"/>
  <c r="AJ701" i="11"/>
  <c r="AI701" i="11"/>
  <c r="AH701" i="11"/>
  <c r="AG701" i="11"/>
  <c r="AF701" i="11"/>
  <c r="AE701" i="11"/>
  <c r="AD701" i="11"/>
  <c r="AC701" i="11"/>
  <c r="AT700" i="11"/>
  <c r="AS700" i="11"/>
  <c r="AR700" i="11"/>
  <c r="AQ700" i="11"/>
  <c r="AP700" i="11"/>
  <c r="AO700" i="11"/>
  <c r="AN700" i="11"/>
  <c r="AM700" i="11"/>
  <c r="AL700" i="11"/>
  <c r="AK700" i="11"/>
  <c r="AJ700" i="11"/>
  <c r="AI700" i="11"/>
  <c r="AH700" i="11"/>
  <c r="AG700" i="11"/>
  <c r="AF700" i="11"/>
  <c r="AE700" i="11"/>
  <c r="AD700" i="11"/>
  <c r="AC700" i="11"/>
  <c r="AT699" i="11"/>
  <c r="AS699" i="11"/>
  <c r="AR699" i="11"/>
  <c r="AQ699" i="11"/>
  <c r="AP699" i="11"/>
  <c r="AO699" i="11"/>
  <c r="AN699" i="11"/>
  <c r="AM699" i="11"/>
  <c r="AL699" i="11"/>
  <c r="AK699" i="11"/>
  <c r="AJ699" i="11"/>
  <c r="AI699" i="11"/>
  <c r="AH699" i="11"/>
  <c r="AG699" i="11"/>
  <c r="AF699" i="11"/>
  <c r="AE699" i="11"/>
  <c r="AD699" i="11"/>
  <c r="AC699" i="11"/>
  <c r="AT698" i="11"/>
  <c r="AS698" i="11"/>
  <c r="AR698" i="11"/>
  <c r="AQ698" i="11"/>
  <c r="AP698" i="11"/>
  <c r="AO698" i="11"/>
  <c r="AN698" i="11"/>
  <c r="AM698" i="11"/>
  <c r="AL698" i="11"/>
  <c r="AK698" i="11"/>
  <c r="AJ698" i="11"/>
  <c r="AI698" i="11"/>
  <c r="AH698" i="11"/>
  <c r="AG698" i="11"/>
  <c r="AF698" i="11"/>
  <c r="AE698" i="11"/>
  <c r="AD698" i="11"/>
  <c r="AC698" i="11"/>
  <c r="AT697" i="11"/>
  <c r="AS697" i="11"/>
  <c r="AR697" i="11"/>
  <c r="AQ697" i="11"/>
  <c r="AP697" i="11"/>
  <c r="AO697" i="11"/>
  <c r="AN697" i="11"/>
  <c r="AM697" i="11"/>
  <c r="AL697" i="11"/>
  <c r="AK697" i="11"/>
  <c r="AJ697" i="11"/>
  <c r="AI697" i="11"/>
  <c r="AH697" i="11"/>
  <c r="AG697" i="11"/>
  <c r="AF697" i="11"/>
  <c r="AE697" i="11"/>
  <c r="AD697" i="11"/>
  <c r="AC697" i="11"/>
  <c r="AT696" i="11"/>
  <c r="AS696" i="11"/>
  <c r="AR696" i="11"/>
  <c r="AQ696" i="11"/>
  <c r="AP696" i="11"/>
  <c r="AO696" i="11"/>
  <c r="AN696" i="11"/>
  <c r="AM696" i="11"/>
  <c r="AL696" i="11"/>
  <c r="AK696" i="11"/>
  <c r="AJ696" i="11"/>
  <c r="AI696" i="11"/>
  <c r="AH696" i="11"/>
  <c r="AG696" i="11"/>
  <c r="AF696" i="11"/>
  <c r="AE696" i="11"/>
  <c r="AD696" i="11"/>
  <c r="AC696" i="11"/>
  <c r="AT695" i="11"/>
  <c r="AS695" i="11"/>
  <c r="AR695" i="11"/>
  <c r="AQ695" i="11"/>
  <c r="AP695" i="11"/>
  <c r="AO695" i="11"/>
  <c r="AN695" i="11"/>
  <c r="AM695" i="11"/>
  <c r="AL695" i="11"/>
  <c r="AK695" i="11"/>
  <c r="AJ695" i="11"/>
  <c r="AI695" i="11"/>
  <c r="AH695" i="11"/>
  <c r="AG695" i="11"/>
  <c r="AF695" i="11"/>
  <c r="AE695" i="11"/>
  <c r="AD695" i="11"/>
  <c r="AC695" i="11"/>
  <c r="AT694" i="11"/>
  <c r="AS694" i="11"/>
  <c r="AR694" i="11"/>
  <c r="AQ694" i="11"/>
  <c r="AP694" i="11"/>
  <c r="AO694" i="11"/>
  <c r="AN694" i="11"/>
  <c r="AM694" i="11"/>
  <c r="AL694" i="11"/>
  <c r="AK694" i="11"/>
  <c r="AJ694" i="11"/>
  <c r="AI694" i="11"/>
  <c r="AH694" i="11"/>
  <c r="AG694" i="11"/>
  <c r="AF694" i="11"/>
  <c r="AE694" i="11"/>
  <c r="AD694" i="11"/>
  <c r="AC694" i="11"/>
  <c r="AT693" i="11"/>
  <c r="AS693" i="11"/>
  <c r="AR693" i="11"/>
  <c r="AQ693" i="11"/>
  <c r="AP693" i="11"/>
  <c r="AO693" i="11"/>
  <c r="AN693" i="11"/>
  <c r="AM693" i="11"/>
  <c r="AL693" i="11"/>
  <c r="AK693" i="11"/>
  <c r="AJ693" i="11"/>
  <c r="AI693" i="11"/>
  <c r="AH693" i="11"/>
  <c r="AG693" i="11"/>
  <c r="AF693" i="11"/>
  <c r="AE693" i="11"/>
  <c r="AD693" i="11"/>
  <c r="AC693" i="11"/>
  <c r="AT692" i="11"/>
  <c r="AS692" i="11"/>
  <c r="AR692" i="11"/>
  <c r="AQ692" i="11"/>
  <c r="AP692" i="11"/>
  <c r="AO692" i="11"/>
  <c r="AN692" i="11"/>
  <c r="AM692" i="11"/>
  <c r="AL692" i="11"/>
  <c r="AK692" i="11"/>
  <c r="AJ692" i="11"/>
  <c r="AI692" i="11"/>
  <c r="AH692" i="11"/>
  <c r="AG692" i="11"/>
  <c r="AF692" i="11"/>
  <c r="AE692" i="11"/>
  <c r="AD692" i="11"/>
  <c r="AC692" i="11"/>
  <c r="AT691" i="11"/>
  <c r="AS691" i="11"/>
  <c r="AR691" i="11"/>
  <c r="AQ691" i="11"/>
  <c r="AP691" i="11"/>
  <c r="AO691" i="11"/>
  <c r="AN691" i="11"/>
  <c r="AM691" i="11"/>
  <c r="AL691" i="11"/>
  <c r="AK691" i="11"/>
  <c r="AJ691" i="11"/>
  <c r="AI691" i="11"/>
  <c r="AH691" i="11"/>
  <c r="AG691" i="11"/>
  <c r="AF691" i="11"/>
  <c r="AE691" i="11"/>
  <c r="AD691" i="11"/>
  <c r="AC691" i="11"/>
  <c r="AT690" i="11"/>
  <c r="AS690" i="11"/>
  <c r="AR690" i="11"/>
  <c r="AQ690" i="11"/>
  <c r="AP690" i="11"/>
  <c r="AO690" i="11"/>
  <c r="AN690" i="11"/>
  <c r="AM690" i="11"/>
  <c r="AL690" i="11"/>
  <c r="AK690" i="11"/>
  <c r="AJ690" i="11"/>
  <c r="AI690" i="11"/>
  <c r="AH690" i="11"/>
  <c r="AG690" i="11"/>
  <c r="AF690" i="11"/>
  <c r="AE690" i="11"/>
  <c r="AD690" i="11"/>
  <c r="AC690" i="11"/>
  <c r="AT689" i="11"/>
  <c r="AS689" i="11"/>
  <c r="AR689" i="11"/>
  <c r="AQ689" i="11"/>
  <c r="AP689" i="11"/>
  <c r="AO689" i="11"/>
  <c r="AN689" i="11"/>
  <c r="AM689" i="11"/>
  <c r="AL689" i="11"/>
  <c r="AK689" i="11"/>
  <c r="AJ689" i="11"/>
  <c r="AI689" i="11"/>
  <c r="AH689" i="11"/>
  <c r="AG689" i="11"/>
  <c r="AF689" i="11"/>
  <c r="AE689" i="11"/>
  <c r="AD689" i="11"/>
  <c r="AC689" i="11"/>
  <c r="AT688" i="11"/>
  <c r="AS688" i="11"/>
  <c r="AR688" i="11"/>
  <c r="AQ688" i="11"/>
  <c r="AP688" i="11"/>
  <c r="AO688" i="11"/>
  <c r="AN688" i="11"/>
  <c r="AM688" i="11"/>
  <c r="AL688" i="11"/>
  <c r="AK688" i="11"/>
  <c r="AJ688" i="11"/>
  <c r="AI688" i="11"/>
  <c r="AH688" i="11"/>
  <c r="AG688" i="11"/>
  <c r="AF688" i="11"/>
  <c r="AE688" i="11"/>
  <c r="AD688" i="11"/>
  <c r="AC688" i="11"/>
  <c r="AT687" i="11"/>
  <c r="AS687" i="11"/>
  <c r="AR687" i="11"/>
  <c r="AQ687" i="11"/>
  <c r="AP687" i="11"/>
  <c r="AO687" i="11"/>
  <c r="AN687" i="11"/>
  <c r="AM687" i="11"/>
  <c r="AL687" i="11"/>
  <c r="AK687" i="11"/>
  <c r="AJ687" i="11"/>
  <c r="AI687" i="11"/>
  <c r="AH687" i="11"/>
  <c r="AG687" i="11"/>
  <c r="AF687" i="11"/>
  <c r="AE687" i="11"/>
  <c r="AD687" i="11"/>
  <c r="AC687" i="11"/>
  <c r="AT686" i="11"/>
  <c r="AS686" i="11"/>
  <c r="AR686" i="11"/>
  <c r="AQ686" i="11"/>
  <c r="AP686" i="11"/>
  <c r="AO686" i="11"/>
  <c r="AN686" i="11"/>
  <c r="AM686" i="11"/>
  <c r="AL686" i="11"/>
  <c r="AK686" i="11"/>
  <c r="AJ686" i="11"/>
  <c r="AI686" i="11"/>
  <c r="AH686" i="11"/>
  <c r="AG686" i="11"/>
  <c r="AF686" i="11"/>
  <c r="AE686" i="11"/>
  <c r="AD686" i="11"/>
  <c r="AC686" i="11"/>
  <c r="AT685" i="11"/>
  <c r="AS685" i="11"/>
  <c r="AR685" i="11"/>
  <c r="AQ685" i="11"/>
  <c r="AP685" i="11"/>
  <c r="AO685" i="11"/>
  <c r="AN685" i="11"/>
  <c r="AM685" i="11"/>
  <c r="AL685" i="11"/>
  <c r="AK685" i="11"/>
  <c r="AJ685" i="11"/>
  <c r="AI685" i="11"/>
  <c r="AH685" i="11"/>
  <c r="AG685" i="11"/>
  <c r="AF685" i="11"/>
  <c r="AE685" i="11"/>
  <c r="AD685" i="11"/>
  <c r="AC685" i="11"/>
  <c r="AT684" i="11"/>
  <c r="AS684" i="11"/>
  <c r="AR684" i="11"/>
  <c r="AQ684" i="11"/>
  <c r="AP684" i="11"/>
  <c r="AO684" i="11"/>
  <c r="AN684" i="11"/>
  <c r="AM684" i="11"/>
  <c r="AL684" i="11"/>
  <c r="AK684" i="11"/>
  <c r="AJ684" i="11"/>
  <c r="AI684" i="11"/>
  <c r="AH684" i="11"/>
  <c r="AG684" i="11"/>
  <c r="AF684" i="11"/>
  <c r="AE684" i="11"/>
  <c r="AD684" i="11"/>
  <c r="AC684" i="11"/>
  <c r="AT683" i="11"/>
  <c r="AS683" i="11"/>
  <c r="AR683" i="11"/>
  <c r="AQ683" i="11"/>
  <c r="AP683" i="11"/>
  <c r="AO683" i="11"/>
  <c r="AN683" i="11"/>
  <c r="AM683" i="11"/>
  <c r="AL683" i="11"/>
  <c r="AK683" i="11"/>
  <c r="AJ683" i="11"/>
  <c r="AI683" i="11"/>
  <c r="AH683" i="11"/>
  <c r="AG683" i="11"/>
  <c r="AF683" i="11"/>
  <c r="AE683" i="11"/>
  <c r="AD683" i="11"/>
  <c r="AC683" i="11"/>
  <c r="AT682" i="11"/>
  <c r="AS682" i="11"/>
  <c r="AR682" i="11"/>
  <c r="AQ682" i="11"/>
  <c r="AP682" i="11"/>
  <c r="AO682" i="11"/>
  <c r="AN682" i="11"/>
  <c r="AM682" i="11"/>
  <c r="AL682" i="11"/>
  <c r="AK682" i="11"/>
  <c r="AJ682" i="11"/>
  <c r="AI682" i="11"/>
  <c r="AH682" i="11"/>
  <c r="AG682" i="11"/>
  <c r="AF682" i="11"/>
  <c r="AE682" i="11"/>
  <c r="AD682" i="11"/>
  <c r="AC682" i="11"/>
  <c r="AT681" i="11"/>
  <c r="AS681" i="11"/>
  <c r="AR681" i="11"/>
  <c r="AQ681" i="11"/>
  <c r="AP681" i="11"/>
  <c r="AO681" i="11"/>
  <c r="AN681" i="11"/>
  <c r="AM681" i="11"/>
  <c r="AL681" i="11"/>
  <c r="AK681" i="11"/>
  <c r="AJ681" i="11"/>
  <c r="AI681" i="11"/>
  <c r="AH681" i="11"/>
  <c r="AG681" i="11"/>
  <c r="AF681" i="11"/>
  <c r="AE681" i="11"/>
  <c r="AD681" i="11"/>
  <c r="AC681" i="11"/>
  <c r="AT680" i="11"/>
  <c r="AS680" i="11"/>
  <c r="AR680" i="11"/>
  <c r="AQ680" i="11"/>
  <c r="AP680" i="11"/>
  <c r="AO680" i="11"/>
  <c r="AN680" i="11"/>
  <c r="AM680" i="11"/>
  <c r="AL680" i="11"/>
  <c r="AK680" i="11"/>
  <c r="AJ680" i="11"/>
  <c r="AI680" i="11"/>
  <c r="AH680" i="11"/>
  <c r="AG680" i="11"/>
  <c r="AF680" i="11"/>
  <c r="AE680" i="11"/>
  <c r="AD680" i="11"/>
  <c r="AC680" i="11"/>
  <c r="AT679" i="11"/>
  <c r="AS679" i="11"/>
  <c r="AR679" i="11"/>
  <c r="AQ679" i="11"/>
  <c r="AP679" i="11"/>
  <c r="AO679" i="11"/>
  <c r="AN679" i="11"/>
  <c r="AM679" i="11"/>
  <c r="AL679" i="11"/>
  <c r="AK679" i="11"/>
  <c r="AJ679" i="11"/>
  <c r="AI679" i="11"/>
  <c r="AH679" i="11"/>
  <c r="AG679" i="11"/>
  <c r="AF679" i="11"/>
  <c r="AE679" i="11"/>
  <c r="AD679" i="11"/>
  <c r="AC679" i="11"/>
  <c r="AT678" i="11"/>
  <c r="AS678" i="11"/>
  <c r="AR678" i="11"/>
  <c r="AQ678" i="11"/>
  <c r="AP678" i="11"/>
  <c r="AO678" i="11"/>
  <c r="AN678" i="11"/>
  <c r="AM678" i="11"/>
  <c r="AL678" i="11"/>
  <c r="AK678" i="11"/>
  <c r="AJ678" i="11"/>
  <c r="AI678" i="11"/>
  <c r="AH678" i="11"/>
  <c r="AG678" i="11"/>
  <c r="AF678" i="11"/>
  <c r="AE678" i="11"/>
  <c r="AD678" i="11"/>
  <c r="AC678" i="11"/>
  <c r="AT677" i="11"/>
  <c r="AS677" i="11"/>
  <c r="AR677" i="11"/>
  <c r="AQ677" i="11"/>
  <c r="AP677" i="11"/>
  <c r="AO677" i="11"/>
  <c r="AN677" i="11"/>
  <c r="AM677" i="11"/>
  <c r="AL677" i="11"/>
  <c r="AK677" i="11"/>
  <c r="AJ677" i="11"/>
  <c r="AI677" i="11"/>
  <c r="AH677" i="11"/>
  <c r="AG677" i="11"/>
  <c r="AF677" i="11"/>
  <c r="AE677" i="11"/>
  <c r="AD677" i="11"/>
  <c r="AC677" i="11"/>
  <c r="AT676" i="11"/>
  <c r="AS676" i="11"/>
  <c r="AR676" i="11"/>
  <c r="AQ676" i="11"/>
  <c r="AP676" i="11"/>
  <c r="AO676" i="11"/>
  <c r="AN676" i="11"/>
  <c r="AM676" i="11"/>
  <c r="AL676" i="11"/>
  <c r="AK676" i="11"/>
  <c r="AJ676" i="11"/>
  <c r="AI676" i="11"/>
  <c r="AH676" i="11"/>
  <c r="AG676" i="11"/>
  <c r="AF676" i="11"/>
  <c r="AE676" i="11"/>
  <c r="AD676" i="11"/>
  <c r="AC676" i="11"/>
  <c r="AT675" i="11"/>
  <c r="AS675" i="11"/>
  <c r="AR675" i="11"/>
  <c r="AQ675" i="11"/>
  <c r="AP675" i="11"/>
  <c r="AO675" i="11"/>
  <c r="AN675" i="11"/>
  <c r="AM675" i="11"/>
  <c r="AL675" i="11"/>
  <c r="AK675" i="11"/>
  <c r="AJ675" i="11"/>
  <c r="AI675" i="11"/>
  <c r="AH675" i="11"/>
  <c r="AG675" i="11"/>
  <c r="AF675" i="11"/>
  <c r="AE675" i="11"/>
  <c r="AD675" i="11"/>
  <c r="AC675" i="11"/>
  <c r="AT674" i="11"/>
  <c r="AS674" i="11"/>
  <c r="AR674" i="11"/>
  <c r="AQ674" i="11"/>
  <c r="AP674" i="11"/>
  <c r="AO674" i="11"/>
  <c r="AN674" i="11"/>
  <c r="AM674" i="11"/>
  <c r="AL674" i="11"/>
  <c r="AK674" i="11"/>
  <c r="AJ674" i="11"/>
  <c r="AI674" i="11"/>
  <c r="AH674" i="11"/>
  <c r="AG674" i="11"/>
  <c r="AF674" i="11"/>
  <c r="AE674" i="11"/>
  <c r="AD674" i="11"/>
  <c r="AC674" i="11"/>
  <c r="AT673" i="11"/>
  <c r="AS673" i="11"/>
  <c r="AR673" i="11"/>
  <c r="AQ673" i="11"/>
  <c r="AP673" i="11"/>
  <c r="AO673" i="11"/>
  <c r="AN673" i="11"/>
  <c r="AM673" i="11"/>
  <c r="AL673" i="11"/>
  <c r="AK673" i="11"/>
  <c r="AJ673" i="11"/>
  <c r="AI673" i="11"/>
  <c r="AH673" i="11"/>
  <c r="AG673" i="11"/>
  <c r="AF673" i="11"/>
  <c r="AE673" i="11"/>
  <c r="AD673" i="11"/>
  <c r="AC673" i="11"/>
  <c r="AT672" i="11"/>
  <c r="AS672" i="11"/>
  <c r="AR672" i="11"/>
  <c r="AQ672" i="11"/>
  <c r="AP672" i="11"/>
  <c r="AO672" i="11"/>
  <c r="AN672" i="11"/>
  <c r="AM672" i="11"/>
  <c r="AL672" i="11"/>
  <c r="AK672" i="11"/>
  <c r="AJ672" i="11"/>
  <c r="AI672" i="11"/>
  <c r="AH672" i="11"/>
  <c r="AG672" i="11"/>
  <c r="AF672" i="11"/>
  <c r="AE672" i="11"/>
  <c r="AD672" i="11"/>
  <c r="AC672" i="11"/>
  <c r="AT671" i="11"/>
  <c r="AS671" i="11"/>
  <c r="AR671" i="11"/>
  <c r="AQ671" i="11"/>
  <c r="AP671" i="11"/>
  <c r="AO671" i="11"/>
  <c r="AN671" i="11"/>
  <c r="AM671" i="11"/>
  <c r="AL671" i="11"/>
  <c r="AK671" i="11"/>
  <c r="AJ671" i="11"/>
  <c r="AI671" i="11"/>
  <c r="AH671" i="11"/>
  <c r="AG671" i="11"/>
  <c r="AF671" i="11"/>
  <c r="AE671" i="11"/>
  <c r="AD671" i="11"/>
  <c r="AC671" i="11"/>
  <c r="AT670" i="11"/>
  <c r="AS670" i="11"/>
  <c r="AR670" i="11"/>
  <c r="AQ670" i="11"/>
  <c r="AP670" i="11"/>
  <c r="AO670" i="11"/>
  <c r="AN670" i="11"/>
  <c r="AM670" i="11"/>
  <c r="AL670" i="11"/>
  <c r="AK670" i="11"/>
  <c r="AJ670" i="11"/>
  <c r="AI670" i="11"/>
  <c r="AH670" i="11"/>
  <c r="AG670" i="11"/>
  <c r="AF670" i="11"/>
  <c r="AE670" i="11"/>
  <c r="AD670" i="11"/>
  <c r="AC670" i="11"/>
  <c r="AT669" i="11"/>
  <c r="AS669" i="11"/>
  <c r="AR669" i="11"/>
  <c r="AQ669" i="11"/>
  <c r="AP669" i="11"/>
  <c r="AO669" i="11"/>
  <c r="AN669" i="11"/>
  <c r="AM669" i="11"/>
  <c r="AL669" i="11"/>
  <c r="AK669" i="11"/>
  <c r="AJ669" i="11"/>
  <c r="AI669" i="11"/>
  <c r="AH669" i="11"/>
  <c r="AG669" i="11"/>
  <c r="AF669" i="11"/>
  <c r="AE669" i="11"/>
  <c r="AD669" i="11"/>
  <c r="AC669" i="11"/>
  <c r="AT668" i="11"/>
  <c r="AS668" i="11"/>
  <c r="AR668" i="11"/>
  <c r="AQ668" i="11"/>
  <c r="AP668" i="11"/>
  <c r="AO668" i="11"/>
  <c r="AN668" i="11"/>
  <c r="AM668" i="11"/>
  <c r="AL668" i="11"/>
  <c r="AK668" i="11"/>
  <c r="AJ668" i="11"/>
  <c r="AI668" i="11"/>
  <c r="AH668" i="11"/>
  <c r="AG668" i="11"/>
  <c r="AF668" i="11"/>
  <c r="AE668" i="11"/>
  <c r="AD668" i="11"/>
  <c r="AC668" i="11"/>
  <c r="AT667" i="11"/>
  <c r="AS667" i="11"/>
  <c r="AR667" i="11"/>
  <c r="AQ667" i="11"/>
  <c r="AP667" i="11"/>
  <c r="AO667" i="11"/>
  <c r="AN667" i="11"/>
  <c r="AM667" i="11"/>
  <c r="AL667" i="11"/>
  <c r="AK667" i="11"/>
  <c r="AJ667" i="11"/>
  <c r="AI667" i="11"/>
  <c r="AH667" i="11"/>
  <c r="AG667" i="11"/>
  <c r="AF667" i="11"/>
  <c r="AE667" i="11"/>
  <c r="AD667" i="11"/>
  <c r="AC667" i="11"/>
  <c r="AT666" i="11"/>
  <c r="AS666" i="11"/>
  <c r="AR666" i="11"/>
  <c r="AQ666" i="11"/>
  <c r="AP666" i="11"/>
  <c r="AO666" i="11"/>
  <c r="AN666" i="11"/>
  <c r="AM666" i="11"/>
  <c r="AL666" i="11"/>
  <c r="AK666" i="11"/>
  <c r="AJ666" i="11"/>
  <c r="AI666" i="11"/>
  <c r="AH666" i="11"/>
  <c r="AG666" i="11"/>
  <c r="AF666" i="11"/>
  <c r="AE666" i="11"/>
  <c r="AD666" i="11"/>
  <c r="AC666" i="11"/>
  <c r="AT665" i="11"/>
  <c r="AS665" i="11"/>
  <c r="AR665" i="11"/>
  <c r="AQ665" i="11"/>
  <c r="AP665" i="11"/>
  <c r="AO665" i="11"/>
  <c r="AN665" i="11"/>
  <c r="AM665" i="11"/>
  <c r="AL665" i="11"/>
  <c r="AK665" i="11"/>
  <c r="AJ665" i="11"/>
  <c r="AI665" i="11"/>
  <c r="AH665" i="11"/>
  <c r="AG665" i="11"/>
  <c r="AF665" i="11"/>
  <c r="AE665" i="11"/>
  <c r="AD665" i="11"/>
  <c r="AC665" i="11"/>
  <c r="AT664" i="11"/>
  <c r="AS664" i="11"/>
  <c r="AR664" i="11"/>
  <c r="AQ664" i="11"/>
  <c r="AP664" i="11"/>
  <c r="AO664" i="11"/>
  <c r="AN664" i="11"/>
  <c r="AM664" i="11"/>
  <c r="AL664" i="11"/>
  <c r="AK664" i="11"/>
  <c r="AJ664" i="11"/>
  <c r="AI664" i="11"/>
  <c r="AH664" i="11"/>
  <c r="AG664" i="11"/>
  <c r="AF664" i="11"/>
  <c r="AE664" i="11"/>
  <c r="AD664" i="11"/>
  <c r="AC664" i="11"/>
  <c r="AT663" i="11"/>
  <c r="AS663" i="11"/>
  <c r="AR663" i="11"/>
  <c r="AQ663" i="11"/>
  <c r="AP663" i="11"/>
  <c r="AO663" i="11"/>
  <c r="AN663" i="11"/>
  <c r="AM663" i="11"/>
  <c r="AL663" i="11"/>
  <c r="AK663" i="11"/>
  <c r="AJ663" i="11"/>
  <c r="AI663" i="11"/>
  <c r="AH663" i="11"/>
  <c r="AG663" i="11"/>
  <c r="AF663" i="11"/>
  <c r="AE663" i="11"/>
  <c r="AD663" i="11"/>
  <c r="AC663" i="11"/>
  <c r="AT662" i="11"/>
  <c r="AS662" i="11"/>
  <c r="AR662" i="11"/>
  <c r="AQ662" i="11"/>
  <c r="AP662" i="11"/>
  <c r="AO662" i="11"/>
  <c r="AN662" i="11"/>
  <c r="AM662" i="11"/>
  <c r="AL662" i="11"/>
  <c r="AK662" i="11"/>
  <c r="AJ662" i="11"/>
  <c r="AI662" i="11"/>
  <c r="AH662" i="11"/>
  <c r="AG662" i="11"/>
  <c r="AF662" i="11"/>
  <c r="AE662" i="11"/>
  <c r="AD662" i="11"/>
  <c r="AC662" i="11"/>
  <c r="AT661" i="11"/>
  <c r="AS661" i="11"/>
  <c r="AR661" i="11"/>
  <c r="AQ661" i="11"/>
  <c r="AP661" i="11"/>
  <c r="AO661" i="11"/>
  <c r="AN661" i="11"/>
  <c r="AM661" i="11"/>
  <c r="AL661" i="11"/>
  <c r="AK661" i="11"/>
  <c r="AJ661" i="11"/>
  <c r="AI661" i="11"/>
  <c r="AH661" i="11"/>
  <c r="AG661" i="11"/>
  <c r="AF661" i="11"/>
  <c r="AE661" i="11"/>
  <c r="AD661" i="11"/>
  <c r="AC661" i="11"/>
  <c r="AT660" i="11"/>
  <c r="AS660" i="11"/>
  <c r="AR660" i="11"/>
  <c r="AQ660" i="11"/>
  <c r="AP660" i="11"/>
  <c r="AO660" i="11"/>
  <c r="AN660" i="11"/>
  <c r="AM660" i="11"/>
  <c r="AL660" i="11"/>
  <c r="AK660" i="11"/>
  <c r="AJ660" i="11"/>
  <c r="AI660" i="11"/>
  <c r="AH660" i="11"/>
  <c r="AG660" i="11"/>
  <c r="AF660" i="11"/>
  <c r="AE660" i="11"/>
  <c r="AD660" i="11"/>
  <c r="AC660" i="11"/>
  <c r="AT659" i="11"/>
  <c r="AS659" i="11"/>
  <c r="AR659" i="11"/>
  <c r="AQ659" i="11"/>
  <c r="AP659" i="11"/>
  <c r="AO659" i="11"/>
  <c r="AN659" i="11"/>
  <c r="AM659" i="11"/>
  <c r="AL659" i="11"/>
  <c r="AK659" i="11"/>
  <c r="AJ659" i="11"/>
  <c r="AI659" i="11"/>
  <c r="AH659" i="11"/>
  <c r="AG659" i="11"/>
  <c r="AF659" i="11"/>
  <c r="AE659" i="11"/>
  <c r="AD659" i="11"/>
  <c r="AC659" i="11"/>
  <c r="AT658" i="11"/>
  <c r="AS658" i="11"/>
  <c r="AR658" i="11"/>
  <c r="AQ658" i="11"/>
  <c r="AP658" i="11"/>
  <c r="AO658" i="11"/>
  <c r="AN658" i="11"/>
  <c r="AM658" i="11"/>
  <c r="AL658" i="11"/>
  <c r="AK658" i="11"/>
  <c r="AJ658" i="11"/>
  <c r="AI658" i="11"/>
  <c r="AH658" i="11"/>
  <c r="AG658" i="11"/>
  <c r="AF658" i="11"/>
  <c r="AE658" i="11"/>
  <c r="AD658" i="11"/>
  <c r="AC658" i="11"/>
  <c r="AT657" i="11"/>
  <c r="AS657" i="11"/>
  <c r="AR657" i="11"/>
  <c r="AQ657" i="11"/>
  <c r="AP657" i="11"/>
  <c r="AO657" i="11"/>
  <c r="AN657" i="11"/>
  <c r="AM657" i="11"/>
  <c r="AL657" i="11"/>
  <c r="AK657" i="11"/>
  <c r="AJ657" i="11"/>
  <c r="AI657" i="11"/>
  <c r="AH657" i="11"/>
  <c r="AG657" i="11"/>
  <c r="AF657" i="11"/>
  <c r="AE657" i="11"/>
  <c r="AD657" i="11"/>
  <c r="AC657" i="11"/>
  <c r="AT656" i="11"/>
  <c r="AS656" i="11"/>
  <c r="AR656" i="11"/>
  <c r="AQ656" i="11"/>
  <c r="AP656" i="11"/>
  <c r="AO656" i="11"/>
  <c r="AN656" i="11"/>
  <c r="AM656" i="11"/>
  <c r="AL656" i="11"/>
  <c r="AK656" i="11"/>
  <c r="AJ656" i="11"/>
  <c r="AI656" i="11"/>
  <c r="AH656" i="11"/>
  <c r="AG656" i="11"/>
  <c r="AF656" i="11"/>
  <c r="AE656" i="11"/>
  <c r="AD656" i="11"/>
  <c r="AC656" i="11"/>
  <c r="AT655" i="11"/>
  <c r="AS655" i="11"/>
  <c r="AR655" i="11"/>
  <c r="AQ655" i="11"/>
  <c r="AP655" i="11"/>
  <c r="AO655" i="11"/>
  <c r="AN655" i="11"/>
  <c r="AM655" i="11"/>
  <c r="AL655" i="11"/>
  <c r="AK655" i="11"/>
  <c r="AJ655" i="11"/>
  <c r="AI655" i="11"/>
  <c r="AH655" i="11"/>
  <c r="AG655" i="11"/>
  <c r="AF655" i="11"/>
  <c r="AE655" i="11"/>
  <c r="AD655" i="11"/>
  <c r="AC655" i="11"/>
  <c r="AT654" i="11"/>
  <c r="AS654" i="11"/>
  <c r="AR654" i="11"/>
  <c r="AQ654" i="11"/>
  <c r="AP654" i="11"/>
  <c r="AO654" i="11"/>
  <c r="AN654" i="11"/>
  <c r="AM654" i="11"/>
  <c r="AL654" i="11"/>
  <c r="AK654" i="11"/>
  <c r="AJ654" i="11"/>
  <c r="AI654" i="11"/>
  <c r="AH654" i="11"/>
  <c r="AG654" i="11"/>
  <c r="AF654" i="11"/>
  <c r="AE654" i="11"/>
  <c r="AD654" i="11"/>
  <c r="AC654" i="11"/>
  <c r="AT653" i="11"/>
  <c r="AS653" i="11"/>
  <c r="AR653" i="11"/>
  <c r="AQ653" i="11"/>
  <c r="AP653" i="11"/>
  <c r="AO653" i="11"/>
  <c r="AN653" i="11"/>
  <c r="AM653" i="11"/>
  <c r="AL653" i="11"/>
  <c r="AK653" i="11"/>
  <c r="AJ653" i="11"/>
  <c r="AI653" i="11"/>
  <c r="AH653" i="11"/>
  <c r="AG653" i="11"/>
  <c r="AF653" i="11"/>
  <c r="AE653" i="11"/>
  <c r="AD653" i="11"/>
  <c r="AC653" i="11"/>
  <c r="AT652" i="11"/>
  <c r="AS652" i="11"/>
  <c r="AR652" i="11"/>
  <c r="AQ652" i="11"/>
  <c r="AP652" i="11"/>
  <c r="AO652" i="11"/>
  <c r="AN652" i="11"/>
  <c r="AM652" i="11"/>
  <c r="AL652" i="11"/>
  <c r="AK652" i="11"/>
  <c r="AJ652" i="11"/>
  <c r="AI652" i="11"/>
  <c r="AH652" i="11"/>
  <c r="AG652" i="11"/>
  <c r="AF652" i="11"/>
  <c r="AE652" i="11"/>
  <c r="AD652" i="11"/>
  <c r="AC652" i="11"/>
  <c r="AT651" i="11"/>
  <c r="AS651" i="11"/>
  <c r="AR651" i="11"/>
  <c r="AQ651" i="11"/>
  <c r="AP651" i="11"/>
  <c r="AO651" i="11"/>
  <c r="AN651" i="11"/>
  <c r="AM651" i="11"/>
  <c r="AL651" i="11"/>
  <c r="AK651" i="11"/>
  <c r="AJ651" i="11"/>
  <c r="AI651" i="11"/>
  <c r="AH651" i="11"/>
  <c r="AG651" i="11"/>
  <c r="AF651" i="11"/>
  <c r="AE651" i="11"/>
  <c r="AD651" i="11"/>
  <c r="AC651" i="11"/>
  <c r="AT650" i="11"/>
  <c r="AS650" i="11"/>
  <c r="AR650" i="11"/>
  <c r="AQ650" i="11"/>
  <c r="AP650" i="11"/>
  <c r="AO650" i="11"/>
  <c r="AN650" i="11"/>
  <c r="AM650" i="11"/>
  <c r="AL650" i="11"/>
  <c r="AK650" i="11"/>
  <c r="AJ650" i="11"/>
  <c r="AI650" i="11"/>
  <c r="AH650" i="11"/>
  <c r="AG650" i="11"/>
  <c r="AF650" i="11"/>
  <c r="AE650" i="11"/>
  <c r="AD650" i="11"/>
  <c r="AC650" i="11"/>
  <c r="AT649" i="11"/>
  <c r="AS649" i="11"/>
  <c r="AR649" i="11"/>
  <c r="AQ649" i="11"/>
  <c r="AP649" i="11"/>
  <c r="AO649" i="11"/>
  <c r="AN649" i="11"/>
  <c r="AM649" i="11"/>
  <c r="AL649" i="11"/>
  <c r="AK649" i="11"/>
  <c r="AJ649" i="11"/>
  <c r="AI649" i="11"/>
  <c r="AH649" i="11"/>
  <c r="AG649" i="11"/>
  <c r="AF649" i="11"/>
  <c r="AE649" i="11"/>
  <c r="AD649" i="11"/>
  <c r="AC649" i="11"/>
  <c r="AT648" i="11"/>
  <c r="AS648" i="11"/>
  <c r="AR648" i="11"/>
  <c r="AQ648" i="11"/>
  <c r="AP648" i="11"/>
  <c r="AO648" i="11"/>
  <c r="AN648" i="11"/>
  <c r="AM648" i="11"/>
  <c r="AL648" i="11"/>
  <c r="AK648" i="11"/>
  <c r="AJ648" i="11"/>
  <c r="AI648" i="11"/>
  <c r="AH648" i="11"/>
  <c r="AG648" i="11"/>
  <c r="AF648" i="11"/>
  <c r="AE648" i="11"/>
  <c r="AD648" i="11"/>
  <c r="AC648" i="11"/>
  <c r="AT647" i="11"/>
  <c r="AS647" i="11"/>
  <c r="AR647" i="11"/>
  <c r="AQ647" i="11"/>
  <c r="AP647" i="11"/>
  <c r="AO647" i="11"/>
  <c r="AN647" i="11"/>
  <c r="AM647" i="11"/>
  <c r="AL647" i="11"/>
  <c r="AK647" i="11"/>
  <c r="AJ647" i="11"/>
  <c r="AI647" i="11"/>
  <c r="AH647" i="11"/>
  <c r="AG647" i="11"/>
  <c r="AF647" i="11"/>
  <c r="AE647" i="11"/>
  <c r="AD647" i="11"/>
  <c r="AC647" i="11"/>
  <c r="AT646" i="11"/>
  <c r="AS646" i="11"/>
  <c r="AR646" i="11"/>
  <c r="AQ646" i="11"/>
  <c r="AP646" i="11"/>
  <c r="AO646" i="11"/>
  <c r="AN646" i="11"/>
  <c r="AM646" i="11"/>
  <c r="AL646" i="11"/>
  <c r="AK646" i="11"/>
  <c r="AJ646" i="11"/>
  <c r="AI646" i="11"/>
  <c r="AH646" i="11"/>
  <c r="AG646" i="11"/>
  <c r="AF646" i="11"/>
  <c r="AE646" i="11"/>
  <c r="AD646" i="11"/>
  <c r="AC646" i="11"/>
  <c r="AT645" i="11"/>
  <c r="AS645" i="11"/>
  <c r="AR645" i="11"/>
  <c r="AQ645" i="11"/>
  <c r="AP645" i="11"/>
  <c r="AO645" i="11"/>
  <c r="AN645" i="11"/>
  <c r="AM645" i="11"/>
  <c r="AL645" i="11"/>
  <c r="AK645" i="11"/>
  <c r="AJ645" i="11"/>
  <c r="AI645" i="11"/>
  <c r="AH645" i="11"/>
  <c r="AG645" i="11"/>
  <c r="AF645" i="11"/>
  <c r="AE645" i="11"/>
  <c r="AD645" i="11"/>
  <c r="AC645" i="11"/>
  <c r="AT644" i="11"/>
  <c r="AS644" i="11"/>
  <c r="AR644" i="11"/>
  <c r="AQ644" i="11"/>
  <c r="AP644" i="11"/>
  <c r="AO644" i="11"/>
  <c r="AN644" i="11"/>
  <c r="AM644" i="11"/>
  <c r="AL644" i="11"/>
  <c r="AK644" i="11"/>
  <c r="AJ644" i="11"/>
  <c r="AI644" i="11"/>
  <c r="AH644" i="11"/>
  <c r="AG644" i="11"/>
  <c r="AF644" i="11"/>
  <c r="AE644" i="11"/>
  <c r="AD644" i="11"/>
  <c r="AC644" i="11"/>
  <c r="AT643" i="11"/>
  <c r="AS643" i="11"/>
  <c r="AR643" i="11"/>
  <c r="AQ643" i="11"/>
  <c r="AP643" i="11"/>
  <c r="AO643" i="11"/>
  <c r="AN643" i="11"/>
  <c r="AM643" i="11"/>
  <c r="AL643" i="11"/>
  <c r="AK643" i="11"/>
  <c r="AJ643" i="11"/>
  <c r="AI643" i="11"/>
  <c r="AH643" i="11"/>
  <c r="AG643" i="11"/>
  <c r="AF643" i="11"/>
  <c r="AE643" i="11"/>
  <c r="AD643" i="11"/>
  <c r="AC643" i="11"/>
  <c r="AT642" i="11"/>
  <c r="AS642" i="11"/>
  <c r="AR642" i="11"/>
  <c r="AQ642" i="11"/>
  <c r="AP642" i="11"/>
  <c r="AO642" i="11"/>
  <c r="AN642" i="11"/>
  <c r="AM642" i="11"/>
  <c r="AL642" i="11"/>
  <c r="AK642" i="11"/>
  <c r="AJ642" i="11"/>
  <c r="AI642" i="11"/>
  <c r="AH642" i="11"/>
  <c r="AG642" i="11"/>
  <c r="AF642" i="11"/>
  <c r="AE642" i="11"/>
  <c r="AD642" i="11"/>
  <c r="AC642" i="11"/>
  <c r="AT641" i="11"/>
  <c r="AS641" i="11"/>
  <c r="AR641" i="11"/>
  <c r="AQ641" i="11"/>
  <c r="AP641" i="11"/>
  <c r="AO641" i="11"/>
  <c r="AN641" i="11"/>
  <c r="AM641" i="11"/>
  <c r="AL641" i="11"/>
  <c r="AK641" i="11"/>
  <c r="AJ641" i="11"/>
  <c r="AI641" i="11"/>
  <c r="AH641" i="11"/>
  <c r="AG641" i="11"/>
  <c r="AF641" i="11"/>
  <c r="AE641" i="11"/>
  <c r="AD641" i="11"/>
  <c r="AC641" i="11"/>
  <c r="AT640" i="11"/>
  <c r="AS640" i="11"/>
  <c r="AR640" i="11"/>
  <c r="AQ640" i="11"/>
  <c r="AP640" i="11"/>
  <c r="AO640" i="11"/>
  <c r="AN640" i="11"/>
  <c r="AM640" i="11"/>
  <c r="AL640" i="11"/>
  <c r="AK640" i="11"/>
  <c r="AJ640" i="11"/>
  <c r="AI640" i="11"/>
  <c r="AH640" i="11"/>
  <c r="AG640" i="11"/>
  <c r="AF640" i="11"/>
  <c r="AE640" i="11"/>
  <c r="AD640" i="11"/>
  <c r="AC640" i="11"/>
  <c r="AT639" i="11"/>
  <c r="AS639" i="11"/>
  <c r="AR639" i="11"/>
  <c r="AQ639" i="11"/>
  <c r="AP639" i="11"/>
  <c r="AO639" i="11"/>
  <c r="AN639" i="11"/>
  <c r="AM639" i="11"/>
  <c r="AL639" i="11"/>
  <c r="AK639" i="11"/>
  <c r="AJ639" i="11"/>
  <c r="AI639" i="11"/>
  <c r="AH639" i="11"/>
  <c r="AG639" i="11"/>
  <c r="AF639" i="11"/>
  <c r="AE639" i="11"/>
  <c r="AD639" i="11"/>
  <c r="AC639" i="11"/>
  <c r="AT638" i="11"/>
  <c r="AS638" i="11"/>
  <c r="AR638" i="11"/>
  <c r="AQ638" i="11"/>
  <c r="AP638" i="11"/>
  <c r="AO638" i="11"/>
  <c r="AN638" i="11"/>
  <c r="AM638" i="11"/>
  <c r="AL638" i="11"/>
  <c r="AK638" i="11"/>
  <c r="AJ638" i="11"/>
  <c r="AI638" i="11"/>
  <c r="AH638" i="11"/>
  <c r="AG638" i="11"/>
  <c r="AF638" i="11"/>
  <c r="AE638" i="11"/>
  <c r="AD638" i="11"/>
  <c r="AC638" i="11"/>
  <c r="AT637" i="11"/>
  <c r="AS637" i="11"/>
  <c r="AR637" i="11"/>
  <c r="AQ637" i="11"/>
  <c r="AP637" i="11"/>
  <c r="AO637" i="11"/>
  <c r="AN637" i="11"/>
  <c r="AM637" i="11"/>
  <c r="AL637" i="11"/>
  <c r="AK637" i="11"/>
  <c r="AJ637" i="11"/>
  <c r="AI637" i="11"/>
  <c r="AH637" i="11"/>
  <c r="AG637" i="11"/>
  <c r="AF637" i="11"/>
  <c r="AE637" i="11"/>
  <c r="AD637" i="11"/>
  <c r="AC637" i="11"/>
  <c r="AT636" i="11"/>
  <c r="AS636" i="11"/>
  <c r="AR636" i="11"/>
  <c r="AQ636" i="11"/>
  <c r="AP636" i="11"/>
  <c r="AO636" i="11"/>
  <c r="AN636" i="11"/>
  <c r="AM636" i="11"/>
  <c r="AL636" i="11"/>
  <c r="AK636" i="11"/>
  <c r="AJ636" i="11"/>
  <c r="AI636" i="11"/>
  <c r="AH636" i="11"/>
  <c r="AG636" i="11"/>
  <c r="AF636" i="11"/>
  <c r="AE636" i="11"/>
  <c r="AD636" i="11"/>
  <c r="AC636" i="11"/>
  <c r="AT635" i="11"/>
  <c r="AS635" i="11"/>
  <c r="AR635" i="11"/>
  <c r="AQ635" i="11"/>
  <c r="AP635" i="11"/>
  <c r="AO635" i="11"/>
  <c r="AN635" i="11"/>
  <c r="AM635" i="11"/>
  <c r="AL635" i="11"/>
  <c r="AK635" i="11"/>
  <c r="AJ635" i="11"/>
  <c r="AI635" i="11"/>
  <c r="AH635" i="11"/>
  <c r="AG635" i="11"/>
  <c r="AF635" i="11"/>
  <c r="AE635" i="11"/>
  <c r="AD635" i="11"/>
  <c r="AC635" i="11"/>
  <c r="AT634" i="11"/>
  <c r="AS634" i="11"/>
  <c r="AR634" i="11"/>
  <c r="AQ634" i="11"/>
  <c r="AP634" i="11"/>
  <c r="AO634" i="11"/>
  <c r="AN634" i="11"/>
  <c r="AM634" i="11"/>
  <c r="AL634" i="11"/>
  <c r="AK634" i="11"/>
  <c r="AJ634" i="11"/>
  <c r="AI634" i="11"/>
  <c r="AH634" i="11"/>
  <c r="AG634" i="11"/>
  <c r="AF634" i="11"/>
  <c r="AE634" i="11"/>
  <c r="AD634" i="11"/>
  <c r="AC634" i="11"/>
  <c r="AT633" i="11"/>
  <c r="AS633" i="11"/>
  <c r="AR633" i="11"/>
  <c r="AQ633" i="11"/>
  <c r="AP633" i="11"/>
  <c r="AO633" i="11"/>
  <c r="AN633" i="11"/>
  <c r="AM633" i="11"/>
  <c r="AL633" i="11"/>
  <c r="AK633" i="11"/>
  <c r="AJ633" i="11"/>
  <c r="AI633" i="11"/>
  <c r="AH633" i="11"/>
  <c r="AG633" i="11"/>
  <c r="AF633" i="11"/>
  <c r="AE633" i="11"/>
  <c r="AD633" i="11"/>
  <c r="AC633" i="11"/>
  <c r="AT632" i="11"/>
  <c r="AS632" i="11"/>
  <c r="AR632" i="11"/>
  <c r="AQ632" i="11"/>
  <c r="AP632" i="11"/>
  <c r="AO632" i="11"/>
  <c r="AN632" i="11"/>
  <c r="AM632" i="11"/>
  <c r="AL632" i="11"/>
  <c r="AK632" i="11"/>
  <c r="AJ632" i="11"/>
  <c r="AI632" i="11"/>
  <c r="AH632" i="11"/>
  <c r="AG632" i="11"/>
  <c r="AF632" i="11"/>
  <c r="AE632" i="11"/>
  <c r="AD632" i="11"/>
  <c r="AC632" i="11"/>
  <c r="AT631" i="11"/>
  <c r="AS631" i="11"/>
  <c r="AR631" i="11"/>
  <c r="AQ631" i="11"/>
  <c r="AP631" i="11"/>
  <c r="AO631" i="11"/>
  <c r="AN631" i="11"/>
  <c r="AM631" i="11"/>
  <c r="AL631" i="11"/>
  <c r="AK631" i="11"/>
  <c r="AJ631" i="11"/>
  <c r="AI631" i="11"/>
  <c r="AH631" i="11"/>
  <c r="AG631" i="11"/>
  <c r="AF631" i="11"/>
  <c r="AE631" i="11"/>
  <c r="AD631" i="11"/>
  <c r="AC631" i="11"/>
  <c r="AT630" i="11"/>
  <c r="AS630" i="11"/>
  <c r="AR630" i="11"/>
  <c r="AQ630" i="11"/>
  <c r="AP630" i="11"/>
  <c r="AO630" i="11"/>
  <c r="AN630" i="11"/>
  <c r="AM630" i="11"/>
  <c r="AL630" i="11"/>
  <c r="AK630" i="11"/>
  <c r="AJ630" i="11"/>
  <c r="AI630" i="11"/>
  <c r="AH630" i="11"/>
  <c r="AG630" i="11"/>
  <c r="AF630" i="11"/>
  <c r="AE630" i="11"/>
  <c r="AD630" i="11"/>
  <c r="AC630" i="11"/>
  <c r="AT629" i="11"/>
  <c r="AS629" i="11"/>
  <c r="AR629" i="11"/>
  <c r="AQ629" i="11"/>
  <c r="AP629" i="11"/>
  <c r="AO629" i="11"/>
  <c r="AN629" i="11"/>
  <c r="AM629" i="11"/>
  <c r="AL629" i="11"/>
  <c r="AK629" i="11"/>
  <c r="AJ629" i="11"/>
  <c r="AI629" i="11"/>
  <c r="AH629" i="11"/>
  <c r="AG629" i="11"/>
  <c r="AF629" i="11"/>
  <c r="AE629" i="11"/>
  <c r="AD629" i="11"/>
  <c r="AC629" i="11"/>
  <c r="AT628" i="11"/>
  <c r="AS628" i="11"/>
  <c r="AR628" i="11"/>
  <c r="AQ628" i="11"/>
  <c r="AP628" i="11"/>
  <c r="AO628" i="11"/>
  <c r="AN628" i="11"/>
  <c r="AM628" i="11"/>
  <c r="AL628" i="11"/>
  <c r="AK628" i="11"/>
  <c r="AJ628" i="11"/>
  <c r="AI628" i="11"/>
  <c r="AH628" i="11"/>
  <c r="AG628" i="11"/>
  <c r="AF628" i="11"/>
  <c r="AE628" i="11"/>
  <c r="AD628" i="11"/>
  <c r="AC628" i="11"/>
  <c r="AT627" i="11"/>
  <c r="AS627" i="11"/>
  <c r="AR627" i="11"/>
  <c r="AQ627" i="11"/>
  <c r="AP627" i="11"/>
  <c r="AO627" i="11"/>
  <c r="AN627" i="11"/>
  <c r="AM627" i="11"/>
  <c r="AL627" i="11"/>
  <c r="AK627" i="11"/>
  <c r="AJ627" i="11"/>
  <c r="AI627" i="11"/>
  <c r="AH627" i="11"/>
  <c r="AG627" i="11"/>
  <c r="AF627" i="11"/>
  <c r="AE627" i="11"/>
  <c r="AD627" i="11"/>
  <c r="AC627" i="11"/>
  <c r="AT626" i="11"/>
  <c r="AS626" i="11"/>
  <c r="AR626" i="11"/>
  <c r="AQ626" i="11"/>
  <c r="AP626" i="11"/>
  <c r="AO626" i="11"/>
  <c r="AN626" i="11"/>
  <c r="AM626" i="11"/>
  <c r="AL626" i="11"/>
  <c r="AK626" i="11"/>
  <c r="AJ626" i="11"/>
  <c r="AI626" i="11"/>
  <c r="AH626" i="11"/>
  <c r="AG626" i="11"/>
  <c r="AF626" i="11"/>
  <c r="AE626" i="11"/>
  <c r="AD626" i="11"/>
  <c r="AC626" i="11"/>
  <c r="AT625" i="11"/>
  <c r="AS625" i="11"/>
  <c r="AR625" i="11"/>
  <c r="AQ625" i="11"/>
  <c r="AP625" i="11"/>
  <c r="AO625" i="11"/>
  <c r="AN625" i="11"/>
  <c r="AM625" i="11"/>
  <c r="AL625" i="11"/>
  <c r="AK625" i="11"/>
  <c r="AJ625" i="11"/>
  <c r="AI625" i="11"/>
  <c r="AH625" i="11"/>
  <c r="AG625" i="11"/>
  <c r="AF625" i="11"/>
  <c r="AE625" i="11"/>
  <c r="AD625" i="11"/>
  <c r="AC625" i="11"/>
  <c r="AT624" i="11"/>
  <c r="AS624" i="11"/>
  <c r="AR624" i="11"/>
  <c r="AQ624" i="11"/>
  <c r="AP624" i="11"/>
  <c r="AO624" i="11"/>
  <c r="AN624" i="11"/>
  <c r="AM624" i="11"/>
  <c r="AL624" i="11"/>
  <c r="AK624" i="11"/>
  <c r="AJ624" i="11"/>
  <c r="AI624" i="11"/>
  <c r="AH624" i="11"/>
  <c r="AG624" i="11"/>
  <c r="AF624" i="11"/>
  <c r="AE624" i="11"/>
  <c r="AD624" i="11"/>
  <c r="AC624" i="11"/>
  <c r="AT623" i="11"/>
  <c r="AS623" i="11"/>
  <c r="AR623" i="11"/>
  <c r="AQ623" i="11"/>
  <c r="AP623" i="11"/>
  <c r="AO623" i="11"/>
  <c r="AN623" i="11"/>
  <c r="AM623" i="11"/>
  <c r="AL623" i="11"/>
  <c r="AK623" i="11"/>
  <c r="AJ623" i="11"/>
  <c r="AI623" i="11"/>
  <c r="AH623" i="11"/>
  <c r="AG623" i="11"/>
  <c r="AF623" i="11"/>
  <c r="AE623" i="11"/>
  <c r="AD623" i="11"/>
  <c r="AC623" i="11"/>
  <c r="AT622" i="11"/>
  <c r="AS622" i="11"/>
  <c r="AR622" i="11"/>
  <c r="AQ622" i="11"/>
  <c r="AP622" i="11"/>
  <c r="AO622" i="11"/>
  <c r="AN622" i="11"/>
  <c r="AM622" i="11"/>
  <c r="AL622" i="11"/>
  <c r="AK622" i="11"/>
  <c r="AJ622" i="11"/>
  <c r="AI622" i="11"/>
  <c r="AH622" i="11"/>
  <c r="AG622" i="11"/>
  <c r="AF622" i="11"/>
  <c r="AE622" i="11"/>
  <c r="AD622" i="11"/>
  <c r="AC622" i="11"/>
  <c r="AT621" i="11"/>
  <c r="AS621" i="11"/>
  <c r="AR621" i="11"/>
  <c r="AQ621" i="11"/>
  <c r="AP621" i="11"/>
  <c r="AO621" i="11"/>
  <c r="AN621" i="11"/>
  <c r="AM621" i="11"/>
  <c r="AL621" i="11"/>
  <c r="AK621" i="11"/>
  <c r="AJ621" i="11"/>
  <c r="AI621" i="11"/>
  <c r="AH621" i="11"/>
  <c r="AG621" i="11"/>
  <c r="AF621" i="11"/>
  <c r="AE621" i="11"/>
  <c r="AD621" i="11"/>
  <c r="AC621" i="11"/>
  <c r="AT620" i="11"/>
  <c r="AS620" i="11"/>
  <c r="AR620" i="11"/>
  <c r="AQ620" i="11"/>
  <c r="AP620" i="11"/>
  <c r="AO620" i="11"/>
  <c r="AN620" i="11"/>
  <c r="AM620" i="11"/>
  <c r="AL620" i="11"/>
  <c r="AK620" i="11"/>
  <c r="AJ620" i="11"/>
  <c r="AI620" i="11"/>
  <c r="AH620" i="11"/>
  <c r="AG620" i="11"/>
  <c r="AF620" i="11"/>
  <c r="AE620" i="11"/>
  <c r="AD620" i="11"/>
  <c r="AC620" i="11"/>
  <c r="AT619" i="11"/>
  <c r="AS619" i="11"/>
  <c r="AR619" i="11"/>
  <c r="AQ619" i="11"/>
  <c r="AP619" i="11"/>
  <c r="AO619" i="11"/>
  <c r="AN619" i="11"/>
  <c r="AM619" i="11"/>
  <c r="AL619" i="11"/>
  <c r="AK619" i="11"/>
  <c r="AJ619" i="11"/>
  <c r="AI619" i="11"/>
  <c r="AH619" i="11"/>
  <c r="AG619" i="11"/>
  <c r="AF619" i="11"/>
  <c r="AE619" i="11"/>
  <c r="AD619" i="11"/>
  <c r="AC619" i="11"/>
  <c r="AT618" i="11"/>
  <c r="AS618" i="11"/>
  <c r="AR618" i="11"/>
  <c r="AQ618" i="11"/>
  <c r="AP618" i="11"/>
  <c r="AO618" i="11"/>
  <c r="AN618" i="11"/>
  <c r="AM618" i="11"/>
  <c r="AL618" i="11"/>
  <c r="AK618" i="11"/>
  <c r="AJ618" i="11"/>
  <c r="AI618" i="11"/>
  <c r="AH618" i="11"/>
  <c r="AG618" i="11"/>
  <c r="AF618" i="11"/>
  <c r="AE618" i="11"/>
  <c r="AD618" i="11"/>
  <c r="AC618" i="11"/>
  <c r="AT617" i="11"/>
  <c r="AS617" i="11"/>
  <c r="AR617" i="11"/>
  <c r="AQ617" i="11"/>
  <c r="AP617" i="11"/>
  <c r="AO617" i="11"/>
  <c r="AN617" i="11"/>
  <c r="AM617" i="11"/>
  <c r="AL617" i="11"/>
  <c r="AK617" i="11"/>
  <c r="AJ617" i="11"/>
  <c r="AI617" i="11"/>
  <c r="AH617" i="11"/>
  <c r="AG617" i="11"/>
  <c r="AF617" i="11"/>
  <c r="AE617" i="11"/>
  <c r="AD617" i="11"/>
  <c r="AC617" i="11"/>
  <c r="AT616" i="11"/>
  <c r="AS616" i="11"/>
  <c r="AR616" i="11"/>
  <c r="AQ616" i="11"/>
  <c r="AP616" i="11"/>
  <c r="AO616" i="11"/>
  <c r="AN616" i="11"/>
  <c r="AM616" i="11"/>
  <c r="AL616" i="11"/>
  <c r="AK616" i="11"/>
  <c r="AJ616" i="11"/>
  <c r="AI616" i="11"/>
  <c r="AH616" i="11"/>
  <c r="AG616" i="11"/>
  <c r="AF616" i="11"/>
  <c r="AE616" i="11"/>
  <c r="AD616" i="11"/>
  <c r="AC616" i="11"/>
  <c r="AT615" i="11"/>
  <c r="AS615" i="11"/>
  <c r="AR615" i="11"/>
  <c r="AQ615" i="11"/>
  <c r="AP615" i="11"/>
  <c r="AO615" i="11"/>
  <c r="AN615" i="11"/>
  <c r="AM615" i="11"/>
  <c r="AL615" i="11"/>
  <c r="AK615" i="11"/>
  <c r="AJ615" i="11"/>
  <c r="AI615" i="11"/>
  <c r="AH615" i="11"/>
  <c r="AG615" i="11"/>
  <c r="AF615" i="11"/>
  <c r="AE615" i="11"/>
  <c r="AD615" i="11"/>
  <c r="AC615" i="11"/>
  <c r="AT614" i="11"/>
  <c r="AS614" i="11"/>
  <c r="AR614" i="11"/>
  <c r="AQ614" i="11"/>
  <c r="AP614" i="11"/>
  <c r="AO614" i="11"/>
  <c r="AN614" i="11"/>
  <c r="AM614" i="11"/>
  <c r="AL614" i="11"/>
  <c r="AK614" i="11"/>
  <c r="AJ614" i="11"/>
  <c r="AI614" i="11"/>
  <c r="AH614" i="11"/>
  <c r="AG614" i="11"/>
  <c r="AF614" i="11"/>
  <c r="AE614" i="11"/>
  <c r="AD614" i="11"/>
  <c r="AC614" i="11"/>
  <c r="AT613" i="11"/>
  <c r="AS613" i="11"/>
  <c r="AR613" i="11"/>
  <c r="AQ613" i="11"/>
  <c r="AP613" i="11"/>
  <c r="AO613" i="11"/>
  <c r="AN613" i="11"/>
  <c r="AM613" i="11"/>
  <c r="AL613" i="11"/>
  <c r="AK613" i="11"/>
  <c r="AJ613" i="11"/>
  <c r="AI613" i="11"/>
  <c r="AH613" i="11"/>
  <c r="AG613" i="11"/>
  <c r="AF613" i="11"/>
  <c r="AE613" i="11"/>
  <c r="AD613" i="11"/>
  <c r="AC613" i="11"/>
  <c r="AT612" i="11"/>
  <c r="AS612" i="11"/>
  <c r="AR612" i="11"/>
  <c r="AQ612" i="11"/>
  <c r="AP612" i="11"/>
  <c r="AO612" i="11"/>
  <c r="AN612" i="11"/>
  <c r="AM612" i="11"/>
  <c r="AL612" i="11"/>
  <c r="AK612" i="11"/>
  <c r="AJ612" i="11"/>
  <c r="AI612" i="11"/>
  <c r="AH612" i="11"/>
  <c r="AG612" i="11"/>
  <c r="AF612" i="11"/>
  <c r="AE612" i="11"/>
  <c r="AD612" i="11"/>
  <c r="AC612" i="11"/>
  <c r="AT611" i="11"/>
  <c r="AS611" i="11"/>
  <c r="AR611" i="11"/>
  <c r="AQ611" i="11"/>
  <c r="AP611" i="11"/>
  <c r="AO611" i="11"/>
  <c r="AN611" i="11"/>
  <c r="AM611" i="11"/>
  <c r="AL611" i="11"/>
  <c r="AK611" i="11"/>
  <c r="AJ611" i="11"/>
  <c r="AI611" i="11"/>
  <c r="AH611" i="11"/>
  <c r="AG611" i="11"/>
  <c r="AF611" i="11"/>
  <c r="AE611" i="11"/>
  <c r="AD611" i="11"/>
  <c r="AC611" i="11"/>
  <c r="AT610" i="11"/>
  <c r="AS610" i="11"/>
  <c r="AR610" i="11"/>
  <c r="AQ610" i="11"/>
  <c r="AP610" i="11"/>
  <c r="AO610" i="11"/>
  <c r="AN610" i="11"/>
  <c r="AM610" i="11"/>
  <c r="AL610" i="11"/>
  <c r="AK610" i="11"/>
  <c r="AJ610" i="11"/>
  <c r="AI610" i="11"/>
  <c r="AH610" i="11"/>
  <c r="AG610" i="11"/>
  <c r="AF610" i="11"/>
  <c r="AE610" i="11"/>
  <c r="AD610" i="11"/>
  <c r="AC610" i="11"/>
  <c r="AT609" i="11"/>
  <c r="AS609" i="11"/>
  <c r="AR609" i="11"/>
  <c r="AQ609" i="11"/>
  <c r="AP609" i="11"/>
  <c r="AO609" i="11"/>
  <c r="AN609" i="11"/>
  <c r="AM609" i="11"/>
  <c r="AL609" i="11"/>
  <c r="AK609" i="11"/>
  <c r="AJ609" i="11"/>
  <c r="AI609" i="11"/>
  <c r="AH609" i="11"/>
  <c r="AG609" i="11"/>
  <c r="AF609" i="11"/>
  <c r="AE609" i="11"/>
  <c r="AD609" i="11"/>
  <c r="AC609" i="11"/>
  <c r="AT608" i="11"/>
  <c r="AS608" i="11"/>
  <c r="AR608" i="11"/>
  <c r="AQ608" i="11"/>
  <c r="AP608" i="11"/>
  <c r="AO608" i="11"/>
  <c r="AN608" i="11"/>
  <c r="AM608" i="11"/>
  <c r="AL608" i="11"/>
  <c r="AK608" i="11"/>
  <c r="AJ608" i="11"/>
  <c r="AI608" i="11"/>
  <c r="AH608" i="11"/>
  <c r="AG608" i="11"/>
  <c r="AF608" i="11"/>
  <c r="AE608" i="11"/>
  <c r="AD608" i="11"/>
  <c r="AC608" i="11"/>
  <c r="AT607" i="11"/>
  <c r="AS607" i="11"/>
  <c r="AR607" i="11"/>
  <c r="AQ607" i="11"/>
  <c r="AP607" i="11"/>
  <c r="AO607" i="11"/>
  <c r="AN607" i="11"/>
  <c r="AM607" i="11"/>
  <c r="AL607" i="11"/>
  <c r="AK607" i="11"/>
  <c r="AJ607" i="11"/>
  <c r="AI607" i="11"/>
  <c r="AH607" i="11"/>
  <c r="AG607" i="11"/>
  <c r="AF607" i="11"/>
  <c r="AE607" i="11"/>
  <c r="AD607" i="11"/>
  <c r="AC607" i="11"/>
  <c r="AT606" i="11"/>
  <c r="AS606" i="11"/>
  <c r="AR606" i="11"/>
  <c r="AQ606" i="11"/>
  <c r="AP606" i="11"/>
  <c r="AO606" i="11"/>
  <c r="AN606" i="11"/>
  <c r="AM606" i="11"/>
  <c r="AL606" i="11"/>
  <c r="AK606" i="11"/>
  <c r="AJ606" i="11"/>
  <c r="AI606" i="11"/>
  <c r="AH606" i="11"/>
  <c r="AG606" i="11"/>
  <c r="AF606" i="11"/>
  <c r="AE606" i="11"/>
  <c r="AD606" i="11"/>
  <c r="AC606" i="11"/>
  <c r="AT605" i="11"/>
  <c r="AS605" i="11"/>
  <c r="AR605" i="11"/>
  <c r="AQ605" i="11"/>
  <c r="AP605" i="11"/>
  <c r="AO605" i="11"/>
  <c r="AN605" i="11"/>
  <c r="AM605" i="11"/>
  <c r="AL605" i="11"/>
  <c r="AK605" i="11"/>
  <c r="AJ605" i="11"/>
  <c r="AI605" i="11"/>
  <c r="AH605" i="11"/>
  <c r="AG605" i="11"/>
  <c r="AF605" i="11"/>
  <c r="AE605" i="11"/>
  <c r="AD605" i="11"/>
  <c r="AC605" i="11"/>
  <c r="AT604" i="11"/>
  <c r="AS604" i="11"/>
  <c r="AR604" i="11"/>
  <c r="AQ604" i="11"/>
  <c r="AP604" i="11"/>
  <c r="AO604" i="11"/>
  <c r="AN604" i="11"/>
  <c r="AM604" i="11"/>
  <c r="AL604" i="11"/>
  <c r="AK604" i="11"/>
  <c r="AJ604" i="11"/>
  <c r="AI604" i="11"/>
  <c r="AH604" i="11"/>
  <c r="AG604" i="11"/>
  <c r="AF604" i="11"/>
  <c r="AE604" i="11"/>
  <c r="AD604" i="11"/>
  <c r="AC604" i="11"/>
  <c r="AT603" i="11"/>
  <c r="AS603" i="11"/>
  <c r="AR603" i="11"/>
  <c r="AQ603" i="11"/>
  <c r="AP603" i="11"/>
  <c r="AO603" i="11"/>
  <c r="AN603" i="11"/>
  <c r="AM603" i="11"/>
  <c r="AL603" i="11"/>
  <c r="AK603" i="11"/>
  <c r="AJ603" i="11"/>
  <c r="AI603" i="11"/>
  <c r="AH603" i="11"/>
  <c r="AG603" i="11"/>
  <c r="AF603" i="11"/>
  <c r="AE603" i="11"/>
  <c r="AD603" i="11"/>
  <c r="AC603" i="11"/>
  <c r="AT602" i="11"/>
  <c r="AS602" i="11"/>
  <c r="AR602" i="11"/>
  <c r="AQ602" i="11"/>
  <c r="AP602" i="11"/>
  <c r="AO602" i="11"/>
  <c r="AN602" i="11"/>
  <c r="AM602" i="11"/>
  <c r="AL602" i="11"/>
  <c r="AK602" i="11"/>
  <c r="AJ602" i="11"/>
  <c r="AI602" i="11"/>
  <c r="AH602" i="11"/>
  <c r="AG602" i="11"/>
  <c r="AF602" i="11"/>
  <c r="AE602" i="11"/>
  <c r="AD602" i="11"/>
  <c r="AC602" i="11"/>
  <c r="AT601" i="11"/>
  <c r="AS601" i="11"/>
  <c r="AR601" i="11"/>
  <c r="AQ601" i="11"/>
  <c r="AP601" i="11"/>
  <c r="AO601" i="11"/>
  <c r="AN601" i="11"/>
  <c r="AM601" i="11"/>
  <c r="AL601" i="11"/>
  <c r="AK601" i="11"/>
  <c r="AJ601" i="11"/>
  <c r="AI601" i="11"/>
  <c r="AH601" i="11"/>
  <c r="AG601" i="11"/>
  <c r="AF601" i="11"/>
  <c r="AE601" i="11"/>
  <c r="AD601" i="11"/>
  <c r="AC601" i="11"/>
  <c r="AT600" i="11"/>
  <c r="AS600" i="11"/>
  <c r="AR600" i="11"/>
  <c r="AQ600" i="11"/>
  <c r="AP600" i="11"/>
  <c r="AO600" i="11"/>
  <c r="AN600" i="11"/>
  <c r="AM600" i="11"/>
  <c r="AL600" i="11"/>
  <c r="AK600" i="11"/>
  <c r="AJ600" i="11"/>
  <c r="AI600" i="11"/>
  <c r="AH600" i="11"/>
  <c r="AG600" i="11"/>
  <c r="AF600" i="11"/>
  <c r="AE600" i="11"/>
  <c r="AD600" i="11"/>
  <c r="AC600" i="11"/>
  <c r="AT599" i="11"/>
  <c r="AS599" i="11"/>
  <c r="AR599" i="11"/>
  <c r="AQ599" i="11"/>
  <c r="AP599" i="11"/>
  <c r="AO599" i="11"/>
  <c r="AN599" i="11"/>
  <c r="AM599" i="11"/>
  <c r="AL599" i="11"/>
  <c r="AK599" i="11"/>
  <c r="AJ599" i="11"/>
  <c r="AI599" i="11"/>
  <c r="AH599" i="11"/>
  <c r="AG599" i="11"/>
  <c r="AF599" i="11"/>
  <c r="AE599" i="11"/>
  <c r="AD599" i="11"/>
  <c r="AC599" i="11"/>
  <c r="AT598" i="11"/>
  <c r="AS598" i="11"/>
  <c r="AR598" i="11"/>
  <c r="AQ598" i="11"/>
  <c r="AP598" i="11"/>
  <c r="AO598" i="11"/>
  <c r="AN598" i="11"/>
  <c r="AM598" i="11"/>
  <c r="AL598" i="11"/>
  <c r="AK598" i="11"/>
  <c r="AJ598" i="11"/>
  <c r="AI598" i="11"/>
  <c r="AH598" i="11"/>
  <c r="AG598" i="11"/>
  <c r="AF598" i="11"/>
  <c r="AE598" i="11"/>
  <c r="AD598" i="11"/>
  <c r="AC598" i="11"/>
  <c r="AT597" i="11"/>
  <c r="AS597" i="11"/>
  <c r="AR597" i="11"/>
  <c r="AQ597" i="11"/>
  <c r="AP597" i="11"/>
  <c r="AO597" i="11"/>
  <c r="AN597" i="11"/>
  <c r="AM597" i="11"/>
  <c r="AL597" i="11"/>
  <c r="AK597" i="11"/>
  <c r="AJ597" i="11"/>
  <c r="AI597" i="11"/>
  <c r="AH597" i="11"/>
  <c r="AG597" i="11"/>
  <c r="AF597" i="11"/>
  <c r="AE597" i="11"/>
  <c r="AD597" i="11"/>
  <c r="AC597" i="11"/>
  <c r="AT596" i="11"/>
  <c r="AS596" i="11"/>
  <c r="AR596" i="11"/>
  <c r="AQ596" i="11"/>
  <c r="AP596" i="11"/>
  <c r="AO596" i="11"/>
  <c r="AN596" i="11"/>
  <c r="AM596" i="11"/>
  <c r="AL596" i="11"/>
  <c r="AK596" i="11"/>
  <c r="AJ596" i="11"/>
  <c r="AI596" i="11"/>
  <c r="AH596" i="11"/>
  <c r="AG596" i="11"/>
  <c r="AF596" i="11"/>
  <c r="AE596" i="11"/>
  <c r="AD596" i="11"/>
  <c r="AC596" i="11"/>
  <c r="AT595" i="11"/>
  <c r="AS595" i="11"/>
  <c r="AR595" i="11"/>
  <c r="AQ595" i="11"/>
  <c r="AP595" i="11"/>
  <c r="AO595" i="11"/>
  <c r="AN595" i="11"/>
  <c r="AM595" i="11"/>
  <c r="AL595" i="11"/>
  <c r="AK595" i="11"/>
  <c r="AJ595" i="11"/>
  <c r="AI595" i="11"/>
  <c r="AH595" i="11"/>
  <c r="AG595" i="11"/>
  <c r="AF595" i="11"/>
  <c r="AE595" i="11"/>
  <c r="AD595" i="11"/>
  <c r="AC595" i="11"/>
  <c r="AT594" i="11"/>
  <c r="AS594" i="11"/>
  <c r="AR594" i="11"/>
  <c r="AQ594" i="11"/>
  <c r="AP594" i="11"/>
  <c r="AO594" i="11"/>
  <c r="AN594" i="11"/>
  <c r="AM594" i="11"/>
  <c r="AL594" i="11"/>
  <c r="AK594" i="11"/>
  <c r="AJ594" i="11"/>
  <c r="AI594" i="11"/>
  <c r="AH594" i="11"/>
  <c r="AG594" i="11"/>
  <c r="AF594" i="11"/>
  <c r="AE594" i="11"/>
  <c r="AD594" i="11"/>
  <c r="AC594" i="11"/>
  <c r="AT593" i="11"/>
  <c r="AS593" i="11"/>
  <c r="AR593" i="11"/>
  <c r="AQ593" i="11"/>
  <c r="AP593" i="11"/>
  <c r="AO593" i="11"/>
  <c r="AN593" i="11"/>
  <c r="AM593" i="11"/>
  <c r="AL593" i="11"/>
  <c r="AK593" i="11"/>
  <c r="AJ593" i="11"/>
  <c r="AI593" i="11"/>
  <c r="AH593" i="11"/>
  <c r="AG593" i="11"/>
  <c r="AF593" i="11"/>
  <c r="AE593" i="11"/>
  <c r="AD593" i="11"/>
  <c r="AC593" i="11"/>
  <c r="AT592" i="11"/>
  <c r="AS592" i="11"/>
  <c r="AR592" i="11"/>
  <c r="AQ592" i="11"/>
  <c r="AP592" i="11"/>
  <c r="AO592" i="11"/>
  <c r="AN592" i="11"/>
  <c r="AM592" i="11"/>
  <c r="AL592" i="11"/>
  <c r="AK592" i="11"/>
  <c r="AJ592" i="11"/>
  <c r="AI592" i="11"/>
  <c r="AH592" i="11"/>
  <c r="AG592" i="11"/>
  <c r="AF592" i="11"/>
  <c r="AE592" i="11"/>
  <c r="AD592" i="11"/>
  <c r="AC592" i="11"/>
  <c r="AT591" i="11"/>
  <c r="AS591" i="11"/>
  <c r="AR591" i="11"/>
  <c r="AQ591" i="11"/>
  <c r="AP591" i="11"/>
  <c r="AO591" i="11"/>
  <c r="AN591" i="11"/>
  <c r="AM591" i="11"/>
  <c r="AL591" i="11"/>
  <c r="AK591" i="11"/>
  <c r="AJ591" i="11"/>
  <c r="AI591" i="11"/>
  <c r="AH591" i="11"/>
  <c r="AG591" i="11"/>
  <c r="AF591" i="11"/>
  <c r="AE591" i="11"/>
  <c r="AD591" i="11"/>
  <c r="AC591" i="11"/>
  <c r="AT590" i="11"/>
  <c r="AS590" i="11"/>
  <c r="AR590" i="11"/>
  <c r="AQ590" i="11"/>
  <c r="AP590" i="11"/>
  <c r="AO590" i="11"/>
  <c r="AN590" i="11"/>
  <c r="AM590" i="11"/>
  <c r="AL590" i="11"/>
  <c r="AK590" i="11"/>
  <c r="AJ590" i="11"/>
  <c r="AI590" i="11"/>
  <c r="AH590" i="11"/>
  <c r="AG590" i="11"/>
  <c r="AF590" i="11"/>
  <c r="AE590" i="11"/>
  <c r="AD590" i="11"/>
  <c r="AC590" i="11"/>
  <c r="AT589" i="11"/>
  <c r="AS589" i="11"/>
  <c r="AR589" i="11"/>
  <c r="AQ589" i="11"/>
  <c r="AP589" i="11"/>
  <c r="AO589" i="11"/>
  <c r="AN589" i="11"/>
  <c r="AM589" i="11"/>
  <c r="AL589" i="11"/>
  <c r="AK589" i="11"/>
  <c r="AJ589" i="11"/>
  <c r="AI589" i="11"/>
  <c r="AH589" i="11"/>
  <c r="AG589" i="11"/>
  <c r="AF589" i="11"/>
  <c r="AE589" i="11"/>
  <c r="AD589" i="11"/>
  <c r="AC589" i="11"/>
  <c r="AT588" i="11"/>
  <c r="AS588" i="11"/>
  <c r="AR588" i="11"/>
  <c r="AQ588" i="11"/>
  <c r="AP588" i="11"/>
  <c r="AO588" i="11"/>
  <c r="AN588" i="11"/>
  <c r="AM588" i="11"/>
  <c r="AL588" i="11"/>
  <c r="AK588" i="11"/>
  <c r="AJ588" i="11"/>
  <c r="AI588" i="11"/>
  <c r="AH588" i="11"/>
  <c r="AG588" i="11"/>
  <c r="AF588" i="11"/>
  <c r="AE588" i="11"/>
  <c r="AD588" i="11"/>
  <c r="AC588" i="11"/>
  <c r="AT587" i="11"/>
  <c r="AS587" i="11"/>
  <c r="AR587" i="11"/>
  <c r="AQ587" i="11"/>
  <c r="AP587" i="11"/>
  <c r="AO587" i="11"/>
  <c r="AN587" i="11"/>
  <c r="AM587" i="11"/>
  <c r="AL587" i="11"/>
  <c r="AK587" i="11"/>
  <c r="AJ587" i="11"/>
  <c r="AI587" i="11"/>
  <c r="AH587" i="11"/>
  <c r="AG587" i="11"/>
  <c r="AF587" i="11"/>
  <c r="AE587" i="11"/>
  <c r="AD587" i="11"/>
  <c r="AC587" i="11"/>
  <c r="AT586" i="11"/>
  <c r="AS586" i="11"/>
  <c r="AR586" i="11"/>
  <c r="AQ586" i="11"/>
  <c r="AP586" i="11"/>
  <c r="AO586" i="11"/>
  <c r="AN586" i="11"/>
  <c r="AM586" i="11"/>
  <c r="AL586" i="11"/>
  <c r="AK586" i="11"/>
  <c r="AJ586" i="11"/>
  <c r="AI586" i="11"/>
  <c r="AH586" i="11"/>
  <c r="AG586" i="11"/>
  <c r="AF586" i="11"/>
  <c r="AE586" i="11"/>
  <c r="AD586" i="11"/>
  <c r="AC586" i="11"/>
  <c r="AT585" i="11"/>
  <c r="AS585" i="11"/>
  <c r="AR585" i="11"/>
  <c r="AQ585" i="11"/>
  <c r="AP585" i="11"/>
  <c r="AO585" i="11"/>
  <c r="AN585" i="11"/>
  <c r="AM585" i="11"/>
  <c r="AL585" i="11"/>
  <c r="AK585" i="11"/>
  <c r="AJ585" i="11"/>
  <c r="AI585" i="11"/>
  <c r="AH585" i="11"/>
  <c r="AG585" i="11"/>
  <c r="AF585" i="11"/>
  <c r="AE585" i="11"/>
  <c r="AD585" i="11"/>
  <c r="AC585" i="11"/>
  <c r="AT584" i="11"/>
  <c r="AS584" i="11"/>
  <c r="AR584" i="11"/>
  <c r="AQ584" i="11"/>
  <c r="AP584" i="11"/>
  <c r="AO584" i="11"/>
  <c r="AN584" i="11"/>
  <c r="AM584" i="11"/>
  <c r="AL584" i="11"/>
  <c r="AK584" i="11"/>
  <c r="AJ584" i="11"/>
  <c r="AI584" i="11"/>
  <c r="AH584" i="11"/>
  <c r="AG584" i="11"/>
  <c r="AF584" i="11"/>
  <c r="AE584" i="11"/>
  <c r="AD584" i="11"/>
  <c r="AC584" i="11"/>
  <c r="AT583" i="11"/>
  <c r="AS583" i="11"/>
  <c r="AR583" i="11"/>
  <c r="AQ583" i="11"/>
  <c r="AP583" i="11"/>
  <c r="AO583" i="11"/>
  <c r="AN583" i="11"/>
  <c r="AM583" i="11"/>
  <c r="AL583" i="11"/>
  <c r="AK583" i="11"/>
  <c r="AJ583" i="11"/>
  <c r="AI583" i="11"/>
  <c r="AH583" i="11"/>
  <c r="AG583" i="11"/>
  <c r="AF583" i="11"/>
  <c r="AE583" i="11"/>
  <c r="AD583" i="11"/>
  <c r="AC583" i="11"/>
  <c r="AT582" i="11"/>
  <c r="AS582" i="11"/>
  <c r="AR582" i="11"/>
  <c r="AQ582" i="11"/>
  <c r="AP582" i="11"/>
  <c r="AO582" i="11"/>
  <c r="AN582" i="11"/>
  <c r="AM582" i="11"/>
  <c r="AL582" i="11"/>
  <c r="AK582" i="11"/>
  <c r="AJ582" i="11"/>
  <c r="AI582" i="11"/>
  <c r="AH582" i="11"/>
  <c r="AG582" i="11"/>
  <c r="AF582" i="11"/>
  <c r="AE582" i="11"/>
  <c r="AD582" i="11"/>
  <c r="AC582" i="11"/>
  <c r="AT581" i="11"/>
  <c r="AS581" i="11"/>
  <c r="AR581" i="11"/>
  <c r="AQ581" i="11"/>
  <c r="AP581" i="11"/>
  <c r="AO581" i="11"/>
  <c r="AN581" i="11"/>
  <c r="AM581" i="11"/>
  <c r="AL581" i="11"/>
  <c r="AK581" i="11"/>
  <c r="AJ581" i="11"/>
  <c r="AI581" i="11"/>
  <c r="AH581" i="11"/>
  <c r="AG581" i="11"/>
  <c r="AF581" i="11"/>
  <c r="AE581" i="11"/>
  <c r="AD581" i="11"/>
  <c r="AC581" i="11"/>
  <c r="AT580" i="11"/>
  <c r="AS580" i="11"/>
  <c r="AR580" i="11"/>
  <c r="AQ580" i="11"/>
  <c r="AP580" i="11"/>
  <c r="AO580" i="11"/>
  <c r="AN580" i="11"/>
  <c r="AM580" i="11"/>
  <c r="AL580" i="11"/>
  <c r="AK580" i="11"/>
  <c r="AJ580" i="11"/>
  <c r="AI580" i="11"/>
  <c r="AH580" i="11"/>
  <c r="AG580" i="11"/>
  <c r="AF580" i="11"/>
  <c r="AE580" i="11"/>
  <c r="AD580" i="11"/>
  <c r="AC580" i="11"/>
  <c r="AT579" i="11"/>
  <c r="AS579" i="11"/>
  <c r="AR579" i="11"/>
  <c r="AQ579" i="11"/>
  <c r="AP579" i="11"/>
  <c r="AO579" i="11"/>
  <c r="AN579" i="11"/>
  <c r="AM579" i="11"/>
  <c r="AL579" i="11"/>
  <c r="AK579" i="11"/>
  <c r="AJ579" i="11"/>
  <c r="AI579" i="11"/>
  <c r="AH579" i="11"/>
  <c r="AG579" i="11"/>
  <c r="AF579" i="11"/>
  <c r="AE579" i="11"/>
  <c r="AD579" i="11"/>
  <c r="AC579" i="11"/>
  <c r="AT578" i="11"/>
  <c r="AS578" i="11"/>
  <c r="AR578" i="11"/>
  <c r="AQ578" i="11"/>
  <c r="AP578" i="11"/>
  <c r="AO578" i="11"/>
  <c r="AN578" i="11"/>
  <c r="AM578" i="11"/>
  <c r="AL578" i="11"/>
  <c r="AK578" i="11"/>
  <c r="AJ578" i="11"/>
  <c r="AI578" i="11"/>
  <c r="AH578" i="11"/>
  <c r="AG578" i="11"/>
  <c r="AF578" i="11"/>
  <c r="AE578" i="11"/>
  <c r="AD578" i="11"/>
  <c r="AC578" i="11"/>
  <c r="AT577" i="11"/>
  <c r="AS577" i="11"/>
  <c r="AR577" i="11"/>
  <c r="AQ577" i="11"/>
  <c r="AP577" i="11"/>
  <c r="AO577" i="11"/>
  <c r="AN577" i="11"/>
  <c r="AM577" i="11"/>
  <c r="AL577" i="11"/>
  <c r="AK577" i="11"/>
  <c r="AJ577" i="11"/>
  <c r="AI577" i="11"/>
  <c r="AH577" i="11"/>
  <c r="AG577" i="11"/>
  <c r="AF577" i="11"/>
  <c r="AE577" i="11"/>
  <c r="AD577" i="11"/>
  <c r="AC577" i="11"/>
  <c r="AT576" i="11"/>
  <c r="AS576" i="11"/>
  <c r="AR576" i="11"/>
  <c r="AQ576" i="11"/>
  <c r="AP576" i="11"/>
  <c r="AO576" i="11"/>
  <c r="AN576" i="11"/>
  <c r="AM576" i="11"/>
  <c r="AL576" i="11"/>
  <c r="AK576" i="11"/>
  <c r="AJ576" i="11"/>
  <c r="AI576" i="11"/>
  <c r="AH576" i="11"/>
  <c r="AG576" i="11"/>
  <c r="AF576" i="11"/>
  <c r="AE576" i="11"/>
  <c r="AD576" i="11"/>
  <c r="AC576" i="11"/>
  <c r="AT575" i="11"/>
  <c r="AS575" i="11"/>
  <c r="AR575" i="11"/>
  <c r="AQ575" i="11"/>
  <c r="AP575" i="11"/>
  <c r="AO575" i="11"/>
  <c r="AN575" i="11"/>
  <c r="AM575" i="11"/>
  <c r="AL575" i="11"/>
  <c r="AK575" i="11"/>
  <c r="AJ575" i="11"/>
  <c r="AI575" i="11"/>
  <c r="AH575" i="11"/>
  <c r="AG575" i="11"/>
  <c r="AF575" i="11"/>
  <c r="AE575" i="11"/>
  <c r="AD575" i="11"/>
  <c r="AC575" i="11"/>
  <c r="AT574" i="11"/>
  <c r="AS574" i="11"/>
  <c r="AR574" i="11"/>
  <c r="AQ574" i="11"/>
  <c r="AP574" i="11"/>
  <c r="AO574" i="11"/>
  <c r="AN574" i="11"/>
  <c r="AM574" i="11"/>
  <c r="AL574" i="11"/>
  <c r="AK574" i="11"/>
  <c r="AJ574" i="11"/>
  <c r="AI574" i="11"/>
  <c r="AH574" i="11"/>
  <c r="AG574" i="11"/>
  <c r="AF574" i="11"/>
  <c r="AE574" i="11"/>
  <c r="AD574" i="11"/>
  <c r="AC574" i="11"/>
  <c r="AT573" i="11"/>
  <c r="AS573" i="11"/>
  <c r="AR573" i="11"/>
  <c r="AQ573" i="11"/>
  <c r="AP573" i="11"/>
  <c r="AO573" i="11"/>
  <c r="AN573" i="11"/>
  <c r="AM573" i="11"/>
  <c r="AL573" i="11"/>
  <c r="AK573" i="11"/>
  <c r="AJ573" i="11"/>
  <c r="AI573" i="11"/>
  <c r="AH573" i="11"/>
  <c r="AG573" i="11"/>
  <c r="AF573" i="11"/>
  <c r="AE573" i="11"/>
  <c r="AD573" i="11"/>
  <c r="AC573" i="11"/>
  <c r="AT572" i="11"/>
  <c r="AS572" i="11"/>
  <c r="AR572" i="11"/>
  <c r="AQ572" i="11"/>
  <c r="AP572" i="11"/>
  <c r="AO572" i="11"/>
  <c r="AN572" i="11"/>
  <c r="AM572" i="11"/>
  <c r="AL572" i="11"/>
  <c r="AK572" i="11"/>
  <c r="AJ572" i="11"/>
  <c r="AI572" i="11"/>
  <c r="AH572" i="11"/>
  <c r="AG572" i="11"/>
  <c r="AF572" i="11"/>
  <c r="AE572" i="11"/>
  <c r="AD572" i="11"/>
  <c r="AC572" i="11"/>
  <c r="AT571" i="11"/>
  <c r="AS571" i="11"/>
  <c r="AR571" i="11"/>
  <c r="AQ571" i="11"/>
  <c r="AP571" i="11"/>
  <c r="AO571" i="11"/>
  <c r="AN571" i="11"/>
  <c r="AM571" i="11"/>
  <c r="AL571" i="11"/>
  <c r="AK571" i="11"/>
  <c r="AJ571" i="11"/>
  <c r="AI571" i="11"/>
  <c r="AH571" i="11"/>
  <c r="AG571" i="11"/>
  <c r="AF571" i="11"/>
  <c r="AE571" i="11"/>
  <c r="AD571" i="11"/>
  <c r="AC571" i="11"/>
  <c r="AT570" i="11"/>
  <c r="AS570" i="11"/>
  <c r="AR570" i="11"/>
  <c r="AQ570" i="11"/>
  <c r="AP570" i="11"/>
  <c r="AO570" i="11"/>
  <c r="AN570" i="11"/>
  <c r="AM570" i="11"/>
  <c r="AL570" i="11"/>
  <c r="AK570" i="11"/>
  <c r="AJ570" i="11"/>
  <c r="AI570" i="11"/>
  <c r="AH570" i="11"/>
  <c r="AG570" i="11"/>
  <c r="AF570" i="11"/>
  <c r="AE570" i="11"/>
  <c r="AD570" i="11"/>
  <c r="AC570" i="11"/>
  <c r="AT569" i="11"/>
  <c r="AS569" i="11"/>
  <c r="AR569" i="11"/>
  <c r="AQ569" i="11"/>
  <c r="AP569" i="11"/>
  <c r="AO569" i="11"/>
  <c r="AN569" i="11"/>
  <c r="AM569" i="11"/>
  <c r="AL569" i="11"/>
  <c r="AK569" i="11"/>
  <c r="AJ569" i="11"/>
  <c r="AI569" i="11"/>
  <c r="AH569" i="11"/>
  <c r="AG569" i="11"/>
  <c r="AF569" i="11"/>
  <c r="AE569" i="11"/>
  <c r="AD569" i="11"/>
  <c r="AC569" i="11"/>
  <c r="AT568" i="11"/>
  <c r="AS568" i="11"/>
  <c r="AR568" i="11"/>
  <c r="AQ568" i="11"/>
  <c r="AP568" i="11"/>
  <c r="AO568" i="11"/>
  <c r="AN568" i="11"/>
  <c r="AM568" i="11"/>
  <c r="AL568" i="11"/>
  <c r="AK568" i="11"/>
  <c r="AJ568" i="11"/>
  <c r="AI568" i="11"/>
  <c r="AH568" i="11"/>
  <c r="AG568" i="11"/>
  <c r="AF568" i="11"/>
  <c r="AE568" i="11"/>
  <c r="AD568" i="11"/>
  <c r="AC568" i="11"/>
  <c r="AT567" i="11"/>
  <c r="AS567" i="11"/>
  <c r="AR567" i="11"/>
  <c r="AQ567" i="11"/>
  <c r="AP567" i="11"/>
  <c r="AO567" i="11"/>
  <c r="AN567" i="11"/>
  <c r="AM567" i="11"/>
  <c r="AL567" i="11"/>
  <c r="AK567" i="11"/>
  <c r="AJ567" i="11"/>
  <c r="AI567" i="11"/>
  <c r="AH567" i="11"/>
  <c r="AG567" i="11"/>
  <c r="AF567" i="11"/>
  <c r="AE567" i="11"/>
  <c r="AD567" i="11"/>
  <c r="AC567" i="11"/>
  <c r="AT566" i="11"/>
  <c r="AS566" i="11"/>
  <c r="AR566" i="11"/>
  <c r="AQ566" i="11"/>
  <c r="AP566" i="11"/>
  <c r="AO566" i="11"/>
  <c r="AN566" i="11"/>
  <c r="AM566" i="11"/>
  <c r="AL566" i="11"/>
  <c r="AK566" i="11"/>
  <c r="AJ566" i="11"/>
  <c r="AI566" i="11"/>
  <c r="AH566" i="11"/>
  <c r="AG566" i="11"/>
  <c r="AF566" i="11"/>
  <c r="AE566" i="11"/>
  <c r="AD566" i="11"/>
  <c r="AC566" i="11"/>
  <c r="AT565" i="11"/>
  <c r="AS565" i="11"/>
  <c r="AR565" i="11"/>
  <c r="AQ565" i="11"/>
  <c r="AP565" i="11"/>
  <c r="AO565" i="11"/>
  <c r="AN565" i="11"/>
  <c r="AM565" i="11"/>
  <c r="AL565" i="11"/>
  <c r="AK565" i="11"/>
  <c r="AJ565" i="11"/>
  <c r="AI565" i="11"/>
  <c r="AH565" i="11"/>
  <c r="AG565" i="11"/>
  <c r="AF565" i="11"/>
  <c r="AE565" i="11"/>
  <c r="AD565" i="11"/>
  <c r="AC565" i="11"/>
  <c r="AT564" i="11"/>
  <c r="AS564" i="11"/>
  <c r="AR564" i="11"/>
  <c r="AQ564" i="11"/>
  <c r="AP564" i="11"/>
  <c r="AO564" i="11"/>
  <c r="AN564" i="11"/>
  <c r="AM564" i="11"/>
  <c r="AL564" i="11"/>
  <c r="AK564" i="11"/>
  <c r="AJ564" i="11"/>
  <c r="AI564" i="11"/>
  <c r="AH564" i="11"/>
  <c r="AG564" i="11"/>
  <c r="AF564" i="11"/>
  <c r="AE564" i="11"/>
  <c r="AD564" i="11"/>
  <c r="AC564" i="11"/>
  <c r="AT563" i="11"/>
  <c r="AS563" i="11"/>
  <c r="AR563" i="11"/>
  <c r="AQ563" i="11"/>
  <c r="AP563" i="11"/>
  <c r="AO563" i="11"/>
  <c r="AN563" i="11"/>
  <c r="AM563" i="11"/>
  <c r="AL563" i="11"/>
  <c r="AK563" i="11"/>
  <c r="AJ563" i="11"/>
  <c r="AI563" i="11"/>
  <c r="AH563" i="11"/>
  <c r="AG563" i="11"/>
  <c r="AF563" i="11"/>
  <c r="AE563" i="11"/>
  <c r="AD563" i="11"/>
  <c r="AC563" i="11"/>
  <c r="AT562" i="11"/>
  <c r="AS562" i="11"/>
  <c r="AR562" i="11"/>
  <c r="AQ562" i="11"/>
  <c r="AP562" i="11"/>
  <c r="AO562" i="11"/>
  <c r="AN562" i="11"/>
  <c r="AM562" i="11"/>
  <c r="AL562" i="11"/>
  <c r="AK562" i="11"/>
  <c r="AJ562" i="11"/>
  <c r="AI562" i="11"/>
  <c r="AH562" i="11"/>
  <c r="AG562" i="11"/>
  <c r="AF562" i="11"/>
  <c r="AE562" i="11"/>
  <c r="AD562" i="11"/>
  <c r="AC562" i="11"/>
  <c r="AT561" i="11"/>
  <c r="AS561" i="11"/>
  <c r="AR561" i="11"/>
  <c r="AQ561" i="11"/>
  <c r="AP561" i="11"/>
  <c r="AO561" i="11"/>
  <c r="AN561" i="11"/>
  <c r="AM561" i="11"/>
  <c r="AL561" i="11"/>
  <c r="AK561" i="11"/>
  <c r="AJ561" i="11"/>
  <c r="AI561" i="11"/>
  <c r="AH561" i="11"/>
  <c r="AG561" i="11"/>
  <c r="AF561" i="11"/>
  <c r="AE561" i="11"/>
  <c r="AD561" i="11"/>
  <c r="AC561" i="11"/>
  <c r="AT560" i="11"/>
  <c r="AS560" i="11"/>
  <c r="AR560" i="11"/>
  <c r="AQ560" i="11"/>
  <c r="AP560" i="11"/>
  <c r="AO560" i="11"/>
  <c r="AN560" i="11"/>
  <c r="AM560" i="11"/>
  <c r="AL560" i="11"/>
  <c r="AK560" i="11"/>
  <c r="AJ560" i="11"/>
  <c r="AI560" i="11"/>
  <c r="AH560" i="11"/>
  <c r="AG560" i="11"/>
  <c r="AF560" i="11"/>
  <c r="AE560" i="11"/>
  <c r="AD560" i="11"/>
  <c r="AC560" i="11"/>
  <c r="AT559" i="11"/>
  <c r="AS559" i="11"/>
  <c r="AR559" i="11"/>
  <c r="AQ559" i="11"/>
  <c r="AP559" i="11"/>
  <c r="AO559" i="11"/>
  <c r="AN559" i="11"/>
  <c r="AM559" i="11"/>
  <c r="AL559" i="11"/>
  <c r="AK559" i="11"/>
  <c r="AJ559" i="11"/>
  <c r="AI559" i="11"/>
  <c r="AH559" i="11"/>
  <c r="AG559" i="11"/>
  <c r="AF559" i="11"/>
  <c r="AE559" i="11"/>
  <c r="AD559" i="11"/>
  <c r="AC559" i="11"/>
  <c r="AT558" i="11"/>
  <c r="AS558" i="11"/>
  <c r="AR558" i="11"/>
  <c r="AQ558" i="11"/>
  <c r="AP558" i="11"/>
  <c r="AO558" i="11"/>
  <c r="AN558" i="11"/>
  <c r="AM558" i="11"/>
  <c r="AL558" i="11"/>
  <c r="AK558" i="11"/>
  <c r="AJ558" i="11"/>
  <c r="AI558" i="11"/>
  <c r="AH558" i="11"/>
  <c r="AG558" i="11"/>
  <c r="AF558" i="11"/>
  <c r="AE558" i="11"/>
  <c r="AD558" i="11"/>
  <c r="AC558" i="11"/>
  <c r="AT557" i="11"/>
  <c r="AS557" i="11"/>
  <c r="AR557" i="11"/>
  <c r="AQ557" i="11"/>
  <c r="AP557" i="11"/>
  <c r="AO557" i="11"/>
  <c r="AN557" i="11"/>
  <c r="AM557" i="11"/>
  <c r="AL557" i="11"/>
  <c r="AK557" i="11"/>
  <c r="AJ557" i="11"/>
  <c r="AI557" i="11"/>
  <c r="AH557" i="11"/>
  <c r="AG557" i="11"/>
  <c r="AF557" i="11"/>
  <c r="AE557" i="11"/>
  <c r="AD557" i="11"/>
  <c r="AC557" i="11"/>
  <c r="AT556" i="11"/>
  <c r="AS556" i="11"/>
  <c r="AR556" i="11"/>
  <c r="AQ556" i="11"/>
  <c r="AP556" i="11"/>
  <c r="AO556" i="11"/>
  <c r="AN556" i="11"/>
  <c r="AM556" i="11"/>
  <c r="AL556" i="11"/>
  <c r="AK556" i="11"/>
  <c r="AJ556" i="11"/>
  <c r="AI556" i="11"/>
  <c r="AH556" i="11"/>
  <c r="AG556" i="11"/>
  <c r="AF556" i="11"/>
  <c r="AE556" i="11"/>
  <c r="AD556" i="11"/>
  <c r="AC556" i="11"/>
  <c r="AT555" i="11"/>
  <c r="AS555" i="11"/>
  <c r="AR555" i="11"/>
  <c r="AQ555" i="11"/>
  <c r="AP555" i="11"/>
  <c r="AO555" i="11"/>
  <c r="AN555" i="11"/>
  <c r="AM555" i="11"/>
  <c r="AL555" i="11"/>
  <c r="AK555" i="11"/>
  <c r="AJ555" i="11"/>
  <c r="AI555" i="11"/>
  <c r="AH555" i="11"/>
  <c r="AG555" i="11"/>
  <c r="AF555" i="11"/>
  <c r="AE555" i="11"/>
  <c r="AD555" i="11"/>
  <c r="AC555" i="11"/>
  <c r="AT554" i="11"/>
  <c r="AS554" i="11"/>
  <c r="AR554" i="11"/>
  <c r="AQ554" i="11"/>
  <c r="AP554" i="11"/>
  <c r="AO554" i="11"/>
  <c r="AN554" i="11"/>
  <c r="AM554" i="11"/>
  <c r="AL554" i="11"/>
  <c r="AK554" i="11"/>
  <c r="AJ554" i="11"/>
  <c r="AI554" i="11"/>
  <c r="AH554" i="11"/>
  <c r="AG554" i="11"/>
  <c r="AF554" i="11"/>
  <c r="AE554" i="11"/>
  <c r="AD554" i="11"/>
  <c r="AC554" i="11"/>
  <c r="AT553" i="11"/>
  <c r="AS553" i="11"/>
  <c r="AR553" i="11"/>
  <c r="AQ553" i="11"/>
  <c r="AP553" i="11"/>
  <c r="AO553" i="11"/>
  <c r="AN553" i="11"/>
  <c r="AM553" i="11"/>
  <c r="AL553" i="11"/>
  <c r="AK553" i="11"/>
  <c r="AJ553" i="11"/>
  <c r="AI553" i="11"/>
  <c r="AH553" i="11"/>
  <c r="AG553" i="11"/>
  <c r="AF553" i="11"/>
  <c r="AE553" i="11"/>
  <c r="AD553" i="11"/>
  <c r="AC553" i="11"/>
  <c r="AT552" i="11"/>
  <c r="AS552" i="11"/>
  <c r="AR552" i="11"/>
  <c r="AQ552" i="11"/>
  <c r="AP552" i="11"/>
  <c r="AO552" i="11"/>
  <c r="AN552" i="11"/>
  <c r="AM552" i="11"/>
  <c r="AL552" i="11"/>
  <c r="AK552" i="11"/>
  <c r="AJ552" i="11"/>
  <c r="AI552" i="11"/>
  <c r="AH552" i="11"/>
  <c r="AG552" i="11"/>
  <c r="AF552" i="11"/>
  <c r="AE552" i="11"/>
  <c r="AD552" i="11"/>
  <c r="AC552" i="11"/>
  <c r="AT551" i="11"/>
  <c r="AS551" i="11"/>
  <c r="AR551" i="11"/>
  <c r="AQ551" i="11"/>
  <c r="AP551" i="11"/>
  <c r="AO551" i="11"/>
  <c r="AN551" i="11"/>
  <c r="AM551" i="11"/>
  <c r="AL551" i="11"/>
  <c r="AK551" i="11"/>
  <c r="AJ551" i="11"/>
  <c r="AI551" i="11"/>
  <c r="AH551" i="11"/>
  <c r="AG551" i="11"/>
  <c r="AF551" i="11"/>
  <c r="AE551" i="11"/>
  <c r="AD551" i="11"/>
  <c r="AC551" i="11"/>
  <c r="AT550" i="11"/>
  <c r="AS550" i="11"/>
  <c r="AR550" i="11"/>
  <c r="AQ550" i="11"/>
  <c r="AP550" i="11"/>
  <c r="AO550" i="11"/>
  <c r="AN550" i="11"/>
  <c r="AM550" i="11"/>
  <c r="AL550" i="11"/>
  <c r="AK550" i="11"/>
  <c r="AJ550" i="11"/>
  <c r="AI550" i="11"/>
  <c r="AH550" i="11"/>
  <c r="AG550" i="11"/>
  <c r="AF550" i="11"/>
  <c r="AE550" i="11"/>
  <c r="AD550" i="11"/>
  <c r="AC550" i="11"/>
  <c r="AT549" i="11"/>
  <c r="AS549" i="11"/>
  <c r="AR549" i="11"/>
  <c r="AQ549" i="11"/>
  <c r="AP549" i="11"/>
  <c r="AO549" i="11"/>
  <c r="AN549" i="11"/>
  <c r="AM549" i="11"/>
  <c r="AL549" i="11"/>
  <c r="AK549" i="11"/>
  <c r="AJ549" i="11"/>
  <c r="AI549" i="11"/>
  <c r="AH549" i="11"/>
  <c r="AG549" i="11"/>
  <c r="AF549" i="11"/>
  <c r="AE549" i="11"/>
  <c r="AD549" i="11"/>
  <c r="AC549" i="11"/>
  <c r="AT548" i="11"/>
  <c r="AS548" i="11"/>
  <c r="AR548" i="11"/>
  <c r="AQ548" i="11"/>
  <c r="AP548" i="11"/>
  <c r="AO548" i="11"/>
  <c r="AN548" i="11"/>
  <c r="AM548" i="11"/>
  <c r="AL548" i="11"/>
  <c r="AK548" i="11"/>
  <c r="AJ548" i="11"/>
  <c r="AI548" i="11"/>
  <c r="AH548" i="11"/>
  <c r="AG548" i="11"/>
  <c r="AF548" i="11"/>
  <c r="AE548" i="11"/>
  <c r="AD548" i="11"/>
  <c r="AC548" i="11"/>
  <c r="AT547" i="11"/>
  <c r="AS547" i="11"/>
  <c r="AR547" i="11"/>
  <c r="AQ547" i="11"/>
  <c r="AP547" i="11"/>
  <c r="AO547" i="11"/>
  <c r="AN547" i="11"/>
  <c r="AM547" i="11"/>
  <c r="AL547" i="11"/>
  <c r="AK547" i="11"/>
  <c r="AJ547" i="11"/>
  <c r="AI547" i="11"/>
  <c r="AH547" i="11"/>
  <c r="AG547" i="11"/>
  <c r="AF547" i="11"/>
  <c r="AE547" i="11"/>
  <c r="AD547" i="11"/>
  <c r="AC547" i="11"/>
  <c r="AT546" i="11"/>
  <c r="AS546" i="11"/>
  <c r="AR546" i="11"/>
  <c r="AQ546" i="11"/>
  <c r="AP546" i="11"/>
  <c r="AO546" i="11"/>
  <c r="AN546" i="11"/>
  <c r="AM546" i="11"/>
  <c r="AL546" i="11"/>
  <c r="AK546" i="11"/>
  <c r="AJ546" i="11"/>
  <c r="AI546" i="11"/>
  <c r="AH546" i="11"/>
  <c r="AG546" i="11"/>
  <c r="AF546" i="11"/>
  <c r="AE546" i="11"/>
  <c r="AD546" i="11"/>
  <c r="AC546" i="11"/>
  <c r="AT545" i="11"/>
  <c r="AS545" i="11"/>
  <c r="AR545" i="11"/>
  <c r="AQ545" i="11"/>
  <c r="AP545" i="11"/>
  <c r="AO545" i="11"/>
  <c r="AN545" i="11"/>
  <c r="AM545" i="11"/>
  <c r="AL545" i="11"/>
  <c r="AK545" i="11"/>
  <c r="AJ545" i="11"/>
  <c r="AI545" i="11"/>
  <c r="AH545" i="11"/>
  <c r="AG545" i="11"/>
  <c r="AF545" i="11"/>
  <c r="AE545" i="11"/>
  <c r="AD545" i="11"/>
  <c r="AC545" i="11"/>
  <c r="AT544" i="11"/>
  <c r="AS544" i="11"/>
  <c r="AR544" i="11"/>
  <c r="AQ544" i="11"/>
  <c r="AP544" i="11"/>
  <c r="AO544" i="11"/>
  <c r="AN544" i="11"/>
  <c r="AM544" i="11"/>
  <c r="AL544" i="11"/>
  <c r="AK544" i="11"/>
  <c r="AJ544" i="11"/>
  <c r="AI544" i="11"/>
  <c r="AH544" i="11"/>
  <c r="AG544" i="11"/>
  <c r="AF544" i="11"/>
  <c r="AE544" i="11"/>
  <c r="AD544" i="11"/>
  <c r="AC544" i="11"/>
  <c r="AT543" i="11"/>
  <c r="AS543" i="11"/>
  <c r="AR543" i="11"/>
  <c r="AQ543" i="11"/>
  <c r="AP543" i="11"/>
  <c r="AO543" i="11"/>
  <c r="AN543" i="11"/>
  <c r="AM543" i="11"/>
  <c r="AL543" i="11"/>
  <c r="AK543" i="11"/>
  <c r="AJ543" i="11"/>
  <c r="AI543" i="11"/>
  <c r="AH543" i="11"/>
  <c r="AG543" i="11"/>
  <c r="AF543" i="11"/>
  <c r="AE543" i="11"/>
  <c r="AD543" i="11"/>
  <c r="AC543" i="11"/>
  <c r="AT542" i="11"/>
  <c r="AS542" i="11"/>
  <c r="AR542" i="11"/>
  <c r="AQ542" i="11"/>
  <c r="AP542" i="11"/>
  <c r="AO542" i="11"/>
  <c r="AN542" i="11"/>
  <c r="AM542" i="11"/>
  <c r="AL542" i="11"/>
  <c r="AK542" i="11"/>
  <c r="AJ542" i="11"/>
  <c r="AI542" i="11"/>
  <c r="AH542" i="11"/>
  <c r="AG542" i="11"/>
  <c r="AF542" i="11"/>
  <c r="AE542" i="11"/>
  <c r="AD542" i="11"/>
  <c r="AC542" i="11"/>
  <c r="AT541" i="11"/>
  <c r="AS541" i="11"/>
  <c r="AR541" i="11"/>
  <c r="AQ541" i="11"/>
  <c r="AP541" i="11"/>
  <c r="AO541" i="11"/>
  <c r="AN541" i="11"/>
  <c r="AM541" i="11"/>
  <c r="AL541" i="11"/>
  <c r="AK541" i="11"/>
  <c r="AJ541" i="11"/>
  <c r="AI541" i="11"/>
  <c r="AH541" i="11"/>
  <c r="AG541" i="11"/>
  <c r="AF541" i="11"/>
  <c r="AE541" i="11"/>
  <c r="AD541" i="11"/>
  <c r="AC541" i="11"/>
  <c r="AT540" i="11"/>
  <c r="AS540" i="11"/>
  <c r="AR540" i="11"/>
  <c r="AQ540" i="11"/>
  <c r="AP540" i="11"/>
  <c r="AO540" i="11"/>
  <c r="AN540" i="11"/>
  <c r="AM540" i="11"/>
  <c r="AL540" i="11"/>
  <c r="AK540" i="11"/>
  <c r="AJ540" i="11"/>
  <c r="AI540" i="11"/>
  <c r="AH540" i="11"/>
  <c r="AG540" i="11"/>
  <c r="AF540" i="11"/>
  <c r="AE540" i="11"/>
  <c r="AD540" i="11"/>
  <c r="AC540" i="11"/>
  <c r="AT539" i="11"/>
  <c r="AS539" i="11"/>
  <c r="AR539" i="11"/>
  <c r="AQ539" i="11"/>
  <c r="AP539" i="11"/>
  <c r="AO539" i="11"/>
  <c r="AN539" i="11"/>
  <c r="AM539" i="11"/>
  <c r="AL539" i="11"/>
  <c r="AK539" i="11"/>
  <c r="AJ539" i="11"/>
  <c r="AI539" i="11"/>
  <c r="AH539" i="11"/>
  <c r="AG539" i="11"/>
  <c r="AF539" i="11"/>
  <c r="AE539" i="11"/>
  <c r="AD539" i="11"/>
  <c r="AC539" i="11"/>
  <c r="AT538" i="11"/>
  <c r="AS538" i="11"/>
  <c r="AR538" i="11"/>
  <c r="AQ538" i="11"/>
  <c r="AP538" i="11"/>
  <c r="AO538" i="11"/>
  <c r="AN538" i="11"/>
  <c r="AM538" i="11"/>
  <c r="AL538" i="11"/>
  <c r="AK538" i="11"/>
  <c r="AJ538" i="11"/>
  <c r="AI538" i="11"/>
  <c r="AH538" i="11"/>
  <c r="AG538" i="11"/>
  <c r="AF538" i="11"/>
  <c r="AE538" i="11"/>
  <c r="AD538" i="11"/>
  <c r="AC538" i="11"/>
  <c r="AT537" i="11"/>
  <c r="AS537" i="11"/>
  <c r="AR537" i="11"/>
  <c r="AQ537" i="11"/>
  <c r="AP537" i="11"/>
  <c r="AO537" i="11"/>
  <c r="AN537" i="11"/>
  <c r="AM537" i="11"/>
  <c r="AL537" i="11"/>
  <c r="AK537" i="11"/>
  <c r="AJ537" i="11"/>
  <c r="AI537" i="11"/>
  <c r="AH537" i="11"/>
  <c r="AG537" i="11"/>
  <c r="AF537" i="11"/>
  <c r="AE537" i="11"/>
  <c r="AD537" i="11"/>
  <c r="AC537" i="11"/>
  <c r="AT536" i="11"/>
  <c r="AS536" i="11"/>
  <c r="AR536" i="11"/>
  <c r="AQ536" i="11"/>
  <c r="AP536" i="11"/>
  <c r="AO536" i="11"/>
  <c r="AN536" i="11"/>
  <c r="AM536" i="11"/>
  <c r="AL536" i="11"/>
  <c r="AK536" i="11"/>
  <c r="AJ536" i="11"/>
  <c r="AI536" i="11"/>
  <c r="AH536" i="11"/>
  <c r="AG536" i="11"/>
  <c r="AF536" i="11"/>
  <c r="AE536" i="11"/>
  <c r="AD536" i="11"/>
  <c r="AC536" i="11"/>
  <c r="AT535" i="11"/>
  <c r="AS535" i="11"/>
  <c r="AR535" i="11"/>
  <c r="AQ535" i="11"/>
  <c r="AP535" i="11"/>
  <c r="AO535" i="11"/>
  <c r="AN535" i="11"/>
  <c r="AM535" i="11"/>
  <c r="AL535" i="11"/>
  <c r="AK535" i="11"/>
  <c r="AJ535" i="11"/>
  <c r="AI535" i="11"/>
  <c r="AH535" i="11"/>
  <c r="AG535" i="11"/>
  <c r="AF535" i="11"/>
  <c r="AE535" i="11"/>
  <c r="AD535" i="11"/>
  <c r="AC535" i="11"/>
  <c r="AT534" i="11"/>
  <c r="AS534" i="11"/>
  <c r="AR534" i="11"/>
  <c r="AQ534" i="11"/>
  <c r="AP534" i="11"/>
  <c r="AO534" i="11"/>
  <c r="AN534" i="11"/>
  <c r="AM534" i="11"/>
  <c r="AL534" i="11"/>
  <c r="AK534" i="11"/>
  <c r="AJ534" i="11"/>
  <c r="AI534" i="11"/>
  <c r="AH534" i="11"/>
  <c r="AG534" i="11"/>
  <c r="AF534" i="11"/>
  <c r="AE534" i="11"/>
  <c r="AD534" i="11"/>
  <c r="AC534" i="11"/>
  <c r="AT533" i="11"/>
  <c r="AS533" i="11"/>
  <c r="AR533" i="11"/>
  <c r="AQ533" i="11"/>
  <c r="AP533" i="11"/>
  <c r="AO533" i="11"/>
  <c r="AN533" i="11"/>
  <c r="AM533" i="11"/>
  <c r="AL533" i="11"/>
  <c r="AK533" i="11"/>
  <c r="AJ533" i="11"/>
  <c r="AI533" i="11"/>
  <c r="AH533" i="11"/>
  <c r="AG533" i="11"/>
  <c r="AF533" i="11"/>
  <c r="AE533" i="11"/>
  <c r="AD533" i="11"/>
  <c r="AC533" i="11"/>
  <c r="AT532" i="11"/>
  <c r="AS532" i="11"/>
  <c r="AR532" i="11"/>
  <c r="AQ532" i="11"/>
  <c r="AP532" i="11"/>
  <c r="AO532" i="11"/>
  <c r="AN532" i="11"/>
  <c r="AM532" i="11"/>
  <c r="AL532" i="11"/>
  <c r="AK532" i="11"/>
  <c r="AJ532" i="11"/>
  <c r="AI532" i="11"/>
  <c r="AH532" i="11"/>
  <c r="AG532" i="11"/>
  <c r="AF532" i="11"/>
  <c r="AE532" i="11"/>
  <c r="AD532" i="11"/>
  <c r="AC532" i="11"/>
  <c r="AT531" i="11"/>
  <c r="AS531" i="11"/>
  <c r="AR531" i="11"/>
  <c r="AQ531" i="11"/>
  <c r="AP531" i="11"/>
  <c r="AO531" i="11"/>
  <c r="AN531" i="11"/>
  <c r="AM531" i="11"/>
  <c r="AL531" i="11"/>
  <c r="AK531" i="11"/>
  <c r="AJ531" i="11"/>
  <c r="AI531" i="11"/>
  <c r="AH531" i="11"/>
  <c r="AG531" i="11"/>
  <c r="AF531" i="11"/>
  <c r="AE531" i="11"/>
  <c r="AD531" i="11"/>
  <c r="AC531" i="11"/>
  <c r="AT530" i="11"/>
  <c r="AS530" i="11"/>
  <c r="AR530" i="11"/>
  <c r="AQ530" i="11"/>
  <c r="AP530" i="11"/>
  <c r="AO530" i="11"/>
  <c r="AN530" i="11"/>
  <c r="AM530" i="11"/>
  <c r="AL530" i="11"/>
  <c r="AK530" i="11"/>
  <c r="AJ530" i="11"/>
  <c r="AI530" i="11"/>
  <c r="AH530" i="11"/>
  <c r="AG530" i="11"/>
  <c r="AF530" i="11"/>
  <c r="AE530" i="11"/>
  <c r="AD530" i="11"/>
  <c r="AC530" i="11"/>
  <c r="AT529" i="11"/>
  <c r="AS529" i="11"/>
  <c r="AR529" i="11"/>
  <c r="AQ529" i="11"/>
  <c r="AP529" i="11"/>
  <c r="AO529" i="11"/>
  <c r="AN529" i="11"/>
  <c r="AM529" i="11"/>
  <c r="AL529" i="11"/>
  <c r="AK529" i="11"/>
  <c r="AJ529" i="11"/>
  <c r="AI529" i="11"/>
  <c r="AH529" i="11"/>
  <c r="AG529" i="11"/>
  <c r="AF529" i="11"/>
  <c r="AE529" i="11"/>
  <c r="AD529" i="11"/>
  <c r="AC529" i="11"/>
  <c r="AT528" i="11"/>
  <c r="AS528" i="11"/>
  <c r="AR528" i="11"/>
  <c r="AQ528" i="11"/>
  <c r="AP528" i="11"/>
  <c r="AO528" i="11"/>
  <c r="AN528" i="11"/>
  <c r="AM528" i="11"/>
  <c r="AL528" i="11"/>
  <c r="AK528" i="11"/>
  <c r="AJ528" i="11"/>
  <c r="AI528" i="11"/>
  <c r="AH528" i="11"/>
  <c r="AG528" i="11"/>
  <c r="AF528" i="11"/>
  <c r="AE528" i="11"/>
  <c r="AD528" i="11"/>
  <c r="AC528" i="11"/>
  <c r="AT527" i="11"/>
  <c r="AS527" i="11"/>
  <c r="AR527" i="11"/>
  <c r="AQ527" i="11"/>
  <c r="AP527" i="11"/>
  <c r="AO527" i="11"/>
  <c r="AN527" i="11"/>
  <c r="AM527" i="11"/>
  <c r="AL527" i="11"/>
  <c r="AK527" i="11"/>
  <c r="AJ527" i="11"/>
  <c r="AI527" i="11"/>
  <c r="AH527" i="11"/>
  <c r="AG527" i="11"/>
  <c r="AF527" i="11"/>
  <c r="AE527" i="11"/>
  <c r="AD527" i="11"/>
  <c r="AC527" i="11"/>
  <c r="AT526" i="11"/>
  <c r="AS526" i="11"/>
  <c r="AR526" i="11"/>
  <c r="AQ526" i="11"/>
  <c r="AP526" i="11"/>
  <c r="AO526" i="11"/>
  <c r="AN526" i="11"/>
  <c r="AM526" i="11"/>
  <c r="AL526" i="11"/>
  <c r="AK526" i="11"/>
  <c r="AJ526" i="11"/>
  <c r="AI526" i="11"/>
  <c r="AH526" i="11"/>
  <c r="AG526" i="11"/>
  <c r="AF526" i="11"/>
  <c r="AE526" i="11"/>
  <c r="AD526" i="11"/>
  <c r="AC526" i="11"/>
  <c r="AT525" i="11"/>
  <c r="AS525" i="11"/>
  <c r="AR525" i="11"/>
  <c r="AQ525" i="11"/>
  <c r="AP525" i="11"/>
  <c r="AO525" i="11"/>
  <c r="AN525" i="11"/>
  <c r="AM525" i="11"/>
  <c r="AL525" i="11"/>
  <c r="AK525" i="11"/>
  <c r="AJ525" i="11"/>
  <c r="AI525" i="11"/>
  <c r="AH525" i="11"/>
  <c r="AG525" i="11"/>
  <c r="AF525" i="11"/>
  <c r="AE525" i="11"/>
  <c r="AD525" i="11"/>
  <c r="AC525" i="11"/>
  <c r="AT524" i="11"/>
  <c r="AS524" i="11"/>
  <c r="AR524" i="11"/>
  <c r="AQ524" i="11"/>
  <c r="AP524" i="11"/>
  <c r="AO524" i="11"/>
  <c r="AN524" i="11"/>
  <c r="AM524" i="11"/>
  <c r="AL524" i="11"/>
  <c r="AK524" i="11"/>
  <c r="AJ524" i="11"/>
  <c r="AI524" i="11"/>
  <c r="AH524" i="11"/>
  <c r="AG524" i="11"/>
  <c r="AF524" i="11"/>
  <c r="AE524" i="11"/>
  <c r="AD524" i="11"/>
  <c r="AC524" i="11"/>
  <c r="AT523" i="11"/>
  <c r="AS523" i="11"/>
  <c r="AR523" i="11"/>
  <c r="AQ523" i="11"/>
  <c r="AP523" i="11"/>
  <c r="AO523" i="11"/>
  <c r="AN523" i="11"/>
  <c r="AM523" i="11"/>
  <c r="AL523" i="11"/>
  <c r="AK523" i="11"/>
  <c r="AJ523" i="11"/>
  <c r="AI523" i="11"/>
  <c r="AH523" i="11"/>
  <c r="AG523" i="11"/>
  <c r="AF523" i="11"/>
  <c r="AE523" i="11"/>
  <c r="AD523" i="11"/>
  <c r="AC523" i="11"/>
  <c r="AT522" i="11"/>
  <c r="AS522" i="11"/>
  <c r="AR522" i="11"/>
  <c r="AQ522" i="11"/>
  <c r="AP522" i="11"/>
  <c r="AO522" i="11"/>
  <c r="AN522" i="11"/>
  <c r="AM522" i="11"/>
  <c r="AL522" i="11"/>
  <c r="AK522" i="11"/>
  <c r="AJ522" i="11"/>
  <c r="AI522" i="11"/>
  <c r="AH522" i="11"/>
  <c r="AG522" i="11"/>
  <c r="AF522" i="11"/>
  <c r="AE522" i="11"/>
  <c r="AD522" i="11"/>
  <c r="AC522" i="11"/>
  <c r="AT521" i="11"/>
  <c r="AS521" i="11"/>
  <c r="AR521" i="11"/>
  <c r="AQ521" i="11"/>
  <c r="AP521" i="11"/>
  <c r="AO521" i="11"/>
  <c r="AN521" i="11"/>
  <c r="AM521" i="11"/>
  <c r="AL521" i="11"/>
  <c r="AK521" i="11"/>
  <c r="AJ521" i="11"/>
  <c r="AI521" i="11"/>
  <c r="AH521" i="11"/>
  <c r="AG521" i="11"/>
  <c r="AF521" i="11"/>
  <c r="AE521" i="11"/>
  <c r="AD521" i="11"/>
  <c r="AC521" i="11"/>
  <c r="AT520" i="11"/>
  <c r="AS520" i="11"/>
  <c r="AR520" i="11"/>
  <c r="AQ520" i="11"/>
  <c r="AP520" i="11"/>
  <c r="AO520" i="11"/>
  <c r="AN520" i="11"/>
  <c r="AM520" i="11"/>
  <c r="AL520" i="11"/>
  <c r="AK520" i="11"/>
  <c r="AJ520" i="11"/>
  <c r="AI520" i="11"/>
  <c r="AH520" i="11"/>
  <c r="AG520" i="11"/>
  <c r="AF520" i="11"/>
  <c r="AE520" i="11"/>
  <c r="AD520" i="11"/>
  <c r="AC520" i="11"/>
  <c r="AT519" i="11"/>
  <c r="AS519" i="11"/>
  <c r="AR519" i="11"/>
  <c r="AQ519" i="11"/>
  <c r="AP519" i="11"/>
  <c r="AO519" i="11"/>
  <c r="AN519" i="11"/>
  <c r="AM519" i="11"/>
  <c r="AL519" i="11"/>
  <c r="AK519" i="11"/>
  <c r="AJ519" i="11"/>
  <c r="AI519" i="11"/>
  <c r="AH519" i="11"/>
  <c r="AG519" i="11"/>
  <c r="AF519" i="11"/>
  <c r="AE519" i="11"/>
  <c r="AD519" i="11"/>
  <c r="AC519" i="11"/>
  <c r="AT518" i="11"/>
  <c r="AS518" i="11"/>
  <c r="AR518" i="11"/>
  <c r="AQ518" i="11"/>
  <c r="AP518" i="11"/>
  <c r="AO518" i="11"/>
  <c r="AN518" i="11"/>
  <c r="AM518" i="11"/>
  <c r="AL518" i="11"/>
  <c r="AK518" i="11"/>
  <c r="AJ518" i="11"/>
  <c r="AI518" i="11"/>
  <c r="AH518" i="11"/>
  <c r="AG518" i="11"/>
  <c r="AF518" i="11"/>
  <c r="AE518" i="11"/>
  <c r="AD518" i="11"/>
  <c r="AC518" i="11"/>
  <c r="AT517" i="11"/>
  <c r="AS517" i="11"/>
  <c r="AR517" i="11"/>
  <c r="AQ517" i="11"/>
  <c r="AP517" i="11"/>
  <c r="AO517" i="11"/>
  <c r="AN517" i="11"/>
  <c r="AM517" i="11"/>
  <c r="AL517" i="11"/>
  <c r="AK517" i="11"/>
  <c r="AJ517" i="11"/>
  <c r="AI517" i="11"/>
  <c r="AH517" i="11"/>
  <c r="AG517" i="11"/>
  <c r="AF517" i="11"/>
  <c r="AE517" i="11"/>
  <c r="AD517" i="11"/>
  <c r="AC517" i="11"/>
  <c r="AT516" i="11"/>
  <c r="AS516" i="11"/>
  <c r="AR516" i="11"/>
  <c r="AQ516" i="11"/>
  <c r="AP516" i="11"/>
  <c r="AO516" i="11"/>
  <c r="AN516" i="11"/>
  <c r="AM516" i="11"/>
  <c r="AL516" i="11"/>
  <c r="AK516" i="11"/>
  <c r="AJ516" i="11"/>
  <c r="AI516" i="11"/>
  <c r="AH516" i="11"/>
  <c r="AG516" i="11"/>
  <c r="AF516" i="11"/>
  <c r="AE516" i="11"/>
  <c r="AD516" i="11"/>
  <c r="AC516" i="11"/>
  <c r="AT515" i="11"/>
  <c r="AS515" i="11"/>
  <c r="AR515" i="11"/>
  <c r="AQ515" i="11"/>
  <c r="AP515" i="11"/>
  <c r="AO515" i="11"/>
  <c r="AN515" i="11"/>
  <c r="AM515" i="11"/>
  <c r="AL515" i="11"/>
  <c r="AK515" i="11"/>
  <c r="AJ515" i="11"/>
  <c r="AI515" i="11"/>
  <c r="AH515" i="11"/>
  <c r="AG515" i="11"/>
  <c r="AF515" i="11"/>
  <c r="AE515" i="11"/>
  <c r="AD515" i="11"/>
  <c r="AC515" i="11"/>
  <c r="AT514" i="11"/>
  <c r="AS514" i="11"/>
  <c r="AR514" i="11"/>
  <c r="AQ514" i="11"/>
  <c r="AP514" i="11"/>
  <c r="AO514" i="11"/>
  <c r="AN514" i="11"/>
  <c r="AM514" i="11"/>
  <c r="AL514" i="11"/>
  <c r="AK514" i="11"/>
  <c r="AJ514" i="11"/>
  <c r="AI514" i="11"/>
  <c r="AH514" i="11"/>
  <c r="AG514" i="11"/>
  <c r="AF514" i="11"/>
  <c r="AE514" i="11"/>
  <c r="AD514" i="11"/>
  <c r="AC514" i="11"/>
  <c r="AT513" i="11"/>
  <c r="AS513" i="11"/>
  <c r="AR513" i="11"/>
  <c r="AQ513" i="11"/>
  <c r="AP513" i="11"/>
  <c r="AO513" i="11"/>
  <c r="AN513" i="11"/>
  <c r="AM513" i="11"/>
  <c r="AL513" i="11"/>
  <c r="AK513" i="11"/>
  <c r="AJ513" i="11"/>
  <c r="AI513" i="11"/>
  <c r="AH513" i="11"/>
  <c r="AG513" i="11"/>
  <c r="AF513" i="11"/>
  <c r="AE513" i="11"/>
  <c r="AD513" i="11"/>
  <c r="AC513" i="11"/>
  <c r="AT512" i="11"/>
  <c r="AS512" i="11"/>
  <c r="AR512" i="11"/>
  <c r="AQ512" i="11"/>
  <c r="AP512" i="11"/>
  <c r="AO512" i="11"/>
  <c r="AN512" i="11"/>
  <c r="AM512" i="11"/>
  <c r="AL512" i="11"/>
  <c r="AK512" i="11"/>
  <c r="AJ512" i="11"/>
  <c r="AI512" i="11"/>
  <c r="AH512" i="11"/>
  <c r="AG512" i="11"/>
  <c r="AF512" i="11"/>
  <c r="AE512" i="11"/>
  <c r="AD512" i="11"/>
  <c r="AC512" i="11"/>
  <c r="AT511" i="11"/>
  <c r="AS511" i="11"/>
  <c r="AR511" i="11"/>
  <c r="AQ511" i="11"/>
  <c r="AP511" i="11"/>
  <c r="AO511" i="11"/>
  <c r="AN511" i="11"/>
  <c r="AM511" i="11"/>
  <c r="AL511" i="11"/>
  <c r="AK511" i="11"/>
  <c r="AJ511" i="11"/>
  <c r="AI511" i="11"/>
  <c r="AH511" i="11"/>
  <c r="AG511" i="11"/>
  <c r="AF511" i="11"/>
  <c r="AE511" i="11"/>
  <c r="AD511" i="11"/>
  <c r="AC511" i="11"/>
  <c r="AT510" i="11"/>
  <c r="AS510" i="11"/>
  <c r="AR510" i="11"/>
  <c r="AQ510" i="11"/>
  <c r="AP510" i="11"/>
  <c r="AO510" i="11"/>
  <c r="AN510" i="11"/>
  <c r="AM510" i="11"/>
  <c r="AL510" i="11"/>
  <c r="AK510" i="11"/>
  <c r="AJ510" i="11"/>
  <c r="AI510" i="11"/>
  <c r="AH510" i="11"/>
  <c r="AG510" i="11"/>
  <c r="AF510" i="11"/>
  <c r="AE510" i="11"/>
  <c r="AD510" i="11"/>
  <c r="AC510" i="11"/>
  <c r="AT509" i="11"/>
  <c r="AS509" i="11"/>
  <c r="AR509" i="11"/>
  <c r="AQ509" i="11"/>
  <c r="AP509" i="11"/>
  <c r="AO509" i="11"/>
  <c r="AN509" i="11"/>
  <c r="AM509" i="11"/>
  <c r="AL509" i="11"/>
  <c r="AK509" i="11"/>
  <c r="AJ509" i="11"/>
  <c r="AI509" i="11"/>
  <c r="AH509" i="11"/>
  <c r="AG509" i="11"/>
  <c r="AF509" i="11"/>
  <c r="AE509" i="11"/>
  <c r="AD509" i="11"/>
  <c r="AC509" i="11"/>
  <c r="AT508" i="11"/>
  <c r="AS508" i="11"/>
  <c r="AR508" i="11"/>
  <c r="AQ508" i="11"/>
  <c r="AP508" i="11"/>
  <c r="AO508" i="11"/>
  <c r="AN508" i="11"/>
  <c r="AM508" i="11"/>
  <c r="AL508" i="11"/>
  <c r="AK508" i="11"/>
  <c r="AJ508" i="11"/>
  <c r="AI508" i="11"/>
  <c r="AH508" i="11"/>
  <c r="AG508" i="11"/>
  <c r="AF508" i="11"/>
  <c r="AE508" i="11"/>
  <c r="AD508" i="11"/>
  <c r="AC508" i="11"/>
  <c r="AT507" i="11"/>
  <c r="AS507" i="11"/>
  <c r="AR507" i="11"/>
  <c r="AQ507" i="11"/>
  <c r="AP507" i="11"/>
  <c r="AO507" i="11"/>
  <c r="AN507" i="11"/>
  <c r="AM507" i="11"/>
  <c r="AL507" i="11"/>
  <c r="AK507" i="11"/>
  <c r="AJ507" i="11"/>
  <c r="AI507" i="11"/>
  <c r="AH507" i="11"/>
  <c r="AG507" i="11"/>
  <c r="AF507" i="11"/>
  <c r="AE507" i="11"/>
  <c r="AD507" i="11"/>
  <c r="AC507" i="11"/>
  <c r="AT506" i="11"/>
  <c r="AS506" i="11"/>
  <c r="AR506" i="11"/>
  <c r="AQ506" i="11"/>
  <c r="AP506" i="11"/>
  <c r="AO506" i="11"/>
  <c r="AN506" i="11"/>
  <c r="AM506" i="11"/>
  <c r="AL506" i="11"/>
  <c r="AK506" i="11"/>
  <c r="AJ506" i="11"/>
  <c r="AI506" i="11"/>
  <c r="AH506" i="11"/>
  <c r="AG506" i="11"/>
  <c r="AF506" i="11"/>
  <c r="AE506" i="11"/>
  <c r="AD506" i="11"/>
  <c r="AC506" i="11"/>
  <c r="AT505" i="11"/>
  <c r="AS505" i="11"/>
  <c r="AR505" i="11"/>
  <c r="AQ505" i="11"/>
  <c r="AP505" i="11"/>
  <c r="AO505" i="11"/>
  <c r="AN505" i="11"/>
  <c r="AM505" i="11"/>
  <c r="AL505" i="11"/>
  <c r="AK505" i="11"/>
  <c r="AJ505" i="11"/>
  <c r="AI505" i="11"/>
  <c r="AH505" i="11"/>
  <c r="AG505" i="11"/>
  <c r="AF505" i="11"/>
  <c r="AE505" i="11"/>
  <c r="AD505" i="11"/>
  <c r="AC505" i="11"/>
  <c r="AT504" i="11"/>
  <c r="AS504" i="11"/>
  <c r="AR504" i="11"/>
  <c r="AQ504" i="11"/>
  <c r="AP504" i="11"/>
  <c r="AO504" i="11"/>
  <c r="AN504" i="11"/>
  <c r="AM504" i="11"/>
  <c r="AL504" i="11"/>
  <c r="AK504" i="11"/>
  <c r="AJ504" i="11"/>
  <c r="AI504" i="11"/>
  <c r="AH504" i="11"/>
  <c r="AG504" i="11"/>
  <c r="AF504" i="11"/>
  <c r="AE504" i="11"/>
  <c r="AD504" i="11"/>
  <c r="AC504" i="11"/>
  <c r="AT503" i="11"/>
  <c r="AS503" i="11"/>
  <c r="AR503" i="11"/>
  <c r="AQ503" i="11"/>
  <c r="AP503" i="11"/>
  <c r="AO503" i="11"/>
  <c r="AN503" i="11"/>
  <c r="AM503" i="11"/>
  <c r="AL503" i="11"/>
  <c r="AK503" i="11"/>
  <c r="AJ503" i="11"/>
  <c r="AI503" i="11"/>
  <c r="AH503" i="11"/>
  <c r="AG503" i="11"/>
  <c r="AF503" i="11"/>
  <c r="AE503" i="11"/>
  <c r="AD503" i="11"/>
  <c r="AC503" i="11"/>
  <c r="AT502" i="11"/>
  <c r="AS502" i="11"/>
  <c r="AR502" i="11"/>
  <c r="AQ502" i="11"/>
  <c r="AP502" i="11"/>
  <c r="AO502" i="11"/>
  <c r="AN502" i="11"/>
  <c r="AM502" i="11"/>
  <c r="AL502" i="11"/>
  <c r="AK502" i="11"/>
  <c r="AJ502" i="11"/>
  <c r="AI502" i="11"/>
  <c r="AH502" i="11"/>
  <c r="AG502" i="11"/>
  <c r="AF502" i="11"/>
  <c r="AE502" i="11"/>
  <c r="AD502" i="11"/>
  <c r="AC502" i="11"/>
  <c r="AT501" i="11"/>
  <c r="AS501" i="11"/>
  <c r="AR501" i="11"/>
  <c r="AQ501" i="11"/>
  <c r="AP501" i="11"/>
  <c r="AO501" i="11"/>
  <c r="AN501" i="11"/>
  <c r="AM501" i="11"/>
  <c r="AL501" i="11"/>
  <c r="AK501" i="11"/>
  <c r="AJ501" i="11"/>
  <c r="AI501" i="11"/>
  <c r="AH501" i="11"/>
  <c r="AG501" i="11"/>
  <c r="AF501" i="11"/>
  <c r="AE501" i="11"/>
  <c r="AD501" i="11"/>
  <c r="AC501" i="11"/>
  <c r="AT500" i="11"/>
  <c r="AS500" i="11"/>
  <c r="AR500" i="11"/>
  <c r="AQ500" i="11"/>
  <c r="AP500" i="11"/>
  <c r="AO500" i="11"/>
  <c r="AN500" i="11"/>
  <c r="AM500" i="11"/>
  <c r="AL500" i="11"/>
  <c r="AK500" i="11"/>
  <c r="AJ500" i="11"/>
  <c r="AI500" i="11"/>
  <c r="AH500" i="11"/>
  <c r="AG500" i="11"/>
  <c r="AF500" i="11"/>
  <c r="AE500" i="11"/>
  <c r="AD500" i="11"/>
  <c r="AC500" i="11"/>
  <c r="AT499" i="11"/>
  <c r="AS499" i="11"/>
  <c r="AR499" i="11"/>
  <c r="AQ499" i="11"/>
  <c r="AP499" i="11"/>
  <c r="AO499" i="11"/>
  <c r="AN499" i="11"/>
  <c r="AM499" i="11"/>
  <c r="AL499" i="11"/>
  <c r="AK499" i="11"/>
  <c r="AJ499" i="11"/>
  <c r="AI499" i="11"/>
  <c r="AH499" i="11"/>
  <c r="AG499" i="11"/>
  <c r="AF499" i="11"/>
  <c r="AE499" i="11"/>
  <c r="AD499" i="11"/>
  <c r="AC499" i="11"/>
  <c r="AT498" i="11"/>
  <c r="AS498" i="11"/>
  <c r="AR498" i="11"/>
  <c r="AQ498" i="11"/>
  <c r="AP498" i="11"/>
  <c r="AO498" i="11"/>
  <c r="AN498" i="11"/>
  <c r="AM498" i="11"/>
  <c r="AL498" i="11"/>
  <c r="AK498" i="11"/>
  <c r="AJ498" i="11"/>
  <c r="AI498" i="11"/>
  <c r="AH498" i="11"/>
  <c r="AG498" i="11"/>
  <c r="AF498" i="11"/>
  <c r="AE498" i="11"/>
  <c r="AD498" i="11"/>
  <c r="AC498" i="11"/>
  <c r="AT497" i="11"/>
  <c r="AS497" i="11"/>
  <c r="AR497" i="11"/>
  <c r="AQ497" i="11"/>
  <c r="AP497" i="11"/>
  <c r="AO497" i="11"/>
  <c r="AN497" i="11"/>
  <c r="AM497" i="11"/>
  <c r="AL497" i="11"/>
  <c r="AK497" i="11"/>
  <c r="AJ497" i="11"/>
  <c r="AI497" i="11"/>
  <c r="AH497" i="11"/>
  <c r="AG497" i="11"/>
  <c r="AF497" i="11"/>
  <c r="AE497" i="11"/>
  <c r="AD497" i="11"/>
  <c r="AC497" i="11"/>
  <c r="AT496" i="11"/>
  <c r="AS496" i="11"/>
  <c r="AR496" i="11"/>
  <c r="AQ496" i="11"/>
  <c r="AP496" i="11"/>
  <c r="AO496" i="11"/>
  <c r="AN496" i="11"/>
  <c r="AM496" i="11"/>
  <c r="AL496" i="11"/>
  <c r="AK496" i="11"/>
  <c r="AJ496" i="11"/>
  <c r="AI496" i="11"/>
  <c r="AH496" i="11"/>
  <c r="AG496" i="11"/>
  <c r="AF496" i="11"/>
  <c r="AE496" i="11"/>
  <c r="AD496" i="11"/>
  <c r="AC496" i="11"/>
  <c r="AT495" i="11"/>
  <c r="AS495" i="11"/>
  <c r="AR495" i="11"/>
  <c r="AQ495" i="11"/>
  <c r="AP495" i="11"/>
  <c r="AO495" i="11"/>
  <c r="AN495" i="11"/>
  <c r="AM495" i="11"/>
  <c r="AL495" i="11"/>
  <c r="AK495" i="11"/>
  <c r="AJ495" i="11"/>
  <c r="AI495" i="11"/>
  <c r="AH495" i="11"/>
  <c r="AG495" i="11"/>
  <c r="AF495" i="11"/>
  <c r="AE495" i="11"/>
  <c r="AD495" i="11"/>
  <c r="AC495" i="11"/>
  <c r="AT494" i="11"/>
  <c r="AS494" i="11"/>
  <c r="AR494" i="11"/>
  <c r="AQ494" i="11"/>
  <c r="AP494" i="11"/>
  <c r="AO494" i="11"/>
  <c r="AN494" i="11"/>
  <c r="AM494" i="11"/>
  <c r="AL494" i="11"/>
  <c r="AK494" i="11"/>
  <c r="AJ494" i="11"/>
  <c r="AI494" i="11"/>
  <c r="AH494" i="11"/>
  <c r="AG494" i="11"/>
  <c r="AF494" i="11"/>
  <c r="AE494" i="11"/>
  <c r="AD494" i="11"/>
  <c r="AC494" i="11"/>
  <c r="AT493" i="11"/>
  <c r="AS493" i="11"/>
  <c r="AR493" i="11"/>
  <c r="AQ493" i="11"/>
  <c r="AP493" i="11"/>
  <c r="AO493" i="11"/>
  <c r="AN493" i="11"/>
  <c r="AM493" i="11"/>
  <c r="AL493" i="11"/>
  <c r="AK493" i="11"/>
  <c r="AJ493" i="11"/>
  <c r="AI493" i="11"/>
  <c r="AH493" i="11"/>
  <c r="AG493" i="11"/>
  <c r="AF493" i="11"/>
  <c r="AE493" i="11"/>
  <c r="AD493" i="11"/>
  <c r="AC493" i="11"/>
  <c r="AT492" i="11"/>
  <c r="AS492" i="11"/>
  <c r="AR492" i="11"/>
  <c r="AQ492" i="11"/>
  <c r="AP492" i="11"/>
  <c r="AO492" i="11"/>
  <c r="AN492" i="11"/>
  <c r="AM492" i="11"/>
  <c r="AL492" i="11"/>
  <c r="AK492" i="11"/>
  <c r="AJ492" i="11"/>
  <c r="AI492" i="11"/>
  <c r="AH492" i="11"/>
  <c r="AG492" i="11"/>
  <c r="AF492" i="11"/>
  <c r="AE492" i="11"/>
  <c r="AD492" i="11"/>
  <c r="AC492" i="11"/>
  <c r="AT491" i="11"/>
  <c r="AS491" i="11"/>
  <c r="AR491" i="11"/>
  <c r="AQ491" i="11"/>
  <c r="AP491" i="11"/>
  <c r="AO491" i="11"/>
  <c r="AN491" i="11"/>
  <c r="AM491" i="11"/>
  <c r="AL491" i="11"/>
  <c r="AK491" i="11"/>
  <c r="AJ491" i="11"/>
  <c r="AI491" i="11"/>
  <c r="AH491" i="11"/>
  <c r="AG491" i="11"/>
  <c r="AF491" i="11"/>
  <c r="AE491" i="11"/>
  <c r="AD491" i="11"/>
  <c r="AC491" i="11"/>
  <c r="AT490" i="11"/>
  <c r="AS490" i="11"/>
  <c r="AR490" i="11"/>
  <c r="AQ490" i="11"/>
  <c r="AP490" i="11"/>
  <c r="AO490" i="11"/>
  <c r="AN490" i="11"/>
  <c r="AM490" i="11"/>
  <c r="AL490" i="11"/>
  <c r="AK490" i="11"/>
  <c r="AJ490" i="11"/>
  <c r="AI490" i="11"/>
  <c r="AH490" i="11"/>
  <c r="AG490" i="11"/>
  <c r="AF490" i="11"/>
  <c r="AE490" i="11"/>
  <c r="AD490" i="11"/>
  <c r="AC490" i="11"/>
  <c r="AT489" i="11"/>
  <c r="AS489" i="11"/>
  <c r="AR489" i="11"/>
  <c r="AQ489" i="11"/>
  <c r="AP489" i="11"/>
  <c r="AO489" i="11"/>
  <c r="AN489" i="11"/>
  <c r="AM489" i="11"/>
  <c r="AL489" i="11"/>
  <c r="AK489" i="11"/>
  <c r="AJ489" i="11"/>
  <c r="AI489" i="11"/>
  <c r="AH489" i="11"/>
  <c r="AG489" i="11"/>
  <c r="AF489" i="11"/>
  <c r="AE489" i="11"/>
  <c r="AD489" i="11"/>
  <c r="AC489" i="11"/>
  <c r="AT488" i="11"/>
  <c r="AS488" i="11"/>
  <c r="AR488" i="11"/>
  <c r="AQ488" i="11"/>
  <c r="AP488" i="11"/>
  <c r="AO488" i="11"/>
  <c r="AN488" i="11"/>
  <c r="AM488" i="11"/>
  <c r="AL488" i="11"/>
  <c r="AK488" i="11"/>
  <c r="AJ488" i="11"/>
  <c r="AI488" i="11"/>
  <c r="AH488" i="11"/>
  <c r="AG488" i="11"/>
  <c r="AF488" i="11"/>
  <c r="AE488" i="11"/>
  <c r="AD488" i="11"/>
  <c r="AC488" i="11"/>
  <c r="AT487" i="11"/>
  <c r="AS487" i="11"/>
  <c r="AR487" i="11"/>
  <c r="AQ487" i="11"/>
  <c r="AP487" i="11"/>
  <c r="AO487" i="11"/>
  <c r="AN487" i="11"/>
  <c r="AM487" i="11"/>
  <c r="AL487" i="11"/>
  <c r="AK487" i="11"/>
  <c r="AJ487" i="11"/>
  <c r="AI487" i="11"/>
  <c r="AH487" i="11"/>
  <c r="AG487" i="11"/>
  <c r="AF487" i="11"/>
  <c r="AE487" i="11"/>
  <c r="AD487" i="11"/>
  <c r="AC487" i="11"/>
  <c r="AT486" i="11"/>
  <c r="AS486" i="11"/>
  <c r="AR486" i="11"/>
  <c r="AQ486" i="11"/>
  <c r="AP486" i="11"/>
  <c r="AO486" i="11"/>
  <c r="AN486" i="11"/>
  <c r="AM486" i="11"/>
  <c r="AL486" i="11"/>
  <c r="AK486" i="11"/>
  <c r="AJ486" i="11"/>
  <c r="AI486" i="11"/>
  <c r="AH486" i="11"/>
  <c r="AG486" i="11"/>
  <c r="AF486" i="11"/>
  <c r="AE486" i="11"/>
  <c r="AD486" i="11"/>
  <c r="AC486" i="11"/>
  <c r="AT485" i="11"/>
  <c r="AS485" i="11"/>
  <c r="AR485" i="11"/>
  <c r="AQ485" i="11"/>
  <c r="AP485" i="11"/>
  <c r="AO485" i="11"/>
  <c r="AN485" i="11"/>
  <c r="AM485" i="11"/>
  <c r="AL485" i="11"/>
  <c r="AK485" i="11"/>
  <c r="AJ485" i="11"/>
  <c r="AI485" i="11"/>
  <c r="AH485" i="11"/>
  <c r="AG485" i="11"/>
  <c r="AF485" i="11"/>
  <c r="AE485" i="11"/>
  <c r="AD485" i="11"/>
  <c r="AC485" i="11"/>
  <c r="AT484" i="11"/>
  <c r="AS484" i="11"/>
  <c r="AR484" i="11"/>
  <c r="AQ484" i="11"/>
  <c r="AP484" i="11"/>
  <c r="AO484" i="11"/>
  <c r="AN484" i="11"/>
  <c r="AM484" i="11"/>
  <c r="AL484" i="11"/>
  <c r="AK484" i="11"/>
  <c r="AJ484" i="11"/>
  <c r="AI484" i="11"/>
  <c r="AH484" i="11"/>
  <c r="AG484" i="11"/>
  <c r="AF484" i="11"/>
  <c r="AE484" i="11"/>
  <c r="AD484" i="11"/>
  <c r="AC484" i="11"/>
  <c r="AT483" i="11"/>
  <c r="AS483" i="11"/>
  <c r="AR483" i="11"/>
  <c r="AQ483" i="11"/>
  <c r="AP483" i="11"/>
  <c r="AO483" i="11"/>
  <c r="AN483" i="11"/>
  <c r="AM483" i="11"/>
  <c r="AL483" i="11"/>
  <c r="AK483" i="11"/>
  <c r="AJ483" i="11"/>
  <c r="AI483" i="11"/>
  <c r="AH483" i="11"/>
  <c r="AG483" i="11"/>
  <c r="AF483" i="11"/>
  <c r="AE483" i="11"/>
  <c r="AD483" i="11"/>
  <c r="AC483" i="11"/>
  <c r="AT482" i="11"/>
  <c r="AS482" i="11"/>
  <c r="AR482" i="11"/>
  <c r="AQ482" i="11"/>
  <c r="AP482" i="11"/>
  <c r="AO482" i="11"/>
  <c r="AN482" i="11"/>
  <c r="AM482" i="11"/>
  <c r="AL482" i="11"/>
  <c r="AK482" i="11"/>
  <c r="AJ482" i="11"/>
  <c r="AI482" i="11"/>
  <c r="AH482" i="11"/>
  <c r="AG482" i="11"/>
  <c r="AF482" i="11"/>
  <c r="AE482" i="11"/>
  <c r="AD482" i="11"/>
  <c r="AC482" i="11"/>
  <c r="AT481" i="11"/>
  <c r="AS481" i="11"/>
  <c r="AR481" i="11"/>
  <c r="AQ481" i="11"/>
  <c r="AP481" i="11"/>
  <c r="AO481" i="11"/>
  <c r="AN481" i="11"/>
  <c r="AM481" i="11"/>
  <c r="AL481" i="11"/>
  <c r="AK481" i="11"/>
  <c r="AJ481" i="11"/>
  <c r="AI481" i="11"/>
  <c r="AH481" i="11"/>
  <c r="AG481" i="11"/>
  <c r="AF481" i="11"/>
  <c r="AE481" i="11"/>
  <c r="AD481" i="11"/>
  <c r="AC481" i="11"/>
  <c r="AT480" i="11"/>
  <c r="AS480" i="11"/>
  <c r="AR480" i="11"/>
  <c r="AQ480" i="11"/>
  <c r="AP480" i="11"/>
  <c r="AO480" i="11"/>
  <c r="AN480" i="11"/>
  <c r="AM480" i="11"/>
  <c r="AL480" i="11"/>
  <c r="AK480" i="11"/>
  <c r="AJ480" i="11"/>
  <c r="AI480" i="11"/>
  <c r="AH480" i="11"/>
  <c r="AG480" i="11"/>
  <c r="AF480" i="11"/>
  <c r="AE480" i="11"/>
  <c r="AD480" i="11"/>
  <c r="AC480" i="11"/>
  <c r="AT479" i="11"/>
  <c r="AS479" i="11"/>
  <c r="AR479" i="11"/>
  <c r="AQ479" i="11"/>
  <c r="AP479" i="11"/>
  <c r="AO479" i="11"/>
  <c r="AN479" i="11"/>
  <c r="AM479" i="11"/>
  <c r="AL479" i="11"/>
  <c r="AK479" i="11"/>
  <c r="AJ479" i="11"/>
  <c r="AI479" i="11"/>
  <c r="AH479" i="11"/>
  <c r="AG479" i="11"/>
  <c r="AF479" i="11"/>
  <c r="AE479" i="11"/>
  <c r="AD479" i="11"/>
  <c r="AC479" i="11"/>
  <c r="AT478" i="11"/>
  <c r="AS478" i="11"/>
  <c r="AR478" i="11"/>
  <c r="AQ478" i="11"/>
  <c r="AP478" i="11"/>
  <c r="AO478" i="11"/>
  <c r="AN478" i="11"/>
  <c r="AM478" i="11"/>
  <c r="AL478" i="11"/>
  <c r="AK478" i="11"/>
  <c r="AJ478" i="11"/>
  <c r="AI478" i="11"/>
  <c r="AH478" i="11"/>
  <c r="AG478" i="11"/>
  <c r="AF478" i="11"/>
  <c r="AE478" i="11"/>
  <c r="AD478" i="11"/>
  <c r="AC478" i="11"/>
  <c r="AT477" i="11"/>
  <c r="AS477" i="11"/>
  <c r="AR477" i="11"/>
  <c r="AQ477" i="11"/>
  <c r="AP477" i="11"/>
  <c r="AO477" i="11"/>
  <c r="AN477" i="11"/>
  <c r="AM477" i="11"/>
  <c r="AL477" i="11"/>
  <c r="AK477" i="11"/>
  <c r="AJ477" i="11"/>
  <c r="AI477" i="11"/>
  <c r="AH477" i="11"/>
  <c r="AG477" i="11"/>
  <c r="AF477" i="11"/>
  <c r="AE477" i="11"/>
  <c r="AD477" i="11"/>
  <c r="AC477" i="11"/>
  <c r="AT476" i="11"/>
  <c r="AS476" i="11"/>
  <c r="AR476" i="11"/>
  <c r="AQ476" i="11"/>
  <c r="AP476" i="11"/>
  <c r="AO476" i="11"/>
  <c r="AN476" i="11"/>
  <c r="AM476" i="11"/>
  <c r="AL476" i="11"/>
  <c r="AK476" i="11"/>
  <c r="AJ476" i="11"/>
  <c r="AI476" i="11"/>
  <c r="AH476" i="11"/>
  <c r="AG476" i="11"/>
  <c r="AF476" i="11"/>
  <c r="AE476" i="11"/>
  <c r="AD476" i="11"/>
  <c r="AC476" i="11"/>
  <c r="AT475" i="11"/>
  <c r="AS475" i="11"/>
  <c r="AR475" i="11"/>
  <c r="AQ475" i="11"/>
  <c r="AP475" i="11"/>
  <c r="AO475" i="11"/>
  <c r="AN475" i="11"/>
  <c r="AM475" i="11"/>
  <c r="AL475" i="11"/>
  <c r="AK475" i="11"/>
  <c r="AJ475" i="11"/>
  <c r="AI475" i="11"/>
  <c r="AH475" i="11"/>
  <c r="AG475" i="11"/>
  <c r="AF475" i="11"/>
  <c r="AE475" i="11"/>
  <c r="AD475" i="11"/>
  <c r="AC475" i="11"/>
  <c r="AT474" i="11"/>
  <c r="AS474" i="11"/>
  <c r="AR474" i="11"/>
  <c r="AQ474" i="11"/>
  <c r="AP474" i="11"/>
  <c r="AO474" i="11"/>
  <c r="AN474" i="11"/>
  <c r="AM474" i="11"/>
  <c r="AL474" i="11"/>
  <c r="AK474" i="11"/>
  <c r="AJ474" i="11"/>
  <c r="AI474" i="11"/>
  <c r="AH474" i="11"/>
  <c r="AG474" i="11"/>
  <c r="AF474" i="11"/>
  <c r="AE474" i="11"/>
  <c r="AD474" i="11"/>
  <c r="AC474" i="11"/>
  <c r="AT473" i="11"/>
  <c r="AS473" i="11"/>
  <c r="AR473" i="11"/>
  <c r="AQ473" i="11"/>
  <c r="AP473" i="11"/>
  <c r="AO473" i="11"/>
  <c r="AN473" i="11"/>
  <c r="AM473" i="11"/>
  <c r="AL473" i="11"/>
  <c r="AK473" i="11"/>
  <c r="AJ473" i="11"/>
  <c r="AI473" i="11"/>
  <c r="AH473" i="11"/>
  <c r="AG473" i="11"/>
  <c r="AF473" i="11"/>
  <c r="AE473" i="11"/>
  <c r="AD473" i="11"/>
  <c r="AC473" i="11"/>
  <c r="AT472" i="11"/>
  <c r="AS472" i="11"/>
  <c r="AR472" i="11"/>
  <c r="AQ472" i="11"/>
  <c r="AP472" i="11"/>
  <c r="AO472" i="11"/>
  <c r="AN472" i="11"/>
  <c r="AM472" i="11"/>
  <c r="AL472" i="11"/>
  <c r="AK472" i="11"/>
  <c r="AJ472" i="11"/>
  <c r="AI472" i="11"/>
  <c r="AH472" i="11"/>
  <c r="AG472" i="11"/>
  <c r="AF472" i="11"/>
  <c r="AE472" i="11"/>
  <c r="AD472" i="11"/>
  <c r="AC472" i="11"/>
  <c r="AT471" i="11"/>
  <c r="AS471" i="11"/>
  <c r="AR471" i="11"/>
  <c r="AQ471" i="11"/>
  <c r="AP471" i="11"/>
  <c r="AO471" i="11"/>
  <c r="AN471" i="11"/>
  <c r="AM471" i="11"/>
  <c r="AL471" i="11"/>
  <c r="AK471" i="11"/>
  <c r="AJ471" i="11"/>
  <c r="AI471" i="11"/>
  <c r="AH471" i="11"/>
  <c r="AG471" i="11"/>
  <c r="AF471" i="11"/>
  <c r="AE471" i="11"/>
  <c r="AD471" i="11"/>
  <c r="AC471" i="11"/>
  <c r="AT470" i="11"/>
  <c r="AS470" i="11"/>
  <c r="AR470" i="11"/>
  <c r="AQ470" i="11"/>
  <c r="AP470" i="11"/>
  <c r="AO470" i="11"/>
  <c r="AN470" i="11"/>
  <c r="AM470" i="11"/>
  <c r="AL470" i="11"/>
  <c r="AK470" i="11"/>
  <c r="AJ470" i="11"/>
  <c r="AI470" i="11"/>
  <c r="AH470" i="11"/>
  <c r="AG470" i="11"/>
  <c r="AF470" i="11"/>
  <c r="AE470" i="11"/>
  <c r="AD470" i="11"/>
  <c r="AC470" i="11"/>
  <c r="AT469" i="11"/>
  <c r="AS469" i="11"/>
  <c r="AR469" i="11"/>
  <c r="AQ469" i="11"/>
  <c r="AP469" i="11"/>
  <c r="AO469" i="11"/>
  <c r="AN469" i="11"/>
  <c r="AM469" i="11"/>
  <c r="AL469" i="11"/>
  <c r="AK469" i="11"/>
  <c r="AJ469" i="11"/>
  <c r="AI469" i="11"/>
  <c r="AH469" i="11"/>
  <c r="AG469" i="11"/>
  <c r="AF469" i="11"/>
  <c r="AE469" i="11"/>
  <c r="AD469" i="11"/>
  <c r="AC469" i="11"/>
  <c r="AT468" i="11"/>
  <c r="AS468" i="11"/>
  <c r="AR468" i="11"/>
  <c r="AQ468" i="11"/>
  <c r="AP468" i="11"/>
  <c r="AO468" i="11"/>
  <c r="AN468" i="11"/>
  <c r="AM468" i="11"/>
  <c r="AL468" i="11"/>
  <c r="AK468" i="11"/>
  <c r="AJ468" i="11"/>
  <c r="AI468" i="11"/>
  <c r="AH468" i="11"/>
  <c r="AG468" i="11"/>
  <c r="AF468" i="11"/>
  <c r="AE468" i="11"/>
  <c r="AD468" i="11"/>
  <c r="AC468" i="11"/>
  <c r="AT467" i="11"/>
  <c r="AS467" i="11"/>
  <c r="AR467" i="11"/>
  <c r="AQ467" i="11"/>
  <c r="AP467" i="11"/>
  <c r="AO467" i="11"/>
  <c r="AN467" i="11"/>
  <c r="AM467" i="11"/>
  <c r="AL467" i="11"/>
  <c r="AK467" i="11"/>
  <c r="AJ467" i="11"/>
  <c r="AI467" i="11"/>
  <c r="AH467" i="11"/>
  <c r="AG467" i="11"/>
  <c r="AF467" i="11"/>
  <c r="AE467" i="11"/>
  <c r="AD467" i="11"/>
  <c r="AC467" i="11"/>
  <c r="AT466" i="11"/>
  <c r="AS466" i="11"/>
  <c r="AR466" i="11"/>
  <c r="AQ466" i="11"/>
  <c r="AP466" i="11"/>
  <c r="AO466" i="11"/>
  <c r="AN466" i="11"/>
  <c r="AM466" i="11"/>
  <c r="AL466" i="11"/>
  <c r="AK466" i="11"/>
  <c r="AJ466" i="11"/>
  <c r="AI466" i="11"/>
  <c r="AH466" i="11"/>
  <c r="AG466" i="11"/>
  <c r="AF466" i="11"/>
  <c r="AE466" i="11"/>
  <c r="AD466" i="11"/>
  <c r="AC466" i="11"/>
  <c r="AT465" i="11"/>
  <c r="AS465" i="11"/>
  <c r="AR465" i="11"/>
  <c r="AQ465" i="11"/>
  <c r="AP465" i="11"/>
  <c r="AO465" i="11"/>
  <c r="AN465" i="11"/>
  <c r="AM465" i="11"/>
  <c r="AL465" i="11"/>
  <c r="AK465" i="11"/>
  <c r="AJ465" i="11"/>
  <c r="AI465" i="11"/>
  <c r="AH465" i="11"/>
  <c r="AG465" i="11"/>
  <c r="AF465" i="11"/>
  <c r="AE465" i="11"/>
  <c r="AD465" i="11"/>
  <c r="AC465" i="11"/>
  <c r="AT464" i="11"/>
  <c r="AS464" i="11"/>
  <c r="AR464" i="11"/>
  <c r="AQ464" i="11"/>
  <c r="AP464" i="11"/>
  <c r="AO464" i="11"/>
  <c r="AN464" i="11"/>
  <c r="AM464" i="11"/>
  <c r="AL464" i="11"/>
  <c r="AK464" i="11"/>
  <c r="AJ464" i="11"/>
  <c r="AI464" i="11"/>
  <c r="AH464" i="11"/>
  <c r="AG464" i="11"/>
  <c r="AF464" i="11"/>
  <c r="AE464" i="11"/>
  <c r="AD464" i="11"/>
  <c r="AC464" i="11"/>
  <c r="AT463" i="11"/>
  <c r="AS463" i="11"/>
  <c r="AR463" i="11"/>
  <c r="AQ463" i="11"/>
  <c r="AP463" i="11"/>
  <c r="AO463" i="11"/>
  <c r="AN463" i="11"/>
  <c r="AM463" i="11"/>
  <c r="AL463" i="11"/>
  <c r="AK463" i="11"/>
  <c r="AJ463" i="11"/>
  <c r="AI463" i="11"/>
  <c r="AH463" i="11"/>
  <c r="AG463" i="11"/>
  <c r="AF463" i="11"/>
  <c r="AE463" i="11"/>
  <c r="AD463" i="11"/>
  <c r="AC463" i="11"/>
  <c r="AT462" i="11"/>
  <c r="AS462" i="11"/>
  <c r="AR462" i="11"/>
  <c r="AQ462" i="11"/>
  <c r="AP462" i="11"/>
  <c r="AO462" i="11"/>
  <c r="AN462" i="11"/>
  <c r="AM462" i="11"/>
  <c r="AL462" i="11"/>
  <c r="AK462" i="11"/>
  <c r="AJ462" i="11"/>
  <c r="AI462" i="11"/>
  <c r="AH462" i="11"/>
  <c r="AG462" i="11"/>
  <c r="AF462" i="11"/>
  <c r="AE462" i="11"/>
  <c r="AD462" i="11"/>
  <c r="AC462" i="11"/>
  <c r="AT461" i="11"/>
  <c r="AS461" i="11"/>
  <c r="AR461" i="11"/>
  <c r="AQ461" i="11"/>
  <c r="AP461" i="11"/>
  <c r="AO461" i="11"/>
  <c r="AN461" i="11"/>
  <c r="AM461" i="11"/>
  <c r="AL461" i="11"/>
  <c r="AK461" i="11"/>
  <c r="AJ461" i="11"/>
  <c r="AI461" i="11"/>
  <c r="AH461" i="11"/>
  <c r="AG461" i="11"/>
  <c r="AF461" i="11"/>
  <c r="AE461" i="11"/>
  <c r="AD461" i="11"/>
  <c r="AC461" i="11"/>
  <c r="AT460" i="11"/>
  <c r="AS460" i="11"/>
  <c r="AR460" i="11"/>
  <c r="AQ460" i="11"/>
  <c r="AP460" i="11"/>
  <c r="AO460" i="11"/>
  <c r="AN460" i="11"/>
  <c r="AM460" i="11"/>
  <c r="AL460" i="11"/>
  <c r="AK460" i="11"/>
  <c r="AJ460" i="11"/>
  <c r="AI460" i="11"/>
  <c r="AH460" i="11"/>
  <c r="AG460" i="11"/>
  <c r="AF460" i="11"/>
  <c r="AE460" i="11"/>
  <c r="AD460" i="11"/>
  <c r="AC460" i="11"/>
  <c r="AT459" i="11"/>
  <c r="AS459" i="11"/>
  <c r="AR459" i="11"/>
  <c r="AQ459" i="11"/>
  <c r="AP459" i="11"/>
  <c r="AO459" i="11"/>
  <c r="AN459" i="11"/>
  <c r="AM459" i="11"/>
  <c r="AL459" i="11"/>
  <c r="AK459" i="11"/>
  <c r="AJ459" i="11"/>
  <c r="AI459" i="11"/>
  <c r="AH459" i="11"/>
  <c r="AG459" i="11"/>
  <c r="AF459" i="11"/>
  <c r="AE459" i="11"/>
  <c r="AD459" i="11"/>
  <c r="AC459" i="11"/>
  <c r="AT458" i="11"/>
  <c r="AS458" i="11"/>
  <c r="AR458" i="11"/>
  <c r="AQ458" i="11"/>
  <c r="AP458" i="11"/>
  <c r="AO458" i="11"/>
  <c r="AN458" i="11"/>
  <c r="AM458" i="11"/>
  <c r="AL458" i="11"/>
  <c r="AK458" i="11"/>
  <c r="AJ458" i="11"/>
  <c r="AI458" i="11"/>
  <c r="AH458" i="11"/>
  <c r="AG458" i="11"/>
  <c r="AF458" i="11"/>
  <c r="AE458" i="11"/>
  <c r="AD458" i="11"/>
  <c r="AC458" i="11"/>
  <c r="AT457" i="11"/>
  <c r="AS457" i="11"/>
  <c r="AR457" i="11"/>
  <c r="AQ457" i="11"/>
  <c r="AP457" i="11"/>
  <c r="AO457" i="11"/>
  <c r="AN457" i="11"/>
  <c r="AM457" i="11"/>
  <c r="AL457" i="11"/>
  <c r="AK457" i="11"/>
  <c r="AJ457" i="11"/>
  <c r="AI457" i="11"/>
  <c r="AH457" i="11"/>
  <c r="AG457" i="11"/>
  <c r="AF457" i="11"/>
  <c r="AE457" i="11"/>
  <c r="AD457" i="11"/>
  <c r="AC457" i="11"/>
  <c r="AT456" i="11"/>
  <c r="AS456" i="11"/>
  <c r="AR456" i="11"/>
  <c r="AQ456" i="11"/>
  <c r="AP456" i="11"/>
  <c r="AO456" i="11"/>
  <c r="AN456" i="11"/>
  <c r="AM456" i="11"/>
  <c r="AL456" i="11"/>
  <c r="AK456" i="11"/>
  <c r="AJ456" i="11"/>
  <c r="AI456" i="11"/>
  <c r="AH456" i="11"/>
  <c r="AG456" i="11"/>
  <c r="AF456" i="11"/>
  <c r="AE456" i="11"/>
  <c r="AD456" i="11"/>
  <c r="AC456" i="11"/>
  <c r="AT455" i="11"/>
  <c r="AS455" i="11"/>
  <c r="AR455" i="11"/>
  <c r="AQ455" i="11"/>
  <c r="AP455" i="11"/>
  <c r="AO455" i="11"/>
  <c r="AN455" i="11"/>
  <c r="AM455" i="11"/>
  <c r="AL455" i="11"/>
  <c r="AK455" i="11"/>
  <c r="AJ455" i="11"/>
  <c r="AI455" i="11"/>
  <c r="AH455" i="11"/>
  <c r="AG455" i="11"/>
  <c r="AF455" i="11"/>
  <c r="AE455" i="11"/>
  <c r="AD455" i="11"/>
  <c r="AC455" i="11"/>
  <c r="AT454" i="11"/>
  <c r="AS454" i="11"/>
  <c r="AR454" i="11"/>
  <c r="AQ454" i="11"/>
  <c r="AP454" i="11"/>
  <c r="AO454" i="11"/>
  <c r="AN454" i="11"/>
  <c r="AM454" i="11"/>
  <c r="AL454" i="11"/>
  <c r="AK454" i="11"/>
  <c r="AJ454" i="11"/>
  <c r="AI454" i="11"/>
  <c r="AH454" i="11"/>
  <c r="AG454" i="11"/>
  <c r="AF454" i="11"/>
  <c r="AE454" i="11"/>
  <c r="AD454" i="11"/>
  <c r="AC454" i="11"/>
  <c r="AT453" i="11"/>
  <c r="AS453" i="11"/>
  <c r="AR453" i="11"/>
  <c r="AQ453" i="11"/>
  <c r="AP453" i="11"/>
  <c r="AO453" i="11"/>
  <c r="AN453" i="11"/>
  <c r="AM453" i="11"/>
  <c r="AL453" i="11"/>
  <c r="AK453" i="11"/>
  <c r="AJ453" i="11"/>
  <c r="AI453" i="11"/>
  <c r="AH453" i="11"/>
  <c r="AG453" i="11"/>
  <c r="AF453" i="11"/>
  <c r="AE453" i="11"/>
  <c r="AD453" i="11"/>
  <c r="AC453" i="11"/>
  <c r="AT452" i="11"/>
  <c r="AS452" i="11"/>
  <c r="AR452" i="11"/>
  <c r="AQ452" i="11"/>
  <c r="AP452" i="11"/>
  <c r="AO452" i="11"/>
  <c r="AN452" i="11"/>
  <c r="AM452" i="11"/>
  <c r="AL452" i="11"/>
  <c r="AK452" i="11"/>
  <c r="AJ452" i="11"/>
  <c r="AI452" i="11"/>
  <c r="AH452" i="11"/>
  <c r="AG452" i="11"/>
  <c r="AF452" i="11"/>
  <c r="AE452" i="11"/>
  <c r="AD452" i="11"/>
  <c r="AC452" i="11"/>
  <c r="AT451" i="11"/>
  <c r="AS451" i="11"/>
  <c r="AR451" i="11"/>
  <c r="AQ451" i="11"/>
  <c r="AP451" i="11"/>
  <c r="AO451" i="11"/>
  <c r="AN451" i="11"/>
  <c r="AM451" i="11"/>
  <c r="AL451" i="11"/>
  <c r="AK451" i="11"/>
  <c r="AJ451" i="11"/>
  <c r="AI451" i="11"/>
  <c r="AH451" i="11"/>
  <c r="AG451" i="11"/>
  <c r="AF451" i="11"/>
  <c r="AE451" i="11"/>
  <c r="AD451" i="11"/>
  <c r="AC451" i="11"/>
  <c r="AT450" i="11"/>
  <c r="AS450" i="11"/>
  <c r="AR450" i="11"/>
  <c r="AQ450" i="11"/>
  <c r="AP450" i="11"/>
  <c r="AO450" i="11"/>
  <c r="AN450" i="11"/>
  <c r="AM450" i="11"/>
  <c r="AL450" i="11"/>
  <c r="AK450" i="11"/>
  <c r="AJ450" i="11"/>
  <c r="AI450" i="11"/>
  <c r="AH450" i="11"/>
  <c r="AG450" i="11"/>
  <c r="AF450" i="11"/>
  <c r="AE450" i="11"/>
  <c r="AD450" i="11"/>
  <c r="AC450" i="11"/>
  <c r="AT449" i="11"/>
  <c r="AS449" i="11"/>
  <c r="AR449" i="11"/>
  <c r="AQ449" i="11"/>
  <c r="AP449" i="11"/>
  <c r="AO449" i="11"/>
  <c r="AN449" i="11"/>
  <c r="AM449" i="11"/>
  <c r="AL449" i="11"/>
  <c r="AK449" i="11"/>
  <c r="AJ449" i="11"/>
  <c r="AI449" i="11"/>
  <c r="AH449" i="11"/>
  <c r="AG449" i="11"/>
  <c r="AF449" i="11"/>
  <c r="AE449" i="11"/>
  <c r="AD449" i="11"/>
  <c r="AC449" i="11"/>
  <c r="AT448" i="11"/>
  <c r="AS448" i="11"/>
  <c r="AR448" i="11"/>
  <c r="AQ448" i="11"/>
  <c r="AP448" i="11"/>
  <c r="AO448" i="11"/>
  <c r="AN448" i="11"/>
  <c r="AM448" i="11"/>
  <c r="AL448" i="11"/>
  <c r="AK448" i="11"/>
  <c r="AJ448" i="11"/>
  <c r="AI448" i="11"/>
  <c r="AH448" i="11"/>
  <c r="AG448" i="11"/>
  <c r="AF448" i="11"/>
  <c r="AE448" i="11"/>
  <c r="AD448" i="11"/>
  <c r="AC448" i="11"/>
  <c r="AT447" i="11"/>
  <c r="AS447" i="11"/>
  <c r="AR447" i="11"/>
  <c r="AQ447" i="11"/>
  <c r="AP447" i="11"/>
  <c r="AO447" i="11"/>
  <c r="AN447" i="11"/>
  <c r="AM447" i="11"/>
  <c r="AL447" i="11"/>
  <c r="AK447" i="11"/>
  <c r="AJ447" i="11"/>
  <c r="AI447" i="11"/>
  <c r="AH447" i="11"/>
  <c r="AG447" i="11"/>
  <c r="AF447" i="11"/>
  <c r="AE447" i="11"/>
  <c r="AD447" i="11"/>
  <c r="AC447" i="11"/>
  <c r="AT446" i="11"/>
  <c r="AS446" i="11"/>
  <c r="AR446" i="11"/>
  <c r="AQ446" i="11"/>
  <c r="AP446" i="11"/>
  <c r="AO446" i="11"/>
  <c r="AN446" i="11"/>
  <c r="AM446" i="11"/>
  <c r="AL446" i="11"/>
  <c r="AK446" i="11"/>
  <c r="AJ446" i="11"/>
  <c r="AI446" i="11"/>
  <c r="AH446" i="11"/>
  <c r="AG446" i="11"/>
  <c r="AF446" i="11"/>
  <c r="AE446" i="11"/>
  <c r="AD446" i="11"/>
  <c r="AC446" i="11"/>
  <c r="AT445" i="11"/>
  <c r="AS445" i="11"/>
  <c r="AR445" i="11"/>
  <c r="AQ445" i="11"/>
  <c r="AP445" i="11"/>
  <c r="AO445" i="11"/>
  <c r="AN445" i="11"/>
  <c r="AM445" i="11"/>
  <c r="AL445" i="11"/>
  <c r="AK445" i="11"/>
  <c r="AJ445" i="11"/>
  <c r="AI445" i="11"/>
  <c r="AH445" i="11"/>
  <c r="AG445" i="11"/>
  <c r="AF445" i="11"/>
  <c r="AE445" i="11"/>
  <c r="AD445" i="11"/>
  <c r="AC445" i="11"/>
  <c r="AT444" i="11"/>
  <c r="AS444" i="11"/>
  <c r="AR444" i="11"/>
  <c r="AQ444" i="11"/>
  <c r="AP444" i="11"/>
  <c r="AO444" i="11"/>
  <c r="AN444" i="11"/>
  <c r="AM444" i="11"/>
  <c r="AL444" i="11"/>
  <c r="AK444" i="11"/>
  <c r="AJ444" i="11"/>
  <c r="AI444" i="11"/>
  <c r="AH444" i="11"/>
  <c r="AG444" i="11"/>
  <c r="AF444" i="11"/>
  <c r="AE444" i="11"/>
  <c r="AD444" i="11"/>
  <c r="AC444" i="11"/>
  <c r="AT443" i="11"/>
  <c r="AS443" i="11"/>
  <c r="AR443" i="11"/>
  <c r="AQ443" i="11"/>
  <c r="AP443" i="11"/>
  <c r="AO443" i="11"/>
  <c r="AN443" i="11"/>
  <c r="AM443" i="11"/>
  <c r="AL443" i="11"/>
  <c r="AK443" i="11"/>
  <c r="AJ443" i="11"/>
  <c r="AI443" i="11"/>
  <c r="AH443" i="11"/>
  <c r="AG443" i="11"/>
  <c r="AF443" i="11"/>
  <c r="AE443" i="11"/>
  <c r="AD443" i="11"/>
  <c r="AC443" i="11"/>
  <c r="AT442" i="11"/>
  <c r="AS442" i="11"/>
  <c r="AR442" i="11"/>
  <c r="AQ442" i="11"/>
  <c r="AP442" i="11"/>
  <c r="AO442" i="11"/>
  <c r="AN442" i="11"/>
  <c r="AM442" i="11"/>
  <c r="AL442" i="11"/>
  <c r="AK442" i="11"/>
  <c r="AJ442" i="11"/>
  <c r="AI442" i="11"/>
  <c r="AH442" i="11"/>
  <c r="AG442" i="11"/>
  <c r="AF442" i="11"/>
  <c r="AE442" i="11"/>
  <c r="AD442" i="11"/>
  <c r="AC442" i="11"/>
  <c r="AT441" i="11"/>
  <c r="AS441" i="11"/>
  <c r="AR441" i="11"/>
  <c r="AQ441" i="11"/>
  <c r="AP441" i="11"/>
  <c r="AO441" i="11"/>
  <c r="AN441" i="11"/>
  <c r="AM441" i="11"/>
  <c r="AL441" i="11"/>
  <c r="AK441" i="11"/>
  <c r="AJ441" i="11"/>
  <c r="AI441" i="11"/>
  <c r="AH441" i="11"/>
  <c r="AG441" i="11"/>
  <c r="AF441" i="11"/>
  <c r="AE441" i="11"/>
  <c r="AD441" i="11"/>
  <c r="AC441" i="11"/>
  <c r="AT440" i="11"/>
  <c r="AS440" i="11"/>
  <c r="AR440" i="11"/>
  <c r="AQ440" i="11"/>
  <c r="AP440" i="11"/>
  <c r="AO440" i="11"/>
  <c r="AN440" i="11"/>
  <c r="AM440" i="11"/>
  <c r="AL440" i="11"/>
  <c r="AK440" i="11"/>
  <c r="AJ440" i="11"/>
  <c r="AI440" i="11"/>
  <c r="AH440" i="11"/>
  <c r="AG440" i="11"/>
  <c r="AF440" i="11"/>
  <c r="AE440" i="11"/>
  <c r="AD440" i="11"/>
  <c r="AC440" i="11"/>
  <c r="AT439" i="11"/>
  <c r="AS439" i="11"/>
  <c r="AR439" i="11"/>
  <c r="AQ439" i="11"/>
  <c r="AP439" i="11"/>
  <c r="AO439" i="11"/>
  <c r="AN439" i="11"/>
  <c r="AM439" i="11"/>
  <c r="AL439" i="11"/>
  <c r="AK439" i="11"/>
  <c r="AJ439" i="11"/>
  <c r="AI439" i="11"/>
  <c r="AH439" i="11"/>
  <c r="AG439" i="11"/>
  <c r="AF439" i="11"/>
  <c r="AE439" i="11"/>
  <c r="AD439" i="11"/>
  <c r="AC439" i="11"/>
  <c r="AT438" i="11"/>
  <c r="AS438" i="11"/>
  <c r="AR438" i="11"/>
  <c r="AQ438" i="11"/>
  <c r="AP438" i="11"/>
  <c r="AO438" i="11"/>
  <c r="AN438" i="11"/>
  <c r="AM438" i="11"/>
  <c r="AL438" i="11"/>
  <c r="AK438" i="11"/>
  <c r="AJ438" i="11"/>
  <c r="AI438" i="11"/>
  <c r="AH438" i="11"/>
  <c r="AG438" i="11"/>
  <c r="AF438" i="11"/>
  <c r="AE438" i="11"/>
  <c r="AD438" i="11"/>
  <c r="AC438" i="11"/>
  <c r="AT437" i="11"/>
  <c r="AS437" i="11"/>
  <c r="AR437" i="11"/>
  <c r="AQ437" i="11"/>
  <c r="AP437" i="11"/>
  <c r="AO437" i="11"/>
  <c r="AN437" i="11"/>
  <c r="AM437" i="11"/>
  <c r="AL437" i="11"/>
  <c r="AK437" i="11"/>
  <c r="AJ437" i="11"/>
  <c r="AI437" i="11"/>
  <c r="AH437" i="11"/>
  <c r="AG437" i="11"/>
  <c r="AF437" i="11"/>
  <c r="AE437" i="11"/>
  <c r="AD437" i="11"/>
  <c r="AC437" i="11"/>
  <c r="AT436" i="11"/>
  <c r="AS436" i="11"/>
  <c r="AR436" i="11"/>
  <c r="AQ436" i="11"/>
  <c r="AP436" i="11"/>
  <c r="AO436" i="11"/>
  <c r="AN436" i="11"/>
  <c r="AM436" i="11"/>
  <c r="AL436" i="11"/>
  <c r="AK436" i="11"/>
  <c r="AJ436" i="11"/>
  <c r="AI436" i="11"/>
  <c r="AH436" i="11"/>
  <c r="AG436" i="11"/>
  <c r="AF436" i="11"/>
  <c r="AE436" i="11"/>
  <c r="AD436" i="11"/>
  <c r="AC436" i="11"/>
  <c r="AT435" i="11"/>
  <c r="AS435" i="11"/>
  <c r="AR435" i="11"/>
  <c r="AQ435" i="11"/>
  <c r="AP435" i="11"/>
  <c r="AO435" i="11"/>
  <c r="AN435" i="11"/>
  <c r="AM435" i="11"/>
  <c r="AL435" i="11"/>
  <c r="AK435" i="11"/>
  <c r="AJ435" i="11"/>
  <c r="AI435" i="11"/>
  <c r="AH435" i="11"/>
  <c r="AG435" i="11"/>
  <c r="AF435" i="11"/>
  <c r="AE435" i="11"/>
  <c r="AD435" i="11"/>
  <c r="AC435" i="11"/>
  <c r="AT434" i="11"/>
  <c r="AS434" i="11"/>
  <c r="AR434" i="11"/>
  <c r="AQ434" i="11"/>
  <c r="AP434" i="11"/>
  <c r="AO434" i="11"/>
  <c r="AN434" i="11"/>
  <c r="AM434" i="11"/>
  <c r="AL434" i="11"/>
  <c r="AK434" i="11"/>
  <c r="AJ434" i="11"/>
  <c r="AI434" i="11"/>
  <c r="AH434" i="11"/>
  <c r="AG434" i="11"/>
  <c r="AF434" i="11"/>
  <c r="AE434" i="11"/>
  <c r="AD434" i="11"/>
  <c r="AC434" i="11"/>
  <c r="AT433" i="11"/>
  <c r="AS433" i="11"/>
  <c r="AR433" i="11"/>
  <c r="AQ433" i="11"/>
  <c r="AP433" i="11"/>
  <c r="AO433" i="11"/>
  <c r="AN433" i="11"/>
  <c r="AM433" i="11"/>
  <c r="AL433" i="11"/>
  <c r="AK433" i="11"/>
  <c r="AJ433" i="11"/>
  <c r="AI433" i="11"/>
  <c r="AH433" i="11"/>
  <c r="AG433" i="11"/>
  <c r="AF433" i="11"/>
  <c r="AE433" i="11"/>
  <c r="AD433" i="11"/>
  <c r="AC433" i="11"/>
  <c r="AT432" i="11"/>
  <c r="AS432" i="11"/>
  <c r="AR432" i="11"/>
  <c r="AQ432" i="11"/>
  <c r="AP432" i="11"/>
  <c r="AO432" i="11"/>
  <c r="AN432" i="11"/>
  <c r="AM432" i="11"/>
  <c r="AL432" i="11"/>
  <c r="AK432" i="11"/>
  <c r="AJ432" i="11"/>
  <c r="AI432" i="11"/>
  <c r="AH432" i="11"/>
  <c r="AG432" i="11"/>
  <c r="AF432" i="11"/>
  <c r="AE432" i="11"/>
  <c r="AD432" i="11"/>
  <c r="AC432" i="11"/>
  <c r="AT431" i="11"/>
  <c r="AS431" i="11"/>
  <c r="AR431" i="11"/>
  <c r="AQ431" i="11"/>
  <c r="AP431" i="11"/>
  <c r="AO431" i="11"/>
  <c r="AN431" i="11"/>
  <c r="AM431" i="11"/>
  <c r="AL431" i="11"/>
  <c r="AK431" i="11"/>
  <c r="AJ431" i="11"/>
  <c r="AI431" i="11"/>
  <c r="AH431" i="11"/>
  <c r="AG431" i="11"/>
  <c r="AF431" i="11"/>
  <c r="AE431" i="11"/>
  <c r="AD431" i="11"/>
  <c r="AC431" i="11"/>
  <c r="AT430" i="11"/>
  <c r="AS430" i="11"/>
  <c r="AR430" i="11"/>
  <c r="AQ430" i="11"/>
  <c r="AP430" i="11"/>
  <c r="AO430" i="11"/>
  <c r="AN430" i="11"/>
  <c r="AM430" i="11"/>
  <c r="AL430" i="11"/>
  <c r="AK430" i="11"/>
  <c r="AJ430" i="11"/>
  <c r="AI430" i="11"/>
  <c r="AH430" i="11"/>
  <c r="AG430" i="11"/>
  <c r="AF430" i="11"/>
  <c r="AE430" i="11"/>
  <c r="AD430" i="11"/>
  <c r="AC430" i="11"/>
  <c r="AT429" i="11"/>
  <c r="AS429" i="11"/>
  <c r="AR429" i="11"/>
  <c r="AQ429" i="11"/>
  <c r="AP429" i="11"/>
  <c r="AO429" i="11"/>
  <c r="AN429" i="11"/>
  <c r="AM429" i="11"/>
  <c r="AL429" i="11"/>
  <c r="AK429" i="11"/>
  <c r="AJ429" i="11"/>
  <c r="AI429" i="11"/>
  <c r="AH429" i="11"/>
  <c r="AG429" i="11"/>
  <c r="AF429" i="11"/>
  <c r="AE429" i="11"/>
  <c r="AD429" i="11"/>
  <c r="AC429" i="11"/>
  <c r="AT428" i="11"/>
  <c r="AS428" i="11"/>
  <c r="AR428" i="11"/>
  <c r="AQ428" i="11"/>
  <c r="AP428" i="11"/>
  <c r="AO428" i="11"/>
  <c r="AN428" i="11"/>
  <c r="AM428" i="11"/>
  <c r="AL428" i="11"/>
  <c r="AK428" i="11"/>
  <c r="AJ428" i="11"/>
  <c r="AI428" i="11"/>
  <c r="AH428" i="11"/>
  <c r="AG428" i="11"/>
  <c r="AF428" i="11"/>
  <c r="AE428" i="11"/>
  <c r="AD428" i="11"/>
  <c r="AC428" i="11"/>
  <c r="AT427" i="11"/>
  <c r="AS427" i="11"/>
  <c r="AR427" i="11"/>
  <c r="AQ427" i="11"/>
  <c r="AP427" i="11"/>
  <c r="AO427" i="11"/>
  <c r="AN427" i="11"/>
  <c r="AM427" i="11"/>
  <c r="AL427" i="11"/>
  <c r="AK427" i="11"/>
  <c r="AJ427" i="11"/>
  <c r="AI427" i="11"/>
  <c r="AH427" i="11"/>
  <c r="AG427" i="11"/>
  <c r="AF427" i="11"/>
  <c r="AE427" i="11"/>
  <c r="AD427" i="11"/>
  <c r="AC427" i="11"/>
  <c r="AT426" i="11"/>
  <c r="AS426" i="11"/>
  <c r="AR426" i="11"/>
  <c r="AQ426" i="11"/>
  <c r="AP426" i="11"/>
  <c r="AO426" i="11"/>
  <c r="AN426" i="11"/>
  <c r="AM426" i="11"/>
  <c r="AL426" i="11"/>
  <c r="AK426" i="11"/>
  <c r="AJ426" i="11"/>
  <c r="AI426" i="11"/>
  <c r="AH426" i="11"/>
  <c r="AG426" i="11"/>
  <c r="AF426" i="11"/>
  <c r="AE426" i="11"/>
  <c r="AD426" i="11"/>
  <c r="AC426" i="11"/>
  <c r="AT425" i="11"/>
  <c r="AS425" i="11"/>
  <c r="AR425" i="11"/>
  <c r="AQ425" i="11"/>
  <c r="AP425" i="11"/>
  <c r="AO425" i="11"/>
  <c r="AN425" i="11"/>
  <c r="AM425" i="11"/>
  <c r="AL425" i="11"/>
  <c r="AK425" i="11"/>
  <c r="AJ425" i="11"/>
  <c r="AI425" i="11"/>
  <c r="AH425" i="11"/>
  <c r="AG425" i="11"/>
  <c r="AF425" i="11"/>
  <c r="AE425" i="11"/>
  <c r="AD425" i="11"/>
  <c r="AC425" i="11"/>
  <c r="AT424" i="11"/>
  <c r="AS424" i="11"/>
  <c r="AR424" i="11"/>
  <c r="AQ424" i="11"/>
  <c r="AP424" i="11"/>
  <c r="AO424" i="11"/>
  <c r="AN424" i="11"/>
  <c r="AM424" i="11"/>
  <c r="AL424" i="11"/>
  <c r="AK424" i="11"/>
  <c r="AJ424" i="11"/>
  <c r="AI424" i="11"/>
  <c r="AH424" i="11"/>
  <c r="AG424" i="11"/>
  <c r="AF424" i="11"/>
  <c r="AE424" i="11"/>
  <c r="AD424" i="11"/>
  <c r="AC424" i="11"/>
  <c r="AT423" i="11"/>
  <c r="AS423" i="11"/>
  <c r="AR423" i="11"/>
  <c r="AQ423" i="11"/>
  <c r="AP423" i="11"/>
  <c r="AO423" i="11"/>
  <c r="AN423" i="11"/>
  <c r="AM423" i="11"/>
  <c r="AL423" i="11"/>
  <c r="AK423" i="11"/>
  <c r="AJ423" i="11"/>
  <c r="AI423" i="11"/>
  <c r="AH423" i="11"/>
  <c r="AG423" i="11"/>
  <c r="AF423" i="11"/>
  <c r="AE423" i="11"/>
  <c r="AD423" i="11"/>
  <c r="AC423" i="11"/>
  <c r="AT422" i="11"/>
  <c r="AS422" i="11"/>
  <c r="AR422" i="11"/>
  <c r="AQ422" i="11"/>
  <c r="AP422" i="11"/>
  <c r="AO422" i="11"/>
  <c r="AN422" i="11"/>
  <c r="AM422" i="11"/>
  <c r="AL422" i="11"/>
  <c r="AK422" i="11"/>
  <c r="AJ422" i="11"/>
  <c r="AI422" i="11"/>
  <c r="AH422" i="11"/>
  <c r="AG422" i="11"/>
  <c r="AF422" i="11"/>
  <c r="AE422" i="11"/>
  <c r="AD422" i="11"/>
  <c r="AC422" i="11"/>
  <c r="AT421" i="11"/>
  <c r="AS421" i="11"/>
  <c r="AR421" i="11"/>
  <c r="AQ421" i="11"/>
  <c r="AP421" i="11"/>
  <c r="AO421" i="11"/>
  <c r="AN421" i="11"/>
  <c r="AM421" i="11"/>
  <c r="AL421" i="11"/>
  <c r="AK421" i="11"/>
  <c r="AJ421" i="11"/>
  <c r="AI421" i="11"/>
  <c r="AH421" i="11"/>
  <c r="AG421" i="11"/>
  <c r="AF421" i="11"/>
  <c r="AE421" i="11"/>
  <c r="AD421" i="11"/>
  <c r="AC421" i="11"/>
  <c r="AT420" i="11"/>
  <c r="AS420" i="11"/>
  <c r="AR420" i="11"/>
  <c r="AQ420" i="11"/>
  <c r="AP420" i="11"/>
  <c r="AO420" i="11"/>
  <c r="AN420" i="11"/>
  <c r="AM420" i="11"/>
  <c r="AL420" i="11"/>
  <c r="AK420" i="11"/>
  <c r="AJ420" i="11"/>
  <c r="AI420" i="11"/>
  <c r="AH420" i="11"/>
  <c r="AG420" i="11"/>
  <c r="AF420" i="11"/>
  <c r="AE420" i="11"/>
  <c r="AD420" i="11"/>
  <c r="AC420" i="11"/>
  <c r="AT419" i="11"/>
  <c r="AS419" i="11"/>
  <c r="AR419" i="11"/>
  <c r="AQ419" i="11"/>
  <c r="AP419" i="11"/>
  <c r="AO419" i="11"/>
  <c r="AN419" i="11"/>
  <c r="AM419" i="11"/>
  <c r="AL419" i="11"/>
  <c r="AK419" i="11"/>
  <c r="AJ419" i="11"/>
  <c r="AI419" i="11"/>
  <c r="AH419" i="11"/>
  <c r="AG419" i="11"/>
  <c r="AF419" i="11"/>
  <c r="AE419" i="11"/>
  <c r="AD419" i="11"/>
  <c r="AC419" i="11"/>
  <c r="AT418" i="11"/>
  <c r="AS418" i="11"/>
  <c r="AR418" i="11"/>
  <c r="AQ418" i="11"/>
  <c r="AP418" i="11"/>
  <c r="AO418" i="11"/>
  <c r="AN418" i="11"/>
  <c r="AM418" i="11"/>
  <c r="AL418" i="11"/>
  <c r="AK418" i="11"/>
  <c r="AJ418" i="11"/>
  <c r="AI418" i="11"/>
  <c r="AH418" i="11"/>
  <c r="AG418" i="11"/>
  <c r="AF418" i="11"/>
  <c r="AE418" i="11"/>
  <c r="AD418" i="11"/>
  <c r="AC418" i="11"/>
  <c r="AT417" i="11"/>
  <c r="AS417" i="11"/>
  <c r="AR417" i="11"/>
  <c r="AQ417" i="11"/>
  <c r="AP417" i="11"/>
  <c r="AO417" i="11"/>
  <c r="AN417" i="11"/>
  <c r="AM417" i="11"/>
  <c r="AL417" i="11"/>
  <c r="AK417" i="11"/>
  <c r="AJ417" i="11"/>
  <c r="AI417" i="11"/>
  <c r="AH417" i="11"/>
  <c r="AG417" i="11"/>
  <c r="AF417" i="11"/>
  <c r="AE417" i="11"/>
  <c r="AD417" i="11"/>
  <c r="AC417" i="11"/>
  <c r="P542" i="8"/>
  <c r="Q542" i="8"/>
  <c r="R542" i="8"/>
  <c r="P543" i="8"/>
  <c r="Q543" i="8"/>
  <c r="R543" i="8"/>
  <c r="P544" i="8"/>
  <c r="Q544" i="8"/>
  <c r="R544" i="8"/>
  <c r="P545" i="8"/>
  <c r="Q545" i="8"/>
  <c r="R545" i="8"/>
  <c r="P546" i="8"/>
  <c r="Q546" i="8"/>
  <c r="R546" i="8"/>
  <c r="P547" i="8"/>
  <c r="Q547" i="8"/>
  <c r="R547" i="8"/>
  <c r="P548" i="8"/>
  <c r="Q548" i="8"/>
  <c r="R548" i="8"/>
  <c r="P549" i="8"/>
  <c r="Q549" i="8"/>
  <c r="R549" i="8"/>
  <c r="P550" i="8"/>
  <c r="Q550" i="8"/>
  <c r="R550" i="8"/>
  <c r="P551" i="8"/>
  <c r="Q551" i="8"/>
  <c r="R551" i="8"/>
  <c r="P552" i="8"/>
  <c r="Q552" i="8"/>
  <c r="R552" i="8"/>
  <c r="P553" i="8"/>
  <c r="Q553" i="8"/>
  <c r="R553" i="8"/>
  <c r="P554" i="8"/>
  <c r="Q554" i="8"/>
  <c r="R554" i="8"/>
  <c r="P555" i="8"/>
  <c r="Q555" i="8"/>
  <c r="R555" i="8"/>
  <c r="P556" i="8"/>
  <c r="Q556" i="8"/>
  <c r="R556" i="8"/>
  <c r="P557" i="8"/>
  <c r="Q557" i="8"/>
  <c r="R557" i="8"/>
  <c r="P558" i="8"/>
  <c r="Q558" i="8"/>
  <c r="R558" i="8"/>
  <c r="P559" i="8"/>
  <c r="Q559" i="8"/>
  <c r="R559" i="8"/>
  <c r="P560" i="8"/>
  <c r="Q560" i="8"/>
  <c r="R560" i="8"/>
  <c r="P561" i="8"/>
  <c r="Q561" i="8"/>
  <c r="R561" i="8"/>
  <c r="P562" i="8"/>
  <c r="Q562" i="8"/>
  <c r="R562" i="8"/>
  <c r="P563" i="8"/>
  <c r="Q563" i="8"/>
  <c r="R563" i="8"/>
  <c r="AC416" i="11" l="1"/>
  <c r="AC415" i="11"/>
  <c r="AC414" i="11"/>
  <c r="AC413" i="11"/>
  <c r="AC412" i="11"/>
  <c r="AC411" i="11"/>
  <c r="AC410" i="11"/>
  <c r="AC409" i="11"/>
  <c r="AC408" i="11"/>
  <c r="AC407" i="11"/>
  <c r="AC406" i="11"/>
  <c r="AC405" i="11"/>
  <c r="AC404" i="11"/>
  <c r="AC403" i="11"/>
  <c r="AC402" i="11"/>
  <c r="AC401" i="11"/>
  <c r="AC400" i="11"/>
  <c r="AC399" i="11"/>
  <c r="AC398" i="11"/>
  <c r="AC397" i="11"/>
  <c r="AC396" i="11"/>
  <c r="AC395" i="11"/>
  <c r="AC394" i="11"/>
  <c r="AC393" i="11"/>
  <c r="AC392" i="11"/>
  <c r="AC391" i="11"/>
  <c r="AC390" i="11"/>
  <c r="AC389" i="11"/>
  <c r="AC388" i="11"/>
  <c r="AC387" i="11"/>
  <c r="AC386" i="11"/>
  <c r="AC385" i="11"/>
  <c r="AC384" i="11"/>
  <c r="AC383" i="11"/>
  <c r="AC382" i="11"/>
  <c r="AC381" i="11"/>
  <c r="AC380" i="11"/>
  <c r="AC379" i="11"/>
  <c r="AC378" i="11"/>
  <c r="AC377" i="11"/>
  <c r="AC376" i="11"/>
  <c r="AC375" i="11"/>
  <c r="AC374" i="11"/>
  <c r="AC373" i="11"/>
  <c r="AC372" i="11"/>
  <c r="AC371" i="11"/>
  <c r="AC370" i="11"/>
  <c r="AC369" i="11"/>
  <c r="AC368" i="11"/>
  <c r="AC367" i="11"/>
  <c r="AC366" i="11"/>
  <c r="AC365" i="11"/>
  <c r="AC364" i="11"/>
  <c r="AC363" i="11"/>
  <c r="AC362" i="11"/>
  <c r="AC361" i="11"/>
  <c r="AC360" i="11"/>
  <c r="AC359" i="11"/>
  <c r="AC358" i="11"/>
  <c r="AC357" i="11"/>
  <c r="AC356" i="11"/>
  <c r="AC355" i="11"/>
  <c r="AC354" i="11"/>
  <c r="AC353" i="11"/>
  <c r="AC352" i="11"/>
  <c r="AC351" i="11"/>
  <c r="AC350" i="11"/>
  <c r="AC349" i="11"/>
  <c r="AC348" i="11"/>
  <c r="AC347" i="11"/>
  <c r="AC346" i="11"/>
  <c r="AC345" i="11"/>
  <c r="AC344" i="11"/>
  <c r="AC343" i="11"/>
  <c r="AC342" i="11"/>
  <c r="AC341" i="11"/>
  <c r="AC340" i="11"/>
  <c r="AC339" i="11"/>
  <c r="AC338" i="11"/>
  <c r="AC337" i="11"/>
  <c r="AC336" i="11"/>
  <c r="AC335" i="11"/>
  <c r="AC334" i="11"/>
  <c r="AC333" i="11"/>
  <c r="AC332" i="11"/>
  <c r="AC331" i="11"/>
  <c r="AC330" i="11"/>
  <c r="AC329" i="11"/>
  <c r="AC328" i="11"/>
  <c r="AC327" i="11"/>
  <c r="AC326" i="11"/>
  <c r="AC325" i="11"/>
  <c r="AC324" i="11"/>
  <c r="AC323" i="11"/>
  <c r="AC322" i="11"/>
  <c r="AC321" i="11"/>
  <c r="AC320" i="11"/>
  <c r="AC319" i="11"/>
  <c r="AC318" i="11"/>
  <c r="AC317" i="11"/>
  <c r="AC316" i="11"/>
  <c r="AC315" i="11"/>
  <c r="AC314" i="11"/>
  <c r="AC313" i="11"/>
  <c r="AC312" i="11"/>
  <c r="AC311" i="11"/>
  <c r="AC310" i="11"/>
  <c r="AC309" i="11"/>
  <c r="AC308" i="11"/>
  <c r="AC307" i="11"/>
  <c r="AC306" i="11"/>
  <c r="AC305" i="11"/>
  <c r="AC304" i="11"/>
  <c r="AC303" i="11"/>
  <c r="AC302" i="11"/>
  <c r="AC301" i="11"/>
  <c r="AC300" i="11"/>
  <c r="AC299" i="11"/>
  <c r="AC298" i="11"/>
  <c r="AC297" i="11"/>
  <c r="AC296" i="11"/>
  <c r="AC295" i="11"/>
  <c r="AC294" i="11"/>
  <c r="AC293" i="11"/>
  <c r="AC292" i="11"/>
  <c r="AC291" i="11"/>
  <c r="AC290" i="11"/>
  <c r="AC289" i="11"/>
  <c r="AC288" i="11"/>
  <c r="AC287" i="11"/>
  <c r="AC286" i="11"/>
  <c r="AC285" i="11"/>
  <c r="AC284" i="11"/>
  <c r="AC283" i="11"/>
  <c r="AC282" i="11"/>
  <c r="AC281" i="11"/>
  <c r="AC280" i="11"/>
  <c r="AC279" i="11"/>
  <c r="AC278" i="11"/>
  <c r="AC277" i="11"/>
  <c r="AC276" i="11"/>
  <c r="AC275" i="11"/>
  <c r="AC274" i="11"/>
  <c r="AC273" i="11"/>
  <c r="AC272" i="11"/>
  <c r="AC271" i="11"/>
  <c r="AC270" i="11"/>
  <c r="AC269" i="11"/>
  <c r="AC268" i="11"/>
  <c r="AC267" i="11"/>
  <c r="AC266" i="11"/>
  <c r="AC265" i="11"/>
  <c r="AC264" i="11"/>
  <c r="AC263" i="11"/>
  <c r="AC262" i="11"/>
  <c r="AC261" i="11"/>
  <c r="AC260" i="11"/>
  <c r="AC259" i="11"/>
  <c r="AC258" i="11"/>
  <c r="AC257" i="11"/>
  <c r="AC256" i="11"/>
  <c r="AC255" i="11"/>
  <c r="AC254" i="11"/>
  <c r="AC253" i="11"/>
  <c r="AC252" i="11"/>
  <c r="AC251" i="11"/>
  <c r="AC250" i="11"/>
  <c r="AC249" i="11"/>
  <c r="AC248" i="11"/>
  <c r="AC247" i="11"/>
  <c r="AC246" i="11"/>
  <c r="AC245" i="11"/>
  <c r="AC244" i="11"/>
  <c r="AC243" i="11"/>
  <c r="AC242" i="11"/>
  <c r="AC241" i="11"/>
  <c r="AC240" i="11"/>
  <c r="AC239" i="11"/>
  <c r="AC238" i="11"/>
  <c r="AC237" i="11"/>
  <c r="AC236" i="11"/>
  <c r="AC235" i="11"/>
  <c r="AC234" i="11"/>
  <c r="AC233" i="11"/>
  <c r="AC232" i="11"/>
  <c r="AC231" i="11"/>
  <c r="AC230" i="11"/>
  <c r="AC229" i="11"/>
  <c r="AC228" i="11"/>
  <c r="AC227" i="11"/>
  <c r="AC226" i="11"/>
  <c r="AC225" i="11"/>
  <c r="AC224" i="11"/>
  <c r="AC223" i="11"/>
  <c r="AC222" i="11"/>
  <c r="AC221" i="11"/>
  <c r="AC220" i="11"/>
  <c r="AC219" i="11"/>
  <c r="AC218" i="11"/>
  <c r="AC217" i="11"/>
  <c r="AC216" i="11"/>
  <c r="AC215" i="11"/>
  <c r="AC214" i="11"/>
  <c r="AC213" i="11"/>
  <c r="AC212" i="11"/>
  <c r="AC211" i="11"/>
  <c r="AC210" i="11"/>
  <c r="AC209" i="11"/>
  <c r="AC208" i="11"/>
  <c r="AC207" i="11"/>
  <c r="AC206" i="11"/>
  <c r="AC205" i="11"/>
  <c r="AC204" i="11"/>
  <c r="AC203" i="11"/>
  <c r="AC202" i="11"/>
  <c r="AC201" i="11"/>
  <c r="AC200" i="11"/>
  <c r="AC199" i="11"/>
  <c r="AC198" i="11"/>
  <c r="AC197" i="11"/>
  <c r="AC196" i="11"/>
  <c r="AC195" i="11"/>
  <c r="AC194" i="11"/>
  <c r="AC193" i="11"/>
  <c r="AC192" i="11"/>
  <c r="AC191" i="11"/>
  <c r="AC190" i="11"/>
  <c r="AC189" i="11"/>
  <c r="AC188" i="11"/>
  <c r="AC187" i="11"/>
  <c r="AC186" i="11"/>
  <c r="AC185" i="11"/>
  <c r="AC184" i="11"/>
  <c r="AC183" i="11"/>
  <c r="AC182" i="11"/>
  <c r="AC181" i="11"/>
  <c r="AC180" i="11"/>
  <c r="AC179" i="11"/>
  <c r="AC178" i="11"/>
  <c r="AC177" i="11"/>
  <c r="AC176" i="11"/>
  <c r="AC175" i="11"/>
  <c r="AC174" i="11"/>
  <c r="AC173" i="11"/>
  <c r="AC172" i="11"/>
  <c r="AC171" i="11"/>
  <c r="AC170" i="11"/>
  <c r="AC169" i="11"/>
  <c r="AC168" i="11"/>
  <c r="AC167" i="11"/>
  <c r="AC166" i="11"/>
  <c r="AC165" i="11"/>
  <c r="AC164" i="11"/>
  <c r="AC163" i="11"/>
  <c r="AC162" i="11"/>
  <c r="AC161" i="11"/>
  <c r="AC160" i="11"/>
  <c r="AC159" i="11"/>
  <c r="AC158" i="11"/>
  <c r="AC157" i="11"/>
  <c r="AC156" i="11"/>
  <c r="AC155" i="11"/>
  <c r="AC154" i="11"/>
  <c r="AC153" i="11"/>
  <c r="AC152" i="11"/>
  <c r="AC151" i="11"/>
  <c r="AC150" i="11"/>
  <c r="AC149" i="11"/>
  <c r="AC148" i="11"/>
  <c r="AC147" i="11"/>
  <c r="AC146" i="11"/>
  <c r="AC145" i="11"/>
  <c r="AC144" i="11"/>
  <c r="AC143" i="11"/>
  <c r="AC142" i="11"/>
  <c r="AC141" i="11"/>
  <c r="AC140" i="11"/>
  <c r="AC139" i="11"/>
  <c r="AC138" i="11"/>
  <c r="AC137" i="11"/>
  <c r="AC136" i="11"/>
  <c r="AC135" i="11"/>
  <c r="AC134" i="11"/>
  <c r="AC133" i="11"/>
  <c r="AC132" i="11"/>
  <c r="AC131" i="11"/>
  <c r="AC130" i="11"/>
  <c r="AC129" i="11"/>
  <c r="AC128" i="11"/>
  <c r="AC127" i="11"/>
  <c r="AC126" i="11"/>
  <c r="AC125" i="11"/>
  <c r="AC124" i="11"/>
  <c r="AC123" i="11"/>
  <c r="AC122" i="11"/>
  <c r="AC121" i="11"/>
  <c r="AC120" i="11"/>
  <c r="AC119" i="11"/>
  <c r="AC118" i="11"/>
  <c r="AC117" i="11"/>
  <c r="AC116" i="11"/>
  <c r="AC115" i="11"/>
  <c r="AC114" i="11"/>
  <c r="AC113" i="11"/>
  <c r="AC112" i="11"/>
  <c r="AC111" i="11"/>
  <c r="AC110" i="11"/>
  <c r="AC109" i="11"/>
  <c r="AC108" i="11"/>
  <c r="AC107" i="11"/>
  <c r="AC106" i="11"/>
  <c r="AC105" i="11"/>
  <c r="AC104" i="11"/>
  <c r="AC103" i="11"/>
  <c r="AC102" i="11"/>
  <c r="AC101" i="11"/>
  <c r="AC100" i="11"/>
  <c r="AC99" i="11"/>
  <c r="AC98" i="11"/>
  <c r="AC97" i="11"/>
  <c r="AC96" i="11"/>
  <c r="AC95" i="11"/>
  <c r="AC94" i="11"/>
  <c r="AC93" i="11"/>
  <c r="AC92" i="11"/>
  <c r="AC91" i="11"/>
  <c r="AC90" i="11"/>
  <c r="AC89" i="11"/>
  <c r="AC88" i="11"/>
  <c r="AC87" i="11"/>
  <c r="AC86" i="11"/>
  <c r="AC85" i="11"/>
  <c r="AC84" i="11"/>
  <c r="AC83" i="11"/>
  <c r="AC82" i="11"/>
  <c r="AC81" i="11"/>
  <c r="AC80" i="11"/>
  <c r="AC79" i="11"/>
  <c r="AC78" i="11"/>
  <c r="AC77" i="11"/>
  <c r="AC76" i="11"/>
  <c r="AC75" i="11"/>
  <c r="AC74" i="11"/>
  <c r="AC73" i="11"/>
  <c r="AC72" i="11"/>
  <c r="AC71" i="11"/>
  <c r="AC70" i="11"/>
  <c r="AC69" i="11"/>
  <c r="AC68" i="11"/>
  <c r="AC67" i="11"/>
  <c r="AC66" i="11"/>
  <c r="AC65" i="11"/>
  <c r="AC64" i="11"/>
  <c r="AC63" i="11"/>
  <c r="AC62" i="11"/>
  <c r="AC61" i="11"/>
  <c r="AC60" i="11"/>
  <c r="AC59" i="11"/>
  <c r="AC58" i="11"/>
  <c r="AC57" i="11"/>
  <c r="AC56" i="11"/>
  <c r="AC55" i="11"/>
  <c r="AC54" i="11"/>
  <c r="AC53" i="11"/>
  <c r="AC52" i="11"/>
  <c r="AC51" i="11"/>
  <c r="AC50" i="11"/>
  <c r="AC49" i="11"/>
  <c r="AC48" i="11"/>
  <c r="AC47" i="11"/>
  <c r="AC46" i="11"/>
  <c r="AC45" i="11"/>
  <c r="AC44" i="11"/>
  <c r="AC43" i="11"/>
  <c r="AC42" i="11"/>
  <c r="AC41" i="11"/>
  <c r="AC40" i="11"/>
  <c r="AC39" i="11"/>
  <c r="AC38" i="11"/>
  <c r="AC37" i="11"/>
  <c r="AC36" i="11"/>
  <c r="AC35" i="11"/>
  <c r="AC34" i="11"/>
  <c r="AC33" i="11"/>
  <c r="AC32" i="11"/>
  <c r="AC31" i="11"/>
  <c r="AC30" i="11"/>
  <c r="AC29" i="11"/>
  <c r="AC28" i="11"/>
  <c r="AC27" i="11"/>
  <c r="AC26" i="11"/>
  <c r="AC25" i="11"/>
  <c r="AC24" i="11"/>
  <c r="AC23" i="11"/>
  <c r="AC22" i="11"/>
  <c r="AC21" i="11"/>
  <c r="AC20" i="11"/>
  <c r="AC19" i="11"/>
  <c r="AC18" i="11"/>
  <c r="AC17" i="11"/>
  <c r="AC16" i="11"/>
  <c r="AC15" i="11"/>
  <c r="AC14" i="11"/>
  <c r="AC13" i="11"/>
  <c r="AC12" i="11"/>
  <c r="AC11" i="11"/>
  <c r="AC10" i="11"/>
  <c r="AC9" i="11"/>
  <c r="AC8" i="11"/>
  <c r="AC7" i="11"/>
  <c r="AC6" i="11"/>
  <c r="R541" i="8"/>
  <c r="R540" i="8"/>
  <c r="R539" i="8"/>
  <c r="R538" i="8"/>
  <c r="R537" i="8"/>
  <c r="R536" i="8"/>
  <c r="R535" i="8"/>
  <c r="R534" i="8"/>
  <c r="R533" i="8"/>
  <c r="R532" i="8"/>
  <c r="R531" i="8"/>
  <c r="R530" i="8"/>
  <c r="R529" i="8"/>
  <c r="R528" i="8"/>
  <c r="R527" i="8"/>
  <c r="R526" i="8"/>
  <c r="R525" i="8"/>
  <c r="R524" i="8"/>
  <c r="R523" i="8"/>
  <c r="R522" i="8"/>
  <c r="R521" i="8"/>
  <c r="R520" i="8"/>
  <c r="R519" i="8"/>
  <c r="R518" i="8"/>
  <c r="R517" i="8"/>
  <c r="R516" i="8"/>
  <c r="R515" i="8"/>
  <c r="R514" i="8"/>
  <c r="R513" i="8"/>
  <c r="R512" i="8"/>
  <c r="R511" i="8"/>
  <c r="R510" i="8"/>
  <c r="R509" i="8"/>
  <c r="R508" i="8"/>
  <c r="R507" i="8"/>
  <c r="R506" i="8"/>
  <c r="R505" i="8"/>
  <c r="R504" i="8"/>
  <c r="R503" i="8"/>
  <c r="R502" i="8"/>
  <c r="R501" i="8"/>
  <c r="R500" i="8"/>
  <c r="R499" i="8"/>
  <c r="R498" i="8"/>
  <c r="R497" i="8"/>
  <c r="R496" i="8"/>
  <c r="R495" i="8"/>
  <c r="R494" i="8"/>
  <c r="R493" i="8"/>
  <c r="R492" i="8"/>
  <c r="R491" i="8"/>
  <c r="R490" i="8"/>
  <c r="R489" i="8"/>
  <c r="R488" i="8"/>
  <c r="R487" i="8"/>
  <c r="R486" i="8"/>
  <c r="R485" i="8"/>
  <c r="R484" i="8"/>
  <c r="R483" i="8"/>
  <c r="R482" i="8"/>
  <c r="R481" i="8"/>
  <c r="R480" i="8"/>
  <c r="R479" i="8"/>
  <c r="R478" i="8"/>
  <c r="R477" i="8"/>
  <c r="R476" i="8"/>
  <c r="R475" i="8"/>
  <c r="R474" i="8"/>
  <c r="R473" i="8"/>
  <c r="R472" i="8"/>
  <c r="R471" i="8"/>
  <c r="R470" i="8"/>
  <c r="R469" i="8"/>
  <c r="R468" i="8"/>
  <c r="R467" i="8"/>
  <c r="R466" i="8"/>
  <c r="R465" i="8"/>
  <c r="R464" i="8"/>
  <c r="R463" i="8"/>
  <c r="R462" i="8"/>
  <c r="R461" i="8"/>
  <c r="R460" i="8"/>
  <c r="R459" i="8"/>
  <c r="R458" i="8"/>
  <c r="R457" i="8"/>
  <c r="R456" i="8"/>
  <c r="R455" i="8"/>
  <c r="R454" i="8"/>
  <c r="R453" i="8"/>
  <c r="R452" i="8"/>
  <c r="R451" i="8"/>
  <c r="R450" i="8"/>
  <c r="R449" i="8"/>
  <c r="R448" i="8"/>
  <c r="R447" i="8"/>
  <c r="R446" i="8"/>
  <c r="R445" i="8"/>
  <c r="R444" i="8"/>
  <c r="R443" i="8"/>
  <c r="R442" i="8"/>
  <c r="R441" i="8"/>
  <c r="R440" i="8"/>
  <c r="R439" i="8"/>
  <c r="R438" i="8"/>
  <c r="R437" i="8"/>
  <c r="R436" i="8"/>
  <c r="R435" i="8"/>
  <c r="R434" i="8"/>
  <c r="R433" i="8"/>
  <c r="R432" i="8"/>
  <c r="R431" i="8"/>
  <c r="R430" i="8"/>
  <c r="R429" i="8"/>
  <c r="R428" i="8"/>
  <c r="R427" i="8"/>
  <c r="R426" i="8"/>
  <c r="R425" i="8"/>
  <c r="R424" i="8"/>
  <c r="R423" i="8"/>
  <c r="R422" i="8"/>
  <c r="R421" i="8"/>
  <c r="R420" i="8"/>
  <c r="R419" i="8"/>
  <c r="R418" i="8"/>
  <c r="R417" i="8"/>
  <c r="R416" i="8"/>
  <c r="R415" i="8"/>
  <c r="R414" i="8"/>
  <c r="R413" i="8"/>
  <c r="R412" i="8"/>
  <c r="R411" i="8"/>
  <c r="R410" i="8"/>
  <c r="R409" i="8"/>
  <c r="R408" i="8"/>
  <c r="R407" i="8"/>
  <c r="R406" i="8"/>
  <c r="R405" i="8"/>
  <c r="R404" i="8"/>
  <c r="R403" i="8"/>
  <c r="R402" i="8"/>
  <c r="R401" i="8"/>
  <c r="R400" i="8"/>
  <c r="R399" i="8"/>
  <c r="R398" i="8"/>
  <c r="R397" i="8"/>
  <c r="R396" i="8"/>
  <c r="R395" i="8"/>
  <c r="R394" i="8"/>
  <c r="R393" i="8"/>
  <c r="R392" i="8"/>
  <c r="R391" i="8"/>
  <c r="R390" i="8"/>
  <c r="R389" i="8"/>
  <c r="R388" i="8"/>
  <c r="R387" i="8"/>
  <c r="R386" i="8"/>
  <c r="R385" i="8"/>
  <c r="R384" i="8"/>
  <c r="R383" i="8"/>
  <c r="R382" i="8"/>
  <c r="R381" i="8"/>
  <c r="R380" i="8"/>
  <c r="R379" i="8"/>
  <c r="R378" i="8"/>
  <c r="R377" i="8"/>
  <c r="R376" i="8"/>
  <c r="R375" i="8"/>
  <c r="R374" i="8"/>
  <c r="R373" i="8"/>
  <c r="R372" i="8"/>
  <c r="R371" i="8"/>
  <c r="R370" i="8"/>
  <c r="R369" i="8"/>
  <c r="R368" i="8"/>
  <c r="R367" i="8"/>
  <c r="R366" i="8"/>
  <c r="R365" i="8"/>
  <c r="R364" i="8"/>
  <c r="R363" i="8"/>
  <c r="R362" i="8"/>
  <c r="R361" i="8"/>
  <c r="R360" i="8"/>
  <c r="R359" i="8"/>
  <c r="R358" i="8"/>
  <c r="R357" i="8"/>
  <c r="R356" i="8"/>
  <c r="R355" i="8"/>
  <c r="R354" i="8"/>
  <c r="R353" i="8"/>
  <c r="R352" i="8"/>
  <c r="R351" i="8"/>
  <c r="R350" i="8"/>
  <c r="R349" i="8"/>
  <c r="R348" i="8"/>
  <c r="R347" i="8"/>
  <c r="R346" i="8"/>
  <c r="R345" i="8"/>
  <c r="R344" i="8"/>
  <c r="R343" i="8"/>
  <c r="R342" i="8"/>
  <c r="R341" i="8"/>
  <c r="R340" i="8"/>
  <c r="R339" i="8"/>
  <c r="R338" i="8"/>
  <c r="R337" i="8"/>
  <c r="R336" i="8"/>
  <c r="R335" i="8"/>
  <c r="R334" i="8"/>
  <c r="R333" i="8"/>
  <c r="R332" i="8"/>
  <c r="R331" i="8"/>
  <c r="R330" i="8"/>
  <c r="R329" i="8"/>
  <c r="R328" i="8"/>
  <c r="R327" i="8"/>
  <c r="R326" i="8"/>
  <c r="R325" i="8"/>
  <c r="R324" i="8"/>
  <c r="R323" i="8"/>
  <c r="R322" i="8"/>
  <c r="R321" i="8"/>
  <c r="R320" i="8"/>
  <c r="R319" i="8"/>
  <c r="R318" i="8"/>
  <c r="R317" i="8"/>
  <c r="R316" i="8"/>
  <c r="R315" i="8"/>
  <c r="R314" i="8"/>
  <c r="R313" i="8"/>
  <c r="R312" i="8"/>
  <c r="R311" i="8"/>
  <c r="R310" i="8"/>
  <c r="R309" i="8"/>
  <c r="R308" i="8"/>
  <c r="R307" i="8"/>
  <c r="R306" i="8"/>
  <c r="R305" i="8"/>
  <c r="R304" i="8"/>
  <c r="R303" i="8"/>
  <c r="R302" i="8"/>
  <c r="R301" i="8"/>
  <c r="R300" i="8"/>
  <c r="R299" i="8"/>
  <c r="R298" i="8"/>
  <c r="R297" i="8"/>
  <c r="R296" i="8"/>
  <c r="R295" i="8"/>
  <c r="R294" i="8"/>
  <c r="R293" i="8"/>
  <c r="R292" i="8"/>
  <c r="R291" i="8"/>
  <c r="R290" i="8"/>
  <c r="R289" i="8"/>
  <c r="R288" i="8"/>
  <c r="R287" i="8"/>
  <c r="R286" i="8"/>
  <c r="R285" i="8"/>
  <c r="R284" i="8"/>
  <c r="R283" i="8"/>
  <c r="R282" i="8"/>
  <c r="R281" i="8"/>
  <c r="R280" i="8"/>
  <c r="R279" i="8"/>
  <c r="R278" i="8"/>
  <c r="R277" i="8"/>
  <c r="R276" i="8"/>
  <c r="R275" i="8"/>
  <c r="R274" i="8"/>
  <c r="R273" i="8"/>
  <c r="R272" i="8"/>
  <c r="R271" i="8"/>
  <c r="R270" i="8"/>
  <c r="R269" i="8"/>
  <c r="R268" i="8"/>
  <c r="R267" i="8"/>
  <c r="R266" i="8"/>
  <c r="R265" i="8"/>
  <c r="R264" i="8"/>
  <c r="R263" i="8"/>
  <c r="R262" i="8"/>
  <c r="R261" i="8"/>
  <c r="R260" i="8"/>
  <c r="R259" i="8"/>
  <c r="R258" i="8"/>
  <c r="R257" i="8"/>
  <c r="R256" i="8"/>
  <c r="R255" i="8"/>
  <c r="R254" i="8"/>
  <c r="R253" i="8"/>
  <c r="R252" i="8"/>
  <c r="R251" i="8"/>
  <c r="R250" i="8"/>
  <c r="R249" i="8"/>
  <c r="R248" i="8"/>
  <c r="R247" i="8"/>
  <c r="R246" i="8"/>
  <c r="R245" i="8"/>
  <c r="R244" i="8"/>
  <c r="R243" i="8"/>
  <c r="R242" i="8"/>
  <c r="R241" i="8"/>
  <c r="R240" i="8"/>
  <c r="R239" i="8"/>
  <c r="R238" i="8"/>
  <c r="R237" i="8"/>
  <c r="R236" i="8"/>
  <c r="R235" i="8"/>
  <c r="R234" i="8"/>
  <c r="R233" i="8"/>
  <c r="R232" i="8"/>
  <c r="R231" i="8"/>
  <c r="R230" i="8"/>
  <c r="R229" i="8"/>
  <c r="R228" i="8"/>
  <c r="R227" i="8"/>
  <c r="R226" i="8"/>
  <c r="R225" i="8"/>
  <c r="R224" i="8"/>
  <c r="R223" i="8"/>
  <c r="R222" i="8"/>
  <c r="R221" i="8"/>
  <c r="R220" i="8"/>
  <c r="R219" i="8"/>
  <c r="R218" i="8"/>
  <c r="R217" i="8"/>
  <c r="R216" i="8"/>
  <c r="R215" i="8"/>
  <c r="R214" i="8"/>
  <c r="R213" i="8"/>
  <c r="R212" i="8"/>
  <c r="R211" i="8"/>
  <c r="R210" i="8"/>
  <c r="R209" i="8"/>
  <c r="R208" i="8"/>
  <c r="R207" i="8"/>
  <c r="R206" i="8"/>
  <c r="R205" i="8"/>
  <c r="R204" i="8"/>
  <c r="R203" i="8"/>
  <c r="R202" i="8"/>
  <c r="R201" i="8"/>
  <c r="R200" i="8"/>
  <c r="R199" i="8"/>
  <c r="R198" i="8"/>
  <c r="R197" i="8"/>
  <c r="R196" i="8"/>
  <c r="R195" i="8"/>
  <c r="R194" i="8"/>
  <c r="R193" i="8"/>
  <c r="R192" i="8"/>
  <c r="R191" i="8"/>
  <c r="R190" i="8"/>
  <c r="R189" i="8"/>
  <c r="R188" i="8"/>
  <c r="R187" i="8"/>
  <c r="R186" i="8"/>
  <c r="R185" i="8"/>
  <c r="R184" i="8"/>
  <c r="R183" i="8"/>
  <c r="R182" i="8"/>
  <c r="R181" i="8"/>
  <c r="R180" i="8"/>
  <c r="R179" i="8"/>
  <c r="R178" i="8"/>
  <c r="R177" i="8"/>
  <c r="R176" i="8"/>
  <c r="R175" i="8"/>
  <c r="R174" i="8"/>
  <c r="R173" i="8"/>
  <c r="R172" i="8"/>
  <c r="R171" i="8"/>
  <c r="R170" i="8"/>
  <c r="R169" i="8"/>
  <c r="R168" i="8"/>
  <c r="R167" i="8"/>
  <c r="R166" i="8"/>
  <c r="R165" i="8"/>
  <c r="R164" i="8"/>
  <c r="R163" i="8"/>
  <c r="R162" i="8"/>
  <c r="R161" i="8"/>
  <c r="R160" i="8"/>
  <c r="R159" i="8"/>
  <c r="R158" i="8"/>
  <c r="R157" i="8"/>
  <c r="R156" i="8"/>
  <c r="R155" i="8"/>
  <c r="R154" i="8"/>
  <c r="R153" i="8"/>
  <c r="R152" i="8"/>
  <c r="R151" i="8"/>
  <c r="R150" i="8"/>
  <c r="R149" i="8"/>
  <c r="R148" i="8"/>
  <c r="R147" i="8"/>
  <c r="R146" i="8"/>
  <c r="R145" i="8"/>
  <c r="R144" i="8"/>
  <c r="R143" i="8"/>
  <c r="R142" i="8"/>
  <c r="R141" i="8"/>
  <c r="R140" i="8"/>
  <c r="R139" i="8"/>
  <c r="R138" i="8"/>
  <c r="R137" i="8"/>
  <c r="R136" i="8"/>
  <c r="R135" i="8"/>
  <c r="R134" i="8"/>
  <c r="R133" i="8"/>
  <c r="R132" i="8"/>
  <c r="R131" i="8"/>
  <c r="R130" i="8"/>
  <c r="R129" i="8"/>
  <c r="R128" i="8"/>
  <c r="R127" i="8"/>
  <c r="R126" i="8"/>
  <c r="R125" i="8"/>
  <c r="R124" i="8"/>
  <c r="R123" i="8"/>
  <c r="R122" i="8"/>
  <c r="R121" i="8"/>
  <c r="R120" i="8"/>
  <c r="R119" i="8"/>
  <c r="R118" i="8"/>
  <c r="R117" i="8"/>
  <c r="R116" i="8"/>
  <c r="R115" i="8"/>
  <c r="R114" i="8"/>
  <c r="R113" i="8"/>
  <c r="R112" i="8"/>
  <c r="R111" i="8"/>
  <c r="R110" i="8"/>
  <c r="R109" i="8"/>
  <c r="R108" i="8"/>
  <c r="R107" i="8"/>
  <c r="R106" i="8"/>
  <c r="R105" i="8"/>
  <c r="R104" i="8"/>
  <c r="R103" i="8"/>
  <c r="R102" i="8"/>
  <c r="R101" i="8"/>
  <c r="R100" i="8"/>
  <c r="R99" i="8"/>
  <c r="R98" i="8"/>
  <c r="R97" i="8"/>
  <c r="R96" i="8"/>
  <c r="R95" i="8"/>
  <c r="R94" i="8"/>
  <c r="R93" i="8"/>
  <c r="R92" i="8"/>
  <c r="R91" i="8"/>
  <c r="R90" i="8"/>
  <c r="R89" i="8"/>
  <c r="R88" i="8"/>
  <c r="R87" i="8"/>
  <c r="R86" i="8"/>
  <c r="R85" i="8"/>
  <c r="R84" i="8"/>
  <c r="R83" i="8"/>
  <c r="R82" i="8"/>
  <c r="R81" i="8"/>
  <c r="R80" i="8"/>
  <c r="R79" i="8"/>
  <c r="R78" i="8"/>
  <c r="R77" i="8"/>
  <c r="R76" i="8"/>
  <c r="R75" i="8"/>
  <c r="R74" i="8"/>
  <c r="R73" i="8"/>
  <c r="R72" i="8"/>
  <c r="R71" i="8"/>
  <c r="R70" i="8"/>
  <c r="R69" i="8"/>
  <c r="R68" i="8"/>
  <c r="R67" i="8"/>
  <c r="R66" i="8"/>
  <c r="R65" i="8"/>
  <c r="R64" i="8"/>
  <c r="R63" i="8"/>
  <c r="R62" i="8"/>
  <c r="R61" i="8"/>
  <c r="R60" i="8"/>
  <c r="R59" i="8"/>
  <c r="R58" i="8"/>
  <c r="R57" i="8"/>
  <c r="R56" i="8"/>
  <c r="R55" i="8"/>
  <c r="R54" i="8"/>
  <c r="R53" i="8"/>
  <c r="R52" i="8"/>
  <c r="R51" i="8"/>
  <c r="R50" i="8"/>
  <c r="R49" i="8"/>
  <c r="R48" i="8"/>
  <c r="R47" i="8"/>
  <c r="R46" i="8"/>
  <c r="R45" i="8"/>
  <c r="R44" i="8"/>
  <c r="R43" i="8"/>
  <c r="R42" i="8"/>
  <c r="R41" i="8"/>
  <c r="R40" i="8"/>
  <c r="R39" i="8"/>
  <c r="R38" i="8"/>
  <c r="R37" i="8"/>
  <c r="R36" i="8"/>
  <c r="R35" i="8"/>
  <c r="R34" i="8"/>
  <c r="R33" i="8"/>
  <c r="R32" i="8"/>
  <c r="R31" i="8"/>
  <c r="R30" i="8"/>
  <c r="R29" i="8"/>
  <c r="R28" i="8"/>
  <c r="R27" i="8"/>
  <c r="R26" i="8"/>
  <c r="R25" i="8"/>
  <c r="R24" i="8"/>
  <c r="R23" i="8"/>
  <c r="R22" i="8"/>
  <c r="R21" i="8"/>
  <c r="R20" i="8"/>
  <c r="R19" i="8"/>
  <c r="R18" i="8"/>
  <c r="R17" i="8"/>
  <c r="R16" i="8"/>
  <c r="R15" i="8"/>
  <c r="R14" i="8"/>
  <c r="R13" i="8"/>
  <c r="R12" i="8"/>
  <c r="R11" i="8"/>
  <c r="R10" i="8"/>
  <c r="R9" i="8"/>
  <c r="R8" i="8"/>
  <c r="R7" i="8"/>
  <c r="R6" i="8"/>
  <c r="R5" i="8"/>
  <c r="P292" i="8" l="1"/>
  <c r="Q292" i="8"/>
  <c r="P293" i="8"/>
  <c r="Q293" i="8"/>
  <c r="P294" i="8"/>
  <c r="Q294" i="8"/>
  <c r="P295" i="8"/>
  <c r="Q295" i="8"/>
  <c r="P296" i="8"/>
  <c r="Q296" i="8"/>
  <c r="P297" i="8"/>
  <c r="Q297" i="8"/>
  <c r="P253" i="8"/>
  <c r="Q253" i="8"/>
  <c r="P254" i="8"/>
  <c r="Q254" i="8"/>
  <c r="P255" i="8"/>
  <c r="Q255" i="8"/>
  <c r="P256" i="8"/>
  <c r="Q256" i="8"/>
  <c r="P257" i="8"/>
  <c r="Q257" i="8"/>
  <c r="AD253" i="11"/>
  <c r="AE253" i="11"/>
  <c r="AF253" i="11"/>
  <c r="AG253" i="11"/>
  <c r="AH253" i="11"/>
  <c r="AI253" i="11"/>
  <c r="AJ253" i="11"/>
  <c r="AK253" i="11"/>
  <c r="AL253" i="11"/>
  <c r="AM253" i="11"/>
  <c r="AN253" i="11"/>
  <c r="AO253" i="11"/>
  <c r="AP253" i="11"/>
  <c r="AQ253" i="11"/>
  <c r="AR253" i="11"/>
  <c r="AS253" i="11"/>
  <c r="AT253" i="11"/>
  <c r="AD254" i="11"/>
  <c r="AE254" i="11"/>
  <c r="AF254" i="11"/>
  <c r="AG254" i="11"/>
  <c r="AH254" i="11"/>
  <c r="AI254" i="11"/>
  <c r="AJ254" i="11"/>
  <c r="AK254" i="11"/>
  <c r="AL254" i="11"/>
  <c r="AM254" i="11"/>
  <c r="AN254" i="11"/>
  <c r="AO254" i="11"/>
  <c r="AP254" i="11"/>
  <c r="AQ254" i="11"/>
  <c r="AR254" i="11"/>
  <c r="AS254" i="11"/>
  <c r="AT254" i="11"/>
  <c r="AD255" i="11"/>
  <c r="AE255" i="11"/>
  <c r="AF255" i="11"/>
  <c r="AG255" i="11"/>
  <c r="AH255" i="11"/>
  <c r="AI255" i="11"/>
  <c r="AJ255" i="11"/>
  <c r="AK255" i="11"/>
  <c r="AL255" i="11"/>
  <c r="AM255" i="11"/>
  <c r="AN255" i="11"/>
  <c r="AO255" i="11"/>
  <c r="AP255" i="11"/>
  <c r="AQ255" i="11"/>
  <c r="AR255" i="11"/>
  <c r="AS255" i="11"/>
  <c r="AT255" i="11"/>
  <c r="AD292" i="11"/>
  <c r="AE292" i="11"/>
  <c r="AF292" i="11"/>
  <c r="AG292" i="11"/>
  <c r="AH292" i="11"/>
  <c r="AI292" i="11"/>
  <c r="AJ292" i="11"/>
  <c r="AK292" i="11"/>
  <c r="AL292" i="11"/>
  <c r="AM292" i="11"/>
  <c r="AN292" i="11"/>
  <c r="AO292" i="11"/>
  <c r="AP292" i="11"/>
  <c r="AQ292" i="11"/>
  <c r="AR292" i="11"/>
  <c r="AS292" i="11"/>
  <c r="AT292" i="11"/>
  <c r="AD293" i="11"/>
  <c r="AE293" i="11"/>
  <c r="AF293" i="11"/>
  <c r="AG293" i="11"/>
  <c r="AH293" i="11"/>
  <c r="AI293" i="11"/>
  <c r="AJ293" i="11"/>
  <c r="AK293" i="11"/>
  <c r="AL293" i="11"/>
  <c r="AM293" i="11"/>
  <c r="AN293" i="11"/>
  <c r="AO293" i="11"/>
  <c r="AP293" i="11"/>
  <c r="AQ293" i="11"/>
  <c r="AR293" i="11"/>
  <c r="AS293" i="11"/>
  <c r="AT293" i="11"/>
  <c r="AD294" i="11"/>
  <c r="AE294" i="11"/>
  <c r="AF294" i="11"/>
  <c r="AG294" i="11"/>
  <c r="AH294" i="11"/>
  <c r="AI294" i="11"/>
  <c r="AJ294" i="11"/>
  <c r="AK294" i="11"/>
  <c r="AL294" i="11"/>
  <c r="AM294" i="11"/>
  <c r="AN294" i="11"/>
  <c r="AO294" i="11"/>
  <c r="AP294" i="11"/>
  <c r="AQ294" i="11"/>
  <c r="AR294" i="11"/>
  <c r="AS294" i="11"/>
  <c r="AT294" i="11"/>
  <c r="AD295" i="11"/>
  <c r="AE295" i="11"/>
  <c r="AF295" i="11"/>
  <c r="AG295" i="11"/>
  <c r="AH295" i="11"/>
  <c r="AI295" i="11"/>
  <c r="AJ295" i="11"/>
  <c r="AK295" i="11"/>
  <c r="AL295" i="11"/>
  <c r="AM295" i="11"/>
  <c r="AN295" i="11"/>
  <c r="AO295" i="11"/>
  <c r="AP295" i="11"/>
  <c r="AQ295" i="11"/>
  <c r="AR295" i="11"/>
  <c r="AS295" i="11"/>
  <c r="AT295" i="11"/>
  <c r="AD296" i="11"/>
  <c r="AE296" i="11"/>
  <c r="AF296" i="11"/>
  <c r="AG296" i="11"/>
  <c r="AH296" i="11"/>
  <c r="AI296" i="11"/>
  <c r="AJ296" i="11"/>
  <c r="AK296" i="11"/>
  <c r="AL296" i="11"/>
  <c r="AM296" i="11"/>
  <c r="AN296" i="11"/>
  <c r="AO296" i="11"/>
  <c r="AP296" i="11"/>
  <c r="AQ296" i="11"/>
  <c r="AR296" i="11"/>
  <c r="AS296" i="11"/>
  <c r="AT296" i="11"/>
  <c r="AD291" i="11"/>
  <c r="AE291" i="11"/>
  <c r="AF291" i="11"/>
  <c r="AG291" i="11"/>
  <c r="AH291" i="11"/>
  <c r="AI291" i="11"/>
  <c r="AJ291" i="11"/>
  <c r="AK291" i="11"/>
  <c r="AL291" i="11"/>
  <c r="AM291" i="11"/>
  <c r="AN291" i="11"/>
  <c r="AO291" i="11"/>
  <c r="AP291" i="11"/>
  <c r="AQ291" i="11"/>
  <c r="AR291" i="11"/>
  <c r="AS291" i="11"/>
  <c r="AT291" i="11"/>
  <c r="AT416" i="11"/>
  <c r="AS416" i="11"/>
  <c r="AR416" i="11"/>
  <c r="AQ416" i="11"/>
  <c r="AP416" i="11"/>
  <c r="AO416" i="11"/>
  <c r="AN416" i="11"/>
  <c r="AM416" i="11"/>
  <c r="AL416" i="11"/>
  <c r="AK416" i="11"/>
  <c r="AJ416" i="11"/>
  <c r="AI416" i="11"/>
  <c r="AH416" i="11"/>
  <c r="AG416" i="11"/>
  <c r="AF416" i="11"/>
  <c r="AE416" i="11"/>
  <c r="AD416" i="11"/>
  <c r="AT415" i="11"/>
  <c r="AS415" i="11"/>
  <c r="AR415" i="11"/>
  <c r="AQ415" i="11"/>
  <c r="AP415" i="11"/>
  <c r="AO415" i="11"/>
  <c r="AN415" i="11"/>
  <c r="AM415" i="11"/>
  <c r="AL415" i="11"/>
  <c r="AK415" i="11"/>
  <c r="AJ415" i="11"/>
  <c r="AI415" i="11"/>
  <c r="AH415" i="11"/>
  <c r="AG415" i="11"/>
  <c r="AF415" i="11"/>
  <c r="AE415" i="11"/>
  <c r="AD415" i="11"/>
  <c r="AT414" i="11"/>
  <c r="AS414" i="11"/>
  <c r="AR414" i="11"/>
  <c r="AQ414" i="11"/>
  <c r="AP414" i="11"/>
  <c r="AO414" i="11"/>
  <c r="AN414" i="11"/>
  <c r="AM414" i="11"/>
  <c r="AL414" i="11"/>
  <c r="AK414" i="11"/>
  <c r="AJ414" i="11"/>
  <c r="AI414" i="11"/>
  <c r="AH414" i="11"/>
  <c r="AG414" i="11"/>
  <c r="AF414" i="11"/>
  <c r="AE414" i="11"/>
  <c r="AD414" i="11"/>
  <c r="AT413" i="11"/>
  <c r="AS413" i="11"/>
  <c r="AR413" i="11"/>
  <c r="AQ413" i="11"/>
  <c r="AP413" i="11"/>
  <c r="AO413" i="11"/>
  <c r="AN413" i="11"/>
  <c r="AM413" i="11"/>
  <c r="AL413" i="11"/>
  <c r="AK413" i="11"/>
  <c r="AJ413" i="11"/>
  <c r="AI413" i="11"/>
  <c r="AH413" i="11"/>
  <c r="AG413" i="11"/>
  <c r="AF413" i="11"/>
  <c r="AE413" i="11"/>
  <c r="AD413" i="11"/>
  <c r="AT412" i="11"/>
  <c r="AS412" i="11"/>
  <c r="AR412" i="11"/>
  <c r="AQ412" i="11"/>
  <c r="AP412" i="11"/>
  <c r="AO412" i="11"/>
  <c r="AN412" i="11"/>
  <c r="AM412" i="11"/>
  <c r="AL412" i="11"/>
  <c r="AK412" i="11"/>
  <c r="AJ412" i="11"/>
  <c r="AI412" i="11"/>
  <c r="AH412" i="11"/>
  <c r="AG412" i="11"/>
  <c r="AF412" i="11"/>
  <c r="AE412" i="11"/>
  <c r="AD412" i="11"/>
  <c r="AT411" i="11"/>
  <c r="AS411" i="11"/>
  <c r="AR411" i="11"/>
  <c r="AQ411" i="11"/>
  <c r="AP411" i="11"/>
  <c r="AO411" i="11"/>
  <c r="AN411" i="11"/>
  <c r="AM411" i="11"/>
  <c r="AL411" i="11"/>
  <c r="AK411" i="11"/>
  <c r="AJ411" i="11"/>
  <c r="AI411" i="11"/>
  <c r="AH411" i="11"/>
  <c r="AG411" i="11"/>
  <c r="AF411" i="11"/>
  <c r="AE411" i="11"/>
  <c r="AD411" i="11"/>
  <c r="AT410" i="11"/>
  <c r="AS410" i="11"/>
  <c r="AR410" i="11"/>
  <c r="AQ410" i="11"/>
  <c r="AP410" i="11"/>
  <c r="AO410" i="11"/>
  <c r="AN410" i="11"/>
  <c r="AM410" i="11"/>
  <c r="AL410" i="11"/>
  <c r="AK410" i="11"/>
  <c r="AJ410" i="11"/>
  <c r="AI410" i="11"/>
  <c r="AH410" i="11"/>
  <c r="AG410" i="11"/>
  <c r="AF410" i="11"/>
  <c r="AE410" i="11"/>
  <c r="AD410" i="11"/>
  <c r="AT409" i="11"/>
  <c r="AS409" i="11"/>
  <c r="AR409" i="11"/>
  <c r="AQ409" i="11"/>
  <c r="AP409" i="11"/>
  <c r="AO409" i="11"/>
  <c r="AN409" i="11"/>
  <c r="AM409" i="11"/>
  <c r="AL409" i="11"/>
  <c r="AK409" i="11"/>
  <c r="AJ409" i="11"/>
  <c r="AI409" i="11"/>
  <c r="AH409" i="11"/>
  <c r="AG409" i="11"/>
  <c r="AF409" i="11"/>
  <c r="AE409" i="11"/>
  <c r="AD409" i="11"/>
  <c r="AT408" i="11"/>
  <c r="AS408" i="11"/>
  <c r="AR408" i="11"/>
  <c r="AQ408" i="11"/>
  <c r="AP408" i="11"/>
  <c r="AO408" i="11"/>
  <c r="AN408" i="11"/>
  <c r="AM408" i="11"/>
  <c r="AL408" i="11"/>
  <c r="AK408" i="11"/>
  <c r="AJ408" i="11"/>
  <c r="AI408" i="11"/>
  <c r="AH408" i="11"/>
  <c r="AG408" i="11"/>
  <c r="AF408" i="11"/>
  <c r="AE408" i="11"/>
  <c r="AD408" i="11"/>
  <c r="AT407" i="11"/>
  <c r="AS407" i="11"/>
  <c r="AR407" i="11"/>
  <c r="AQ407" i="11"/>
  <c r="AP407" i="11"/>
  <c r="AO407" i="11"/>
  <c r="AN407" i="11"/>
  <c r="AM407" i="11"/>
  <c r="AL407" i="11"/>
  <c r="AK407" i="11"/>
  <c r="AJ407" i="11"/>
  <c r="AI407" i="11"/>
  <c r="AH407" i="11"/>
  <c r="AG407" i="11"/>
  <c r="AF407" i="11"/>
  <c r="AE407" i="11"/>
  <c r="AD407" i="11"/>
  <c r="AT406" i="11"/>
  <c r="AS406" i="11"/>
  <c r="AR406" i="11"/>
  <c r="AQ406" i="11"/>
  <c r="AP406" i="11"/>
  <c r="AO406" i="11"/>
  <c r="AN406" i="11"/>
  <c r="AM406" i="11"/>
  <c r="AL406" i="11"/>
  <c r="AK406" i="11"/>
  <c r="AJ406" i="11"/>
  <c r="AI406" i="11"/>
  <c r="AH406" i="11"/>
  <c r="AG406" i="11"/>
  <c r="AF406" i="11"/>
  <c r="AE406" i="11"/>
  <c r="AD406" i="11"/>
  <c r="AT405" i="11"/>
  <c r="AS405" i="11"/>
  <c r="AR405" i="11"/>
  <c r="AQ405" i="11"/>
  <c r="AP405" i="11"/>
  <c r="AO405" i="11"/>
  <c r="AN405" i="11"/>
  <c r="AM405" i="11"/>
  <c r="AL405" i="11"/>
  <c r="AK405" i="11"/>
  <c r="AJ405" i="11"/>
  <c r="AI405" i="11"/>
  <c r="AH405" i="11"/>
  <c r="AG405" i="11"/>
  <c r="AF405" i="11"/>
  <c r="AE405" i="11"/>
  <c r="AD405" i="11"/>
  <c r="AT404" i="11"/>
  <c r="AS404" i="11"/>
  <c r="AR404" i="11"/>
  <c r="AQ404" i="11"/>
  <c r="AP404" i="11"/>
  <c r="AO404" i="11"/>
  <c r="AN404" i="11"/>
  <c r="AM404" i="11"/>
  <c r="AL404" i="11"/>
  <c r="AK404" i="11"/>
  <c r="AJ404" i="11"/>
  <c r="AI404" i="11"/>
  <c r="AH404" i="11"/>
  <c r="AG404" i="11"/>
  <c r="AF404" i="11"/>
  <c r="AE404" i="11"/>
  <c r="AD404" i="11"/>
  <c r="AT403" i="11"/>
  <c r="AS403" i="11"/>
  <c r="AR403" i="11"/>
  <c r="AQ403" i="11"/>
  <c r="AP403" i="11"/>
  <c r="AO403" i="11"/>
  <c r="AN403" i="11"/>
  <c r="AM403" i="11"/>
  <c r="AL403" i="11"/>
  <c r="AK403" i="11"/>
  <c r="AJ403" i="11"/>
  <c r="AI403" i="11"/>
  <c r="AH403" i="11"/>
  <c r="AG403" i="11"/>
  <c r="AF403" i="11"/>
  <c r="AE403" i="11"/>
  <c r="AD403" i="11"/>
  <c r="AT402" i="11"/>
  <c r="AS402" i="11"/>
  <c r="AR402" i="11"/>
  <c r="AQ402" i="11"/>
  <c r="AP402" i="11"/>
  <c r="AO402" i="11"/>
  <c r="AN402" i="11"/>
  <c r="AM402" i="11"/>
  <c r="AL402" i="11"/>
  <c r="AK402" i="11"/>
  <c r="AJ402" i="11"/>
  <c r="AI402" i="11"/>
  <c r="AH402" i="11"/>
  <c r="AG402" i="11"/>
  <c r="AF402" i="11"/>
  <c r="AE402" i="11"/>
  <c r="AD402" i="11"/>
  <c r="AT401" i="11"/>
  <c r="AS401" i="11"/>
  <c r="AR401" i="11"/>
  <c r="AQ401" i="11"/>
  <c r="AP401" i="11"/>
  <c r="AO401" i="11"/>
  <c r="AN401" i="11"/>
  <c r="AM401" i="11"/>
  <c r="AL401" i="11"/>
  <c r="AK401" i="11"/>
  <c r="AJ401" i="11"/>
  <c r="AI401" i="11"/>
  <c r="AH401" i="11"/>
  <c r="AG401" i="11"/>
  <c r="AF401" i="11"/>
  <c r="AE401" i="11"/>
  <c r="AD401" i="11"/>
  <c r="AT400" i="11"/>
  <c r="AS400" i="11"/>
  <c r="AR400" i="11"/>
  <c r="AQ400" i="11"/>
  <c r="AP400" i="11"/>
  <c r="AO400" i="11"/>
  <c r="AN400" i="11"/>
  <c r="AM400" i="11"/>
  <c r="AL400" i="11"/>
  <c r="AK400" i="11"/>
  <c r="AJ400" i="11"/>
  <c r="AI400" i="11"/>
  <c r="AH400" i="11"/>
  <c r="AG400" i="11"/>
  <c r="AF400" i="11"/>
  <c r="AE400" i="11"/>
  <c r="AD400" i="11"/>
  <c r="AT399" i="11"/>
  <c r="AS399" i="11"/>
  <c r="AR399" i="11"/>
  <c r="AQ399" i="11"/>
  <c r="AP399" i="11"/>
  <c r="AO399" i="11"/>
  <c r="AN399" i="11"/>
  <c r="AM399" i="11"/>
  <c r="AL399" i="11"/>
  <c r="AK399" i="11"/>
  <c r="AJ399" i="11"/>
  <c r="AI399" i="11"/>
  <c r="AH399" i="11"/>
  <c r="AG399" i="11"/>
  <c r="AF399" i="11"/>
  <c r="AE399" i="11"/>
  <c r="AD399" i="11"/>
  <c r="AT398" i="11"/>
  <c r="AS398" i="11"/>
  <c r="AR398" i="11"/>
  <c r="AQ398" i="11"/>
  <c r="AP398" i="11"/>
  <c r="AO398" i="11"/>
  <c r="AN398" i="11"/>
  <c r="AM398" i="11"/>
  <c r="AL398" i="11"/>
  <c r="AK398" i="11"/>
  <c r="AJ398" i="11"/>
  <c r="AI398" i="11"/>
  <c r="AH398" i="11"/>
  <c r="AG398" i="11"/>
  <c r="AF398" i="11"/>
  <c r="AE398" i="11"/>
  <c r="AD398" i="11"/>
  <c r="AT397" i="11"/>
  <c r="AS397" i="11"/>
  <c r="AR397" i="11"/>
  <c r="AQ397" i="11"/>
  <c r="AP397" i="11"/>
  <c r="AO397" i="11"/>
  <c r="AN397" i="11"/>
  <c r="AM397" i="11"/>
  <c r="AL397" i="11"/>
  <c r="AK397" i="11"/>
  <c r="AJ397" i="11"/>
  <c r="AI397" i="11"/>
  <c r="AH397" i="11"/>
  <c r="AG397" i="11"/>
  <c r="AF397" i="11"/>
  <c r="AE397" i="11"/>
  <c r="AD397" i="11"/>
  <c r="AT396" i="11"/>
  <c r="AS396" i="11"/>
  <c r="AR396" i="11"/>
  <c r="AQ396" i="11"/>
  <c r="AP396" i="11"/>
  <c r="AO396" i="11"/>
  <c r="AN396" i="11"/>
  <c r="AM396" i="11"/>
  <c r="AL396" i="11"/>
  <c r="AK396" i="11"/>
  <c r="AJ396" i="11"/>
  <c r="AI396" i="11"/>
  <c r="AH396" i="11"/>
  <c r="AG396" i="11"/>
  <c r="AF396" i="11"/>
  <c r="AE396" i="11"/>
  <c r="AD396" i="11"/>
  <c r="AT395" i="11"/>
  <c r="AS395" i="11"/>
  <c r="AR395" i="11"/>
  <c r="AQ395" i="11"/>
  <c r="AP395" i="11"/>
  <c r="AO395" i="11"/>
  <c r="AN395" i="11"/>
  <c r="AM395" i="11"/>
  <c r="AL395" i="11"/>
  <c r="AK395" i="11"/>
  <c r="AJ395" i="11"/>
  <c r="AI395" i="11"/>
  <c r="AH395" i="11"/>
  <c r="AG395" i="11"/>
  <c r="AF395" i="11"/>
  <c r="AE395" i="11"/>
  <c r="AD395" i="11"/>
  <c r="AT394" i="11"/>
  <c r="AS394" i="11"/>
  <c r="AR394" i="11"/>
  <c r="AQ394" i="11"/>
  <c r="AP394" i="11"/>
  <c r="AO394" i="11"/>
  <c r="AN394" i="11"/>
  <c r="AM394" i="11"/>
  <c r="AL394" i="11"/>
  <c r="AK394" i="11"/>
  <c r="AJ394" i="11"/>
  <c r="AI394" i="11"/>
  <c r="AH394" i="11"/>
  <c r="AG394" i="11"/>
  <c r="AF394" i="11"/>
  <c r="AE394" i="11"/>
  <c r="AD394" i="11"/>
  <c r="AT393" i="11"/>
  <c r="AS393" i="11"/>
  <c r="AR393" i="11"/>
  <c r="AQ393" i="11"/>
  <c r="AP393" i="11"/>
  <c r="AO393" i="11"/>
  <c r="AN393" i="11"/>
  <c r="AM393" i="11"/>
  <c r="AL393" i="11"/>
  <c r="AK393" i="11"/>
  <c r="AJ393" i="11"/>
  <c r="AI393" i="11"/>
  <c r="AH393" i="11"/>
  <c r="AG393" i="11"/>
  <c r="AF393" i="11"/>
  <c r="AE393" i="11"/>
  <c r="AD393" i="11"/>
  <c r="AT392" i="11"/>
  <c r="AS392" i="11"/>
  <c r="AR392" i="11"/>
  <c r="AQ392" i="11"/>
  <c r="AP392" i="11"/>
  <c r="AO392" i="11"/>
  <c r="AN392" i="11"/>
  <c r="AM392" i="11"/>
  <c r="AL392" i="11"/>
  <c r="AK392" i="11"/>
  <c r="AJ392" i="11"/>
  <c r="AI392" i="11"/>
  <c r="AH392" i="11"/>
  <c r="AG392" i="11"/>
  <c r="AF392" i="11"/>
  <c r="AE392" i="11"/>
  <c r="AD392" i="11"/>
  <c r="AT391" i="11"/>
  <c r="AS391" i="11"/>
  <c r="AR391" i="11"/>
  <c r="AQ391" i="11"/>
  <c r="AP391" i="11"/>
  <c r="AO391" i="11"/>
  <c r="AN391" i="11"/>
  <c r="AM391" i="11"/>
  <c r="AL391" i="11"/>
  <c r="AK391" i="11"/>
  <c r="AJ391" i="11"/>
  <c r="AI391" i="11"/>
  <c r="AH391" i="11"/>
  <c r="AG391" i="11"/>
  <c r="AF391" i="11"/>
  <c r="AE391" i="11"/>
  <c r="AD391" i="11"/>
  <c r="AT390" i="11"/>
  <c r="AS390" i="11"/>
  <c r="AR390" i="11"/>
  <c r="AQ390" i="11"/>
  <c r="AP390" i="11"/>
  <c r="AO390" i="11"/>
  <c r="AN390" i="11"/>
  <c r="AM390" i="11"/>
  <c r="AL390" i="11"/>
  <c r="AK390" i="11"/>
  <c r="AJ390" i="11"/>
  <c r="AI390" i="11"/>
  <c r="AH390" i="11"/>
  <c r="AG390" i="11"/>
  <c r="AF390" i="11"/>
  <c r="AE390" i="11"/>
  <c r="AD390" i="11"/>
  <c r="AT389" i="11"/>
  <c r="AS389" i="11"/>
  <c r="AR389" i="11"/>
  <c r="AQ389" i="11"/>
  <c r="AP389" i="11"/>
  <c r="AO389" i="11"/>
  <c r="AN389" i="11"/>
  <c r="AM389" i="11"/>
  <c r="AL389" i="11"/>
  <c r="AK389" i="11"/>
  <c r="AJ389" i="11"/>
  <c r="AI389" i="11"/>
  <c r="AH389" i="11"/>
  <c r="AG389" i="11"/>
  <c r="AF389" i="11"/>
  <c r="AE389" i="11"/>
  <c r="AD389" i="11"/>
  <c r="AT388" i="11"/>
  <c r="AS388" i="11"/>
  <c r="AR388" i="11"/>
  <c r="AQ388" i="11"/>
  <c r="AP388" i="11"/>
  <c r="AO388" i="11"/>
  <c r="AN388" i="11"/>
  <c r="AM388" i="11"/>
  <c r="AL388" i="11"/>
  <c r="AK388" i="11"/>
  <c r="AJ388" i="11"/>
  <c r="AI388" i="11"/>
  <c r="AH388" i="11"/>
  <c r="AG388" i="11"/>
  <c r="AF388" i="11"/>
  <c r="AE388" i="11"/>
  <c r="AD388" i="11"/>
  <c r="AT387" i="11"/>
  <c r="AS387" i="11"/>
  <c r="AR387" i="11"/>
  <c r="AQ387" i="11"/>
  <c r="AP387" i="11"/>
  <c r="AO387" i="11"/>
  <c r="AN387" i="11"/>
  <c r="AM387" i="11"/>
  <c r="AL387" i="11"/>
  <c r="AK387" i="11"/>
  <c r="AJ387" i="11"/>
  <c r="AI387" i="11"/>
  <c r="AH387" i="11"/>
  <c r="AG387" i="11"/>
  <c r="AF387" i="11"/>
  <c r="AE387" i="11"/>
  <c r="AD387" i="11"/>
  <c r="AT386" i="11"/>
  <c r="AS386" i="11"/>
  <c r="AR386" i="11"/>
  <c r="AQ386" i="11"/>
  <c r="AP386" i="11"/>
  <c r="AO386" i="11"/>
  <c r="AN386" i="11"/>
  <c r="AM386" i="11"/>
  <c r="AL386" i="11"/>
  <c r="AK386" i="11"/>
  <c r="AJ386" i="11"/>
  <c r="AI386" i="11"/>
  <c r="AH386" i="11"/>
  <c r="AG386" i="11"/>
  <c r="AF386" i="11"/>
  <c r="AE386" i="11"/>
  <c r="AD386" i="11"/>
  <c r="AT385" i="11"/>
  <c r="AS385" i="11"/>
  <c r="AR385" i="11"/>
  <c r="AQ385" i="11"/>
  <c r="AP385" i="11"/>
  <c r="AO385" i="11"/>
  <c r="AN385" i="11"/>
  <c r="AM385" i="11"/>
  <c r="AL385" i="11"/>
  <c r="AK385" i="11"/>
  <c r="AJ385" i="11"/>
  <c r="AI385" i="11"/>
  <c r="AH385" i="11"/>
  <c r="AG385" i="11"/>
  <c r="AF385" i="11"/>
  <c r="AE385" i="11"/>
  <c r="AD385" i="11"/>
  <c r="AT384" i="11"/>
  <c r="AS384" i="11"/>
  <c r="AR384" i="11"/>
  <c r="AQ384" i="11"/>
  <c r="AP384" i="11"/>
  <c r="AO384" i="11"/>
  <c r="AN384" i="11"/>
  <c r="AM384" i="11"/>
  <c r="AL384" i="11"/>
  <c r="AK384" i="11"/>
  <c r="AJ384" i="11"/>
  <c r="AI384" i="11"/>
  <c r="AH384" i="11"/>
  <c r="AG384" i="11"/>
  <c r="AF384" i="11"/>
  <c r="AE384" i="11"/>
  <c r="AD384" i="11"/>
  <c r="AT383" i="11"/>
  <c r="AS383" i="11"/>
  <c r="AR383" i="11"/>
  <c r="AQ383" i="11"/>
  <c r="AP383" i="11"/>
  <c r="AO383" i="11"/>
  <c r="AN383" i="11"/>
  <c r="AM383" i="11"/>
  <c r="AL383" i="11"/>
  <c r="AK383" i="11"/>
  <c r="AJ383" i="11"/>
  <c r="AI383" i="11"/>
  <c r="AH383" i="11"/>
  <c r="AG383" i="11"/>
  <c r="AF383" i="11"/>
  <c r="AE383" i="11"/>
  <c r="AD383" i="11"/>
  <c r="AT382" i="11"/>
  <c r="AS382" i="11"/>
  <c r="AR382" i="11"/>
  <c r="AQ382" i="11"/>
  <c r="AP382" i="11"/>
  <c r="AO382" i="11"/>
  <c r="AN382" i="11"/>
  <c r="AM382" i="11"/>
  <c r="AL382" i="11"/>
  <c r="AK382" i="11"/>
  <c r="AJ382" i="11"/>
  <c r="AI382" i="11"/>
  <c r="AH382" i="11"/>
  <c r="AG382" i="11"/>
  <c r="AF382" i="11"/>
  <c r="AE382" i="11"/>
  <c r="AD382" i="11"/>
  <c r="AT381" i="11"/>
  <c r="AS381" i="11"/>
  <c r="AR381" i="11"/>
  <c r="AQ381" i="11"/>
  <c r="AP381" i="11"/>
  <c r="AO381" i="11"/>
  <c r="AN381" i="11"/>
  <c r="AM381" i="11"/>
  <c r="AL381" i="11"/>
  <c r="AK381" i="11"/>
  <c r="AJ381" i="11"/>
  <c r="AI381" i="11"/>
  <c r="AH381" i="11"/>
  <c r="AG381" i="11"/>
  <c r="AF381" i="11"/>
  <c r="AE381" i="11"/>
  <c r="AD381" i="11"/>
  <c r="AT380" i="11"/>
  <c r="AS380" i="11"/>
  <c r="AR380" i="11"/>
  <c r="AQ380" i="11"/>
  <c r="AP380" i="11"/>
  <c r="AO380" i="11"/>
  <c r="AN380" i="11"/>
  <c r="AM380" i="11"/>
  <c r="AL380" i="11"/>
  <c r="AK380" i="11"/>
  <c r="AJ380" i="11"/>
  <c r="AI380" i="11"/>
  <c r="AH380" i="11"/>
  <c r="AG380" i="11"/>
  <c r="AF380" i="11"/>
  <c r="AE380" i="11"/>
  <c r="AD380" i="11"/>
  <c r="AT379" i="11"/>
  <c r="AS379" i="11"/>
  <c r="AR379" i="11"/>
  <c r="AQ379" i="11"/>
  <c r="AP379" i="11"/>
  <c r="AO379" i="11"/>
  <c r="AN379" i="11"/>
  <c r="AM379" i="11"/>
  <c r="AL379" i="11"/>
  <c r="AK379" i="11"/>
  <c r="AJ379" i="11"/>
  <c r="AI379" i="11"/>
  <c r="AH379" i="11"/>
  <c r="AG379" i="11"/>
  <c r="AF379" i="11"/>
  <c r="AE379" i="11"/>
  <c r="AD379" i="11"/>
  <c r="AT378" i="11"/>
  <c r="AS378" i="11"/>
  <c r="AR378" i="11"/>
  <c r="AQ378" i="11"/>
  <c r="AP378" i="11"/>
  <c r="AO378" i="11"/>
  <c r="AN378" i="11"/>
  <c r="AM378" i="11"/>
  <c r="AL378" i="11"/>
  <c r="AK378" i="11"/>
  <c r="AJ378" i="11"/>
  <c r="AI378" i="11"/>
  <c r="AH378" i="11"/>
  <c r="AG378" i="11"/>
  <c r="AF378" i="11"/>
  <c r="AE378" i="11"/>
  <c r="AD378" i="11"/>
  <c r="AT377" i="11"/>
  <c r="AS377" i="11"/>
  <c r="AR377" i="11"/>
  <c r="AQ377" i="11"/>
  <c r="AP377" i="11"/>
  <c r="AO377" i="11"/>
  <c r="AN377" i="11"/>
  <c r="AM377" i="11"/>
  <c r="AL377" i="11"/>
  <c r="AK377" i="11"/>
  <c r="AJ377" i="11"/>
  <c r="AI377" i="11"/>
  <c r="AH377" i="11"/>
  <c r="AG377" i="11"/>
  <c r="AF377" i="11"/>
  <c r="AE377" i="11"/>
  <c r="AD377" i="11"/>
  <c r="AT376" i="11"/>
  <c r="AS376" i="11"/>
  <c r="AR376" i="11"/>
  <c r="AQ376" i="11"/>
  <c r="AP376" i="11"/>
  <c r="AO376" i="11"/>
  <c r="AN376" i="11"/>
  <c r="AM376" i="11"/>
  <c r="AL376" i="11"/>
  <c r="AK376" i="11"/>
  <c r="AJ376" i="11"/>
  <c r="AI376" i="11"/>
  <c r="AH376" i="11"/>
  <c r="AG376" i="11"/>
  <c r="AF376" i="11"/>
  <c r="AE376" i="11"/>
  <c r="AD376" i="11"/>
  <c r="AT375" i="11"/>
  <c r="AS375" i="11"/>
  <c r="AR375" i="11"/>
  <c r="AQ375" i="11"/>
  <c r="AP375" i="11"/>
  <c r="AO375" i="11"/>
  <c r="AN375" i="11"/>
  <c r="AM375" i="11"/>
  <c r="AL375" i="11"/>
  <c r="AK375" i="11"/>
  <c r="AJ375" i="11"/>
  <c r="AI375" i="11"/>
  <c r="AH375" i="11"/>
  <c r="AG375" i="11"/>
  <c r="AF375" i="11"/>
  <c r="AE375" i="11"/>
  <c r="AD375" i="11"/>
  <c r="AT374" i="11"/>
  <c r="AS374" i="11"/>
  <c r="AR374" i="11"/>
  <c r="AQ374" i="11"/>
  <c r="AP374" i="11"/>
  <c r="AO374" i="11"/>
  <c r="AN374" i="11"/>
  <c r="AM374" i="11"/>
  <c r="AL374" i="11"/>
  <c r="AK374" i="11"/>
  <c r="AJ374" i="11"/>
  <c r="AI374" i="11"/>
  <c r="AH374" i="11"/>
  <c r="AG374" i="11"/>
  <c r="AF374" i="11"/>
  <c r="AE374" i="11"/>
  <c r="AD374" i="11"/>
  <c r="AT373" i="11"/>
  <c r="AS373" i="11"/>
  <c r="AR373" i="11"/>
  <c r="AQ373" i="11"/>
  <c r="AP373" i="11"/>
  <c r="AO373" i="11"/>
  <c r="AN373" i="11"/>
  <c r="AM373" i="11"/>
  <c r="AL373" i="11"/>
  <c r="AK373" i="11"/>
  <c r="AJ373" i="11"/>
  <c r="AI373" i="11"/>
  <c r="AH373" i="11"/>
  <c r="AG373" i="11"/>
  <c r="AF373" i="11"/>
  <c r="AE373" i="11"/>
  <c r="AD373" i="11"/>
  <c r="AT372" i="11"/>
  <c r="AS372" i="11"/>
  <c r="AR372" i="11"/>
  <c r="AQ372" i="11"/>
  <c r="AP372" i="11"/>
  <c r="AO372" i="11"/>
  <c r="AN372" i="11"/>
  <c r="AM372" i="11"/>
  <c r="AL372" i="11"/>
  <c r="AK372" i="11"/>
  <c r="AJ372" i="11"/>
  <c r="AI372" i="11"/>
  <c r="AH372" i="11"/>
  <c r="AG372" i="11"/>
  <c r="AF372" i="11"/>
  <c r="AE372" i="11"/>
  <c r="AD372" i="11"/>
  <c r="AT371" i="11"/>
  <c r="AS371" i="11"/>
  <c r="AR371" i="11"/>
  <c r="AQ371" i="11"/>
  <c r="AP371" i="11"/>
  <c r="AO371" i="11"/>
  <c r="AN371" i="11"/>
  <c r="AM371" i="11"/>
  <c r="AL371" i="11"/>
  <c r="AK371" i="11"/>
  <c r="AJ371" i="11"/>
  <c r="AI371" i="11"/>
  <c r="AH371" i="11"/>
  <c r="AG371" i="11"/>
  <c r="AF371" i="11"/>
  <c r="AE371" i="11"/>
  <c r="AD371" i="11"/>
  <c r="AT370" i="11"/>
  <c r="AS370" i="11"/>
  <c r="AR370" i="11"/>
  <c r="AQ370" i="11"/>
  <c r="AP370" i="11"/>
  <c r="AO370" i="11"/>
  <c r="AN370" i="11"/>
  <c r="AM370" i="11"/>
  <c r="AL370" i="11"/>
  <c r="AK370" i="11"/>
  <c r="AJ370" i="11"/>
  <c r="AI370" i="11"/>
  <c r="AH370" i="11"/>
  <c r="AG370" i="11"/>
  <c r="AF370" i="11"/>
  <c r="AE370" i="11"/>
  <c r="AD370" i="11"/>
  <c r="AT369" i="11"/>
  <c r="AS369" i="11"/>
  <c r="AR369" i="11"/>
  <c r="AQ369" i="11"/>
  <c r="AP369" i="11"/>
  <c r="AO369" i="11"/>
  <c r="AN369" i="11"/>
  <c r="AM369" i="11"/>
  <c r="AL369" i="11"/>
  <c r="AK369" i="11"/>
  <c r="AJ369" i="11"/>
  <c r="AI369" i="11"/>
  <c r="AH369" i="11"/>
  <c r="AG369" i="11"/>
  <c r="AF369" i="11"/>
  <c r="AE369" i="11"/>
  <c r="AD369" i="11"/>
  <c r="AT368" i="11"/>
  <c r="AS368" i="11"/>
  <c r="AR368" i="11"/>
  <c r="AQ368" i="11"/>
  <c r="AP368" i="11"/>
  <c r="AO368" i="11"/>
  <c r="AN368" i="11"/>
  <c r="AM368" i="11"/>
  <c r="AL368" i="11"/>
  <c r="AK368" i="11"/>
  <c r="AJ368" i="11"/>
  <c r="AI368" i="11"/>
  <c r="AH368" i="11"/>
  <c r="AG368" i="11"/>
  <c r="AF368" i="11"/>
  <c r="AE368" i="11"/>
  <c r="AD368" i="11"/>
  <c r="AT367" i="11"/>
  <c r="AS367" i="11"/>
  <c r="AR367" i="11"/>
  <c r="AQ367" i="11"/>
  <c r="AP367" i="11"/>
  <c r="AO367" i="11"/>
  <c r="AN367" i="11"/>
  <c r="AM367" i="11"/>
  <c r="AL367" i="11"/>
  <c r="AK367" i="11"/>
  <c r="AJ367" i="11"/>
  <c r="AI367" i="11"/>
  <c r="AH367" i="11"/>
  <c r="AG367" i="11"/>
  <c r="AF367" i="11"/>
  <c r="AE367" i="11"/>
  <c r="AD367" i="11"/>
  <c r="AT366" i="11"/>
  <c r="AS366" i="11"/>
  <c r="AR366" i="11"/>
  <c r="AQ366" i="11"/>
  <c r="AP366" i="11"/>
  <c r="AO366" i="11"/>
  <c r="AN366" i="11"/>
  <c r="AM366" i="11"/>
  <c r="AL366" i="11"/>
  <c r="AK366" i="11"/>
  <c r="AJ366" i="11"/>
  <c r="AI366" i="11"/>
  <c r="AH366" i="11"/>
  <c r="AG366" i="11"/>
  <c r="AF366" i="11"/>
  <c r="AE366" i="11"/>
  <c r="AD366" i="11"/>
  <c r="AT365" i="11"/>
  <c r="AS365" i="11"/>
  <c r="AR365" i="11"/>
  <c r="AQ365" i="11"/>
  <c r="AP365" i="11"/>
  <c r="AO365" i="11"/>
  <c r="AN365" i="11"/>
  <c r="AM365" i="11"/>
  <c r="AL365" i="11"/>
  <c r="AK365" i="11"/>
  <c r="AJ365" i="11"/>
  <c r="AI365" i="11"/>
  <c r="AH365" i="11"/>
  <c r="AG365" i="11"/>
  <c r="AF365" i="11"/>
  <c r="AE365" i="11"/>
  <c r="AD365" i="11"/>
  <c r="AT364" i="11"/>
  <c r="AS364" i="11"/>
  <c r="AR364" i="11"/>
  <c r="AQ364" i="11"/>
  <c r="AP364" i="11"/>
  <c r="AO364" i="11"/>
  <c r="AN364" i="11"/>
  <c r="AM364" i="11"/>
  <c r="AL364" i="11"/>
  <c r="AK364" i="11"/>
  <c r="AJ364" i="11"/>
  <c r="AI364" i="11"/>
  <c r="AH364" i="11"/>
  <c r="AG364" i="11"/>
  <c r="AF364" i="11"/>
  <c r="AE364" i="11"/>
  <c r="AD364" i="11"/>
  <c r="AT363" i="11"/>
  <c r="AS363" i="11"/>
  <c r="AR363" i="11"/>
  <c r="AQ363" i="11"/>
  <c r="AP363" i="11"/>
  <c r="AO363" i="11"/>
  <c r="AN363" i="11"/>
  <c r="AM363" i="11"/>
  <c r="AL363" i="11"/>
  <c r="AK363" i="11"/>
  <c r="AJ363" i="11"/>
  <c r="AI363" i="11"/>
  <c r="AH363" i="11"/>
  <c r="AG363" i="11"/>
  <c r="AF363" i="11"/>
  <c r="AE363" i="11"/>
  <c r="AD363" i="11"/>
  <c r="AT362" i="11"/>
  <c r="AS362" i="11"/>
  <c r="AR362" i="11"/>
  <c r="AQ362" i="11"/>
  <c r="AP362" i="11"/>
  <c r="AO362" i="11"/>
  <c r="AN362" i="11"/>
  <c r="AM362" i="11"/>
  <c r="AL362" i="11"/>
  <c r="AK362" i="11"/>
  <c r="AJ362" i="11"/>
  <c r="AI362" i="11"/>
  <c r="AH362" i="11"/>
  <c r="AG362" i="11"/>
  <c r="AF362" i="11"/>
  <c r="AE362" i="11"/>
  <c r="AD362" i="11"/>
  <c r="AT361" i="11"/>
  <c r="AS361" i="11"/>
  <c r="AR361" i="11"/>
  <c r="AQ361" i="11"/>
  <c r="AP361" i="11"/>
  <c r="AO361" i="11"/>
  <c r="AN361" i="11"/>
  <c r="AM361" i="11"/>
  <c r="AL361" i="11"/>
  <c r="AK361" i="11"/>
  <c r="AJ361" i="11"/>
  <c r="AI361" i="11"/>
  <c r="AH361" i="11"/>
  <c r="AG361" i="11"/>
  <c r="AF361" i="11"/>
  <c r="AE361" i="11"/>
  <c r="AD361" i="11"/>
  <c r="AT360" i="11"/>
  <c r="AS360" i="11"/>
  <c r="AR360" i="11"/>
  <c r="AQ360" i="11"/>
  <c r="AP360" i="11"/>
  <c r="AO360" i="11"/>
  <c r="AN360" i="11"/>
  <c r="AM360" i="11"/>
  <c r="AL360" i="11"/>
  <c r="AK360" i="11"/>
  <c r="AJ360" i="11"/>
  <c r="AI360" i="11"/>
  <c r="AH360" i="11"/>
  <c r="AG360" i="11"/>
  <c r="AF360" i="11"/>
  <c r="AE360" i="11"/>
  <c r="AD360" i="11"/>
  <c r="AT359" i="11"/>
  <c r="AS359" i="11"/>
  <c r="AR359" i="11"/>
  <c r="AQ359" i="11"/>
  <c r="AP359" i="11"/>
  <c r="AO359" i="11"/>
  <c r="AN359" i="11"/>
  <c r="AM359" i="11"/>
  <c r="AL359" i="11"/>
  <c r="AK359" i="11"/>
  <c r="AJ359" i="11"/>
  <c r="AI359" i="11"/>
  <c r="AH359" i="11"/>
  <c r="AG359" i="11"/>
  <c r="AF359" i="11"/>
  <c r="AE359" i="11"/>
  <c r="AD359" i="11"/>
  <c r="AT358" i="11"/>
  <c r="AS358" i="11"/>
  <c r="AR358" i="11"/>
  <c r="AQ358" i="11"/>
  <c r="AP358" i="11"/>
  <c r="AO358" i="11"/>
  <c r="AN358" i="11"/>
  <c r="AM358" i="11"/>
  <c r="AL358" i="11"/>
  <c r="AK358" i="11"/>
  <c r="AJ358" i="11"/>
  <c r="AI358" i="11"/>
  <c r="AH358" i="11"/>
  <c r="AG358" i="11"/>
  <c r="AF358" i="11"/>
  <c r="AE358" i="11"/>
  <c r="AD358" i="11"/>
  <c r="AT357" i="11"/>
  <c r="AS357" i="11"/>
  <c r="AR357" i="11"/>
  <c r="AQ357" i="11"/>
  <c r="AP357" i="11"/>
  <c r="AO357" i="11"/>
  <c r="AN357" i="11"/>
  <c r="AM357" i="11"/>
  <c r="AL357" i="11"/>
  <c r="AK357" i="11"/>
  <c r="AJ357" i="11"/>
  <c r="AI357" i="11"/>
  <c r="AH357" i="11"/>
  <c r="AG357" i="11"/>
  <c r="AF357" i="11"/>
  <c r="AE357" i="11"/>
  <c r="AD357" i="11"/>
  <c r="AT356" i="11"/>
  <c r="AS356" i="11"/>
  <c r="AR356" i="11"/>
  <c r="AQ356" i="11"/>
  <c r="AP356" i="11"/>
  <c r="AO356" i="11"/>
  <c r="AN356" i="11"/>
  <c r="AM356" i="11"/>
  <c r="AL356" i="11"/>
  <c r="AK356" i="11"/>
  <c r="AJ356" i="11"/>
  <c r="AI356" i="11"/>
  <c r="AH356" i="11"/>
  <c r="AG356" i="11"/>
  <c r="AF356" i="11"/>
  <c r="AE356" i="11"/>
  <c r="AD356" i="11"/>
  <c r="AT355" i="11"/>
  <c r="AS355" i="11"/>
  <c r="AR355" i="11"/>
  <c r="AQ355" i="11"/>
  <c r="AP355" i="11"/>
  <c r="AO355" i="11"/>
  <c r="AN355" i="11"/>
  <c r="AM355" i="11"/>
  <c r="AL355" i="11"/>
  <c r="AK355" i="11"/>
  <c r="AJ355" i="11"/>
  <c r="AI355" i="11"/>
  <c r="AH355" i="11"/>
  <c r="AG355" i="11"/>
  <c r="AF355" i="11"/>
  <c r="AE355" i="11"/>
  <c r="AD355" i="11"/>
  <c r="AT354" i="11"/>
  <c r="AS354" i="11"/>
  <c r="AR354" i="11"/>
  <c r="AQ354" i="11"/>
  <c r="AP354" i="11"/>
  <c r="AO354" i="11"/>
  <c r="AN354" i="11"/>
  <c r="AM354" i="11"/>
  <c r="AL354" i="11"/>
  <c r="AK354" i="11"/>
  <c r="AJ354" i="11"/>
  <c r="AI354" i="11"/>
  <c r="AH354" i="11"/>
  <c r="AG354" i="11"/>
  <c r="AF354" i="11"/>
  <c r="AE354" i="11"/>
  <c r="AD354" i="11"/>
  <c r="AT353" i="11"/>
  <c r="AS353" i="11"/>
  <c r="AR353" i="11"/>
  <c r="AQ353" i="11"/>
  <c r="AP353" i="11"/>
  <c r="AO353" i="11"/>
  <c r="AN353" i="11"/>
  <c r="AM353" i="11"/>
  <c r="AL353" i="11"/>
  <c r="AK353" i="11"/>
  <c r="AJ353" i="11"/>
  <c r="AI353" i="11"/>
  <c r="AH353" i="11"/>
  <c r="AG353" i="11"/>
  <c r="AF353" i="11"/>
  <c r="AE353" i="11"/>
  <c r="AD353" i="11"/>
  <c r="AT352" i="11"/>
  <c r="AS352" i="11"/>
  <c r="AR352" i="11"/>
  <c r="AQ352" i="11"/>
  <c r="AP352" i="11"/>
  <c r="AO352" i="11"/>
  <c r="AN352" i="11"/>
  <c r="AM352" i="11"/>
  <c r="AL352" i="11"/>
  <c r="AK352" i="11"/>
  <c r="AJ352" i="11"/>
  <c r="AI352" i="11"/>
  <c r="AH352" i="11"/>
  <c r="AG352" i="11"/>
  <c r="AF352" i="11"/>
  <c r="AE352" i="11"/>
  <c r="AD352" i="11"/>
  <c r="AT351" i="11"/>
  <c r="AS351" i="11"/>
  <c r="AR351" i="11"/>
  <c r="AQ351" i="11"/>
  <c r="AP351" i="11"/>
  <c r="AO351" i="11"/>
  <c r="AN351" i="11"/>
  <c r="AM351" i="11"/>
  <c r="AL351" i="11"/>
  <c r="AK351" i="11"/>
  <c r="AJ351" i="11"/>
  <c r="AI351" i="11"/>
  <c r="AH351" i="11"/>
  <c r="AG351" i="11"/>
  <c r="AF351" i="11"/>
  <c r="AE351" i="11"/>
  <c r="AD351" i="11"/>
  <c r="AT350" i="11"/>
  <c r="AS350" i="11"/>
  <c r="AR350" i="11"/>
  <c r="AQ350" i="11"/>
  <c r="AP350" i="11"/>
  <c r="AO350" i="11"/>
  <c r="AN350" i="11"/>
  <c r="AM350" i="11"/>
  <c r="AL350" i="11"/>
  <c r="AK350" i="11"/>
  <c r="AJ350" i="11"/>
  <c r="AI350" i="11"/>
  <c r="AH350" i="11"/>
  <c r="AG350" i="11"/>
  <c r="AF350" i="11"/>
  <c r="AE350" i="11"/>
  <c r="AD350" i="11"/>
  <c r="AT349" i="11"/>
  <c r="AS349" i="11"/>
  <c r="AR349" i="11"/>
  <c r="AQ349" i="11"/>
  <c r="AP349" i="11"/>
  <c r="AO349" i="11"/>
  <c r="AN349" i="11"/>
  <c r="AM349" i="11"/>
  <c r="AL349" i="11"/>
  <c r="AK349" i="11"/>
  <c r="AJ349" i="11"/>
  <c r="AI349" i="11"/>
  <c r="AH349" i="11"/>
  <c r="AG349" i="11"/>
  <c r="AF349" i="11"/>
  <c r="AE349" i="11"/>
  <c r="AD349" i="11"/>
  <c r="AT348" i="11"/>
  <c r="AS348" i="11"/>
  <c r="AR348" i="11"/>
  <c r="AQ348" i="11"/>
  <c r="AP348" i="11"/>
  <c r="AO348" i="11"/>
  <c r="AN348" i="11"/>
  <c r="AM348" i="11"/>
  <c r="AL348" i="11"/>
  <c r="AK348" i="11"/>
  <c r="AJ348" i="11"/>
  <c r="AI348" i="11"/>
  <c r="AH348" i="11"/>
  <c r="AG348" i="11"/>
  <c r="AF348" i="11"/>
  <c r="AE348" i="11"/>
  <c r="AD348" i="11"/>
  <c r="AT347" i="11"/>
  <c r="AS347" i="11"/>
  <c r="AR347" i="11"/>
  <c r="AQ347" i="11"/>
  <c r="AP347" i="11"/>
  <c r="AO347" i="11"/>
  <c r="AN347" i="11"/>
  <c r="AM347" i="11"/>
  <c r="AL347" i="11"/>
  <c r="AK347" i="11"/>
  <c r="AJ347" i="11"/>
  <c r="AI347" i="11"/>
  <c r="AH347" i="11"/>
  <c r="AG347" i="11"/>
  <c r="AF347" i="11"/>
  <c r="AE347" i="11"/>
  <c r="AD347" i="11"/>
  <c r="AT346" i="11"/>
  <c r="AS346" i="11"/>
  <c r="AR346" i="11"/>
  <c r="AQ346" i="11"/>
  <c r="AP346" i="11"/>
  <c r="AO346" i="11"/>
  <c r="AN346" i="11"/>
  <c r="AM346" i="11"/>
  <c r="AL346" i="11"/>
  <c r="AK346" i="11"/>
  <c r="AJ346" i="11"/>
  <c r="AI346" i="11"/>
  <c r="AH346" i="11"/>
  <c r="AG346" i="11"/>
  <c r="AF346" i="11"/>
  <c r="AE346" i="11"/>
  <c r="AD346" i="11"/>
  <c r="AT345" i="11"/>
  <c r="AS345" i="11"/>
  <c r="AR345" i="11"/>
  <c r="AQ345" i="11"/>
  <c r="AP345" i="11"/>
  <c r="AO345" i="11"/>
  <c r="AN345" i="11"/>
  <c r="AM345" i="11"/>
  <c r="AL345" i="11"/>
  <c r="AK345" i="11"/>
  <c r="AJ345" i="11"/>
  <c r="AI345" i="11"/>
  <c r="AH345" i="11"/>
  <c r="AG345" i="11"/>
  <c r="AF345" i="11"/>
  <c r="AE345" i="11"/>
  <c r="AD345" i="11"/>
  <c r="AT344" i="11"/>
  <c r="AS344" i="11"/>
  <c r="AR344" i="11"/>
  <c r="AQ344" i="11"/>
  <c r="AP344" i="11"/>
  <c r="AO344" i="11"/>
  <c r="AN344" i="11"/>
  <c r="AM344" i="11"/>
  <c r="AL344" i="11"/>
  <c r="AK344" i="11"/>
  <c r="AJ344" i="11"/>
  <c r="AI344" i="11"/>
  <c r="AH344" i="11"/>
  <c r="AG344" i="11"/>
  <c r="AF344" i="11"/>
  <c r="AE344" i="11"/>
  <c r="AD344" i="11"/>
  <c r="AT343" i="11"/>
  <c r="AS343" i="11"/>
  <c r="AR343" i="11"/>
  <c r="AQ343" i="11"/>
  <c r="AP343" i="11"/>
  <c r="AO343" i="11"/>
  <c r="AN343" i="11"/>
  <c r="AM343" i="11"/>
  <c r="AL343" i="11"/>
  <c r="AK343" i="11"/>
  <c r="AJ343" i="11"/>
  <c r="AI343" i="11"/>
  <c r="AH343" i="11"/>
  <c r="AG343" i="11"/>
  <c r="AF343" i="11"/>
  <c r="AE343" i="11"/>
  <c r="AD343" i="11"/>
  <c r="AT342" i="11"/>
  <c r="AS342" i="11"/>
  <c r="AR342" i="11"/>
  <c r="AQ342" i="11"/>
  <c r="AP342" i="11"/>
  <c r="AO342" i="11"/>
  <c r="AN342" i="11"/>
  <c r="AM342" i="11"/>
  <c r="AL342" i="11"/>
  <c r="AK342" i="11"/>
  <c r="AJ342" i="11"/>
  <c r="AI342" i="11"/>
  <c r="AH342" i="11"/>
  <c r="AG342" i="11"/>
  <c r="AF342" i="11"/>
  <c r="AE342" i="11"/>
  <c r="AD342" i="11"/>
  <c r="AT341" i="11"/>
  <c r="AS341" i="11"/>
  <c r="AR341" i="11"/>
  <c r="AQ341" i="11"/>
  <c r="AP341" i="11"/>
  <c r="AO341" i="11"/>
  <c r="AN341" i="11"/>
  <c r="AM341" i="11"/>
  <c r="AL341" i="11"/>
  <c r="AK341" i="11"/>
  <c r="AJ341" i="11"/>
  <c r="AI341" i="11"/>
  <c r="AH341" i="11"/>
  <c r="AG341" i="11"/>
  <c r="AF341" i="11"/>
  <c r="AE341" i="11"/>
  <c r="AD341" i="11"/>
  <c r="AT340" i="11"/>
  <c r="AS340" i="11"/>
  <c r="AR340" i="11"/>
  <c r="AQ340" i="11"/>
  <c r="AP340" i="11"/>
  <c r="AO340" i="11"/>
  <c r="AN340" i="11"/>
  <c r="AM340" i="11"/>
  <c r="AL340" i="11"/>
  <c r="AK340" i="11"/>
  <c r="AJ340" i="11"/>
  <c r="AI340" i="11"/>
  <c r="AH340" i="11"/>
  <c r="AG340" i="11"/>
  <c r="AF340" i="11"/>
  <c r="AE340" i="11"/>
  <c r="AD340" i="11"/>
  <c r="AT339" i="11"/>
  <c r="AS339" i="11"/>
  <c r="AR339" i="11"/>
  <c r="AQ339" i="11"/>
  <c r="AP339" i="11"/>
  <c r="AO339" i="11"/>
  <c r="AN339" i="11"/>
  <c r="AM339" i="11"/>
  <c r="AL339" i="11"/>
  <c r="AK339" i="11"/>
  <c r="AJ339" i="11"/>
  <c r="AI339" i="11"/>
  <c r="AH339" i="11"/>
  <c r="AG339" i="11"/>
  <c r="AF339" i="11"/>
  <c r="AE339" i="11"/>
  <c r="AD339" i="11"/>
  <c r="AT338" i="11"/>
  <c r="AS338" i="11"/>
  <c r="AR338" i="11"/>
  <c r="AQ338" i="11"/>
  <c r="AP338" i="11"/>
  <c r="AO338" i="11"/>
  <c r="AN338" i="11"/>
  <c r="AM338" i="11"/>
  <c r="AL338" i="11"/>
  <c r="AK338" i="11"/>
  <c r="AJ338" i="11"/>
  <c r="AI338" i="11"/>
  <c r="AH338" i="11"/>
  <c r="AG338" i="11"/>
  <c r="AF338" i="11"/>
  <c r="AE338" i="11"/>
  <c r="AD338" i="11"/>
  <c r="AT337" i="11"/>
  <c r="AS337" i="11"/>
  <c r="AR337" i="11"/>
  <c r="AQ337" i="11"/>
  <c r="AP337" i="11"/>
  <c r="AO337" i="11"/>
  <c r="AN337" i="11"/>
  <c r="AM337" i="11"/>
  <c r="AL337" i="11"/>
  <c r="AK337" i="11"/>
  <c r="AJ337" i="11"/>
  <c r="AI337" i="11"/>
  <c r="AH337" i="11"/>
  <c r="AG337" i="11"/>
  <c r="AF337" i="11"/>
  <c r="AE337" i="11"/>
  <c r="AD337" i="11"/>
  <c r="AT336" i="11"/>
  <c r="AS336" i="11"/>
  <c r="AR336" i="11"/>
  <c r="AQ336" i="11"/>
  <c r="AP336" i="11"/>
  <c r="AO336" i="11"/>
  <c r="AN336" i="11"/>
  <c r="AM336" i="11"/>
  <c r="AL336" i="11"/>
  <c r="AK336" i="11"/>
  <c r="AJ336" i="11"/>
  <c r="AI336" i="11"/>
  <c r="AH336" i="11"/>
  <c r="AG336" i="11"/>
  <c r="AF336" i="11"/>
  <c r="AE336" i="11"/>
  <c r="AD336" i="11"/>
  <c r="AT335" i="11"/>
  <c r="AS335" i="11"/>
  <c r="AR335" i="11"/>
  <c r="AQ335" i="11"/>
  <c r="AP335" i="11"/>
  <c r="AO335" i="11"/>
  <c r="AN335" i="11"/>
  <c r="AM335" i="11"/>
  <c r="AL335" i="11"/>
  <c r="AK335" i="11"/>
  <c r="AJ335" i="11"/>
  <c r="AI335" i="11"/>
  <c r="AH335" i="11"/>
  <c r="AG335" i="11"/>
  <c r="AF335" i="11"/>
  <c r="AE335" i="11"/>
  <c r="AD335" i="11"/>
  <c r="AT334" i="11"/>
  <c r="AS334" i="11"/>
  <c r="AR334" i="11"/>
  <c r="AQ334" i="11"/>
  <c r="AP334" i="11"/>
  <c r="AO334" i="11"/>
  <c r="AN334" i="11"/>
  <c r="AM334" i="11"/>
  <c r="AL334" i="11"/>
  <c r="AK334" i="11"/>
  <c r="AJ334" i="11"/>
  <c r="AI334" i="11"/>
  <c r="AH334" i="11"/>
  <c r="AG334" i="11"/>
  <c r="AF334" i="11"/>
  <c r="AE334" i="11"/>
  <c r="AD334" i="11"/>
  <c r="AT333" i="11"/>
  <c r="AS333" i="11"/>
  <c r="AR333" i="11"/>
  <c r="AQ333" i="11"/>
  <c r="AP333" i="11"/>
  <c r="AO333" i="11"/>
  <c r="AN333" i="11"/>
  <c r="AM333" i="11"/>
  <c r="AL333" i="11"/>
  <c r="AK333" i="11"/>
  <c r="AJ333" i="11"/>
  <c r="AI333" i="11"/>
  <c r="AH333" i="11"/>
  <c r="AG333" i="11"/>
  <c r="AF333" i="11"/>
  <c r="AE333" i="11"/>
  <c r="AD333" i="11"/>
  <c r="AT332" i="11"/>
  <c r="AS332" i="11"/>
  <c r="AR332" i="11"/>
  <c r="AQ332" i="11"/>
  <c r="AP332" i="11"/>
  <c r="AO332" i="11"/>
  <c r="AN332" i="11"/>
  <c r="AM332" i="11"/>
  <c r="AL332" i="11"/>
  <c r="AK332" i="11"/>
  <c r="AJ332" i="11"/>
  <c r="AI332" i="11"/>
  <c r="AH332" i="11"/>
  <c r="AG332" i="11"/>
  <c r="AF332" i="11"/>
  <c r="AE332" i="11"/>
  <c r="AD332" i="11"/>
  <c r="AT331" i="11"/>
  <c r="AS331" i="11"/>
  <c r="AR331" i="11"/>
  <c r="AQ331" i="11"/>
  <c r="AP331" i="11"/>
  <c r="AO331" i="11"/>
  <c r="AN331" i="11"/>
  <c r="AM331" i="11"/>
  <c r="AL331" i="11"/>
  <c r="AK331" i="11"/>
  <c r="AJ331" i="11"/>
  <c r="AI331" i="11"/>
  <c r="AH331" i="11"/>
  <c r="AG331" i="11"/>
  <c r="AF331" i="11"/>
  <c r="AE331" i="11"/>
  <c r="AD331" i="11"/>
  <c r="AT330" i="11"/>
  <c r="AS330" i="11"/>
  <c r="AR330" i="11"/>
  <c r="AQ330" i="11"/>
  <c r="AP330" i="11"/>
  <c r="AO330" i="11"/>
  <c r="AN330" i="11"/>
  <c r="AM330" i="11"/>
  <c r="AL330" i="11"/>
  <c r="AK330" i="11"/>
  <c r="AJ330" i="11"/>
  <c r="AI330" i="11"/>
  <c r="AH330" i="11"/>
  <c r="AG330" i="11"/>
  <c r="AF330" i="11"/>
  <c r="AE330" i="11"/>
  <c r="AD330" i="11"/>
  <c r="AT329" i="11"/>
  <c r="AS329" i="11"/>
  <c r="AR329" i="11"/>
  <c r="AQ329" i="11"/>
  <c r="AP329" i="11"/>
  <c r="AO329" i="11"/>
  <c r="AN329" i="11"/>
  <c r="AM329" i="11"/>
  <c r="AL329" i="11"/>
  <c r="AK329" i="11"/>
  <c r="AJ329" i="11"/>
  <c r="AI329" i="11"/>
  <c r="AH329" i="11"/>
  <c r="AG329" i="11"/>
  <c r="AF329" i="11"/>
  <c r="AE329" i="11"/>
  <c r="AD329" i="11"/>
  <c r="AT328" i="11"/>
  <c r="AS328" i="11"/>
  <c r="AR328" i="11"/>
  <c r="AQ328" i="11"/>
  <c r="AP328" i="11"/>
  <c r="AO328" i="11"/>
  <c r="AN328" i="11"/>
  <c r="AM328" i="11"/>
  <c r="AL328" i="11"/>
  <c r="AK328" i="11"/>
  <c r="AJ328" i="11"/>
  <c r="AI328" i="11"/>
  <c r="AH328" i="11"/>
  <c r="AG328" i="11"/>
  <c r="AF328" i="11"/>
  <c r="AE328" i="11"/>
  <c r="AD328" i="11"/>
  <c r="AT327" i="11"/>
  <c r="AS327" i="11"/>
  <c r="AR327" i="11"/>
  <c r="AQ327" i="11"/>
  <c r="AP327" i="11"/>
  <c r="AO327" i="11"/>
  <c r="AN327" i="11"/>
  <c r="AM327" i="11"/>
  <c r="AL327" i="11"/>
  <c r="AK327" i="11"/>
  <c r="AJ327" i="11"/>
  <c r="AI327" i="11"/>
  <c r="AH327" i="11"/>
  <c r="AG327" i="11"/>
  <c r="AF327" i="11"/>
  <c r="AE327" i="11"/>
  <c r="AD327" i="11"/>
  <c r="AT326" i="11"/>
  <c r="AS326" i="11"/>
  <c r="AR326" i="11"/>
  <c r="AQ326" i="11"/>
  <c r="AP326" i="11"/>
  <c r="AO326" i="11"/>
  <c r="AN326" i="11"/>
  <c r="AM326" i="11"/>
  <c r="AL326" i="11"/>
  <c r="AK326" i="11"/>
  <c r="AJ326" i="11"/>
  <c r="AI326" i="11"/>
  <c r="AH326" i="11"/>
  <c r="AG326" i="11"/>
  <c r="AF326" i="11"/>
  <c r="AE326" i="11"/>
  <c r="AD326" i="11"/>
  <c r="AT325" i="11"/>
  <c r="AS325" i="11"/>
  <c r="AR325" i="11"/>
  <c r="AQ325" i="11"/>
  <c r="AP325" i="11"/>
  <c r="AO325" i="11"/>
  <c r="AN325" i="11"/>
  <c r="AM325" i="11"/>
  <c r="AL325" i="11"/>
  <c r="AK325" i="11"/>
  <c r="AJ325" i="11"/>
  <c r="AI325" i="11"/>
  <c r="AH325" i="11"/>
  <c r="AG325" i="11"/>
  <c r="AF325" i="11"/>
  <c r="AE325" i="11"/>
  <c r="AD325" i="11"/>
  <c r="AT324" i="11"/>
  <c r="AS324" i="11"/>
  <c r="AR324" i="11"/>
  <c r="AQ324" i="11"/>
  <c r="AP324" i="11"/>
  <c r="AO324" i="11"/>
  <c r="AN324" i="11"/>
  <c r="AM324" i="11"/>
  <c r="AL324" i="11"/>
  <c r="AK324" i="11"/>
  <c r="AJ324" i="11"/>
  <c r="AI324" i="11"/>
  <c r="AH324" i="11"/>
  <c r="AG324" i="11"/>
  <c r="AF324" i="11"/>
  <c r="AE324" i="11"/>
  <c r="AD324" i="11"/>
  <c r="AT323" i="11"/>
  <c r="AS323" i="11"/>
  <c r="AR323" i="11"/>
  <c r="AQ323" i="11"/>
  <c r="AP323" i="11"/>
  <c r="AO323" i="11"/>
  <c r="AN323" i="11"/>
  <c r="AM323" i="11"/>
  <c r="AL323" i="11"/>
  <c r="AK323" i="11"/>
  <c r="AJ323" i="11"/>
  <c r="AI323" i="11"/>
  <c r="AH323" i="11"/>
  <c r="AG323" i="11"/>
  <c r="AF323" i="11"/>
  <c r="AE323" i="11"/>
  <c r="AD323" i="11"/>
  <c r="AT322" i="11"/>
  <c r="AS322" i="11"/>
  <c r="AR322" i="11"/>
  <c r="AQ322" i="11"/>
  <c r="AP322" i="11"/>
  <c r="AO322" i="11"/>
  <c r="AN322" i="11"/>
  <c r="AM322" i="11"/>
  <c r="AL322" i="11"/>
  <c r="AK322" i="11"/>
  <c r="AJ322" i="11"/>
  <c r="AI322" i="11"/>
  <c r="AH322" i="11"/>
  <c r="AG322" i="11"/>
  <c r="AF322" i="11"/>
  <c r="AE322" i="11"/>
  <c r="AD322" i="11"/>
  <c r="AT321" i="11"/>
  <c r="AS321" i="11"/>
  <c r="AR321" i="11"/>
  <c r="AQ321" i="11"/>
  <c r="AP321" i="11"/>
  <c r="AO321" i="11"/>
  <c r="AN321" i="11"/>
  <c r="AM321" i="11"/>
  <c r="AL321" i="11"/>
  <c r="AK321" i="11"/>
  <c r="AJ321" i="11"/>
  <c r="AI321" i="11"/>
  <c r="AH321" i="11"/>
  <c r="AG321" i="11"/>
  <c r="AF321" i="11"/>
  <c r="AE321" i="11"/>
  <c r="AD321" i="11"/>
  <c r="AT320" i="11"/>
  <c r="AS320" i="11"/>
  <c r="AR320" i="11"/>
  <c r="AQ320" i="11"/>
  <c r="AP320" i="11"/>
  <c r="AO320" i="11"/>
  <c r="AN320" i="11"/>
  <c r="AM320" i="11"/>
  <c r="AL320" i="11"/>
  <c r="AK320" i="11"/>
  <c r="AJ320" i="11"/>
  <c r="AI320" i="11"/>
  <c r="AH320" i="11"/>
  <c r="AG320" i="11"/>
  <c r="AF320" i="11"/>
  <c r="AE320" i="11"/>
  <c r="AD320" i="11"/>
  <c r="AT319" i="11"/>
  <c r="AS319" i="11"/>
  <c r="AR319" i="11"/>
  <c r="AQ319" i="11"/>
  <c r="AP319" i="11"/>
  <c r="AO319" i="11"/>
  <c r="AN319" i="11"/>
  <c r="AM319" i="11"/>
  <c r="AL319" i="11"/>
  <c r="AK319" i="11"/>
  <c r="AJ319" i="11"/>
  <c r="AI319" i="11"/>
  <c r="AH319" i="11"/>
  <c r="AG319" i="11"/>
  <c r="AF319" i="11"/>
  <c r="AE319" i="11"/>
  <c r="AD319" i="11"/>
  <c r="AT318" i="11"/>
  <c r="AS318" i="11"/>
  <c r="AR318" i="11"/>
  <c r="AQ318" i="11"/>
  <c r="AP318" i="11"/>
  <c r="AO318" i="11"/>
  <c r="AN318" i="11"/>
  <c r="AM318" i="11"/>
  <c r="AL318" i="11"/>
  <c r="AK318" i="11"/>
  <c r="AJ318" i="11"/>
  <c r="AI318" i="11"/>
  <c r="AH318" i="11"/>
  <c r="AG318" i="11"/>
  <c r="AF318" i="11"/>
  <c r="AE318" i="11"/>
  <c r="AD318" i="11"/>
  <c r="AT317" i="11"/>
  <c r="AS317" i="11"/>
  <c r="AR317" i="11"/>
  <c r="AQ317" i="11"/>
  <c r="AP317" i="11"/>
  <c r="AO317" i="11"/>
  <c r="AN317" i="11"/>
  <c r="AM317" i="11"/>
  <c r="AL317" i="11"/>
  <c r="AK317" i="11"/>
  <c r="AJ317" i="11"/>
  <c r="AI317" i="11"/>
  <c r="AH317" i="11"/>
  <c r="AG317" i="11"/>
  <c r="AF317" i="11"/>
  <c r="AE317" i="11"/>
  <c r="AD317" i="11"/>
  <c r="AT316" i="11"/>
  <c r="AS316" i="11"/>
  <c r="AR316" i="11"/>
  <c r="AQ316" i="11"/>
  <c r="AP316" i="11"/>
  <c r="AO316" i="11"/>
  <c r="AN316" i="11"/>
  <c r="AM316" i="11"/>
  <c r="AL316" i="11"/>
  <c r="AK316" i="11"/>
  <c r="AJ316" i="11"/>
  <c r="AI316" i="11"/>
  <c r="AH316" i="11"/>
  <c r="AG316" i="11"/>
  <c r="AF316" i="11"/>
  <c r="AE316" i="11"/>
  <c r="AD316" i="11"/>
  <c r="AT315" i="11"/>
  <c r="AS315" i="11"/>
  <c r="AR315" i="11"/>
  <c r="AQ315" i="11"/>
  <c r="AP315" i="11"/>
  <c r="AO315" i="11"/>
  <c r="AN315" i="11"/>
  <c r="AM315" i="11"/>
  <c r="AL315" i="11"/>
  <c r="AK315" i="11"/>
  <c r="AJ315" i="11"/>
  <c r="AI315" i="11"/>
  <c r="AH315" i="11"/>
  <c r="AG315" i="11"/>
  <c r="AF315" i="11"/>
  <c r="AE315" i="11"/>
  <c r="AD315" i="11"/>
  <c r="AT314" i="11"/>
  <c r="AS314" i="11"/>
  <c r="AR314" i="11"/>
  <c r="AQ314" i="11"/>
  <c r="AP314" i="11"/>
  <c r="AO314" i="11"/>
  <c r="AN314" i="11"/>
  <c r="AM314" i="11"/>
  <c r="AL314" i="11"/>
  <c r="AK314" i="11"/>
  <c r="AJ314" i="11"/>
  <c r="AI314" i="11"/>
  <c r="AH314" i="11"/>
  <c r="AG314" i="11"/>
  <c r="AF314" i="11"/>
  <c r="AE314" i="11"/>
  <c r="AD314" i="11"/>
  <c r="AT313" i="11"/>
  <c r="AS313" i="11"/>
  <c r="AR313" i="11"/>
  <c r="AQ313" i="11"/>
  <c r="AP313" i="11"/>
  <c r="AO313" i="11"/>
  <c r="AN313" i="11"/>
  <c r="AM313" i="11"/>
  <c r="AL313" i="11"/>
  <c r="AK313" i="11"/>
  <c r="AJ313" i="11"/>
  <c r="AI313" i="11"/>
  <c r="AH313" i="11"/>
  <c r="AG313" i="11"/>
  <c r="AF313" i="11"/>
  <c r="AE313" i="11"/>
  <c r="AD313" i="11"/>
  <c r="AT312" i="11"/>
  <c r="AS312" i="11"/>
  <c r="AR312" i="11"/>
  <c r="AQ312" i="11"/>
  <c r="AP312" i="11"/>
  <c r="AO312" i="11"/>
  <c r="AN312" i="11"/>
  <c r="AM312" i="11"/>
  <c r="AL312" i="11"/>
  <c r="AK312" i="11"/>
  <c r="AJ312" i="11"/>
  <c r="AI312" i="11"/>
  <c r="AH312" i="11"/>
  <c r="AG312" i="11"/>
  <c r="AF312" i="11"/>
  <c r="AE312" i="11"/>
  <c r="AD312" i="11"/>
  <c r="AT311" i="11"/>
  <c r="AS311" i="11"/>
  <c r="AR311" i="11"/>
  <c r="AQ311" i="11"/>
  <c r="AP311" i="11"/>
  <c r="AO311" i="11"/>
  <c r="AN311" i="11"/>
  <c r="AM311" i="11"/>
  <c r="AL311" i="11"/>
  <c r="AK311" i="11"/>
  <c r="AJ311" i="11"/>
  <c r="AI311" i="11"/>
  <c r="AH311" i="11"/>
  <c r="AG311" i="11"/>
  <c r="AF311" i="11"/>
  <c r="AE311" i="11"/>
  <c r="AD311" i="11"/>
  <c r="AT310" i="11"/>
  <c r="AS310" i="11"/>
  <c r="AR310" i="11"/>
  <c r="AQ310" i="11"/>
  <c r="AP310" i="11"/>
  <c r="AO310" i="11"/>
  <c r="AN310" i="11"/>
  <c r="AM310" i="11"/>
  <c r="AL310" i="11"/>
  <c r="AK310" i="11"/>
  <c r="AJ310" i="11"/>
  <c r="AI310" i="11"/>
  <c r="AH310" i="11"/>
  <c r="AG310" i="11"/>
  <c r="AF310" i="11"/>
  <c r="AE310" i="11"/>
  <c r="AD310" i="11"/>
  <c r="AT309" i="11"/>
  <c r="AS309" i="11"/>
  <c r="AR309" i="11"/>
  <c r="AQ309" i="11"/>
  <c r="AP309" i="11"/>
  <c r="AO309" i="11"/>
  <c r="AN309" i="11"/>
  <c r="AM309" i="11"/>
  <c r="AL309" i="11"/>
  <c r="AK309" i="11"/>
  <c r="AJ309" i="11"/>
  <c r="AI309" i="11"/>
  <c r="AH309" i="11"/>
  <c r="AG309" i="11"/>
  <c r="AF309" i="11"/>
  <c r="AE309" i="11"/>
  <c r="AD309" i="11"/>
  <c r="AT308" i="11"/>
  <c r="AS308" i="11"/>
  <c r="AR308" i="11"/>
  <c r="AQ308" i="11"/>
  <c r="AP308" i="11"/>
  <c r="AO308" i="11"/>
  <c r="AN308" i="11"/>
  <c r="AM308" i="11"/>
  <c r="AL308" i="11"/>
  <c r="AK308" i="11"/>
  <c r="AJ308" i="11"/>
  <c r="AI308" i="11"/>
  <c r="AH308" i="11"/>
  <c r="AG308" i="11"/>
  <c r="AF308" i="11"/>
  <c r="AE308" i="11"/>
  <c r="AD308" i="11"/>
  <c r="AT307" i="11"/>
  <c r="AS307" i="11"/>
  <c r="AR307" i="11"/>
  <c r="AQ307" i="11"/>
  <c r="AP307" i="11"/>
  <c r="AO307" i="11"/>
  <c r="AN307" i="11"/>
  <c r="AM307" i="11"/>
  <c r="AL307" i="11"/>
  <c r="AK307" i="11"/>
  <c r="AJ307" i="11"/>
  <c r="AI307" i="11"/>
  <c r="AH307" i="11"/>
  <c r="AG307" i="11"/>
  <c r="AF307" i="11"/>
  <c r="AE307" i="11"/>
  <c r="AD307" i="11"/>
  <c r="AT306" i="11"/>
  <c r="AS306" i="11"/>
  <c r="AR306" i="11"/>
  <c r="AQ306" i="11"/>
  <c r="AP306" i="11"/>
  <c r="AO306" i="11"/>
  <c r="AN306" i="11"/>
  <c r="AM306" i="11"/>
  <c r="AL306" i="11"/>
  <c r="AK306" i="11"/>
  <c r="AJ306" i="11"/>
  <c r="AI306" i="11"/>
  <c r="AH306" i="11"/>
  <c r="AG306" i="11"/>
  <c r="AF306" i="11"/>
  <c r="AE306" i="11"/>
  <c r="AD306" i="11"/>
  <c r="AT305" i="11"/>
  <c r="AS305" i="11"/>
  <c r="AR305" i="11"/>
  <c r="AQ305" i="11"/>
  <c r="AP305" i="11"/>
  <c r="AO305" i="11"/>
  <c r="AN305" i="11"/>
  <c r="AM305" i="11"/>
  <c r="AL305" i="11"/>
  <c r="AK305" i="11"/>
  <c r="AJ305" i="11"/>
  <c r="AI305" i="11"/>
  <c r="AH305" i="11"/>
  <c r="AG305" i="11"/>
  <c r="AF305" i="11"/>
  <c r="AE305" i="11"/>
  <c r="AD305" i="11"/>
  <c r="AT304" i="11"/>
  <c r="AS304" i="11"/>
  <c r="AR304" i="11"/>
  <c r="AQ304" i="11"/>
  <c r="AP304" i="11"/>
  <c r="AO304" i="11"/>
  <c r="AN304" i="11"/>
  <c r="AM304" i="11"/>
  <c r="AL304" i="11"/>
  <c r="AK304" i="11"/>
  <c r="AJ304" i="11"/>
  <c r="AI304" i="11"/>
  <c r="AH304" i="11"/>
  <c r="AG304" i="11"/>
  <c r="AF304" i="11"/>
  <c r="AE304" i="11"/>
  <c r="AD304" i="11"/>
  <c r="AT303" i="11"/>
  <c r="AS303" i="11"/>
  <c r="AR303" i="11"/>
  <c r="AQ303" i="11"/>
  <c r="AP303" i="11"/>
  <c r="AO303" i="11"/>
  <c r="AN303" i="11"/>
  <c r="AM303" i="11"/>
  <c r="AL303" i="11"/>
  <c r="AK303" i="11"/>
  <c r="AJ303" i="11"/>
  <c r="AI303" i="11"/>
  <c r="AH303" i="11"/>
  <c r="AG303" i="11"/>
  <c r="AF303" i="11"/>
  <c r="AE303" i="11"/>
  <c r="AD303" i="11"/>
  <c r="AT302" i="11"/>
  <c r="AS302" i="11"/>
  <c r="AR302" i="11"/>
  <c r="AQ302" i="11"/>
  <c r="AP302" i="11"/>
  <c r="AO302" i="11"/>
  <c r="AN302" i="11"/>
  <c r="AM302" i="11"/>
  <c r="AL302" i="11"/>
  <c r="AK302" i="11"/>
  <c r="AJ302" i="11"/>
  <c r="AI302" i="11"/>
  <c r="AH302" i="11"/>
  <c r="AG302" i="11"/>
  <c r="AF302" i="11"/>
  <c r="AE302" i="11"/>
  <c r="AD302" i="11"/>
  <c r="AT301" i="11"/>
  <c r="AS301" i="11"/>
  <c r="AR301" i="11"/>
  <c r="AQ301" i="11"/>
  <c r="AP301" i="11"/>
  <c r="AO301" i="11"/>
  <c r="AN301" i="11"/>
  <c r="AM301" i="11"/>
  <c r="AL301" i="11"/>
  <c r="AK301" i="11"/>
  <c r="AJ301" i="11"/>
  <c r="AI301" i="11"/>
  <c r="AH301" i="11"/>
  <c r="AG301" i="11"/>
  <c r="AF301" i="11"/>
  <c r="AE301" i="11"/>
  <c r="AD301" i="11"/>
  <c r="AT300" i="11"/>
  <c r="AS300" i="11"/>
  <c r="AR300" i="11"/>
  <c r="AQ300" i="11"/>
  <c r="AP300" i="11"/>
  <c r="AO300" i="11"/>
  <c r="AN300" i="11"/>
  <c r="AM300" i="11"/>
  <c r="AL300" i="11"/>
  <c r="AK300" i="11"/>
  <c r="AJ300" i="11"/>
  <c r="AI300" i="11"/>
  <c r="AH300" i="11"/>
  <c r="AG300" i="11"/>
  <c r="AF300" i="11"/>
  <c r="AE300" i="11"/>
  <c r="AD300" i="11"/>
  <c r="AT299" i="11"/>
  <c r="AS299" i="11"/>
  <c r="AR299" i="11"/>
  <c r="AQ299" i="11"/>
  <c r="AP299" i="11"/>
  <c r="AO299" i="11"/>
  <c r="AN299" i="11"/>
  <c r="AM299" i="11"/>
  <c r="AL299" i="11"/>
  <c r="AK299" i="11"/>
  <c r="AJ299" i="11"/>
  <c r="AI299" i="11"/>
  <c r="AH299" i="11"/>
  <c r="AG299" i="11"/>
  <c r="AF299" i="11"/>
  <c r="AE299" i="11"/>
  <c r="AD299" i="11"/>
  <c r="AT298" i="11"/>
  <c r="AS298" i="11"/>
  <c r="AR298" i="11"/>
  <c r="AQ298" i="11"/>
  <c r="AP298" i="11"/>
  <c r="AO298" i="11"/>
  <c r="AN298" i="11"/>
  <c r="AM298" i="11"/>
  <c r="AL298" i="11"/>
  <c r="AK298" i="11"/>
  <c r="AJ298" i="11"/>
  <c r="AI298" i="11"/>
  <c r="AH298" i="11"/>
  <c r="AG298" i="11"/>
  <c r="AF298" i="11"/>
  <c r="AE298" i="11"/>
  <c r="AD298" i="11"/>
  <c r="AT297" i="11"/>
  <c r="AS297" i="11"/>
  <c r="AR297" i="11"/>
  <c r="AQ297" i="11"/>
  <c r="AP297" i="11"/>
  <c r="AO297" i="11"/>
  <c r="AN297" i="11"/>
  <c r="AM297" i="11"/>
  <c r="AL297" i="11"/>
  <c r="AK297" i="11"/>
  <c r="AJ297" i="11"/>
  <c r="AI297" i="11"/>
  <c r="AH297" i="11"/>
  <c r="AG297" i="11"/>
  <c r="AF297" i="11"/>
  <c r="AE297" i="11"/>
  <c r="AD297" i="11"/>
  <c r="AT290" i="11"/>
  <c r="AS290" i="11"/>
  <c r="AR290" i="11"/>
  <c r="AQ290" i="11"/>
  <c r="AP290" i="11"/>
  <c r="AO290" i="11"/>
  <c r="AN290" i="11"/>
  <c r="AM290" i="11"/>
  <c r="AL290" i="11"/>
  <c r="AK290" i="11"/>
  <c r="AJ290" i="11"/>
  <c r="AI290" i="11"/>
  <c r="AH290" i="11"/>
  <c r="AG290" i="11"/>
  <c r="AF290" i="11"/>
  <c r="AE290" i="11"/>
  <c r="AD290" i="11"/>
  <c r="AT289" i="11"/>
  <c r="AS289" i="11"/>
  <c r="AR289" i="11"/>
  <c r="AQ289" i="11"/>
  <c r="AP289" i="11"/>
  <c r="AO289" i="11"/>
  <c r="AN289" i="11"/>
  <c r="AM289" i="11"/>
  <c r="AL289" i="11"/>
  <c r="AK289" i="11"/>
  <c r="AJ289" i="11"/>
  <c r="AI289" i="11"/>
  <c r="AH289" i="11"/>
  <c r="AG289" i="11"/>
  <c r="AF289" i="11"/>
  <c r="AE289" i="11"/>
  <c r="AD289" i="11"/>
  <c r="AT288" i="11"/>
  <c r="AS288" i="11"/>
  <c r="AR288" i="11"/>
  <c r="AQ288" i="11"/>
  <c r="AP288" i="11"/>
  <c r="AO288" i="11"/>
  <c r="AN288" i="11"/>
  <c r="AM288" i="11"/>
  <c r="AL288" i="11"/>
  <c r="AK288" i="11"/>
  <c r="AJ288" i="11"/>
  <c r="AI288" i="11"/>
  <c r="AH288" i="11"/>
  <c r="AG288" i="11"/>
  <c r="AF288" i="11"/>
  <c r="AE288" i="11"/>
  <c r="AD288" i="11"/>
  <c r="AT287" i="11"/>
  <c r="AS287" i="11"/>
  <c r="AR287" i="11"/>
  <c r="AQ287" i="11"/>
  <c r="AP287" i="11"/>
  <c r="AO287" i="11"/>
  <c r="AN287" i="11"/>
  <c r="AM287" i="11"/>
  <c r="AL287" i="11"/>
  <c r="AK287" i="11"/>
  <c r="AJ287" i="11"/>
  <c r="AI287" i="11"/>
  <c r="AH287" i="11"/>
  <c r="AG287" i="11"/>
  <c r="AF287" i="11"/>
  <c r="AE287" i="11"/>
  <c r="AD287" i="11"/>
  <c r="AT286" i="11"/>
  <c r="AS286" i="11"/>
  <c r="AR286" i="11"/>
  <c r="AQ286" i="11"/>
  <c r="AP286" i="11"/>
  <c r="AO286" i="11"/>
  <c r="AN286" i="11"/>
  <c r="AM286" i="11"/>
  <c r="AL286" i="11"/>
  <c r="AK286" i="11"/>
  <c r="AJ286" i="11"/>
  <c r="AI286" i="11"/>
  <c r="AH286" i="11"/>
  <c r="AG286" i="11"/>
  <c r="AF286" i="11"/>
  <c r="AE286" i="11"/>
  <c r="AD286" i="11"/>
  <c r="AT285" i="11"/>
  <c r="AS285" i="11"/>
  <c r="AR285" i="11"/>
  <c r="AQ285" i="11"/>
  <c r="AP285" i="11"/>
  <c r="AO285" i="11"/>
  <c r="AN285" i="11"/>
  <c r="AM285" i="11"/>
  <c r="AL285" i="11"/>
  <c r="AK285" i="11"/>
  <c r="AJ285" i="11"/>
  <c r="AI285" i="11"/>
  <c r="AH285" i="11"/>
  <c r="AG285" i="11"/>
  <c r="AF285" i="11"/>
  <c r="AE285" i="11"/>
  <c r="AD285" i="11"/>
  <c r="AT284" i="11"/>
  <c r="AS284" i="11"/>
  <c r="AR284" i="11"/>
  <c r="AQ284" i="11"/>
  <c r="AP284" i="11"/>
  <c r="AO284" i="11"/>
  <c r="AN284" i="11"/>
  <c r="AM284" i="11"/>
  <c r="AL284" i="11"/>
  <c r="AK284" i="11"/>
  <c r="AJ284" i="11"/>
  <c r="AI284" i="11"/>
  <c r="AH284" i="11"/>
  <c r="AG284" i="11"/>
  <c r="AF284" i="11"/>
  <c r="AE284" i="11"/>
  <c r="AD284" i="11"/>
  <c r="AT283" i="11"/>
  <c r="AS283" i="11"/>
  <c r="AR283" i="11"/>
  <c r="AQ283" i="11"/>
  <c r="AP283" i="11"/>
  <c r="AO283" i="11"/>
  <c r="AN283" i="11"/>
  <c r="AM283" i="11"/>
  <c r="AL283" i="11"/>
  <c r="AK283" i="11"/>
  <c r="AJ283" i="11"/>
  <c r="AI283" i="11"/>
  <c r="AH283" i="11"/>
  <c r="AG283" i="11"/>
  <c r="AF283" i="11"/>
  <c r="AE283" i="11"/>
  <c r="AD283" i="11"/>
  <c r="AT282" i="11"/>
  <c r="AS282" i="11"/>
  <c r="AR282" i="11"/>
  <c r="AQ282" i="11"/>
  <c r="AP282" i="11"/>
  <c r="AO282" i="11"/>
  <c r="AN282" i="11"/>
  <c r="AM282" i="11"/>
  <c r="AL282" i="11"/>
  <c r="AK282" i="11"/>
  <c r="AJ282" i="11"/>
  <c r="AI282" i="11"/>
  <c r="AH282" i="11"/>
  <c r="AG282" i="11"/>
  <c r="AF282" i="11"/>
  <c r="AE282" i="11"/>
  <c r="AD282" i="11"/>
  <c r="AT281" i="11"/>
  <c r="AS281" i="11"/>
  <c r="AR281" i="11"/>
  <c r="AQ281" i="11"/>
  <c r="AP281" i="11"/>
  <c r="AO281" i="11"/>
  <c r="AN281" i="11"/>
  <c r="AM281" i="11"/>
  <c r="AL281" i="11"/>
  <c r="AK281" i="11"/>
  <c r="AJ281" i="11"/>
  <c r="AI281" i="11"/>
  <c r="AH281" i="11"/>
  <c r="AG281" i="11"/>
  <c r="AF281" i="11"/>
  <c r="AE281" i="11"/>
  <c r="AD281" i="11"/>
  <c r="AT280" i="11"/>
  <c r="AS280" i="11"/>
  <c r="AR280" i="11"/>
  <c r="AQ280" i="11"/>
  <c r="AP280" i="11"/>
  <c r="AO280" i="11"/>
  <c r="AN280" i="11"/>
  <c r="AM280" i="11"/>
  <c r="AL280" i="11"/>
  <c r="AK280" i="11"/>
  <c r="AJ280" i="11"/>
  <c r="AI280" i="11"/>
  <c r="AH280" i="11"/>
  <c r="AG280" i="11"/>
  <c r="AF280" i="11"/>
  <c r="AE280" i="11"/>
  <c r="AD280" i="11"/>
  <c r="AT279" i="11"/>
  <c r="AS279" i="11"/>
  <c r="AR279" i="11"/>
  <c r="AQ279" i="11"/>
  <c r="AP279" i="11"/>
  <c r="AO279" i="11"/>
  <c r="AN279" i="11"/>
  <c r="AM279" i="11"/>
  <c r="AL279" i="11"/>
  <c r="AK279" i="11"/>
  <c r="AJ279" i="11"/>
  <c r="AI279" i="11"/>
  <c r="AH279" i="11"/>
  <c r="AG279" i="11"/>
  <c r="AF279" i="11"/>
  <c r="AE279" i="11"/>
  <c r="AD279" i="11"/>
  <c r="AT278" i="11"/>
  <c r="AS278" i="11"/>
  <c r="AR278" i="11"/>
  <c r="AQ278" i="11"/>
  <c r="AP278" i="11"/>
  <c r="AO278" i="11"/>
  <c r="AN278" i="11"/>
  <c r="AM278" i="11"/>
  <c r="AL278" i="11"/>
  <c r="AK278" i="11"/>
  <c r="AJ278" i="11"/>
  <c r="AI278" i="11"/>
  <c r="AH278" i="11"/>
  <c r="AG278" i="11"/>
  <c r="AF278" i="11"/>
  <c r="AE278" i="11"/>
  <c r="AD278" i="11"/>
  <c r="AT277" i="11"/>
  <c r="AS277" i="11"/>
  <c r="AR277" i="11"/>
  <c r="AQ277" i="11"/>
  <c r="AP277" i="11"/>
  <c r="AO277" i="11"/>
  <c r="AN277" i="11"/>
  <c r="AM277" i="11"/>
  <c r="AL277" i="11"/>
  <c r="AK277" i="11"/>
  <c r="AJ277" i="11"/>
  <c r="AI277" i="11"/>
  <c r="AH277" i="11"/>
  <c r="AG277" i="11"/>
  <c r="AF277" i="11"/>
  <c r="AE277" i="11"/>
  <c r="AD277" i="11"/>
  <c r="AT276" i="11"/>
  <c r="AS276" i="11"/>
  <c r="AR276" i="11"/>
  <c r="AQ276" i="11"/>
  <c r="AP276" i="11"/>
  <c r="AO276" i="11"/>
  <c r="AN276" i="11"/>
  <c r="AM276" i="11"/>
  <c r="AL276" i="11"/>
  <c r="AK276" i="11"/>
  <c r="AJ276" i="11"/>
  <c r="AI276" i="11"/>
  <c r="AH276" i="11"/>
  <c r="AG276" i="11"/>
  <c r="AF276" i="11"/>
  <c r="AE276" i="11"/>
  <c r="AD276" i="11"/>
  <c r="AT275" i="11"/>
  <c r="AS275" i="11"/>
  <c r="AR275" i="11"/>
  <c r="AQ275" i="11"/>
  <c r="AP275" i="11"/>
  <c r="AO275" i="11"/>
  <c r="AN275" i="11"/>
  <c r="AM275" i="11"/>
  <c r="AL275" i="11"/>
  <c r="AK275" i="11"/>
  <c r="AJ275" i="11"/>
  <c r="AI275" i="11"/>
  <c r="AH275" i="11"/>
  <c r="AG275" i="11"/>
  <c r="AF275" i="11"/>
  <c r="AE275" i="11"/>
  <c r="AD275" i="11"/>
  <c r="AT274" i="11"/>
  <c r="AS274" i="11"/>
  <c r="AR274" i="11"/>
  <c r="AQ274" i="11"/>
  <c r="AP274" i="11"/>
  <c r="AO274" i="11"/>
  <c r="AN274" i="11"/>
  <c r="AM274" i="11"/>
  <c r="AL274" i="11"/>
  <c r="AK274" i="11"/>
  <c r="AJ274" i="11"/>
  <c r="AI274" i="11"/>
  <c r="AH274" i="11"/>
  <c r="AG274" i="11"/>
  <c r="AF274" i="11"/>
  <c r="AE274" i="11"/>
  <c r="AD274" i="11"/>
  <c r="AT273" i="11"/>
  <c r="AS273" i="11"/>
  <c r="AR273" i="11"/>
  <c r="AQ273" i="11"/>
  <c r="AP273" i="11"/>
  <c r="AO273" i="11"/>
  <c r="AN273" i="11"/>
  <c r="AM273" i="11"/>
  <c r="AL273" i="11"/>
  <c r="AK273" i="11"/>
  <c r="AJ273" i="11"/>
  <c r="AI273" i="11"/>
  <c r="AH273" i="11"/>
  <c r="AG273" i="11"/>
  <c r="AF273" i="11"/>
  <c r="AE273" i="11"/>
  <c r="AD273" i="11"/>
  <c r="AT272" i="11"/>
  <c r="AS272" i="11"/>
  <c r="AR272" i="11"/>
  <c r="AQ272" i="11"/>
  <c r="AP272" i="11"/>
  <c r="AO272" i="11"/>
  <c r="AN272" i="11"/>
  <c r="AM272" i="11"/>
  <c r="AL272" i="11"/>
  <c r="AK272" i="11"/>
  <c r="AJ272" i="11"/>
  <c r="AI272" i="11"/>
  <c r="AH272" i="11"/>
  <c r="AG272" i="11"/>
  <c r="AF272" i="11"/>
  <c r="AE272" i="11"/>
  <c r="AD272" i="11"/>
  <c r="AT271" i="11"/>
  <c r="AS271" i="11"/>
  <c r="AR271" i="11"/>
  <c r="AQ271" i="11"/>
  <c r="AP271" i="11"/>
  <c r="AO271" i="11"/>
  <c r="AN271" i="11"/>
  <c r="AM271" i="11"/>
  <c r="AL271" i="11"/>
  <c r="AK271" i="11"/>
  <c r="AJ271" i="11"/>
  <c r="AI271" i="11"/>
  <c r="AH271" i="11"/>
  <c r="AG271" i="11"/>
  <c r="AF271" i="11"/>
  <c r="AE271" i="11"/>
  <c r="AD271" i="11"/>
  <c r="AT270" i="11"/>
  <c r="AS270" i="11"/>
  <c r="AR270" i="11"/>
  <c r="AQ270" i="11"/>
  <c r="AP270" i="11"/>
  <c r="AO270" i="11"/>
  <c r="AN270" i="11"/>
  <c r="AM270" i="11"/>
  <c r="AL270" i="11"/>
  <c r="AK270" i="11"/>
  <c r="AJ270" i="11"/>
  <c r="AI270" i="11"/>
  <c r="AH270" i="11"/>
  <c r="AG270" i="11"/>
  <c r="AF270" i="11"/>
  <c r="AE270" i="11"/>
  <c r="AD270" i="11"/>
  <c r="AT269" i="11"/>
  <c r="AS269" i="11"/>
  <c r="AR269" i="11"/>
  <c r="AQ269" i="11"/>
  <c r="AP269" i="11"/>
  <c r="AO269" i="11"/>
  <c r="AN269" i="11"/>
  <c r="AM269" i="11"/>
  <c r="AL269" i="11"/>
  <c r="AK269" i="11"/>
  <c r="AJ269" i="11"/>
  <c r="AI269" i="11"/>
  <c r="AH269" i="11"/>
  <c r="AG269" i="11"/>
  <c r="AF269" i="11"/>
  <c r="AE269" i="11"/>
  <c r="AD269" i="11"/>
  <c r="AT268" i="11"/>
  <c r="AS268" i="11"/>
  <c r="AR268" i="11"/>
  <c r="AQ268" i="11"/>
  <c r="AP268" i="11"/>
  <c r="AO268" i="11"/>
  <c r="AN268" i="11"/>
  <c r="AM268" i="11"/>
  <c r="AL268" i="11"/>
  <c r="AK268" i="11"/>
  <c r="AJ268" i="11"/>
  <c r="AI268" i="11"/>
  <c r="AH268" i="11"/>
  <c r="AG268" i="11"/>
  <c r="AF268" i="11"/>
  <c r="AE268" i="11"/>
  <c r="AD268" i="11"/>
  <c r="AT267" i="11"/>
  <c r="AS267" i="11"/>
  <c r="AR267" i="11"/>
  <c r="AQ267" i="11"/>
  <c r="AP267" i="11"/>
  <c r="AO267" i="11"/>
  <c r="AN267" i="11"/>
  <c r="AM267" i="11"/>
  <c r="AL267" i="11"/>
  <c r="AK267" i="11"/>
  <c r="AJ267" i="11"/>
  <c r="AI267" i="11"/>
  <c r="AH267" i="11"/>
  <c r="AG267" i="11"/>
  <c r="AF267" i="11"/>
  <c r="AE267" i="11"/>
  <c r="AD267" i="11"/>
  <c r="AT266" i="11"/>
  <c r="AS266" i="11"/>
  <c r="AR266" i="11"/>
  <c r="AQ266" i="11"/>
  <c r="AP266" i="11"/>
  <c r="AO266" i="11"/>
  <c r="AN266" i="11"/>
  <c r="AM266" i="11"/>
  <c r="AL266" i="11"/>
  <c r="AK266" i="11"/>
  <c r="AJ266" i="11"/>
  <c r="AI266" i="11"/>
  <c r="AH266" i="11"/>
  <c r="AG266" i="11"/>
  <c r="AF266" i="11"/>
  <c r="AE266" i="11"/>
  <c r="AD266" i="11"/>
  <c r="AT265" i="11"/>
  <c r="AS265" i="11"/>
  <c r="AR265" i="11"/>
  <c r="AQ265" i="11"/>
  <c r="AP265" i="11"/>
  <c r="AO265" i="11"/>
  <c r="AN265" i="11"/>
  <c r="AM265" i="11"/>
  <c r="AL265" i="11"/>
  <c r="AK265" i="11"/>
  <c r="AJ265" i="11"/>
  <c r="AI265" i="11"/>
  <c r="AH265" i="11"/>
  <c r="AG265" i="11"/>
  <c r="AF265" i="11"/>
  <c r="AE265" i="11"/>
  <c r="AD265" i="11"/>
  <c r="AT264" i="11"/>
  <c r="AS264" i="11"/>
  <c r="AR264" i="11"/>
  <c r="AQ264" i="11"/>
  <c r="AP264" i="11"/>
  <c r="AO264" i="11"/>
  <c r="AN264" i="11"/>
  <c r="AM264" i="11"/>
  <c r="AL264" i="11"/>
  <c r="AK264" i="11"/>
  <c r="AJ264" i="11"/>
  <c r="AI264" i="11"/>
  <c r="AH264" i="11"/>
  <c r="AG264" i="11"/>
  <c r="AF264" i="11"/>
  <c r="AE264" i="11"/>
  <c r="AD264" i="11"/>
  <c r="AT263" i="11"/>
  <c r="AS263" i="11"/>
  <c r="AR263" i="11"/>
  <c r="AQ263" i="11"/>
  <c r="AP263" i="11"/>
  <c r="AO263" i="11"/>
  <c r="AN263" i="11"/>
  <c r="AM263" i="11"/>
  <c r="AL263" i="11"/>
  <c r="AK263" i="11"/>
  <c r="AJ263" i="11"/>
  <c r="AI263" i="11"/>
  <c r="AH263" i="11"/>
  <c r="AG263" i="11"/>
  <c r="AF263" i="11"/>
  <c r="AE263" i="11"/>
  <c r="AD263" i="11"/>
  <c r="AT262" i="11"/>
  <c r="AS262" i="11"/>
  <c r="AR262" i="11"/>
  <c r="AQ262" i="11"/>
  <c r="AP262" i="11"/>
  <c r="AO262" i="11"/>
  <c r="AN262" i="11"/>
  <c r="AM262" i="11"/>
  <c r="AL262" i="11"/>
  <c r="AK262" i="11"/>
  <c r="AJ262" i="11"/>
  <c r="AI262" i="11"/>
  <c r="AH262" i="11"/>
  <c r="AG262" i="11"/>
  <c r="AF262" i="11"/>
  <c r="AE262" i="11"/>
  <c r="AD262" i="11"/>
  <c r="AT261" i="11"/>
  <c r="AS261" i="11"/>
  <c r="AR261" i="11"/>
  <c r="AQ261" i="11"/>
  <c r="AP261" i="11"/>
  <c r="AO261" i="11"/>
  <c r="AN261" i="11"/>
  <c r="AM261" i="11"/>
  <c r="AL261" i="11"/>
  <c r="AK261" i="11"/>
  <c r="AJ261" i="11"/>
  <c r="AI261" i="11"/>
  <c r="AH261" i="11"/>
  <c r="AG261" i="11"/>
  <c r="AF261" i="11"/>
  <c r="AE261" i="11"/>
  <c r="AD261" i="11"/>
  <c r="AT260" i="11"/>
  <c r="AS260" i="11"/>
  <c r="AR260" i="11"/>
  <c r="AQ260" i="11"/>
  <c r="AP260" i="11"/>
  <c r="AO260" i="11"/>
  <c r="AN260" i="11"/>
  <c r="AM260" i="11"/>
  <c r="AL260" i="11"/>
  <c r="AK260" i="11"/>
  <c r="AJ260" i="11"/>
  <c r="AI260" i="11"/>
  <c r="AH260" i="11"/>
  <c r="AG260" i="11"/>
  <c r="AF260" i="11"/>
  <c r="AE260" i="11"/>
  <c r="AD260" i="11"/>
  <c r="AT259" i="11"/>
  <c r="AS259" i="11"/>
  <c r="AR259" i="11"/>
  <c r="AQ259" i="11"/>
  <c r="AP259" i="11"/>
  <c r="AO259" i="11"/>
  <c r="AN259" i="11"/>
  <c r="AM259" i="11"/>
  <c r="AL259" i="11"/>
  <c r="AK259" i="11"/>
  <c r="AJ259" i="11"/>
  <c r="AI259" i="11"/>
  <c r="AH259" i="11"/>
  <c r="AG259" i="11"/>
  <c r="AF259" i="11"/>
  <c r="AE259" i="11"/>
  <c r="AD259" i="11"/>
  <c r="AT258" i="11"/>
  <c r="AS258" i="11"/>
  <c r="AR258" i="11"/>
  <c r="AQ258" i="11"/>
  <c r="AP258" i="11"/>
  <c r="AO258" i="11"/>
  <c r="AN258" i="11"/>
  <c r="AM258" i="11"/>
  <c r="AL258" i="11"/>
  <c r="AK258" i="11"/>
  <c r="AJ258" i="11"/>
  <c r="AI258" i="11"/>
  <c r="AH258" i="11"/>
  <c r="AG258" i="11"/>
  <c r="AF258" i="11"/>
  <c r="AE258" i="11"/>
  <c r="AD258" i="11"/>
  <c r="AT257" i="11"/>
  <c r="AS257" i="11"/>
  <c r="AR257" i="11"/>
  <c r="AQ257" i="11"/>
  <c r="AP257" i="11"/>
  <c r="AO257" i="11"/>
  <c r="AN257" i="11"/>
  <c r="AM257" i="11"/>
  <c r="AL257" i="11"/>
  <c r="AK257" i="11"/>
  <c r="AJ257" i="11"/>
  <c r="AI257" i="11"/>
  <c r="AH257" i="11"/>
  <c r="AG257" i="11"/>
  <c r="AF257" i="11"/>
  <c r="AE257" i="11"/>
  <c r="AD257" i="11"/>
  <c r="AT256" i="11"/>
  <c r="AS256" i="11"/>
  <c r="AR256" i="11"/>
  <c r="AQ256" i="11"/>
  <c r="AP256" i="11"/>
  <c r="AO256" i="11"/>
  <c r="AN256" i="11"/>
  <c r="AM256" i="11"/>
  <c r="AL256" i="11"/>
  <c r="AK256" i="11"/>
  <c r="AJ256" i="11"/>
  <c r="AI256" i="11"/>
  <c r="AH256" i="11"/>
  <c r="AG256" i="11"/>
  <c r="AF256" i="11"/>
  <c r="AE256" i="11"/>
  <c r="AD256" i="11"/>
  <c r="AT252" i="11"/>
  <c r="AS252" i="11"/>
  <c r="AR252" i="11"/>
  <c r="AQ252" i="11"/>
  <c r="AP252" i="11"/>
  <c r="AO252" i="11"/>
  <c r="AN252" i="11"/>
  <c r="AM252" i="11"/>
  <c r="AL252" i="11"/>
  <c r="AK252" i="11"/>
  <c r="AJ252" i="11"/>
  <c r="AI252" i="11"/>
  <c r="AH252" i="11"/>
  <c r="AG252" i="11"/>
  <c r="AF252" i="11"/>
  <c r="AE252" i="11"/>
  <c r="AD252" i="11"/>
  <c r="AT251" i="11"/>
  <c r="AS251" i="11"/>
  <c r="AR251" i="11"/>
  <c r="AQ251" i="11"/>
  <c r="AP251" i="11"/>
  <c r="AO251" i="11"/>
  <c r="AN251" i="11"/>
  <c r="AM251" i="11"/>
  <c r="AL251" i="11"/>
  <c r="AK251" i="11"/>
  <c r="AJ251" i="11"/>
  <c r="AI251" i="11"/>
  <c r="AH251" i="11"/>
  <c r="AG251" i="11"/>
  <c r="AF251" i="11"/>
  <c r="AE251" i="11"/>
  <c r="AD251" i="11"/>
  <c r="AT250" i="11"/>
  <c r="AS250" i="11"/>
  <c r="AR250" i="11"/>
  <c r="AQ250" i="11"/>
  <c r="AP250" i="11"/>
  <c r="AO250" i="11"/>
  <c r="AN250" i="11"/>
  <c r="AM250" i="11"/>
  <c r="AL250" i="11"/>
  <c r="AK250" i="11"/>
  <c r="AJ250" i="11"/>
  <c r="AI250" i="11"/>
  <c r="AH250" i="11"/>
  <c r="AG250" i="11"/>
  <c r="AF250" i="11"/>
  <c r="AE250" i="11"/>
  <c r="AD250" i="11"/>
  <c r="AT249" i="11"/>
  <c r="AS249" i="11"/>
  <c r="AR249" i="11"/>
  <c r="AQ249" i="11"/>
  <c r="AP249" i="11"/>
  <c r="AO249" i="11"/>
  <c r="AN249" i="11"/>
  <c r="AM249" i="11"/>
  <c r="AL249" i="11"/>
  <c r="AK249" i="11"/>
  <c r="AJ249" i="11"/>
  <c r="AI249" i="11"/>
  <c r="AH249" i="11"/>
  <c r="AG249" i="11"/>
  <c r="AF249" i="11"/>
  <c r="AE249" i="11"/>
  <c r="AD249" i="11"/>
  <c r="AT248" i="11"/>
  <c r="AS248" i="11"/>
  <c r="AR248" i="11"/>
  <c r="AQ248" i="11"/>
  <c r="AP248" i="11"/>
  <c r="AO248" i="11"/>
  <c r="AN248" i="11"/>
  <c r="AM248" i="11"/>
  <c r="AL248" i="11"/>
  <c r="AK248" i="11"/>
  <c r="AJ248" i="11"/>
  <c r="AI248" i="11"/>
  <c r="AH248" i="11"/>
  <c r="AG248" i="11"/>
  <c r="AF248" i="11"/>
  <c r="AE248" i="11"/>
  <c r="AD248" i="11"/>
  <c r="AT247" i="11"/>
  <c r="AS247" i="11"/>
  <c r="AR247" i="11"/>
  <c r="AQ247" i="11"/>
  <c r="AP247" i="11"/>
  <c r="AO247" i="11"/>
  <c r="AN247" i="11"/>
  <c r="AM247" i="11"/>
  <c r="AL247" i="11"/>
  <c r="AK247" i="11"/>
  <c r="AJ247" i="11"/>
  <c r="AI247" i="11"/>
  <c r="AH247" i="11"/>
  <c r="AG247" i="11"/>
  <c r="AF247" i="11"/>
  <c r="AE247" i="11"/>
  <c r="AD247" i="11"/>
  <c r="AT246" i="11"/>
  <c r="AS246" i="11"/>
  <c r="AR246" i="11"/>
  <c r="AQ246" i="11"/>
  <c r="AP246" i="11"/>
  <c r="AO246" i="11"/>
  <c r="AN246" i="11"/>
  <c r="AM246" i="11"/>
  <c r="AL246" i="11"/>
  <c r="AK246" i="11"/>
  <c r="AJ246" i="11"/>
  <c r="AI246" i="11"/>
  <c r="AH246" i="11"/>
  <c r="AG246" i="11"/>
  <c r="AF246" i="11"/>
  <c r="AE246" i="11"/>
  <c r="AD246" i="11"/>
  <c r="AT245" i="11"/>
  <c r="AS245" i="11"/>
  <c r="AR245" i="11"/>
  <c r="AQ245" i="11"/>
  <c r="AP245" i="11"/>
  <c r="AO245" i="11"/>
  <c r="AN245" i="11"/>
  <c r="AM245" i="11"/>
  <c r="AL245" i="11"/>
  <c r="AK245" i="11"/>
  <c r="AJ245" i="11"/>
  <c r="AI245" i="11"/>
  <c r="AH245" i="11"/>
  <c r="AG245" i="11"/>
  <c r="AF245" i="11"/>
  <c r="AE245" i="11"/>
  <c r="AD245" i="11"/>
  <c r="AT244" i="11"/>
  <c r="AS244" i="11"/>
  <c r="AR244" i="11"/>
  <c r="AQ244" i="11"/>
  <c r="AP244" i="11"/>
  <c r="AO244" i="11"/>
  <c r="AN244" i="11"/>
  <c r="AM244" i="11"/>
  <c r="AL244" i="11"/>
  <c r="AK244" i="11"/>
  <c r="AJ244" i="11"/>
  <c r="AI244" i="11"/>
  <c r="AH244" i="11"/>
  <c r="AG244" i="11"/>
  <c r="AF244" i="11"/>
  <c r="AE244" i="11"/>
  <c r="AD244" i="11"/>
  <c r="AT243" i="11"/>
  <c r="AS243" i="11"/>
  <c r="AR243" i="11"/>
  <c r="AQ243" i="11"/>
  <c r="AP243" i="11"/>
  <c r="AO243" i="11"/>
  <c r="AN243" i="11"/>
  <c r="AM243" i="11"/>
  <c r="AL243" i="11"/>
  <c r="AK243" i="11"/>
  <c r="AJ243" i="11"/>
  <c r="AI243" i="11"/>
  <c r="AH243" i="11"/>
  <c r="AG243" i="11"/>
  <c r="AF243" i="11"/>
  <c r="AE243" i="11"/>
  <c r="AD243" i="11"/>
  <c r="AT242" i="11"/>
  <c r="AS242" i="11"/>
  <c r="AR242" i="11"/>
  <c r="AQ242" i="11"/>
  <c r="AP242" i="11"/>
  <c r="AO242" i="11"/>
  <c r="AN242" i="11"/>
  <c r="AM242" i="11"/>
  <c r="AL242" i="11"/>
  <c r="AK242" i="11"/>
  <c r="AJ242" i="11"/>
  <c r="AI242" i="11"/>
  <c r="AH242" i="11"/>
  <c r="AG242" i="11"/>
  <c r="AF242" i="11"/>
  <c r="AE242" i="11"/>
  <c r="AD242" i="11"/>
  <c r="AT241" i="11"/>
  <c r="AS241" i="11"/>
  <c r="AR241" i="11"/>
  <c r="AQ241" i="11"/>
  <c r="AP241" i="11"/>
  <c r="AO241" i="11"/>
  <c r="AN241" i="11"/>
  <c r="AM241" i="11"/>
  <c r="AL241" i="11"/>
  <c r="AK241" i="11"/>
  <c r="AJ241" i="11"/>
  <c r="AI241" i="11"/>
  <c r="AH241" i="11"/>
  <c r="AG241" i="11"/>
  <c r="AF241" i="11"/>
  <c r="AE241" i="11"/>
  <c r="AD241" i="11"/>
  <c r="AT240" i="11"/>
  <c r="AS240" i="11"/>
  <c r="AR240" i="11"/>
  <c r="AQ240" i="11"/>
  <c r="AP240" i="11"/>
  <c r="AO240" i="11"/>
  <c r="AN240" i="11"/>
  <c r="AM240" i="11"/>
  <c r="AL240" i="11"/>
  <c r="AK240" i="11"/>
  <c r="AJ240" i="11"/>
  <c r="AI240" i="11"/>
  <c r="AH240" i="11"/>
  <c r="AG240" i="11"/>
  <c r="AF240" i="11"/>
  <c r="AE240" i="11"/>
  <c r="AD240" i="11"/>
  <c r="AT239" i="11"/>
  <c r="AS239" i="11"/>
  <c r="AR239" i="11"/>
  <c r="AQ239" i="11"/>
  <c r="AP239" i="11"/>
  <c r="AO239" i="11"/>
  <c r="AN239" i="11"/>
  <c r="AM239" i="11"/>
  <c r="AL239" i="11"/>
  <c r="AK239" i="11"/>
  <c r="AJ239" i="11"/>
  <c r="AI239" i="11"/>
  <c r="AH239" i="11"/>
  <c r="AG239" i="11"/>
  <c r="AF239" i="11"/>
  <c r="AE239" i="11"/>
  <c r="AD239" i="11"/>
  <c r="AT238" i="11"/>
  <c r="AS238" i="11"/>
  <c r="AR238" i="11"/>
  <c r="AQ238" i="11"/>
  <c r="AP238" i="11"/>
  <c r="AO238" i="11"/>
  <c r="AN238" i="11"/>
  <c r="AM238" i="11"/>
  <c r="AL238" i="11"/>
  <c r="AK238" i="11"/>
  <c r="AJ238" i="11"/>
  <c r="AI238" i="11"/>
  <c r="AH238" i="11"/>
  <c r="AG238" i="11"/>
  <c r="AF238" i="11"/>
  <c r="AE238" i="11"/>
  <c r="AD238" i="11"/>
  <c r="AT237" i="11"/>
  <c r="AS237" i="11"/>
  <c r="AR237" i="11"/>
  <c r="AQ237" i="11"/>
  <c r="AP237" i="11"/>
  <c r="AO237" i="11"/>
  <c r="AN237" i="11"/>
  <c r="AM237" i="11"/>
  <c r="AL237" i="11"/>
  <c r="AK237" i="11"/>
  <c r="AJ237" i="11"/>
  <c r="AI237" i="11"/>
  <c r="AH237" i="11"/>
  <c r="AG237" i="11"/>
  <c r="AF237" i="11"/>
  <c r="AE237" i="11"/>
  <c r="AD237" i="11"/>
  <c r="AT236" i="11"/>
  <c r="AS236" i="11"/>
  <c r="AR236" i="11"/>
  <c r="AQ236" i="11"/>
  <c r="AP236" i="11"/>
  <c r="AO236" i="11"/>
  <c r="AN236" i="11"/>
  <c r="AM236" i="11"/>
  <c r="AL236" i="11"/>
  <c r="AK236" i="11"/>
  <c r="AJ236" i="11"/>
  <c r="AI236" i="11"/>
  <c r="AH236" i="11"/>
  <c r="AG236" i="11"/>
  <c r="AF236" i="11"/>
  <c r="AE236" i="11"/>
  <c r="AD236" i="11"/>
  <c r="AT235" i="11"/>
  <c r="AS235" i="11"/>
  <c r="AR235" i="11"/>
  <c r="AQ235" i="11"/>
  <c r="AP235" i="11"/>
  <c r="AO235" i="11"/>
  <c r="AN235" i="11"/>
  <c r="AM235" i="11"/>
  <c r="AL235" i="11"/>
  <c r="AK235" i="11"/>
  <c r="AJ235" i="11"/>
  <c r="AI235" i="11"/>
  <c r="AH235" i="11"/>
  <c r="AG235" i="11"/>
  <c r="AF235" i="11"/>
  <c r="AE235" i="11"/>
  <c r="AD235" i="11"/>
  <c r="AT234" i="11"/>
  <c r="AS234" i="11"/>
  <c r="AR234" i="11"/>
  <c r="AQ234" i="11"/>
  <c r="AP234" i="11"/>
  <c r="AO234" i="11"/>
  <c r="AN234" i="11"/>
  <c r="AM234" i="11"/>
  <c r="AL234" i="11"/>
  <c r="AK234" i="11"/>
  <c r="AJ234" i="11"/>
  <c r="AI234" i="11"/>
  <c r="AH234" i="11"/>
  <c r="AG234" i="11"/>
  <c r="AF234" i="11"/>
  <c r="AE234" i="11"/>
  <c r="AD234" i="11"/>
  <c r="AT233" i="11"/>
  <c r="AS233" i="11"/>
  <c r="AR233" i="11"/>
  <c r="AQ233" i="11"/>
  <c r="AP233" i="11"/>
  <c r="AO233" i="11"/>
  <c r="AN233" i="11"/>
  <c r="AM233" i="11"/>
  <c r="AL233" i="11"/>
  <c r="AK233" i="11"/>
  <c r="AJ233" i="11"/>
  <c r="AI233" i="11"/>
  <c r="AH233" i="11"/>
  <c r="AG233" i="11"/>
  <c r="AF233" i="11"/>
  <c r="AE233" i="11"/>
  <c r="AD233" i="11"/>
  <c r="AT232" i="11"/>
  <c r="AS232" i="11"/>
  <c r="AR232" i="11"/>
  <c r="AQ232" i="11"/>
  <c r="AP232" i="11"/>
  <c r="AO232" i="11"/>
  <c r="AN232" i="11"/>
  <c r="AM232" i="11"/>
  <c r="AL232" i="11"/>
  <c r="AK232" i="11"/>
  <c r="AJ232" i="11"/>
  <c r="AI232" i="11"/>
  <c r="AH232" i="11"/>
  <c r="AG232" i="11"/>
  <c r="AF232" i="11"/>
  <c r="AE232" i="11"/>
  <c r="AD232" i="11"/>
  <c r="AT231" i="11"/>
  <c r="AS231" i="11"/>
  <c r="AR231" i="11"/>
  <c r="AQ231" i="11"/>
  <c r="AP231" i="11"/>
  <c r="AO231" i="11"/>
  <c r="AN231" i="11"/>
  <c r="AM231" i="11"/>
  <c r="AL231" i="11"/>
  <c r="AK231" i="11"/>
  <c r="AJ231" i="11"/>
  <c r="AI231" i="11"/>
  <c r="AH231" i="11"/>
  <c r="AG231" i="11"/>
  <c r="AF231" i="11"/>
  <c r="AE231" i="11"/>
  <c r="AD231" i="11"/>
  <c r="AT230" i="11"/>
  <c r="AS230" i="11"/>
  <c r="AR230" i="11"/>
  <c r="AQ230" i="11"/>
  <c r="AP230" i="11"/>
  <c r="AO230" i="11"/>
  <c r="AN230" i="11"/>
  <c r="AM230" i="11"/>
  <c r="AL230" i="11"/>
  <c r="AK230" i="11"/>
  <c r="AJ230" i="11"/>
  <c r="AI230" i="11"/>
  <c r="AH230" i="11"/>
  <c r="AG230" i="11"/>
  <c r="AF230" i="11"/>
  <c r="AE230" i="11"/>
  <c r="AD230" i="11"/>
  <c r="AT229" i="11"/>
  <c r="AS229" i="11"/>
  <c r="AR229" i="11"/>
  <c r="AQ229" i="11"/>
  <c r="AP229" i="11"/>
  <c r="AO229" i="11"/>
  <c r="AN229" i="11"/>
  <c r="AM229" i="11"/>
  <c r="AL229" i="11"/>
  <c r="AK229" i="11"/>
  <c r="AJ229" i="11"/>
  <c r="AI229" i="11"/>
  <c r="AH229" i="11"/>
  <c r="AG229" i="11"/>
  <c r="AF229" i="11"/>
  <c r="AE229" i="11"/>
  <c r="AD229" i="11"/>
  <c r="AT228" i="11"/>
  <c r="AS228" i="11"/>
  <c r="AR228" i="11"/>
  <c r="AQ228" i="11"/>
  <c r="AP228" i="11"/>
  <c r="AO228" i="11"/>
  <c r="AN228" i="11"/>
  <c r="AM228" i="11"/>
  <c r="AL228" i="11"/>
  <c r="AK228" i="11"/>
  <c r="AJ228" i="11"/>
  <c r="AI228" i="11"/>
  <c r="AH228" i="11"/>
  <c r="AG228" i="11"/>
  <c r="AF228" i="11"/>
  <c r="AE228" i="11"/>
  <c r="AD228" i="11"/>
  <c r="AT227" i="11"/>
  <c r="AS227" i="11"/>
  <c r="AR227" i="11"/>
  <c r="AQ227" i="11"/>
  <c r="AP227" i="11"/>
  <c r="AO227" i="11"/>
  <c r="AN227" i="11"/>
  <c r="AM227" i="11"/>
  <c r="AL227" i="11"/>
  <c r="AK227" i="11"/>
  <c r="AJ227" i="11"/>
  <c r="AI227" i="11"/>
  <c r="AH227" i="11"/>
  <c r="AG227" i="11"/>
  <c r="AF227" i="11"/>
  <c r="AE227" i="11"/>
  <c r="AD227" i="11"/>
  <c r="AT226" i="11"/>
  <c r="AS226" i="11"/>
  <c r="AR226" i="11"/>
  <c r="AQ226" i="11"/>
  <c r="AP226" i="11"/>
  <c r="AO226" i="11"/>
  <c r="AN226" i="11"/>
  <c r="AM226" i="11"/>
  <c r="AL226" i="11"/>
  <c r="AK226" i="11"/>
  <c r="AJ226" i="11"/>
  <c r="AI226" i="11"/>
  <c r="AH226" i="11"/>
  <c r="AG226" i="11"/>
  <c r="AF226" i="11"/>
  <c r="AE226" i="11"/>
  <c r="AD226" i="11"/>
  <c r="AT225" i="11"/>
  <c r="AS225" i="11"/>
  <c r="AR225" i="11"/>
  <c r="AQ225" i="11"/>
  <c r="AP225" i="11"/>
  <c r="AO225" i="11"/>
  <c r="AN225" i="11"/>
  <c r="AM225" i="11"/>
  <c r="AL225" i="11"/>
  <c r="AK225" i="11"/>
  <c r="AJ225" i="11"/>
  <c r="AI225" i="11"/>
  <c r="AH225" i="11"/>
  <c r="AG225" i="11"/>
  <c r="AF225" i="11"/>
  <c r="AE225" i="11"/>
  <c r="AD225" i="11"/>
  <c r="AT224" i="11"/>
  <c r="AS224" i="11"/>
  <c r="AR224" i="11"/>
  <c r="AQ224" i="11"/>
  <c r="AP224" i="11"/>
  <c r="AO224" i="11"/>
  <c r="AN224" i="11"/>
  <c r="AM224" i="11"/>
  <c r="AL224" i="11"/>
  <c r="AK224" i="11"/>
  <c r="AJ224" i="11"/>
  <c r="AI224" i="11"/>
  <c r="AH224" i="11"/>
  <c r="AG224" i="11"/>
  <c r="AF224" i="11"/>
  <c r="AE224" i="11"/>
  <c r="AD224" i="11"/>
  <c r="AT223" i="11"/>
  <c r="AS223" i="11"/>
  <c r="AR223" i="11"/>
  <c r="AQ223" i="11"/>
  <c r="AP223" i="11"/>
  <c r="AO223" i="11"/>
  <c r="AN223" i="11"/>
  <c r="AM223" i="11"/>
  <c r="AL223" i="11"/>
  <c r="AK223" i="11"/>
  <c r="AJ223" i="11"/>
  <c r="AI223" i="11"/>
  <c r="AH223" i="11"/>
  <c r="AG223" i="11"/>
  <c r="AF223" i="11"/>
  <c r="AE223" i="11"/>
  <c r="AD223" i="11"/>
  <c r="AT222" i="11"/>
  <c r="AS222" i="11"/>
  <c r="AR222" i="11"/>
  <c r="AQ222" i="11"/>
  <c r="AP222" i="11"/>
  <c r="AO222" i="11"/>
  <c r="AN222" i="11"/>
  <c r="AM222" i="11"/>
  <c r="AL222" i="11"/>
  <c r="AK222" i="11"/>
  <c r="AJ222" i="11"/>
  <c r="AI222" i="11"/>
  <c r="AH222" i="11"/>
  <c r="AG222" i="11"/>
  <c r="AF222" i="11"/>
  <c r="AE222" i="11"/>
  <c r="AD222" i="11"/>
  <c r="AT221" i="11"/>
  <c r="AS221" i="11"/>
  <c r="AR221" i="11"/>
  <c r="AQ221" i="11"/>
  <c r="AP221" i="11"/>
  <c r="AO221" i="11"/>
  <c r="AN221" i="11"/>
  <c r="AM221" i="11"/>
  <c r="AL221" i="11"/>
  <c r="AK221" i="11"/>
  <c r="AJ221" i="11"/>
  <c r="AI221" i="11"/>
  <c r="AH221" i="11"/>
  <c r="AG221" i="11"/>
  <c r="AF221" i="11"/>
  <c r="AE221" i="11"/>
  <c r="AD221" i="11"/>
  <c r="AT220" i="11"/>
  <c r="AS220" i="11"/>
  <c r="AR220" i="11"/>
  <c r="AQ220" i="11"/>
  <c r="AP220" i="11"/>
  <c r="AO220" i="11"/>
  <c r="AN220" i="11"/>
  <c r="AM220" i="11"/>
  <c r="AL220" i="11"/>
  <c r="AK220" i="11"/>
  <c r="AJ220" i="11"/>
  <c r="AI220" i="11"/>
  <c r="AH220" i="11"/>
  <c r="AG220" i="11"/>
  <c r="AF220" i="11"/>
  <c r="AE220" i="11"/>
  <c r="AD220" i="11"/>
  <c r="AT219" i="11"/>
  <c r="AS219" i="11"/>
  <c r="AR219" i="11"/>
  <c r="AQ219" i="11"/>
  <c r="AP219" i="11"/>
  <c r="AO219" i="11"/>
  <c r="AN219" i="11"/>
  <c r="AM219" i="11"/>
  <c r="AL219" i="11"/>
  <c r="AK219" i="11"/>
  <c r="AJ219" i="11"/>
  <c r="AI219" i="11"/>
  <c r="AH219" i="11"/>
  <c r="AG219" i="11"/>
  <c r="AF219" i="11"/>
  <c r="AE219" i="11"/>
  <c r="AD219" i="11"/>
  <c r="AT218" i="11"/>
  <c r="AS218" i="11"/>
  <c r="AR218" i="11"/>
  <c r="AQ218" i="11"/>
  <c r="AP218" i="11"/>
  <c r="AO218" i="11"/>
  <c r="AN218" i="11"/>
  <c r="AM218" i="11"/>
  <c r="AL218" i="11"/>
  <c r="AK218" i="11"/>
  <c r="AJ218" i="11"/>
  <c r="AI218" i="11"/>
  <c r="AH218" i="11"/>
  <c r="AG218" i="11"/>
  <c r="AF218" i="11"/>
  <c r="AE218" i="11"/>
  <c r="AD218" i="11"/>
  <c r="AT217" i="11"/>
  <c r="AS217" i="11"/>
  <c r="AR217" i="11"/>
  <c r="AQ217" i="11"/>
  <c r="AP217" i="11"/>
  <c r="AO217" i="11"/>
  <c r="AN217" i="11"/>
  <c r="AM217" i="11"/>
  <c r="AL217" i="11"/>
  <c r="AK217" i="11"/>
  <c r="AJ217" i="11"/>
  <c r="AI217" i="11"/>
  <c r="AH217" i="11"/>
  <c r="AG217" i="11"/>
  <c r="AF217" i="11"/>
  <c r="AE217" i="11"/>
  <c r="AD217" i="11"/>
  <c r="AT216" i="11"/>
  <c r="AS216" i="11"/>
  <c r="AR216" i="11"/>
  <c r="AQ216" i="11"/>
  <c r="AP216" i="11"/>
  <c r="AO216" i="11"/>
  <c r="AN216" i="11"/>
  <c r="AM216" i="11"/>
  <c r="AL216" i="11"/>
  <c r="AK216" i="11"/>
  <c r="AJ216" i="11"/>
  <c r="AI216" i="11"/>
  <c r="AH216" i="11"/>
  <c r="AG216" i="11"/>
  <c r="AF216" i="11"/>
  <c r="AE216" i="11"/>
  <c r="AD216" i="11"/>
  <c r="AT215" i="11"/>
  <c r="AS215" i="11"/>
  <c r="AR215" i="11"/>
  <c r="AQ215" i="11"/>
  <c r="AP215" i="11"/>
  <c r="AO215" i="11"/>
  <c r="AN215" i="11"/>
  <c r="AM215" i="11"/>
  <c r="AL215" i="11"/>
  <c r="AK215" i="11"/>
  <c r="AJ215" i="11"/>
  <c r="AI215" i="11"/>
  <c r="AH215" i="11"/>
  <c r="AG215" i="11"/>
  <c r="AF215" i="11"/>
  <c r="AE215" i="11"/>
  <c r="AD215" i="11"/>
  <c r="AT214" i="11"/>
  <c r="AS214" i="11"/>
  <c r="AR214" i="11"/>
  <c r="AQ214" i="11"/>
  <c r="AP214" i="11"/>
  <c r="AO214" i="11"/>
  <c r="AN214" i="11"/>
  <c r="AM214" i="11"/>
  <c r="AL214" i="11"/>
  <c r="AK214" i="11"/>
  <c r="AJ214" i="11"/>
  <c r="AI214" i="11"/>
  <c r="AH214" i="11"/>
  <c r="AG214" i="11"/>
  <c r="AF214" i="11"/>
  <c r="AE214" i="11"/>
  <c r="AD214" i="11"/>
  <c r="AT213" i="11"/>
  <c r="AS213" i="11"/>
  <c r="AR213" i="11"/>
  <c r="AQ213" i="11"/>
  <c r="AP213" i="11"/>
  <c r="AO213" i="11"/>
  <c r="AN213" i="11"/>
  <c r="AM213" i="11"/>
  <c r="AL213" i="11"/>
  <c r="AK213" i="11"/>
  <c r="AJ213" i="11"/>
  <c r="AI213" i="11"/>
  <c r="AH213" i="11"/>
  <c r="AG213" i="11"/>
  <c r="AF213" i="11"/>
  <c r="AE213" i="11"/>
  <c r="AD213" i="11"/>
  <c r="AT212" i="11"/>
  <c r="AS212" i="11"/>
  <c r="AR212" i="11"/>
  <c r="AQ212" i="11"/>
  <c r="AP212" i="11"/>
  <c r="AO212" i="11"/>
  <c r="AN212" i="11"/>
  <c r="AM212" i="11"/>
  <c r="AL212" i="11"/>
  <c r="AK212" i="11"/>
  <c r="AJ212" i="11"/>
  <c r="AI212" i="11"/>
  <c r="AH212" i="11"/>
  <c r="AG212" i="11"/>
  <c r="AF212" i="11"/>
  <c r="AE212" i="11"/>
  <c r="AD212" i="11"/>
  <c r="AT211" i="11"/>
  <c r="AS211" i="11"/>
  <c r="AR211" i="11"/>
  <c r="AQ211" i="11"/>
  <c r="AP211" i="11"/>
  <c r="AO211" i="11"/>
  <c r="AN211" i="11"/>
  <c r="AM211" i="11"/>
  <c r="AL211" i="11"/>
  <c r="AK211" i="11"/>
  <c r="AJ211" i="11"/>
  <c r="AI211" i="11"/>
  <c r="AH211" i="11"/>
  <c r="AG211" i="11"/>
  <c r="AF211" i="11"/>
  <c r="AE211" i="11"/>
  <c r="AD211" i="11"/>
  <c r="AT210" i="11"/>
  <c r="AS210" i="11"/>
  <c r="AR210" i="11"/>
  <c r="AQ210" i="11"/>
  <c r="AP210" i="11"/>
  <c r="AO210" i="11"/>
  <c r="AN210" i="11"/>
  <c r="AM210" i="11"/>
  <c r="AL210" i="11"/>
  <c r="AK210" i="11"/>
  <c r="AJ210" i="11"/>
  <c r="AI210" i="11"/>
  <c r="AH210" i="11"/>
  <c r="AG210" i="11"/>
  <c r="AF210" i="11"/>
  <c r="AE210" i="11"/>
  <c r="AD210" i="11"/>
  <c r="AT209" i="11"/>
  <c r="AS209" i="11"/>
  <c r="AR209" i="11"/>
  <c r="AQ209" i="11"/>
  <c r="AP209" i="11"/>
  <c r="AO209" i="11"/>
  <c r="AN209" i="11"/>
  <c r="AM209" i="11"/>
  <c r="AL209" i="11"/>
  <c r="AK209" i="11"/>
  <c r="AJ209" i="11"/>
  <c r="AI209" i="11"/>
  <c r="AH209" i="11"/>
  <c r="AG209" i="11"/>
  <c r="AF209" i="11"/>
  <c r="AE209" i="11"/>
  <c r="AD209" i="11"/>
  <c r="AT208" i="11"/>
  <c r="AS208" i="11"/>
  <c r="AR208" i="11"/>
  <c r="AQ208" i="11"/>
  <c r="AP208" i="11"/>
  <c r="AO208" i="11"/>
  <c r="AN208" i="11"/>
  <c r="AM208" i="11"/>
  <c r="AL208" i="11"/>
  <c r="AK208" i="11"/>
  <c r="AJ208" i="11"/>
  <c r="AI208" i="11"/>
  <c r="AH208" i="11"/>
  <c r="AG208" i="11"/>
  <c r="AF208" i="11"/>
  <c r="AE208" i="11"/>
  <c r="AD208" i="11"/>
  <c r="AT207" i="11"/>
  <c r="AS207" i="11"/>
  <c r="AR207" i="11"/>
  <c r="AQ207" i="11"/>
  <c r="AP207" i="11"/>
  <c r="AO207" i="11"/>
  <c r="AN207" i="11"/>
  <c r="AM207" i="11"/>
  <c r="AL207" i="11"/>
  <c r="AK207" i="11"/>
  <c r="AJ207" i="11"/>
  <c r="AI207" i="11"/>
  <c r="AH207" i="11"/>
  <c r="AG207" i="11"/>
  <c r="AF207" i="11"/>
  <c r="AE207" i="11"/>
  <c r="AD207" i="11"/>
  <c r="AT206" i="11"/>
  <c r="AS206" i="11"/>
  <c r="AR206" i="11"/>
  <c r="AQ206" i="11"/>
  <c r="AP206" i="11"/>
  <c r="AO206" i="11"/>
  <c r="AN206" i="11"/>
  <c r="AM206" i="11"/>
  <c r="AL206" i="11"/>
  <c r="AK206" i="11"/>
  <c r="AJ206" i="11"/>
  <c r="AI206" i="11"/>
  <c r="AH206" i="11"/>
  <c r="AG206" i="11"/>
  <c r="AF206" i="11"/>
  <c r="AE206" i="11"/>
  <c r="AD206" i="11"/>
  <c r="AT205" i="11"/>
  <c r="AS205" i="11"/>
  <c r="AR205" i="11"/>
  <c r="AQ205" i="11"/>
  <c r="AP205" i="11"/>
  <c r="AO205" i="11"/>
  <c r="AN205" i="11"/>
  <c r="AM205" i="11"/>
  <c r="AL205" i="11"/>
  <c r="AK205" i="11"/>
  <c r="AJ205" i="11"/>
  <c r="AI205" i="11"/>
  <c r="AH205" i="11"/>
  <c r="AG205" i="11"/>
  <c r="AF205" i="11"/>
  <c r="AE205" i="11"/>
  <c r="AD205" i="11"/>
  <c r="AT204" i="11"/>
  <c r="AS204" i="11"/>
  <c r="AR204" i="11"/>
  <c r="AQ204" i="11"/>
  <c r="AP204" i="11"/>
  <c r="AO204" i="11"/>
  <c r="AN204" i="11"/>
  <c r="AM204" i="11"/>
  <c r="AL204" i="11"/>
  <c r="AK204" i="11"/>
  <c r="AJ204" i="11"/>
  <c r="AI204" i="11"/>
  <c r="AH204" i="11"/>
  <c r="AG204" i="11"/>
  <c r="AF204" i="11"/>
  <c r="AE204" i="11"/>
  <c r="AD204" i="11"/>
  <c r="AT203" i="11"/>
  <c r="AS203" i="11"/>
  <c r="AR203" i="11"/>
  <c r="AQ203" i="11"/>
  <c r="AP203" i="11"/>
  <c r="AO203" i="11"/>
  <c r="AN203" i="11"/>
  <c r="AM203" i="11"/>
  <c r="AL203" i="11"/>
  <c r="AK203" i="11"/>
  <c r="AJ203" i="11"/>
  <c r="AI203" i="11"/>
  <c r="AH203" i="11"/>
  <c r="AG203" i="11"/>
  <c r="AF203" i="11"/>
  <c r="AE203" i="11"/>
  <c r="AD203" i="11"/>
  <c r="AT202" i="11"/>
  <c r="AS202" i="11"/>
  <c r="AR202" i="11"/>
  <c r="AQ202" i="11"/>
  <c r="AP202" i="11"/>
  <c r="AO202" i="11"/>
  <c r="AN202" i="11"/>
  <c r="AM202" i="11"/>
  <c r="AL202" i="11"/>
  <c r="AK202" i="11"/>
  <c r="AJ202" i="11"/>
  <c r="AI202" i="11"/>
  <c r="AH202" i="11"/>
  <c r="AG202" i="11"/>
  <c r="AF202" i="11"/>
  <c r="AE202" i="11"/>
  <c r="AD202" i="11"/>
  <c r="AT201" i="11"/>
  <c r="AS201" i="11"/>
  <c r="AR201" i="11"/>
  <c r="AQ201" i="11"/>
  <c r="AP201" i="11"/>
  <c r="AO201" i="11"/>
  <c r="AN201" i="11"/>
  <c r="AM201" i="11"/>
  <c r="AL201" i="11"/>
  <c r="AK201" i="11"/>
  <c r="AJ201" i="11"/>
  <c r="AI201" i="11"/>
  <c r="AH201" i="11"/>
  <c r="AG201" i="11"/>
  <c r="AF201" i="11"/>
  <c r="AE201" i="11"/>
  <c r="AD201" i="11"/>
  <c r="AT200" i="11"/>
  <c r="AS200" i="11"/>
  <c r="AR200" i="11"/>
  <c r="AQ200" i="11"/>
  <c r="AP200" i="11"/>
  <c r="AO200" i="11"/>
  <c r="AN200" i="11"/>
  <c r="AM200" i="11"/>
  <c r="AL200" i="11"/>
  <c r="AK200" i="11"/>
  <c r="AJ200" i="11"/>
  <c r="AI200" i="11"/>
  <c r="AH200" i="11"/>
  <c r="AG200" i="11"/>
  <c r="AF200" i="11"/>
  <c r="AE200" i="11"/>
  <c r="AD200" i="11"/>
  <c r="AT199" i="11"/>
  <c r="AS199" i="11"/>
  <c r="AR199" i="11"/>
  <c r="AQ199" i="11"/>
  <c r="AP199" i="11"/>
  <c r="AO199" i="11"/>
  <c r="AN199" i="11"/>
  <c r="AM199" i="11"/>
  <c r="AL199" i="11"/>
  <c r="AK199" i="11"/>
  <c r="AJ199" i="11"/>
  <c r="AI199" i="11"/>
  <c r="AH199" i="11"/>
  <c r="AG199" i="11"/>
  <c r="AF199" i="11"/>
  <c r="AE199" i="11"/>
  <c r="AD199" i="11"/>
  <c r="AT198" i="11"/>
  <c r="AS198" i="11"/>
  <c r="AR198" i="11"/>
  <c r="AQ198" i="11"/>
  <c r="AP198" i="11"/>
  <c r="AO198" i="11"/>
  <c r="AN198" i="11"/>
  <c r="AM198" i="11"/>
  <c r="AL198" i="11"/>
  <c r="AK198" i="11"/>
  <c r="AJ198" i="11"/>
  <c r="AI198" i="11"/>
  <c r="AH198" i="11"/>
  <c r="AG198" i="11"/>
  <c r="AF198" i="11"/>
  <c r="AE198" i="11"/>
  <c r="AD198" i="11"/>
  <c r="AT197" i="11"/>
  <c r="AS197" i="11"/>
  <c r="AR197" i="11"/>
  <c r="AQ197" i="11"/>
  <c r="AP197" i="11"/>
  <c r="AO197" i="11"/>
  <c r="AN197" i="11"/>
  <c r="AM197" i="11"/>
  <c r="AL197" i="11"/>
  <c r="AK197" i="11"/>
  <c r="AJ197" i="11"/>
  <c r="AI197" i="11"/>
  <c r="AH197" i="11"/>
  <c r="AG197" i="11"/>
  <c r="AF197" i="11"/>
  <c r="AE197" i="11"/>
  <c r="AD197" i="11"/>
  <c r="AT196" i="11"/>
  <c r="AS196" i="11"/>
  <c r="AR196" i="11"/>
  <c r="AQ196" i="11"/>
  <c r="AP196" i="11"/>
  <c r="AO196" i="11"/>
  <c r="AN196" i="11"/>
  <c r="AM196" i="11"/>
  <c r="AL196" i="11"/>
  <c r="AK196" i="11"/>
  <c r="AJ196" i="11"/>
  <c r="AI196" i="11"/>
  <c r="AH196" i="11"/>
  <c r="AG196" i="11"/>
  <c r="AF196" i="11"/>
  <c r="AE196" i="11"/>
  <c r="AD196" i="11"/>
  <c r="AT195" i="11"/>
  <c r="AS195" i="11"/>
  <c r="AR195" i="11"/>
  <c r="AQ195" i="11"/>
  <c r="AP195" i="11"/>
  <c r="AO195" i="11"/>
  <c r="AN195" i="11"/>
  <c r="AM195" i="11"/>
  <c r="AL195" i="11"/>
  <c r="AK195" i="11"/>
  <c r="AJ195" i="11"/>
  <c r="AI195" i="11"/>
  <c r="AH195" i="11"/>
  <c r="AG195" i="11"/>
  <c r="AF195" i="11"/>
  <c r="AE195" i="11"/>
  <c r="AD195" i="11"/>
  <c r="AT194" i="11"/>
  <c r="AS194" i="11"/>
  <c r="AR194" i="11"/>
  <c r="AQ194" i="11"/>
  <c r="AP194" i="11"/>
  <c r="AO194" i="11"/>
  <c r="AN194" i="11"/>
  <c r="AM194" i="11"/>
  <c r="AL194" i="11"/>
  <c r="AK194" i="11"/>
  <c r="AJ194" i="11"/>
  <c r="AI194" i="11"/>
  <c r="AH194" i="11"/>
  <c r="AG194" i="11"/>
  <c r="AF194" i="11"/>
  <c r="AE194" i="11"/>
  <c r="AD194" i="11"/>
  <c r="AT193" i="11"/>
  <c r="AS193" i="11"/>
  <c r="AR193" i="11"/>
  <c r="AQ193" i="11"/>
  <c r="AP193" i="11"/>
  <c r="AO193" i="11"/>
  <c r="AN193" i="11"/>
  <c r="AM193" i="11"/>
  <c r="AL193" i="11"/>
  <c r="AK193" i="11"/>
  <c r="AJ193" i="11"/>
  <c r="AI193" i="11"/>
  <c r="AH193" i="11"/>
  <c r="AG193" i="11"/>
  <c r="AF193" i="11"/>
  <c r="AE193" i="11"/>
  <c r="AD193" i="11"/>
  <c r="AT192" i="11"/>
  <c r="AS192" i="11"/>
  <c r="AR192" i="11"/>
  <c r="AQ192" i="11"/>
  <c r="AP192" i="11"/>
  <c r="AO192" i="11"/>
  <c r="AN192" i="11"/>
  <c r="AM192" i="11"/>
  <c r="AL192" i="11"/>
  <c r="AK192" i="11"/>
  <c r="AJ192" i="11"/>
  <c r="AI192" i="11"/>
  <c r="AH192" i="11"/>
  <c r="AG192" i="11"/>
  <c r="AF192" i="11"/>
  <c r="AE192" i="11"/>
  <c r="AD192" i="11"/>
  <c r="AT191" i="11"/>
  <c r="AS191" i="11"/>
  <c r="AR191" i="11"/>
  <c r="AQ191" i="11"/>
  <c r="AP191" i="11"/>
  <c r="AO191" i="11"/>
  <c r="AN191" i="11"/>
  <c r="AM191" i="11"/>
  <c r="AL191" i="11"/>
  <c r="AK191" i="11"/>
  <c r="AJ191" i="11"/>
  <c r="AI191" i="11"/>
  <c r="AH191" i="11"/>
  <c r="AG191" i="11"/>
  <c r="AF191" i="11"/>
  <c r="AE191" i="11"/>
  <c r="AD191" i="11"/>
  <c r="AT190" i="11"/>
  <c r="AS190" i="11"/>
  <c r="AR190" i="11"/>
  <c r="AQ190" i="11"/>
  <c r="AP190" i="11"/>
  <c r="AO190" i="11"/>
  <c r="AN190" i="11"/>
  <c r="AM190" i="11"/>
  <c r="AL190" i="11"/>
  <c r="AK190" i="11"/>
  <c r="AJ190" i="11"/>
  <c r="AI190" i="11"/>
  <c r="AH190" i="11"/>
  <c r="AG190" i="11"/>
  <c r="AF190" i="11"/>
  <c r="AE190" i="11"/>
  <c r="AD190" i="11"/>
  <c r="AT189" i="11"/>
  <c r="AS189" i="11"/>
  <c r="AR189" i="11"/>
  <c r="AQ189" i="11"/>
  <c r="AP189" i="11"/>
  <c r="AO189" i="11"/>
  <c r="AN189" i="11"/>
  <c r="AM189" i="11"/>
  <c r="AL189" i="11"/>
  <c r="AK189" i="11"/>
  <c r="AJ189" i="11"/>
  <c r="AI189" i="11"/>
  <c r="AH189" i="11"/>
  <c r="AG189" i="11"/>
  <c r="AF189" i="11"/>
  <c r="AE189" i="11"/>
  <c r="AD189" i="11"/>
  <c r="AT188" i="11"/>
  <c r="AS188" i="11"/>
  <c r="AR188" i="11"/>
  <c r="AQ188" i="11"/>
  <c r="AP188" i="11"/>
  <c r="AO188" i="11"/>
  <c r="AN188" i="11"/>
  <c r="AM188" i="11"/>
  <c r="AL188" i="11"/>
  <c r="AK188" i="11"/>
  <c r="AJ188" i="11"/>
  <c r="AI188" i="11"/>
  <c r="AH188" i="11"/>
  <c r="AG188" i="11"/>
  <c r="AF188" i="11"/>
  <c r="AE188" i="11"/>
  <c r="AD188" i="11"/>
  <c r="AT187" i="11"/>
  <c r="AS187" i="11"/>
  <c r="AR187" i="11"/>
  <c r="AQ187" i="11"/>
  <c r="AP187" i="11"/>
  <c r="AO187" i="11"/>
  <c r="AN187" i="11"/>
  <c r="AM187" i="11"/>
  <c r="AL187" i="11"/>
  <c r="AK187" i="11"/>
  <c r="AJ187" i="11"/>
  <c r="AI187" i="11"/>
  <c r="AH187" i="11"/>
  <c r="AG187" i="11"/>
  <c r="AF187" i="11"/>
  <c r="AE187" i="11"/>
  <c r="AD187" i="11"/>
  <c r="AT186" i="11"/>
  <c r="AS186" i="11"/>
  <c r="AR186" i="11"/>
  <c r="AQ186" i="11"/>
  <c r="AP186" i="11"/>
  <c r="AO186" i="11"/>
  <c r="AN186" i="11"/>
  <c r="AM186" i="11"/>
  <c r="AL186" i="11"/>
  <c r="AK186" i="11"/>
  <c r="AJ186" i="11"/>
  <c r="AI186" i="11"/>
  <c r="AH186" i="11"/>
  <c r="AG186" i="11"/>
  <c r="AF186" i="11"/>
  <c r="AE186" i="11"/>
  <c r="AD186" i="11"/>
  <c r="AT185" i="11"/>
  <c r="AS185" i="11"/>
  <c r="AR185" i="11"/>
  <c r="AQ185" i="11"/>
  <c r="AP185" i="11"/>
  <c r="AO185" i="11"/>
  <c r="AN185" i="11"/>
  <c r="AM185" i="11"/>
  <c r="AL185" i="11"/>
  <c r="AK185" i="11"/>
  <c r="AJ185" i="11"/>
  <c r="AI185" i="11"/>
  <c r="AH185" i="11"/>
  <c r="AG185" i="11"/>
  <c r="AF185" i="11"/>
  <c r="AE185" i="11"/>
  <c r="AD185" i="11"/>
  <c r="AT184" i="11"/>
  <c r="AS184" i="11"/>
  <c r="AR184" i="11"/>
  <c r="AQ184" i="11"/>
  <c r="AP184" i="11"/>
  <c r="AO184" i="11"/>
  <c r="AN184" i="11"/>
  <c r="AM184" i="11"/>
  <c r="AL184" i="11"/>
  <c r="AK184" i="11"/>
  <c r="AJ184" i="11"/>
  <c r="AI184" i="11"/>
  <c r="AH184" i="11"/>
  <c r="AG184" i="11"/>
  <c r="AF184" i="11"/>
  <c r="AE184" i="11"/>
  <c r="AD184" i="11"/>
  <c r="AT183" i="11"/>
  <c r="AS183" i="11"/>
  <c r="AR183" i="11"/>
  <c r="AQ183" i="11"/>
  <c r="AP183" i="11"/>
  <c r="AO183" i="11"/>
  <c r="AN183" i="11"/>
  <c r="AM183" i="11"/>
  <c r="AL183" i="11"/>
  <c r="AK183" i="11"/>
  <c r="AJ183" i="11"/>
  <c r="AI183" i="11"/>
  <c r="AH183" i="11"/>
  <c r="AG183" i="11"/>
  <c r="AF183" i="11"/>
  <c r="AE183" i="11"/>
  <c r="AD183" i="11"/>
  <c r="AT182" i="11"/>
  <c r="AS182" i="11"/>
  <c r="AR182" i="11"/>
  <c r="AQ182" i="11"/>
  <c r="AP182" i="11"/>
  <c r="AO182" i="11"/>
  <c r="AN182" i="11"/>
  <c r="AM182" i="11"/>
  <c r="AL182" i="11"/>
  <c r="AK182" i="11"/>
  <c r="AJ182" i="11"/>
  <c r="AI182" i="11"/>
  <c r="AH182" i="11"/>
  <c r="AG182" i="11"/>
  <c r="AF182" i="11"/>
  <c r="AE182" i="11"/>
  <c r="AD182" i="11"/>
  <c r="AT181" i="11"/>
  <c r="AS181" i="11"/>
  <c r="AR181" i="11"/>
  <c r="AQ181" i="11"/>
  <c r="AP181" i="11"/>
  <c r="AO181" i="11"/>
  <c r="AN181" i="11"/>
  <c r="AM181" i="11"/>
  <c r="AL181" i="11"/>
  <c r="AK181" i="11"/>
  <c r="AJ181" i="11"/>
  <c r="AI181" i="11"/>
  <c r="AH181" i="11"/>
  <c r="AG181" i="11"/>
  <c r="AF181" i="11"/>
  <c r="AE181" i="11"/>
  <c r="AD181" i="11"/>
  <c r="AT180" i="11"/>
  <c r="AS180" i="11"/>
  <c r="AR180" i="11"/>
  <c r="AQ180" i="11"/>
  <c r="AP180" i="11"/>
  <c r="AO180" i="11"/>
  <c r="AN180" i="11"/>
  <c r="AM180" i="11"/>
  <c r="AL180" i="11"/>
  <c r="AK180" i="11"/>
  <c r="AJ180" i="11"/>
  <c r="AI180" i="11"/>
  <c r="AH180" i="11"/>
  <c r="AG180" i="11"/>
  <c r="AF180" i="11"/>
  <c r="AE180" i="11"/>
  <c r="AD180" i="11"/>
  <c r="AT179" i="11"/>
  <c r="AS179" i="11"/>
  <c r="AR179" i="11"/>
  <c r="AQ179" i="11"/>
  <c r="AP179" i="11"/>
  <c r="AO179" i="11"/>
  <c r="AN179" i="11"/>
  <c r="AM179" i="11"/>
  <c r="AL179" i="11"/>
  <c r="AK179" i="11"/>
  <c r="AJ179" i="11"/>
  <c r="AI179" i="11"/>
  <c r="AH179" i="11"/>
  <c r="AG179" i="11"/>
  <c r="AF179" i="11"/>
  <c r="AE179" i="11"/>
  <c r="AD179" i="11"/>
  <c r="AT178" i="11"/>
  <c r="AS178" i="11"/>
  <c r="AR178" i="11"/>
  <c r="AQ178" i="11"/>
  <c r="AP178" i="11"/>
  <c r="AO178" i="11"/>
  <c r="AN178" i="11"/>
  <c r="AM178" i="11"/>
  <c r="AL178" i="11"/>
  <c r="AK178" i="11"/>
  <c r="AJ178" i="11"/>
  <c r="AI178" i="11"/>
  <c r="AH178" i="11"/>
  <c r="AG178" i="11"/>
  <c r="AF178" i="11"/>
  <c r="AE178" i="11"/>
  <c r="AD178" i="11"/>
  <c r="AT177" i="11"/>
  <c r="AS177" i="11"/>
  <c r="AR177" i="11"/>
  <c r="AQ177" i="11"/>
  <c r="AP177" i="11"/>
  <c r="AO177" i="11"/>
  <c r="AN177" i="11"/>
  <c r="AM177" i="11"/>
  <c r="AL177" i="11"/>
  <c r="AK177" i="11"/>
  <c r="AJ177" i="11"/>
  <c r="AI177" i="11"/>
  <c r="AH177" i="11"/>
  <c r="AG177" i="11"/>
  <c r="AF177" i="11"/>
  <c r="AE177" i="11"/>
  <c r="AD177" i="11"/>
  <c r="AT176" i="11"/>
  <c r="AS176" i="11"/>
  <c r="AR176" i="11"/>
  <c r="AQ176" i="11"/>
  <c r="AP176" i="11"/>
  <c r="AO176" i="11"/>
  <c r="AN176" i="11"/>
  <c r="AM176" i="11"/>
  <c r="AL176" i="11"/>
  <c r="AK176" i="11"/>
  <c r="AJ176" i="11"/>
  <c r="AI176" i="11"/>
  <c r="AH176" i="11"/>
  <c r="AG176" i="11"/>
  <c r="AF176" i="11"/>
  <c r="AE176" i="11"/>
  <c r="AD176" i="11"/>
  <c r="AT175" i="11"/>
  <c r="AS175" i="11"/>
  <c r="AR175" i="11"/>
  <c r="AQ175" i="11"/>
  <c r="AP175" i="11"/>
  <c r="AO175" i="11"/>
  <c r="AN175" i="11"/>
  <c r="AM175" i="11"/>
  <c r="AL175" i="11"/>
  <c r="AK175" i="11"/>
  <c r="AJ175" i="11"/>
  <c r="AI175" i="11"/>
  <c r="AH175" i="11"/>
  <c r="AG175" i="11"/>
  <c r="AF175" i="11"/>
  <c r="AE175" i="11"/>
  <c r="AD175" i="11"/>
  <c r="AT174" i="11"/>
  <c r="AS174" i="11"/>
  <c r="AR174" i="11"/>
  <c r="AQ174" i="11"/>
  <c r="AP174" i="11"/>
  <c r="AO174" i="11"/>
  <c r="AN174" i="11"/>
  <c r="AM174" i="11"/>
  <c r="AL174" i="11"/>
  <c r="AK174" i="11"/>
  <c r="AJ174" i="11"/>
  <c r="AI174" i="11"/>
  <c r="AH174" i="11"/>
  <c r="AG174" i="11"/>
  <c r="AF174" i="11"/>
  <c r="AE174" i="11"/>
  <c r="AD174" i="11"/>
  <c r="AT173" i="11"/>
  <c r="AS173" i="11"/>
  <c r="AR173" i="11"/>
  <c r="AQ173" i="11"/>
  <c r="AP173" i="11"/>
  <c r="AO173" i="11"/>
  <c r="AN173" i="11"/>
  <c r="AM173" i="11"/>
  <c r="AL173" i="11"/>
  <c r="AK173" i="11"/>
  <c r="AJ173" i="11"/>
  <c r="AI173" i="11"/>
  <c r="AH173" i="11"/>
  <c r="AG173" i="11"/>
  <c r="AF173" i="11"/>
  <c r="AE173" i="11"/>
  <c r="AD173" i="11"/>
  <c r="AT172" i="11"/>
  <c r="AS172" i="11"/>
  <c r="AR172" i="11"/>
  <c r="AQ172" i="11"/>
  <c r="AP172" i="11"/>
  <c r="AO172" i="11"/>
  <c r="AN172" i="11"/>
  <c r="AM172" i="11"/>
  <c r="AL172" i="11"/>
  <c r="AK172" i="11"/>
  <c r="AJ172" i="11"/>
  <c r="AI172" i="11"/>
  <c r="AH172" i="11"/>
  <c r="AG172" i="11"/>
  <c r="AF172" i="11"/>
  <c r="AE172" i="11"/>
  <c r="AD172" i="11"/>
  <c r="AT171" i="11"/>
  <c r="AS171" i="11"/>
  <c r="AR171" i="11"/>
  <c r="AQ171" i="11"/>
  <c r="AP171" i="11"/>
  <c r="AO171" i="11"/>
  <c r="AN171" i="11"/>
  <c r="AM171" i="11"/>
  <c r="AL171" i="11"/>
  <c r="AK171" i="11"/>
  <c r="AJ171" i="11"/>
  <c r="AI171" i="11"/>
  <c r="AH171" i="11"/>
  <c r="AG171" i="11"/>
  <c r="AF171" i="11"/>
  <c r="AE171" i="11"/>
  <c r="AD171" i="11"/>
  <c r="AT170" i="11"/>
  <c r="AS170" i="11"/>
  <c r="AR170" i="11"/>
  <c r="AQ170" i="11"/>
  <c r="AP170" i="11"/>
  <c r="AO170" i="11"/>
  <c r="AN170" i="11"/>
  <c r="AM170" i="11"/>
  <c r="AL170" i="11"/>
  <c r="AK170" i="11"/>
  <c r="AJ170" i="11"/>
  <c r="AI170" i="11"/>
  <c r="AH170" i="11"/>
  <c r="AG170" i="11"/>
  <c r="AF170" i="11"/>
  <c r="AE170" i="11"/>
  <c r="AD170" i="11"/>
  <c r="AT169" i="11"/>
  <c r="AS169" i="11"/>
  <c r="AR169" i="11"/>
  <c r="AQ169" i="11"/>
  <c r="AP169" i="11"/>
  <c r="AO169" i="11"/>
  <c r="AN169" i="11"/>
  <c r="AM169" i="11"/>
  <c r="AL169" i="11"/>
  <c r="AK169" i="11"/>
  <c r="AJ169" i="11"/>
  <c r="AI169" i="11"/>
  <c r="AH169" i="11"/>
  <c r="AG169" i="11"/>
  <c r="AF169" i="11"/>
  <c r="AE169" i="11"/>
  <c r="AD169" i="11"/>
  <c r="AT168" i="11"/>
  <c r="AS168" i="11"/>
  <c r="AR168" i="11"/>
  <c r="AQ168" i="11"/>
  <c r="AP168" i="11"/>
  <c r="AO168" i="11"/>
  <c r="AN168" i="11"/>
  <c r="AM168" i="11"/>
  <c r="AL168" i="11"/>
  <c r="AK168" i="11"/>
  <c r="AJ168" i="11"/>
  <c r="AI168" i="11"/>
  <c r="AH168" i="11"/>
  <c r="AG168" i="11"/>
  <c r="AF168" i="11"/>
  <c r="AE168" i="11"/>
  <c r="AD168" i="11"/>
  <c r="AT167" i="11"/>
  <c r="AS167" i="11"/>
  <c r="AR167" i="11"/>
  <c r="AQ167" i="11"/>
  <c r="AP167" i="11"/>
  <c r="AO167" i="11"/>
  <c r="AN167" i="11"/>
  <c r="AM167" i="11"/>
  <c r="AL167" i="11"/>
  <c r="AK167" i="11"/>
  <c r="AJ167" i="11"/>
  <c r="AI167" i="11"/>
  <c r="AH167" i="11"/>
  <c r="AG167" i="11"/>
  <c r="AF167" i="11"/>
  <c r="AE167" i="11"/>
  <c r="AD167" i="11"/>
  <c r="AT166" i="11"/>
  <c r="AS166" i="11"/>
  <c r="AR166" i="11"/>
  <c r="AQ166" i="11"/>
  <c r="AP166" i="11"/>
  <c r="AO166" i="11"/>
  <c r="AN166" i="11"/>
  <c r="AM166" i="11"/>
  <c r="AL166" i="11"/>
  <c r="AK166" i="11"/>
  <c r="AJ166" i="11"/>
  <c r="AI166" i="11"/>
  <c r="AH166" i="11"/>
  <c r="AG166" i="11"/>
  <c r="AF166" i="11"/>
  <c r="AE166" i="11"/>
  <c r="AD166" i="11"/>
  <c r="AT165" i="11"/>
  <c r="AS165" i="11"/>
  <c r="AR165" i="11"/>
  <c r="AQ165" i="11"/>
  <c r="AP165" i="11"/>
  <c r="AO165" i="11"/>
  <c r="AN165" i="11"/>
  <c r="AM165" i="11"/>
  <c r="AL165" i="11"/>
  <c r="AK165" i="11"/>
  <c r="AJ165" i="11"/>
  <c r="AI165" i="11"/>
  <c r="AH165" i="11"/>
  <c r="AG165" i="11"/>
  <c r="AF165" i="11"/>
  <c r="AE165" i="11"/>
  <c r="AD165" i="11"/>
  <c r="AT164" i="11"/>
  <c r="AS164" i="11"/>
  <c r="AR164" i="11"/>
  <c r="AQ164" i="11"/>
  <c r="AP164" i="11"/>
  <c r="AO164" i="11"/>
  <c r="AN164" i="11"/>
  <c r="AM164" i="11"/>
  <c r="AL164" i="11"/>
  <c r="AK164" i="11"/>
  <c r="AJ164" i="11"/>
  <c r="AI164" i="11"/>
  <c r="AH164" i="11"/>
  <c r="AG164" i="11"/>
  <c r="AF164" i="11"/>
  <c r="AE164" i="11"/>
  <c r="AD164" i="11"/>
  <c r="AT163" i="11"/>
  <c r="AS163" i="11"/>
  <c r="AR163" i="11"/>
  <c r="AQ163" i="11"/>
  <c r="AP163" i="11"/>
  <c r="AO163" i="11"/>
  <c r="AN163" i="11"/>
  <c r="AM163" i="11"/>
  <c r="AL163" i="11"/>
  <c r="AK163" i="11"/>
  <c r="AJ163" i="11"/>
  <c r="AI163" i="11"/>
  <c r="AH163" i="11"/>
  <c r="AG163" i="11"/>
  <c r="AF163" i="11"/>
  <c r="AE163" i="11"/>
  <c r="AD163" i="11"/>
  <c r="AT162" i="11"/>
  <c r="AS162" i="11"/>
  <c r="AR162" i="11"/>
  <c r="AQ162" i="11"/>
  <c r="AP162" i="11"/>
  <c r="AO162" i="11"/>
  <c r="AN162" i="11"/>
  <c r="AM162" i="11"/>
  <c r="AL162" i="11"/>
  <c r="AK162" i="11"/>
  <c r="AJ162" i="11"/>
  <c r="AI162" i="11"/>
  <c r="AH162" i="11"/>
  <c r="AG162" i="11"/>
  <c r="AF162" i="11"/>
  <c r="AE162" i="11"/>
  <c r="AD162" i="11"/>
  <c r="AT161" i="11"/>
  <c r="AS161" i="11"/>
  <c r="AR161" i="11"/>
  <c r="AQ161" i="11"/>
  <c r="AP161" i="11"/>
  <c r="AO161" i="11"/>
  <c r="AN161" i="11"/>
  <c r="AM161" i="11"/>
  <c r="AL161" i="11"/>
  <c r="AK161" i="11"/>
  <c r="AJ161" i="11"/>
  <c r="AI161" i="11"/>
  <c r="AH161" i="11"/>
  <c r="AG161" i="11"/>
  <c r="AF161" i="11"/>
  <c r="AE161" i="11"/>
  <c r="AD161" i="11"/>
  <c r="AT160" i="11"/>
  <c r="AS160" i="11"/>
  <c r="AR160" i="11"/>
  <c r="AQ160" i="11"/>
  <c r="AP160" i="11"/>
  <c r="AO160" i="11"/>
  <c r="AN160" i="11"/>
  <c r="AM160" i="11"/>
  <c r="AL160" i="11"/>
  <c r="AK160" i="11"/>
  <c r="AJ160" i="11"/>
  <c r="AI160" i="11"/>
  <c r="AH160" i="11"/>
  <c r="AG160" i="11"/>
  <c r="AF160" i="11"/>
  <c r="AE160" i="11"/>
  <c r="AD160" i="11"/>
  <c r="AT159" i="11"/>
  <c r="AS159" i="11"/>
  <c r="AR159" i="11"/>
  <c r="AQ159" i="11"/>
  <c r="AP159" i="11"/>
  <c r="AO159" i="11"/>
  <c r="AN159" i="11"/>
  <c r="AM159" i="11"/>
  <c r="AL159" i="11"/>
  <c r="AK159" i="11"/>
  <c r="AJ159" i="11"/>
  <c r="AI159" i="11"/>
  <c r="AH159" i="11"/>
  <c r="AG159" i="11"/>
  <c r="AF159" i="11"/>
  <c r="AE159" i="11"/>
  <c r="AD159" i="11"/>
  <c r="AT158" i="11"/>
  <c r="AS158" i="11"/>
  <c r="AR158" i="11"/>
  <c r="AQ158" i="11"/>
  <c r="AP158" i="11"/>
  <c r="AO158" i="11"/>
  <c r="AN158" i="11"/>
  <c r="AM158" i="11"/>
  <c r="AL158" i="11"/>
  <c r="AK158" i="11"/>
  <c r="AJ158" i="11"/>
  <c r="AI158" i="11"/>
  <c r="AH158" i="11"/>
  <c r="AG158" i="11"/>
  <c r="AF158" i="11"/>
  <c r="AE158" i="11"/>
  <c r="AD158" i="11"/>
  <c r="AT157" i="11"/>
  <c r="AS157" i="11"/>
  <c r="AR157" i="11"/>
  <c r="AQ157" i="11"/>
  <c r="AP157" i="11"/>
  <c r="AO157" i="11"/>
  <c r="AN157" i="11"/>
  <c r="AM157" i="11"/>
  <c r="AL157" i="11"/>
  <c r="AK157" i="11"/>
  <c r="AJ157" i="11"/>
  <c r="AI157" i="11"/>
  <c r="AH157" i="11"/>
  <c r="AG157" i="11"/>
  <c r="AF157" i="11"/>
  <c r="AE157" i="11"/>
  <c r="AD157" i="11"/>
  <c r="AT156" i="11"/>
  <c r="AS156" i="11"/>
  <c r="AR156" i="11"/>
  <c r="AQ156" i="11"/>
  <c r="AP156" i="11"/>
  <c r="AO156" i="11"/>
  <c r="AN156" i="11"/>
  <c r="AM156" i="11"/>
  <c r="AL156" i="11"/>
  <c r="AK156" i="11"/>
  <c r="AJ156" i="11"/>
  <c r="AI156" i="11"/>
  <c r="AH156" i="11"/>
  <c r="AG156" i="11"/>
  <c r="AF156" i="11"/>
  <c r="AE156" i="11"/>
  <c r="AD156" i="11"/>
  <c r="AT155" i="11"/>
  <c r="AS155" i="11"/>
  <c r="AR155" i="11"/>
  <c r="AQ155" i="11"/>
  <c r="AP155" i="11"/>
  <c r="AO155" i="11"/>
  <c r="AN155" i="11"/>
  <c r="AM155" i="11"/>
  <c r="AL155" i="11"/>
  <c r="AK155" i="11"/>
  <c r="AJ155" i="11"/>
  <c r="AI155" i="11"/>
  <c r="AH155" i="11"/>
  <c r="AG155" i="11"/>
  <c r="AF155" i="11"/>
  <c r="AE155" i="11"/>
  <c r="AD155" i="11"/>
  <c r="AT154" i="11"/>
  <c r="AS154" i="11"/>
  <c r="AR154" i="11"/>
  <c r="AQ154" i="11"/>
  <c r="AP154" i="11"/>
  <c r="AO154" i="11"/>
  <c r="AN154" i="11"/>
  <c r="AM154" i="11"/>
  <c r="AL154" i="11"/>
  <c r="AK154" i="11"/>
  <c r="AJ154" i="11"/>
  <c r="AI154" i="11"/>
  <c r="AH154" i="11"/>
  <c r="AG154" i="11"/>
  <c r="AF154" i="11"/>
  <c r="AE154" i="11"/>
  <c r="AD154" i="11"/>
  <c r="AT153" i="11"/>
  <c r="AS153" i="11"/>
  <c r="AR153" i="11"/>
  <c r="AQ153" i="11"/>
  <c r="AP153" i="11"/>
  <c r="AO153" i="11"/>
  <c r="AN153" i="11"/>
  <c r="AM153" i="11"/>
  <c r="AL153" i="11"/>
  <c r="AK153" i="11"/>
  <c r="AJ153" i="11"/>
  <c r="AI153" i="11"/>
  <c r="AH153" i="11"/>
  <c r="AG153" i="11"/>
  <c r="AF153" i="11"/>
  <c r="AE153" i="11"/>
  <c r="AD153" i="11"/>
  <c r="AT152" i="11"/>
  <c r="AS152" i="11"/>
  <c r="AR152" i="11"/>
  <c r="AQ152" i="11"/>
  <c r="AP152" i="11"/>
  <c r="AO152" i="11"/>
  <c r="AN152" i="11"/>
  <c r="AM152" i="11"/>
  <c r="AL152" i="11"/>
  <c r="AK152" i="11"/>
  <c r="AJ152" i="11"/>
  <c r="AI152" i="11"/>
  <c r="AH152" i="11"/>
  <c r="AG152" i="11"/>
  <c r="AF152" i="11"/>
  <c r="AE152" i="11"/>
  <c r="AD152" i="11"/>
  <c r="AT151" i="11"/>
  <c r="AS151" i="11"/>
  <c r="AR151" i="11"/>
  <c r="AQ151" i="11"/>
  <c r="AP151" i="11"/>
  <c r="AO151" i="11"/>
  <c r="AN151" i="11"/>
  <c r="AM151" i="11"/>
  <c r="AL151" i="11"/>
  <c r="AK151" i="11"/>
  <c r="AJ151" i="11"/>
  <c r="AI151" i="11"/>
  <c r="AH151" i="11"/>
  <c r="AG151" i="11"/>
  <c r="AF151" i="11"/>
  <c r="AE151" i="11"/>
  <c r="AD151" i="11"/>
  <c r="AT150" i="11"/>
  <c r="AS150" i="11"/>
  <c r="AR150" i="11"/>
  <c r="AQ150" i="11"/>
  <c r="AP150" i="11"/>
  <c r="AO150" i="11"/>
  <c r="AN150" i="11"/>
  <c r="AM150" i="11"/>
  <c r="AL150" i="11"/>
  <c r="AK150" i="11"/>
  <c r="AJ150" i="11"/>
  <c r="AI150" i="11"/>
  <c r="AH150" i="11"/>
  <c r="AG150" i="11"/>
  <c r="AF150" i="11"/>
  <c r="AE150" i="11"/>
  <c r="AD150" i="11"/>
  <c r="AT149" i="11"/>
  <c r="AS149" i="11"/>
  <c r="AR149" i="11"/>
  <c r="AQ149" i="11"/>
  <c r="AP149" i="11"/>
  <c r="AO149" i="11"/>
  <c r="AN149" i="11"/>
  <c r="AM149" i="11"/>
  <c r="AL149" i="11"/>
  <c r="AK149" i="11"/>
  <c r="AJ149" i="11"/>
  <c r="AI149" i="11"/>
  <c r="AH149" i="11"/>
  <c r="AG149" i="11"/>
  <c r="AF149" i="11"/>
  <c r="AE149" i="11"/>
  <c r="AD149" i="11"/>
  <c r="AT148" i="11"/>
  <c r="AS148" i="11"/>
  <c r="AR148" i="11"/>
  <c r="AQ148" i="11"/>
  <c r="AP148" i="11"/>
  <c r="AO148" i="11"/>
  <c r="AN148" i="11"/>
  <c r="AM148" i="11"/>
  <c r="AL148" i="11"/>
  <c r="AK148" i="11"/>
  <c r="AJ148" i="11"/>
  <c r="AI148" i="11"/>
  <c r="AH148" i="11"/>
  <c r="AG148" i="11"/>
  <c r="AF148" i="11"/>
  <c r="AE148" i="11"/>
  <c r="AD148" i="11"/>
  <c r="AT147" i="11"/>
  <c r="AS147" i="11"/>
  <c r="AR147" i="11"/>
  <c r="AQ147" i="11"/>
  <c r="AP147" i="11"/>
  <c r="AO147" i="11"/>
  <c r="AN147" i="11"/>
  <c r="AM147" i="11"/>
  <c r="AL147" i="11"/>
  <c r="AK147" i="11"/>
  <c r="AJ147" i="11"/>
  <c r="AI147" i="11"/>
  <c r="AH147" i="11"/>
  <c r="AG147" i="11"/>
  <c r="AF147" i="11"/>
  <c r="AE147" i="11"/>
  <c r="AD147" i="11"/>
  <c r="AT146" i="11"/>
  <c r="AS146" i="11"/>
  <c r="AR146" i="11"/>
  <c r="AQ146" i="11"/>
  <c r="AP146" i="11"/>
  <c r="AO146" i="11"/>
  <c r="AN146" i="11"/>
  <c r="AM146" i="11"/>
  <c r="AL146" i="11"/>
  <c r="AK146" i="11"/>
  <c r="AJ146" i="11"/>
  <c r="AI146" i="11"/>
  <c r="AH146" i="11"/>
  <c r="AG146" i="11"/>
  <c r="AF146" i="11"/>
  <c r="AE146" i="11"/>
  <c r="AD146" i="11"/>
  <c r="AT145" i="11"/>
  <c r="AS145" i="11"/>
  <c r="AR145" i="11"/>
  <c r="AQ145" i="11"/>
  <c r="AP145" i="11"/>
  <c r="AO145" i="11"/>
  <c r="AN145" i="11"/>
  <c r="AM145" i="11"/>
  <c r="AL145" i="11"/>
  <c r="AK145" i="11"/>
  <c r="AJ145" i="11"/>
  <c r="AI145" i="11"/>
  <c r="AH145" i="11"/>
  <c r="AG145" i="11"/>
  <c r="AF145" i="11"/>
  <c r="AE145" i="11"/>
  <c r="AD145" i="11"/>
  <c r="AT144" i="11"/>
  <c r="AS144" i="11"/>
  <c r="AR144" i="11"/>
  <c r="AQ144" i="11"/>
  <c r="AP144" i="11"/>
  <c r="AO144" i="11"/>
  <c r="AN144" i="11"/>
  <c r="AM144" i="11"/>
  <c r="AL144" i="11"/>
  <c r="AK144" i="11"/>
  <c r="AJ144" i="11"/>
  <c r="AI144" i="11"/>
  <c r="AH144" i="11"/>
  <c r="AG144" i="11"/>
  <c r="AF144" i="11"/>
  <c r="AE144" i="11"/>
  <c r="AD144" i="11"/>
  <c r="AT143" i="11"/>
  <c r="AS143" i="11"/>
  <c r="AR143" i="11"/>
  <c r="AQ143" i="11"/>
  <c r="AP143" i="11"/>
  <c r="AO143" i="11"/>
  <c r="AN143" i="11"/>
  <c r="AM143" i="11"/>
  <c r="AL143" i="11"/>
  <c r="AK143" i="11"/>
  <c r="AJ143" i="11"/>
  <c r="AI143" i="11"/>
  <c r="AH143" i="11"/>
  <c r="AG143" i="11"/>
  <c r="AF143" i="11"/>
  <c r="AE143" i="11"/>
  <c r="AD143" i="11"/>
  <c r="AT142" i="11"/>
  <c r="AS142" i="11"/>
  <c r="AR142" i="11"/>
  <c r="AQ142" i="11"/>
  <c r="AP142" i="11"/>
  <c r="AO142" i="11"/>
  <c r="AN142" i="11"/>
  <c r="AM142" i="11"/>
  <c r="AL142" i="11"/>
  <c r="AK142" i="11"/>
  <c r="AJ142" i="11"/>
  <c r="AI142" i="11"/>
  <c r="AH142" i="11"/>
  <c r="AG142" i="11"/>
  <c r="AF142" i="11"/>
  <c r="AE142" i="11"/>
  <c r="AD142" i="11"/>
  <c r="AT141" i="11"/>
  <c r="AS141" i="11"/>
  <c r="AR141" i="11"/>
  <c r="AQ141" i="11"/>
  <c r="AP141" i="11"/>
  <c r="AO141" i="11"/>
  <c r="AN141" i="11"/>
  <c r="AM141" i="11"/>
  <c r="AL141" i="11"/>
  <c r="AK141" i="11"/>
  <c r="AJ141" i="11"/>
  <c r="AI141" i="11"/>
  <c r="AH141" i="11"/>
  <c r="AG141" i="11"/>
  <c r="AF141" i="11"/>
  <c r="AE141" i="11"/>
  <c r="AD141" i="11"/>
  <c r="AT140" i="11"/>
  <c r="AS140" i="11"/>
  <c r="AR140" i="11"/>
  <c r="AQ140" i="11"/>
  <c r="AP140" i="11"/>
  <c r="AO140" i="11"/>
  <c r="AN140" i="11"/>
  <c r="AM140" i="11"/>
  <c r="AL140" i="11"/>
  <c r="AK140" i="11"/>
  <c r="AJ140" i="11"/>
  <c r="AI140" i="11"/>
  <c r="AH140" i="11"/>
  <c r="AG140" i="11"/>
  <c r="AF140" i="11"/>
  <c r="AE140" i="11"/>
  <c r="AD140" i="11"/>
  <c r="AT139" i="11"/>
  <c r="AS139" i="11"/>
  <c r="AR139" i="11"/>
  <c r="AQ139" i="11"/>
  <c r="AP139" i="11"/>
  <c r="AO139" i="11"/>
  <c r="AN139" i="11"/>
  <c r="AM139" i="11"/>
  <c r="AL139" i="11"/>
  <c r="AK139" i="11"/>
  <c r="AJ139" i="11"/>
  <c r="AI139" i="11"/>
  <c r="AH139" i="11"/>
  <c r="AG139" i="11"/>
  <c r="AF139" i="11"/>
  <c r="AE139" i="11"/>
  <c r="AD139" i="11"/>
  <c r="AT138" i="11"/>
  <c r="AS138" i="11"/>
  <c r="AR138" i="11"/>
  <c r="AQ138" i="11"/>
  <c r="AP138" i="11"/>
  <c r="AO138" i="11"/>
  <c r="AN138" i="11"/>
  <c r="AM138" i="11"/>
  <c r="AL138" i="11"/>
  <c r="AK138" i="11"/>
  <c r="AJ138" i="11"/>
  <c r="AI138" i="11"/>
  <c r="AH138" i="11"/>
  <c r="AG138" i="11"/>
  <c r="AF138" i="11"/>
  <c r="AE138" i="11"/>
  <c r="AD138" i="11"/>
  <c r="AT137" i="11"/>
  <c r="AS137" i="11"/>
  <c r="AR137" i="11"/>
  <c r="AQ137" i="11"/>
  <c r="AP137" i="11"/>
  <c r="AO137" i="11"/>
  <c r="AN137" i="11"/>
  <c r="AM137" i="11"/>
  <c r="AL137" i="11"/>
  <c r="AK137" i="11"/>
  <c r="AJ137" i="11"/>
  <c r="AI137" i="11"/>
  <c r="AH137" i="11"/>
  <c r="AG137" i="11"/>
  <c r="AF137" i="11"/>
  <c r="AE137" i="11"/>
  <c r="AD137" i="11"/>
  <c r="AT136" i="11"/>
  <c r="AS136" i="11"/>
  <c r="AR136" i="11"/>
  <c r="AQ136" i="11"/>
  <c r="AP136" i="11"/>
  <c r="AO136" i="11"/>
  <c r="AN136" i="11"/>
  <c r="AM136" i="11"/>
  <c r="AL136" i="11"/>
  <c r="AK136" i="11"/>
  <c r="AJ136" i="11"/>
  <c r="AI136" i="11"/>
  <c r="AH136" i="11"/>
  <c r="AG136" i="11"/>
  <c r="AF136" i="11"/>
  <c r="AE136" i="11"/>
  <c r="AD136" i="11"/>
  <c r="AT135" i="11"/>
  <c r="AS135" i="11"/>
  <c r="AR135" i="11"/>
  <c r="AQ135" i="11"/>
  <c r="AP135" i="11"/>
  <c r="AO135" i="11"/>
  <c r="AN135" i="11"/>
  <c r="AM135" i="11"/>
  <c r="AL135" i="11"/>
  <c r="AK135" i="11"/>
  <c r="AJ135" i="11"/>
  <c r="AI135" i="11"/>
  <c r="AH135" i="11"/>
  <c r="AG135" i="11"/>
  <c r="AF135" i="11"/>
  <c r="AE135" i="11"/>
  <c r="AD135" i="11"/>
  <c r="AT134" i="11"/>
  <c r="AS134" i="11"/>
  <c r="AR134" i="11"/>
  <c r="AQ134" i="11"/>
  <c r="AP134" i="11"/>
  <c r="AO134" i="11"/>
  <c r="AN134" i="11"/>
  <c r="AM134" i="11"/>
  <c r="AL134" i="11"/>
  <c r="AK134" i="11"/>
  <c r="AJ134" i="11"/>
  <c r="AI134" i="11"/>
  <c r="AH134" i="11"/>
  <c r="AG134" i="11"/>
  <c r="AF134" i="11"/>
  <c r="AE134" i="11"/>
  <c r="AD134" i="11"/>
  <c r="AT133" i="11"/>
  <c r="AS133" i="11"/>
  <c r="AR133" i="11"/>
  <c r="AQ133" i="11"/>
  <c r="AP133" i="11"/>
  <c r="AO133" i="11"/>
  <c r="AN133" i="11"/>
  <c r="AM133" i="11"/>
  <c r="AL133" i="11"/>
  <c r="AK133" i="11"/>
  <c r="AJ133" i="11"/>
  <c r="AI133" i="11"/>
  <c r="AH133" i="11"/>
  <c r="AG133" i="11"/>
  <c r="AF133" i="11"/>
  <c r="AE133" i="11"/>
  <c r="AD133" i="11"/>
  <c r="AT132" i="11"/>
  <c r="AS132" i="11"/>
  <c r="AR132" i="11"/>
  <c r="AQ132" i="11"/>
  <c r="AP132" i="11"/>
  <c r="AO132" i="11"/>
  <c r="AN132" i="11"/>
  <c r="AM132" i="11"/>
  <c r="AL132" i="11"/>
  <c r="AK132" i="11"/>
  <c r="AJ132" i="11"/>
  <c r="AI132" i="11"/>
  <c r="AH132" i="11"/>
  <c r="AG132" i="11"/>
  <c r="AF132" i="11"/>
  <c r="AE132" i="11"/>
  <c r="AD132" i="11"/>
  <c r="AT131" i="11"/>
  <c r="AS131" i="11"/>
  <c r="AR131" i="11"/>
  <c r="AQ131" i="11"/>
  <c r="AP131" i="11"/>
  <c r="AO131" i="11"/>
  <c r="AN131" i="11"/>
  <c r="AM131" i="11"/>
  <c r="AL131" i="11"/>
  <c r="AK131" i="11"/>
  <c r="AJ131" i="11"/>
  <c r="AI131" i="11"/>
  <c r="AH131" i="11"/>
  <c r="AG131" i="11"/>
  <c r="AF131" i="11"/>
  <c r="AE131" i="11"/>
  <c r="AD131" i="11"/>
  <c r="AT130" i="11"/>
  <c r="AS130" i="11"/>
  <c r="AR130" i="11"/>
  <c r="AQ130" i="11"/>
  <c r="AP130" i="11"/>
  <c r="AO130" i="11"/>
  <c r="AN130" i="11"/>
  <c r="AM130" i="11"/>
  <c r="AL130" i="11"/>
  <c r="AK130" i="11"/>
  <c r="AJ130" i="11"/>
  <c r="AI130" i="11"/>
  <c r="AH130" i="11"/>
  <c r="AG130" i="11"/>
  <c r="AF130" i="11"/>
  <c r="AE130" i="11"/>
  <c r="AD130" i="11"/>
  <c r="AT129" i="11"/>
  <c r="AS129" i="11"/>
  <c r="AR129" i="11"/>
  <c r="AQ129" i="11"/>
  <c r="AP129" i="11"/>
  <c r="AO129" i="11"/>
  <c r="AN129" i="11"/>
  <c r="AM129" i="11"/>
  <c r="AL129" i="11"/>
  <c r="AK129" i="11"/>
  <c r="AJ129" i="11"/>
  <c r="AI129" i="11"/>
  <c r="AH129" i="11"/>
  <c r="AG129" i="11"/>
  <c r="AF129" i="11"/>
  <c r="AE129" i="11"/>
  <c r="AD129" i="11"/>
  <c r="AT128" i="11"/>
  <c r="AS128" i="11"/>
  <c r="AR128" i="11"/>
  <c r="AQ128" i="11"/>
  <c r="AP128" i="11"/>
  <c r="AO128" i="11"/>
  <c r="AN128" i="11"/>
  <c r="AM128" i="11"/>
  <c r="AL128" i="11"/>
  <c r="AK128" i="11"/>
  <c r="AJ128" i="11"/>
  <c r="AI128" i="11"/>
  <c r="AH128" i="11"/>
  <c r="AG128" i="11"/>
  <c r="AF128" i="11"/>
  <c r="AE128" i="11"/>
  <c r="AD128" i="11"/>
  <c r="AT127" i="11"/>
  <c r="AS127" i="11"/>
  <c r="AR127" i="11"/>
  <c r="AQ127" i="11"/>
  <c r="AP127" i="11"/>
  <c r="AO127" i="11"/>
  <c r="AN127" i="11"/>
  <c r="AM127" i="11"/>
  <c r="AL127" i="11"/>
  <c r="AK127" i="11"/>
  <c r="AJ127" i="11"/>
  <c r="AI127" i="11"/>
  <c r="AH127" i="11"/>
  <c r="AG127" i="11"/>
  <c r="AF127" i="11"/>
  <c r="AE127" i="11"/>
  <c r="AD127" i="11"/>
  <c r="AT126" i="11"/>
  <c r="AS126" i="11"/>
  <c r="AR126" i="11"/>
  <c r="AQ126" i="11"/>
  <c r="AP126" i="11"/>
  <c r="AO126" i="11"/>
  <c r="AN126" i="11"/>
  <c r="AM126" i="11"/>
  <c r="AL126" i="11"/>
  <c r="AK126" i="11"/>
  <c r="AJ126" i="11"/>
  <c r="AI126" i="11"/>
  <c r="AH126" i="11"/>
  <c r="AG126" i="11"/>
  <c r="AF126" i="11"/>
  <c r="AE126" i="11"/>
  <c r="AD126" i="11"/>
  <c r="AT125" i="11"/>
  <c r="AS125" i="11"/>
  <c r="AR125" i="11"/>
  <c r="AQ125" i="11"/>
  <c r="AP125" i="11"/>
  <c r="AO125" i="11"/>
  <c r="AN125" i="11"/>
  <c r="AM125" i="11"/>
  <c r="AL125" i="11"/>
  <c r="AK125" i="11"/>
  <c r="AJ125" i="11"/>
  <c r="AI125" i="11"/>
  <c r="AH125" i="11"/>
  <c r="AG125" i="11"/>
  <c r="AF125" i="11"/>
  <c r="AE125" i="11"/>
  <c r="AD125" i="11"/>
  <c r="AT124" i="11"/>
  <c r="AS124" i="11"/>
  <c r="AR124" i="11"/>
  <c r="AQ124" i="11"/>
  <c r="AP124" i="11"/>
  <c r="AO124" i="11"/>
  <c r="AN124" i="11"/>
  <c r="AM124" i="11"/>
  <c r="AL124" i="11"/>
  <c r="AK124" i="11"/>
  <c r="AJ124" i="11"/>
  <c r="AI124" i="11"/>
  <c r="AH124" i="11"/>
  <c r="AG124" i="11"/>
  <c r="AF124" i="11"/>
  <c r="AE124" i="11"/>
  <c r="AD124" i="11"/>
  <c r="AT123" i="11"/>
  <c r="AS123" i="11"/>
  <c r="AR123" i="11"/>
  <c r="AQ123" i="11"/>
  <c r="AP123" i="11"/>
  <c r="AO123" i="11"/>
  <c r="AN123" i="11"/>
  <c r="AM123" i="11"/>
  <c r="AL123" i="11"/>
  <c r="AK123" i="11"/>
  <c r="AJ123" i="11"/>
  <c r="AI123" i="11"/>
  <c r="AH123" i="11"/>
  <c r="AG123" i="11"/>
  <c r="AF123" i="11"/>
  <c r="AE123" i="11"/>
  <c r="AD123" i="11"/>
  <c r="AT122" i="11"/>
  <c r="AS122" i="11"/>
  <c r="AR122" i="11"/>
  <c r="AQ122" i="11"/>
  <c r="AP122" i="11"/>
  <c r="AO122" i="11"/>
  <c r="AN122" i="11"/>
  <c r="AM122" i="11"/>
  <c r="AL122" i="11"/>
  <c r="AK122" i="11"/>
  <c r="AJ122" i="11"/>
  <c r="AI122" i="11"/>
  <c r="AH122" i="11"/>
  <c r="AG122" i="11"/>
  <c r="AF122" i="11"/>
  <c r="AE122" i="11"/>
  <c r="AD122" i="11"/>
  <c r="AT121" i="11"/>
  <c r="AS121" i="11"/>
  <c r="AR121" i="11"/>
  <c r="AQ121" i="11"/>
  <c r="AP121" i="11"/>
  <c r="AO121" i="11"/>
  <c r="AN121" i="11"/>
  <c r="AM121" i="11"/>
  <c r="AL121" i="11"/>
  <c r="AK121" i="11"/>
  <c r="AJ121" i="11"/>
  <c r="AI121" i="11"/>
  <c r="AH121" i="11"/>
  <c r="AG121" i="11"/>
  <c r="AF121" i="11"/>
  <c r="AE121" i="11"/>
  <c r="AD121" i="11"/>
  <c r="AT120" i="11"/>
  <c r="AS120" i="11"/>
  <c r="AR120" i="11"/>
  <c r="AQ120" i="11"/>
  <c r="AP120" i="11"/>
  <c r="AO120" i="11"/>
  <c r="AN120" i="11"/>
  <c r="AM120" i="11"/>
  <c r="AL120" i="11"/>
  <c r="AK120" i="11"/>
  <c r="AJ120" i="11"/>
  <c r="AI120" i="11"/>
  <c r="AH120" i="11"/>
  <c r="AG120" i="11"/>
  <c r="AF120" i="11"/>
  <c r="AE120" i="11"/>
  <c r="AD120" i="11"/>
  <c r="AT119" i="11"/>
  <c r="AS119" i="11"/>
  <c r="AR119" i="11"/>
  <c r="AQ119" i="11"/>
  <c r="AP119" i="11"/>
  <c r="AO119" i="11"/>
  <c r="AN119" i="11"/>
  <c r="AM119" i="11"/>
  <c r="AL119" i="11"/>
  <c r="AK119" i="11"/>
  <c r="AJ119" i="11"/>
  <c r="AI119" i="11"/>
  <c r="AH119" i="11"/>
  <c r="AG119" i="11"/>
  <c r="AF119" i="11"/>
  <c r="AE119" i="11"/>
  <c r="AD119" i="11"/>
  <c r="AT118" i="11"/>
  <c r="AS118" i="11"/>
  <c r="AR118" i="11"/>
  <c r="AQ118" i="11"/>
  <c r="AP118" i="11"/>
  <c r="AO118" i="11"/>
  <c r="AN118" i="11"/>
  <c r="AM118" i="11"/>
  <c r="AL118" i="11"/>
  <c r="AK118" i="11"/>
  <c r="AJ118" i="11"/>
  <c r="AI118" i="11"/>
  <c r="AH118" i="11"/>
  <c r="AG118" i="11"/>
  <c r="AF118" i="11"/>
  <c r="AE118" i="11"/>
  <c r="AD118" i="11"/>
  <c r="AT117" i="11"/>
  <c r="AS117" i="11"/>
  <c r="AR117" i="11"/>
  <c r="AQ117" i="11"/>
  <c r="AP117" i="11"/>
  <c r="AO117" i="11"/>
  <c r="AN117" i="11"/>
  <c r="AM117" i="11"/>
  <c r="AL117" i="11"/>
  <c r="AK117" i="11"/>
  <c r="AJ117" i="11"/>
  <c r="AI117" i="11"/>
  <c r="AH117" i="11"/>
  <c r="AG117" i="11"/>
  <c r="AF117" i="11"/>
  <c r="AE117" i="11"/>
  <c r="AD117" i="11"/>
  <c r="AT116" i="11"/>
  <c r="AS116" i="11"/>
  <c r="AR116" i="11"/>
  <c r="AQ116" i="11"/>
  <c r="AP116" i="11"/>
  <c r="AO116" i="11"/>
  <c r="AN116" i="11"/>
  <c r="AM116" i="11"/>
  <c r="AL116" i="11"/>
  <c r="AK116" i="11"/>
  <c r="AJ116" i="11"/>
  <c r="AI116" i="11"/>
  <c r="AH116" i="11"/>
  <c r="AG116" i="11"/>
  <c r="AF116" i="11"/>
  <c r="AE116" i="11"/>
  <c r="AD116" i="11"/>
  <c r="AT115" i="11"/>
  <c r="AS115" i="11"/>
  <c r="AR115" i="11"/>
  <c r="AQ115" i="11"/>
  <c r="AP115" i="11"/>
  <c r="AO115" i="11"/>
  <c r="AN115" i="11"/>
  <c r="AM115" i="11"/>
  <c r="AL115" i="11"/>
  <c r="AK115" i="11"/>
  <c r="AJ115" i="11"/>
  <c r="AI115" i="11"/>
  <c r="AH115" i="11"/>
  <c r="AG115" i="11"/>
  <c r="AF115" i="11"/>
  <c r="AE115" i="11"/>
  <c r="AD115" i="11"/>
  <c r="AT114" i="11"/>
  <c r="AS114" i="11"/>
  <c r="AR114" i="11"/>
  <c r="AQ114" i="11"/>
  <c r="AP114" i="11"/>
  <c r="AO114" i="11"/>
  <c r="AN114" i="11"/>
  <c r="AM114" i="11"/>
  <c r="AL114" i="11"/>
  <c r="AK114" i="11"/>
  <c r="AJ114" i="11"/>
  <c r="AI114" i="11"/>
  <c r="AH114" i="11"/>
  <c r="AG114" i="11"/>
  <c r="AF114" i="11"/>
  <c r="AE114" i="11"/>
  <c r="AD114" i="11"/>
  <c r="AT113" i="11"/>
  <c r="AS113" i="11"/>
  <c r="AR113" i="11"/>
  <c r="AQ113" i="11"/>
  <c r="AP113" i="11"/>
  <c r="AO113" i="11"/>
  <c r="AN113" i="11"/>
  <c r="AM113" i="11"/>
  <c r="AL113" i="11"/>
  <c r="AK113" i="11"/>
  <c r="AJ113" i="11"/>
  <c r="AI113" i="11"/>
  <c r="AH113" i="11"/>
  <c r="AG113" i="11"/>
  <c r="AF113" i="11"/>
  <c r="AE113" i="11"/>
  <c r="AD113" i="11"/>
  <c r="AT112" i="11"/>
  <c r="AS112" i="11"/>
  <c r="AR112" i="11"/>
  <c r="AQ112" i="11"/>
  <c r="AP112" i="11"/>
  <c r="AO112" i="11"/>
  <c r="AN112" i="11"/>
  <c r="AM112" i="11"/>
  <c r="AL112" i="11"/>
  <c r="AK112" i="11"/>
  <c r="AJ112" i="11"/>
  <c r="AI112" i="11"/>
  <c r="AH112" i="11"/>
  <c r="AG112" i="11"/>
  <c r="AF112" i="11"/>
  <c r="AE112" i="11"/>
  <c r="AD112" i="11"/>
  <c r="AT111" i="11"/>
  <c r="AS111" i="11"/>
  <c r="AR111" i="11"/>
  <c r="AQ111" i="11"/>
  <c r="AP111" i="11"/>
  <c r="AO111" i="11"/>
  <c r="AN111" i="11"/>
  <c r="AM111" i="11"/>
  <c r="AL111" i="11"/>
  <c r="AK111" i="11"/>
  <c r="AJ111" i="11"/>
  <c r="AI111" i="11"/>
  <c r="AH111" i="11"/>
  <c r="AG111" i="11"/>
  <c r="AF111" i="11"/>
  <c r="AE111" i="11"/>
  <c r="AD111" i="11"/>
  <c r="AT110" i="11"/>
  <c r="AS110" i="11"/>
  <c r="AR110" i="11"/>
  <c r="AQ110" i="11"/>
  <c r="AP110" i="11"/>
  <c r="AO110" i="11"/>
  <c r="AN110" i="11"/>
  <c r="AM110" i="11"/>
  <c r="AL110" i="11"/>
  <c r="AK110" i="11"/>
  <c r="AJ110" i="11"/>
  <c r="AI110" i="11"/>
  <c r="AH110" i="11"/>
  <c r="AG110" i="11"/>
  <c r="AF110" i="11"/>
  <c r="AE110" i="11"/>
  <c r="AD110" i="11"/>
  <c r="AT109" i="11"/>
  <c r="AS109" i="11"/>
  <c r="AR109" i="11"/>
  <c r="AQ109" i="11"/>
  <c r="AP109" i="11"/>
  <c r="AO109" i="11"/>
  <c r="AN109" i="11"/>
  <c r="AM109" i="11"/>
  <c r="AL109" i="11"/>
  <c r="AK109" i="11"/>
  <c r="AJ109" i="11"/>
  <c r="AI109" i="11"/>
  <c r="AH109" i="11"/>
  <c r="AG109" i="11"/>
  <c r="AF109" i="11"/>
  <c r="AE109" i="11"/>
  <c r="AD109" i="11"/>
  <c r="AT108" i="11"/>
  <c r="AS108" i="11"/>
  <c r="AR108" i="11"/>
  <c r="AQ108" i="11"/>
  <c r="AP108" i="11"/>
  <c r="AO108" i="11"/>
  <c r="AN108" i="11"/>
  <c r="AM108" i="11"/>
  <c r="AL108" i="11"/>
  <c r="AK108" i="11"/>
  <c r="AJ108" i="11"/>
  <c r="AI108" i="11"/>
  <c r="AH108" i="11"/>
  <c r="AG108" i="11"/>
  <c r="AF108" i="11"/>
  <c r="AE108" i="11"/>
  <c r="AD108" i="11"/>
  <c r="AT107" i="11"/>
  <c r="AS107" i="11"/>
  <c r="AR107" i="11"/>
  <c r="AQ107" i="11"/>
  <c r="AP107" i="11"/>
  <c r="AO107" i="11"/>
  <c r="AN107" i="11"/>
  <c r="AM107" i="11"/>
  <c r="AL107" i="11"/>
  <c r="AK107" i="11"/>
  <c r="AJ107" i="11"/>
  <c r="AI107" i="11"/>
  <c r="AH107" i="11"/>
  <c r="AG107" i="11"/>
  <c r="AF107" i="11"/>
  <c r="AE107" i="11"/>
  <c r="AD107" i="11"/>
  <c r="AT106" i="11"/>
  <c r="AS106" i="11"/>
  <c r="AR106" i="11"/>
  <c r="AQ106" i="11"/>
  <c r="AP106" i="11"/>
  <c r="AO106" i="11"/>
  <c r="AN106" i="11"/>
  <c r="AM106" i="11"/>
  <c r="AL106" i="11"/>
  <c r="AK106" i="11"/>
  <c r="AJ106" i="11"/>
  <c r="AI106" i="11"/>
  <c r="AH106" i="11"/>
  <c r="AG106" i="11"/>
  <c r="AF106" i="11"/>
  <c r="AE106" i="11"/>
  <c r="AD106" i="11"/>
  <c r="AT105" i="11"/>
  <c r="AS105" i="11"/>
  <c r="AR105" i="11"/>
  <c r="AQ105" i="11"/>
  <c r="AP105" i="11"/>
  <c r="AO105" i="11"/>
  <c r="AN105" i="11"/>
  <c r="AM105" i="11"/>
  <c r="AL105" i="11"/>
  <c r="AK105" i="11"/>
  <c r="AJ105" i="11"/>
  <c r="AI105" i="11"/>
  <c r="AH105" i="11"/>
  <c r="AG105" i="11"/>
  <c r="AF105" i="11"/>
  <c r="AE105" i="11"/>
  <c r="AD105" i="11"/>
  <c r="AT104" i="11"/>
  <c r="AS104" i="11"/>
  <c r="AR104" i="11"/>
  <c r="AQ104" i="11"/>
  <c r="AP104" i="11"/>
  <c r="AO104" i="11"/>
  <c r="AN104" i="11"/>
  <c r="AM104" i="11"/>
  <c r="AL104" i="11"/>
  <c r="AK104" i="11"/>
  <c r="AJ104" i="11"/>
  <c r="AI104" i="11"/>
  <c r="AH104" i="11"/>
  <c r="AG104" i="11"/>
  <c r="AF104" i="11"/>
  <c r="AE104" i="11"/>
  <c r="AD104" i="11"/>
  <c r="AT103" i="11"/>
  <c r="AS103" i="11"/>
  <c r="AR103" i="11"/>
  <c r="AQ103" i="11"/>
  <c r="AP103" i="11"/>
  <c r="AO103" i="11"/>
  <c r="AN103" i="11"/>
  <c r="AM103" i="11"/>
  <c r="AL103" i="11"/>
  <c r="AK103" i="11"/>
  <c r="AJ103" i="11"/>
  <c r="AI103" i="11"/>
  <c r="AH103" i="11"/>
  <c r="AG103" i="11"/>
  <c r="AF103" i="11"/>
  <c r="AE103" i="11"/>
  <c r="AD103" i="11"/>
  <c r="AT102" i="11"/>
  <c r="AS102" i="11"/>
  <c r="AR102" i="11"/>
  <c r="AQ102" i="11"/>
  <c r="AP102" i="11"/>
  <c r="AO102" i="11"/>
  <c r="AN102" i="11"/>
  <c r="AM102" i="11"/>
  <c r="AL102" i="11"/>
  <c r="AK102" i="11"/>
  <c r="AJ102" i="11"/>
  <c r="AI102" i="11"/>
  <c r="AH102" i="11"/>
  <c r="AG102" i="11"/>
  <c r="AF102" i="11"/>
  <c r="AE102" i="11"/>
  <c r="AD102" i="11"/>
  <c r="AT101" i="11"/>
  <c r="AS101" i="11"/>
  <c r="AR101" i="11"/>
  <c r="AQ101" i="11"/>
  <c r="AP101" i="11"/>
  <c r="AO101" i="11"/>
  <c r="AN101" i="11"/>
  <c r="AM101" i="11"/>
  <c r="AL101" i="11"/>
  <c r="AK101" i="11"/>
  <c r="AJ101" i="11"/>
  <c r="AI101" i="11"/>
  <c r="AH101" i="11"/>
  <c r="AG101" i="11"/>
  <c r="AF101" i="11"/>
  <c r="AE101" i="11"/>
  <c r="AD101" i="11"/>
  <c r="AT100" i="11"/>
  <c r="AS100" i="11"/>
  <c r="AR100" i="11"/>
  <c r="AQ100" i="11"/>
  <c r="AP100" i="11"/>
  <c r="AO100" i="11"/>
  <c r="AN100" i="11"/>
  <c r="AM100" i="11"/>
  <c r="AL100" i="11"/>
  <c r="AK100" i="11"/>
  <c r="AJ100" i="11"/>
  <c r="AI100" i="11"/>
  <c r="AH100" i="11"/>
  <c r="AG100" i="11"/>
  <c r="AF100" i="11"/>
  <c r="AE100" i="11"/>
  <c r="AD100" i="11"/>
  <c r="AT99" i="11"/>
  <c r="AS99" i="11"/>
  <c r="AR99" i="11"/>
  <c r="AQ99" i="11"/>
  <c r="AP99" i="11"/>
  <c r="AO99" i="11"/>
  <c r="AN99" i="11"/>
  <c r="AM99" i="11"/>
  <c r="AL99" i="11"/>
  <c r="AK99" i="11"/>
  <c r="AJ99" i="11"/>
  <c r="AI99" i="11"/>
  <c r="AH99" i="11"/>
  <c r="AG99" i="11"/>
  <c r="AF99" i="11"/>
  <c r="AE99" i="11"/>
  <c r="AD99" i="11"/>
  <c r="AT98" i="11"/>
  <c r="AS98" i="11"/>
  <c r="AR98" i="11"/>
  <c r="AQ98" i="11"/>
  <c r="AP98" i="11"/>
  <c r="AO98" i="11"/>
  <c r="AN98" i="11"/>
  <c r="AM98" i="11"/>
  <c r="AL98" i="11"/>
  <c r="AK98" i="11"/>
  <c r="AJ98" i="11"/>
  <c r="AI98" i="11"/>
  <c r="AH98" i="11"/>
  <c r="AG98" i="11"/>
  <c r="AF98" i="11"/>
  <c r="AE98" i="11"/>
  <c r="AD98" i="11"/>
  <c r="AT97" i="11"/>
  <c r="AS97" i="11"/>
  <c r="AR97" i="11"/>
  <c r="AQ97" i="11"/>
  <c r="AP97" i="11"/>
  <c r="AO97" i="11"/>
  <c r="AN97" i="11"/>
  <c r="AM97" i="11"/>
  <c r="AL97" i="11"/>
  <c r="AK97" i="11"/>
  <c r="AJ97" i="11"/>
  <c r="AI97" i="11"/>
  <c r="AH97" i="11"/>
  <c r="AG97" i="11"/>
  <c r="AF97" i="11"/>
  <c r="AE97" i="11"/>
  <c r="AD97" i="11"/>
  <c r="AT96" i="11"/>
  <c r="AS96" i="11"/>
  <c r="AR96" i="11"/>
  <c r="AQ96" i="11"/>
  <c r="AP96" i="11"/>
  <c r="AO96" i="11"/>
  <c r="AN96" i="11"/>
  <c r="AM96" i="11"/>
  <c r="AL96" i="11"/>
  <c r="AK96" i="11"/>
  <c r="AJ96" i="11"/>
  <c r="AI96" i="11"/>
  <c r="AH96" i="11"/>
  <c r="AG96" i="11"/>
  <c r="AF96" i="11"/>
  <c r="AE96" i="11"/>
  <c r="AD96" i="11"/>
  <c r="AT95" i="11"/>
  <c r="AS95" i="11"/>
  <c r="AR95" i="11"/>
  <c r="AQ95" i="11"/>
  <c r="AP95" i="11"/>
  <c r="AO95" i="11"/>
  <c r="AN95" i="11"/>
  <c r="AM95" i="11"/>
  <c r="AL95" i="11"/>
  <c r="AK95" i="11"/>
  <c r="AJ95" i="11"/>
  <c r="AI95" i="11"/>
  <c r="AH95" i="11"/>
  <c r="AG95" i="11"/>
  <c r="AF95" i="11"/>
  <c r="AE95" i="11"/>
  <c r="AD95" i="11"/>
  <c r="AT94" i="11"/>
  <c r="AS94" i="11"/>
  <c r="AR94" i="11"/>
  <c r="AQ94" i="11"/>
  <c r="AP94" i="11"/>
  <c r="AO94" i="11"/>
  <c r="AN94" i="11"/>
  <c r="AM94" i="11"/>
  <c r="AL94" i="11"/>
  <c r="AK94" i="11"/>
  <c r="AJ94" i="11"/>
  <c r="AI94" i="11"/>
  <c r="AH94" i="11"/>
  <c r="AG94" i="11"/>
  <c r="AF94" i="11"/>
  <c r="AE94" i="11"/>
  <c r="AD94" i="11"/>
  <c r="AT93" i="11"/>
  <c r="AS93" i="11"/>
  <c r="AR93" i="11"/>
  <c r="AQ93" i="11"/>
  <c r="AP93" i="11"/>
  <c r="AO93" i="11"/>
  <c r="AN93" i="11"/>
  <c r="AM93" i="11"/>
  <c r="AL93" i="11"/>
  <c r="AK93" i="11"/>
  <c r="AJ93" i="11"/>
  <c r="AI93" i="11"/>
  <c r="AH93" i="11"/>
  <c r="AG93" i="11"/>
  <c r="AF93" i="11"/>
  <c r="AE93" i="11"/>
  <c r="AD93" i="11"/>
  <c r="AT92" i="11"/>
  <c r="AS92" i="11"/>
  <c r="AR92" i="11"/>
  <c r="AQ92" i="11"/>
  <c r="AP92" i="11"/>
  <c r="AO92" i="11"/>
  <c r="AN92" i="11"/>
  <c r="AM92" i="11"/>
  <c r="AL92" i="11"/>
  <c r="AK92" i="11"/>
  <c r="AJ92" i="11"/>
  <c r="AI92" i="11"/>
  <c r="AH92" i="11"/>
  <c r="AG92" i="11"/>
  <c r="AF92" i="11"/>
  <c r="AE92" i="11"/>
  <c r="AD92" i="11"/>
  <c r="AT91" i="11"/>
  <c r="AS91" i="11"/>
  <c r="AR91" i="11"/>
  <c r="AQ91" i="11"/>
  <c r="AP91" i="11"/>
  <c r="AO91" i="11"/>
  <c r="AN91" i="11"/>
  <c r="AM91" i="11"/>
  <c r="AL91" i="11"/>
  <c r="AK91" i="11"/>
  <c r="AJ91" i="11"/>
  <c r="AI91" i="11"/>
  <c r="AH91" i="11"/>
  <c r="AG91" i="11"/>
  <c r="AF91" i="11"/>
  <c r="AE91" i="11"/>
  <c r="AD91" i="11"/>
  <c r="AT90" i="11"/>
  <c r="AS90" i="11"/>
  <c r="AR90" i="11"/>
  <c r="AQ90" i="11"/>
  <c r="AP90" i="11"/>
  <c r="AO90" i="11"/>
  <c r="AN90" i="11"/>
  <c r="AM90" i="11"/>
  <c r="AL90" i="11"/>
  <c r="AK90" i="11"/>
  <c r="AJ90" i="11"/>
  <c r="AI90" i="11"/>
  <c r="AH90" i="11"/>
  <c r="AG90" i="11"/>
  <c r="AF90" i="11"/>
  <c r="AE90" i="11"/>
  <c r="AD90" i="11"/>
  <c r="AT89" i="11"/>
  <c r="AS89" i="11"/>
  <c r="AR89" i="11"/>
  <c r="AQ89" i="11"/>
  <c r="AP89" i="11"/>
  <c r="AO89" i="11"/>
  <c r="AN89" i="11"/>
  <c r="AM89" i="11"/>
  <c r="AL89" i="11"/>
  <c r="AK89" i="11"/>
  <c r="AJ89" i="11"/>
  <c r="AI89" i="11"/>
  <c r="AH89" i="11"/>
  <c r="AG89" i="11"/>
  <c r="AF89" i="11"/>
  <c r="AE89" i="11"/>
  <c r="AD89" i="11"/>
  <c r="AT88" i="11"/>
  <c r="AS88" i="11"/>
  <c r="AR88" i="11"/>
  <c r="AQ88" i="11"/>
  <c r="AP88" i="11"/>
  <c r="AO88" i="11"/>
  <c r="AN88" i="11"/>
  <c r="AM88" i="11"/>
  <c r="AL88" i="11"/>
  <c r="AK88" i="11"/>
  <c r="AJ88" i="11"/>
  <c r="AI88" i="11"/>
  <c r="AH88" i="11"/>
  <c r="AG88" i="11"/>
  <c r="AF88" i="11"/>
  <c r="AE88" i="11"/>
  <c r="AD88" i="11"/>
  <c r="AT87" i="11"/>
  <c r="AS87" i="11"/>
  <c r="AR87" i="11"/>
  <c r="AQ87" i="11"/>
  <c r="AP87" i="11"/>
  <c r="AO87" i="11"/>
  <c r="AN87" i="11"/>
  <c r="AM87" i="11"/>
  <c r="AL87" i="11"/>
  <c r="AK87" i="11"/>
  <c r="AJ87" i="11"/>
  <c r="AI87" i="11"/>
  <c r="AH87" i="11"/>
  <c r="AG87" i="11"/>
  <c r="AF87" i="11"/>
  <c r="AE87" i="11"/>
  <c r="AD87" i="11"/>
  <c r="AT86" i="11"/>
  <c r="AS86" i="11"/>
  <c r="AR86" i="11"/>
  <c r="AQ86" i="11"/>
  <c r="AP86" i="11"/>
  <c r="AO86" i="11"/>
  <c r="AN86" i="11"/>
  <c r="AM86" i="11"/>
  <c r="AL86" i="11"/>
  <c r="AK86" i="11"/>
  <c r="AJ86" i="11"/>
  <c r="AI86" i="11"/>
  <c r="AH86" i="11"/>
  <c r="AG86" i="11"/>
  <c r="AF86" i="11"/>
  <c r="AE86" i="11"/>
  <c r="AD86" i="11"/>
  <c r="AT85" i="11"/>
  <c r="AS85" i="11"/>
  <c r="AR85" i="11"/>
  <c r="AQ85" i="11"/>
  <c r="AP85" i="11"/>
  <c r="AO85" i="11"/>
  <c r="AN85" i="11"/>
  <c r="AM85" i="11"/>
  <c r="AL85" i="11"/>
  <c r="AK85" i="11"/>
  <c r="AJ85" i="11"/>
  <c r="AI85" i="11"/>
  <c r="AH85" i="11"/>
  <c r="AG85" i="11"/>
  <c r="AF85" i="11"/>
  <c r="AE85" i="11"/>
  <c r="AD85" i="11"/>
  <c r="AT84" i="11"/>
  <c r="AS84" i="11"/>
  <c r="AR84" i="11"/>
  <c r="AQ84" i="11"/>
  <c r="AP84" i="11"/>
  <c r="AO84" i="11"/>
  <c r="AN84" i="11"/>
  <c r="AM84" i="11"/>
  <c r="AL84" i="11"/>
  <c r="AK84" i="11"/>
  <c r="AJ84" i="11"/>
  <c r="AI84" i="11"/>
  <c r="AH84" i="11"/>
  <c r="AG84" i="11"/>
  <c r="AF84" i="11"/>
  <c r="AE84" i="11"/>
  <c r="AD84" i="11"/>
  <c r="AT83" i="11"/>
  <c r="AS83" i="11"/>
  <c r="AR83" i="11"/>
  <c r="AQ83" i="11"/>
  <c r="AP83" i="11"/>
  <c r="AO83" i="11"/>
  <c r="AN83" i="11"/>
  <c r="AM83" i="11"/>
  <c r="AL83" i="11"/>
  <c r="AK83" i="11"/>
  <c r="AJ83" i="11"/>
  <c r="AI83" i="11"/>
  <c r="AH83" i="11"/>
  <c r="AG83" i="11"/>
  <c r="AF83" i="11"/>
  <c r="AE83" i="11"/>
  <c r="AD83" i="11"/>
  <c r="AT82" i="11"/>
  <c r="AS82" i="11"/>
  <c r="AR82" i="11"/>
  <c r="AQ82" i="11"/>
  <c r="AP82" i="11"/>
  <c r="AO82" i="11"/>
  <c r="AN82" i="11"/>
  <c r="AM82" i="11"/>
  <c r="AL82" i="11"/>
  <c r="AK82" i="11"/>
  <c r="AJ82" i="11"/>
  <c r="AI82" i="11"/>
  <c r="AH82" i="11"/>
  <c r="AG82" i="11"/>
  <c r="AF82" i="11"/>
  <c r="AE82" i="11"/>
  <c r="AD82" i="11"/>
  <c r="AT81" i="11"/>
  <c r="AS81" i="11"/>
  <c r="AR81" i="11"/>
  <c r="AQ81" i="11"/>
  <c r="AP81" i="11"/>
  <c r="AO81" i="11"/>
  <c r="AN81" i="11"/>
  <c r="AM81" i="11"/>
  <c r="AL81" i="11"/>
  <c r="AK81" i="11"/>
  <c r="AJ81" i="11"/>
  <c r="AI81" i="11"/>
  <c r="AH81" i="11"/>
  <c r="AG81" i="11"/>
  <c r="AF81" i="11"/>
  <c r="AE81" i="11"/>
  <c r="AD81" i="11"/>
  <c r="AT80" i="11"/>
  <c r="AS80" i="11"/>
  <c r="AR80" i="11"/>
  <c r="AQ80" i="11"/>
  <c r="AP80" i="11"/>
  <c r="AO80" i="11"/>
  <c r="AN80" i="11"/>
  <c r="AM80" i="11"/>
  <c r="AL80" i="11"/>
  <c r="AK80" i="11"/>
  <c r="AJ80" i="11"/>
  <c r="AI80" i="11"/>
  <c r="AH80" i="11"/>
  <c r="AG80" i="11"/>
  <c r="AF80" i="11"/>
  <c r="AE80" i="11"/>
  <c r="AD80" i="11"/>
  <c r="AT79" i="11"/>
  <c r="AS79" i="11"/>
  <c r="AR79" i="11"/>
  <c r="AQ79" i="11"/>
  <c r="AP79" i="11"/>
  <c r="AO79" i="11"/>
  <c r="AN79" i="11"/>
  <c r="AM79" i="11"/>
  <c r="AL79" i="11"/>
  <c r="AK79" i="11"/>
  <c r="AJ79" i="11"/>
  <c r="AI79" i="11"/>
  <c r="AH79" i="11"/>
  <c r="AG79" i="11"/>
  <c r="AF79" i="11"/>
  <c r="AE79" i="11"/>
  <c r="AD79" i="11"/>
  <c r="AT78" i="11"/>
  <c r="AS78" i="11"/>
  <c r="AR78" i="11"/>
  <c r="AQ78" i="11"/>
  <c r="AP78" i="11"/>
  <c r="AO78" i="11"/>
  <c r="AN78" i="11"/>
  <c r="AM78" i="11"/>
  <c r="AL78" i="11"/>
  <c r="AK78" i="11"/>
  <c r="AJ78" i="11"/>
  <c r="AI78" i="11"/>
  <c r="AH78" i="11"/>
  <c r="AG78" i="11"/>
  <c r="AF78" i="11"/>
  <c r="AE78" i="11"/>
  <c r="AD78" i="11"/>
  <c r="AT77" i="11"/>
  <c r="AS77" i="11"/>
  <c r="AR77" i="11"/>
  <c r="AQ77" i="11"/>
  <c r="AP77" i="11"/>
  <c r="AO77" i="11"/>
  <c r="AN77" i="11"/>
  <c r="AM77" i="11"/>
  <c r="AL77" i="11"/>
  <c r="AK77" i="11"/>
  <c r="AJ77" i="11"/>
  <c r="AI77" i="11"/>
  <c r="AH77" i="11"/>
  <c r="AG77" i="11"/>
  <c r="AF77" i="11"/>
  <c r="AE77" i="11"/>
  <c r="AD77" i="11"/>
  <c r="AT76" i="11"/>
  <c r="AS76" i="11"/>
  <c r="AR76" i="11"/>
  <c r="AQ76" i="11"/>
  <c r="AP76" i="11"/>
  <c r="AO76" i="11"/>
  <c r="AN76" i="11"/>
  <c r="AM76" i="11"/>
  <c r="AL76" i="11"/>
  <c r="AK76" i="11"/>
  <c r="AJ76" i="11"/>
  <c r="AI76" i="11"/>
  <c r="AH76" i="11"/>
  <c r="AG76" i="11"/>
  <c r="AF76" i="11"/>
  <c r="AE76" i="11"/>
  <c r="AD76" i="11"/>
  <c r="AT75" i="11"/>
  <c r="AS75" i="11"/>
  <c r="AR75" i="11"/>
  <c r="AQ75" i="11"/>
  <c r="AP75" i="11"/>
  <c r="AO75" i="11"/>
  <c r="AN75" i="11"/>
  <c r="AM75" i="11"/>
  <c r="AL75" i="11"/>
  <c r="AK75" i="11"/>
  <c r="AJ75" i="11"/>
  <c r="AI75" i="11"/>
  <c r="AH75" i="11"/>
  <c r="AG75" i="11"/>
  <c r="AF75" i="11"/>
  <c r="AE75" i="11"/>
  <c r="AD75" i="11"/>
  <c r="AT74" i="11"/>
  <c r="AS74" i="11"/>
  <c r="AR74" i="11"/>
  <c r="AQ74" i="11"/>
  <c r="AP74" i="11"/>
  <c r="AO74" i="11"/>
  <c r="AN74" i="11"/>
  <c r="AM74" i="11"/>
  <c r="AL74" i="11"/>
  <c r="AK74" i="11"/>
  <c r="AJ74" i="11"/>
  <c r="AI74" i="11"/>
  <c r="AH74" i="11"/>
  <c r="AG74" i="11"/>
  <c r="AF74" i="11"/>
  <c r="AE74" i="11"/>
  <c r="AD74" i="11"/>
  <c r="AT73" i="11"/>
  <c r="AS73" i="11"/>
  <c r="AR73" i="11"/>
  <c r="AQ73" i="11"/>
  <c r="AP73" i="11"/>
  <c r="AO73" i="11"/>
  <c r="AN73" i="11"/>
  <c r="AM73" i="11"/>
  <c r="AL73" i="11"/>
  <c r="AK73" i="11"/>
  <c r="AJ73" i="11"/>
  <c r="AI73" i="11"/>
  <c r="AH73" i="11"/>
  <c r="AG73" i="11"/>
  <c r="AF73" i="11"/>
  <c r="AE73" i="11"/>
  <c r="AD73" i="11"/>
  <c r="AT72" i="11"/>
  <c r="AS72" i="11"/>
  <c r="AR72" i="11"/>
  <c r="AQ72" i="11"/>
  <c r="AP72" i="11"/>
  <c r="AO72" i="11"/>
  <c r="AN72" i="11"/>
  <c r="AM72" i="11"/>
  <c r="AL72" i="11"/>
  <c r="AK72" i="11"/>
  <c r="AJ72" i="11"/>
  <c r="AI72" i="11"/>
  <c r="AH72" i="11"/>
  <c r="AG72" i="11"/>
  <c r="AF72" i="11"/>
  <c r="AE72" i="11"/>
  <c r="AD72" i="11"/>
  <c r="AT71" i="11"/>
  <c r="AS71" i="11"/>
  <c r="AR71" i="11"/>
  <c r="AQ71" i="11"/>
  <c r="AP71" i="11"/>
  <c r="AO71" i="11"/>
  <c r="AN71" i="11"/>
  <c r="AM71" i="11"/>
  <c r="AL71" i="11"/>
  <c r="AK71" i="11"/>
  <c r="AJ71" i="11"/>
  <c r="AI71" i="11"/>
  <c r="AH71" i="11"/>
  <c r="AG71" i="11"/>
  <c r="AF71" i="11"/>
  <c r="AE71" i="11"/>
  <c r="AD71" i="11"/>
  <c r="AT70" i="11"/>
  <c r="AS70" i="11"/>
  <c r="AR70" i="11"/>
  <c r="AQ70" i="11"/>
  <c r="AP70" i="11"/>
  <c r="AO70" i="11"/>
  <c r="AN70" i="11"/>
  <c r="AM70" i="11"/>
  <c r="AL70" i="11"/>
  <c r="AK70" i="11"/>
  <c r="AJ70" i="11"/>
  <c r="AI70" i="11"/>
  <c r="AH70" i="11"/>
  <c r="AG70" i="11"/>
  <c r="AF70" i="11"/>
  <c r="AE70" i="11"/>
  <c r="AD70" i="11"/>
  <c r="AT69" i="11"/>
  <c r="AS69" i="11"/>
  <c r="AR69" i="11"/>
  <c r="AQ69" i="11"/>
  <c r="AP69" i="11"/>
  <c r="AO69" i="11"/>
  <c r="AN69" i="11"/>
  <c r="AM69" i="11"/>
  <c r="AL69" i="11"/>
  <c r="AK69" i="11"/>
  <c r="AJ69" i="11"/>
  <c r="AI69" i="11"/>
  <c r="AH69" i="11"/>
  <c r="AG69" i="11"/>
  <c r="AF69" i="11"/>
  <c r="AE69" i="11"/>
  <c r="AD69" i="11"/>
  <c r="AT68" i="11"/>
  <c r="AS68" i="11"/>
  <c r="AR68" i="11"/>
  <c r="AQ68" i="11"/>
  <c r="AP68" i="11"/>
  <c r="AO68" i="11"/>
  <c r="AN68" i="11"/>
  <c r="AM68" i="11"/>
  <c r="AL68" i="11"/>
  <c r="AK68" i="11"/>
  <c r="AJ68" i="11"/>
  <c r="AI68" i="11"/>
  <c r="AH68" i="11"/>
  <c r="AG68" i="11"/>
  <c r="AF68" i="11"/>
  <c r="AE68" i="11"/>
  <c r="AD68" i="11"/>
  <c r="AT67" i="11"/>
  <c r="AS67" i="11"/>
  <c r="AR67" i="11"/>
  <c r="AQ67" i="11"/>
  <c r="AP67" i="11"/>
  <c r="AO67" i="11"/>
  <c r="AN67" i="11"/>
  <c r="AM67" i="11"/>
  <c r="AL67" i="11"/>
  <c r="AK67" i="11"/>
  <c r="AJ67" i="11"/>
  <c r="AI67" i="11"/>
  <c r="AH67" i="11"/>
  <c r="AG67" i="11"/>
  <c r="AF67" i="11"/>
  <c r="AE67" i="11"/>
  <c r="AD67" i="11"/>
  <c r="AT66" i="11"/>
  <c r="AS66" i="11"/>
  <c r="AR66" i="11"/>
  <c r="AQ66" i="11"/>
  <c r="AP66" i="11"/>
  <c r="AO66" i="11"/>
  <c r="AN66" i="11"/>
  <c r="AM66" i="11"/>
  <c r="AL66" i="11"/>
  <c r="AK66" i="11"/>
  <c r="AJ66" i="11"/>
  <c r="AI66" i="11"/>
  <c r="AH66" i="11"/>
  <c r="AG66" i="11"/>
  <c r="AF66" i="11"/>
  <c r="AE66" i="11"/>
  <c r="AD66" i="11"/>
  <c r="AT65" i="11"/>
  <c r="AS65" i="11"/>
  <c r="AR65" i="11"/>
  <c r="AQ65" i="11"/>
  <c r="AP65" i="11"/>
  <c r="AO65" i="11"/>
  <c r="AN65" i="11"/>
  <c r="AM65" i="11"/>
  <c r="AL65" i="11"/>
  <c r="AK65" i="11"/>
  <c r="AJ65" i="11"/>
  <c r="AI65" i="11"/>
  <c r="AH65" i="11"/>
  <c r="AG65" i="11"/>
  <c r="AF65" i="11"/>
  <c r="AE65" i="11"/>
  <c r="AD65" i="11"/>
  <c r="AT64" i="11"/>
  <c r="AS64" i="11"/>
  <c r="AR64" i="11"/>
  <c r="AQ64" i="11"/>
  <c r="AP64" i="11"/>
  <c r="AO64" i="11"/>
  <c r="AN64" i="11"/>
  <c r="AM64" i="11"/>
  <c r="AL64" i="11"/>
  <c r="AK64" i="11"/>
  <c r="AJ64" i="11"/>
  <c r="AI64" i="11"/>
  <c r="AH64" i="11"/>
  <c r="AG64" i="11"/>
  <c r="AF64" i="11"/>
  <c r="AE64" i="11"/>
  <c r="AD64" i="11"/>
  <c r="AT63" i="11"/>
  <c r="AS63" i="11"/>
  <c r="AR63" i="11"/>
  <c r="AQ63" i="11"/>
  <c r="AP63" i="11"/>
  <c r="AO63" i="11"/>
  <c r="AN63" i="11"/>
  <c r="AM63" i="11"/>
  <c r="AL63" i="11"/>
  <c r="AK63" i="11"/>
  <c r="AJ63" i="11"/>
  <c r="AI63" i="11"/>
  <c r="AH63" i="11"/>
  <c r="AG63" i="11"/>
  <c r="AF63" i="11"/>
  <c r="AE63" i="11"/>
  <c r="AD63" i="11"/>
  <c r="AT62" i="11"/>
  <c r="AS62" i="11"/>
  <c r="AR62" i="11"/>
  <c r="AQ62" i="11"/>
  <c r="AP62" i="11"/>
  <c r="AO62" i="11"/>
  <c r="AN62" i="11"/>
  <c r="AM62" i="11"/>
  <c r="AL62" i="11"/>
  <c r="AK62" i="11"/>
  <c r="AJ62" i="11"/>
  <c r="AI62" i="11"/>
  <c r="AH62" i="11"/>
  <c r="AG62" i="11"/>
  <c r="AF62" i="11"/>
  <c r="AE62" i="11"/>
  <c r="AD62" i="11"/>
  <c r="AT61" i="11"/>
  <c r="AS61" i="11"/>
  <c r="AR61" i="11"/>
  <c r="AQ61" i="11"/>
  <c r="AP61" i="11"/>
  <c r="AO61" i="11"/>
  <c r="AN61" i="11"/>
  <c r="AM61" i="11"/>
  <c r="AL61" i="11"/>
  <c r="AK61" i="11"/>
  <c r="AJ61" i="11"/>
  <c r="AI61" i="11"/>
  <c r="AH61" i="11"/>
  <c r="AG61" i="11"/>
  <c r="AF61" i="11"/>
  <c r="AE61" i="11"/>
  <c r="AD61" i="11"/>
  <c r="AT60" i="11"/>
  <c r="AS60" i="11"/>
  <c r="AR60" i="11"/>
  <c r="AQ60" i="11"/>
  <c r="AP60" i="11"/>
  <c r="AO60" i="11"/>
  <c r="AN60" i="11"/>
  <c r="AM60" i="11"/>
  <c r="AL60" i="11"/>
  <c r="AK60" i="11"/>
  <c r="AJ60" i="11"/>
  <c r="AI60" i="11"/>
  <c r="AH60" i="11"/>
  <c r="AG60" i="11"/>
  <c r="AF60" i="11"/>
  <c r="AE60" i="11"/>
  <c r="AD60" i="11"/>
  <c r="AT59" i="11"/>
  <c r="AS59" i="11"/>
  <c r="AR59" i="11"/>
  <c r="AQ59" i="11"/>
  <c r="AP59" i="11"/>
  <c r="AO59" i="11"/>
  <c r="AN59" i="11"/>
  <c r="AM59" i="11"/>
  <c r="AL59" i="11"/>
  <c r="AK59" i="11"/>
  <c r="AJ59" i="11"/>
  <c r="AI59" i="11"/>
  <c r="AH59" i="11"/>
  <c r="AG59" i="11"/>
  <c r="AF59" i="11"/>
  <c r="AE59" i="11"/>
  <c r="AD59" i="11"/>
  <c r="AT58" i="11"/>
  <c r="AS58" i="11"/>
  <c r="AR58" i="11"/>
  <c r="AQ58" i="11"/>
  <c r="AP58" i="11"/>
  <c r="AO58" i="11"/>
  <c r="AN58" i="11"/>
  <c r="AM58" i="11"/>
  <c r="AL58" i="11"/>
  <c r="AK58" i="11"/>
  <c r="AJ58" i="11"/>
  <c r="AI58" i="11"/>
  <c r="AH58" i="11"/>
  <c r="AG58" i="11"/>
  <c r="AF58" i="11"/>
  <c r="AE58" i="11"/>
  <c r="AD58" i="11"/>
  <c r="AT57" i="11"/>
  <c r="AS57" i="11"/>
  <c r="AR57" i="11"/>
  <c r="AQ57" i="11"/>
  <c r="AP57" i="11"/>
  <c r="AO57" i="11"/>
  <c r="AN57" i="11"/>
  <c r="AM57" i="11"/>
  <c r="AL57" i="11"/>
  <c r="AK57" i="11"/>
  <c r="AJ57" i="11"/>
  <c r="AI57" i="11"/>
  <c r="AH57" i="11"/>
  <c r="AG57" i="11"/>
  <c r="AF57" i="11"/>
  <c r="AE57" i="11"/>
  <c r="AD57" i="11"/>
  <c r="AT56" i="11"/>
  <c r="AS56" i="11"/>
  <c r="AR56" i="11"/>
  <c r="AQ56" i="11"/>
  <c r="AP56" i="11"/>
  <c r="AO56" i="11"/>
  <c r="AN56" i="11"/>
  <c r="AM56" i="11"/>
  <c r="AL56" i="11"/>
  <c r="AK56" i="11"/>
  <c r="AJ56" i="11"/>
  <c r="AI56" i="11"/>
  <c r="AH56" i="11"/>
  <c r="AG56" i="11"/>
  <c r="AF56" i="11"/>
  <c r="AE56" i="11"/>
  <c r="AD56" i="11"/>
  <c r="AT55" i="11"/>
  <c r="AS55" i="11"/>
  <c r="AR55" i="11"/>
  <c r="AQ55" i="11"/>
  <c r="AP55" i="11"/>
  <c r="AO55" i="11"/>
  <c r="AN55" i="11"/>
  <c r="AM55" i="11"/>
  <c r="AL55" i="11"/>
  <c r="AK55" i="11"/>
  <c r="AJ55" i="11"/>
  <c r="AI55" i="11"/>
  <c r="AH55" i="11"/>
  <c r="AG55" i="11"/>
  <c r="AF55" i="11"/>
  <c r="AE55" i="11"/>
  <c r="AD55" i="11"/>
  <c r="AT54" i="11"/>
  <c r="AS54" i="11"/>
  <c r="AR54" i="11"/>
  <c r="AQ54" i="11"/>
  <c r="AP54" i="11"/>
  <c r="AO54" i="11"/>
  <c r="AN54" i="11"/>
  <c r="AM54" i="11"/>
  <c r="AL54" i="11"/>
  <c r="AK54" i="11"/>
  <c r="AJ54" i="11"/>
  <c r="AI54" i="11"/>
  <c r="AH54" i="11"/>
  <c r="AG54" i="11"/>
  <c r="AF54" i="11"/>
  <c r="AE54" i="11"/>
  <c r="AD54" i="11"/>
  <c r="AT53" i="11"/>
  <c r="AS53" i="11"/>
  <c r="AR53" i="11"/>
  <c r="AQ53" i="11"/>
  <c r="AP53" i="11"/>
  <c r="AO53" i="11"/>
  <c r="AN53" i="11"/>
  <c r="AM53" i="11"/>
  <c r="AL53" i="11"/>
  <c r="AK53" i="11"/>
  <c r="AJ53" i="11"/>
  <c r="AI53" i="11"/>
  <c r="AH53" i="11"/>
  <c r="AG53" i="11"/>
  <c r="AF53" i="11"/>
  <c r="AE53" i="11"/>
  <c r="AD53" i="11"/>
  <c r="AT52" i="11"/>
  <c r="AS52" i="11"/>
  <c r="AR52" i="11"/>
  <c r="AQ52" i="11"/>
  <c r="AP52" i="11"/>
  <c r="AO52" i="11"/>
  <c r="AN52" i="11"/>
  <c r="AM52" i="11"/>
  <c r="AL52" i="11"/>
  <c r="AK52" i="11"/>
  <c r="AJ52" i="11"/>
  <c r="AI52" i="11"/>
  <c r="AH52" i="11"/>
  <c r="AG52" i="11"/>
  <c r="AF52" i="11"/>
  <c r="AE52" i="11"/>
  <c r="AD52" i="11"/>
  <c r="AT51" i="11"/>
  <c r="AS51" i="11"/>
  <c r="AR51" i="11"/>
  <c r="AQ51" i="11"/>
  <c r="AP51" i="11"/>
  <c r="AO51" i="11"/>
  <c r="AN51" i="11"/>
  <c r="AM51" i="11"/>
  <c r="AL51" i="11"/>
  <c r="AK51" i="11"/>
  <c r="AJ51" i="11"/>
  <c r="AI51" i="11"/>
  <c r="AH51" i="11"/>
  <c r="AG51" i="11"/>
  <c r="AF51" i="11"/>
  <c r="AE51" i="11"/>
  <c r="AD51" i="11"/>
  <c r="AT50" i="11"/>
  <c r="AS50" i="11"/>
  <c r="AR50" i="11"/>
  <c r="AQ50" i="11"/>
  <c r="AP50" i="11"/>
  <c r="AO50" i="11"/>
  <c r="AN50" i="11"/>
  <c r="AM50" i="11"/>
  <c r="AL50" i="11"/>
  <c r="AK50" i="11"/>
  <c r="AJ50" i="11"/>
  <c r="AI50" i="11"/>
  <c r="AH50" i="11"/>
  <c r="AG50" i="11"/>
  <c r="AF50" i="11"/>
  <c r="AE50" i="11"/>
  <c r="AD50" i="11"/>
  <c r="AT49" i="11"/>
  <c r="AS49" i="11"/>
  <c r="AR49" i="11"/>
  <c r="AQ49" i="11"/>
  <c r="AP49" i="11"/>
  <c r="AO49" i="11"/>
  <c r="AN49" i="11"/>
  <c r="AM49" i="11"/>
  <c r="AL49" i="11"/>
  <c r="AK49" i="11"/>
  <c r="AJ49" i="11"/>
  <c r="AI49" i="11"/>
  <c r="AH49" i="11"/>
  <c r="AG49" i="11"/>
  <c r="AF49" i="11"/>
  <c r="AE49" i="11"/>
  <c r="AD49" i="11"/>
  <c r="AT48" i="11"/>
  <c r="AS48" i="11"/>
  <c r="AR48" i="11"/>
  <c r="AQ48" i="11"/>
  <c r="AP48" i="11"/>
  <c r="AO48" i="11"/>
  <c r="AN48" i="11"/>
  <c r="AM48" i="11"/>
  <c r="AL48" i="11"/>
  <c r="AK48" i="11"/>
  <c r="AJ48" i="11"/>
  <c r="AI48" i="11"/>
  <c r="AH48" i="11"/>
  <c r="AG48" i="11"/>
  <c r="AF48" i="11"/>
  <c r="AE48" i="11"/>
  <c r="AD48" i="11"/>
  <c r="AT47" i="11"/>
  <c r="AS47" i="11"/>
  <c r="AR47" i="11"/>
  <c r="AQ47" i="11"/>
  <c r="AP47" i="11"/>
  <c r="AO47" i="11"/>
  <c r="AN47" i="11"/>
  <c r="AM47" i="11"/>
  <c r="AL47" i="11"/>
  <c r="AK47" i="11"/>
  <c r="AJ47" i="11"/>
  <c r="AI47" i="11"/>
  <c r="AH47" i="11"/>
  <c r="AG47" i="11"/>
  <c r="AF47" i="11"/>
  <c r="AE47" i="11"/>
  <c r="AD47" i="11"/>
  <c r="AT46" i="11"/>
  <c r="AS46" i="11"/>
  <c r="AR46" i="11"/>
  <c r="AQ46" i="11"/>
  <c r="AP46" i="11"/>
  <c r="AO46" i="11"/>
  <c r="AN46" i="11"/>
  <c r="AM46" i="11"/>
  <c r="AL46" i="11"/>
  <c r="AK46" i="11"/>
  <c r="AJ46" i="11"/>
  <c r="AI46" i="11"/>
  <c r="AH46" i="11"/>
  <c r="AG46" i="11"/>
  <c r="AF46" i="11"/>
  <c r="AE46" i="11"/>
  <c r="AD46" i="11"/>
  <c r="AT45" i="11"/>
  <c r="AS45" i="11"/>
  <c r="AR45" i="11"/>
  <c r="AQ45" i="11"/>
  <c r="AP45" i="11"/>
  <c r="AO45" i="11"/>
  <c r="AN45" i="11"/>
  <c r="AM45" i="11"/>
  <c r="AL45" i="11"/>
  <c r="AK45" i="11"/>
  <c r="AJ45" i="11"/>
  <c r="AI45" i="11"/>
  <c r="AH45" i="11"/>
  <c r="AG45" i="11"/>
  <c r="AF45" i="11"/>
  <c r="AE45" i="11"/>
  <c r="AD45" i="11"/>
  <c r="AT44" i="11"/>
  <c r="AS44" i="11"/>
  <c r="AR44" i="11"/>
  <c r="AQ44" i="11"/>
  <c r="AP44" i="11"/>
  <c r="AO44" i="11"/>
  <c r="AN44" i="11"/>
  <c r="AM44" i="11"/>
  <c r="AL44" i="11"/>
  <c r="AK44" i="11"/>
  <c r="AJ44" i="11"/>
  <c r="AI44" i="11"/>
  <c r="AH44" i="11"/>
  <c r="AG44" i="11"/>
  <c r="AF44" i="11"/>
  <c r="AE44" i="11"/>
  <c r="AD44" i="11"/>
  <c r="AT43" i="11"/>
  <c r="AS43" i="11"/>
  <c r="AR43" i="11"/>
  <c r="AQ43" i="11"/>
  <c r="AP43" i="11"/>
  <c r="AO43" i="11"/>
  <c r="AN43" i="11"/>
  <c r="AM43" i="11"/>
  <c r="AL43" i="11"/>
  <c r="AK43" i="11"/>
  <c r="AJ43" i="11"/>
  <c r="AI43" i="11"/>
  <c r="AH43" i="11"/>
  <c r="AG43" i="11"/>
  <c r="AF43" i="11"/>
  <c r="AE43" i="11"/>
  <c r="AD43" i="11"/>
  <c r="AT42" i="11"/>
  <c r="AS42" i="11"/>
  <c r="AR42" i="11"/>
  <c r="AQ42" i="11"/>
  <c r="AP42" i="11"/>
  <c r="AO42" i="11"/>
  <c r="AN42" i="11"/>
  <c r="AM42" i="11"/>
  <c r="AL42" i="11"/>
  <c r="AK42" i="11"/>
  <c r="AJ42" i="11"/>
  <c r="AI42" i="11"/>
  <c r="AH42" i="11"/>
  <c r="AG42" i="11"/>
  <c r="AF42" i="11"/>
  <c r="AE42" i="11"/>
  <c r="AD42" i="11"/>
  <c r="AT41" i="11"/>
  <c r="AS41" i="11"/>
  <c r="AR41" i="11"/>
  <c r="AQ41" i="11"/>
  <c r="AP41" i="11"/>
  <c r="AO41" i="11"/>
  <c r="AN41" i="11"/>
  <c r="AM41" i="11"/>
  <c r="AL41" i="11"/>
  <c r="AK41" i="11"/>
  <c r="AJ41" i="11"/>
  <c r="AI41" i="11"/>
  <c r="AH41" i="11"/>
  <c r="AG41" i="11"/>
  <c r="AF41" i="11"/>
  <c r="AE41" i="11"/>
  <c r="AD41" i="11"/>
  <c r="AT40" i="11"/>
  <c r="AS40" i="11"/>
  <c r="AR40" i="11"/>
  <c r="AQ40" i="11"/>
  <c r="AP40" i="11"/>
  <c r="AO40" i="11"/>
  <c r="AN40" i="11"/>
  <c r="AM40" i="11"/>
  <c r="AL40" i="11"/>
  <c r="AK40" i="11"/>
  <c r="AJ40" i="11"/>
  <c r="AI40" i="11"/>
  <c r="AH40" i="11"/>
  <c r="AG40" i="11"/>
  <c r="AF40" i="11"/>
  <c r="AE40" i="11"/>
  <c r="AD40" i="11"/>
  <c r="AT39" i="11"/>
  <c r="AS39" i="11"/>
  <c r="AR39" i="11"/>
  <c r="AQ39" i="11"/>
  <c r="AP39" i="11"/>
  <c r="AO39" i="11"/>
  <c r="AN39" i="11"/>
  <c r="AM39" i="11"/>
  <c r="AL39" i="11"/>
  <c r="AK39" i="11"/>
  <c r="AJ39" i="11"/>
  <c r="AI39" i="11"/>
  <c r="AH39" i="11"/>
  <c r="AG39" i="11"/>
  <c r="AF39" i="11"/>
  <c r="AE39" i="11"/>
  <c r="AD39" i="11"/>
  <c r="AT38" i="11"/>
  <c r="AS38" i="11"/>
  <c r="AR38" i="11"/>
  <c r="AQ38" i="11"/>
  <c r="AP38" i="11"/>
  <c r="AO38" i="11"/>
  <c r="AN38" i="11"/>
  <c r="AM38" i="11"/>
  <c r="AL38" i="11"/>
  <c r="AK38" i="11"/>
  <c r="AJ38" i="11"/>
  <c r="AI38" i="11"/>
  <c r="AH38" i="11"/>
  <c r="AG38" i="11"/>
  <c r="AF38" i="11"/>
  <c r="AE38" i="11"/>
  <c r="AD38" i="11"/>
  <c r="AT37" i="11"/>
  <c r="AS37" i="11"/>
  <c r="AR37" i="11"/>
  <c r="AQ37" i="11"/>
  <c r="AP37" i="11"/>
  <c r="AO37" i="11"/>
  <c r="AN37" i="11"/>
  <c r="AM37" i="11"/>
  <c r="AL37" i="11"/>
  <c r="AK37" i="11"/>
  <c r="AJ37" i="11"/>
  <c r="AI37" i="11"/>
  <c r="AH37" i="11"/>
  <c r="AG37" i="11"/>
  <c r="AF37" i="11"/>
  <c r="AE37" i="11"/>
  <c r="AD37" i="11"/>
  <c r="AT36" i="11"/>
  <c r="AS36" i="11"/>
  <c r="AR36" i="11"/>
  <c r="AQ36" i="11"/>
  <c r="AP36" i="11"/>
  <c r="AO36" i="11"/>
  <c r="AN36" i="11"/>
  <c r="AM36" i="11"/>
  <c r="AL36" i="11"/>
  <c r="AK36" i="11"/>
  <c r="AJ36" i="11"/>
  <c r="AI36" i="11"/>
  <c r="AH36" i="11"/>
  <c r="AG36" i="11"/>
  <c r="AF36" i="11"/>
  <c r="AE36" i="11"/>
  <c r="AD36" i="11"/>
  <c r="AT35" i="11"/>
  <c r="AS35" i="11"/>
  <c r="AR35" i="11"/>
  <c r="AQ35" i="11"/>
  <c r="AP35" i="11"/>
  <c r="AO35" i="11"/>
  <c r="AN35" i="11"/>
  <c r="AM35" i="11"/>
  <c r="AL35" i="11"/>
  <c r="AK35" i="11"/>
  <c r="AJ35" i="11"/>
  <c r="AI35" i="11"/>
  <c r="AH35" i="11"/>
  <c r="AG35" i="11"/>
  <c r="AF35" i="11"/>
  <c r="AE35" i="11"/>
  <c r="AD35" i="11"/>
  <c r="AT34" i="11"/>
  <c r="AS34" i="11"/>
  <c r="AR34" i="11"/>
  <c r="AQ34" i="11"/>
  <c r="AP34" i="11"/>
  <c r="AO34" i="11"/>
  <c r="AN34" i="11"/>
  <c r="AM34" i="11"/>
  <c r="AL34" i="11"/>
  <c r="AK34" i="11"/>
  <c r="AJ34" i="11"/>
  <c r="AI34" i="11"/>
  <c r="AH34" i="11"/>
  <c r="AG34" i="11"/>
  <c r="AF34" i="11"/>
  <c r="AE34" i="11"/>
  <c r="AD34" i="11"/>
  <c r="AT33" i="11"/>
  <c r="AS33" i="11"/>
  <c r="AR33" i="11"/>
  <c r="AQ33" i="11"/>
  <c r="AP33" i="11"/>
  <c r="AO33" i="11"/>
  <c r="AN33" i="11"/>
  <c r="AM33" i="11"/>
  <c r="AL33" i="11"/>
  <c r="AK33" i="11"/>
  <c r="AJ33" i="11"/>
  <c r="AI33" i="11"/>
  <c r="AH33" i="11"/>
  <c r="AG33" i="11"/>
  <c r="AF33" i="11"/>
  <c r="AE33" i="11"/>
  <c r="AD33" i="11"/>
  <c r="AT32" i="11"/>
  <c r="AS32" i="11"/>
  <c r="AR32" i="11"/>
  <c r="AQ32" i="11"/>
  <c r="AP32" i="11"/>
  <c r="AO32" i="11"/>
  <c r="AN32" i="11"/>
  <c r="AM32" i="11"/>
  <c r="AL32" i="11"/>
  <c r="AK32" i="11"/>
  <c r="AJ32" i="11"/>
  <c r="AI32" i="11"/>
  <c r="AH32" i="11"/>
  <c r="AG32" i="11"/>
  <c r="AF32" i="11"/>
  <c r="AE32" i="11"/>
  <c r="AD32" i="11"/>
  <c r="AT31" i="11"/>
  <c r="AS31" i="11"/>
  <c r="AR31" i="11"/>
  <c r="AQ31" i="11"/>
  <c r="AP31" i="11"/>
  <c r="AO31" i="11"/>
  <c r="AN31" i="11"/>
  <c r="AM31" i="11"/>
  <c r="AL31" i="11"/>
  <c r="AK31" i="11"/>
  <c r="AJ31" i="11"/>
  <c r="AI31" i="11"/>
  <c r="AH31" i="11"/>
  <c r="AG31" i="11"/>
  <c r="AF31" i="11"/>
  <c r="AE31" i="11"/>
  <c r="AD31" i="11"/>
  <c r="AT30" i="11"/>
  <c r="AS30" i="11"/>
  <c r="AR30" i="11"/>
  <c r="AQ30" i="11"/>
  <c r="AP30" i="11"/>
  <c r="AO30" i="11"/>
  <c r="AN30" i="11"/>
  <c r="AM30" i="11"/>
  <c r="AL30" i="11"/>
  <c r="AK30" i="11"/>
  <c r="AJ30" i="11"/>
  <c r="AI30" i="11"/>
  <c r="AH30" i="11"/>
  <c r="AG30" i="11"/>
  <c r="AF30" i="11"/>
  <c r="AE30" i="11"/>
  <c r="AD30" i="11"/>
  <c r="AT29" i="11"/>
  <c r="AS29" i="11"/>
  <c r="AR29" i="11"/>
  <c r="AQ29" i="11"/>
  <c r="AP29" i="11"/>
  <c r="AO29" i="11"/>
  <c r="AN29" i="11"/>
  <c r="AM29" i="11"/>
  <c r="AL29" i="11"/>
  <c r="AK29" i="11"/>
  <c r="AJ29" i="11"/>
  <c r="AI29" i="11"/>
  <c r="AH29" i="11"/>
  <c r="AG29" i="11"/>
  <c r="AF29" i="11"/>
  <c r="AE29" i="11"/>
  <c r="AD29" i="11"/>
  <c r="AT28" i="11"/>
  <c r="AS28" i="11"/>
  <c r="AR28" i="11"/>
  <c r="AQ28" i="11"/>
  <c r="AP28" i="11"/>
  <c r="AO28" i="11"/>
  <c r="AN28" i="11"/>
  <c r="AM28" i="11"/>
  <c r="AL28" i="11"/>
  <c r="AK28" i="11"/>
  <c r="AJ28" i="11"/>
  <c r="AI28" i="11"/>
  <c r="AH28" i="11"/>
  <c r="AG28" i="11"/>
  <c r="AF28" i="11"/>
  <c r="AE28" i="11"/>
  <c r="AD28" i="11"/>
  <c r="AT27" i="11"/>
  <c r="AS27" i="11"/>
  <c r="AR27" i="11"/>
  <c r="AQ27" i="11"/>
  <c r="AP27" i="11"/>
  <c r="AO27" i="11"/>
  <c r="AN27" i="11"/>
  <c r="AM27" i="11"/>
  <c r="AL27" i="11"/>
  <c r="AK27" i="11"/>
  <c r="AJ27" i="11"/>
  <c r="AI27" i="11"/>
  <c r="AH27" i="11"/>
  <c r="AG27" i="11"/>
  <c r="AF27" i="11"/>
  <c r="AE27" i="11"/>
  <c r="AD27" i="11"/>
  <c r="AT26" i="11"/>
  <c r="AS26" i="11"/>
  <c r="AR26" i="11"/>
  <c r="AQ26" i="11"/>
  <c r="AP26" i="11"/>
  <c r="AO26" i="11"/>
  <c r="AN26" i="11"/>
  <c r="AM26" i="11"/>
  <c r="AL26" i="11"/>
  <c r="AK26" i="11"/>
  <c r="AJ26" i="11"/>
  <c r="AI26" i="11"/>
  <c r="AH26" i="11"/>
  <c r="AG26" i="11"/>
  <c r="AF26" i="11"/>
  <c r="AE26" i="11"/>
  <c r="AD26" i="11"/>
  <c r="AT25" i="11"/>
  <c r="AS25" i="11"/>
  <c r="AR25" i="11"/>
  <c r="AQ25" i="11"/>
  <c r="AP25" i="11"/>
  <c r="AO25" i="11"/>
  <c r="AN25" i="11"/>
  <c r="AM25" i="11"/>
  <c r="AL25" i="11"/>
  <c r="AK25" i="11"/>
  <c r="AJ25" i="11"/>
  <c r="AI25" i="11"/>
  <c r="AH25" i="11"/>
  <c r="AG25" i="11"/>
  <c r="AF25" i="11"/>
  <c r="AE25" i="11"/>
  <c r="AD25" i="11"/>
  <c r="AT24" i="11"/>
  <c r="AS24" i="11"/>
  <c r="AR24" i="11"/>
  <c r="AQ24" i="11"/>
  <c r="AP24" i="11"/>
  <c r="AO24" i="11"/>
  <c r="AN24" i="11"/>
  <c r="AM24" i="11"/>
  <c r="AL24" i="11"/>
  <c r="AK24" i="11"/>
  <c r="AJ24" i="11"/>
  <c r="AI24" i="11"/>
  <c r="AH24" i="11"/>
  <c r="AG24" i="11"/>
  <c r="AF24" i="11"/>
  <c r="AE24" i="11"/>
  <c r="AD24" i="11"/>
  <c r="AT23" i="11"/>
  <c r="AS23" i="11"/>
  <c r="AR23" i="11"/>
  <c r="AQ23" i="11"/>
  <c r="AP23" i="11"/>
  <c r="AO23" i="11"/>
  <c r="AN23" i="11"/>
  <c r="AM23" i="11"/>
  <c r="AL23" i="11"/>
  <c r="AK23" i="11"/>
  <c r="AJ23" i="11"/>
  <c r="AI23" i="11"/>
  <c r="AH23" i="11"/>
  <c r="AG23" i="11"/>
  <c r="AF23" i="11"/>
  <c r="AE23" i="11"/>
  <c r="AD23" i="11"/>
  <c r="AT22" i="11"/>
  <c r="AS22" i="11"/>
  <c r="AR22" i="11"/>
  <c r="AQ22" i="11"/>
  <c r="AP22" i="11"/>
  <c r="AO22" i="11"/>
  <c r="AN22" i="11"/>
  <c r="AM22" i="11"/>
  <c r="AL22" i="11"/>
  <c r="AK22" i="11"/>
  <c r="AJ22" i="11"/>
  <c r="AI22" i="11"/>
  <c r="AH22" i="11"/>
  <c r="AG22" i="11"/>
  <c r="AF22" i="11"/>
  <c r="AE22" i="11"/>
  <c r="AD22" i="11"/>
  <c r="AT21" i="11"/>
  <c r="AS21" i="11"/>
  <c r="AR21" i="11"/>
  <c r="AQ21" i="11"/>
  <c r="AP21" i="11"/>
  <c r="AO21" i="11"/>
  <c r="AN21" i="11"/>
  <c r="AM21" i="11"/>
  <c r="AL21" i="11"/>
  <c r="AK21" i="11"/>
  <c r="AJ21" i="11"/>
  <c r="AI21" i="11"/>
  <c r="AH21" i="11"/>
  <c r="AG21" i="11"/>
  <c r="AF21" i="11"/>
  <c r="AE21" i="11"/>
  <c r="AD21" i="11"/>
  <c r="AT20" i="11"/>
  <c r="AS20" i="11"/>
  <c r="AR20" i="11"/>
  <c r="AQ20" i="11"/>
  <c r="AP20" i="11"/>
  <c r="AO20" i="11"/>
  <c r="AN20" i="11"/>
  <c r="AM20" i="11"/>
  <c r="AL20" i="11"/>
  <c r="AK20" i="11"/>
  <c r="AJ20" i="11"/>
  <c r="AI20" i="11"/>
  <c r="AH20" i="11"/>
  <c r="AG20" i="11"/>
  <c r="AF20" i="11"/>
  <c r="AE20" i="11"/>
  <c r="AD20" i="11"/>
  <c r="AT19" i="11"/>
  <c r="AS19" i="11"/>
  <c r="AR19" i="11"/>
  <c r="AQ19" i="11"/>
  <c r="AP19" i="11"/>
  <c r="AO19" i="11"/>
  <c r="AN19" i="11"/>
  <c r="AM19" i="11"/>
  <c r="AL19" i="11"/>
  <c r="AK19" i="11"/>
  <c r="AJ19" i="11"/>
  <c r="AI19" i="11"/>
  <c r="AH19" i="11"/>
  <c r="AG19" i="11"/>
  <c r="AF19" i="11"/>
  <c r="AE19" i="11"/>
  <c r="AD19" i="11"/>
  <c r="AT18" i="11"/>
  <c r="AS18" i="11"/>
  <c r="AR18" i="11"/>
  <c r="AQ18" i="11"/>
  <c r="AP18" i="11"/>
  <c r="AO18" i="11"/>
  <c r="AN18" i="11"/>
  <c r="AM18" i="11"/>
  <c r="AL18" i="11"/>
  <c r="AK18" i="11"/>
  <c r="AJ18" i="11"/>
  <c r="AI18" i="11"/>
  <c r="AH18" i="11"/>
  <c r="AG18" i="11"/>
  <c r="AF18" i="11"/>
  <c r="AE18" i="11"/>
  <c r="AD18" i="11"/>
  <c r="AT17" i="11"/>
  <c r="AS17" i="11"/>
  <c r="AR17" i="11"/>
  <c r="AQ17" i="11"/>
  <c r="AP17" i="11"/>
  <c r="AO17" i="11"/>
  <c r="AN17" i="11"/>
  <c r="AM17" i="11"/>
  <c r="AL17" i="11"/>
  <c r="AK17" i="11"/>
  <c r="AJ17" i="11"/>
  <c r="AI17" i="11"/>
  <c r="AH17" i="11"/>
  <c r="AG17" i="11"/>
  <c r="AF17" i="11"/>
  <c r="AE17" i="11"/>
  <c r="AD17" i="11"/>
  <c r="AT16" i="11"/>
  <c r="AS16" i="11"/>
  <c r="AR16" i="11"/>
  <c r="AQ16" i="11"/>
  <c r="AP16" i="11"/>
  <c r="AO16" i="11"/>
  <c r="AN16" i="11"/>
  <c r="AM16" i="11"/>
  <c r="AL16" i="11"/>
  <c r="AK16" i="11"/>
  <c r="AJ16" i="11"/>
  <c r="AI16" i="11"/>
  <c r="AH16" i="11"/>
  <c r="AG16" i="11"/>
  <c r="AF16" i="11"/>
  <c r="AE16" i="11"/>
  <c r="AD16" i="11"/>
  <c r="AT15" i="11"/>
  <c r="AS15" i="11"/>
  <c r="AR15" i="11"/>
  <c r="AQ15" i="11"/>
  <c r="AP15" i="11"/>
  <c r="AO15" i="11"/>
  <c r="AN15" i="11"/>
  <c r="AM15" i="11"/>
  <c r="AL15" i="11"/>
  <c r="AK15" i="11"/>
  <c r="AJ15" i="11"/>
  <c r="AI15" i="11"/>
  <c r="AH15" i="11"/>
  <c r="AG15" i="11"/>
  <c r="AF15" i="11"/>
  <c r="AE15" i="11"/>
  <c r="AD15" i="11"/>
  <c r="AT14" i="11"/>
  <c r="AS14" i="11"/>
  <c r="AR14" i="11"/>
  <c r="AQ14" i="11"/>
  <c r="AP14" i="11"/>
  <c r="AO14" i="11"/>
  <c r="AN14" i="11"/>
  <c r="AM14" i="11"/>
  <c r="AL14" i="11"/>
  <c r="AK14" i="11"/>
  <c r="AJ14" i="11"/>
  <c r="AI14" i="11"/>
  <c r="AH14" i="11"/>
  <c r="AG14" i="11"/>
  <c r="AF14" i="11"/>
  <c r="AE14" i="11"/>
  <c r="AD14" i="11"/>
  <c r="AT13" i="11"/>
  <c r="AS13" i="11"/>
  <c r="AR13" i="11"/>
  <c r="AQ13" i="11"/>
  <c r="AP13" i="11"/>
  <c r="AO13" i="11"/>
  <c r="AN13" i="11"/>
  <c r="AM13" i="11"/>
  <c r="AL13" i="11"/>
  <c r="AK13" i="11"/>
  <c r="AJ13" i="11"/>
  <c r="AI13" i="11"/>
  <c r="AH13" i="11"/>
  <c r="AG13" i="11"/>
  <c r="AF13" i="11"/>
  <c r="AE13" i="11"/>
  <c r="AD13" i="11"/>
  <c r="AT12" i="11"/>
  <c r="AS12" i="11"/>
  <c r="AR12" i="11"/>
  <c r="AQ12" i="11"/>
  <c r="AP12" i="11"/>
  <c r="AO12" i="11"/>
  <c r="AN12" i="11"/>
  <c r="AM12" i="11"/>
  <c r="AL12" i="11"/>
  <c r="AK12" i="11"/>
  <c r="AJ12" i="11"/>
  <c r="AI12" i="11"/>
  <c r="AH12" i="11"/>
  <c r="AG12" i="11"/>
  <c r="AF12" i="11"/>
  <c r="AE12" i="11"/>
  <c r="AD12" i="11"/>
  <c r="AT11" i="11"/>
  <c r="AS11" i="11"/>
  <c r="AR11" i="11"/>
  <c r="AQ11" i="11"/>
  <c r="AP11" i="11"/>
  <c r="AO11" i="11"/>
  <c r="AN11" i="11"/>
  <c r="AM11" i="11"/>
  <c r="AL11" i="11"/>
  <c r="AK11" i="11"/>
  <c r="AJ11" i="11"/>
  <c r="AI11" i="11"/>
  <c r="AH11" i="11"/>
  <c r="AG11" i="11"/>
  <c r="AF11" i="11"/>
  <c r="AE11" i="11"/>
  <c r="AD11" i="11"/>
  <c r="AT10" i="11"/>
  <c r="AS10" i="11"/>
  <c r="AR10" i="11"/>
  <c r="AQ10" i="11"/>
  <c r="AP10" i="11"/>
  <c r="AO10" i="11"/>
  <c r="AN10" i="11"/>
  <c r="AM10" i="11"/>
  <c r="AL10" i="11"/>
  <c r="AK10" i="11"/>
  <c r="AJ10" i="11"/>
  <c r="AI10" i="11"/>
  <c r="AH10" i="11"/>
  <c r="AG10" i="11"/>
  <c r="AF10" i="11"/>
  <c r="AE10" i="11"/>
  <c r="AD10" i="11"/>
  <c r="AT9" i="11"/>
  <c r="AS9" i="11"/>
  <c r="AR9" i="11"/>
  <c r="AQ9" i="11"/>
  <c r="AP9" i="11"/>
  <c r="AO9" i="11"/>
  <c r="AN9" i="11"/>
  <c r="AM9" i="11"/>
  <c r="AL9" i="11"/>
  <c r="AK9" i="11"/>
  <c r="AJ9" i="11"/>
  <c r="AI9" i="11"/>
  <c r="AH9" i="11"/>
  <c r="AG9" i="11"/>
  <c r="AF9" i="11"/>
  <c r="AE9" i="11"/>
  <c r="AD9" i="11"/>
  <c r="AT8" i="11"/>
  <c r="AS8" i="11"/>
  <c r="AR8" i="11"/>
  <c r="AQ8" i="11"/>
  <c r="AP8" i="11"/>
  <c r="AO8" i="11"/>
  <c r="AN8" i="11"/>
  <c r="AM8" i="11"/>
  <c r="AL8" i="11"/>
  <c r="AK8" i="11"/>
  <c r="AJ8" i="11"/>
  <c r="AI8" i="11"/>
  <c r="AH8" i="11"/>
  <c r="AG8" i="11"/>
  <c r="AF8" i="11"/>
  <c r="AE8" i="11"/>
  <c r="AD8" i="11"/>
  <c r="AT7" i="11"/>
  <c r="AS7" i="11"/>
  <c r="AR7" i="11"/>
  <c r="AQ7" i="11"/>
  <c r="AP7" i="11"/>
  <c r="AO7" i="11"/>
  <c r="AN7" i="11"/>
  <c r="AM7" i="11"/>
  <c r="AL7" i="11"/>
  <c r="AK7" i="11"/>
  <c r="AJ7" i="11"/>
  <c r="AI7" i="11"/>
  <c r="AH7" i="11"/>
  <c r="AG7" i="11"/>
  <c r="AF7" i="11"/>
  <c r="AE7" i="11"/>
  <c r="AD7" i="11"/>
  <c r="AT6" i="11"/>
  <c r="AS6" i="11"/>
  <c r="AR6" i="11"/>
  <c r="AQ6" i="11"/>
  <c r="AP6" i="11"/>
  <c r="AO6" i="11"/>
  <c r="AN6" i="11"/>
  <c r="AM6" i="11"/>
  <c r="AL6" i="11"/>
  <c r="AK6" i="11"/>
  <c r="AJ6" i="11"/>
  <c r="AI6" i="11"/>
  <c r="AH6" i="11"/>
  <c r="AG6" i="11"/>
  <c r="AF6" i="11"/>
  <c r="AE6" i="11"/>
  <c r="AD6" i="11"/>
  <c r="AE5" i="11"/>
  <c r="AF5" i="11"/>
  <c r="AG5" i="11"/>
  <c r="AH5" i="11"/>
  <c r="AI5" i="11"/>
  <c r="AJ5" i="11"/>
  <c r="AK5" i="11"/>
  <c r="AL5" i="11"/>
  <c r="AM5" i="11"/>
  <c r="AN5" i="11"/>
  <c r="AO5" i="11"/>
  <c r="AP5" i="11"/>
  <c r="AQ5" i="11"/>
  <c r="AR5" i="11"/>
  <c r="AS5" i="11"/>
  <c r="AT5" i="11"/>
  <c r="AD5" i="11"/>
  <c r="Q533" i="8"/>
  <c r="P533" i="8"/>
  <c r="Q541" i="8"/>
  <c r="P541" i="8"/>
  <c r="Q540" i="8"/>
  <c r="P540" i="8"/>
  <c r="Q539" i="8"/>
  <c r="P539" i="8"/>
  <c r="Q532" i="8"/>
  <c r="P532" i="8"/>
  <c r="Q529" i="8"/>
  <c r="P529" i="8"/>
  <c r="Q528" i="8"/>
  <c r="P528" i="8"/>
  <c r="Q527" i="8"/>
  <c r="P527" i="8"/>
  <c r="Q526" i="8"/>
  <c r="P526" i="8"/>
  <c r="Q525" i="8"/>
  <c r="P525" i="8"/>
  <c r="Q524" i="8"/>
  <c r="P524" i="8"/>
  <c r="Q523" i="8"/>
  <c r="P523" i="8"/>
  <c r="Q522" i="8"/>
  <c r="P522" i="8"/>
  <c r="Q521" i="8"/>
  <c r="P521" i="8"/>
  <c r="Q520" i="8"/>
  <c r="P520" i="8"/>
  <c r="Q519" i="8"/>
  <c r="P519" i="8"/>
  <c r="Q518" i="8"/>
  <c r="P518" i="8"/>
  <c r="Q517" i="8"/>
  <c r="P517" i="8"/>
  <c r="Q516" i="8"/>
  <c r="P516" i="8"/>
  <c r="Q515" i="8"/>
  <c r="P515" i="8"/>
  <c r="Q514" i="8"/>
  <c r="P514" i="8"/>
  <c r="Q513" i="8"/>
  <c r="P513" i="8"/>
  <c r="Q512" i="8"/>
  <c r="P512" i="8"/>
  <c r="Q511" i="8"/>
  <c r="P511" i="8"/>
  <c r="Q531" i="8"/>
  <c r="P531" i="8"/>
  <c r="Q530" i="8"/>
  <c r="P530" i="8"/>
  <c r="Q510" i="8"/>
  <c r="P510" i="8"/>
  <c r="Q509" i="8"/>
  <c r="P509" i="8"/>
  <c r="Q508" i="8"/>
  <c r="P508" i="8"/>
  <c r="Q507" i="8"/>
  <c r="P507" i="8"/>
  <c r="Q506" i="8"/>
  <c r="P506" i="8"/>
  <c r="Q505" i="8"/>
  <c r="P505" i="8"/>
  <c r="Q504" i="8"/>
  <c r="P504" i="8"/>
  <c r="Q503" i="8"/>
  <c r="P503" i="8"/>
  <c r="Q502" i="8"/>
  <c r="P502" i="8"/>
  <c r="Q501" i="8"/>
  <c r="P501" i="8"/>
  <c r="Q500" i="8"/>
  <c r="P500" i="8"/>
  <c r="Q499" i="8"/>
  <c r="P499" i="8"/>
  <c r="Q498" i="8"/>
  <c r="P498" i="8"/>
  <c r="Q497" i="8"/>
  <c r="P497" i="8"/>
  <c r="Q496" i="8"/>
  <c r="P496" i="8"/>
  <c r="Q495" i="8"/>
  <c r="P495" i="8"/>
  <c r="Q494" i="8"/>
  <c r="P494" i="8"/>
  <c r="Q493" i="8"/>
  <c r="P493" i="8"/>
  <c r="Q492" i="8"/>
  <c r="P492" i="8"/>
  <c r="Q491" i="8"/>
  <c r="P491" i="8"/>
  <c r="Q490" i="8"/>
  <c r="P490" i="8"/>
  <c r="Q489" i="8"/>
  <c r="P489" i="8"/>
  <c r="Q488" i="8"/>
  <c r="P488" i="8"/>
  <c r="Q487" i="8"/>
  <c r="P487" i="8"/>
  <c r="Q486" i="8"/>
  <c r="P486" i="8"/>
  <c r="Q485" i="8"/>
  <c r="P485" i="8"/>
  <c r="Q484" i="8"/>
  <c r="P484" i="8"/>
  <c r="Q483" i="8"/>
  <c r="P483" i="8"/>
  <c r="Q482" i="8"/>
  <c r="P482" i="8"/>
  <c r="Q481" i="8"/>
  <c r="P481" i="8"/>
  <c r="Q480" i="8"/>
  <c r="P480" i="8"/>
  <c r="Q479" i="8"/>
  <c r="P479" i="8"/>
  <c r="Q478" i="8"/>
  <c r="P478" i="8"/>
  <c r="Q477" i="8"/>
  <c r="P477" i="8"/>
  <c r="Q476" i="8"/>
  <c r="P476" i="8"/>
  <c r="Q475" i="8"/>
  <c r="P475" i="8"/>
  <c r="Q474" i="8"/>
  <c r="P474" i="8"/>
  <c r="Q473" i="8"/>
  <c r="P473" i="8"/>
  <c r="Q472" i="8"/>
  <c r="P472" i="8"/>
  <c r="Q471" i="8"/>
  <c r="P471" i="8"/>
  <c r="Q470" i="8"/>
  <c r="P470" i="8"/>
  <c r="Q469" i="8"/>
  <c r="P469" i="8"/>
  <c r="Q468" i="8"/>
  <c r="P468" i="8"/>
  <c r="Q467" i="8"/>
  <c r="P467" i="8"/>
  <c r="Q466" i="8"/>
  <c r="P466" i="8"/>
  <c r="Q465" i="8"/>
  <c r="P465" i="8"/>
  <c r="Q464" i="8"/>
  <c r="P464" i="8"/>
  <c r="Q463" i="8"/>
  <c r="P463" i="8"/>
  <c r="Q462" i="8"/>
  <c r="P462" i="8"/>
  <c r="Q461" i="8"/>
  <c r="P461" i="8"/>
  <c r="Q460" i="8"/>
  <c r="P460" i="8"/>
  <c r="Q459" i="8"/>
  <c r="P459" i="8"/>
  <c r="Q458" i="8"/>
  <c r="P458" i="8"/>
  <c r="Q457" i="8"/>
  <c r="P457" i="8"/>
  <c r="Q456" i="8"/>
  <c r="P456" i="8"/>
  <c r="Q455" i="8"/>
  <c r="P455" i="8"/>
  <c r="Q454" i="8"/>
  <c r="P454" i="8"/>
  <c r="Q453" i="8"/>
  <c r="P453" i="8"/>
  <c r="Q452" i="8"/>
  <c r="P452" i="8"/>
  <c r="Q451" i="8"/>
  <c r="P451" i="8"/>
  <c r="Q450" i="8"/>
  <c r="P450" i="8"/>
  <c r="Q449" i="8"/>
  <c r="P449" i="8"/>
  <c r="Q448" i="8"/>
  <c r="P448" i="8"/>
  <c r="Q447" i="8"/>
  <c r="P447" i="8"/>
  <c r="Q446" i="8"/>
  <c r="P446" i="8"/>
  <c r="Q445" i="8"/>
  <c r="P445" i="8"/>
  <c r="Q444" i="8"/>
  <c r="P444" i="8"/>
  <c r="Q443" i="8"/>
  <c r="P443" i="8"/>
  <c r="Q442" i="8"/>
  <c r="P442" i="8"/>
  <c r="Q441" i="8"/>
  <c r="P441" i="8"/>
  <c r="Q440" i="8"/>
  <c r="P440" i="8"/>
  <c r="Q439" i="8"/>
  <c r="P439" i="8"/>
  <c r="Q438" i="8"/>
  <c r="P438" i="8"/>
  <c r="Q437" i="8"/>
  <c r="P437" i="8"/>
  <c r="Q436" i="8"/>
  <c r="P436" i="8"/>
  <c r="Q435" i="8"/>
  <c r="P435" i="8"/>
  <c r="Q434" i="8"/>
  <c r="P434" i="8"/>
  <c r="Q433" i="8"/>
  <c r="P433" i="8"/>
  <c r="Q432" i="8"/>
  <c r="P432" i="8"/>
  <c r="Q431" i="8"/>
  <c r="P431" i="8"/>
  <c r="Q430" i="8"/>
  <c r="P430" i="8"/>
  <c r="Q429" i="8"/>
  <c r="P429" i="8"/>
  <c r="Q428" i="8"/>
  <c r="P428" i="8"/>
  <c r="Q427" i="8"/>
  <c r="P427" i="8"/>
  <c r="Q426" i="8"/>
  <c r="P426" i="8"/>
  <c r="Q425" i="8"/>
  <c r="P425" i="8"/>
  <c r="Q424" i="8"/>
  <c r="P424" i="8"/>
  <c r="Q423" i="8"/>
  <c r="P423" i="8"/>
  <c r="Q422" i="8"/>
  <c r="P422" i="8"/>
  <c r="Q421" i="8"/>
  <c r="P421" i="8"/>
  <c r="Q420" i="8"/>
  <c r="P420" i="8"/>
  <c r="Q419" i="8"/>
  <c r="P419" i="8"/>
  <c r="Q418" i="8"/>
  <c r="P418" i="8"/>
  <c r="Q417" i="8"/>
  <c r="P417" i="8"/>
  <c r="Q416" i="8"/>
  <c r="P416" i="8"/>
  <c r="Q415" i="8"/>
  <c r="P415" i="8"/>
  <c r="Q414" i="8"/>
  <c r="P414" i="8"/>
  <c r="Q413" i="8"/>
  <c r="P413" i="8"/>
  <c r="Q412" i="8"/>
  <c r="P412" i="8"/>
  <c r="Q411" i="8"/>
  <c r="P411" i="8"/>
  <c r="Q410" i="8"/>
  <c r="P410" i="8"/>
  <c r="Q409" i="8"/>
  <c r="P409" i="8"/>
  <c r="Q408" i="8"/>
  <c r="P408" i="8"/>
  <c r="Q407" i="8"/>
  <c r="P407" i="8"/>
  <c r="Q406" i="8"/>
  <c r="P406" i="8"/>
  <c r="Q405" i="8"/>
  <c r="P405" i="8"/>
  <c r="Q404" i="8"/>
  <c r="P404" i="8"/>
  <c r="Q403" i="8"/>
  <c r="P403" i="8"/>
  <c r="Q402" i="8"/>
  <c r="P402" i="8"/>
  <c r="Q401" i="8"/>
  <c r="P401" i="8"/>
  <c r="Q400" i="8"/>
  <c r="P400" i="8"/>
  <c r="Q399" i="8"/>
  <c r="P399" i="8"/>
  <c r="Q398" i="8"/>
  <c r="P398" i="8"/>
  <c r="Q397" i="8"/>
  <c r="P397" i="8"/>
  <c r="Q396" i="8"/>
  <c r="P396" i="8"/>
  <c r="Q395" i="8"/>
  <c r="P395" i="8"/>
  <c r="Q394" i="8"/>
  <c r="P394" i="8"/>
  <c r="Q393" i="8"/>
  <c r="P393" i="8"/>
  <c r="Q392" i="8"/>
  <c r="P392" i="8"/>
  <c r="Q391" i="8"/>
  <c r="P391" i="8"/>
  <c r="Q390" i="8"/>
  <c r="P390" i="8"/>
  <c r="Q389" i="8"/>
  <c r="P389" i="8"/>
  <c r="Q388" i="8"/>
  <c r="P388" i="8"/>
  <c r="Q387" i="8"/>
  <c r="P387" i="8"/>
  <c r="Q386" i="8"/>
  <c r="P386" i="8"/>
  <c r="Q385" i="8"/>
  <c r="P385" i="8"/>
  <c r="Q384" i="8"/>
  <c r="P384" i="8"/>
  <c r="Q383" i="8"/>
  <c r="P383" i="8"/>
  <c r="Q382" i="8"/>
  <c r="P382" i="8"/>
  <c r="Q381" i="8"/>
  <c r="P381" i="8"/>
  <c r="Q380" i="8"/>
  <c r="P380" i="8"/>
  <c r="Q379" i="8"/>
  <c r="P379" i="8"/>
  <c r="Q378" i="8"/>
  <c r="P378" i="8"/>
  <c r="Q377" i="8"/>
  <c r="P377" i="8"/>
  <c r="Q376" i="8"/>
  <c r="P376" i="8"/>
  <c r="Q375" i="8"/>
  <c r="P375" i="8"/>
  <c r="Q374" i="8"/>
  <c r="P374" i="8"/>
  <c r="Q373" i="8"/>
  <c r="P373" i="8"/>
  <c r="Q372" i="8"/>
  <c r="P372" i="8"/>
  <c r="Q371" i="8"/>
  <c r="P371" i="8"/>
  <c r="Q370" i="8"/>
  <c r="P370" i="8"/>
  <c r="Q369" i="8"/>
  <c r="P369" i="8"/>
  <c r="Q368" i="8"/>
  <c r="P368" i="8"/>
  <c r="Q367" i="8"/>
  <c r="P367" i="8"/>
  <c r="Q366" i="8"/>
  <c r="P366" i="8"/>
  <c r="Q365" i="8"/>
  <c r="P365" i="8"/>
  <c r="Q364" i="8"/>
  <c r="P364" i="8"/>
  <c r="Q363" i="8"/>
  <c r="P363" i="8"/>
  <c r="Q362" i="8"/>
  <c r="P362" i="8"/>
  <c r="Q361" i="8"/>
  <c r="P361" i="8"/>
  <c r="Q360" i="8"/>
  <c r="P360" i="8"/>
  <c r="Q359" i="8"/>
  <c r="P359" i="8"/>
  <c r="Q358" i="8"/>
  <c r="P358" i="8"/>
  <c r="Q357" i="8"/>
  <c r="P357" i="8"/>
  <c r="Q356" i="8"/>
  <c r="P356" i="8"/>
  <c r="Q355" i="8"/>
  <c r="P355" i="8"/>
  <c r="Q354" i="8"/>
  <c r="P354" i="8"/>
  <c r="Q353" i="8"/>
  <c r="P353" i="8"/>
  <c r="Q352" i="8"/>
  <c r="P352" i="8"/>
  <c r="Q351" i="8"/>
  <c r="P351" i="8"/>
  <c r="Q350" i="8"/>
  <c r="P350" i="8"/>
  <c r="Q349" i="8"/>
  <c r="P349" i="8"/>
  <c r="Q348" i="8"/>
  <c r="P348" i="8"/>
  <c r="Q347" i="8"/>
  <c r="P347" i="8"/>
  <c r="Q346" i="8"/>
  <c r="P346" i="8"/>
  <c r="Q345" i="8"/>
  <c r="P345" i="8"/>
  <c r="Q344" i="8"/>
  <c r="P344" i="8"/>
  <c r="Q343" i="8"/>
  <c r="P343" i="8"/>
  <c r="Q342" i="8"/>
  <c r="P342" i="8"/>
  <c r="Q341" i="8"/>
  <c r="P341" i="8"/>
  <c r="Q340" i="8"/>
  <c r="P340" i="8"/>
  <c r="Q339" i="8"/>
  <c r="P339" i="8"/>
  <c r="Q338" i="8"/>
  <c r="P338" i="8"/>
  <c r="Q337" i="8"/>
  <c r="P337" i="8"/>
  <c r="Q336" i="8"/>
  <c r="P336" i="8"/>
  <c r="Q335" i="8"/>
  <c r="P335" i="8"/>
  <c r="Q334" i="8"/>
  <c r="P334" i="8"/>
  <c r="Q333" i="8"/>
  <c r="P333" i="8"/>
  <c r="Q332" i="8"/>
  <c r="P332" i="8"/>
  <c r="Q331" i="8"/>
  <c r="P331" i="8"/>
  <c r="Q330" i="8"/>
  <c r="P330" i="8"/>
  <c r="Q329" i="8"/>
  <c r="P329" i="8"/>
  <c r="Q328" i="8"/>
  <c r="P328" i="8"/>
  <c r="Q327" i="8"/>
  <c r="P327" i="8"/>
  <c r="Q326" i="8"/>
  <c r="P326" i="8"/>
  <c r="Q325" i="8"/>
  <c r="P325" i="8"/>
  <c r="Q324" i="8"/>
  <c r="P324" i="8"/>
  <c r="Q323" i="8"/>
  <c r="P323" i="8"/>
  <c r="Q322" i="8"/>
  <c r="P322" i="8"/>
  <c r="Q321" i="8"/>
  <c r="P321" i="8"/>
  <c r="Q320" i="8"/>
  <c r="P320" i="8"/>
  <c r="Q319" i="8"/>
  <c r="P319" i="8"/>
  <c r="Q318" i="8"/>
  <c r="P318" i="8"/>
  <c r="Q317" i="8"/>
  <c r="P317" i="8"/>
  <c r="Q316" i="8"/>
  <c r="P316" i="8"/>
  <c r="Q315" i="8"/>
  <c r="P315" i="8"/>
  <c r="Q314" i="8"/>
  <c r="P314" i="8"/>
  <c r="Q313" i="8"/>
  <c r="P313" i="8"/>
  <c r="Q312" i="8"/>
  <c r="P312" i="8"/>
  <c r="Q311" i="8"/>
  <c r="P311" i="8"/>
  <c r="Q310" i="8"/>
  <c r="P310" i="8"/>
  <c r="Q309" i="8"/>
  <c r="P309" i="8"/>
  <c r="Q308" i="8"/>
  <c r="P308" i="8"/>
  <c r="Q307" i="8"/>
  <c r="P307" i="8"/>
  <c r="Q306" i="8"/>
  <c r="P306" i="8"/>
  <c r="Q305" i="8"/>
  <c r="P305" i="8"/>
  <c r="Q304" i="8"/>
  <c r="P304" i="8"/>
  <c r="Q303" i="8"/>
  <c r="P303" i="8"/>
  <c r="Q302" i="8"/>
  <c r="P302" i="8"/>
  <c r="Q301" i="8"/>
  <c r="P301" i="8"/>
  <c r="Q300" i="8"/>
  <c r="P300" i="8"/>
  <c r="Q299" i="8"/>
  <c r="P299" i="8"/>
  <c r="Q298" i="8"/>
  <c r="P298" i="8"/>
  <c r="Q291" i="8"/>
  <c r="P291" i="8"/>
  <c r="Q290" i="8"/>
  <c r="P290" i="8"/>
  <c r="Q289" i="8"/>
  <c r="P289" i="8"/>
  <c r="Q288" i="8"/>
  <c r="P288" i="8"/>
  <c r="Q287" i="8"/>
  <c r="P287" i="8"/>
  <c r="Q286" i="8"/>
  <c r="P286" i="8"/>
  <c r="Q285" i="8"/>
  <c r="P285" i="8"/>
  <c r="Q284" i="8"/>
  <c r="P284" i="8"/>
  <c r="Q283" i="8"/>
  <c r="P283" i="8"/>
  <c r="Q282" i="8"/>
  <c r="P282" i="8"/>
  <c r="Q281" i="8"/>
  <c r="P281" i="8"/>
  <c r="Q280" i="8"/>
  <c r="P280" i="8"/>
  <c r="Q279" i="8"/>
  <c r="P279" i="8"/>
  <c r="Q278" i="8"/>
  <c r="P278" i="8"/>
  <c r="Q277" i="8"/>
  <c r="P277" i="8"/>
  <c r="Q276" i="8"/>
  <c r="P276" i="8"/>
  <c r="Q275" i="8"/>
  <c r="P275" i="8"/>
  <c r="Q274" i="8"/>
  <c r="P274" i="8"/>
  <c r="Q273" i="8"/>
  <c r="P273" i="8"/>
  <c r="Q272" i="8"/>
  <c r="P272" i="8"/>
  <c r="Q271" i="8"/>
  <c r="P271" i="8"/>
  <c r="Q270" i="8"/>
  <c r="P270" i="8"/>
  <c r="Q269" i="8"/>
  <c r="P269" i="8"/>
  <c r="Q268" i="8"/>
  <c r="P268" i="8"/>
  <c r="Q267" i="8"/>
  <c r="P267" i="8"/>
  <c r="Q266" i="8"/>
  <c r="P266" i="8"/>
  <c r="Q265" i="8"/>
  <c r="P265" i="8"/>
  <c r="Q264" i="8"/>
  <c r="P264" i="8"/>
  <c r="Q263" i="8"/>
  <c r="P263" i="8"/>
  <c r="Q262" i="8"/>
  <c r="P262" i="8"/>
  <c r="Q261" i="8"/>
  <c r="P261" i="8"/>
  <c r="Q260" i="8"/>
  <c r="P260" i="8"/>
  <c r="Q259" i="8"/>
  <c r="P259" i="8"/>
  <c r="Q258" i="8"/>
  <c r="P258" i="8"/>
  <c r="Q252" i="8"/>
  <c r="P252" i="8"/>
  <c r="Q251" i="8"/>
  <c r="P251" i="8"/>
  <c r="Q250" i="8"/>
  <c r="P250" i="8"/>
  <c r="Q249" i="8"/>
  <c r="P249" i="8"/>
  <c r="Q248" i="8"/>
  <c r="P248" i="8"/>
  <c r="Q247" i="8"/>
  <c r="P247" i="8"/>
  <c r="Q246" i="8"/>
  <c r="P246" i="8"/>
  <c r="Q245" i="8"/>
  <c r="P245" i="8"/>
  <c r="Q244" i="8"/>
  <c r="P244" i="8"/>
  <c r="Q243" i="8"/>
  <c r="P243" i="8"/>
  <c r="Q242" i="8"/>
  <c r="P242" i="8"/>
  <c r="Q241" i="8"/>
  <c r="P241" i="8"/>
  <c r="Q240" i="8"/>
  <c r="P240" i="8"/>
  <c r="Q239" i="8"/>
  <c r="P239" i="8"/>
  <c r="Q238" i="8"/>
  <c r="P238" i="8"/>
  <c r="Q237" i="8"/>
  <c r="P237" i="8"/>
  <c r="Q236" i="8"/>
  <c r="P236" i="8"/>
  <c r="Q235" i="8"/>
  <c r="P235" i="8"/>
  <c r="Q234" i="8"/>
  <c r="P234" i="8"/>
  <c r="Q233" i="8"/>
  <c r="P233" i="8"/>
  <c r="Q232" i="8"/>
  <c r="P232" i="8"/>
  <c r="Q231" i="8"/>
  <c r="P231" i="8"/>
  <c r="Q230" i="8"/>
  <c r="P230" i="8"/>
  <c r="Q229" i="8"/>
  <c r="P229" i="8"/>
  <c r="Q228" i="8"/>
  <c r="P228" i="8"/>
  <c r="Q227" i="8"/>
  <c r="P227" i="8"/>
  <c r="Q226" i="8"/>
  <c r="P226" i="8"/>
  <c r="Q225" i="8"/>
  <c r="P225" i="8"/>
  <c r="Q224" i="8"/>
  <c r="P224" i="8"/>
  <c r="Q223" i="8"/>
  <c r="P223" i="8"/>
  <c r="Q222" i="8"/>
  <c r="P222" i="8"/>
  <c r="Q221" i="8"/>
  <c r="P221" i="8"/>
  <c r="Q220" i="8"/>
  <c r="P220" i="8"/>
  <c r="Q219" i="8"/>
  <c r="P219" i="8"/>
  <c r="Q218" i="8"/>
  <c r="P218" i="8"/>
  <c r="Q217" i="8"/>
  <c r="P217" i="8"/>
  <c r="Q216" i="8"/>
  <c r="P216" i="8"/>
  <c r="Q215" i="8"/>
  <c r="P215" i="8"/>
  <c r="Q214" i="8"/>
  <c r="P214" i="8"/>
  <c r="Q213" i="8"/>
  <c r="P213" i="8"/>
  <c r="Q212" i="8"/>
  <c r="P212" i="8"/>
  <c r="Q211" i="8"/>
  <c r="P211" i="8"/>
  <c r="Q210" i="8"/>
  <c r="P210" i="8"/>
  <c r="Q209" i="8"/>
  <c r="P209" i="8"/>
  <c r="Q208" i="8"/>
  <c r="P208" i="8"/>
  <c r="Q207" i="8"/>
  <c r="P207" i="8"/>
  <c r="Q206" i="8"/>
  <c r="P206" i="8"/>
  <c r="Q205" i="8"/>
  <c r="P205" i="8"/>
  <c r="Q204" i="8"/>
  <c r="P204" i="8"/>
  <c r="Q203" i="8"/>
  <c r="P203" i="8"/>
  <c r="Q202" i="8"/>
  <c r="P202" i="8"/>
  <c r="Q201" i="8"/>
  <c r="P201" i="8"/>
  <c r="Q200" i="8"/>
  <c r="P200" i="8"/>
  <c r="Q199" i="8"/>
  <c r="P199" i="8"/>
  <c r="Q198" i="8"/>
  <c r="P198" i="8"/>
  <c r="Q197" i="8"/>
  <c r="P197" i="8"/>
  <c r="Q196" i="8"/>
  <c r="P196" i="8"/>
  <c r="Q195" i="8"/>
  <c r="P195" i="8"/>
  <c r="Q194" i="8"/>
  <c r="P194" i="8"/>
  <c r="Q193" i="8"/>
  <c r="P193" i="8"/>
  <c r="Q192" i="8"/>
  <c r="P192" i="8"/>
  <c r="Q191" i="8"/>
  <c r="P191" i="8"/>
  <c r="Q190" i="8"/>
  <c r="P190" i="8"/>
  <c r="Q189" i="8"/>
  <c r="P189" i="8"/>
  <c r="Q188" i="8"/>
  <c r="P188" i="8"/>
  <c r="Q187" i="8"/>
  <c r="P187" i="8"/>
  <c r="Q186" i="8"/>
  <c r="P186" i="8"/>
  <c r="Q185" i="8"/>
  <c r="P185" i="8"/>
  <c r="Q184" i="8"/>
  <c r="P184" i="8"/>
  <c r="Q183" i="8"/>
  <c r="P183" i="8"/>
  <c r="Q182" i="8"/>
  <c r="P182" i="8"/>
  <c r="Q181" i="8"/>
  <c r="P181" i="8"/>
  <c r="Q180" i="8"/>
  <c r="P180" i="8"/>
  <c r="Q179" i="8"/>
  <c r="P179" i="8"/>
  <c r="Q178" i="8"/>
  <c r="P178" i="8"/>
  <c r="Q177" i="8"/>
  <c r="P177" i="8"/>
  <c r="Q176" i="8"/>
  <c r="P176" i="8"/>
  <c r="Q175" i="8"/>
  <c r="P175" i="8"/>
  <c r="Q174" i="8"/>
  <c r="P174" i="8"/>
  <c r="Q173" i="8"/>
  <c r="P173" i="8"/>
  <c r="Q172" i="8"/>
  <c r="P172" i="8"/>
  <c r="Q171" i="8"/>
  <c r="P171" i="8"/>
  <c r="Q538" i="8"/>
  <c r="P538" i="8"/>
  <c r="Q537" i="8"/>
  <c r="P537" i="8"/>
  <c r="Q536" i="8"/>
  <c r="P536" i="8"/>
  <c r="Q535" i="8"/>
  <c r="P535" i="8"/>
  <c r="Q534" i="8"/>
  <c r="P534" i="8"/>
  <c r="Q170" i="8"/>
  <c r="P170" i="8"/>
  <c r="Q169" i="8"/>
  <c r="P169" i="8"/>
  <c r="Q168" i="8"/>
  <c r="P168" i="8"/>
  <c r="Q167" i="8"/>
  <c r="P167" i="8"/>
  <c r="Q166" i="8"/>
  <c r="P166" i="8"/>
  <c r="Q165" i="8"/>
  <c r="P165" i="8"/>
  <c r="Q164" i="8"/>
  <c r="P164" i="8"/>
  <c r="Q163" i="8"/>
  <c r="P163" i="8"/>
  <c r="Q162" i="8"/>
  <c r="P162" i="8"/>
  <c r="Q161" i="8"/>
  <c r="P161" i="8"/>
  <c r="Q160" i="8"/>
  <c r="P160" i="8"/>
  <c r="Q159" i="8"/>
  <c r="P159" i="8"/>
  <c r="Q158" i="8"/>
  <c r="P158" i="8"/>
  <c r="Q157" i="8"/>
  <c r="P157" i="8"/>
  <c r="Q156" i="8"/>
  <c r="P156" i="8"/>
  <c r="Q155" i="8"/>
  <c r="P155" i="8"/>
  <c r="Q154" i="8"/>
  <c r="P154" i="8"/>
  <c r="Q153" i="8"/>
  <c r="P153" i="8"/>
  <c r="Q152" i="8"/>
  <c r="P152" i="8"/>
  <c r="Q151" i="8"/>
  <c r="P151" i="8"/>
  <c r="Q150" i="8"/>
  <c r="P150" i="8"/>
  <c r="Q149" i="8"/>
  <c r="P149" i="8"/>
  <c r="Q148" i="8"/>
  <c r="P148" i="8"/>
  <c r="Q147" i="8"/>
  <c r="P147" i="8"/>
  <c r="Q146" i="8"/>
  <c r="P146" i="8"/>
  <c r="Q145" i="8"/>
  <c r="P145" i="8"/>
  <c r="Q144" i="8"/>
  <c r="P144" i="8"/>
  <c r="Q143" i="8"/>
  <c r="P143" i="8"/>
  <c r="Q142" i="8"/>
  <c r="P142" i="8"/>
  <c r="Q141" i="8"/>
  <c r="P141" i="8"/>
  <c r="Q140" i="8"/>
  <c r="P140" i="8"/>
  <c r="Q139" i="8"/>
  <c r="P139" i="8"/>
  <c r="Q138" i="8"/>
  <c r="P138" i="8"/>
  <c r="Q137" i="8"/>
  <c r="P137" i="8"/>
  <c r="Q136" i="8"/>
  <c r="P136" i="8"/>
  <c r="Q135" i="8"/>
  <c r="P135" i="8"/>
  <c r="Q134" i="8"/>
  <c r="P134" i="8"/>
  <c r="Q133" i="8"/>
  <c r="P133" i="8"/>
  <c r="Q132" i="8"/>
  <c r="P132" i="8"/>
  <c r="Q131" i="8"/>
  <c r="P131" i="8"/>
  <c r="Q130" i="8"/>
  <c r="P130" i="8"/>
  <c r="Q129" i="8"/>
  <c r="P129" i="8"/>
  <c r="Q128" i="8"/>
  <c r="P128" i="8"/>
  <c r="Q127" i="8"/>
  <c r="P127" i="8"/>
  <c r="Q126" i="8"/>
  <c r="P126" i="8"/>
  <c r="Q125" i="8"/>
  <c r="P125" i="8"/>
  <c r="Q124" i="8"/>
  <c r="P124" i="8"/>
  <c r="Q123" i="8"/>
  <c r="P123" i="8"/>
  <c r="Q122" i="8"/>
  <c r="P122" i="8"/>
  <c r="Q121" i="8"/>
  <c r="P121" i="8"/>
  <c r="Q120" i="8"/>
  <c r="P120" i="8"/>
  <c r="Q119" i="8"/>
  <c r="P119" i="8"/>
  <c r="Q118" i="8"/>
  <c r="P118" i="8"/>
  <c r="Q117" i="8"/>
  <c r="P117" i="8"/>
  <c r="Q116" i="8"/>
  <c r="P116" i="8"/>
  <c r="Q115" i="8"/>
  <c r="P115" i="8"/>
  <c r="Q114" i="8"/>
  <c r="P114" i="8"/>
  <c r="Q113" i="8"/>
  <c r="P113" i="8"/>
  <c r="Q112" i="8"/>
  <c r="P112" i="8"/>
  <c r="Q111" i="8"/>
  <c r="P111" i="8"/>
  <c r="Q110" i="8"/>
  <c r="P110" i="8"/>
  <c r="Q109" i="8"/>
  <c r="P109" i="8"/>
  <c r="Q108" i="8"/>
  <c r="P108" i="8"/>
  <c r="Q107" i="8"/>
  <c r="P107" i="8"/>
  <c r="Q106" i="8"/>
  <c r="P106" i="8"/>
  <c r="Q105" i="8"/>
  <c r="P105" i="8"/>
  <c r="Q104" i="8"/>
  <c r="P104" i="8"/>
  <c r="Q103" i="8"/>
  <c r="P103" i="8"/>
  <c r="Q102" i="8"/>
  <c r="P102" i="8"/>
  <c r="Q101" i="8"/>
  <c r="P101" i="8"/>
  <c r="Q100" i="8"/>
  <c r="P100" i="8"/>
  <c r="Q99" i="8"/>
  <c r="P99" i="8"/>
  <c r="Q98" i="8"/>
  <c r="P98" i="8"/>
  <c r="Q97" i="8"/>
  <c r="P97" i="8"/>
  <c r="Q96" i="8"/>
  <c r="P96" i="8"/>
  <c r="Q95" i="8"/>
  <c r="P95" i="8"/>
  <c r="Q94" i="8"/>
  <c r="P94" i="8"/>
  <c r="Q93" i="8"/>
  <c r="P93" i="8"/>
  <c r="Q92" i="8"/>
  <c r="P92" i="8"/>
  <c r="Q91" i="8"/>
  <c r="P91" i="8"/>
  <c r="Q90" i="8"/>
  <c r="P90" i="8"/>
  <c r="Q89" i="8"/>
  <c r="P89" i="8"/>
  <c r="Q88" i="8"/>
  <c r="P88" i="8"/>
  <c r="Q87" i="8"/>
  <c r="P87" i="8"/>
  <c r="Q86" i="8"/>
  <c r="P86" i="8"/>
  <c r="Q85" i="8"/>
  <c r="P85" i="8"/>
  <c r="Q84" i="8"/>
  <c r="P84" i="8"/>
  <c r="Q83" i="8"/>
  <c r="P83" i="8"/>
  <c r="Q82" i="8"/>
  <c r="P82" i="8"/>
  <c r="Q81" i="8"/>
  <c r="P81" i="8"/>
  <c r="Q80" i="8"/>
  <c r="P80" i="8"/>
  <c r="Q79" i="8"/>
  <c r="P79" i="8"/>
  <c r="Q78" i="8"/>
  <c r="P78" i="8"/>
  <c r="Q77" i="8"/>
  <c r="P77" i="8"/>
  <c r="Q76" i="8"/>
  <c r="P76" i="8"/>
  <c r="Q75" i="8"/>
  <c r="P75" i="8"/>
  <c r="Q74" i="8"/>
  <c r="P74" i="8"/>
  <c r="Q73" i="8"/>
  <c r="P73" i="8"/>
  <c r="Q72" i="8"/>
  <c r="P72" i="8"/>
  <c r="Q71" i="8"/>
  <c r="P71" i="8"/>
  <c r="Q70" i="8"/>
  <c r="P70" i="8"/>
  <c r="Q69" i="8"/>
  <c r="P69" i="8"/>
  <c r="Q68" i="8"/>
  <c r="P68" i="8"/>
  <c r="Q67" i="8"/>
  <c r="P67" i="8"/>
  <c r="Q66" i="8"/>
  <c r="P66" i="8"/>
  <c r="Q65" i="8"/>
  <c r="P65" i="8"/>
  <c r="Q64" i="8"/>
  <c r="P64" i="8"/>
  <c r="Q63" i="8"/>
  <c r="P63" i="8"/>
  <c r="Q62" i="8"/>
  <c r="P62" i="8"/>
  <c r="Q61" i="8"/>
  <c r="P61" i="8"/>
  <c r="Q60" i="8"/>
  <c r="P60" i="8"/>
  <c r="Q59" i="8"/>
  <c r="P59" i="8"/>
  <c r="Q58" i="8"/>
  <c r="P58" i="8"/>
  <c r="Q57" i="8"/>
  <c r="P57" i="8"/>
  <c r="Q56" i="8"/>
  <c r="P56" i="8"/>
  <c r="Q55" i="8"/>
  <c r="P55" i="8"/>
  <c r="Q54" i="8"/>
  <c r="P54" i="8"/>
  <c r="Q53" i="8"/>
  <c r="P53" i="8"/>
  <c r="Q52" i="8"/>
  <c r="P52" i="8"/>
  <c r="Q51" i="8"/>
  <c r="P51" i="8"/>
  <c r="Q50" i="8"/>
  <c r="P50" i="8"/>
  <c r="Q49" i="8"/>
  <c r="P49" i="8"/>
  <c r="Q48" i="8"/>
  <c r="P48" i="8"/>
  <c r="Q47" i="8"/>
  <c r="P47" i="8"/>
  <c r="Q46" i="8"/>
  <c r="P46" i="8"/>
  <c r="Q45" i="8"/>
  <c r="P45" i="8"/>
  <c r="Q44" i="8"/>
  <c r="P44" i="8"/>
  <c r="Q43" i="8"/>
  <c r="P43" i="8"/>
  <c r="Q42" i="8"/>
  <c r="P42" i="8"/>
  <c r="Q41" i="8"/>
  <c r="P41" i="8"/>
  <c r="Q40" i="8"/>
  <c r="P40" i="8"/>
  <c r="Q39" i="8"/>
  <c r="P39" i="8"/>
  <c r="Q38" i="8"/>
  <c r="P38" i="8"/>
  <c r="Q37" i="8"/>
  <c r="P37" i="8"/>
  <c r="Q36" i="8"/>
  <c r="P36" i="8"/>
  <c r="Q35" i="8"/>
  <c r="P35" i="8"/>
  <c r="Q34" i="8"/>
  <c r="P34" i="8"/>
  <c r="Q33" i="8"/>
  <c r="P33" i="8"/>
  <c r="Q32" i="8"/>
  <c r="P32" i="8"/>
  <c r="Q31" i="8"/>
  <c r="P31" i="8"/>
  <c r="Q30" i="8"/>
  <c r="P30" i="8"/>
  <c r="Q29" i="8"/>
  <c r="P29" i="8"/>
  <c r="Q28" i="8"/>
  <c r="P28" i="8"/>
  <c r="Q27" i="8"/>
  <c r="P27" i="8"/>
  <c r="Q26" i="8"/>
  <c r="P26" i="8"/>
  <c r="Q25" i="8"/>
  <c r="P25" i="8"/>
  <c r="Q24" i="8"/>
  <c r="P24" i="8"/>
  <c r="Q23" i="8"/>
  <c r="P23" i="8"/>
  <c r="Q22" i="8"/>
  <c r="P22" i="8"/>
  <c r="Q21" i="8"/>
  <c r="P21" i="8"/>
  <c r="Q20" i="8"/>
  <c r="P20" i="8"/>
  <c r="Q19" i="8"/>
  <c r="P19" i="8"/>
  <c r="Q18" i="8"/>
  <c r="P18" i="8"/>
  <c r="Q17" i="8"/>
  <c r="P17" i="8"/>
  <c r="Q16" i="8"/>
  <c r="P16" i="8"/>
  <c r="Q15" i="8"/>
  <c r="P15" i="8"/>
  <c r="Q14" i="8"/>
  <c r="P14" i="8"/>
  <c r="Q13" i="8"/>
  <c r="P13" i="8"/>
  <c r="Q12" i="8"/>
  <c r="P12" i="8"/>
  <c r="Q11" i="8"/>
  <c r="P11" i="8"/>
  <c r="Q10" i="8"/>
  <c r="P10" i="8"/>
  <c r="Q9" i="8"/>
  <c r="P9" i="8"/>
  <c r="Q8" i="8"/>
  <c r="P8" i="8"/>
  <c r="Q7" i="8"/>
  <c r="P7" i="8"/>
  <c r="Q6" i="8"/>
  <c r="P6" i="8"/>
  <c r="Q5" i="8"/>
  <c r="C3" i="23" l="1"/>
  <c r="C3" i="20"/>
  <c r="A2" i="8"/>
  <c r="B3" i="19"/>
  <c r="B98" i="23" l="1"/>
  <c r="Z98" i="23" s="1"/>
  <c r="B103" i="23"/>
  <c r="Z103" i="23" s="1"/>
  <c r="B108" i="23"/>
  <c r="Z108" i="23" s="1"/>
  <c r="B85" i="23"/>
  <c r="Z85" i="23" s="1"/>
  <c r="B88" i="23"/>
  <c r="Z88" i="23" s="1"/>
  <c r="B90" i="23"/>
  <c r="Z90" i="23" s="1"/>
  <c r="B96" i="23"/>
  <c r="Z96" i="23" s="1"/>
  <c r="B83" i="23"/>
  <c r="Z83" i="23" s="1"/>
  <c r="B75" i="23"/>
  <c r="B67" i="23"/>
  <c r="B59" i="23"/>
  <c r="J59" i="23" s="1"/>
  <c r="B51" i="23"/>
  <c r="B43" i="23"/>
  <c r="S43" i="23" s="1"/>
  <c r="B35" i="23"/>
  <c r="B27" i="23"/>
  <c r="B19" i="23"/>
  <c r="D19" i="23" s="1"/>
  <c r="AB19" i="23" s="1"/>
  <c r="B11" i="23"/>
  <c r="B99" i="23"/>
  <c r="Z99" i="23" s="1"/>
  <c r="B120" i="23"/>
  <c r="Z120" i="23" s="1"/>
  <c r="B101" i="23"/>
  <c r="Z101" i="23" s="1"/>
  <c r="B121" i="23"/>
  <c r="Z121" i="23" s="1"/>
  <c r="B104" i="23"/>
  <c r="Z104" i="23" s="1"/>
  <c r="B107" i="23"/>
  <c r="Z107" i="23" s="1"/>
  <c r="B110" i="23"/>
  <c r="Z110" i="23" s="1"/>
  <c r="B122" i="23"/>
  <c r="Z122" i="23" s="1"/>
  <c r="B105" i="23"/>
  <c r="Z105" i="23" s="1"/>
  <c r="B106" i="23"/>
  <c r="Z106" i="23" s="1"/>
  <c r="B111" i="23"/>
  <c r="Z111" i="23" s="1"/>
  <c r="B114" i="23"/>
  <c r="Z114" i="23" s="1"/>
  <c r="B116" i="23"/>
  <c r="Z116" i="23" s="1"/>
  <c r="B118" i="23"/>
  <c r="Z118" i="23" s="1"/>
  <c r="B80" i="23"/>
  <c r="Z80" i="23" s="1"/>
  <c r="B71" i="23"/>
  <c r="B62" i="23"/>
  <c r="B53" i="23"/>
  <c r="B44" i="23"/>
  <c r="J44" i="23" s="1"/>
  <c r="B34" i="23"/>
  <c r="B25" i="23"/>
  <c r="B16" i="23"/>
  <c r="B102" i="23"/>
  <c r="Z102" i="23" s="1"/>
  <c r="B119" i="23"/>
  <c r="Z119" i="23" s="1"/>
  <c r="B95" i="23"/>
  <c r="Z95" i="23" s="1"/>
  <c r="B79" i="23"/>
  <c r="Z79" i="23" s="1"/>
  <c r="B70" i="23"/>
  <c r="B61" i="23"/>
  <c r="B52" i="23"/>
  <c r="B42" i="23"/>
  <c r="B33" i="23"/>
  <c r="B24" i="23"/>
  <c r="B15" i="23"/>
  <c r="B100" i="23"/>
  <c r="Z100" i="23" s="1"/>
  <c r="B93" i="23"/>
  <c r="Z93" i="23" s="1"/>
  <c r="B78" i="23"/>
  <c r="Z78" i="23" s="1"/>
  <c r="B57" i="23"/>
  <c r="N57" i="23" s="1"/>
  <c r="B30" i="23"/>
  <c r="U30" i="23" s="1"/>
  <c r="B113" i="23"/>
  <c r="Z113" i="23" s="1"/>
  <c r="B117" i="23"/>
  <c r="Z117" i="23" s="1"/>
  <c r="B97" i="23"/>
  <c r="Z97" i="23" s="1"/>
  <c r="B40" i="23"/>
  <c r="B92" i="23"/>
  <c r="Z92" i="23" s="1"/>
  <c r="B82" i="23"/>
  <c r="Z82" i="23" s="1"/>
  <c r="B56" i="23"/>
  <c r="B31" i="23"/>
  <c r="B89" i="23"/>
  <c r="Z89" i="23" s="1"/>
  <c r="B54" i="23"/>
  <c r="B87" i="23"/>
  <c r="Z87" i="23" s="1"/>
  <c r="B81" i="23"/>
  <c r="Z81" i="23" s="1"/>
  <c r="B66" i="23"/>
  <c r="B55" i="23"/>
  <c r="B41" i="23"/>
  <c r="B65" i="23"/>
  <c r="B109" i="23"/>
  <c r="Z109" i="23" s="1"/>
  <c r="B91" i="23"/>
  <c r="Z91" i="23" s="1"/>
  <c r="B76" i="23"/>
  <c r="Z76" i="23" s="1"/>
  <c r="B64" i="23"/>
  <c r="B50" i="23"/>
  <c r="B39" i="23"/>
  <c r="B28" i="23"/>
  <c r="B14" i="23"/>
  <c r="H14" i="23" s="1"/>
  <c r="B86" i="23"/>
  <c r="Z86" i="23" s="1"/>
  <c r="B94" i="23"/>
  <c r="Z94" i="23" s="1"/>
  <c r="B74" i="23"/>
  <c r="B63" i="23"/>
  <c r="B49" i="23"/>
  <c r="B38" i="23"/>
  <c r="B26" i="23"/>
  <c r="B13" i="23"/>
  <c r="B73" i="23"/>
  <c r="U73" i="23" s="1"/>
  <c r="B60" i="23"/>
  <c r="B48" i="23"/>
  <c r="B37" i="23"/>
  <c r="B23" i="23"/>
  <c r="B12" i="23"/>
  <c r="G12" i="23" s="1"/>
  <c r="B115" i="23"/>
  <c r="Z115" i="23" s="1"/>
  <c r="B72" i="23"/>
  <c r="B58" i="23"/>
  <c r="B47" i="23"/>
  <c r="B36" i="23"/>
  <c r="B22" i="23"/>
  <c r="B84" i="23"/>
  <c r="Z84" i="23" s="1"/>
  <c r="B69" i="23"/>
  <c r="W69" i="23" s="1"/>
  <c r="B46" i="23"/>
  <c r="B32" i="23"/>
  <c r="U32" i="23" s="1"/>
  <c r="B21" i="23"/>
  <c r="B68" i="23"/>
  <c r="B45" i="23"/>
  <c r="B20" i="23"/>
  <c r="B18" i="23"/>
  <c r="D18" i="23" s="1"/>
  <c r="AB18" i="23" s="1"/>
  <c r="B112" i="23"/>
  <c r="Z112" i="23" s="1"/>
  <c r="B77" i="23"/>
  <c r="Z77" i="23" s="1"/>
  <c r="B29" i="23"/>
  <c r="B17" i="23"/>
  <c r="B31" i="20"/>
  <c r="B34" i="20"/>
  <c r="B39" i="20"/>
  <c r="B27" i="20"/>
  <c r="B30" i="20"/>
  <c r="B35" i="20"/>
  <c r="H35" i="20" s="1"/>
  <c r="B48" i="20"/>
  <c r="B36" i="20"/>
  <c r="B44" i="20"/>
  <c r="B26" i="20"/>
  <c r="B40" i="20"/>
  <c r="B45" i="20"/>
  <c r="B47" i="20"/>
  <c r="B29" i="20"/>
  <c r="B32" i="20"/>
  <c r="B41" i="20"/>
  <c r="B46" i="20"/>
  <c r="B28" i="20"/>
  <c r="B38" i="20"/>
  <c r="B42" i="20"/>
  <c r="B33" i="20"/>
  <c r="B43" i="20"/>
  <c r="B25" i="20"/>
  <c r="B37" i="20"/>
  <c r="B228" i="19"/>
  <c r="B166" i="19"/>
  <c r="B174" i="19"/>
  <c r="B181" i="19"/>
  <c r="B189" i="19"/>
  <c r="B197" i="19"/>
  <c r="B205" i="19"/>
  <c r="B213" i="19"/>
  <c r="B221" i="19"/>
  <c r="B23" i="19"/>
  <c r="R23" i="19" s="1"/>
  <c r="B31" i="19"/>
  <c r="R31" i="19" s="1"/>
  <c r="B39" i="19"/>
  <c r="R39" i="19" s="1"/>
  <c r="B47" i="19"/>
  <c r="R47" i="19" s="1"/>
  <c r="B55" i="19"/>
  <c r="R55" i="19" s="1"/>
  <c r="B63" i="19"/>
  <c r="R63" i="19" s="1"/>
  <c r="B71" i="19"/>
  <c r="R71" i="19" s="1"/>
  <c r="B79" i="19"/>
  <c r="R79" i="19" s="1"/>
  <c r="B87" i="19"/>
  <c r="B95" i="19"/>
  <c r="R95" i="19" s="1"/>
  <c r="B103" i="19"/>
  <c r="R103" i="19" s="1"/>
  <c r="B111" i="19"/>
  <c r="R111" i="19" s="1"/>
  <c r="B119" i="19"/>
  <c r="R119" i="19" s="1"/>
  <c r="B127" i="19"/>
  <c r="R127" i="19" s="1"/>
  <c r="B135" i="19"/>
  <c r="R135" i="19" s="1"/>
  <c r="B143" i="19"/>
  <c r="R143" i="19" s="1"/>
  <c r="B151" i="19"/>
  <c r="B159" i="19"/>
  <c r="R159" i="19" s="1"/>
  <c r="B223" i="19"/>
  <c r="B167" i="19"/>
  <c r="B175" i="19"/>
  <c r="B182" i="19"/>
  <c r="B190" i="19"/>
  <c r="B198" i="19"/>
  <c r="B206" i="19"/>
  <c r="B214" i="19"/>
  <c r="B222" i="19"/>
  <c r="B24" i="19"/>
  <c r="R24" i="19" s="1"/>
  <c r="B32" i="19"/>
  <c r="R32" i="19" s="1"/>
  <c r="B40" i="19"/>
  <c r="R40" i="19" s="1"/>
  <c r="B48" i="19"/>
  <c r="R48" i="19" s="1"/>
  <c r="B56" i="19"/>
  <c r="R56" i="19" s="1"/>
  <c r="B64" i="19"/>
  <c r="B72" i="19"/>
  <c r="R72" i="19" s="1"/>
  <c r="B80" i="19"/>
  <c r="R80" i="19" s="1"/>
  <c r="B88" i="19"/>
  <c r="R88" i="19" s="1"/>
  <c r="B96" i="19"/>
  <c r="R96" i="19" s="1"/>
  <c r="B104" i="19"/>
  <c r="R104" i="19" s="1"/>
  <c r="B112" i="19"/>
  <c r="R112" i="19" s="1"/>
  <c r="B120" i="19"/>
  <c r="B128" i="19"/>
  <c r="B136" i="19"/>
  <c r="R136" i="19" s="1"/>
  <c r="B144" i="19"/>
  <c r="R144" i="19" s="1"/>
  <c r="B152" i="19"/>
  <c r="R152" i="19" s="1"/>
  <c r="B160" i="19"/>
  <c r="R160" i="19" s="1"/>
  <c r="B224" i="19"/>
  <c r="B168" i="19"/>
  <c r="B183" i="19"/>
  <c r="B191" i="19"/>
  <c r="B199" i="19"/>
  <c r="B207" i="19"/>
  <c r="B215" i="19"/>
  <c r="B17" i="19"/>
  <c r="R17" i="19" s="1"/>
  <c r="B25" i="19"/>
  <c r="R25" i="19" s="1"/>
  <c r="B33" i="19"/>
  <c r="R33" i="19" s="1"/>
  <c r="B41" i="19"/>
  <c r="B49" i="19"/>
  <c r="B57" i="19"/>
  <c r="R57" i="19" s="1"/>
  <c r="B65" i="19"/>
  <c r="R65" i="19" s="1"/>
  <c r="B73" i="19"/>
  <c r="R73" i="19" s="1"/>
  <c r="B81" i="19"/>
  <c r="R81" i="19" s="1"/>
  <c r="B89" i="19"/>
  <c r="R89" i="19" s="1"/>
  <c r="B97" i="19"/>
  <c r="R97" i="19" s="1"/>
  <c r="B105" i="19"/>
  <c r="R105" i="19" s="1"/>
  <c r="B113" i="19"/>
  <c r="R113" i="19" s="1"/>
  <c r="B121" i="19"/>
  <c r="R121" i="19" s="1"/>
  <c r="B129" i="19"/>
  <c r="R129" i="19" s="1"/>
  <c r="B137" i="19"/>
  <c r="R137" i="19" s="1"/>
  <c r="B145" i="19"/>
  <c r="R145" i="19" s="1"/>
  <c r="B153" i="19"/>
  <c r="R153" i="19" s="1"/>
  <c r="B161" i="19"/>
  <c r="R161" i="19" s="1"/>
  <c r="B227" i="19"/>
  <c r="B171" i="19"/>
  <c r="B178" i="19"/>
  <c r="B186" i="19"/>
  <c r="B194" i="19"/>
  <c r="B202" i="19"/>
  <c r="B210" i="19"/>
  <c r="B218" i="19"/>
  <c r="B20" i="19"/>
  <c r="M20" i="19" s="1"/>
  <c r="B28" i="19"/>
  <c r="R28" i="19" s="1"/>
  <c r="B36" i="19"/>
  <c r="B44" i="19"/>
  <c r="R44" i="19" s="1"/>
  <c r="B52" i="19"/>
  <c r="R52" i="19" s="1"/>
  <c r="B60" i="19"/>
  <c r="R60" i="19" s="1"/>
  <c r="B68" i="19"/>
  <c r="R68" i="19" s="1"/>
  <c r="B76" i="19"/>
  <c r="R76" i="19" s="1"/>
  <c r="B84" i="19"/>
  <c r="B92" i="19"/>
  <c r="B100" i="19"/>
  <c r="R100" i="19" s="1"/>
  <c r="B108" i="19"/>
  <c r="R108" i="19" s="1"/>
  <c r="B116" i="19"/>
  <c r="R116" i="19" s="1"/>
  <c r="B124" i="19"/>
  <c r="R124" i="19" s="1"/>
  <c r="B132" i="19"/>
  <c r="R132" i="19" s="1"/>
  <c r="B140" i="19"/>
  <c r="R140" i="19" s="1"/>
  <c r="B148" i="19"/>
  <c r="R148" i="19" s="1"/>
  <c r="B156" i="19"/>
  <c r="B16" i="19"/>
  <c r="R16" i="19" s="1"/>
  <c r="B164" i="19"/>
  <c r="B172" i="19"/>
  <c r="B179" i="19"/>
  <c r="B187" i="19"/>
  <c r="B195" i="19"/>
  <c r="B203" i="19"/>
  <c r="B211" i="19"/>
  <c r="B219" i="19"/>
  <c r="B21" i="19"/>
  <c r="R21" i="19" s="1"/>
  <c r="B29" i="19"/>
  <c r="R29" i="19" s="1"/>
  <c r="B37" i="19"/>
  <c r="R37" i="19" s="1"/>
  <c r="B45" i="19"/>
  <c r="R45" i="19" s="1"/>
  <c r="B53" i="19"/>
  <c r="R53" i="19" s="1"/>
  <c r="B61" i="19"/>
  <c r="R61" i="19" s="1"/>
  <c r="B69" i="19"/>
  <c r="R69" i="19" s="1"/>
  <c r="B77" i="19"/>
  <c r="R77" i="19" s="1"/>
  <c r="B85" i="19"/>
  <c r="R85" i="19" s="1"/>
  <c r="B93" i="19"/>
  <c r="R93" i="19" s="1"/>
  <c r="B101" i="19"/>
  <c r="R101" i="19" s="1"/>
  <c r="B109" i="19"/>
  <c r="R109" i="19" s="1"/>
  <c r="B117" i="19"/>
  <c r="R117" i="19" s="1"/>
  <c r="B125" i="19"/>
  <c r="B133" i="19"/>
  <c r="R133" i="19" s="1"/>
  <c r="B141" i="19"/>
  <c r="R141" i="19" s="1"/>
  <c r="B149" i="19"/>
  <c r="R149" i="19" s="1"/>
  <c r="B157" i="19"/>
  <c r="R157" i="19" s="1"/>
  <c r="B225" i="19"/>
  <c r="B180" i="19"/>
  <c r="B201" i="19"/>
  <c r="B18" i="19"/>
  <c r="R18" i="19" s="1"/>
  <c r="B38" i="19"/>
  <c r="B59" i="19"/>
  <c r="R59" i="19" s="1"/>
  <c r="B82" i="19"/>
  <c r="R82" i="19" s="1"/>
  <c r="B102" i="19"/>
  <c r="R102" i="19" s="1"/>
  <c r="B123" i="19"/>
  <c r="R123" i="19" s="1"/>
  <c r="B146" i="19"/>
  <c r="R146" i="19" s="1"/>
  <c r="B209" i="19"/>
  <c r="B26" i="19"/>
  <c r="B67" i="19"/>
  <c r="B131" i="19"/>
  <c r="R131" i="19" s="1"/>
  <c r="B177" i="19"/>
  <c r="B163" i="19"/>
  <c r="R163" i="19" s="1"/>
  <c r="B226" i="19"/>
  <c r="B184" i="19"/>
  <c r="B204" i="19"/>
  <c r="B19" i="19"/>
  <c r="R19" i="19" s="1"/>
  <c r="B42" i="19"/>
  <c r="B62" i="19"/>
  <c r="R62" i="19" s="1"/>
  <c r="B83" i="19"/>
  <c r="R83" i="19" s="1"/>
  <c r="B106" i="19"/>
  <c r="R106" i="19" s="1"/>
  <c r="B126" i="19"/>
  <c r="R126" i="19" s="1"/>
  <c r="B147" i="19"/>
  <c r="R147" i="19" s="1"/>
  <c r="B188" i="19"/>
  <c r="B46" i="19"/>
  <c r="R46" i="19" s="1"/>
  <c r="B110" i="19"/>
  <c r="B200" i="19"/>
  <c r="B142" i="19"/>
  <c r="R142" i="19" s="1"/>
  <c r="B165" i="19"/>
  <c r="B185" i="19"/>
  <c r="B208" i="19"/>
  <c r="B22" i="19"/>
  <c r="R22" i="19" s="1"/>
  <c r="B43" i="19"/>
  <c r="R43" i="19" s="1"/>
  <c r="B66" i="19"/>
  <c r="B86" i="19"/>
  <c r="R86" i="19" s="1"/>
  <c r="B107" i="19"/>
  <c r="R107" i="19" s="1"/>
  <c r="B130" i="19"/>
  <c r="R130" i="19" s="1"/>
  <c r="B150" i="19"/>
  <c r="N150" i="19" s="1"/>
  <c r="B169" i="19"/>
  <c r="B90" i="19"/>
  <c r="R90" i="19" s="1"/>
  <c r="B154" i="19"/>
  <c r="B35" i="19"/>
  <c r="B99" i="19"/>
  <c r="R99" i="19" s="1"/>
  <c r="B170" i="19"/>
  <c r="B192" i="19"/>
  <c r="B212" i="19"/>
  <c r="B27" i="19"/>
  <c r="R27" i="19" s="1"/>
  <c r="B50" i="19"/>
  <c r="R50" i="19" s="1"/>
  <c r="B70" i="19"/>
  <c r="B91" i="19"/>
  <c r="B114" i="19"/>
  <c r="R114" i="19" s="1"/>
  <c r="B134" i="19"/>
  <c r="R134" i="19" s="1"/>
  <c r="B155" i="19"/>
  <c r="R155" i="19" s="1"/>
  <c r="B173" i="19"/>
  <c r="B193" i="19"/>
  <c r="B216" i="19"/>
  <c r="B30" i="19"/>
  <c r="R30" i="19" s="1"/>
  <c r="B51" i="19"/>
  <c r="R51" i="19" s="1"/>
  <c r="B74" i="19"/>
  <c r="R74" i="19" s="1"/>
  <c r="B94" i="19"/>
  <c r="R94" i="19" s="1"/>
  <c r="B115" i="19"/>
  <c r="R115" i="19" s="1"/>
  <c r="B138" i="19"/>
  <c r="R138" i="19" s="1"/>
  <c r="B158" i="19"/>
  <c r="R158" i="19" s="1"/>
  <c r="B176" i="19"/>
  <c r="B196" i="19"/>
  <c r="B217" i="19"/>
  <c r="B34" i="19"/>
  <c r="R34" i="19" s="1"/>
  <c r="B54" i="19"/>
  <c r="R54" i="19" s="1"/>
  <c r="B75" i="19"/>
  <c r="R75" i="19" s="1"/>
  <c r="B98" i="19"/>
  <c r="R98" i="19" s="1"/>
  <c r="B118" i="19"/>
  <c r="R118" i="19" s="1"/>
  <c r="B139" i="19"/>
  <c r="R139" i="19" s="1"/>
  <c r="B162" i="19"/>
  <c r="R162" i="19" s="1"/>
  <c r="B220" i="19"/>
  <c r="B58" i="19"/>
  <c r="R58" i="19" s="1"/>
  <c r="B78" i="19"/>
  <c r="R78" i="19" s="1"/>
  <c r="B122" i="19"/>
  <c r="R122" i="19" s="1"/>
  <c r="B234" i="20"/>
  <c r="B226" i="20"/>
  <c r="B218" i="20"/>
  <c r="B210" i="20"/>
  <c r="B202" i="20"/>
  <c r="B194" i="20"/>
  <c r="B186" i="20"/>
  <c r="B178" i="20"/>
  <c r="B170" i="20"/>
  <c r="B162" i="20"/>
  <c r="B154" i="20"/>
  <c r="B146" i="20"/>
  <c r="B138" i="20"/>
  <c r="B130" i="20"/>
  <c r="B122" i="20"/>
  <c r="B114" i="20"/>
  <c r="B106" i="20"/>
  <c r="B98" i="20"/>
  <c r="B90" i="20"/>
  <c r="B82" i="20"/>
  <c r="B74" i="20"/>
  <c r="B66" i="20"/>
  <c r="B58" i="20"/>
  <c r="B50" i="20"/>
  <c r="B233" i="20"/>
  <c r="B225" i="20"/>
  <c r="B217" i="20"/>
  <c r="B209" i="20"/>
  <c r="B201" i="20"/>
  <c r="B193" i="20"/>
  <c r="B185" i="20"/>
  <c r="B177" i="20"/>
  <c r="B169" i="20"/>
  <c r="B161" i="20"/>
  <c r="B153" i="20"/>
  <c r="B145" i="20"/>
  <c r="B137" i="20"/>
  <c r="B129" i="20"/>
  <c r="B121" i="20"/>
  <c r="B113" i="20"/>
  <c r="B105" i="20"/>
  <c r="B97" i="20"/>
  <c r="B89" i="20"/>
  <c r="B81" i="20"/>
  <c r="B73" i="20"/>
  <c r="B65" i="20"/>
  <c r="B57" i="20"/>
  <c r="B49" i="20"/>
  <c r="B232" i="20"/>
  <c r="B224" i="20"/>
  <c r="B216" i="20"/>
  <c r="B208" i="20"/>
  <c r="B200" i="20"/>
  <c r="B192" i="20"/>
  <c r="B184" i="20"/>
  <c r="B176" i="20"/>
  <c r="B168" i="20"/>
  <c r="B160" i="20"/>
  <c r="B152" i="20"/>
  <c r="B144" i="20"/>
  <c r="B136" i="20"/>
  <c r="B128" i="20"/>
  <c r="B120" i="20"/>
  <c r="B112" i="20"/>
  <c r="B104" i="20"/>
  <c r="B96" i="20"/>
  <c r="B88" i="20"/>
  <c r="B80" i="20"/>
  <c r="B72" i="20"/>
  <c r="B64" i="20"/>
  <c r="B56" i="20"/>
  <c r="B24" i="20"/>
  <c r="B229" i="20"/>
  <c r="B221" i="20"/>
  <c r="B213" i="20"/>
  <c r="B205" i="20"/>
  <c r="B197" i="20"/>
  <c r="B189" i="20"/>
  <c r="B181" i="20"/>
  <c r="B173" i="20"/>
  <c r="B165" i="20"/>
  <c r="B157" i="20"/>
  <c r="B149" i="20"/>
  <c r="B141" i="20"/>
  <c r="B133" i="20"/>
  <c r="B125" i="20"/>
  <c r="B117" i="20"/>
  <c r="B109" i="20"/>
  <c r="B101" i="20"/>
  <c r="B93" i="20"/>
  <c r="B85" i="20"/>
  <c r="B77" i="20"/>
  <c r="B69" i="20"/>
  <c r="B61" i="20"/>
  <c r="B53" i="20"/>
  <c r="B236" i="20"/>
  <c r="B228" i="20"/>
  <c r="B220" i="20"/>
  <c r="B212" i="20"/>
  <c r="B204" i="20"/>
  <c r="B196" i="20"/>
  <c r="B235" i="20"/>
  <c r="B214" i="20"/>
  <c r="B191" i="20"/>
  <c r="B175" i="20"/>
  <c r="B159" i="20"/>
  <c r="B143" i="20"/>
  <c r="B127" i="20"/>
  <c r="B111" i="20"/>
  <c r="B95" i="20"/>
  <c r="B79" i="20"/>
  <c r="B63" i="20"/>
  <c r="B206" i="20"/>
  <c r="B171" i="20"/>
  <c r="B139" i="20"/>
  <c r="B91" i="20"/>
  <c r="B163" i="20"/>
  <c r="B99" i="20"/>
  <c r="B231" i="20"/>
  <c r="B211" i="20"/>
  <c r="B190" i="20"/>
  <c r="B174" i="20"/>
  <c r="B158" i="20"/>
  <c r="B142" i="20"/>
  <c r="B126" i="20"/>
  <c r="B110" i="20"/>
  <c r="B94" i="20"/>
  <c r="B78" i="20"/>
  <c r="B62" i="20"/>
  <c r="B227" i="20"/>
  <c r="B155" i="20"/>
  <c r="B107" i="20"/>
  <c r="B75" i="20"/>
  <c r="B179" i="20"/>
  <c r="B115" i="20"/>
  <c r="B230" i="20"/>
  <c r="B207" i="20"/>
  <c r="B188" i="20"/>
  <c r="B172" i="20"/>
  <c r="B156" i="20"/>
  <c r="B140" i="20"/>
  <c r="B124" i="20"/>
  <c r="B108" i="20"/>
  <c r="B92" i="20"/>
  <c r="B76" i="20"/>
  <c r="B60" i="20"/>
  <c r="B187" i="20"/>
  <c r="B123" i="20"/>
  <c r="B59" i="20"/>
  <c r="B215" i="20"/>
  <c r="B147" i="20"/>
  <c r="B67" i="20"/>
  <c r="B223" i="20"/>
  <c r="B203" i="20"/>
  <c r="B183" i="20"/>
  <c r="B167" i="20"/>
  <c r="B151" i="20"/>
  <c r="B135" i="20"/>
  <c r="B119" i="20"/>
  <c r="B103" i="20"/>
  <c r="B87" i="20"/>
  <c r="B71" i="20"/>
  <c r="B55" i="20"/>
  <c r="B222" i="20"/>
  <c r="B199" i="20"/>
  <c r="B182" i="20"/>
  <c r="B166" i="20"/>
  <c r="B150" i="20"/>
  <c r="B134" i="20"/>
  <c r="B118" i="20"/>
  <c r="B102" i="20"/>
  <c r="B86" i="20"/>
  <c r="B70" i="20"/>
  <c r="B54" i="20"/>
  <c r="B219" i="20"/>
  <c r="B198" i="20"/>
  <c r="B180" i="20"/>
  <c r="B164" i="20"/>
  <c r="B148" i="20"/>
  <c r="B132" i="20"/>
  <c r="B116" i="20"/>
  <c r="B100" i="20"/>
  <c r="B84" i="20"/>
  <c r="B68" i="20"/>
  <c r="B52" i="20"/>
  <c r="B195" i="20"/>
  <c r="B131" i="20"/>
  <c r="B83" i="20"/>
  <c r="B51" i="20"/>
  <c r="Q20" i="19"/>
  <c r="P20" i="19"/>
  <c r="I71" i="23"/>
  <c r="F11" i="23"/>
  <c r="AD11" i="23" s="1"/>
  <c r="R151" i="19"/>
  <c r="R67" i="19"/>
  <c r="R66" i="19"/>
  <c r="J20" i="19"/>
  <c r="R110" i="19"/>
  <c r="R70" i="19"/>
  <c r="R49" i="19"/>
  <c r="O20" i="19"/>
  <c r="R42" i="19"/>
  <c r="R154" i="19"/>
  <c r="E20" i="19"/>
  <c r="R128" i="19"/>
  <c r="R120" i="19"/>
  <c r="R87" i="19"/>
  <c r="R41" i="19"/>
  <c r="R125" i="19"/>
  <c r="R156" i="19"/>
  <c r="R91" i="19"/>
  <c r="R64" i="19"/>
  <c r="C20" i="19"/>
  <c r="L20" i="19"/>
  <c r="R38" i="19"/>
  <c r="K20" i="19"/>
  <c r="R35" i="19"/>
  <c r="R26" i="19"/>
  <c r="R92" i="19"/>
  <c r="R84" i="19"/>
  <c r="R36" i="19"/>
  <c r="AJ11" i="23" l="1"/>
  <c r="AK11" i="23"/>
  <c r="AG11" i="23"/>
  <c r="AO11" i="23"/>
  <c r="AH11" i="23"/>
  <c r="AI11" i="23"/>
  <c r="AL11" i="23"/>
  <c r="AN11" i="23"/>
  <c r="AE11" i="23"/>
  <c r="AF11" i="23"/>
  <c r="AM11" i="23"/>
  <c r="F20" i="19"/>
  <c r="N20" i="19"/>
  <c r="H20" i="19"/>
  <c r="I20" i="19"/>
  <c r="G20" i="19"/>
  <c r="N69" i="23"/>
  <c r="H69" i="23"/>
  <c r="S69" i="23"/>
  <c r="J69" i="23"/>
  <c r="K69" i="23"/>
  <c r="Z69" i="23"/>
  <c r="M69" i="23"/>
  <c r="T69" i="23"/>
  <c r="U69" i="23"/>
  <c r="D69" i="23"/>
  <c r="AB69" i="23" s="1"/>
  <c r="F69" i="23"/>
  <c r="AD69" i="23" s="1"/>
  <c r="P69" i="23"/>
  <c r="L69" i="23"/>
  <c r="V69" i="23"/>
  <c r="R69" i="23"/>
  <c r="I69" i="23"/>
  <c r="G69" i="23"/>
  <c r="X69" i="23"/>
  <c r="Q69" i="23"/>
  <c r="O69" i="23"/>
  <c r="C69" i="23"/>
  <c r="AA69" i="23" s="1"/>
  <c r="E69" i="23"/>
  <c r="C113" i="23"/>
  <c r="AA113" i="23" s="1"/>
  <c r="F113" i="23"/>
  <c r="AD113" i="23" s="1"/>
  <c r="O113" i="23"/>
  <c r="X113" i="23"/>
  <c r="I113" i="23"/>
  <c r="T113" i="23"/>
  <c r="J113" i="23"/>
  <c r="U113" i="23"/>
  <c r="D113" i="23"/>
  <c r="AB113" i="23" s="1"/>
  <c r="N113" i="23"/>
  <c r="E113" i="23"/>
  <c r="P113" i="23"/>
  <c r="G113" i="23"/>
  <c r="Q113" i="23"/>
  <c r="W113" i="23"/>
  <c r="H113" i="23"/>
  <c r="L113" i="23"/>
  <c r="M113" i="23"/>
  <c r="R113" i="23"/>
  <c r="V113" i="23"/>
  <c r="S113" i="23"/>
  <c r="K113" i="23"/>
  <c r="F102" i="23"/>
  <c r="AD102" i="23" s="1"/>
  <c r="E102" i="23"/>
  <c r="K102" i="23"/>
  <c r="L102" i="23"/>
  <c r="M102" i="23"/>
  <c r="R102" i="23"/>
  <c r="T102" i="23"/>
  <c r="U102" i="23"/>
  <c r="C102" i="23"/>
  <c r="AA102" i="23" s="1"/>
  <c r="D102" i="23"/>
  <c r="AB102" i="23" s="1"/>
  <c r="S102" i="23"/>
  <c r="Q102" i="23"/>
  <c r="W102" i="23"/>
  <c r="V102" i="23"/>
  <c r="P102" i="23"/>
  <c r="I102" i="23"/>
  <c r="X102" i="23"/>
  <c r="O102" i="23"/>
  <c r="N102" i="23"/>
  <c r="G102" i="23"/>
  <c r="H102" i="23"/>
  <c r="J102" i="23"/>
  <c r="I83" i="23"/>
  <c r="R83" i="23"/>
  <c r="X83" i="23"/>
  <c r="C83" i="23"/>
  <c r="AA83" i="23" s="1"/>
  <c r="H83" i="23"/>
  <c r="M83" i="23"/>
  <c r="P83" i="23"/>
  <c r="F83" i="23"/>
  <c r="AD83" i="23" s="1"/>
  <c r="T83" i="23"/>
  <c r="L83" i="23"/>
  <c r="D83" i="23"/>
  <c r="AB83" i="23" s="1"/>
  <c r="K83" i="23"/>
  <c r="U83" i="23"/>
  <c r="Q83" i="23"/>
  <c r="W83" i="23"/>
  <c r="N83" i="23"/>
  <c r="O83" i="23"/>
  <c r="G83" i="23"/>
  <c r="J83" i="23"/>
  <c r="E83" i="23"/>
  <c r="S83" i="23"/>
  <c r="V83" i="23"/>
  <c r="D77" i="23"/>
  <c r="AB77" i="23" s="1"/>
  <c r="S77" i="23"/>
  <c r="C77" i="23"/>
  <c r="AA77" i="23" s="1"/>
  <c r="J77" i="23"/>
  <c r="K77" i="23"/>
  <c r="R77" i="23"/>
  <c r="O77" i="23"/>
  <c r="G77" i="23"/>
  <c r="V77" i="23"/>
  <c r="T77" i="23"/>
  <c r="N77" i="23"/>
  <c r="L77" i="23"/>
  <c r="I77" i="23"/>
  <c r="X77" i="23"/>
  <c r="M77" i="23"/>
  <c r="P77" i="23"/>
  <c r="E77" i="23"/>
  <c r="F77" i="23"/>
  <c r="AD77" i="23" s="1"/>
  <c r="W77" i="23"/>
  <c r="U77" i="23"/>
  <c r="Q77" i="23"/>
  <c r="H77" i="23"/>
  <c r="X115" i="23"/>
  <c r="I115" i="23"/>
  <c r="P115" i="23"/>
  <c r="J115" i="23"/>
  <c r="C115" i="23"/>
  <c r="AA115" i="23" s="1"/>
  <c r="W115" i="23"/>
  <c r="D115" i="23"/>
  <c r="AB115" i="23" s="1"/>
  <c r="H115" i="23"/>
  <c r="K115" i="23"/>
  <c r="E115" i="23"/>
  <c r="R115" i="23"/>
  <c r="S115" i="23"/>
  <c r="M115" i="23"/>
  <c r="U115" i="23"/>
  <c r="L115" i="23"/>
  <c r="F115" i="23"/>
  <c r="AD115" i="23" s="1"/>
  <c r="Q115" i="23"/>
  <c r="T115" i="23"/>
  <c r="N115" i="23"/>
  <c r="O115" i="23"/>
  <c r="G115" i="23"/>
  <c r="V115" i="23"/>
  <c r="S116" i="23"/>
  <c r="I116" i="23"/>
  <c r="J116" i="23"/>
  <c r="K116" i="23"/>
  <c r="C116" i="23"/>
  <c r="AA116" i="23" s="1"/>
  <c r="H116" i="23"/>
  <c r="R116" i="23"/>
  <c r="D116" i="23"/>
  <c r="AB116" i="23" s="1"/>
  <c r="P116" i="23"/>
  <c r="N116" i="23"/>
  <c r="Q116" i="23"/>
  <c r="L116" i="23"/>
  <c r="F116" i="23"/>
  <c r="AD116" i="23" s="1"/>
  <c r="T116" i="23"/>
  <c r="X116" i="23"/>
  <c r="V116" i="23"/>
  <c r="E116" i="23"/>
  <c r="G116" i="23"/>
  <c r="O116" i="23"/>
  <c r="W116" i="23"/>
  <c r="U116" i="23"/>
  <c r="M116" i="23"/>
  <c r="C104" i="23"/>
  <c r="AA104" i="23" s="1"/>
  <c r="K104" i="23"/>
  <c r="S104" i="23"/>
  <c r="D104" i="23"/>
  <c r="AB104" i="23" s="1"/>
  <c r="L104" i="23"/>
  <c r="T104" i="23"/>
  <c r="M104" i="23"/>
  <c r="W104" i="23"/>
  <c r="N104" i="23"/>
  <c r="X104" i="23"/>
  <c r="E104" i="23"/>
  <c r="O104" i="23"/>
  <c r="G104" i="23"/>
  <c r="Q104" i="23"/>
  <c r="H104" i="23"/>
  <c r="R104" i="23"/>
  <c r="I104" i="23"/>
  <c r="U104" i="23"/>
  <c r="V104" i="23"/>
  <c r="F104" i="23"/>
  <c r="AD104" i="23" s="1"/>
  <c r="J104" i="23"/>
  <c r="P104" i="23"/>
  <c r="G90" i="23"/>
  <c r="T90" i="23"/>
  <c r="N90" i="23"/>
  <c r="S90" i="23"/>
  <c r="V90" i="23"/>
  <c r="F90" i="23"/>
  <c r="AD90" i="23" s="1"/>
  <c r="K90" i="23"/>
  <c r="C90" i="23"/>
  <c r="AA90" i="23" s="1"/>
  <c r="D90" i="23"/>
  <c r="AB90" i="23" s="1"/>
  <c r="L90" i="23"/>
  <c r="U90" i="23"/>
  <c r="X90" i="23"/>
  <c r="P90" i="23"/>
  <c r="M90" i="23"/>
  <c r="Q90" i="23"/>
  <c r="E90" i="23"/>
  <c r="I90" i="23"/>
  <c r="W90" i="23"/>
  <c r="R90" i="23"/>
  <c r="H90" i="23"/>
  <c r="J90" i="23"/>
  <c r="O90" i="23"/>
  <c r="D112" i="23"/>
  <c r="AB112" i="23" s="1"/>
  <c r="L112" i="23"/>
  <c r="T112" i="23"/>
  <c r="C112" i="23"/>
  <c r="AA112" i="23" s="1"/>
  <c r="M112" i="23"/>
  <c r="V112" i="23"/>
  <c r="E112" i="23"/>
  <c r="N112" i="23"/>
  <c r="W112" i="23"/>
  <c r="H112" i="23"/>
  <c r="Q112" i="23"/>
  <c r="I112" i="23"/>
  <c r="R112" i="23"/>
  <c r="J112" i="23"/>
  <c r="S112" i="23"/>
  <c r="U112" i="23"/>
  <c r="X112" i="23"/>
  <c r="F112" i="23"/>
  <c r="AD112" i="23" s="1"/>
  <c r="G112" i="23"/>
  <c r="K112" i="23"/>
  <c r="O112" i="23"/>
  <c r="P112" i="23"/>
  <c r="I82" i="23"/>
  <c r="W82" i="23"/>
  <c r="H82" i="23"/>
  <c r="N82" i="23"/>
  <c r="F82" i="23"/>
  <c r="AD82" i="23" s="1"/>
  <c r="C82" i="23"/>
  <c r="AA82" i="23" s="1"/>
  <c r="P82" i="23"/>
  <c r="R82" i="23"/>
  <c r="G82" i="23"/>
  <c r="D82" i="23"/>
  <c r="AB82" i="23" s="1"/>
  <c r="T82" i="23"/>
  <c r="J82" i="23"/>
  <c r="U82" i="23"/>
  <c r="M82" i="23"/>
  <c r="V82" i="23"/>
  <c r="S82" i="23"/>
  <c r="X82" i="23"/>
  <c r="L82" i="23"/>
  <c r="O82" i="23"/>
  <c r="E82" i="23"/>
  <c r="K82" i="23"/>
  <c r="Q82" i="23"/>
  <c r="E78" i="23"/>
  <c r="J78" i="23"/>
  <c r="F78" i="23"/>
  <c r="AD78" i="23" s="1"/>
  <c r="K78" i="23"/>
  <c r="R78" i="23"/>
  <c r="U78" i="23"/>
  <c r="X78" i="23"/>
  <c r="D78" i="23"/>
  <c r="AB78" i="23" s="1"/>
  <c r="M78" i="23"/>
  <c r="G78" i="23"/>
  <c r="V78" i="23"/>
  <c r="P78" i="23"/>
  <c r="L78" i="23"/>
  <c r="T78" i="23"/>
  <c r="Q78" i="23"/>
  <c r="N78" i="23"/>
  <c r="I78" i="23"/>
  <c r="H78" i="23"/>
  <c r="S78" i="23"/>
  <c r="W78" i="23"/>
  <c r="C78" i="23"/>
  <c r="AA78" i="23" s="1"/>
  <c r="O78" i="23"/>
  <c r="C114" i="23"/>
  <c r="AA114" i="23" s="1"/>
  <c r="O114" i="23"/>
  <c r="I114" i="23"/>
  <c r="J114" i="23"/>
  <c r="Q114" i="23"/>
  <c r="F114" i="23"/>
  <c r="AD114" i="23" s="1"/>
  <c r="R114" i="23"/>
  <c r="G114" i="23"/>
  <c r="V114" i="23"/>
  <c r="H114" i="23"/>
  <c r="P114" i="23"/>
  <c r="W114" i="23"/>
  <c r="X114" i="23"/>
  <c r="N114" i="23"/>
  <c r="U114" i="23"/>
  <c r="T114" i="23"/>
  <c r="E114" i="23"/>
  <c r="M114" i="23"/>
  <c r="L114" i="23"/>
  <c r="D114" i="23"/>
  <c r="AB114" i="23" s="1"/>
  <c r="S114" i="23"/>
  <c r="K114" i="23"/>
  <c r="C121" i="23"/>
  <c r="AA121" i="23" s="1"/>
  <c r="J121" i="23"/>
  <c r="R121" i="23"/>
  <c r="Q121" i="23"/>
  <c r="E121" i="23"/>
  <c r="N121" i="23"/>
  <c r="I121" i="23"/>
  <c r="F121" i="23"/>
  <c r="AD121" i="23" s="1"/>
  <c r="X121" i="23"/>
  <c r="S121" i="23"/>
  <c r="P121" i="23"/>
  <c r="W121" i="23"/>
  <c r="T121" i="23"/>
  <c r="K121" i="23"/>
  <c r="H121" i="23"/>
  <c r="L121" i="23"/>
  <c r="D121" i="23"/>
  <c r="AB121" i="23" s="1"/>
  <c r="O121" i="23"/>
  <c r="G121" i="23"/>
  <c r="U121" i="23"/>
  <c r="M121" i="23"/>
  <c r="V121" i="23"/>
  <c r="E88" i="23"/>
  <c r="N88" i="23"/>
  <c r="P88" i="23"/>
  <c r="S88" i="23"/>
  <c r="W88" i="23"/>
  <c r="F88" i="23"/>
  <c r="AD88" i="23" s="1"/>
  <c r="U88" i="23"/>
  <c r="C88" i="23"/>
  <c r="AA88" i="23" s="1"/>
  <c r="G88" i="23"/>
  <c r="K88" i="23"/>
  <c r="X88" i="23"/>
  <c r="O88" i="23"/>
  <c r="R88" i="23"/>
  <c r="M88" i="23"/>
  <c r="H88" i="23"/>
  <c r="T88" i="23"/>
  <c r="Q88" i="23"/>
  <c r="V88" i="23"/>
  <c r="L88" i="23"/>
  <c r="D88" i="23"/>
  <c r="AB88" i="23" s="1"/>
  <c r="J88" i="23"/>
  <c r="I88" i="23"/>
  <c r="D109" i="23"/>
  <c r="AB109" i="23" s="1"/>
  <c r="J109" i="23"/>
  <c r="T109" i="23"/>
  <c r="C109" i="23"/>
  <c r="AA109" i="23" s="1"/>
  <c r="L109" i="23"/>
  <c r="R109" i="23"/>
  <c r="S109" i="23"/>
  <c r="F109" i="23"/>
  <c r="AD109" i="23" s="1"/>
  <c r="P109" i="23"/>
  <c r="G109" i="23"/>
  <c r="N109" i="23"/>
  <c r="X109" i="23"/>
  <c r="K109" i="23"/>
  <c r="V109" i="23"/>
  <c r="Q109" i="23"/>
  <c r="O109" i="23"/>
  <c r="E109" i="23"/>
  <c r="W109" i="23"/>
  <c r="I109" i="23"/>
  <c r="H109" i="23"/>
  <c r="M109" i="23"/>
  <c r="U109" i="23"/>
  <c r="I107" i="23"/>
  <c r="J107" i="23"/>
  <c r="R107" i="23"/>
  <c r="X107" i="23"/>
  <c r="Q107" i="23"/>
  <c r="C107" i="23"/>
  <c r="AA107" i="23" s="1"/>
  <c r="U107" i="23"/>
  <c r="K107" i="23"/>
  <c r="G107" i="23"/>
  <c r="W107" i="23"/>
  <c r="S107" i="23"/>
  <c r="O107" i="23"/>
  <c r="D107" i="23"/>
  <c r="AB107" i="23" s="1"/>
  <c r="P107" i="23"/>
  <c r="L107" i="23"/>
  <c r="H107" i="23"/>
  <c r="T107" i="23"/>
  <c r="F107" i="23"/>
  <c r="AD107" i="23" s="1"/>
  <c r="M107" i="23"/>
  <c r="E107" i="23"/>
  <c r="N107" i="23"/>
  <c r="V107" i="23"/>
  <c r="C84" i="23"/>
  <c r="AA84" i="23" s="1"/>
  <c r="T84" i="23"/>
  <c r="L84" i="23"/>
  <c r="X84" i="23"/>
  <c r="R84" i="23"/>
  <c r="D84" i="23"/>
  <c r="AB84" i="23" s="1"/>
  <c r="H84" i="23"/>
  <c r="O84" i="23"/>
  <c r="Q84" i="23"/>
  <c r="G84" i="23"/>
  <c r="N84" i="23"/>
  <c r="U84" i="23"/>
  <c r="V84" i="23"/>
  <c r="S84" i="23"/>
  <c r="P84" i="23"/>
  <c r="F84" i="23"/>
  <c r="AD84" i="23" s="1"/>
  <c r="M84" i="23"/>
  <c r="E84" i="23"/>
  <c r="J84" i="23"/>
  <c r="K84" i="23"/>
  <c r="W84" i="23"/>
  <c r="I84" i="23"/>
  <c r="C93" i="23"/>
  <c r="AA93" i="23" s="1"/>
  <c r="F93" i="23"/>
  <c r="AD93" i="23" s="1"/>
  <c r="R93" i="23"/>
  <c r="N93" i="23"/>
  <c r="O93" i="23"/>
  <c r="Q93" i="23"/>
  <c r="M93" i="23"/>
  <c r="U93" i="23"/>
  <c r="W93" i="23"/>
  <c r="E93" i="23"/>
  <c r="G93" i="23"/>
  <c r="I93" i="23"/>
  <c r="J93" i="23"/>
  <c r="V93" i="23"/>
  <c r="X93" i="23"/>
  <c r="P93" i="23"/>
  <c r="T93" i="23"/>
  <c r="H93" i="23"/>
  <c r="L93" i="23"/>
  <c r="D93" i="23"/>
  <c r="AB93" i="23" s="1"/>
  <c r="S93" i="23"/>
  <c r="K93" i="23"/>
  <c r="G111" i="23"/>
  <c r="C111" i="23"/>
  <c r="AA111" i="23" s="1"/>
  <c r="N111" i="23"/>
  <c r="L111" i="23"/>
  <c r="M111" i="23"/>
  <c r="R111" i="23"/>
  <c r="E111" i="23"/>
  <c r="T111" i="23"/>
  <c r="F111" i="23"/>
  <c r="AD111" i="23" s="1"/>
  <c r="U111" i="23"/>
  <c r="J111" i="23"/>
  <c r="V111" i="23"/>
  <c r="K111" i="23"/>
  <c r="S111" i="23"/>
  <c r="D111" i="23"/>
  <c r="AB111" i="23" s="1"/>
  <c r="H111" i="23"/>
  <c r="W111" i="23"/>
  <c r="O111" i="23"/>
  <c r="Q111" i="23"/>
  <c r="X111" i="23"/>
  <c r="I111" i="23"/>
  <c r="P111" i="23"/>
  <c r="C85" i="23"/>
  <c r="AA85" i="23" s="1"/>
  <c r="O85" i="23"/>
  <c r="Q85" i="23"/>
  <c r="E85" i="23"/>
  <c r="R85" i="23"/>
  <c r="F85" i="23"/>
  <c r="AD85" i="23" s="1"/>
  <c r="U85" i="23"/>
  <c r="M85" i="23"/>
  <c r="N85" i="23"/>
  <c r="W85" i="23"/>
  <c r="G85" i="23"/>
  <c r="I85" i="23"/>
  <c r="J85" i="23"/>
  <c r="V85" i="23"/>
  <c r="H85" i="23"/>
  <c r="K85" i="23"/>
  <c r="L85" i="23"/>
  <c r="T85" i="23"/>
  <c r="D85" i="23"/>
  <c r="AB85" i="23" s="1"/>
  <c r="P85" i="23"/>
  <c r="X85" i="23"/>
  <c r="S85" i="23"/>
  <c r="I81" i="23"/>
  <c r="M81" i="23"/>
  <c r="W81" i="23"/>
  <c r="E81" i="23"/>
  <c r="P81" i="23"/>
  <c r="F81" i="23"/>
  <c r="AD81" i="23" s="1"/>
  <c r="R81" i="23"/>
  <c r="G81" i="23"/>
  <c r="X81" i="23"/>
  <c r="K81" i="23"/>
  <c r="N81" i="23"/>
  <c r="O81" i="23"/>
  <c r="S81" i="23"/>
  <c r="C81" i="23"/>
  <c r="AA81" i="23" s="1"/>
  <c r="U81" i="23"/>
  <c r="V81" i="23"/>
  <c r="H81" i="23"/>
  <c r="J81" i="23"/>
  <c r="T81" i="23"/>
  <c r="L81" i="23"/>
  <c r="Q81" i="23"/>
  <c r="D81" i="23"/>
  <c r="AB81" i="23" s="1"/>
  <c r="C100" i="23"/>
  <c r="AA100" i="23" s="1"/>
  <c r="T100" i="23"/>
  <c r="N100" i="23"/>
  <c r="K100" i="23"/>
  <c r="E100" i="23"/>
  <c r="V100" i="23"/>
  <c r="Q100" i="23"/>
  <c r="M100" i="23"/>
  <c r="I100" i="23"/>
  <c r="J100" i="23"/>
  <c r="U100" i="23"/>
  <c r="H100" i="23"/>
  <c r="G100" i="23"/>
  <c r="P100" i="23"/>
  <c r="O100" i="23"/>
  <c r="S100" i="23"/>
  <c r="L100" i="23"/>
  <c r="R100" i="23"/>
  <c r="D100" i="23"/>
  <c r="AB100" i="23" s="1"/>
  <c r="X100" i="23"/>
  <c r="F100" i="23"/>
  <c r="AD100" i="23" s="1"/>
  <c r="W100" i="23"/>
  <c r="E79" i="23"/>
  <c r="M79" i="23"/>
  <c r="U79" i="23"/>
  <c r="C79" i="23"/>
  <c r="AA79" i="23" s="1"/>
  <c r="L79" i="23"/>
  <c r="V79" i="23"/>
  <c r="D79" i="23"/>
  <c r="AB79" i="23" s="1"/>
  <c r="N79" i="23"/>
  <c r="W79" i="23"/>
  <c r="T79" i="23"/>
  <c r="J79" i="23"/>
  <c r="K79" i="23"/>
  <c r="X79" i="23"/>
  <c r="O79" i="23"/>
  <c r="P79" i="23"/>
  <c r="F79" i="23"/>
  <c r="AD79" i="23" s="1"/>
  <c r="Q79" i="23"/>
  <c r="G79" i="23"/>
  <c r="R79" i="23"/>
  <c r="H79" i="23"/>
  <c r="S79" i="23"/>
  <c r="I79" i="23"/>
  <c r="C106" i="23"/>
  <c r="AA106" i="23" s="1"/>
  <c r="J106" i="23"/>
  <c r="V106" i="23"/>
  <c r="M106" i="23"/>
  <c r="X106" i="23"/>
  <c r="N106" i="23"/>
  <c r="O106" i="23"/>
  <c r="F106" i="23"/>
  <c r="AD106" i="23" s="1"/>
  <c r="Q106" i="23"/>
  <c r="G106" i="23"/>
  <c r="R106" i="23"/>
  <c r="H106" i="23"/>
  <c r="U106" i="23"/>
  <c r="W106" i="23"/>
  <c r="E106" i="23"/>
  <c r="I106" i="23"/>
  <c r="P106" i="23"/>
  <c r="T106" i="23"/>
  <c r="L106" i="23"/>
  <c r="S106" i="23"/>
  <c r="D106" i="23"/>
  <c r="AB106" i="23" s="1"/>
  <c r="K106" i="23"/>
  <c r="C120" i="23"/>
  <c r="AA120" i="23" s="1"/>
  <c r="J120" i="23"/>
  <c r="M120" i="23"/>
  <c r="X120" i="23"/>
  <c r="E120" i="23"/>
  <c r="H120" i="23"/>
  <c r="P120" i="23"/>
  <c r="Q120" i="23"/>
  <c r="R120" i="23"/>
  <c r="U120" i="23"/>
  <c r="I120" i="23"/>
  <c r="O120" i="23"/>
  <c r="V120" i="23"/>
  <c r="S120" i="23"/>
  <c r="G120" i="23"/>
  <c r="N120" i="23"/>
  <c r="T120" i="23"/>
  <c r="K120" i="23"/>
  <c r="F120" i="23"/>
  <c r="AD120" i="23" s="1"/>
  <c r="L120" i="23"/>
  <c r="D120" i="23"/>
  <c r="AB120" i="23" s="1"/>
  <c r="W120" i="23"/>
  <c r="I108" i="23"/>
  <c r="Q108" i="23"/>
  <c r="R108" i="23"/>
  <c r="S108" i="23"/>
  <c r="C108" i="23"/>
  <c r="AA108" i="23" s="1"/>
  <c r="J108" i="23"/>
  <c r="U108" i="23"/>
  <c r="O108" i="23"/>
  <c r="K108" i="23"/>
  <c r="F108" i="23"/>
  <c r="AD108" i="23" s="1"/>
  <c r="W108" i="23"/>
  <c r="V108" i="23"/>
  <c r="N108" i="23"/>
  <c r="D108" i="23"/>
  <c r="AB108" i="23" s="1"/>
  <c r="L108" i="23"/>
  <c r="H108" i="23"/>
  <c r="T108" i="23"/>
  <c r="P108" i="23"/>
  <c r="E108" i="23"/>
  <c r="M108" i="23"/>
  <c r="X108" i="23"/>
  <c r="G108" i="23"/>
  <c r="F89" i="23"/>
  <c r="AD89" i="23" s="1"/>
  <c r="M89" i="23"/>
  <c r="S89" i="23"/>
  <c r="U89" i="23"/>
  <c r="C89" i="23"/>
  <c r="AA89" i="23" s="1"/>
  <c r="E89" i="23"/>
  <c r="K89" i="23"/>
  <c r="D89" i="23"/>
  <c r="AB89" i="23" s="1"/>
  <c r="Q89" i="23"/>
  <c r="H89" i="23"/>
  <c r="J89" i="23"/>
  <c r="N89" i="23"/>
  <c r="I89" i="23"/>
  <c r="W89" i="23"/>
  <c r="O89" i="23"/>
  <c r="T89" i="23"/>
  <c r="L89" i="23"/>
  <c r="G89" i="23"/>
  <c r="X89" i="23"/>
  <c r="P89" i="23"/>
  <c r="V89" i="23"/>
  <c r="R89" i="23"/>
  <c r="V80" i="23"/>
  <c r="E80" i="23"/>
  <c r="M80" i="23"/>
  <c r="U80" i="23"/>
  <c r="G80" i="23"/>
  <c r="T80" i="23"/>
  <c r="K80" i="23"/>
  <c r="H80" i="23"/>
  <c r="O80" i="23"/>
  <c r="N80" i="23"/>
  <c r="F80" i="23"/>
  <c r="AD80" i="23" s="1"/>
  <c r="L80" i="23"/>
  <c r="C80" i="23"/>
  <c r="AA80" i="23" s="1"/>
  <c r="D80" i="23"/>
  <c r="AB80" i="23" s="1"/>
  <c r="Q80" i="23"/>
  <c r="I80" i="23"/>
  <c r="P80" i="23"/>
  <c r="S80" i="23"/>
  <c r="R80" i="23"/>
  <c r="J80" i="23"/>
  <c r="W80" i="23"/>
  <c r="X80" i="23"/>
  <c r="F118" i="23"/>
  <c r="AD118" i="23" s="1"/>
  <c r="K118" i="23"/>
  <c r="U118" i="23"/>
  <c r="C118" i="23"/>
  <c r="AA118" i="23" s="1"/>
  <c r="D118" i="23"/>
  <c r="AB118" i="23" s="1"/>
  <c r="L118" i="23"/>
  <c r="M118" i="23"/>
  <c r="T118" i="23"/>
  <c r="S118" i="23"/>
  <c r="E118" i="23"/>
  <c r="I118" i="23"/>
  <c r="H118" i="23"/>
  <c r="G118" i="23"/>
  <c r="W118" i="23"/>
  <c r="V118" i="23"/>
  <c r="O118" i="23"/>
  <c r="N118" i="23"/>
  <c r="R118" i="23"/>
  <c r="J118" i="23"/>
  <c r="Q118" i="23"/>
  <c r="P118" i="23"/>
  <c r="X118" i="23"/>
  <c r="C92" i="23"/>
  <c r="AA92" i="23" s="1"/>
  <c r="K92" i="23"/>
  <c r="S92" i="23"/>
  <c r="E92" i="23"/>
  <c r="N92" i="23"/>
  <c r="W92" i="23"/>
  <c r="F92" i="23"/>
  <c r="AD92" i="23" s="1"/>
  <c r="O92" i="23"/>
  <c r="X92" i="23"/>
  <c r="G92" i="23"/>
  <c r="P92" i="23"/>
  <c r="H92" i="23"/>
  <c r="R92" i="23"/>
  <c r="D92" i="23"/>
  <c r="AB92" i="23" s="1"/>
  <c r="T92" i="23"/>
  <c r="U92" i="23"/>
  <c r="I92" i="23"/>
  <c r="V92" i="23"/>
  <c r="J92" i="23"/>
  <c r="L92" i="23"/>
  <c r="M92" i="23"/>
  <c r="Q92" i="23"/>
  <c r="C76" i="23"/>
  <c r="AA76" i="23" s="1"/>
  <c r="Q76" i="23"/>
  <c r="O76" i="23"/>
  <c r="D76" i="23"/>
  <c r="AB76" i="23" s="1"/>
  <c r="I76" i="23"/>
  <c r="G76" i="23"/>
  <c r="V76" i="23"/>
  <c r="F76" i="23"/>
  <c r="AD76" i="23" s="1"/>
  <c r="U76" i="23"/>
  <c r="J76" i="23"/>
  <c r="K76" i="23"/>
  <c r="X76" i="23"/>
  <c r="M76" i="23"/>
  <c r="E76" i="23"/>
  <c r="R76" i="23"/>
  <c r="N76" i="23"/>
  <c r="T76" i="23"/>
  <c r="L76" i="23"/>
  <c r="P76" i="23"/>
  <c r="H76" i="23"/>
  <c r="W76" i="23"/>
  <c r="S76" i="23"/>
  <c r="E87" i="23"/>
  <c r="C87" i="23"/>
  <c r="AA87" i="23" s="1"/>
  <c r="O87" i="23"/>
  <c r="H87" i="23"/>
  <c r="S87" i="23"/>
  <c r="I87" i="23"/>
  <c r="T87" i="23"/>
  <c r="J87" i="23"/>
  <c r="W87" i="23"/>
  <c r="D87" i="23"/>
  <c r="AB87" i="23" s="1"/>
  <c r="R87" i="23"/>
  <c r="X87" i="23"/>
  <c r="G87" i="23"/>
  <c r="K87" i="23"/>
  <c r="L87" i="23"/>
  <c r="P87" i="23"/>
  <c r="Q87" i="23"/>
  <c r="U87" i="23"/>
  <c r="V87" i="23"/>
  <c r="N87" i="23"/>
  <c r="M87" i="23"/>
  <c r="F87" i="23"/>
  <c r="AD87" i="23" s="1"/>
  <c r="F97" i="23"/>
  <c r="AD97" i="23" s="1"/>
  <c r="E97" i="23"/>
  <c r="K97" i="23"/>
  <c r="M97" i="23"/>
  <c r="R97" i="23"/>
  <c r="C97" i="23"/>
  <c r="AA97" i="23" s="1"/>
  <c r="J97" i="23"/>
  <c r="S97" i="23"/>
  <c r="U97" i="23"/>
  <c r="T97" i="23"/>
  <c r="N97" i="23"/>
  <c r="L97" i="23"/>
  <c r="Q97" i="23"/>
  <c r="D97" i="23"/>
  <c r="AB97" i="23" s="1"/>
  <c r="I97" i="23"/>
  <c r="O97" i="23"/>
  <c r="X97" i="23"/>
  <c r="G97" i="23"/>
  <c r="V97" i="23"/>
  <c r="W97" i="23"/>
  <c r="P97" i="23"/>
  <c r="H97" i="23"/>
  <c r="E95" i="23"/>
  <c r="C95" i="23"/>
  <c r="AA95" i="23" s="1"/>
  <c r="O95" i="23"/>
  <c r="L95" i="23"/>
  <c r="P95" i="23"/>
  <c r="D95" i="23"/>
  <c r="AB95" i="23" s="1"/>
  <c r="Q95" i="23"/>
  <c r="I95" i="23"/>
  <c r="K95" i="23"/>
  <c r="J95" i="23"/>
  <c r="R95" i="23"/>
  <c r="S95" i="23"/>
  <c r="T95" i="23"/>
  <c r="G95" i="23"/>
  <c r="W95" i="23"/>
  <c r="H95" i="23"/>
  <c r="X95" i="23"/>
  <c r="U95" i="23"/>
  <c r="V95" i="23"/>
  <c r="M95" i="23"/>
  <c r="N95" i="23"/>
  <c r="F95" i="23"/>
  <c r="AD95" i="23" s="1"/>
  <c r="C105" i="23"/>
  <c r="AA105" i="23" s="1"/>
  <c r="E105" i="23"/>
  <c r="N105" i="23"/>
  <c r="W105" i="23"/>
  <c r="F105" i="23"/>
  <c r="AD105" i="23" s="1"/>
  <c r="L105" i="23"/>
  <c r="V105" i="23"/>
  <c r="M105" i="23"/>
  <c r="X105" i="23"/>
  <c r="O105" i="23"/>
  <c r="G105" i="23"/>
  <c r="Q105" i="23"/>
  <c r="H105" i="23"/>
  <c r="R105" i="23"/>
  <c r="I105" i="23"/>
  <c r="T105" i="23"/>
  <c r="J105" i="23"/>
  <c r="D105" i="23"/>
  <c r="AB105" i="23" s="1"/>
  <c r="P105" i="23"/>
  <c r="U105" i="23"/>
  <c r="S105" i="23"/>
  <c r="K105" i="23"/>
  <c r="I99" i="23"/>
  <c r="J99" i="23"/>
  <c r="R99" i="23"/>
  <c r="O99" i="23"/>
  <c r="F99" i="23"/>
  <c r="AD99" i="23" s="1"/>
  <c r="M99" i="23"/>
  <c r="C99" i="23"/>
  <c r="AA99" i="23" s="1"/>
  <c r="W99" i="23"/>
  <c r="N99" i="23"/>
  <c r="K99" i="23"/>
  <c r="E99" i="23"/>
  <c r="V99" i="23"/>
  <c r="S99" i="23"/>
  <c r="D99" i="23"/>
  <c r="AB99" i="23" s="1"/>
  <c r="U99" i="23"/>
  <c r="Q99" i="23"/>
  <c r="L99" i="23"/>
  <c r="H99" i="23"/>
  <c r="P99" i="23"/>
  <c r="X99" i="23"/>
  <c r="G99" i="23"/>
  <c r="T99" i="23"/>
  <c r="G103" i="23"/>
  <c r="M103" i="23"/>
  <c r="C103" i="23"/>
  <c r="AA103" i="23" s="1"/>
  <c r="N103" i="23"/>
  <c r="F103" i="23"/>
  <c r="AD103" i="23" s="1"/>
  <c r="V103" i="23"/>
  <c r="J103" i="23"/>
  <c r="K103" i="23"/>
  <c r="R103" i="23"/>
  <c r="S103" i="23"/>
  <c r="D103" i="23"/>
  <c r="AB103" i="23" s="1"/>
  <c r="T103" i="23"/>
  <c r="E103" i="23"/>
  <c r="L103" i="23"/>
  <c r="U103" i="23"/>
  <c r="Q103" i="23"/>
  <c r="H103" i="23"/>
  <c r="O103" i="23"/>
  <c r="I103" i="23"/>
  <c r="W103" i="23"/>
  <c r="X103" i="23"/>
  <c r="P103" i="23"/>
  <c r="C86" i="23"/>
  <c r="AA86" i="23" s="1"/>
  <c r="H86" i="23"/>
  <c r="O86" i="23"/>
  <c r="P86" i="23"/>
  <c r="R86" i="23"/>
  <c r="X86" i="23"/>
  <c r="G86" i="23"/>
  <c r="J86" i="23"/>
  <c r="W86" i="23"/>
  <c r="M86" i="23"/>
  <c r="V86" i="23"/>
  <c r="E86" i="23"/>
  <c r="N86" i="23"/>
  <c r="F86" i="23"/>
  <c r="AD86" i="23" s="1"/>
  <c r="Q86" i="23"/>
  <c r="T86" i="23"/>
  <c r="K86" i="23"/>
  <c r="I86" i="23"/>
  <c r="L86" i="23"/>
  <c r="D86" i="23"/>
  <c r="AB86" i="23" s="1"/>
  <c r="S86" i="23"/>
  <c r="U86" i="23"/>
  <c r="F110" i="23"/>
  <c r="AD110" i="23" s="1"/>
  <c r="E110" i="23"/>
  <c r="T110" i="23"/>
  <c r="U110" i="23"/>
  <c r="C110" i="23"/>
  <c r="AA110" i="23" s="1"/>
  <c r="K110" i="23"/>
  <c r="L110" i="23"/>
  <c r="M110" i="23"/>
  <c r="D110" i="23"/>
  <c r="AB110" i="23" s="1"/>
  <c r="S110" i="23"/>
  <c r="I110" i="23"/>
  <c r="X110" i="23"/>
  <c r="P110" i="23"/>
  <c r="W110" i="23"/>
  <c r="G110" i="23"/>
  <c r="H110" i="23"/>
  <c r="O110" i="23"/>
  <c r="R110" i="23"/>
  <c r="V110" i="23"/>
  <c r="N110" i="23"/>
  <c r="J110" i="23"/>
  <c r="Q110" i="23"/>
  <c r="E96" i="23"/>
  <c r="D96" i="23"/>
  <c r="AB96" i="23" s="1"/>
  <c r="J96" i="23"/>
  <c r="L96" i="23"/>
  <c r="R96" i="23"/>
  <c r="T96" i="23"/>
  <c r="W96" i="23"/>
  <c r="F96" i="23"/>
  <c r="AD96" i="23" s="1"/>
  <c r="O96" i="23"/>
  <c r="U96" i="23"/>
  <c r="X96" i="23"/>
  <c r="Q96" i="23"/>
  <c r="G96" i="23"/>
  <c r="M96" i="23"/>
  <c r="S96" i="23"/>
  <c r="I96" i="23"/>
  <c r="K96" i="23"/>
  <c r="P96" i="23"/>
  <c r="C96" i="23"/>
  <c r="AA96" i="23" s="1"/>
  <c r="H96" i="23"/>
  <c r="V96" i="23"/>
  <c r="N96" i="23"/>
  <c r="E101" i="23"/>
  <c r="D101" i="23"/>
  <c r="AB101" i="23" s="1"/>
  <c r="K101" i="23"/>
  <c r="C101" i="23"/>
  <c r="AA101" i="23" s="1"/>
  <c r="L101" i="23"/>
  <c r="T101" i="23"/>
  <c r="S101" i="23"/>
  <c r="R101" i="23"/>
  <c r="U101" i="23"/>
  <c r="X101" i="23"/>
  <c r="J101" i="23"/>
  <c r="P101" i="23"/>
  <c r="V101" i="23"/>
  <c r="M101" i="23"/>
  <c r="H101" i="23"/>
  <c r="W101" i="23"/>
  <c r="Q101" i="23"/>
  <c r="N101" i="23"/>
  <c r="O101" i="23"/>
  <c r="F101" i="23"/>
  <c r="AD101" i="23" s="1"/>
  <c r="G101" i="23"/>
  <c r="I101" i="23"/>
  <c r="C94" i="23"/>
  <c r="AA94" i="23" s="1"/>
  <c r="R94" i="23"/>
  <c r="J94" i="23"/>
  <c r="E94" i="23"/>
  <c r="P94" i="23"/>
  <c r="X94" i="23"/>
  <c r="O94" i="23"/>
  <c r="L94" i="23"/>
  <c r="W94" i="23"/>
  <c r="K94" i="23"/>
  <c r="V94" i="23"/>
  <c r="H94" i="23"/>
  <c r="D94" i="23"/>
  <c r="AB94" i="23" s="1"/>
  <c r="U94" i="23"/>
  <c r="M94" i="23"/>
  <c r="S94" i="23"/>
  <c r="N94" i="23"/>
  <c r="F94" i="23"/>
  <c r="AD94" i="23" s="1"/>
  <c r="T94" i="23"/>
  <c r="Q94" i="23"/>
  <c r="G94" i="23"/>
  <c r="I94" i="23"/>
  <c r="I91" i="23"/>
  <c r="H91" i="23"/>
  <c r="R91" i="23"/>
  <c r="G91" i="23"/>
  <c r="S91" i="23"/>
  <c r="J91" i="23"/>
  <c r="T91" i="23"/>
  <c r="K91" i="23"/>
  <c r="U91" i="23"/>
  <c r="X91" i="23"/>
  <c r="L91" i="23"/>
  <c r="N91" i="23"/>
  <c r="M91" i="23"/>
  <c r="O91" i="23"/>
  <c r="C91" i="23"/>
  <c r="AA91" i="23" s="1"/>
  <c r="P91" i="23"/>
  <c r="D91" i="23"/>
  <c r="AB91" i="23" s="1"/>
  <c r="V91" i="23"/>
  <c r="E91" i="23"/>
  <c r="W91" i="23"/>
  <c r="F91" i="23"/>
  <c r="AD91" i="23" s="1"/>
  <c r="Q91" i="23"/>
  <c r="S117" i="23"/>
  <c r="D117" i="23"/>
  <c r="AB117" i="23" s="1"/>
  <c r="J117" i="23"/>
  <c r="K117" i="23"/>
  <c r="T117" i="23"/>
  <c r="V117" i="23"/>
  <c r="X117" i="23"/>
  <c r="G117" i="23"/>
  <c r="I117" i="23"/>
  <c r="E117" i="23"/>
  <c r="Q117" i="23"/>
  <c r="L117" i="23"/>
  <c r="M117" i="23"/>
  <c r="O117" i="23"/>
  <c r="U117" i="23"/>
  <c r="W117" i="23"/>
  <c r="N117" i="23"/>
  <c r="C117" i="23"/>
  <c r="AA117" i="23" s="1"/>
  <c r="F117" i="23"/>
  <c r="AD117" i="23" s="1"/>
  <c r="H117" i="23"/>
  <c r="P117" i="23"/>
  <c r="R117" i="23"/>
  <c r="H119" i="23"/>
  <c r="D119" i="23"/>
  <c r="AB119" i="23" s="1"/>
  <c r="N119" i="23"/>
  <c r="L119" i="23"/>
  <c r="W119" i="23"/>
  <c r="M119" i="23"/>
  <c r="C119" i="23"/>
  <c r="AA119" i="23" s="1"/>
  <c r="O119" i="23"/>
  <c r="R119" i="23"/>
  <c r="S119" i="23"/>
  <c r="E119" i="23"/>
  <c r="U119" i="23"/>
  <c r="F119" i="23"/>
  <c r="AD119" i="23" s="1"/>
  <c r="V119" i="23"/>
  <c r="G119" i="23"/>
  <c r="J119" i="23"/>
  <c r="K119" i="23"/>
  <c r="T119" i="23"/>
  <c r="P119" i="23"/>
  <c r="Q119" i="23"/>
  <c r="I119" i="23"/>
  <c r="X119" i="23"/>
  <c r="D122" i="23"/>
  <c r="AB122" i="23" s="1"/>
  <c r="J122" i="23"/>
  <c r="K122" i="23"/>
  <c r="R122" i="23"/>
  <c r="C122" i="23"/>
  <c r="AA122" i="23" s="1"/>
  <c r="S122" i="23"/>
  <c r="V122" i="23"/>
  <c r="L122" i="23"/>
  <c r="P122" i="23"/>
  <c r="Q122" i="23"/>
  <c r="X122" i="23"/>
  <c r="U122" i="23"/>
  <c r="T122" i="23"/>
  <c r="I122" i="23"/>
  <c r="M122" i="23"/>
  <c r="H122" i="23"/>
  <c r="N122" i="23"/>
  <c r="W122" i="23"/>
  <c r="E122" i="23"/>
  <c r="F122" i="23"/>
  <c r="AD122" i="23" s="1"/>
  <c r="O122" i="23"/>
  <c r="G122" i="23"/>
  <c r="M75" i="23"/>
  <c r="Q75" i="23"/>
  <c r="R75" i="23"/>
  <c r="X75" i="23"/>
  <c r="C75" i="23"/>
  <c r="AA75" i="23" s="1"/>
  <c r="H75" i="23"/>
  <c r="J75" i="23"/>
  <c r="W75" i="23"/>
  <c r="L75" i="23"/>
  <c r="O75" i="23"/>
  <c r="D75" i="23"/>
  <c r="AB75" i="23" s="1"/>
  <c r="S75" i="23"/>
  <c r="G75" i="23"/>
  <c r="V75" i="23"/>
  <c r="K75" i="23"/>
  <c r="I75" i="23"/>
  <c r="E75" i="23"/>
  <c r="P75" i="23"/>
  <c r="F75" i="23"/>
  <c r="AD75" i="23" s="1"/>
  <c r="U75" i="23"/>
  <c r="T75" i="23"/>
  <c r="N75" i="23"/>
  <c r="C98" i="23"/>
  <c r="AA98" i="23" s="1"/>
  <c r="N98" i="23"/>
  <c r="X98" i="23"/>
  <c r="E98" i="23"/>
  <c r="O98" i="23"/>
  <c r="F98" i="23"/>
  <c r="AD98" i="23" s="1"/>
  <c r="R98" i="23"/>
  <c r="G98" i="23"/>
  <c r="U98" i="23"/>
  <c r="H98" i="23"/>
  <c r="V98" i="23"/>
  <c r="J98" i="23"/>
  <c r="M98" i="23"/>
  <c r="P98" i="23"/>
  <c r="I98" i="23"/>
  <c r="Q98" i="23"/>
  <c r="W98" i="23"/>
  <c r="T98" i="23"/>
  <c r="K98" i="23"/>
  <c r="L98" i="23"/>
  <c r="D98" i="23"/>
  <c r="AB98" i="23" s="1"/>
  <c r="S98" i="23"/>
  <c r="R20" i="19"/>
  <c r="D20" i="19"/>
  <c r="C37" i="20"/>
  <c r="U37" i="20"/>
  <c r="H37" i="20"/>
  <c r="Z37" i="20"/>
  <c r="I37" i="20"/>
  <c r="AA37" i="20"/>
  <c r="K37" i="20"/>
  <c r="AC37" i="20"/>
  <c r="L37" i="20"/>
  <c r="AD37" i="20"/>
  <c r="R37" i="20"/>
  <c r="T37" i="20"/>
  <c r="Q37" i="20"/>
  <c r="O37" i="20"/>
  <c r="AB37" i="20"/>
  <c r="F37" i="20"/>
  <c r="E37" i="20"/>
  <c r="Y37" i="20"/>
  <c r="X37" i="20"/>
  <c r="W37" i="20"/>
  <c r="S37" i="20"/>
  <c r="G37" i="20"/>
  <c r="P37" i="20"/>
  <c r="N37" i="20"/>
  <c r="AE37" i="20"/>
  <c r="J37" i="20"/>
  <c r="M37" i="20"/>
  <c r="V37" i="20"/>
  <c r="D37" i="20"/>
  <c r="I36" i="20"/>
  <c r="F36" i="20"/>
  <c r="O36" i="20"/>
  <c r="X36" i="20"/>
  <c r="G36" i="20"/>
  <c r="N36" i="20"/>
  <c r="J36" i="20"/>
  <c r="AA36" i="20"/>
  <c r="Z36" i="20"/>
  <c r="M36" i="20"/>
  <c r="S36" i="20"/>
  <c r="Y36" i="20"/>
  <c r="R36" i="20"/>
  <c r="Q36" i="20"/>
  <c r="L36" i="20"/>
  <c r="AD36" i="20"/>
  <c r="T36" i="20"/>
  <c r="K36" i="20"/>
  <c r="W36" i="20"/>
  <c r="AE36" i="20"/>
  <c r="E36" i="20"/>
  <c r="H36" i="20"/>
  <c r="V36" i="20"/>
  <c r="AB36" i="20"/>
  <c r="D36" i="20"/>
  <c r="U36" i="20"/>
  <c r="C36" i="20"/>
  <c r="AC36" i="20"/>
  <c r="P36" i="20"/>
  <c r="C29" i="20"/>
  <c r="N29" i="20"/>
  <c r="X29" i="20"/>
  <c r="E29" i="20"/>
  <c r="M29" i="20"/>
  <c r="AD29" i="20"/>
  <c r="AB29" i="20"/>
  <c r="R29" i="20"/>
  <c r="P29" i="20"/>
  <c r="AE29" i="20"/>
  <c r="Q29" i="20"/>
  <c r="D29" i="20"/>
  <c r="U29" i="20"/>
  <c r="S29" i="20"/>
  <c r="I29" i="20"/>
  <c r="AC29" i="20"/>
  <c r="F29" i="20"/>
  <c r="O29" i="20"/>
  <c r="W29" i="20"/>
  <c r="L29" i="20"/>
  <c r="J29" i="20"/>
  <c r="T29" i="20"/>
  <c r="Z29" i="20"/>
  <c r="G29" i="20"/>
  <c r="K29" i="20"/>
  <c r="V29" i="20"/>
  <c r="AA29" i="20"/>
  <c r="H29" i="20"/>
  <c r="Y29" i="20"/>
  <c r="G47" i="20"/>
  <c r="P47" i="20"/>
  <c r="AC47" i="20"/>
  <c r="H47" i="20"/>
  <c r="Q47" i="20"/>
  <c r="AD47" i="20"/>
  <c r="I47" i="20"/>
  <c r="R47" i="20"/>
  <c r="J47" i="20"/>
  <c r="T47" i="20"/>
  <c r="L47" i="20"/>
  <c r="V47" i="20"/>
  <c r="M47" i="20"/>
  <c r="F47" i="20"/>
  <c r="N47" i="20"/>
  <c r="O47" i="20"/>
  <c r="X47" i="20"/>
  <c r="Z47" i="20"/>
  <c r="D47" i="20"/>
  <c r="AB47" i="20"/>
  <c r="E47" i="20"/>
  <c r="AE47" i="20"/>
  <c r="Y47" i="20"/>
  <c r="U47" i="20"/>
  <c r="C47" i="20"/>
  <c r="W47" i="20"/>
  <c r="K47" i="20"/>
  <c r="AA47" i="20"/>
  <c r="S47" i="20"/>
  <c r="F42" i="20"/>
  <c r="C42" i="20"/>
  <c r="M42" i="20"/>
  <c r="W42" i="20"/>
  <c r="D42" i="20"/>
  <c r="N42" i="20"/>
  <c r="Z42" i="20"/>
  <c r="E42" i="20"/>
  <c r="P42" i="20"/>
  <c r="AA42" i="20"/>
  <c r="G42" i="20"/>
  <c r="R42" i="20"/>
  <c r="AB42" i="20"/>
  <c r="H42" i="20"/>
  <c r="S42" i="20"/>
  <c r="V42" i="20"/>
  <c r="AC42" i="20"/>
  <c r="AD42" i="20"/>
  <c r="J42" i="20"/>
  <c r="AE42" i="20"/>
  <c r="K42" i="20"/>
  <c r="L42" i="20"/>
  <c r="T42" i="20"/>
  <c r="U42" i="20"/>
  <c r="X42" i="20"/>
  <c r="I42" i="20"/>
  <c r="O42" i="20"/>
  <c r="Q42" i="20"/>
  <c r="Y42" i="20"/>
  <c r="C45" i="20"/>
  <c r="I45" i="20"/>
  <c r="T45" i="20"/>
  <c r="J45" i="20"/>
  <c r="V45" i="20"/>
  <c r="K45" i="20"/>
  <c r="Y45" i="20"/>
  <c r="M45" i="20"/>
  <c r="AA45" i="20"/>
  <c r="N45" i="20"/>
  <c r="AB45" i="20"/>
  <c r="D45" i="20"/>
  <c r="E45" i="20"/>
  <c r="F45" i="20"/>
  <c r="P45" i="20"/>
  <c r="R45" i="20"/>
  <c r="S45" i="20"/>
  <c r="AC45" i="20"/>
  <c r="Q45" i="20"/>
  <c r="O45" i="20"/>
  <c r="Z45" i="20"/>
  <c r="X45" i="20"/>
  <c r="H45" i="20"/>
  <c r="W45" i="20"/>
  <c r="AE45" i="20"/>
  <c r="AD45" i="20"/>
  <c r="G45" i="20"/>
  <c r="U45" i="20"/>
  <c r="L45" i="20"/>
  <c r="D27" i="20"/>
  <c r="L27" i="20"/>
  <c r="X27" i="20"/>
  <c r="N27" i="20"/>
  <c r="Y27" i="20"/>
  <c r="O27" i="20"/>
  <c r="AB27" i="20"/>
  <c r="E27" i="20"/>
  <c r="P27" i="20"/>
  <c r="AC27" i="20"/>
  <c r="F27" i="20"/>
  <c r="R27" i="20"/>
  <c r="AD27" i="20"/>
  <c r="U27" i="20"/>
  <c r="W27" i="20"/>
  <c r="T27" i="20"/>
  <c r="G27" i="20"/>
  <c r="I27" i="20"/>
  <c r="J27" i="20"/>
  <c r="AA27" i="20"/>
  <c r="M27" i="20"/>
  <c r="K27" i="20"/>
  <c r="AE27" i="20"/>
  <c r="V27" i="20"/>
  <c r="Z27" i="20"/>
  <c r="C27" i="20"/>
  <c r="Q27" i="20"/>
  <c r="H27" i="20"/>
  <c r="S27" i="20"/>
  <c r="C25" i="20"/>
  <c r="E25" i="20"/>
  <c r="P25" i="20"/>
  <c r="Z25" i="20"/>
  <c r="F25" i="20"/>
  <c r="Q25" i="20"/>
  <c r="AB25" i="20"/>
  <c r="H25" i="20"/>
  <c r="R25" i="20"/>
  <c r="AC25" i="20"/>
  <c r="I25" i="20"/>
  <c r="T25" i="20"/>
  <c r="AD25" i="20"/>
  <c r="J25" i="20"/>
  <c r="U25" i="20"/>
  <c r="L25" i="20"/>
  <c r="M25" i="20"/>
  <c r="N25" i="20"/>
  <c r="D25" i="20"/>
  <c r="V25" i="20"/>
  <c r="X25" i="20"/>
  <c r="Y25" i="20"/>
  <c r="AA25" i="20"/>
  <c r="S25" i="20"/>
  <c r="W25" i="20"/>
  <c r="O25" i="20"/>
  <c r="K25" i="20"/>
  <c r="AE25" i="20"/>
  <c r="G25" i="20"/>
  <c r="C48" i="20"/>
  <c r="M48" i="20"/>
  <c r="Z48" i="20"/>
  <c r="N48" i="20"/>
  <c r="AC48" i="20"/>
  <c r="P48" i="20"/>
  <c r="AD48" i="20"/>
  <c r="E48" i="20"/>
  <c r="Q48" i="20"/>
  <c r="I48" i="20"/>
  <c r="J48" i="20"/>
  <c r="R48" i="20"/>
  <c r="U48" i="20"/>
  <c r="V48" i="20"/>
  <c r="Y48" i="20"/>
  <c r="F48" i="20"/>
  <c r="H48" i="20"/>
  <c r="O48" i="20"/>
  <c r="K48" i="20"/>
  <c r="L48" i="20"/>
  <c r="X48" i="20"/>
  <c r="AE48" i="20"/>
  <c r="G48" i="20"/>
  <c r="D48" i="20"/>
  <c r="AA48" i="20"/>
  <c r="W48" i="20"/>
  <c r="S48" i="20"/>
  <c r="AB48" i="20"/>
  <c r="T48" i="20"/>
  <c r="F35" i="20"/>
  <c r="M35" i="20"/>
  <c r="Z35" i="20"/>
  <c r="N35" i="20"/>
  <c r="AD35" i="20"/>
  <c r="P35" i="20"/>
  <c r="AE35" i="20"/>
  <c r="D35" i="20"/>
  <c r="Q35" i="20"/>
  <c r="E35" i="20"/>
  <c r="U35" i="20"/>
  <c r="L35" i="20"/>
  <c r="V35" i="20"/>
  <c r="W35" i="20"/>
  <c r="G35" i="20"/>
  <c r="Y35" i="20"/>
  <c r="O35" i="20"/>
  <c r="K35" i="20"/>
  <c r="AC35" i="20"/>
  <c r="T35" i="20"/>
  <c r="X35" i="20"/>
  <c r="AB35" i="20"/>
  <c r="S35" i="20"/>
  <c r="J35" i="20"/>
  <c r="R35" i="20"/>
  <c r="C35" i="20"/>
  <c r="I35" i="20"/>
  <c r="AA35" i="20"/>
  <c r="Z24" i="20"/>
  <c r="R24" i="20"/>
  <c r="J24" i="20"/>
  <c r="Y24" i="20"/>
  <c r="Q24" i="20"/>
  <c r="I24" i="20"/>
  <c r="X24" i="20"/>
  <c r="P24" i="20"/>
  <c r="H24" i="20"/>
  <c r="AE24" i="20"/>
  <c r="W24" i="20"/>
  <c r="O24" i="20"/>
  <c r="G24" i="20"/>
  <c r="AB24" i="20"/>
  <c r="L24" i="20"/>
  <c r="AA24" i="20"/>
  <c r="K24" i="20"/>
  <c r="M24" i="20"/>
  <c r="V24" i="20"/>
  <c r="F24" i="20"/>
  <c r="AC24" i="20"/>
  <c r="U24" i="20"/>
  <c r="E24" i="20"/>
  <c r="T24" i="20"/>
  <c r="D24" i="20"/>
  <c r="S24" i="20"/>
  <c r="C24" i="20"/>
  <c r="AD24" i="20"/>
  <c r="N24" i="20"/>
  <c r="C38" i="20"/>
  <c r="F38" i="20"/>
  <c r="S38" i="20"/>
  <c r="AE38" i="20"/>
  <c r="H38" i="20"/>
  <c r="T38" i="20"/>
  <c r="J38" i="20"/>
  <c r="V38" i="20"/>
  <c r="K38" i="20"/>
  <c r="W38" i="20"/>
  <c r="M38" i="20"/>
  <c r="X38" i="20"/>
  <c r="O38" i="20"/>
  <c r="AA38" i="20"/>
  <c r="AB38" i="20"/>
  <c r="R38" i="20"/>
  <c r="D38" i="20"/>
  <c r="AC38" i="20"/>
  <c r="E38" i="20"/>
  <c r="N38" i="20"/>
  <c r="I38" i="20"/>
  <c r="Q38" i="20"/>
  <c r="Z38" i="20"/>
  <c r="L38" i="20"/>
  <c r="P38" i="20"/>
  <c r="G38" i="20"/>
  <c r="Y38" i="20"/>
  <c r="AD38" i="20"/>
  <c r="U38" i="20"/>
  <c r="G40" i="20"/>
  <c r="P40" i="20"/>
  <c r="Y40" i="20"/>
  <c r="H40" i="20"/>
  <c r="Q40" i="20"/>
  <c r="Z40" i="20"/>
  <c r="I40" i="20"/>
  <c r="R40" i="20"/>
  <c r="AA40" i="20"/>
  <c r="J40" i="20"/>
  <c r="S40" i="20"/>
  <c r="AB40" i="20"/>
  <c r="K40" i="20"/>
  <c r="T40" i="20"/>
  <c r="AD40" i="20"/>
  <c r="D40" i="20"/>
  <c r="AE40" i="20"/>
  <c r="X40" i="20"/>
  <c r="F40" i="20"/>
  <c r="C40" i="20"/>
  <c r="L40" i="20"/>
  <c r="N40" i="20"/>
  <c r="O40" i="20"/>
  <c r="V40" i="20"/>
  <c r="W40" i="20"/>
  <c r="U40" i="20"/>
  <c r="E40" i="20"/>
  <c r="AC40" i="20"/>
  <c r="M40" i="20"/>
  <c r="I39" i="20"/>
  <c r="V39" i="20"/>
  <c r="X39" i="20"/>
  <c r="D39" i="20"/>
  <c r="Y39" i="20"/>
  <c r="F39" i="20"/>
  <c r="AE39" i="20"/>
  <c r="G39" i="20"/>
  <c r="M39" i="20"/>
  <c r="O39" i="20"/>
  <c r="P39" i="20"/>
  <c r="C39" i="20"/>
  <c r="AD39" i="20"/>
  <c r="AB39" i="20"/>
  <c r="K39" i="20"/>
  <c r="T39" i="20"/>
  <c r="Z39" i="20"/>
  <c r="W39" i="20"/>
  <c r="U39" i="20"/>
  <c r="R39" i="20"/>
  <c r="S39" i="20"/>
  <c r="N39" i="20"/>
  <c r="AC39" i="20"/>
  <c r="L39" i="20"/>
  <c r="AA39" i="20"/>
  <c r="E39" i="20"/>
  <c r="J39" i="20"/>
  <c r="Q39" i="20"/>
  <c r="H39" i="20"/>
  <c r="D41" i="20"/>
  <c r="P41" i="20"/>
  <c r="X41" i="20"/>
  <c r="M41" i="20"/>
  <c r="AE41" i="20"/>
  <c r="C41" i="20"/>
  <c r="K41" i="20"/>
  <c r="F41" i="20"/>
  <c r="N41" i="20"/>
  <c r="G41" i="20"/>
  <c r="AD41" i="20"/>
  <c r="AB41" i="20"/>
  <c r="S41" i="20"/>
  <c r="J41" i="20"/>
  <c r="Y41" i="20"/>
  <c r="Z41" i="20"/>
  <c r="E41" i="20"/>
  <c r="O41" i="20"/>
  <c r="U41" i="20"/>
  <c r="T41" i="20"/>
  <c r="AA41" i="20"/>
  <c r="AC41" i="20"/>
  <c r="Q41" i="20"/>
  <c r="W41" i="20"/>
  <c r="L41" i="20"/>
  <c r="R41" i="20"/>
  <c r="H41" i="20"/>
  <c r="I41" i="20"/>
  <c r="V41" i="20"/>
  <c r="H43" i="20"/>
  <c r="F43" i="20"/>
  <c r="O43" i="20"/>
  <c r="X43" i="20"/>
  <c r="D43" i="20"/>
  <c r="U43" i="20"/>
  <c r="T43" i="20"/>
  <c r="AA43" i="20"/>
  <c r="G43" i="20"/>
  <c r="AE43" i="20"/>
  <c r="AD43" i="20"/>
  <c r="S43" i="20"/>
  <c r="W43" i="20"/>
  <c r="L43" i="20"/>
  <c r="C43" i="20"/>
  <c r="AC43" i="20"/>
  <c r="P43" i="20"/>
  <c r="N43" i="20"/>
  <c r="Z43" i="20"/>
  <c r="AB43" i="20"/>
  <c r="V43" i="20"/>
  <c r="R43" i="20"/>
  <c r="Y43" i="20"/>
  <c r="M43" i="20"/>
  <c r="I43" i="20"/>
  <c r="E43" i="20"/>
  <c r="Q43" i="20"/>
  <c r="K43" i="20"/>
  <c r="J43" i="20"/>
  <c r="P30" i="20"/>
  <c r="R30" i="20"/>
  <c r="T30" i="20"/>
  <c r="C30" i="20"/>
  <c r="U30" i="20"/>
  <c r="G30" i="20"/>
  <c r="Z30" i="20"/>
  <c r="AD30" i="20"/>
  <c r="AC30" i="20"/>
  <c r="H30" i="20"/>
  <c r="K30" i="20"/>
  <c r="L30" i="20"/>
  <c r="AA30" i="20"/>
  <c r="V30" i="20"/>
  <c r="O30" i="20"/>
  <c r="M30" i="20"/>
  <c r="S30" i="20"/>
  <c r="E30" i="20"/>
  <c r="Y30" i="20"/>
  <c r="F30" i="20"/>
  <c r="J30" i="20"/>
  <c r="W30" i="20"/>
  <c r="N30" i="20"/>
  <c r="AE30" i="20"/>
  <c r="I30" i="20"/>
  <c r="X30" i="20"/>
  <c r="Q30" i="20"/>
  <c r="AB30" i="20"/>
  <c r="D30" i="20"/>
  <c r="F28" i="20"/>
  <c r="G28" i="20"/>
  <c r="V28" i="20"/>
  <c r="H28" i="20"/>
  <c r="W28" i="20"/>
  <c r="K28" i="20"/>
  <c r="Y28" i="20"/>
  <c r="L28" i="20"/>
  <c r="Z28" i="20"/>
  <c r="N28" i="20"/>
  <c r="AD28" i="20"/>
  <c r="AE28" i="20"/>
  <c r="T28" i="20"/>
  <c r="C28" i="20"/>
  <c r="D28" i="20"/>
  <c r="P28" i="20"/>
  <c r="Q28" i="20"/>
  <c r="AB28" i="20"/>
  <c r="O28" i="20"/>
  <c r="S28" i="20"/>
  <c r="E28" i="20"/>
  <c r="J28" i="20"/>
  <c r="AA28" i="20"/>
  <c r="U28" i="20"/>
  <c r="AC28" i="20"/>
  <c r="X28" i="20"/>
  <c r="M28" i="20"/>
  <c r="R28" i="20"/>
  <c r="I28" i="20"/>
  <c r="L26" i="20"/>
  <c r="AD26" i="20"/>
  <c r="M26" i="20"/>
  <c r="AE26" i="20"/>
  <c r="R26" i="20"/>
  <c r="S26" i="20"/>
  <c r="U26" i="20"/>
  <c r="J26" i="20"/>
  <c r="V26" i="20"/>
  <c r="AA26" i="20"/>
  <c r="AB26" i="20"/>
  <c r="C26" i="20"/>
  <c r="H26" i="20"/>
  <c r="AC26" i="20"/>
  <c r="G26" i="20"/>
  <c r="F26" i="20"/>
  <c r="T26" i="20"/>
  <c r="W26" i="20"/>
  <c r="Y26" i="20"/>
  <c r="O26" i="20"/>
  <c r="E26" i="20"/>
  <c r="K26" i="20"/>
  <c r="N26" i="20"/>
  <c r="Z26" i="20"/>
  <c r="X26" i="20"/>
  <c r="P26" i="20"/>
  <c r="I26" i="20"/>
  <c r="D26" i="20"/>
  <c r="Q26" i="20"/>
  <c r="J34" i="20"/>
  <c r="Z34" i="20"/>
  <c r="N34" i="20"/>
  <c r="V34" i="20"/>
  <c r="F34" i="20"/>
  <c r="L34" i="20"/>
  <c r="W34" i="20"/>
  <c r="AE34" i="20"/>
  <c r="AA34" i="20"/>
  <c r="P34" i="20"/>
  <c r="E34" i="20"/>
  <c r="T34" i="20"/>
  <c r="M34" i="20"/>
  <c r="AD34" i="20"/>
  <c r="AC34" i="20"/>
  <c r="I34" i="20"/>
  <c r="R34" i="20"/>
  <c r="G34" i="20"/>
  <c r="X34" i="20"/>
  <c r="K34" i="20"/>
  <c r="D34" i="20"/>
  <c r="Y34" i="20"/>
  <c r="U34" i="20"/>
  <c r="Q34" i="20"/>
  <c r="H34" i="20"/>
  <c r="O34" i="20"/>
  <c r="AB34" i="20"/>
  <c r="S34" i="20"/>
  <c r="C34" i="20"/>
  <c r="J32" i="20"/>
  <c r="C32" i="20"/>
  <c r="G32" i="20"/>
  <c r="L32" i="20"/>
  <c r="P32" i="20"/>
  <c r="V32" i="20"/>
  <c r="Y32" i="20"/>
  <c r="AE32" i="20"/>
  <c r="W32" i="20"/>
  <c r="M32" i="20"/>
  <c r="Z32" i="20"/>
  <c r="K32" i="20"/>
  <c r="X32" i="20"/>
  <c r="N32" i="20"/>
  <c r="U32" i="20"/>
  <c r="Q32" i="20"/>
  <c r="E32" i="20"/>
  <c r="O32" i="20"/>
  <c r="D32" i="20"/>
  <c r="AB32" i="20"/>
  <c r="AC32" i="20"/>
  <c r="H32" i="20"/>
  <c r="R32" i="20"/>
  <c r="F32" i="20"/>
  <c r="S32" i="20"/>
  <c r="AA32" i="20"/>
  <c r="AD32" i="20"/>
  <c r="I32" i="20"/>
  <c r="T32" i="20"/>
  <c r="C33" i="20"/>
  <c r="L33" i="20"/>
  <c r="U33" i="20"/>
  <c r="AD33" i="20"/>
  <c r="D33" i="20"/>
  <c r="M33" i="20"/>
  <c r="V33" i="20"/>
  <c r="E33" i="20"/>
  <c r="N33" i="20"/>
  <c r="X33" i="20"/>
  <c r="F33" i="20"/>
  <c r="P33" i="20"/>
  <c r="Y33" i="20"/>
  <c r="H33" i="20"/>
  <c r="Q33" i="20"/>
  <c r="Z33" i="20"/>
  <c r="R33" i="20"/>
  <c r="S33" i="20"/>
  <c r="K33" i="20"/>
  <c r="T33" i="20"/>
  <c r="AA33" i="20"/>
  <c r="AB33" i="20"/>
  <c r="I33" i="20"/>
  <c r="AC33" i="20"/>
  <c r="J33" i="20"/>
  <c r="O33" i="20"/>
  <c r="W33" i="20"/>
  <c r="AE33" i="20"/>
  <c r="G33" i="20"/>
  <c r="E46" i="20"/>
  <c r="F46" i="20"/>
  <c r="X46" i="20"/>
  <c r="G46" i="20"/>
  <c r="Z46" i="20"/>
  <c r="L46" i="20"/>
  <c r="AD46" i="20"/>
  <c r="M46" i="20"/>
  <c r="AE46" i="20"/>
  <c r="O46" i="20"/>
  <c r="C46" i="20"/>
  <c r="D46" i="20"/>
  <c r="P46" i="20"/>
  <c r="U46" i="20"/>
  <c r="V46" i="20"/>
  <c r="Q46" i="20"/>
  <c r="T46" i="20"/>
  <c r="K46" i="20"/>
  <c r="H46" i="20"/>
  <c r="Y46" i="20"/>
  <c r="AB46" i="20"/>
  <c r="AA46" i="20"/>
  <c r="S46" i="20"/>
  <c r="W46" i="20"/>
  <c r="R46" i="20"/>
  <c r="AC46" i="20"/>
  <c r="J46" i="20"/>
  <c r="N46" i="20"/>
  <c r="I46" i="20"/>
  <c r="R44" i="20"/>
  <c r="T44" i="20"/>
  <c r="AA44" i="20"/>
  <c r="AE44" i="20"/>
  <c r="L44" i="20"/>
  <c r="K44" i="20"/>
  <c r="C44" i="20"/>
  <c r="I44" i="20"/>
  <c r="V44" i="20"/>
  <c r="AC44" i="20"/>
  <c r="O44" i="20"/>
  <c r="D44" i="20"/>
  <c r="AD44" i="20"/>
  <c r="X44" i="20"/>
  <c r="F44" i="20"/>
  <c r="AB44" i="20"/>
  <c r="Y44" i="20"/>
  <c r="G44" i="20"/>
  <c r="Z44" i="20"/>
  <c r="E44" i="20"/>
  <c r="M44" i="20"/>
  <c r="U44" i="20"/>
  <c r="S44" i="20"/>
  <c r="P44" i="20"/>
  <c r="W44" i="20"/>
  <c r="J44" i="20"/>
  <c r="N44" i="20"/>
  <c r="H44" i="20"/>
  <c r="Q44" i="20"/>
  <c r="G31" i="20"/>
  <c r="M31" i="20"/>
  <c r="W31" i="20"/>
  <c r="D31" i="20"/>
  <c r="N31" i="20"/>
  <c r="X31" i="20"/>
  <c r="E31" i="20"/>
  <c r="O31" i="20"/>
  <c r="Z31" i="20"/>
  <c r="F31" i="20"/>
  <c r="Q31" i="20"/>
  <c r="AB31" i="20"/>
  <c r="H31" i="20"/>
  <c r="R31" i="20"/>
  <c r="AC31" i="20"/>
  <c r="AE31" i="20"/>
  <c r="I31" i="20"/>
  <c r="V31" i="20"/>
  <c r="J31" i="20"/>
  <c r="L31" i="20"/>
  <c r="T31" i="20"/>
  <c r="U31" i="20"/>
  <c r="AD31" i="20"/>
  <c r="S31" i="20"/>
  <c r="AA31" i="20"/>
  <c r="K31" i="20"/>
  <c r="Y31" i="20"/>
  <c r="P31" i="20"/>
  <c r="C31" i="20"/>
  <c r="F216" i="19"/>
  <c r="M216" i="19"/>
  <c r="D216" i="19"/>
  <c r="C216" i="19"/>
  <c r="K216" i="19"/>
  <c r="G216" i="19"/>
  <c r="J216" i="19"/>
  <c r="N216" i="19"/>
  <c r="I216" i="19"/>
  <c r="O216" i="19"/>
  <c r="L216" i="19"/>
  <c r="H216" i="19"/>
  <c r="E216" i="19"/>
  <c r="R216" i="19"/>
  <c r="Q216" i="19"/>
  <c r="P216" i="19"/>
  <c r="C188" i="19"/>
  <c r="I188" i="19"/>
  <c r="F188" i="19"/>
  <c r="D188" i="19"/>
  <c r="L188" i="19"/>
  <c r="M188" i="19"/>
  <c r="J188" i="19"/>
  <c r="G188" i="19"/>
  <c r="K188" i="19"/>
  <c r="H188" i="19"/>
  <c r="E188" i="19"/>
  <c r="N188" i="19"/>
  <c r="O188" i="19"/>
  <c r="R188" i="19"/>
  <c r="P188" i="19"/>
  <c r="Q188" i="19"/>
  <c r="C193" i="19"/>
  <c r="J193" i="19"/>
  <c r="M193" i="19"/>
  <c r="K193" i="19"/>
  <c r="E193" i="19"/>
  <c r="I193" i="19"/>
  <c r="N193" i="19"/>
  <c r="H193" i="19"/>
  <c r="L193" i="19"/>
  <c r="O193" i="19"/>
  <c r="D193" i="19"/>
  <c r="G193" i="19"/>
  <c r="F193" i="19"/>
  <c r="R193" i="19"/>
  <c r="Q193" i="19"/>
  <c r="P193" i="19"/>
  <c r="E169" i="19"/>
  <c r="D169" i="19"/>
  <c r="L169" i="19"/>
  <c r="C169" i="19"/>
  <c r="I169" i="19"/>
  <c r="N169" i="19"/>
  <c r="F169" i="19"/>
  <c r="G169" i="19"/>
  <c r="M169" i="19"/>
  <c r="H169" i="19"/>
  <c r="O169" i="19"/>
  <c r="K169" i="19"/>
  <c r="J169" i="19"/>
  <c r="R169" i="19"/>
  <c r="P169" i="19"/>
  <c r="Q169" i="19"/>
  <c r="D208" i="19"/>
  <c r="H208" i="19"/>
  <c r="L208" i="19"/>
  <c r="I208" i="19"/>
  <c r="N208" i="19"/>
  <c r="M208" i="19"/>
  <c r="J208" i="19"/>
  <c r="F208" i="19"/>
  <c r="C208" i="19"/>
  <c r="O208" i="19"/>
  <c r="E208" i="19"/>
  <c r="K208" i="19"/>
  <c r="G208" i="19"/>
  <c r="R208" i="19"/>
  <c r="Q208" i="19"/>
  <c r="P208" i="19"/>
  <c r="D184" i="19"/>
  <c r="F184" i="19"/>
  <c r="M184" i="19"/>
  <c r="G184" i="19"/>
  <c r="O184" i="19"/>
  <c r="C184" i="19"/>
  <c r="E184" i="19"/>
  <c r="K184" i="19"/>
  <c r="J184" i="19"/>
  <c r="L184" i="19"/>
  <c r="I184" i="19"/>
  <c r="N184" i="19"/>
  <c r="H184" i="19"/>
  <c r="R184" i="19"/>
  <c r="P184" i="19"/>
  <c r="Q184" i="19"/>
  <c r="H180" i="19"/>
  <c r="K180" i="19"/>
  <c r="M180" i="19"/>
  <c r="G180" i="19"/>
  <c r="O180" i="19"/>
  <c r="I180" i="19"/>
  <c r="N180" i="19"/>
  <c r="J180" i="19"/>
  <c r="E180" i="19"/>
  <c r="F180" i="19"/>
  <c r="C180" i="19"/>
  <c r="D180" i="19"/>
  <c r="L180" i="19"/>
  <c r="R180" i="19"/>
  <c r="P180" i="19"/>
  <c r="Q180" i="19"/>
  <c r="D187" i="19"/>
  <c r="N187" i="19"/>
  <c r="L187" i="19"/>
  <c r="F187" i="19"/>
  <c r="O187" i="19"/>
  <c r="E187" i="19"/>
  <c r="M187" i="19"/>
  <c r="J187" i="19"/>
  <c r="I187" i="19"/>
  <c r="G187" i="19"/>
  <c r="H187" i="19"/>
  <c r="K187" i="19"/>
  <c r="C187" i="19"/>
  <c r="R187" i="19"/>
  <c r="P187" i="19"/>
  <c r="Q187" i="19"/>
  <c r="C210" i="19"/>
  <c r="H210" i="19"/>
  <c r="N210" i="19"/>
  <c r="E210" i="19"/>
  <c r="M210" i="19"/>
  <c r="O210" i="19"/>
  <c r="D210" i="19"/>
  <c r="L210" i="19"/>
  <c r="J210" i="19"/>
  <c r="G210" i="19"/>
  <c r="K210" i="19"/>
  <c r="F210" i="19"/>
  <c r="I210" i="19"/>
  <c r="R210" i="19"/>
  <c r="Q210" i="19"/>
  <c r="P210" i="19"/>
  <c r="C224" i="19"/>
  <c r="G224" i="19"/>
  <c r="P224" i="19"/>
  <c r="O224" i="19"/>
  <c r="E224" i="19"/>
  <c r="Q224" i="19"/>
  <c r="I224" i="19"/>
  <c r="F224" i="19"/>
  <c r="M224" i="19"/>
  <c r="D224" i="19"/>
  <c r="H224" i="19"/>
  <c r="J224" i="19"/>
  <c r="R224" i="19"/>
  <c r="K224" i="19"/>
  <c r="N224" i="19"/>
  <c r="L224" i="19"/>
  <c r="E182" i="19"/>
  <c r="D182" i="19"/>
  <c r="K182" i="19"/>
  <c r="G182" i="19"/>
  <c r="F182" i="19"/>
  <c r="J182" i="19"/>
  <c r="H182" i="19"/>
  <c r="L182" i="19"/>
  <c r="O182" i="19"/>
  <c r="C182" i="19"/>
  <c r="N182" i="19"/>
  <c r="I182" i="19"/>
  <c r="M182" i="19"/>
  <c r="R182" i="19"/>
  <c r="P182" i="19"/>
  <c r="Q182" i="19"/>
  <c r="I205" i="19"/>
  <c r="E205" i="19"/>
  <c r="K205" i="19"/>
  <c r="J205" i="19"/>
  <c r="F205" i="19"/>
  <c r="G205" i="19"/>
  <c r="L205" i="19"/>
  <c r="N205" i="19"/>
  <c r="M205" i="19"/>
  <c r="O205" i="19"/>
  <c r="C205" i="19"/>
  <c r="D205" i="19"/>
  <c r="H205" i="19"/>
  <c r="R205" i="19"/>
  <c r="Q205" i="19"/>
  <c r="P205" i="19"/>
  <c r="C173" i="19"/>
  <c r="E173" i="19"/>
  <c r="M173" i="19"/>
  <c r="H173" i="19"/>
  <c r="J173" i="19"/>
  <c r="L173" i="19"/>
  <c r="I173" i="19"/>
  <c r="N173" i="19"/>
  <c r="K173" i="19"/>
  <c r="F173" i="19"/>
  <c r="D173" i="19"/>
  <c r="O173" i="19"/>
  <c r="G173" i="19"/>
  <c r="R173" i="19"/>
  <c r="P173" i="19"/>
  <c r="Q173" i="19"/>
  <c r="C212" i="19"/>
  <c r="I212" i="19"/>
  <c r="H212" i="19"/>
  <c r="L212" i="19"/>
  <c r="F212" i="19"/>
  <c r="O212" i="19"/>
  <c r="J212" i="19"/>
  <c r="K212" i="19"/>
  <c r="D212" i="19"/>
  <c r="G212" i="19"/>
  <c r="M212" i="19"/>
  <c r="E212" i="19"/>
  <c r="N212" i="19"/>
  <c r="R212" i="19"/>
  <c r="Q212" i="19"/>
  <c r="P212" i="19"/>
  <c r="R150" i="19"/>
  <c r="P150" i="19"/>
  <c r="Q150" i="19"/>
  <c r="H185" i="19"/>
  <c r="N185" i="19"/>
  <c r="L185" i="19"/>
  <c r="D185" i="19"/>
  <c r="F185" i="19"/>
  <c r="I185" i="19"/>
  <c r="G185" i="19"/>
  <c r="E185" i="19"/>
  <c r="J185" i="19"/>
  <c r="M185" i="19"/>
  <c r="K185" i="19"/>
  <c r="O185" i="19"/>
  <c r="C185" i="19"/>
  <c r="R185" i="19"/>
  <c r="Q185" i="19"/>
  <c r="P185" i="19"/>
  <c r="G226" i="19"/>
  <c r="L226" i="19"/>
  <c r="J226" i="19"/>
  <c r="M226" i="19"/>
  <c r="F226" i="19"/>
  <c r="H226" i="19"/>
  <c r="O226" i="19"/>
  <c r="N226" i="19"/>
  <c r="I226" i="19"/>
  <c r="C226" i="19"/>
  <c r="K226" i="19"/>
  <c r="E226" i="19"/>
  <c r="D226" i="19"/>
  <c r="R226" i="19"/>
  <c r="P226" i="19"/>
  <c r="Q226" i="19"/>
  <c r="D225" i="19"/>
  <c r="C225" i="19"/>
  <c r="F225" i="19"/>
  <c r="K225" i="19"/>
  <c r="M225" i="19"/>
  <c r="H225" i="19"/>
  <c r="L225" i="19"/>
  <c r="N225" i="19"/>
  <c r="G225" i="19"/>
  <c r="I225" i="19"/>
  <c r="J225" i="19"/>
  <c r="E225" i="19"/>
  <c r="O225" i="19"/>
  <c r="R225" i="19"/>
  <c r="P225" i="19"/>
  <c r="Q225" i="19"/>
  <c r="I179" i="19"/>
  <c r="F179" i="19"/>
  <c r="N179" i="19"/>
  <c r="D179" i="19"/>
  <c r="C179" i="19"/>
  <c r="J179" i="19"/>
  <c r="L179" i="19"/>
  <c r="E179" i="19"/>
  <c r="H179" i="19"/>
  <c r="G179" i="19"/>
  <c r="M179" i="19"/>
  <c r="K179" i="19"/>
  <c r="O179" i="19"/>
  <c r="R179" i="19"/>
  <c r="P179" i="19"/>
  <c r="Q179" i="19"/>
  <c r="C202" i="19"/>
  <c r="G202" i="19"/>
  <c r="D202" i="19"/>
  <c r="K202" i="19"/>
  <c r="I202" i="19"/>
  <c r="L202" i="19"/>
  <c r="H202" i="19"/>
  <c r="O202" i="19"/>
  <c r="N202" i="19"/>
  <c r="J202" i="19"/>
  <c r="F202" i="19"/>
  <c r="E202" i="19"/>
  <c r="M202" i="19"/>
  <c r="R202" i="19"/>
  <c r="P202" i="19"/>
  <c r="Q202" i="19"/>
  <c r="N175" i="19"/>
  <c r="J175" i="19"/>
  <c r="H175" i="19"/>
  <c r="I175" i="19"/>
  <c r="F175" i="19"/>
  <c r="D175" i="19"/>
  <c r="C175" i="19"/>
  <c r="K175" i="19"/>
  <c r="G175" i="19"/>
  <c r="M175" i="19"/>
  <c r="O175" i="19"/>
  <c r="L175" i="19"/>
  <c r="E175" i="19"/>
  <c r="R175" i="19"/>
  <c r="P175" i="19"/>
  <c r="Q175" i="19"/>
  <c r="G197" i="19"/>
  <c r="C197" i="19"/>
  <c r="L197" i="19"/>
  <c r="O197" i="19"/>
  <c r="N197" i="19"/>
  <c r="H197" i="19"/>
  <c r="F197" i="19"/>
  <c r="J197" i="19"/>
  <c r="I197" i="19"/>
  <c r="D197" i="19"/>
  <c r="E197" i="19"/>
  <c r="K197" i="19"/>
  <c r="M197" i="19"/>
  <c r="R197" i="19"/>
  <c r="P197" i="19"/>
  <c r="Q197" i="19"/>
  <c r="C165" i="19"/>
  <c r="H165" i="19"/>
  <c r="I165" i="19"/>
  <c r="L165" i="19"/>
  <c r="D165" i="19"/>
  <c r="E165" i="19"/>
  <c r="N165" i="19"/>
  <c r="K165" i="19"/>
  <c r="G165" i="19"/>
  <c r="F165" i="19"/>
  <c r="O165" i="19"/>
  <c r="M165" i="19"/>
  <c r="J165" i="19"/>
  <c r="R165" i="19"/>
  <c r="P165" i="19"/>
  <c r="Q165" i="19"/>
  <c r="C172" i="19"/>
  <c r="J172" i="19"/>
  <c r="I172" i="19"/>
  <c r="E172" i="19"/>
  <c r="M172" i="19"/>
  <c r="H172" i="19"/>
  <c r="N172" i="19"/>
  <c r="F172" i="19"/>
  <c r="O172" i="19"/>
  <c r="L172" i="19"/>
  <c r="G172" i="19"/>
  <c r="D172" i="19"/>
  <c r="K172" i="19"/>
  <c r="R172" i="19"/>
  <c r="P172" i="19"/>
  <c r="Q172" i="19"/>
  <c r="N194" i="19"/>
  <c r="L194" i="19"/>
  <c r="H194" i="19"/>
  <c r="C194" i="19"/>
  <c r="K194" i="19"/>
  <c r="D194" i="19"/>
  <c r="F194" i="19"/>
  <c r="I194" i="19"/>
  <c r="E194" i="19"/>
  <c r="O194" i="19"/>
  <c r="G194" i="19"/>
  <c r="J194" i="19"/>
  <c r="M194" i="19"/>
  <c r="R194" i="19"/>
  <c r="Q194" i="19"/>
  <c r="P194" i="19"/>
  <c r="C215" i="19"/>
  <c r="L215" i="19"/>
  <c r="I215" i="19"/>
  <c r="H215" i="19"/>
  <c r="O215" i="19"/>
  <c r="K215" i="19"/>
  <c r="G215" i="19"/>
  <c r="N215" i="19"/>
  <c r="F215" i="19"/>
  <c r="D215" i="19"/>
  <c r="E215" i="19"/>
  <c r="M215" i="19"/>
  <c r="J215" i="19"/>
  <c r="R215" i="19"/>
  <c r="P215" i="19"/>
  <c r="Q215" i="19"/>
  <c r="D167" i="19"/>
  <c r="E167" i="19"/>
  <c r="J167" i="19"/>
  <c r="K167" i="19"/>
  <c r="G167" i="19"/>
  <c r="F167" i="19"/>
  <c r="H167" i="19"/>
  <c r="N167" i="19"/>
  <c r="O167" i="19"/>
  <c r="C167" i="19"/>
  <c r="I167" i="19"/>
  <c r="L167" i="19"/>
  <c r="M167" i="19"/>
  <c r="R167" i="19"/>
  <c r="P167" i="19"/>
  <c r="Q167" i="19"/>
  <c r="L189" i="19"/>
  <c r="N189" i="19"/>
  <c r="G189" i="19"/>
  <c r="M189" i="19"/>
  <c r="J189" i="19"/>
  <c r="D189" i="19"/>
  <c r="I189" i="19"/>
  <c r="F189" i="19"/>
  <c r="C189" i="19"/>
  <c r="K189" i="19"/>
  <c r="O189" i="19"/>
  <c r="E189" i="19"/>
  <c r="H189" i="19"/>
  <c r="R189" i="19"/>
  <c r="P189" i="19"/>
  <c r="Q189" i="19"/>
  <c r="I176" i="19"/>
  <c r="J176" i="19"/>
  <c r="O176" i="19"/>
  <c r="H176" i="19"/>
  <c r="C176" i="19"/>
  <c r="L176" i="19"/>
  <c r="K176" i="19"/>
  <c r="M176" i="19"/>
  <c r="E176" i="19"/>
  <c r="D176" i="19"/>
  <c r="F176" i="19"/>
  <c r="N176" i="19"/>
  <c r="G176" i="19"/>
  <c r="R176" i="19"/>
  <c r="Q176" i="19"/>
  <c r="P176" i="19"/>
  <c r="E201" i="19"/>
  <c r="L201" i="19"/>
  <c r="N201" i="19"/>
  <c r="D201" i="19"/>
  <c r="M201" i="19"/>
  <c r="O201" i="19"/>
  <c r="J201" i="19"/>
  <c r="G201" i="19"/>
  <c r="K201" i="19"/>
  <c r="C201" i="19"/>
  <c r="H201" i="19"/>
  <c r="F201" i="19"/>
  <c r="I201" i="19"/>
  <c r="R201" i="19"/>
  <c r="Q201" i="19"/>
  <c r="P201" i="19"/>
  <c r="J195" i="19"/>
  <c r="O195" i="19"/>
  <c r="E195" i="19"/>
  <c r="F195" i="19"/>
  <c r="K195" i="19"/>
  <c r="M195" i="19"/>
  <c r="H195" i="19"/>
  <c r="D195" i="19"/>
  <c r="N195" i="19"/>
  <c r="G195" i="19"/>
  <c r="L195" i="19"/>
  <c r="I195" i="19"/>
  <c r="C195" i="19"/>
  <c r="R195" i="19"/>
  <c r="P195" i="19"/>
  <c r="Q195" i="19"/>
  <c r="D168" i="19"/>
  <c r="L168" i="19"/>
  <c r="G168" i="19"/>
  <c r="O168" i="19"/>
  <c r="M168" i="19"/>
  <c r="I168" i="19"/>
  <c r="H168" i="19"/>
  <c r="K168" i="19"/>
  <c r="E168" i="19"/>
  <c r="N168" i="19"/>
  <c r="F168" i="19"/>
  <c r="C168" i="19"/>
  <c r="J168" i="19"/>
  <c r="R168" i="19"/>
  <c r="Q168" i="19"/>
  <c r="P168" i="19"/>
  <c r="E190" i="19"/>
  <c r="O190" i="19"/>
  <c r="L190" i="19"/>
  <c r="J190" i="19"/>
  <c r="K190" i="19"/>
  <c r="C190" i="19"/>
  <c r="H190" i="19"/>
  <c r="I190" i="19"/>
  <c r="G190" i="19"/>
  <c r="F190" i="19"/>
  <c r="D190" i="19"/>
  <c r="N190" i="19"/>
  <c r="M190" i="19"/>
  <c r="R190" i="19"/>
  <c r="Q190" i="19"/>
  <c r="P190" i="19"/>
  <c r="J213" i="19"/>
  <c r="M213" i="19"/>
  <c r="O213" i="19"/>
  <c r="C213" i="19"/>
  <c r="F213" i="19"/>
  <c r="N213" i="19"/>
  <c r="D213" i="19"/>
  <c r="G213" i="19"/>
  <c r="L213" i="19"/>
  <c r="E213" i="19"/>
  <c r="H213" i="19"/>
  <c r="I213" i="19"/>
  <c r="K213" i="19"/>
  <c r="R213" i="19"/>
  <c r="Q213" i="19"/>
  <c r="P213" i="19"/>
  <c r="D192" i="19"/>
  <c r="M192" i="19"/>
  <c r="I192" i="19"/>
  <c r="G192" i="19"/>
  <c r="K192" i="19"/>
  <c r="L192" i="19"/>
  <c r="F192" i="19"/>
  <c r="N192" i="19"/>
  <c r="C192" i="19"/>
  <c r="E192" i="19"/>
  <c r="J192" i="19"/>
  <c r="H192" i="19"/>
  <c r="O192" i="19"/>
  <c r="R192" i="19"/>
  <c r="P192" i="19"/>
  <c r="Q192" i="19"/>
  <c r="H170" i="19"/>
  <c r="K170" i="19"/>
  <c r="J170" i="19"/>
  <c r="O170" i="19"/>
  <c r="F170" i="19"/>
  <c r="G170" i="19"/>
  <c r="C170" i="19"/>
  <c r="N170" i="19"/>
  <c r="I170" i="19"/>
  <c r="D170" i="19"/>
  <c r="L170" i="19"/>
  <c r="E170" i="19"/>
  <c r="M170" i="19"/>
  <c r="R170" i="19"/>
  <c r="P170" i="19"/>
  <c r="Q170" i="19"/>
  <c r="E177" i="19"/>
  <c r="I177" i="19"/>
  <c r="C177" i="19"/>
  <c r="K177" i="19"/>
  <c r="J177" i="19"/>
  <c r="N177" i="19"/>
  <c r="H177" i="19"/>
  <c r="M177" i="19"/>
  <c r="D177" i="19"/>
  <c r="L177" i="19"/>
  <c r="F177" i="19"/>
  <c r="O177" i="19"/>
  <c r="G177" i="19"/>
  <c r="R177" i="19"/>
  <c r="Q177" i="19"/>
  <c r="P177" i="19"/>
  <c r="C164" i="19"/>
  <c r="F164" i="19"/>
  <c r="H164" i="19"/>
  <c r="E164" i="19"/>
  <c r="L164" i="19"/>
  <c r="D164" i="19"/>
  <c r="I164" i="19"/>
  <c r="O164" i="19"/>
  <c r="M164" i="19"/>
  <c r="J164" i="19"/>
  <c r="N164" i="19"/>
  <c r="G164" i="19"/>
  <c r="K164" i="19"/>
  <c r="R164" i="19"/>
  <c r="P164" i="19"/>
  <c r="Q164" i="19"/>
  <c r="J186" i="19"/>
  <c r="F186" i="19"/>
  <c r="K186" i="19"/>
  <c r="I186" i="19"/>
  <c r="G186" i="19"/>
  <c r="L186" i="19"/>
  <c r="C186" i="19"/>
  <c r="M186" i="19"/>
  <c r="H186" i="19"/>
  <c r="N186" i="19"/>
  <c r="E186" i="19"/>
  <c r="O186" i="19"/>
  <c r="D186" i="19"/>
  <c r="R186" i="19"/>
  <c r="Q186" i="19"/>
  <c r="P186" i="19"/>
  <c r="G207" i="19"/>
  <c r="N207" i="19"/>
  <c r="O207" i="19"/>
  <c r="E207" i="19"/>
  <c r="C207" i="19"/>
  <c r="K207" i="19"/>
  <c r="I207" i="19"/>
  <c r="F207" i="19"/>
  <c r="M207" i="19"/>
  <c r="J207" i="19"/>
  <c r="L207" i="19"/>
  <c r="D207" i="19"/>
  <c r="H207" i="19"/>
  <c r="R207" i="19"/>
  <c r="Q207" i="19"/>
  <c r="P207" i="19"/>
  <c r="F222" i="19"/>
  <c r="H222" i="19"/>
  <c r="I222" i="19"/>
  <c r="C222" i="19"/>
  <c r="O222" i="19"/>
  <c r="D222" i="19"/>
  <c r="G222" i="19"/>
  <c r="K222" i="19"/>
  <c r="N222" i="19"/>
  <c r="L222" i="19"/>
  <c r="J222" i="19"/>
  <c r="E222" i="19"/>
  <c r="M222" i="19"/>
  <c r="R222" i="19"/>
  <c r="Q222" i="19"/>
  <c r="P222" i="19"/>
  <c r="C223" i="19"/>
  <c r="E223" i="19"/>
  <c r="O223" i="19"/>
  <c r="K223" i="19"/>
  <c r="Q223" i="19"/>
  <c r="M223" i="19"/>
  <c r="H223" i="19"/>
  <c r="G223" i="19"/>
  <c r="J223" i="19"/>
  <c r="N223" i="19"/>
  <c r="P223" i="19"/>
  <c r="I223" i="19"/>
  <c r="F223" i="19"/>
  <c r="L223" i="19"/>
  <c r="R223" i="19"/>
  <c r="D223" i="19"/>
  <c r="C181" i="19"/>
  <c r="E181" i="19"/>
  <c r="M181" i="19"/>
  <c r="I181" i="19"/>
  <c r="G181" i="19"/>
  <c r="D181" i="19"/>
  <c r="F181" i="19"/>
  <c r="O181" i="19"/>
  <c r="J181" i="19"/>
  <c r="H181" i="19"/>
  <c r="L181" i="19"/>
  <c r="N181" i="19"/>
  <c r="K181" i="19"/>
  <c r="R181" i="19"/>
  <c r="P181" i="19"/>
  <c r="Q181" i="19"/>
  <c r="K178" i="19"/>
  <c r="O178" i="19"/>
  <c r="J178" i="19"/>
  <c r="C178" i="19"/>
  <c r="N178" i="19"/>
  <c r="I178" i="19"/>
  <c r="D178" i="19"/>
  <c r="G178" i="19"/>
  <c r="H178" i="19"/>
  <c r="E178" i="19"/>
  <c r="L178" i="19"/>
  <c r="M178" i="19"/>
  <c r="F178" i="19"/>
  <c r="R178" i="19"/>
  <c r="Q178" i="19"/>
  <c r="P178" i="19"/>
  <c r="H199" i="19"/>
  <c r="M199" i="19"/>
  <c r="D199" i="19"/>
  <c r="I199" i="19"/>
  <c r="L199" i="19"/>
  <c r="J199" i="19"/>
  <c r="K199" i="19"/>
  <c r="C199" i="19"/>
  <c r="E199" i="19"/>
  <c r="G199" i="19"/>
  <c r="N199" i="19"/>
  <c r="F199" i="19"/>
  <c r="O199" i="19"/>
  <c r="R199" i="19"/>
  <c r="P199" i="19"/>
  <c r="Q199" i="19"/>
  <c r="G214" i="19"/>
  <c r="I214" i="19"/>
  <c r="O214" i="19"/>
  <c r="D214" i="19"/>
  <c r="M214" i="19"/>
  <c r="H214" i="19"/>
  <c r="J214" i="19"/>
  <c r="C214" i="19"/>
  <c r="L214" i="19"/>
  <c r="K214" i="19"/>
  <c r="F214" i="19"/>
  <c r="N214" i="19"/>
  <c r="E214" i="19"/>
  <c r="R214" i="19"/>
  <c r="P214" i="19"/>
  <c r="Q214" i="19"/>
  <c r="E174" i="19"/>
  <c r="C174" i="19"/>
  <c r="I174" i="19"/>
  <c r="N174" i="19"/>
  <c r="L174" i="19"/>
  <c r="M174" i="19"/>
  <c r="F174" i="19"/>
  <c r="H174" i="19"/>
  <c r="O174" i="19"/>
  <c r="G174" i="19"/>
  <c r="J174" i="19"/>
  <c r="D174" i="19"/>
  <c r="K174" i="19"/>
  <c r="R174" i="19"/>
  <c r="P174" i="19"/>
  <c r="Q174" i="19"/>
  <c r="C204" i="19"/>
  <c r="K204" i="19"/>
  <c r="D204" i="19"/>
  <c r="N204" i="19"/>
  <c r="E204" i="19"/>
  <c r="G204" i="19"/>
  <c r="M204" i="19"/>
  <c r="O204" i="19"/>
  <c r="J204" i="19"/>
  <c r="F204" i="19"/>
  <c r="H204" i="19"/>
  <c r="I204" i="19"/>
  <c r="L204" i="19"/>
  <c r="R204" i="19"/>
  <c r="P204" i="19"/>
  <c r="Q204" i="19"/>
  <c r="G218" i="19"/>
  <c r="F218" i="19"/>
  <c r="M218" i="19"/>
  <c r="N218" i="19"/>
  <c r="L218" i="19"/>
  <c r="J218" i="19"/>
  <c r="O218" i="19"/>
  <c r="C218" i="19"/>
  <c r="D218" i="19"/>
  <c r="I218" i="19"/>
  <c r="Q218" i="19"/>
  <c r="P218" i="19"/>
  <c r="R218" i="19"/>
  <c r="H218" i="19"/>
  <c r="K218" i="19"/>
  <c r="E218" i="19"/>
  <c r="I200" i="19"/>
  <c r="M200" i="19"/>
  <c r="J200" i="19"/>
  <c r="G200" i="19"/>
  <c r="O200" i="19"/>
  <c r="F200" i="19"/>
  <c r="N200" i="19"/>
  <c r="E200" i="19"/>
  <c r="D200" i="19"/>
  <c r="K200" i="19"/>
  <c r="H200" i="19"/>
  <c r="L200" i="19"/>
  <c r="C200" i="19"/>
  <c r="R200" i="19"/>
  <c r="Q200" i="19"/>
  <c r="P200" i="19"/>
  <c r="D219" i="19"/>
  <c r="G219" i="19"/>
  <c r="M219" i="19"/>
  <c r="O219" i="19"/>
  <c r="H219" i="19"/>
  <c r="L219" i="19"/>
  <c r="P219" i="19"/>
  <c r="E219" i="19"/>
  <c r="Q219" i="19"/>
  <c r="J219" i="19"/>
  <c r="N219" i="19"/>
  <c r="F219" i="19"/>
  <c r="I219" i="19"/>
  <c r="C219" i="19"/>
  <c r="R219" i="19"/>
  <c r="K219" i="19"/>
  <c r="E220" i="19"/>
  <c r="I220" i="19"/>
  <c r="J220" i="19"/>
  <c r="O220" i="19"/>
  <c r="D220" i="19"/>
  <c r="C220" i="19"/>
  <c r="P220" i="19"/>
  <c r="G220" i="19"/>
  <c r="L220" i="19"/>
  <c r="N220" i="19"/>
  <c r="H220" i="19"/>
  <c r="Q220" i="19"/>
  <c r="R220" i="19"/>
  <c r="M220" i="19"/>
  <c r="K220" i="19"/>
  <c r="F220" i="19"/>
  <c r="I217" i="19"/>
  <c r="N217" i="19"/>
  <c r="L217" i="19"/>
  <c r="F217" i="19"/>
  <c r="K217" i="19"/>
  <c r="H217" i="19"/>
  <c r="G217" i="19"/>
  <c r="C217" i="19"/>
  <c r="D217" i="19"/>
  <c r="P217" i="19"/>
  <c r="O217" i="19"/>
  <c r="M217" i="19"/>
  <c r="Q217" i="19"/>
  <c r="E217" i="19"/>
  <c r="R217" i="19"/>
  <c r="J217" i="19"/>
  <c r="H211" i="19"/>
  <c r="N211" i="19"/>
  <c r="E211" i="19"/>
  <c r="I211" i="19"/>
  <c r="C211" i="19"/>
  <c r="J211" i="19"/>
  <c r="D211" i="19"/>
  <c r="K211" i="19"/>
  <c r="L211" i="19"/>
  <c r="M211" i="19"/>
  <c r="F211" i="19"/>
  <c r="O211" i="19"/>
  <c r="G211" i="19"/>
  <c r="R211" i="19"/>
  <c r="P211" i="19"/>
  <c r="Q211" i="19"/>
  <c r="F171" i="19"/>
  <c r="E171" i="19"/>
  <c r="M171" i="19"/>
  <c r="H171" i="19"/>
  <c r="C171" i="19"/>
  <c r="I171" i="19"/>
  <c r="N171" i="19"/>
  <c r="O171" i="19"/>
  <c r="J171" i="19"/>
  <c r="K171" i="19"/>
  <c r="D171" i="19"/>
  <c r="G171" i="19"/>
  <c r="L171" i="19"/>
  <c r="R171" i="19"/>
  <c r="P171" i="19"/>
  <c r="Q171" i="19"/>
  <c r="G191" i="19"/>
  <c r="M191" i="19"/>
  <c r="I191" i="19"/>
  <c r="K191" i="19"/>
  <c r="O191" i="19"/>
  <c r="D191" i="19"/>
  <c r="F191" i="19"/>
  <c r="C191" i="19"/>
  <c r="L191" i="19"/>
  <c r="H191" i="19"/>
  <c r="N191" i="19"/>
  <c r="E191" i="19"/>
  <c r="J191" i="19"/>
  <c r="R191" i="19"/>
  <c r="Q191" i="19"/>
  <c r="P191" i="19"/>
  <c r="F206" i="19"/>
  <c r="G206" i="19"/>
  <c r="L206" i="19"/>
  <c r="K206" i="19"/>
  <c r="H206" i="19"/>
  <c r="I206" i="19"/>
  <c r="D206" i="19"/>
  <c r="E206" i="19"/>
  <c r="N206" i="19"/>
  <c r="O206" i="19"/>
  <c r="M206" i="19"/>
  <c r="J206" i="19"/>
  <c r="C206" i="19"/>
  <c r="R206" i="19"/>
  <c r="P206" i="19"/>
  <c r="Q206" i="19"/>
  <c r="E166" i="19"/>
  <c r="H166" i="19"/>
  <c r="L166" i="19"/>
  <c r="G166" i="19"/>
  <c r="F166" i="19"/>
  <c r="C166" i="19"/>
  <c r="D166" i="19"/>
  <c r="N166" i="19"/>
  <c r="M166" i="19"/>
  <c r="O166" i="19"/>
  <c r="I166" i="19"/>
  <c r="K166" i="19"/>
  <c r="J166" i="19"/>
  <c r="R166" i="19"/>
  <c r="Q166" i="19"/>
  <c r="P166" i="19"/>
  <c r="D209" i="19"/>
  <c r="H209" i="19"/>
  <c r="F209" i="19"/>
  <c r="O209" i="19"/>
  <c r="I209" i="19"/>
  <c r="K209" i="19"/>
  <c r="G209" i="19"/>
  <c r="J209" i="19"/>
  <c r="L209" i="19"/>
  <c r="C209" i="19"/>
  <c r="M209" i="19"/>
  <c r="E209" i="19"/>
  <c r="N209" i="19"/>
  <c r="R209" i="19"/>
  <c r="Q209" i="19"/>
  <c r="P209" i="19"/>
  <c r="E196" i="19"/>
  <c r="M196" i="19"/>
  <c r="N196" i="19"/>
  <c r="H196" i="19"/>
  <c r="I196" i="19"/>
  <c r="L196" i="19"/>
  <c r="D196" i="19"/>
  <c r="K196" i="19"/>
  <c r="O196" i="19"/>
  <c r="G196" i="19"/>
  <c r="J196" i="19"/>
  <c r="F196" i="19"/>
  <c r="C196" i="19"/>
  <c r="R196" i="19"/>
  <c r="P196" i="19"/>
  <c r="Q196" i="19"/>
  <c r="D203" i="19"/>
  <c r="N203" i="19"/>
  <c r="C203" i="19"/>
  <c r="E203" i="19"/>
  <c r="O203" i="19"/>
  <c r="L203" i="19"/>
  <c r="I203" i="19"/>
  <c r="G203" i="19"/>
  <c r="F203" i="19"/>
  <c r="J203" i="19"/>
  <c r="M203" i="19"/>
  <c r="H203" i="19"/>
  <c r="K203" i="19"/>
  <c r="R203" i="19"/>
  <c r="Q203" i="19"/>
  <c r="P203" i="19"/>
  <c r="H227" i="19"/>
  <c r="O227" i="19"/>
  <c r="D227" i="19"/>
  <c r="I227" i="19"/>
  <c r="L227" i="19"/>
  <c r="E227" i="19"/>
  <c r="J227" i="19"/>
  <c r="G227" i="19"/>
  <c r="M227" i="19"/>
  <c r="F227" i="19"/>
  <c r="K227" i="19"/>
  <c r="C227" i="19"/>
  <c r="N227" i="19"/>
  <c r="R227" i="19"/>
  <c r="P227" i="19"/>
  <c r="Q227" i="19"/>
  <c r="E183" i="19"/>
  <c r="G183" i="19"/>
  <c r="F183" i="19"/>
  <c r="N183" i="19"/>
  <c r="C183" i="19"/>
  <c r="K183" i="19"/>
  <c r="H183" i="19"/>
  <c r="O183" i="19"/>
  <c r="I183" i="19"/>
  <c r="D183" i="19"/>
  <c r="M183" i="19"/>
  <c r="L183" i="19"/>
  <c r="J183" i="19"/>
  <c r="R183" i="19"/>
  <c r="Q183" i="19"/>
  <c r="P183" i="19"/>
  <c r="C198" i="19"/>
  <c r="G198" i="19"/>
  <c r="H198" i="19"/>
  <c r="N198" i="19"/>
  <c r="K198" i="19"/>
  <c r="D198" i="19"/>
  <c r="L198" i="19"/>
  <c r="F198" i="19"/>
  <c r="M198" i="19"/>
  <c r="E198" i="19"/>
  <c r="J198" i="19"/>
  <c r="I198" i="19"/>
  <c r="O198" i="19"/>
  <c r="R198" i="19"/>
  <c r="Q198" i="19"/>
  <c r="P198" i="19"/>
  <c r="C221" i="19"/>
  <c r="P221" i="19"/>
  <c r="F221" i="19"/>
  <c r="R221" i="19"/>
  <c r="M221" i="19"/>
  <c r="N221" i="19"/>
  <c r="J221" i="19"/>
  <c r="G221" i="19"/>
  <c r="K221" i="19"/>
  <c r="I221" i="19"/>
  <c r="O221" i="19"/>
  <c r="Q221" i="19"/>
  <c r="H221" i="19"/>
  <c r="D221" i="19"/>
  <c r="L221" i="19"/>
  <c r="E221" i="19"/>
  <c r="C228" i="19"/>
  <c r="G228" i="19"/>
  <c r="M228" i="19"/>
  <c r="H228" i="19"/>
  <c r="F228" i="19"/>
  <c r="O228" i="19"/>
  <c r="N228" i="19"/>
  <c r="D228" i="19"/>
  <c r="J228" i="19"/>
  <c r="L228" i="19"/>
  <c r="K228" i="19"/>
  <c r="E228" i="19"/>
  <c r="I228" i="19"/>
  <c r="R228" i="19"/>
  <c r="Q228" i="19"/>
  <c r="P228" i="19"/>
  <c r="J185" i="20"/>
  <c r="S185" i="20"/>
  <c r="AB185" i="20"/>
  <c r="G185" i="20"/>
  <c r="K185" i="20"/>
  <c r="T185" i="20"/>
  <c r="AC185" i="20"/>
  <c r="C185" i="20"/>
  <c r="L185" i="20"/>
  <c r="U185" i="20"/>
  <c r="AD185" i="20"/>
  <c r="F185" i="20"/>
  <c r="P185" i="20"/>
  <c r="Y185" i="20"/>
  <c r="H185" i="20"/>
  <c r="Q185" i="20"/>
  <c r="Z185" i="20"/>
  <c r="X185" i="20"/>
  <c r="D185" i="20"/>
  <c r="AA185" i="20"/>
  <c r="M185" i="20"/>
  <c r="E185" i="20"/>
  <c r="I185" i="20"/>
  <c r="N185" i="20"/>
  <c r="R185" i="20"/>
  <c r="V185" i="20"/>
  <c r="AE185" i="20"/>
  <c r="W185" i="20"/>
  <c r="O185" i="20"/>
  <c r="T86" i="20"/>
  <c r="E86" i="20"/>
  <c r="Z86" i="20"/>
  <c r="AB86" i="20"/>
  <c r="N86" i="20"/>
  <c r="F86" i="20"/>
  <c r="R86" i="20"/>
  <c r="W86" i="20"/>
  <c r="P86" i="20"/>
  <c r="AE86" i="20"/>
  <c r="I86" i="20"/>
  <c r="X86" i="20"/>
  <c r="H86" i="20"/>
  <c r="S86" i="20"/>
  <c r="G86" i="20"/>
  <c r="U86" i="20"/>
  <c r="Q86" i="20"/>
  <c r="AA86" i="20"/>
  <c r="AD86" i="20"/>
  <c r="M86" i="20"/>
  <c r="L86" i="20"/>
  <c r="J86" i="20"/>
  <c r="K86" i="20"/>
  <c r="AC86" i="20"/>
  <c r="V86" i="20"/>
  <c r="C86" i="20"/>
  <c r="D86" i="20"/>
  <c r="Y86" i="20"/>
  <c r="O86" i="20"/>
  <c r="K166" i="20"/>
  <c r="S166" i="20"/>
  <c r="Z166" i="20"/>
  <c r="N166" i="20"/>
  <c r="O166" i="20"/>
  <c r="G166" i="20"/>
  <c r="AC166" i="20"/>
  <c r="AA166" i="20"/>
  <c r="C166" i="20"/>
  <c r="T166" i="20"/>
  <c r="Y166" i="20"/>
  <c r="J166" i="20"/>
  <c r="I166" i="20"/>
  <c r="M166" i="20"/>
  <c r="W166" i="20"/>
  <c r="Q166" i="20"/>
  <c r="D166" i="20"/>
  <c r="AE166" i="20"/>
  <c r="F166" i="20"/>
  <c r="P166" i="20"/>
  <c r="R166" i="20"/>
  <c r="E166" i="20"/>
  <c r="AB166" i="20"/>
  <c r="U166" i="20"/>
  <c r="X166" i="20"/>
  <c r="V166" i="20"/>
  <c r="H166" i="20"/>
  <c r="AD166" i="20"/>
  <c r="L166" i="20"/>
  <c r="L102" i="20"/>
  <c r="Z102" i="20"/>
  <c r="U102" i="20"/>
  <c r="I102" i="20"/>
  <c r="S102" i="20"/>
  <c r="M102" i="20"/>
  <c r="Y102" i="20"/>
  <c r="F102" i="20"/>
  <c r="T102" i="20"/>
  <c r="K102" i="20"/>
  <c r="O102" i="20"/>
  <c r="R102" i="20"/>
  <c r="W102" i="20"/>
  <c r="AC102" i="20"/>
  <c r="H102" i="20"/>
  <c r="AE102" i="20"/>
  <c r="C102" i="20"/>
  <c r="AA102" i="20"/>
  <c r="J102" i="20"/>
  <c r="X102" i="20"/>
  <c r="V102" i="20"/>
  <c r="Q102" i="20"/>
  <c r="AD102" i="20"/>
  <c r="AB102" i="20"/>
  <c r="N102" i="20"/>
  <c r="D102" i="20"/>
  <c r="E102" i="20"/>
  <c r="G102" i="20"/>
  <c r="P102" i="20"/>
  <c r="L162" i="20"/>
  <c r="T162" i="20"/>
  <c r="C162" i="20"/>
  <c r="I162" i="20"/>
  <c r="N162" i="20"/>
  <c r="AD162" i="20"/>
  <c r="U162" i="20"/>
  <c r="V162" i="20"/>
  <c r="H162" i="20"/>
  <c r="R162" i="20"/>
  <c r="D162" i="20"/>
  <c r="AA162" i="20"/>
  <c r="W162" i="20"/>
  <c r="O162" i="20"/>
  <c r="AB162" i="20"/>
  <c r="J162" i="20"/>
  <c r="AC162" i="20"/>
  <c r="P162" i="20"/>
  <c r="AE162" i="20"/>
  <c r="X162" i="20"/>
  <c r="S162" i="20"/>
  <c r="F162" i="20"/>
  <c r="Z162" i="20"/>
  <c r="E162" i="20"/>
  <c r="M162" i="20"/>
  <c r="K162" i="20"/>
  <c r="Q162" i="20"/>
  <c r="Y162" i="20"/>
  <c r="G162" i="20"/>
  <c r="M53" i="20"/>
  <c r="R53" i="20"/>
  <c r="T53" i="20"/>
  <c r="C53" i="20"/>
  <c r="L53" i="20"/>
  <c r="D53" i="20"/>
  <c r="F53" i="20"/>
  <c r="N53" i="20"/>
  <c r="Q53" i="20"/>
  <c r="H53" i="20"/>
  <c r="K53" i="20"/>
  <c r="P53" i="20"/>
  <c r="S53" i="20"/>
  <c r="J53" i="20"/>
  <c r="E53" i="20"/>
  <c r="I53" i="20"/>
  <c r="O53" i="20"/>
  <c r="G53" i="20"/>
  <c r="W53" i="20"/>
  <c r="AD53" i="20"/>
  <c r="X53" i="20"/>
  <c r="AE53" i="20"/>
  <c r="Z53" i="20"/>
  <c r="V53" i="20"/>
  <c r="AB53" i="20"/>
  <c r="AC53" i="20"/>
  <c r="U53" i="20"/>
  <c r="AA53" i="20"/>
  <c r="Y53" i="20"/>
  <c r="D67" i="20"/>
  <c r="S67" i="20"/>
  <c r="AE67" i="20"/>
  <c r="H67" i="20"/>
  <c r="V67" i="20"/>
  <c r="J67" i="20"/>
  <c r="Z67" i="20"/>
  <c r="K67" i="20"/>
  <c r="AA67" i="20"/>
  <c r="P67" i="20"/>
  <c r="M67" i="20"/>
  <c r="O67" i="20"/>
  <c r="T67" i="20"/>
  <c r="AD67" i="20"/>
  <c r="C67" i="20"/>
  <c r="U67" i="20"/>
  <c r="AC67" i="20"/>
  <c r="F67" i="20"/>
  <c r="R67" i="20"/>
  <c r="N67" i="20"/>
  <c r="L67" i="20"/>
  <c r="W67" i="20"/>
  <c r="G67" i="20"/>
  <c r="AB67" i="20"/>
  <c r="Q67" i="20"/>
  <c r="Y67" i="20"/>
  <c r="I67" i="20"/>
  <c r="E67" i="20"/>
  <c r="X67" i="20"/>
  <c r="O195" i="20"/>
  <c r="AD195" i="20"/>
  <c r="E195" i="20"/>
  <c r="P195" i="20"/>
  <c r="AE195" i="20"/>
  <c r="D195" i="20"/>
  <c r="Q195" i="20"/>
  <c r="H195" i="20"/>
  <c r="X195" i="20"/>
  <c r="L195" i="20"/>
  <c r="Y195" i="20"/>
  <c r="F195" i="20"/>
  <c r="U195" i="20"/>
  <c r="G195" i="20"/>
  <c r="M195" i="20"/>
  <c r="V195" i="20"/>
  <c r="Z195" i="20"/>
  <c r="N195" i="20"/>
  <c r="AA195" i="20"/>
  <c r="T195" i="20"/>
  <c r="C195" i="20"/>
  <c r="I195" i="20"/>
  <c r="R195" i="20"/>
  <c r="K195" i="20"/>
  <c r="AC195" i="20"/>
  <c r="W195" i="20"/>
  <c r="S195" i="20"/>
  <c r="AB195" i="20"/>
  <c r="J195" i="20"/>
  <c r="Z90" i="20"/>
  <c r="AD90" i="20"/>
  <c r="K90" i="20"/>
  <c r="AE90" i="20"/>
  <c r="U90" i="20"/>
  <c r="V90" i="20"/>
  <c r="N90" i="20"/>
  <c r="M90" i="20"/>
  <c r="P90" i="20"/>
  <c r="T90" i="20"/>
  <c r="O90" i="20"/>
  <c r="C90" i="20"/>
  <c r="X90" i="20"/>
  <c r="D90" i="20"/>
  <c r="AC90" i="20"/>
  <c r="W90" i="20"/>
  <c r="Q90" i="20"/>
  <c r="L90" i="20"/>
  <c r="J90" i="20"/>
  <c r="G90" i="20"/>
  <c r="E90" i="20"/>
  <c r="S90" i="20"/>
  <c r="F90" i="20"/>
  <c r="AB90" i="20"/>
  <c r="I90" i="20"/>
  <c r="H90" i="20"/>
  <c r="AA90" i="20"/>
  <c r="Y90" i="20"/>
  <c r="R90" i="20"/>
  <c r="L139" i="20"/>
  <c r="AC139" i="20"/>
  <c r="P139" i="20"/>
  <c r="R139" i="20"/>
  <c r="C139" i="20"/>
  <c r="T139" i="20"/>
  <c r="H139" i="20"/>
  <c r="Z139" i="20"/>
  <c r="I139" i="20"/>
  <c r="AE139" i="20"/>
  <c r="D139" i="20"/>
  <c r="E139" i="20"/>
  <c r="O139" i="20"/>
  <c r="W139" i="20"/>
  <c r="Y139" i="20"/>
  <c r="V139" i="20"/>
  <c r="U139" i="20"/>
  <c r="Q139" i="20"/>
  <c r="G139" i="20"/>
  <c r="F139" i="20"/>
  <c r="N139" i="20"/>
  <c r="K139" i="20"/>
  <c r="AD139" i="20"/>
  <c r="S139" i="20"/>
  <c r="X139" i="20"/>
  <c r="AB139" i="20"/>
  <c r="AA139" i="20"/>
  <c r="J139" i="20"/>
  <c r="M139" i="20"/>
  <c r="I173" i="20"/>
  <c r="R173" i="20"/>
  <c r="AA173" i="20"/>
  <c r="J173" i="20"/>
  <c r="T173" i="20"/>
  <c r="AD173" i="20"/>
  <c r="K173" i="20"/>
  <c r="U173" i="20"/>
  <c r="G173" i="20"/>
  <c r="L173" i="20"/>
  <c r="V173" i="20"/>
  <c r="E173" i="20"/>
  <c r="P173" i="20"/>
  <c r="Z173" i="20"/>
  <c r="F173" i="20"/>
  <c r="Q173" i="20"/>
  <c r="AB173" i="20"/>
  <c r="S173" i="20"/>
  <c r="C173" i="20"/>
  <c r="D173" i="20"/>
  <c r="X173" i="20"/>
  <c r="Y173" i="20"/>
  <c r="AC173" i="20"/>
  <c r="H173" i="20"/>
  <c r="M173" i="20"/>
  <c r="N173" i="20"/>
  <c r="AE173" i="20"/>
  <c r="W173" i="20"/>
  <c r="O173" i="20"/>
  <c r="P52" i="20"/>
  <c r="S52" i="20"/>
  <c r="T52" i="20"/>
  <c r="I52" i="20"/>
  <c r="H52" i="20"/>
  <c r="R52" i="20"/>
  <c r="G52" i="20"/>
  <c r="M52" i="20"/>
  <c r="N52" i="20"/>
  <c r="F52" i="20"/>
  <c r="C52" i="20"/>
  <c r="L52" i="20"/>
  <c r="O52" i="20"/>
  <c r="J52" i="20"/>
  <c r="D52" i="20"/>
  <c r="K52" i="20"/>
  <c r="E52" i="20"/>
  <c r="Q52" i="20"/>
  <c r="W52" i="20"/>
  <c r="U52" i="20"/>
  <c r="AD52" i="20"/>
  <c r="X52" i="20"/>
  <c r="Y52" i="20"/>
  <c r="Z52" i="20"/>
  <c r="V52" i="20"/>
  <c r="AC52" i="20"/>
  <c r="AA52" i="20"/>
  <c r="AE52" i="20"/>
  <c r="AB52" i="20"/>
  <c r="G116" i="20"/>
  <c r="O116" i="20"/>
  <c r="W116" i="20"/>
  <c r="AE116" i="20"/>
  <c r="F116" i="20"/>
  <c r="P116" i="20"/>
  <c r="Y116" i="20"/>
  <c r="H116" i="20"/>
  <c r="Q116" i="20"/>
  <c r="Z116" i="20"/>
  <c r="I116" i="20"/>
  <c r="R116" i="20"/>
  <c r="AA116" i="20"/>
  <c r="C116" i="20"/>
  <c r="L116" i="20"/>
  <c r="U116" i="20"/>
  <c r="AD116" i="20"/>
  <c r="E116" i="20"/>
  <c r="X116" i="20"/>
  <c r="M116" i="20"/>
  <c r="J116" i="20"/>
  <c r="AB116" i="20"/>
  <c r="K116" i="20"/>
  <c r="AC116" i="20"/>
  <c r="S116" i="20"/>
  <c r="T116" i="20"/>
  <c r="N116" i="20"/>
  <c r="V116" i="20"/>
  <c r="D116" i="20"/>
  <c r="N180" i="20"/>
  <c r="C180" i="20"/>
  <c r="Y180" i="20"/>
  <c r="M180" i="20"/>
  <c r="T180" i="20"/>
  <c r="U180" i="20"/>
  <c r="AC180" i="20"/>
  <c r="W180" i="20"/>
  <c r="P180" i="20"/>
  <c r="F180" i="20"/>
  <c r="AB180" i="20"/>
  <c r="R180" i="20"/>
  <c r="AD180" i="20"/>
  <c r="H180" i="20"/>
  <c r="L180" i="20"/>
  <c r="Z180" i="20"/>
  <c r="E180" i="20"/>
  <c r="X180" i="20"/>
  <c r="O180" i="20"/>
  <c r="D180" i="20"/>
  <c r="J180" i="20"/>
  <c r="V180" i="20"/>
  <c r="S180" i="20"/>
  <c r="AA180" i="20"/>
  <c r="I180" i="20"/>
  <c r="AE180" i="20"/>
  <c r="G180" i="20"/>
  <c r="K180" i="20"/>
  <c r="Q180" i="20"/>
  <c r="J95" i="20"/>
  <c r="V95" i="20"/>
  <c r="M95" i="20"/>
  <c r="D95" i="20"/>
  <c r="P95" i="20"/>
  <c r="Q95" i="20"/>
  <c r="AB95" i="20"/>
  <c r="T95" i="20"/>
  <c r="AD95" i="20"/>
  <c r="Y95" i="20"/>
  <c r="H95" i="20"/>
  <c r="Z95" i="20"/>
  <c r="AC95" i="20"/>
  <c r="R95" i="20"/>
  <c r="AA95" i="20"/>
  <c r="AE95" i="20"/>
  <c r="F95" i="20"/>
  <c r="L95" i="20"/>
  <c r="O95" i="20"/>
  <c r="K95" i="20"/>
  <c r="C95" i="20"/>
  <c r="X95" i="20"/>
  <c r="G95" i="20"/>
  <c r="E95" i="20"/>
  <c r="I95" i="20"/>
  <c r="U95" i="20"/>
  <c r="N95" i="20"/>
  <c r="W95" i="20"/>
  <c r="S95" i="20"/>
  <c r="D159" i="20"/>
  <c r="W159" i="20"/>
  <c r="AD159" i="20"/>
  <c r="R159" i="20"/>
  <c r="E159" i="20"/>
  <c r="C159" i="20"/>
  <c r="T159" i="20"/>
  <c r="L159" i="20"/>
  <c r="K159" i="20"/>
  <c r="AA159" i="20"/>
  <c r="U159" i="20"/>
  <c r="M159" i="20"/>
  <c r="G159" i="20"/>
  <c r="F159" i="20"/>
  <c r="J159" i="20"/>
  <c r="AC159" i="20"/>
  <c r="I159" i="20"/>
  <c r="Q159" i="20"/>
  <c r="O159" i="20"/>
  <c r="AE159" i="20"/>
  <c r="X159" i="20"/>
  <c r="S159" i="20"/>
  <c r="N159" i="20"/>
  <c r="AB159" i="20"/>
  <c r="Z159" i="20"/>
  <c r="Y159" i="20"/>
  <c r="H159" i="20"/>
  <c r="V159" i="20"/>
  <c r="P159" i="20"/>
  <c r="J80" i="20"/>
  <c r="Z80" i="20"/>
  <c r="L80" i="20"/>
  <c r="AA80" i="20"/>
  <c r="O80" i="20"/>
  <c r="AB80" i="20"/>
  <c r="F80" i="20"/>
  <c r="S80" i="20"/>
  <c r="Q80" i="20"/>
  <c r="R80" i="20"/>
  <c r="V80" i="20"/>
  <c r="C80" i="20"/>
  <c r="I80" i="20"/>
  <c r="X80" i="20"/>
  <c r="AE80" i="20"/>
  <c r="H80" i="20"/>
  <c r="K80" i="20"/>
  <c r="Y80" i="20"/>
  <c r="T80" i="20"/>
  <c r="AD80" i="20"/>
  <c r="W80" i="20"/>
  <c r="N80" i="20"/>
  <c r="E80" i="20"/>
  <c r="D80" i="20"/>
  <c r="G80" i="20"/>
  <c r="M80" i="20"/>
  <c r="P80" i="20"/>
  <c r="U80" i="20"/>
  <c r="AC80" i="20"/>
  <c r="D144" i="20"/>
  <c r="M144" i="20"/>
  <c r="V144" i="20"/>
  <c r="AE144" i="20"/>
  <c r="F144" i="20"/>
  <c r="Q144" i="20"/>
  <c r="AA144" i="20"/>
  <c r="G144" i="20"/>
  <c r="R144" i="20"/>
  <c r="AB144" i="20"/>
  <c r="I144" i="20"/>
  <c r="S144" i="20"/>
  <c r="AC144" i="20"/>
  <c r="L144" i="20"/>
  <c r="W144" i="20"/>
  <c r="C144" i="20"/>
  <c r="N144" i="20"/>
  <c r="Y144" i="20"/>
  <c r="Z144" i="20"/>
  <c r="J144" i="20"/>
  <c r="K144" i="20"/>
  <c r="AD144" i="20"/>
  <c r="E144" i="20"/>
  <c r="O144" i="20"/>
  <c r="T144" i="20"/>
  <c r="U144" i="20"/>
  <c r="P144" i="20"/>
  <c r="H144" i="20"/>
  <c r="X144" i="20"/>
  <c r="G65" i="20"/>
  <c r="T65" i="20"/>
  <c r="F65" i="20"/>
  <c r="V65" i="20"/>
  <c r="H65" i="20"/>
  <c r="W65" i="20"/>
  <c r="I65" i="20"/>
  <c r="Z65" i="20"/>
  <c r="P65" i="20"/>
  <c r="AE65" i="20"/>
  <c r="K65" i="20"/>
  <c r="N65" i="20"/>
  <c r="Q65" i="20"/>
  <c r="AD65" i="20"/>
  <c r="C65" i="20"/>
  <c r="R65" i="20"/>
  <c r="AA65" i="20"/>
  <c r="AB65" i="20"/>
  <c r="J65" i="20"/>
  <c r="O65" i="20"/>
  <c r="S65" i="20"/>
  <c r="X65" i="20"/>
  <c r="D65" i="20"/>
  <c r="L65" i="20"/>
  <c r="M65" i="20"/>
  <c r="AC65" i="20"/>
  <c r="Y65" i="20"/>
  <c r="E65" i="20"/>
  <c r="U65" i="20"/>
  <c r="F129" i="20"/>
  <c r="N129" i="20"/>
  <c r="V129" i="20"/>
  <c r="AD129" i="20"/>
  <c r="J129" i="20"/>
  <c r="S129" i="20"/>
  <c r="AB129" i="20"/>
  <c r="C129" i="20"/>
  <c r="M129" i="20"/>
  <c r="X129" i="20"/>
  <c r="AA129" i="20"/>
  <c r="D129" i="20"/>
  <c r="O129" i="20"/>
  <c r="Y129" i="20"/>
  <c r="G129" i="20"/>
  <c r="E129" i="20"/>
  <c r="P129" i="20"/>
  <c r="Z129" i="20"/>
  <c r="Q129" i="20"/>
  <c r="I129" i="20"/>
  <c r="T129" i="20"/>
  <c r="AE129" i="20"/>
  <c r="K129" i="20"/>
  <c r="U129" i="20"/>
  <c r="H129" i="20"/>
  <c r="L129" i="20"/>
  <c r="R129" i="20"/>
  <c r="W129" i="20"/>
  <c r="AC129" i="20"/>
  <c r="L193" i="20"/>
  <c r="AD193" i="20"/>
  <c r="M193" i="20"/>
  <c r="R193" i="20"/>
  <c r="D193" i="20"/>
  <c r="V193" i="20"/>
  <c r="I193" i="20"/>
  <c r="AA193" i="20"/>
  <c r="AC193" i="20"/>
  <c r="C193" i="20"/>
  <c r="K193" i="20"/>
  <c r="T193" i="20"/>
  <c r="U193" i="20"/>
  <c r="J193" i="20"/>
  <c r="G193" i="20"/>
  <c r="O193" i="20"/>
  <c r="W193" i="20"/>
  <c r="AB193" i="20"/>
  <c r="Y193" i="20"/>
  <c r="X193" i="20"/>
  <c r="Q193" i="20"/>
  <c r="AE193" i="20"/>
  <c r="S193" i="20"/>
  <c r="F193" i="20"/>
  <c r="P193" i="20"/>
  <c r="N193" i="20"/>
  <c r="Z193" i="20"/>
  <c r="E193" i="20"/>
  <c r="H193" i="20"/>
  <c r="Z150" i="20"/>
  <c r="F150" i="20"/>
  <c r="P150" i="20"/>
  <c r="U150" i="20"/>
  <c r="J150" i="20"/>
  <c r="Q150" i="20"/>
  <c r="I150" i="20"/>
  <c r="AD150" i="20"/>
  <c r="AA150" i="20"/>
  <c r="G150" i="20"/>
  <c r="M150" i="20"/>
  <c r="L150" i="20"/>
  <c r="V150" i="20"/>
  <c r="X150" i="20"/>
  <c r="H150" i="20"/>
  <c r="W150" i="20"/>
  <c r="D150" i="20"/>
  <c r="K150" i="20"/>
  <c r="O150" i="20"/>
  <c r="AB150" i="20"/>
  <c r="C150" i="20"/>
  <c r="AC150" i="20"/>
  <c r="E150" i="20"/>
  <c r="T150" i="20"/>
  <c r="S150" i="20"/>
  <c r="N150" i="20"/>
  <c r="R150" i="20"/>
  <c r="Y150" i="20"/>
  <c r="AE150" i="20"/>
  <c r="F54" i="20"/>
  <c r="M54" i="20"/>
  <c r="K54" i="20"/>
  <c r="G54" i="20"/>
  <c r="C54" i="20"/>
  <c r="O54" i="20"/>
  <c r="P54" i="20"/>
  <c r="H54" i="20"/>
  <c r="R54" i="20"/>
  <c r="D54" i="20"/>
  <c r="I54" i="20"/>
  <c r="Q54" i="20"/>
  <c r="T54" i="20"/>
  <c r="N54" i="20"/>
  <c r="E54" i="20"/>
  <c r="L54" i="20"/>
  <c r="S54" i="20"/>
  <c r="J54" i="20"/>
  <c r="W54" i="20"/>
  <c r="AD54" i="20"/>
  <c r="X54" i="20"/>
  <c r="AC54" i="20"/>
  <c r="AB54" i="20"/>
  <c r="Y54" i="20"/>
  <c r="U54" i="20"/>
  <c r="AA54" i="20"/>
  <c r="Z54" i="20"/>
  <c r="AE54" i="20"/>
  <c r="V54" i="20"/>
  <c r="J69" i="20"/>
  <c r="I69" i="20"/>
  <c r="X69" i="20"/>
  <c r="M69" i="20"/>
  <c r="Y69" i="20"/>
  <c r="N69" i="20"/>
  <c r="Z69" i="20"/>
  <c r="E69" i="20"/>
  <c r="R69" i="20"/>
  <c r="AC69" i="20"/>
  <c r="AA69" i="20"/>
  <c r="D69" i="20"/>
  <c r="AB69" i="20"/>
  <c r="F69" i="20"/>
  <c r="Q69" i="20"/>
  <c r="T69" i="20"/>
  <c r="H69" i="20"/>
  <c r="P69" i="20"/>
  <c r="S69" i="20"/>
  <c r="AD69" i="20"/>
  <c r="AE69" i="20"/>
  <c r="C69" i="20"/>
  <c r="U69" i="20"/>
  <c r="L69" i="20"/>
  <c r="G69" i="20"/>
  <c r="V69" i="20"/>
  <c r="O69" i="20"/>
  <c r="W69" i="20"/>
  <c r="K69" i="20"/>
  <c r="G194" i="20"/>
  <c r="AC194" i="20"/>
  <c r="S194" i="20"/>
  <c r="H194" i="20"/>
  <c r="K194" i="20"/>
  <c r="P194" i="20"/>
  <c r="I194" i="20"/>
  <c r="Q194" i="20"/>
  <c r="X194" i="20"/>
  <c r="V194" i="20"/>
  <c r="L194" i="20"/>
  <c r="Z194" i="20"/>
  <c r="Y194" i="20"/>
  <c r="O194" i="20"/>
  <c r="W194" i="20"/>
  <c r="AE194" i="20"/>
  <c r="T194" i="20"/>
  <c r="F194" i="20"/>
  <c r="D194" i="20"/>
  <c r="C194" i="20"/>
  <c r="N194" i="20"/>
  <c r="M194" i="20"/>
  <c r="AB194" i="20"/>
  <c r="E194" i="20"/>
  <c r="AA194" i="20"/>
  <c r="J194" i="20"/>
  <c r="AD194" i="20"/>
  <c r="R194" i="20"/>
  <c r="U194" i="20"/>
  <c r="G50" i="20"/>
  <c r="D50" i="20"/>
  <c r="T50" i="20"/>
  <c r="S50" i="20"/>
  <c r="H50" i="20"/>
  <c r="E50" i="20"/>
  <c r="O50" i="20"/>
  <c r="M50" i="20"/>
  <c r="P50" i="20"/>
  <c r="Q50" i="20"/>
  <c r="N50" i="20"/>
  <c r="J50" i="20"/>
  <c r="L50" i="20"/>
  <c r="F50" i="20"/>
  <c r="I50" i="20"/>
  <c r="K50" i="20"/>
  <c r="C50" i="20"/>
  <c r="R50" i="20"/>
  <c r="W50" i="20"/>
  <c r="V50" i="20"/>
  <c r="X50" i="20"/>
  <c r="AB50" i="20"/>
  <c r="AA50" i="20"/>
  <c r="AE50" i="20"/>
  <c r="AD50" i="20"/>
  <c r="AC50" i="20"/>
  <c r="Y50" i="20"/>
  <c r="Z50" i="20"/>
  <c r="U50" i="20"/>
  <c r="C85" i="20"/>
  <c r="M85" i="20"/>
  <c r="X85" i="20"/>
  <c r="D85" i="20"/>
  <c r="N85" i="20"/>
  <c r="Y85" i="20"/>
  <c r="E85" i="20"/>
  <c r="P85" i="20"/>
  <c r="AA85" i="20"/>
  <c r="J85" i="20"/>
  <c r="T85" i="20"/>
  <c r="AD85" i="20"/>
  <c r="R85" i="20"/>
  <c r="S85" i="20"/>
  <c r="U85" i="20"/>
  <c r="I85" i="20"/>
  <c r="AC85" i="20"/>
  <c r="K85" i="20"/>
  <c r="F85" i="20"/>
  <c r="V85" i="20"/>
  <c r="AB85" i="20"/>
  <c r="L85" i="20"/>
  <c r="G85" i="20"/>
  <c r="AE85" i="20"/>
  <c r="H85" i="20"/>
  <c r="Q85" i="20"/>
  <c r="Z85" i="20"/>
  <c r="W85" i="20"/>
  <c r="O85" i="20"/>
  <c r="E83" i="20"/>
  <c r="K83" i="20"/>
  <c r="T83" i="20"/>
  <c r="F83" i="20"/>
  <c r="N83" i="20"/>
  <c r="S83" i="20"/>
  <c r="AD83" i="20"/>
  <c r="AA83" i="20"/>
  <c r="J83" i="20"/>
  <c r="G83" i="20"/>
  <c r="V83" i="20"/>
  <c r="W83" i="20"/>
  <c r="R83" i="20"/>
  <c r="U83" i="20"/>
  <c r="AC83" i="20"/>
  <c r="L83" i="20"/>
  <c r="H83" i="20"/>
  <c r="M83" i="20"/>
  <c r="AB83" i="20"/>
  <c r="C83" i="20"/>
  <c r="O83" i="20"/>
  <c r="D83" i="20"/>
  <c r="AE83" i="20"/>
  <c r="I83" i="20"/>
  <c r="Y83" i="20"/>
  <c r="P83" i="20"/>
  <c r="Z83" i="20"/>
  <c r="Q83" i="20"/>
  <c r="X83" i="20"/>
  <c r="L106" i="20"/>
  <c r="R106" i="20"/>
  <c r="K106" i="20"/>
  <c r="AB106" i="20"/>
  <c r="C106" i="20"/>
  <c r="AC106" i="20"/>
  <c r="F106" i="20"/>
  <c r="M106" i="20"/>
  <c r="E106" i="20"/>
  <c r="T106" i="20"/>
  <c r="N106" i="20"/>
  <c r="X106" i="20"/>
  <c r="U106" i="20"/>
  <c r="G106" i="20"/>
  <c r="Z106" i="20"/>
  <c r="J106" i="20"/>
  <c r="V106" i="20"/>
  <c r="H106" i="20"/>
  <c r="AD106" i="20"/>
  <c r="W106" i="20"/>
  <c r="Y106" i="20"/>
  <c r="P106" i="20"/>
  <c r="AA106" i="20"/>
  <c r="Q106" i="20"/>
  <c r="AE106" i="20"/>
  <c r="O106" i="20"/>
  <c r="I106" i="20"/>
  <c r="D106" i="20"/>
  <c r="S106" i="20"/>
  <c r="I155" i="20"/>
  <c r="S155" i="20"/>
  <c r="AC155" i="20"/>
  <c r="H155" i="20"/>
  <c r="M155" i="20"/>
  <c r="Y155" i="20"/>
  <c r="C155" i="20"/>
  <c r="N155" i="20"/>
  <c r="AA155" i="20"/>
  <c r="D155" i="20"/>
  <c r="P155" i="20"/>
  <c r="AB155" i="20"/>
  <c r="J155" i="20"/>
  <c r="U155" i="20"/>
  <c r="K155" i="20"/>
  <c r="V155" i="20"/>
  <c r="E155" i="20"/>
  <c r="R155" i="20"/>
  <c r="T155" i="20"/>
  <c r="F155" i="20"/>
  <c r="L155" i="20"/>
  <c r="X155" i="20"/>
  <c r="AD155" i="20"/>
  <c r="Z155" i="20"/>
  <c r="O155" i="20"/>
  <c r="Q155" i="20"/>
  <c r="G155" i="20"/>
  <c r="W155" i="20"/>
  <c r="AE155" i="20"/>
  <c r="F61" i="20"/>
  <c r="O61" i="20"/>
  <c r="X61" i="20"/>
  <c r="I61" i="20"/>
  <c r="S61" i="20"/>
  <c r="AD61" i="20"/>
  <c r="J61" i="20"/>
  <c r="T61" i="20"/>
  <c r="AE61" i="20"/>
  <c r="K61" i="20"/>
  <c r="V61" i="20"/>
  <c r="D61" i="20"/>
  <c r="P61" i="20"/>
  <c r="Z61" i="20"/>
  <c r="L61" i="20"/>
  <c r="N61" i="20"/>
  <c r="Q61" i="20"/>
  <c r="C61" i="20"/>
  <c r="Y61" i="20"/>
  <c r="H61" i="20"/>
  <c r="R61" i="20"/>
  <c r="AA61" i="20"/>
  <c r="W61" i="20"/>
  <c r="AB61" i="20"/>
  <c r="G61" i="20"/>
  <c r="E61" i="20"/>
  <c r="AC61" i="20"/>
  <c r="M61" i="20"/>
  <c r="U61" i="20"/>
  <c r="E189" i="20"/>
  <c r="Q189" i="20"/>
  <c r="AA189" i="20"/>
  <c r="H189" i="20"/>
  <c r="R189" i="20"/>
  <c r="AB189" i="20"/>
  <c r="I189" i="20"/>
  <c r="S189" i="20"/>
  <c r="AC189" i="20"/>
  <c r="L189" i="20"/>
  <c r="V189" i="20"/>
  <c r="C189" i="20"/>
  <c r="M189" i="20"/>
  <c r="X189" i="20"/>
  <c r="K189" i="20"/>
  <c r="U189" i="20"/>
  <c r="N189" i="20"/>
  <c r="T189" i="20"/>
  <c r="Z189" i="20"/>
  <c r="AD189" i="20"/>
  <c r="D189" i="20"/>
  <c r="J189" i="20"/>
  <c r="AE189" i="20"/>
  <c r="P189" i="20"/>
  <c r="F189" i="20"/>
  <c r="W189" i="20"/>
  <c r="O189" i="20"/>
  <c r="G189" i="20"/>
  <c r="Y189" i="20"/>
  <c r="D60" i="20"/>
  <c r="O60" i="20"/>
  <c r="Y60" i="20"/>
  <c r="P60" i="20"/>
  <c r="AB60" i="20"/>
  <c r="F60" i="20"/>
  <c r="Q60" i="20"/>
  <c r="AC60" i="20"/>
  <c r="G60" i="20"/>
  <c r="R60" i="20"/>
  <c r="AD60" i="20"/>
  <c r="J60" i="20"/>
  <c r="V60" i="20"/>
  <c r="T60" i="20"/>
  <c r="U60" i="20"/>
  <c r="X60" i="20"/>
  <c r="I60" i="20"/>
  <c r="H60" i="20"/>
  <c r="L60" i="20"/>
  <c r="Z60" i="20"/>
  <c r="AE60" i="20"/>
  <c r="M60" i="20"/>
  <c r="S60" i="20"/>
  <c r="E60" i="20"/>
  <c r="N60" i="20"/>
  <c r="W60" i="20"/>
  <c r="C60" i="20"/>
  <c r="K60" i="20"/>
  <c r="AA60" i="20"/>
  <c r="F124" i="20"/>
  <c r="N124" i="20"/>
  <c r="V124" i="20"/>
  <c r="AD124" i="20"/>
  <c r="D124" i="20"/>
  <c r="M124" i="20"/>
  <c r="H124" i="20"/>
  <c r="Q124" i="20"/>
  <c r="Z124" i="20"/>
  <c r="I124" i="20"/>
  <c r="T124" i="20"/>
  <c r="AE124" i="20"/>
  <c r="L124" i="20"/>
  <c r="J124" i="20"/>
  <c r="U124" i="20"/>
  <c r="X124" i="20"/>
  <c r="K124" i="20"/>
  <c r="W124" i="20"/>
  <c r="C124" i="20"/>
  <c r="P124" i="20"/>
  <c r="AA124" i="20"/>
  <c r="E124" i="20"/>
  <c r="R124" i="20"/>
  <c r="AB124" i="20"/>
  <c r="G124" i="20"/>
  <c r="O124" i="20"/>
  <c r="S124" i="20"/>
  <c r="Y124" i="20"/>
  <c r="AC124" i="20"/>
  <c r="K188" i="20"/>
  <c r="X188" i="20"/>
  <c r="L188" i="20"/>
  <c r="Y188" i="20"/>
  <c r="D188" i="20"/>
  <c r="O188" i="20"/>
  <c r="Z188" i="20"/>
  <c r="G188" i="20"/>
  <c r="S188" i="20"/>
  <c r="AE188" i="20"/>
  <c r="H188" i="20"/>
  <c r="T188" i="20"/>
  <c r="J188" i="20"/>
  <c r="P188" i="20"/>
  <c r="AB188" i="20"/>
  <c r="Q188" i="20"/>
  <c r="V188" i="20"/>
  <c r="AD188" i="20"/>
  <c r="C188" i="20"/>
  <c r="F188" i="20"/>
  <c r="AA188" i="20"/>
  <c r="M188" i="20"/>
  <c r="R188" i="20"/>
  <c r="I188" i="20"/>
  <c r="E188" i="20"/>
  <c r="W188" i="20"/>
  <c r="U188" i="20"/>
  <c r="N188" i="20"/>
  <c r="AC188" i="20"/>
  <c r="R103" i="20"/>
  <c r="P103" i="20"/>
  <c r="K103" i="20"/>
  <c r="I103" i="20"/>
  <c r="Y103" i="20"/>
  <c r="X103" i="20"/>
  <c r="D103" i="20"/>
  <c r="O103" i="20"/>
  <c r="L103" i="20"/>
  <c r="J103" i="20"/>
  <c r="N103" i="20"/>
  <c r="AC103" i="20"/>
  <c r="S103" i="20"/>
  <c r="E103" i="20"/>
  <c r="AD103" i="20"/>
  <c r="W103" i="20"/>
  <c r="AB103" i="20"/>
  <c r="T103" i="20"/>
  <c r="AE103" i="20"/>
  <c r="U103" i="20"/>
  <c r="AA103" i="20"/>
  <c r="F103" i="20"/>
  <c r="M103" i="20"/>
  <c r="G103" i="20"/>
  <c r="V103" i="20"/>
  <c r="Z103" i="20"/>
  <c r="Q103" i="20"/>
  <c r="C103" i="20"/>
  <c r="H103" i="20"/>
  <c r="E167" i="20"/>
  <c r="Y167" i="20"/>
  <c r="M167" i="20"/>
  <c r="W167" i="20"/>
  <c r="R167" i="20"/>
  <c r="C167" i="20"/>
  <c r="Z167" i="20"/>
  <c r="J167" i="20"/>
  <c r="I167" i="20"/>
  <c r="T167" i="20"/>
  <c r="U167" i="20"/>
  <c r="F167" i="20"/>
  <c r="K167" i="20"/>
  <c r="AB167" i="20"/>
  <c r="O167" i="20"/>
  <c r="G167" i="20"/>
  <c r="N167" i="20"/>
  <c r="S167" i="20"/>
  <c r="H167" i="20"/>
  <c r="AA167" i="20"/>
  <c r="L167" i="20"/>
  <c r="AC167" i="20"/>
  <c r="Q167" i="20"/>
  <c r="AD167" i="20"/>
  <c r="P167" i="20"/>
  <c r="AE167" i="20"/>
  <c r="V167" i="20"/>
  <c r="D167" i="20"/>
  <c r="X167" i="20"/>
  <c r="C88" i="20"/>
  <c r="W88" i="20"/>
  <c r="D88" i="20"/>
  <c r="Y88" i="20"/>
  <c r="G88" i="20"/>
  <c r="Z88" i="20"/>
  <c r="O88" i="20"/>
  <c r="J88" i="20"/>
  <c r="N88" i="20"/>
  <c r="P88" i="20"/>
  <c r="AE88" i="20"/>
  <c r="S88" i="20"/>
  <c r="AB88" i="20"/>
  <c r="F88" i="20"/>
  <c r="Q88" i="20"/>
  <c r="T88" i="20"/>
  <c r="AD88" i="20"/>
  <c r="H88" i="20"/>
  <c r="L88" i="20"/>
  <c r="R88" i="20"/>
  <c r="E88" i="20"/>
  <c r="M88" i="20"/>
  <c r="U88" i="20"/>
  <c r="I88" i="20"/>
  <c r="K88" i="20"/>
  <c r="V88" i="20"/>
  <c r="X88" i="20"/>
  <c r="AC88" i="20"/>
  <c r="AA88" i="20"/>
  <c r="L152" i="20"/>
  <c r="W152" i="20"/>
  <c r="K152" i="20"/>
  <c r="Z152" i="20"/>
  <c r="M152" i="20"/>
  <c r="AA152" i="20"/>
  <c r="N152" i="20"/>
  <c r="AC152" i="20"/>
  <c r="D152" i="20"/>
  <c r="T152" i="20"/>
  <c r="F152" i="20"/>
  <c r="U152" i="20"/>
  <c r="R152" i="20"/>
  <c r="V152" i="20"/>
  <c r="AD152" i="20"/>
  <c r="AE152" i="20"/>
  <c r="E152" i="20"/>
  <c r="C152" i="20"/>
  <c r="G152" i="20"/>
  <c r="P152" i="20"/>
  <c r="X152" i="20"/>
  <c r="Q152" i="20"/>
  <c r="AB152" i="20"/>
  <c r="H152" i="20"/>
  <c r="S152" i="20"/>
  <c r="I152" i="20"/>
  <c r="J152" i="20"/>
  <c r="Y152" i="20"/>
  <c r="O152" i="20"/>
  <c r="I73" i="20"/>
  <c r="R73" i="20"/>
  <c r="AA73" i="20"/>
  <c r="J73" i="20"/>
  <c r="S73" i="20"/>
  <c r="AB73" i="20"/>
  <c r="K73" i="20"/>
  <c r="T73" i="20"/>
  <c r="AC73" i="20"/>
  <c r="E73" i="20"/>
  <c r="N73" i="20"/>
  <c r="X73" i="20"/>
  <c r="L73" i="20"/>
  <c r="AD73" i="20"/>
  <c r="M73" i="20"/>
  <c r="P73" i="20"/>
  <c r="D73" i="20"/>
  <c r="V73" i="20"/>
  <c r="Z73" i="20"/>
  <c r="F73" i="20"/>
  <c r="C73" i="20"/>
  <c r="Q73" i="20"/>
  <c r="U73" i="20"/>
  <c r="Y73" i="20"/>
  <c r="H73" i="20"/>
  <c r="AE73" i="20"/>
  <c r="G73" i="20"/>
  <c r="W73" i="20"/>
  <c r="O73" i="20"/>
  <c r="H137" i="20"/>
  <c r="P137" i="20"/>
  <c r="X137" i="20"/>
  <c r="E137" i="20"/>
  <c r="N137" i="20"/>
  <c r="W137" i="20"/>
  <c r="F137" i="20"/>
  <c r="O137" i="20"/>
  <c r="Y137" i="20"/>
  <c r="G137" i="20"/>
  <c r="Q137" i="20"/>
  <c r="Z137" i="20"/>
  <c r="K137" i="20"/>
  <c r="T137" i="20"/>
  <c r="AC137" i="20"/>
  <c r="C137" i="20"/>
  <c r="L137" i="20"/>
  <c r="U137" i="20"/>
  <c r="AD137" i="20"/>
  <c r="AA137" i="20"/>
  <c r="D137" i="20"/>
  <c r="AB137" i="20"/>
  <c r="M137" i="20"/>
  <c r="I137" i="20"/>
  <c r="AE137" i="20"/>
  <c r="J137" i="20"/>
  <c r="R137" i="20"/>
  <c r="S137" i="20"/>
  <c r="V137" i="20"/>
  <c r="G201" i="20"/>
  <c r="AE201" i="20"/>
  <c r="S201" i="20"/>
  <c r="O201" i="20"/>
  <c r="AC201" i="20"/>
  <c r="AB201" i="20"/>
  <c r="D201" i="20"/>
  <c r="AD201" i="20"/>
  <c r="W201" i="20"/>
  <c r="U201" i="20"/>
  <c r="J201" i="20"/>
  <c r="Y201" i="20"/>
  <c r="E201" i="20"/>
  <c r="L201" i="20"/>
  <c r="R201" i="20"/>
  <c r="H201" i="20"/>
  <c r="N201" i="20"/>
  <c r="Z201" i="20"/>
  <c r="AA201" i="20"/>
  <c r="Q201" i="20"/>
  <c r="T201" i="20"/>
  <c r="I201" i="20"/>
  <c r="X201" i="20"/>
  <c r="M201" i="20"/>
  <c r="F201" i="20"/>
  <c r="C201" i="20"/>
  <c r="P201" i="20"/>
  <c r="V201" i="20"/>
  <c r="K201" i="20"/>
  <c r="L126" i="20"/>
  <c r="R126" i="20"/>
  <c r="U126" i="20"/>
  <c r="W126" i="20"/>
  <c r="J126" i="20"/>
  <c r="H126" i="20"/>
  <c r="AE126" i="20"/>
  <c r="T126" i="20"/>
  <c r="F126" i="20"/>
  <c r="M126" i="20"/>
  <c r="C126" i="20"/>
  <c r="P126" i="20"/>
  <c r="Y126" i="20"/>
  <c r="V126" i="20"/>
  <c r="N126" i="20"/>
  <c r="D126" i="20"/>
  <c r="Q126" i="20"/>
  <c r="G126" i="20"/>
  <c r="AA126" i="20"/>
  <c r="E126" i="20"/>
  <c r="I126" i="20"/>
  <c r="O126" i="20"/>
  <c r="S126" i="20"/>
  <c r="K126" i="20"/>
  <c r="AD126" i="20"/>
  <c r="X126" i="20"/>
  <c r="AB126" i="20"/>
  <c r="Z126" i="20"/>
  <c r="AC126" i="20"/>
  <c r="L107" i="20"/>
  <c r="AC107" i="20"/>
  <c r="N107" i="20"/>
  <c r="R107" i="20"/>
  <c r="S107" i="20"/>
  <c r="G107" i="20"/>
  <c r="Y107" i="20"/>
  <c r="I107" i="20"/>
  <c r="C107" i="20"/>
  <c r="U107" i="20"/>
  <c r="W107" i="20"/>
  <c r="AB107" i="20"/>
  <c r="K107" i="20"/>
  <c r="M107" i="20"/>
  <c r="AA107" i="20"/>
  <c r="V107" i="20"/>
  <c r="T107" i="20"/>
  <c r="O107" i="20"/>
  <c r="AE107" i="20"/>
  <c r="AD107" i="20"/>
  <c r="E107" i="20"/>
  <c r="P107" i="20"/>
  <c r="F107" i="20"/>
  <c r="X107" i="20"/>
  <c r="Q107" i="20"/>
  <c r="H107" i="20"/>
  <c r="D107" i="20"/>
  <c r="Z107" i="20"/>
  <c r="J107" i="20"/>
  <c r="E100" i="20"/>
  <c r="C100" i="20"/>
  <c r="G100" i="20"/>
  <c r="P100" i="20"/>
  <c r="Y100" i="20"/>
  <c r="D100" i="20"/>
  <c r="O100" i="20"/>
  <c r="AA100" i="20"/>
  <c r="F100" i="20"/>
  <c r="Q100" i="20"/>
  <c r="AB100" i="20"/>
  <c r="H100" i="20"/>
  <c r="S100" i="20"/>
  <c r="AC100" i="20"/>
  <c r="L100" i="20"/>
  <c r="V100" i="20"/>
  <c r="X100" i="20"/>
  <c r="I100" i="20"/>
  <c r="AD100" i="20"/>
  <c r="M100" i="20"/>
  <c r="K100" i="20"/>
  <c r="AE100" i="20"/>
  <c r="T100" i="20"/>
  <c r="U100" i="20"/>
  <c r="N100" i="20"/>
  <c r="W100" i="20"/>
  <c r="Z100" i="20"/>
  <c r="R100" i="20"/>
  <c r="J100" i="20"/>
  <c r="AC143" i="20"/>
  <c r="P143" i="20"/>
  <c r="R143" i="20"/>
  <c r="K143" i="20"/>
  <c r="Y143" i="20"/>
  <c r="U143" i="20"/>
  <c r="Z143" i="20"/>
  <c r="L143" i="20"/>
  <c r="E143" i="20"/>
  <c r="J143" i="20"/>
  <c r="Q143" i="20"/>
  <c r="O143" i="20"/>
  <c r="X143" i="20"/>
  <c r="S143" i="20"/>
  <c r="G143" i="20"/>
  <c r="AA143" i="20"/>
  <c r="I143" i="20"/>
  <c r="AB143" i="20"/>
  <c r="D143" i="20"/>
  <c r="C143" i="20"/>
  <c r="N143" i="20"/>
  <c r="M143" i="20"/>
  <c r="H143" i="20"/>
  <c r="V143" i="20"/>
  <c r="AD143" i="20"/>
  <c r="T143" i="20"/>
  <c r="W143" i="20"/>
  <c r="AE143" i="20"/>
  <c r="F143" i="20"/>
  <c r="T192" i="20"/>
  <c r="X192" i="20"/>
  <c r="J192" i="20"/>
  <c r="Y192" i="20"/>
  <c r="K192" i="20"/>
  <c r="O192" i="20"/>
  <c r="F192" i="20"/>
  <c r="G192" i="20"/>
  <c r="AD192" i="20"/>
  <c r="P192" i="20"/>
  <c r="W192" i="20"/>
  <c r="S192" i="20"/>
  <c r="E192" i="20"/>
  <c r="D192" i="20"/>
  <c r="V192" i="20"/>
  <c r="AC192" i="20"/>
  <c r="R192" i="20"/>
  <c r="Z192" i="20"/>
  <c r="M192" i="20"/>
  <c r="H192" i="20"/>
  <c r="N192" i="20"/>
  <c r="AE192" i="20"/>
  <c r="U192" i="20"/>
  <c r="AA192" i="20"/>
  <c r="L192" i="20"/>
  <c r="I192" i="20"/>
  <c r="Q192" i="20"/>
  <c r="C192" i="20"/>
  <c r="AB192" i="20"/>
  <c r="D230" i="20"/>
  <c r="C230" i="20"/>
  <c r="K230" i="20"/>
  <c r="S230" i="20"/>
  <c r="AA230" i="20"/>
  <c r="Q230" i="20"/>
  <c r="V230" i="20"/>
  <c r="E230" i="20"/>
  <c r="G230" i="20"/>
  <c r="Z230" i="20"/>
  <c r="I230" i="20"/>
  <c r="X230" i="20"/>
  <c r="N230" i="20"/>
  <c r="R230" i="20"/>
  <c r="P230" i="20"/>
  <c r="F230" i="20"/>
  <c r="AC230" i="20"/>
  <c r="T230" i="20"/>
  <c r="AE230" i="20"/>
  <c r="AB230" i="20"/>
  <c r="U230" i="20"/>
  <c r="L230" i="20"/>
  <c r="H230" i="20"/>
  <c r="J230" i="20"/>
  <c r="W230" i="20"/>
  <c r="Y230" i="20"/>
  <c r="M230" i="20"/>
  <c r="O230" i="20"/>
  <c r="AD230" i="20"/>
  <c r="C202" i="20"/>
  <c r="G202" i="20"/>
  <c r="L202" i="20"/>
  <c r="M202" i="20"/>
  <c r="Z202" i="20"/>
  <c r="AA202" i="20"/>
  <c r="K202" i="20"/>
  <c r="O202" i="20"/>
  <c r="V202" i="20"/>
  <c r="AD202" i="20"/>
  <c r="F202" i="20"/>
  <c r="N202" i="20"/>
  <c r="R202" i="20"/>
  <c r="AE202" i="20"/>
  <c r="W202" i="20"/>
  <c r="AC202" i="20"/>
  <c r="D202" i="20"/>
  <c r="E202" i="20"/>
  <c r="T202" i="20"/>
  <c r="Q202" i="20"/>
  <c r="AB202" i="20"/>
  <c r="I202" i="20"/>
  <c r="H202" i="20"/>
  <c r="J202" i="20"/>
  <c r="X202" i="20"/>
  <c r="Y202" i="20"/>
  <c r="S202" i="20"/>
  <c r="P202" i="20"/>
  <c r="U202" i="20"/>
  <c r="T87" i="20"/>
  <c r="N87" i="20"/>
  <c r="R87" i="20"/>
  <c r="W87" i="20"/>
  <c r="M87" i="20"/>
  <c r="AB87" i="20"/>
  <c r="J87" i="20"/>
  <c r="L87" i="20"/>
  <c r="X87" i="20"/>
  <c r="P87" i="20"/>
  <c r="F87" i="20"/>
  <c r="Z87" i="20"/>
  <c r="O87" i="20"/>
  <c r="G87" i="20"/>
  <c r="AE87" i="20"/>
  <c r="Y87" i="20"/>
  <c r="AC87" i="20"/>
  <c r="AD87" i="20"/>
  <c r="E87" i="20"/>
  <c r="I87" i="20"/>
  <c r="S87" i="20"/>
  <c r="H87" i="20"/>
  <c r="U87" i="20"/>
  <c r="AA87" i="20"/>
  <c r="V87" i="20"/>
  <c r="Q87" i="20"/>
  <c r="D87" i="20"/>
  <c r="C87" i="20"/>
  <c r="K87" i="20"/>
  <c r="F136" i="20"/>
  <c r="Z136" i="20"/>
  <c r="Q136" i="20"/>
  <c r="S136" i="20"/>
  <c r="U136" i="20"/>
  <c r="J136" i="20"/>
  <c r="AD136" i="20"/>
  <c r="K136" i="20"/>
  <c r="AC136" i="20"/>
  <c r="C136" i="20"/>
  <c r="E136" i="20"/>
  <c r="N136" i="20"/>
  <c r="W136" i="20"/>
  <c r="T136" i="20"/>
  <c r="I136" i="20"/>
  <c r="AB136" i="20"/>
  <c r="P136" i="20"/>
  <c r="AA136" i="20"/>
  <c r="O136" i="20"/>
  <c r="X136" i="20"/>
  <c r="G136" i="20"/>
  <c r="R136" i="20"/>
  <c r="Y136" i="20"/>
  <c r="M136" i="20"/>
  <c r="V136" i="20"/>
  <c r="D136" i="20"/>
  <c r="AE136" i="20"/>
  <c r="H136" i="20"/>
  <c r="L136" i="20"/>
  <c r="N158" i="20"/>
  <c r="S158" i="20"/>
  <c r="C158" i="20"/>
  <c r="R158" i="20"/>
  <c r="T158" i="20"/>
  <c r="D158" i="20"/>
  <c r="M158" i="20"/>
  <c r="O158" i="20"/>
  <c r="P158" i="20"/>
  <c r="G158" i="20"/>
  <c r="L158" i="20"/>
  <c r="V158" i="20"/>
  <c r="Z158" i="20"/>
  <c r="AE158" i="20"/>
  <c r="K158" i="20"/>
  <c r="E158" i="20"/>
  <c r="I158" i="20"/>
  <c r="H158" i="20"/>
  <c r="F158" i="20"/>
  <c r="Q158" i="20"/>
  <c r="X158" i="20"/>
  <c r="J158" i="20"/>
  <c r="AA158" i="20"/>
  <c r="Y158" i="20"/>
  <c r="AD158" i="20"/>
  <c r="U158" i="20"/>
  <c r="W158" i="20"/>
  <c r="AB158" i="20"/>
  <c r="AC158" i="20"/>
  <c r="D186" i="20"/>
  <c r="AD186" i="20"/>
  <c r="R186" i="20"/>
  <c r="T186" i="20"/>
  <c r="L186" i="20"/>
  <c r="C186" i="20"/>
  <c r="U186" i="20"/>
  <c r="AE186" i="20"/>
  <c r="H186" i="20"/>
  <c r="AB186" i="20"/>
  <c r="M186" i="20"/>
  <c r="AC186" i="20"/>
  <c r="K186" i="20"/>
  <c r="Y186" i="20"/>
  <c r="I186" i="20"/>
  <c r="S186" i="20"/>
  <c r="Z186" i="20"/>
  <c r="Q186" i="20"/>
  <c r="J186" i="20"/>
  <c r="P186" i="20"/>
  <c r="W186" i="20"/>
  <c r="G186" i="20"/>
  <c r="X186" i="20"/>
  <c r="N186" i="20"/>
  <c r="AA186" i="20"/>
  <c r="V186" i="20"/>
  <c r="O186" i="20"/>
  <c r="E186" i="20"/>
  <c r="F186" i="20"/>
  <c r="R79" i="20"/>
  <c r="Q79" i="20"/>
  <c r="E79" i="20"/>
  <c r="AE79" i="20"/>
  <c r="AB79" i="20"/>
  <c r="N79" i="20"/>
  <c r="L79" i="20"/>
  <c r="P79" i="20"/>
  <c r="W79" i="20"/>
  <c r="V79" i="20"/>
  <c r="D79" i="20"/>
  <c r="AC79" i="20"/>
  <c r="K79" i="20"/>
  <c r="AD79" i="20"/>
  <c r="G79" i="20"/>
  <c r="Y79" i="20"/>
  <c r="I79" i="20"/>
  <c r="M79" i="20"/>
  <c r="U79" i="20"/>
  <c r="T79" i="20"/>
  <c r="O79" i="20"/>
  <c r="J79" i="20"/>
  <c r="C79" i="20"/>
  <c r="X79" i="20"/>
  <c r="S79" i="20"/>
  <c r="Z79" i="20"/>
  <c r="F79" i="20"/>
  <c r="H79" i="20"/>
  <c r="AA79" i="20"/>
  <c r="T64" i="20"/>
  <c r="P64" i="20"/>
  <c r="R64" i="20"/>
  <c r="U64" i="20"/>
  <c r="I64" i="20"/>
  <c r="AC64" i="20"/>
  <c r="F64" i="20"/>
  <c r="H64" i="20"/>
  <c r="J64" i="20"/>
  <c r="Z64" i="20"/>
  <c r="N64" i="20"/>
  <c r="X64" i="20"/>
  <c r="AD64" i="20"/>
  <c r="E64" i="20"/>
  <c r="O64" i="20"/>
  <c r="Y64" i="20"/>
  <c r="AB64" i="20"/>
  <c r="G64" i="20"/>
  <c r="Q64" i="20"/>
  <c r="C64" i="20"/>
  <c r="K64" i="20"/>
  <c r="AA64" i="20"/>
  <c r="S64" i="20"/>
  <c r="M64" i="20"/>
  <c r="L64" i="20"/>
  <c r="D64" i="20"/>
  <c r="V64" i="20"/>
  <c r="AE64" i="20"/>
  <c r="W64" i="20"/>
  <c r="R113" i="20"/>
  <c r="S113" i="20"/>
  <c r="W113" i="20"/>
  <c r="H113" i="20"/>
  <c r="I113" i="20"/>
  <c r="AB113" i="20"/>
  <c r="Q113" i="20"/>
  <c r="AD113" i="20"/>
  <c r="G113" i="20"/>
  <c r="AA113" i="20"/>
  <c r="N113" i="20"/>
  <c r="P113" i="20"/>
  <c r="J113" i="20"/>
  <c r="C113" i="20"/>
  <c r="D113" i="20"/>
  <c r="O113" i="20"/>
  <c r="K113" i="20"/>
  <c r="U113" i="20"/>
  <c r="T113" i="20"/>
  <c r="X113" i="20"/>
  <c r="AE113" i="20"/>
  <c r="L113" i="20"/>
  <c r="AC113" i="20"/>
  <c r="M113" i="20"/>
  <c r="E113" i="20"/>
  <c r="Z113" i="20"/>
  <c r="Y113" i="20"/>
  <c r="F113" i="20"/>
  <c r="V113" i="20"/>
  <c r="AD190" i="20"/>
  <c r="AB190" i="20"/>
  <c r="AA190" i="20"/>
  <c r="T190" i="20"/>
  <c r="H190" i="20"/>
  <c r="U190" i="20"/>
  <c r="W190" i="20"/>
  <c r="K190" i="20"/>
  <c r="G190" i="20"/>
  <c r="I190" i="20"/>
  <c r="X190" i="20"/>
  <c r="N190" i="20"/>
  <c r="C190" i="20"/>
  <c r="R190" i="20"/>
  <c r="Q190" i="20"/>
  <c r="O190" i="20"/>
  <c r="E190" i="20"/>
  <c r="M190" i="20"/>
  <c r="Y190" i="20"/>
  <c r="J190" i="20"/>
  <c r="P190" i="20"/>
  <c r="S190" i="20"/>
  <c r="Z190" i="20"/>
  <c r="V190" i="20"/>
  <c r="D190" i="20"/>
  <c r="F190" i="20"/>
  <c r="L190" i="20"/>
  <c r="AE190" i="20"/>
  <c r="AC190" i="20"/>
  <c r="E51" i="20"/>
  <c r="P51" i="20"/>
  <c r="C51" i="20"/>
  <c r="Q51" i="20"/>
  <c r="G51" i="20"/>
  <c r="R51" i="20"/>
  <c r="H51" i="20"/>
  <c r="S51" i="20"/>
  <c r="K51" i="20"/>
  <c r="I51" i="20"/>
  <c r="J51" i="20"/>
  <c r="M51" i="20"/>
  <c r="N51" i="20"/>
  <c r="T51" i="20"/>
  <c r="L51" i="20"/>
  <c r="D51" i="20"/>
  <c r="F51" i="20"/>
  <c r="O51" i="20"/>
  <c r="W51" i="20"/>
  <c r="AB51" i="20"/>
  <c r="AA51" i="20"/>
  <c r="V51" i="20"/>
  <c r="X51" i="20"/>
  <c r="AD51" i="20"/>
  <c r="U51" i="20"/>
  <c r="AC51" i="20"/>
  <c r="Y51" i="20"/>
  <c r="Z51" i="20"/>
  <c r="AE51" i="20"/>
  <c r="Q123" i="20"/>
  <c r="C123" i="20"/>
  <c r="AC123" i="20"/>
  <c r="E123" i="20"/>
  <c r="F123" i="20"/>
  <c r="V123" i="20"/>
  <c r="L123" i="20"/>
  <c r="M123" i="20"/>
  <c r="W123" i="20"/>
  <c r="AB123" i="20"/>
  <c r="S123" i="20"/>
  <c r="P123" i="20"/>
  <c r="K123" i="20"/>
  <c r="H123" i="20"/>
  <c r="U123" i="20"/>
  <c r="X123" i="20"/>
  <c r="AE123" i="20"/>
  <c r="R123" i="20"/>
  <c r="I123" i="20"/>
  <c r="D123" i="20"/>
  <c r="N123" i="20"/>
  <c r="J123" i="20"/>
  <c r="Z123" i="20"/>
  <c r="T123" i="20"/>
  <c r="Y123" i="20"/>
  <c r="O123" i="20"/>
  <c r="AA123" i="20"/>
  <c r="AD123" i="20"/>
  <c r="G123" i="20"/>
  <c r="J108" i="20"/>
  <c r="R108" i="20"/>
  <c r="Z108" i="20"/>
  <c r="D108" i="20"/>
  <c r="M108" i="20"/>
  <c r="V108" i="20"/>
  <c r="AE108" i="20"/>
  <c r="E108" i="20"/>
  <c r="N108" i="20"/>
  <c r="W108" i="20"/>
  <c r="F108" i="20"/>
  <c r="O108" i="20"/>
  <c r="X108" i="20"/>
  <c r="I108" i="20"/>
  <c r="S108" i="20"/>
  <c r="AB108" i="20"/>
  <c r="C108" i="20"/>
  <c r="U108" i="20"/>
  <c r="G108" i="20"/>
  <c r="Y108" i="20"/>
  <c r="AC108" i="20"/>
  <c r="H108" i="20"/>
  <c r="AA108" i="20"/>
  <c r="K108" i="20"/>
  <c r="P108" i="20"/>
  <c r="Q108" i="20"/>
  <c r="L108" i="20"/>
  <c r="T108" i="20"/>
  <c r="AD108" i="20"/>
  <c r="S151" i="20"/>
  <c r="Q151" i="20"/>
  <c r="AC151" i="20"/>
  <c r="U151" i="20"/>
  <c r="I151" i="20"/>
  <c r="AB151" i="20"/>
  <c r="AE151" i="20"/>
  <c r="R151" i="20"/>
  <c r="P151" i="20"/>
  <c r="D151" i="20"/>
  <c r="AA151" i="20"/>
  <c r="T151" i="20"/>
  <c r="E151" i="20"/>
  <c r="Z151" i="20"/>
  <c r="K151" i="20"/>
  <c r="M151" i="20"/>
  <c r="W151" i="20"/>
  <c r="O151" i="20"/>
  <c r="Y151" i="20"/>
  <c r="V151" i="20"/>
  <c r="F151" i="20"/>
  <c r="C151" i="20"/>
  <c r="N151" i="20"/>
  <c r="L151" i="20"/>
  <c r="AD151" i="20"/>
  <c r="G151" i="20"/>
  <c r="H151" i="20"/>
  <c r="J151" i="20"/>
  <c r="X151" i="20"/>
  <c r="R200" i="20"/>
  <c r="T200" i="20"/>
  <c r="C200" i="20"/>
  <c r="V200" i="20"/>
  <c r="K200" i="20"/>
  <c r="AD200" i="20"/>
  <c r="L200" i="20"/>
  <c r="AE200" i="20"/>
  <c r="I200" i="20"/>
  <c r="D200" i="20"/>
  <c r="N200" i="20"/>
  <c r="W200" i="20"/>
  <c r="AA200" i="20"/>
  <c r="M200" i="20"/>
  <c r="AB200" i="20"/>
  <c r="U200" i="20"/>
  <c r="AC200" i="20"/>
  <c r="P200" i="20"/>
  <c r="G200" i="20"/>
  <c r="O200" i="20"/>
  <c r="Q200" i="20"/>
  <c r="H200" i="20"/>
  <c r="J200" i="20"/>
  <c r="S200" i="20"/>
  <c r="Z200" i="20"/>
  <c r="E200" i="20"/>
  <c r="Y200" i="20"/>
  <c r="X200" i="20"/>
  <c r="F200" i="20"/>
  <c r="H70" i="20"/>
  <c r="K70" i="20"/>
  <c r="G70" i="20"/>
  <c r="L70" i="20"/>
  <c r="R70" i="20"/>
  <c r="U70" i="20"/>
  <c r="AC70" i="20"/>
  <c r="F70" i="20"/>
  <c r="V70" i="20"/>
  <c r="M70" i="20"/>
  <c r="P70" i="20"/>
  <c r="AA70" i="20"/>
  <c r="C70" i="20"/>
  <c r="AE70" i="20"/>
  <c r="Q70" i="20"/>
  <c r="T70" i="20"/>
  <c r="W70" i="20"/>
  <c r="N70" i="20"/>
  <c r="I70" i="20"/>
  <c r="D70" i="20"/>
  <c r="J70" i="20"/>
  <c r="E70" i="20"/>
  <c r="S70" i="20"/>
  <c r="AB70" i="20"/>
  <c r="X70" i="20"/>
  <c r="AD70" i="20"/>
  <c r="Z70" i="20"/>
  <c r="Y70" i="20"/>
  <c r="O70" i="20"/>
  <c r="D133" i="20"/>
  <c r="F133" i="20"/>
  <c r="N133" i="20"/>
  <c r="V133" i="20"/>
  <c r="AD133" i="20"/>
  <c r="E133" i="20"/>
  <c r="O133" i="20"/>
  <c r="X133" i="20"/>
  <c r="I133" i="20"/>
  <c r="G133" i="20"/>
  <c r="P133" i="20"/>
  <c r="Y133" i="20"/>
  <c r="H133" i="20"/>
  <c r="Q133" i="20"/>
  <c r="Z133" i="20"/>
  <c r="K133" i="20"/>
  <c r="T133" i="20"/>
  <c r="AC133" i="20"/>
  <c r="L133" i="20"/>
  <c r="U133" i="20"/>
  <c r="AE133" i="20"/>
  <c r="W133" i="20"/>
  <c r="C133" i="20"/>
  <c r="J133" i="20"/>
  <c r="AA133" i="20"/>
  <c r="AB133" i="20"/>
  <c r="M133" i="20"/>
  <c r="R133" i="20"/>
  <c r="S133" i="20"/>
  <c r="U117" i="20"/>
  <c r="E117" i="20"/>
  <c r="I117" i="20"/>
  <c r="M117" i="20"/>
  <c r="W117" i="20"/>
  <c r="AD117" i="20"/>
  <c r="H117" i="20"/>
  <c r="O117" i="20"/>
  <c r="R117" i="20"/>
  <c r="C117" i="20"/>
  <c r="Y117" i="20"/>
  <c r="X117" i="20"/>
  <c r="F117" i="20"/>
  <c r="D117" i="20"/>
  <c r="Z117" i="20"/>
  <c r="L117" i="20"/>
  <c r="G117" i="20"/>
  <c r="AA117" i="20"/>
  <c r="N117" i="20"/>
  <c r="T117" i="20"/>
  <c r="Q117" i="20"/>
  <c r="AE117" i="20"/>
  <c r="AB117" i="20"/>
  <c r="S117" i="20"/>
  <c r="V117" i="20"/>
  <c r="AC117" i="20"/>
  <c r="J117" i="20"/>
  <c r="P117" i="20"/>
  <c r="K117" i="20"/>
  <c r="AB171" i="20"/>
  <c r="G171" i="20"/>
  <c r="D171" i="20"/>
  <c r="Q171" i="20"/>
  <c r="Y171" i="20"/>
  <c r="L171" i="20"/>
  <c r="Z171" i="20"/>
  <c r="P171" i="20"/>
  <c r="C171" i="20"/>
  <c r="M171" i="20"/>
  <c r="K171" i="20"/>
  <c r="X171" i="20"/>
  <c r="V171" i="20"/>
  <c r="J171" i="20"/>
  <c r="F171" i="20"/>
  <c r="E171" i="20"/>
  <c r="N171" i="20"/>
  <c r="O171" i="20"/>
  <c r="AD171" i="20"/>
  <c r="H171" i="20"/>
  <c r="T171" i="20"/>
  <c r="AA171" i="20"/>
  <c r="W171" i="20"/>
  <c r="U171" i="20"/>
  <c r="AC171" i="20"/>
  <c r="AE171" i="20"/>
  <c r="R171" i="20"/>
  <c r="I171" i="20"/>
  <c r="S171" i="20"/>
  <c r="L68" i="20"/>
  <c r="U68" i="20"/>
  <c r="AC68" i="20"/>
  <c r="G68" i="20"/>
  <c r="Q68" i="20"/>
  <c r="AA68" i="20"/>
  <c r="H68" i="20"/>
  <c r="R68" i="20"/>
  <c r="AB68" i="20"/>
  <c r="I68" i="20"/>
  <c r="T68" i="20"/>
  <c r="AD68" i="20"/>
  <c r="D68" i="20"/>
  <c r="N68" i="20"/>
  <c r="X68" i="20"/>
  <c r="J68" i="20"/>
  <c r="AE68" i="20"/>
  <c r="M68" i="20"/>
  <c r="O68" i="20"/>
  <c r="W68" i="20"/>
  <c r="F68" i="20"/>
  <c r="P68" i="20"/>
  <c r="V68" i="20"/>
  <c r="Y68" i="20"/>
  <c r="Z68" i="20"/>
  <c r="E68" i="20"/>
  <c r="K68" i="20"/>
  <c r="C68" i="20"/>
  <c r="S68" i="20"/>
  <c r="F111" i="20"/>
  <c r="O111" i="20"/>
  <c r="W111" i="20"/>
  <c r="AC111" i="20"/>
  <c r="C111" i="20"/>
  <c r="Y111" i="20"/>
  <c r="I111" i="20"/>
  <c r="N111" i="20"/>
  <c r="T111" i="20"/>
  <c r="AA111" i="20"/>
  <c r="U111" i="20"/>
  <c r="L111" i="20"/>
  <c r="E111" i="20"/>
  <c r="AD111" i="20"/>
  <c r="M111" i="20"/>
  <c r="J111" i="20"/>
  <c r="Q111" i="20"/>
  <c r="D111" i="20"/>
  <c r="AE111" i="20"/>
  <c r="R111" i="20"/>
  <c r="K111" i="20"/>
  <c r="AB111" i="20"/>
  <c r="H111" i="20"/>
  <c r="V111" i="20"/>
  <c r="P111" i="20"/>
  <c r="G111" i="20"/>
  <c r="S111" i="20"/>
  <c r="Z111" i="20"/>
  <c r="X111" i="20"/>
  <c r="O96" i="20"/>
  <c r="Z96" i="20"/>
  <c r="P96" i="20"/>
  <c r="AA96" i="20"/>
  <c r="D96" i="20"/>
  <c r="Q96" i="20"/>
  <c r="AB96" i="20"/>
  <c r="I96" i="20"/>
  <c r="W96" i="20"/>
  <c r="R96" i="20"/>
  <c r="T96" i="20"/>
  <c r="X96" i="20"/>
  <c r="G96" i="20"/>
  <c r="AE96" i="20"/>
  <c r="N96" i="20"/>
  <c r="Y96" i="20"/>
  <c r="AD96" i="20"/>
  <c r="F96" i="20"/>
  <c r="K96" i="20"/>
  <c r="H96" i="20"/>
  <c r="J96" i="20"/>
  <c r="S96" i="20"/>
  <c r="V96" i="20"/>
  <c r="L96" i="20"/>
  <c r="M96" i="20"/>
  <c r="E96" i="20"/>
  <c r="C96" i="20"/>
  <c r="AC96" i="20"/>
  <c r="U96" i="20"/>
  <c r="J145" i="20"/>
  <c r="R145" i="20"/>
  <c r="Z145" i="20"/>
  <c r="G145" i="20"/>
  <c r="P145" i="20"/>
  <c r="Y145" i="20"/>
  <c r="H145" i="20"/>
  <c r="Q145" i="20"/>
  <c r="AA145" i="20"/>
  <c r="I145" i="20"/>
  <c r="S145" i="20"/>
  <c r="AB145" i="20"/>
  <c r="D145" i="20"/>
  <c r="M145" i="20"/>
  <c r="V145" i="20"/>
  <c r="AE145" i="20"/>
  <c r="E145" i="20"/>
  <c r="N145" i="20"/>
  <c r="W145" i="20"/>
  <c r="U145" i="20"/>
  <c r="X145" i="20"/>
  <c r="F145" i="20"/>
  <c r="C145" i="20"/>
  <c r="AC145" i="20"/>
  <c r="AD145" i="20"/>
  <c r="K145" i="20"/>
  <c r="L145" i="20"/>
  <c r="O145" i="20"/>
  <c r="T145" i="20"/>
  <c r="Q101" i="20"/>
  <c r="O101" i="20"/>
  <c r="F101" i="20"/>
  <c r="Y101" i="20"/>
  <c r="D101" i="20"/>
  <c r="H101" i="20"/>
  <c r="P101" i="20"/>
  <c r="E101" i="20"/>
  <c r="K101" i="20"/>
  <c r="N101" i="20"/>
  <c r="M101" i="20"/>
  <c r="X101" i="20"/>
  <c r="S101" i="20"/>
  <c r="AC101" i="20"/>
  <c r="U101" i="20"/>
  <c r="C101" i="20"/>
  <c r="AA101" i="20"/>
  <c r="V101" i="20"/>
  <c r="L101" i="20"/>
  <c r="AD101" i="20"/>
  <c r="Z101" i="20"/>
  <c r="T101" i="20"/>
  <c r="J101" i="20"/>
  <c r="I101" i="20"/>
  <c r="R101" i="20"/>
  <c r="W101" i="20"/>
  <c r="G101" i="20"/>
  <c r="AB101" i="20"/>
  <c r="AE101" i="20"/>
  <c r="I232" i="20"/>
  <c r="G232" i="20"/>
  <c r="P232" i="20"/>
  <c r="Z232" i="20"/>
  <c r="H232" i="20"/>
  <c r="R232" i="20"/>
  <c r="AA232" i="20"/>
  <c r="J232" i="20"/>
  <c r="S232" i="20"/>
  <c r="AB232" i="20"/>
  <c r="D232" i="20"/>
  <c r="M232" i="20"/>
  <c r="V232" i="20"/>
  <c r="AE232" i="20"/>
  <c r="L232" i="20"/>
  <c r="AD232" i="20"/>
  <c r="N232" i="20"/>
  <c r="O232" i="20"/>
  <c r="E232" i="20"/>
  <c r="W232" i="20"/>
  <c r="C232" i="20"/>
  <c r="F232" i="20"/>
  <c r="K232" i="20"/>
  <c r="X232" i="20"/>
  <c r="U232" i="20"/>
  <c r="AC232" i="20"/>
  <c r="T232" i="20"/>
  <c r="Y232" i="20"/>
  <c r="Q232" i="20"/>
  <c r="E182" i="20"/>
  <c r="AE182" i="20"/>
  <c r="W182" i="20"/>
  <c r="M182" i="20"/>
  <c r="S182" i="20"/>
  <c r="F182" i="20"/>
  <c r="Y182" i="20"/>
  <c r="AD182" i="20"/>
  <c r="H182" i="20"/>
  <c r="D182" i="20"/>
  <c r="K182" i="20"/>
  <c r="X182" i="20"/>
  <c r="J182" i="20"/>
  <c r="G182" i="20"/>
  <c r="AC182" i="20"/>
  <c r="Z182" i="20"/>
  <c r="AB182" i="20"/>
  <c r="L182" i="20"/>
  <c r="N182" i="20"/>
  <c r="Q182" i="20"/>
  <c r="V182" i="20"/>
  <c r="R182" i="20"/>
  <c r="T182" i="20"/>
  <c r="C182" i="20"/>
  <c r="P182" i="20"/>
  <c r="AA182" i="20"/>
  <c r="I182" i="20"/>
  <c r="U182" i="20"/>
  <c r="O182" i="20"/>
  <c r="F197" i="20"/>
  <c r="C197" i="20"/>
  <c r="L197" i="20"/>
  <c r="U197" i="20"/>
  <c r="AD197" i="20"/>
  <c r="AC197" i="20"/>
  <c r="K197" i="20"/>
  <c r="J197" i="20"/>
  <c r="I197" i="20"/>
  <c r="Z197" i="20"/>
  <c r="G197" i="20"/>
  <c r="AA197" i="20"/>
  <c r="O197" i="20"/>
  <c r="S197" i="20"/>
  <c r="E197" i="20"/>
  <c r="V197" i="20"/>
  <c r="M197" i="20"/>
  <c r="D197" i="20"/>
  <c r="AB197" i="20"/>
  <c r="P197" i="20"/>
  <c r="AE197" i="20"/>
  <c r="N197" i="20"/>
  <c r="Q197" i="20"/>
  <c r="T197" i="20"/>
  <c r="R197" i="20"/>
  <c r="Y197" i="20"/>
  <c r="H197" i="20"/>
  <c r="W197" i="20"/>
  <c r="X197" i="20"/>
  <c r="C114" i="20"/>
  <c r="L114" i="20"/>
  <c r="X114" i="20"/>
  <c r="I114" i="20"/>
  <c r="J114" i="20"/>
  <c r="P114" i="20"/>
  <c r="S114" i="20"/>
  <c r="AC114" i="20"/>
  <c r="Z114" i="20"/>
  <c r="E114" i="20"/>
  <c r="F114" i="20"/>
  <c r="Q114" i="20"/>
  <c r="AE114" i="20"/>
  <c r="AD114" i="20"/>
  <c r="AB114" i="20"/>
  <c r="W114" i="20"/>
  <c r="T114" i="20"/>
  <c r="Y114" i="20"/>
  <c r="D114" i="20"/>
  <c r="K114" i="20"/>
  <c r="M114" i="20"/>
  <c r="U114" i="20"/>
  <c r="AA114" i="20"/>
  <c r="N114" i="20"/>
  <c r="H114" i="20"/>
  <c r="G114" i="20"/>
  <c r="R114" i="20"/>
  <c r="O114" i="20"/>
  <c r="V114" i="20"/>
  <c r="J149" i="20"/>
  <c r="R149" i="20"/>
  <c r="Z149" i="20"/>
  <c r="E149" i="20"/>
  <c r="N149" i="20"/>
  <c r="W149" i="20"/>
  <c r="F149" i="20"/>
  <c r="O149" i="20"/>
  <c r="X149" i="20"/>
  <c r="G149" i="20"/>
  <c r="P149" i="20"/>
  <c r="Y149" i="20"/>
  <c r="K149" i="20"/>
  <c r="T149" i="20"/>
  <c r="AC149" i="20"/>
  <c r="C149" i="20"/>
  <c r="L149" i="20"/>
  <c r="U149" i="20"/>
  <c r="AD149" i="20"/>
  <c r="V149" i="20"/>
  <c r="H149" i="20"/>
  <c r="I149" i="20"/>
  <c r="AA149" i="20"/>
  <c r="AE149" i="20"/>
  <c r="D149" i="20"/>
  <c r="AB149" i="20"/>
  <c r="M149" i="20"/>
  <c r="Q149" i="20"/>
  <c r="S149" i="20"/>
  <c r="J115" i="20"/>
  <c r="S115" i="20"/>
  <c r="AB115" i="20"/>
  <c r="E115" i="20"/>
  <c r="O115" i="20"/>
  <c r="Z115" i="20"/>
  <c r="F115" i="20"/>
  <c r="Q115" i="20"/>
  <c r="AA115" i="20"/>
  <c r="G115" i="20"/>
  <c r="R115" i="20"/>
  <c r="AC115" i="20"/>
  <c r="L115" i="20"/>
  <c r="V115" i="20"/>
  <c r="N115" i="20"/>
  <c r="T115" i="20"/>
  <c r="C115" i="20"/>
  <c r="U115" i="20"/>
  <c r="W115" i="20"/>
  <c r="I115" i="20"/>
  <c r="AD115" i="20"/>
  <c r="K115" i="20"/>
  <c r="AE115" i="20"/>
  <c r="D115" i="20"/>
  <c r="M115" i="20"/>
  <c r="Y115" i="20"/>
  <c r="P115" i="20"/>
  <c r="X115" i="20"/>
  <c r="H115" i="20"/>
  <c r="D236" i="20"/>
  <c r="G236" i="20"/>
  <c r="W236" i="20"/>
  <c r="H236" i="20"/>
  <c r="X236" i="20"/>
  <c r="J236" i="20"/>
  <c r="Z236" i="20"/>
  <c r="P236" i="20"/>
  <c r="O236" i="20"/>
  <c r="R236" i="20"/>
  <c r="S236" i="20"/>
  <c r="C236" i="20"/>
  <c r="K236" i="20"/>
  <c r="AE236" i="20"/>
  <c r="AA236" i="20"/>
  <c r="Y236" i="20"/>
  <c r="V236" i="20"/>
  <c r="U236" i="20"/>
  <c r="L236" i="20"/>
  <c r="Q236" i="20"/>
  <c r="N236" i="20"/>
  <c r="M236" i="20"/>
  <c r="I236" i="20"/>
  <c r="F236" i="20"/>
  <c r="E236" i="20"/>
  <c r="AB236" i="20"/>
  <c r="AD236" i="20"/>
  <c r="AC236" i="20"/>
  <c r="T236" i="20"/>
  <c r="N138" i="20"/>
  <c r="G138" i="20"/>
  <c r="Q138" i="20"/>
  <c r="X138" i="20"/>
  <c r="O138" i="20"/>
  <c r="AC138" i="20"/>
  <c r="M138" i="20"/>
  <c r="K138" i="20"/>
  <c r="H138" i="20"/>
  <c r="V138" i="20"/>
  <c r="W138" i="20"/>
  <c r="Y138" i="20"/>
  <c r="AE138" i="20"/>
  <c r="F138" i="20"/>
  <c r="T138" i="20"/>
  <c r="AD138" i="20"/>
  <c r="I138" i="20"/>
  <c r="U138" i="20"/>
  <c r="S138" i="20"/>
  <c r="AA138" i="20"/>
  <c r="J138" i="20"/>
  <c r="E138" i="20"/>
  <c r="L138" i="20"/>
  <c r="Z138" i="20"/>
  <c r="AB138" i="20"/>
  <c r="R138" i="20"/>
  <c r="D138" i="20"/>
  <c r="C138" i="20"/>
  <c r="P138" i="20"/>
  <c r="L59" i="20"/>
  <c r="V59" i="20"/>
  <c r="H59" i="20"/>
  <c r="T59" i="20"/>
  <c r="AE59" i="20"/>
  <c r="J59" i="20"/>
  <c r="U59" i="20"/>
  <c r="K59" i="20"/>
  <c r="W59" i="20"/>
  <c r="D59" i="20"/>
  <c r="O59" i="20"/>
  <c r="AB59" i="20"/>
  <c r="X59" i="20"/>
  <c r="C59" i="20"/>
  <c r="AA59" i="20"/>
  <c r="E59" i="20"/>
  <c r="AC59" i="20"/>
  <c r="N59" i="20"/>
  <c r="S59" i="20"/>
  <c r="AD59" i="20"/>
  <c r="F59" i="20"/>
  <c r="M59" i="20"/>
  <c r="R59" i="20"/>
  <c r="G59" i="20"/>
  <c r="I59" i="20"/>
  <c r="Y59" i="20"/>
  <c r="P59" i="20"/>
  <c r="Z59" i="20"/>
  <c r="Q59" i="20"/>
  <c r="L187" i="20"/>
  <c r="U187" i="20"/>
  <c r="AD187" i="20"/>
  <c r="D187" i="20"/>
  <c r="M187" i="20"/>
  <c r="V187" i="20"/>
  <c r="AE187" i="20"/>
  <c r="E187" i="20"/>
  <c r="N187" i="20"/>
  <c r="W187" i="20"/>
  <c r="H187" i="20"/>
  <c r="Q187" i="20"/>
  <c r="Z187" i="20"/>
  <c r="I187" i="20"/>
  <c r="R187" i="20"/>
  <c r="AB187" i="20"/>
  <c r="O187" i="20"/>
  <c r="Y187" i="20"/>
  <c r="P187" i="20"/>
  <c r="X187" i="20"/>
  <c r="T187" i="20"/>
  <c r="F187" i="20"/>
  <c r="AC187" i="20"/>
  <c r="G187" i="20"/>
  <c r="J187" i="20"/>
  <c r="AA187" i="20"/>
  <c r="C187" i="20"/>
  <c r="S187" i="20"/>
  <c r="K187" i="20"/>
  <c r="K93" i="20"/>
  <c r="U93" i="20"/>
  <c r="L93" i="20"/>
  <c r="V93" i="20"/>
  <c r="C93" i="20"/>
  <c r="M93" i="20"/>
  <c r="X93" i="20"/>
  <c r="F93" i="20"/>
  <c r="Q93" i="20"/>
  <c r="AA93" i="20"/>
  <c r="D93" i="20"/>
  <c r="Y93" i="20"/>
  <c r="E93" i="20"/>
  <c r="Z93" i="20"/>
  <c r="H93" i="20"/>
  <c r="AC93" i="20"/>
  <c r="P93" i="20"/>
  <c r="I93" i="20"/>
  <c r="R93" i="20"/>
  <c r="N93" i="20"/>
  <c r="AD93" i="20"/>
  <c r="T93" i="20"/>
  <c r="O93" i="20"/>
  <c r="S93" i="20"/>
  <c r="AE93" i="20"/>
  <c r="AB93" i="20"/>
  <c r="J93" i="20"/>
  <c r="W93" i="20"/>
  <c r="G93" i="20"/>
  <c r="D76" i="20"/>
  <c r="I76" i="20"/>
  <c r="N76" i="20"/>
  <c r="W76" i="20"/>
  <c r="S76" i="20"/>
  <c r="J76" i="20"/>
  <c r="O76" i="20"/>
  <c r="X76" i="20"/>
  <c r="Y76" i="20"/>
  <c r="C76" i="20"/>
  <c r="Q76" i="20"/>
  <c r="U76" i="20"/>
  <c r="G76" i="20"/>
  <c r="R76" i="20"/>
  <c r="AC76" i="20"/>
  <c r="AA76" i="20"/>
  <c r="T76" i="20"/>
  <c r="L76" i="20"/>
  <c r="H76" i="20"/>
  <c r="V76" i="20"/>
  <c r="F76" i="20"/>
  <c r="K76" i="20"/>
  <c r="E76" i="20"/>
  <c r="M76" i="20"/>
  <c r="AE76" i="20"/>
  <c r="Z76" i="20"/>
  <c r="AB76" i="20"/>
  <c r="AD76" i="20"/>
  <c r="P76" i="20"/>
  <c r="K140" i="20"/>
  <c r="V140" i="20"/>
  <c r="C140" i="20"/>
  <c r="O140" i="20"/>
  <c r="AD140" i="20"/>
  <c r="D140" i="20"/>
  <c r="R140" i="20"/>
  <c r="AE140" i="20"/>
  <c r="E140" i="20"/>
  <c r="T140" i="20"/>
  <c r="L140" i="20"/>
  <c r="Y140" i="20"/>
  <c r="M140" i="20"/>
  <c r="AA140" i="20"/>
  <c r="I140" i="20"/>
  <c r="F140" i="20"/>
  <c r="N140" i="20"/>
  <c r="J140" i="20"/>
  <c r="U140" i="20"/>
  <c r="W140" i="20"/>
  <c r="AB140" i="20"/>
  <c r="Q140" i="20"/>
  <c r="Z140" i="20"/>
  <c r="AC140" i="20"/>
  <c r="P140" i="20"/>
  <c r="S140" i="20"/>
  <c r="H140" i="20"/>
  <c r="X140" i="20"/>
  <c r="G140" i="20"/>
  <c r="L204" i="20"/>
  <c r="V204" i="20"/>
  <c r="AE204" i="20"/>
  <c r="F204" i="20"/>
  <c r="C204" i="20"/>
  <c r="K204" i="20"/>
  <c r="J204" i="20"/>
  <c r="AA204" i="20"/>
  <c r="T204" i="20"/>
  <c r="Z204" i="20"/>
  <c r="O204" i="20"/>
  <c r="N204" i="20"/>
  <c r="Q204" i="20"/>
  <c r="D204" i="20"/>
  <c r="AB204" i="20"/>
  <c r="H204" i="20"/>
  <c r="I204" i="20"/>
  <c r="P204" i="20"/>
  <c r="M204" i="20"/>
  <c r="AD204" i="20"/>
  <c r="S204" i="20"/>
  <c r="Y204" i="20"/>
  <c r="G204" i="20"/>
  <c r="E204" i="20"/>
  <c r="X204" i="20"/>
  <c r="AC204" i="20"/>
  <c r="U204" i="20"/>
  <c r="R204" i="20"/>
  <c r="W204" i="20"/>
  <c r="N55" i="20"/>
  <c r="O55" i="20"/>
  <c r="S55" i="20"/>
  <c r="E55" i="20"/>
  <c r="P55" i="20"/>
  <c r="L55" i="20"/>
  <c r="T55" i="20"/>
  <c r="M55" i="20"/>
  <c r="C55" i="20"/>
  <c r="D55" i="20"/>
  <c r="J55" i="20"/>
  <c r="I55" i="20"/>
  <c r="K55" i="20"/>
  <c r="Q55" i="20"/>
  <c r="R55" i="20"/>
  <c r="H55" i="20"/>
  <c r="F55" i="20"/>
  <c r="G55" i="20"/>
  <c r="W55" i="20"/>
  <c r="AC55" i="20"/>
  <c r="AB55" i="20"/>
  <c r="X55" i="20"/>
  <c r="U55" i="20"/>
  <c r="AA55" i="20"/>
  <c r="Y55" i="20"/>
  <c r="AE55" i="20"/>
  <c r="Z55" i="20"/>
  <c r="V55" i="20"/>
  <c r="AD55" i="20"/>
  <c r="L119" i="20"/>
  <c r="O119" i="20"/>
  <c r="F119" i="20"/>
  <c r="U119" i="20"/>
  <c r="Z119" i="20"/>
  <c r="V119" i="20"/>
  <c r="G119" i="20"/>
  <c r="AE119" i="20"/>
  <c r="K119" i="20"/>
  <c r="P119" i="20"/>
  <c r="J119" i="20"/>
  <c r="D119" i="20"/>
  <c r="AB119" i="20"/>
  <c r="N119" i="20"/>
  <c r="M119" i="20"/>
  <c r="S119" i="20"/>
  <c r="W119" i="20"/>
  <c r="Y119" i="20"/>
  <c r="I119" i="20"/>
  <c r="AA119" i="20"/>
  <c r="H119" i="20"/>
  <c r="T119" i="20"/>
  <c r="R119" i="20"/>
  <c r="AD119" i="20"/>
  <c r="C119" i="20"/>
  <c r="X119" i="20"/>
  <c r="E119" i="20"/>
  <c r="Q119" i="20"/>
  <c r="AC119" i="20"/>
  <c r="D183" i="20"/>
  <c r="S183" i="20"/>
  <c r="O183" i="20"/>
  <c r="AA183" i="20"/>
  <c r="Y183" i="20"/>
  <c r="F183" i="20"/>
  <c r="AD183" i="20"/>
  <c r="J183" i="20"/>
  <c r="P183" i="20"/>
  <c r="M183" i="20"/>
  <c r="T183" i="20"/>
  <c r="E183" i="20"/>
  <c r="W183" i="20"/>
  <c r="AE183" i="20"/>
  <c r="V183" i="20"/>
  <c r="H183" i="20"/>
  <c r="G183" i="20"/>
  <c r="I183" i="20"/>
  <c r="AC183" i="20"/>
  <c r="X183" i="20"/>
  <c r="R183" i="20"/>
  <c r="U183" i="20"/>
  <c r="N183" i="20"/>
  <c r="AB183" i="20"/>
  <c r="Q183" i="20"/>
  <c r="C183" i="20"/>
  <c r="K183" i="20"/>
  <c r="L183" i="20"/>
  <c r="Z183" i="20"/>
  <c r="I104" i="20"/>
  <c r="Q104" i="20"/>
  <c r="Y104" i="20"/>
  <c r="C104" i="20"/>
  <c r="L104" i="20"/>
  <c r="U104" i="20"/>
  <c r="AD104" i="20"/>
  <c r="D104" i="20"/>
  <c r="M104" i="20"/>
  <c r="V104" i="20"/>
  <c r="AE104" i="20"/>
  <c r="E104" i="20"/>
  <c r="N104" i="20"/>
  <c r="W104" i="20"/>
  <c r="H104" i="20"/>
  <c r="R104" i="20"/>
  <c r="AA104" i="20"/>
  <c r="K104" i="20"/>
  <c r="AC104" i="20"/>
  <c r="O104" i="20"/>
  <c r="P104" i="20"/>
  <c r="S104" i="20"/>
  <c r="F104" i="20"/>
  <c r="X104" i="20"/>
  <c r="G104" i="20"/>
  <c r="Z104" i="20"/>
  <c r="J104" i="20"/>
  <c r="T104" i="20"/>
  <c r="AB104" i="20"/>
  <c r="H168" i="20"/>
  <c r="L168" i="20"/>
  <c r="W168" i="20"/>
  <c r="K168" i="20"/>
  <c r="Y168" i="20"/>
  <c r="N168" i="20"/>
  <c r="Z168" i="20"/>
  <c r="C168" i="20"/>
  <c r="O168" i="20"/>
  <c r="AA168" i="20"/>
  <c r="G168" i="20"/>
  <c r="S168" i="20"/>
  <c r="AE168" i="20"/>
  <c r="I168" i="20"/>
  <c r="T168" i="20"/>
  <c r="V168" i="20"/>
  <c r="D168" i="20"/>
  <c r="F168" i="20"/>
  <c r="AB168" i="20"/>
  <c r="AD168" i="20"/>
  <c r="J168" i="20"/>
  <c r="Q168" i="20"/>
  <c r="R168" i="20"/>
  <c r="X168" i="20"/>
  <c r="AC168" i="20"/>
  <c r="U168" i="20"/>
  <c r="E168" i="20"/>
  <c r="P168" i="20"/>
  <c r="M168" i="20"/>
  <c r="F89" i="20"/>
  <c r="P89" i="20"/>
  <c r="Y89" i="20"/>
  <c r="H89" i="20"/>
  <c r="Q89" i="20"/>
  <c r="Z89" i="20"/>
  <c r="I89" i="20"/>
  <c r="R89" i="20"/>
  <c r="AA89" i="20"/>
  <c r="C89" i="20"/>
  <c r="L89" i="20"/>
  <c r="U89" i="20"/>
  <c r="AD89" i="20"/>
  <c r="J89" i="20"/>
  <c r="AB89" i="20"/>
  <c r="K89" i="20"/>
  <c r="AC89" i="20"/>
  <c r="M89" i="20"/>
  <c r="T89" i="20"/>
  <c r="X89" i="20"/>
  <c r="D89" i="20"/>
  <c r="N89" i="20"/>
  <c r="S89" i="20"/>
  <c r="V89" i="20"/>
  <c r="E89" i="20"/>
  <c r="G89" i="20"/>
  <c r="AE89" i="20"/>
  <c r="O89" i="20"/>
  <c r="W89" i="20"/>
  <c r="J153" i="20"/>
  <c r="O153" i="20"/>
  <c r="T153" i="20"/>
  <c r="U153" i="20"/>
  <c r="E153" i="20"/>
  <c r="AC153" i="20"/>
  <c r="F153" i="20"/>
  <c r="N153" i="20"/>
  <c r="W153" i="20"/>
  <c r="X153" i="20"/>
  <c r="C153" i="20"/>
  <c r="Q153" i="20"/>
  <c r="AE153" i="20"/>
  <c r="P153" i="20"/>
  <c r="D153" i="20"/>
  <c r="Z153" i="20"/>
  <c r="I153" i="20"/>
  <c r="K153" i="20"/>
  <c r="R153" i="20"/>
  <c r="G153" i="20"/>
  <c r="V153" i="20"/>
  <c r="AB153" i="20"/>
  <c r="AD153" i="20"/>
  <c r="M153" i="20"/>
  <c r="L153" i="20"/>
  <c r="AA153" i="20"/>
  <c r="Y153" i="20"/>
  <c r="S153" i="20"/>
  <c r="H153" i="20"/>
  <c r="Z134" i="20"/>
  <c r="AB134" i="20"/>
  <c r="Q134" i="20"/>
  <c r="Y134" i="20"/>
  <c r="AC134" i="20"/>
  <c r="D134" i="20"/>
  <c r="R134" i="20"/>
  <c r="H134" i="20"/>
  <c r="X134" i="20"/>
  <c r="E134" i="20"/>
  <c r="S134" i="20"/>
  <c r="N134" i="20"/>
  <c r="AE134" i="20"/>
  <c r="J134" i="20"/>
  <c r="V134" i="20"/>
  <c r="W134" i="20"/>
  <c r="U134" i="20"/>
  <c r="F134" i="20"/>
  <c r="O134" i="20"/>
  <c r="C134" i="20"/>
  <c r="M134" i="20"/>
  <c r="P134" i="20"/>
  <c r="T134" i="20"/>
  <c r="L134" i="20"/>
  <c r="AA134" i="20"/>
  <c r="AD134" i="20"/>
  <c r="I134" i="20"/>
  <c r="K134" i="20"/>
  <c r="G134" i="20"/>
  <c r="N142" i="20"/>
  <c r="Y142" i="20"/>
  <c r="R142" i="20"/>
  <c r="AB142" i="20"/>
  <c r="Q142" i="20"/>
  <c r="W142" i="20"/>
  <c r="E142" i="20"/>
  <c r="V142" i="20"/>
  <c r="AE142" i="20"/>
  <c r="O142" i="20"/>
  <c r="J142" i="20"/>
  <c r="AD142" i="20"/>
  <c r="Z142" i="20"/>
  <c r="M142" i="20"/>
  <c r="I142" i="20"/>
  <c r="S142" i="20"/>
  <c r="T142" i="20"/>
  <c r="H142" i="20"/>
  <c r="C142" i="20"/>
  <c r="D142" i="20"/>
  <c r="P142" i="20"/>
  <c r="U142" i="20"/>
  <c r="L142" i="20"/>
  <c r="G142" i="20"/>
  <c r="AA142" i="20"/>
  <c r="X142" i="20"/>
  <c r="AC142" i="20"/>
  <c r="F142" i="20"/>
  <c r="K142" i="20"/>
  <c r="P58" i="20"/>
  <c r="L58" i="20"/>
  <c r="N58" i="20"/>
  <c r="X58" i="20"/>
  <c r="R58" i="20"/>
  <c r="C58" i="20"/>
  <c r="AA58" i="20"/>
  <c r="AC58" i="20"/>
  <c r="Y58" i="20"/>
  <c r="M58" i="20"/>
  <c r="I58" i="20"/>
  <c r="V58" i="20"/>
  <c r="D58" i="20"/>
  <c r="F58" i="20"/>
  <c r="Q58" i="20"/>
  <c r="O58" i="20"/>
  <c r="Z58" i="20"/>
  <c r="AB58" i="20"/>
  <c r="AD58" i="20"/>
  <c r="K58" i="20"/>
  <c r="G58" i="20"/>
  <c r="U58" i="20"/>
  <c r="E58" i="20"/>
  <c r="AE58" i="20"/>
  <c r="H58" i="20"/>
  <c r="W58" i="20"/>
  <c r="T58" i="20"/>
  <c r="J58" i="20"/>
  <c r="S58" i="20"/>
  <c r="C233" i="20"/>
  <c r="G233" i="20"/>
  <c r="R233" i="20"/>
  <c r="H233" i="20"/>
  <c r="U233" i="20"/>
  <c r="I233" i="20"/>
  <c r="W233" i="20"/>
  <c r="O233" i="20"/>
  <c r="Z233" i="20"/>
  <c r="Y233" i="20"/>
  <c r="AC233" i="20"/>
  <c r="E233" i="20"/>
  <c r="AE233" i="20"/>
  <c r="P233" i="20"/>
  <c r="M233" i="20"/>
  <c r="Q233" i="20"/>
  <c r="X233" i="20"/>
  <c r="J233" i="20"/>
  <c r="F233" i="20"/>
  <c r="AB233" i="20"/>
  <c r="T233" i="20"/>
  <c r="L233" i="20"/>
  <c r="AD233" i="20"/>
  <c r="AA233" i="20"/>
  <c r="V233" i="20"/>
  <c r="N233" i="20"/>
  <c r="K233" i="20"/>
  <c r="S233" i="20"/>
  <c r="D233" i="20"/>
  <c r="D164" i="20"/>
  <c r="O164" i="20"/>
  <c r="Z164" i="20"/>
  <c r="F164" i="20"/>
  <c r="R164" i="20"/>
  <c r="AD164" i="20"/>
  <c r="G164" i="20"/>
  <c r="S164" i="20"/>
  <c r="AE164" i="20"/>
  <c r="I164" i="20"/>
  <c r="T164" i="20"/>
  <c r="L164" i="20"/>
  <c r="Y164" i="20"/>
  <c r="H164" i="20"/>
  <c r="N164" i="20"/>
  <c r="AA164" i="20"/>
  <c r="W164" i="20"/>
  <c r="AB164" i="20"/>
  <c r="C164" i="20"/>
  <c r="J164" i="20"/>
  <c r="K164" i="20"/>
  <c r="Q164" i="20"/>
  <c r="V164" i="20"/>
  <c r="AC164" i="20"/>
  <c r="E164" i="20"/>
  <c r="U164" i="20"/>
  <c r="M164" i="20"/>
  <c r="P164" i="20"/>
  <c r="X164" i="20"/>
  <c r="I49" i="20"/>
  <c r="J49" i="20"/>
  <c r="K49" i="20"/>
  <c r="D49" i="20"/>
  <c r="N49" i="20"/>
  <c r="L49" i="20"/>
  <c r="M49" i="20"/>
  <c r="Q49" i="20"/>
  <c r="C49" i="20"/>
  <c r="T49" i="20"/>
  <c r="E49" i="20"/>
  <c r="S49" i="20"/>
  <c r="G49" i="20"/>
  <c r="R49" i="20"/>
  <c r="H49" i="20"/>
  <c r="P49" i="20"/>
  <c r="O49" i="20"/>
  <c r="F49" i="20"/>
  <c r="W49" i="20"/>
  <c r="AA49" i="20"/>
  <c r="AD49" i="20"/>
  <c r="X49" i="20"/>
  <c r="AB49" i="20"/>
  <c r="U49" i="20"/>
  <c r="Z49" i="20"/>
  <c r="AE49" i="20"/>
  <c r="Y49" i="20"/>
  <c r="V49" i="20"/>
  <c r="AC49" i="20"/>
  <c r="Q130" i="20"/>
  <c r="J130" i="20"/>
  <c r="I130" i="20"/>
  <c r="L130" i="20"/>
  <c r="X130" i="20"/>
  <c r="P130" i="20"/>
  <c r="Y130" i="20"/>
  <c r="H130" i="20"/>
  <c r="G130" i="20"/>
  <c r="Z130" i="20"/>
  <c r="D130" i="20"/>
  <c r="U130" i="20"/>
  <c r="N130" i="20"/>
  <c r="T130" i="20"/>
  <c r="V130" i="20"/>
  <c r="AC130" i="20"/>
  <c r="C130" i="20"/>
  <c r="AB130" i="20"/>
  <c r="S130" i="20"/>
  <c r="M130" i="20"/>
  <c r="AD130" i="20"/>
  <c r="R130" i="20"/>
  <c r="F130" i="20"/>
  <c r="E130" i="20"/>
  <c r="O130" i="20"/>
  <c r="W130" i="20"/>
  <c r="AA130" i="20"/>
  <c r="K130" i="20"/>
  <c r="AE130" i="20"/>
  <c r="L179" i="20"/>
  <c r="W179" i="20"/>
  <c r="E179" i="20"/>
  <c r="Q179" i="20"/>
  <c r="AC179" i="20"/>
  <c r="G179" i="20"/>
  <c r="R179" i="20"/>
  <c r="AE179" i="20"/>
  <c r="H179" i="20"/>
  <c r="T179" i="20"/>
  <c r="M179" i="20"/>
  <c r="Y179" i="20"/>
  <c r="O179" i="20"/>
  <c r="Z179" i="20"/>
  <c r="D179" i="20"/>
  <c r="I179" i="20"/>
  <c r="J179" i="20"/>
  <c r="P179" i="20"/>
  <c r="U179" i="20"/>
  <c r="X179" i="20"/>
  <c r="AB179" i="20"/>
  <c r="F179" i="20"/>
  <c r="N179" i="20"/>
  <c r="V179" i="20"/>
  <c r="K179" i="20"/>
  <c r="C179" i="20"/>
  <c r="S179" i="20"/>
  <c r="AD179" i="20"/>
  <c r="AA179" i="20"/>
  <c r="C229" i="20"/>
  <c r="H229" i="20"/>
  <c r="U229" i="20"/>
  <c r="I229" i="20"/>
  <c r="W229" i="20"/>
  <c r="J229" i="20"/>
  <c r="X229" i="20"/>
  <c r="P229" i="20"/>
  <c r="AC229" i="20"/>
  <c r="O229" i="20"/>
  <c r="Q229" i="20"/>
  <c r="R229" i="20"/>
  <c r="E229" i="20"/>
  <c r="AE229" i="20"/>
  <c r="Z229" i="20"/>
  <c r="G229" i="20"/>
  <c r="M229" i="20"/>
  <c r="Y229" i="20"/>
  <c r="AA229" i="20"/>
  <c r="S229" i="20"/>
  <c r="V229" i="20"/>
  <c r="L229" i="20"/>
  <c r="AB229" i="20"/>
  <c r="T229" i="20"/>
  <c r="D229" i="20"/>
  <c r="AD229" i="20"/>
  <c r="F229" i="20"/>
  <c r="N229" i="20"/>
  <c r="K229" i="20"/>
  <c r="O72" i="20"/>
  <c r="X72" i="20"/>
  <c r="AE72" i="20"/>
  <c r="L72" i="20"/>
  <c r="K72" i="20"/>
  <c r="Y72" i="20"/>
  <c r="N72" i="20"/>
  <c r="H72" i="20"/>
  <c r="AD72" i="20"/>
  <c r="I72" i="20"/>
  <c r="D72" i="20"/>
  <c r="R72" i="20"/>
  <c r="W72" i="20"/>
  <c r="AB72" i="20"/>
  <c r="V72" i="20"/>
  <c r="F72" i="20"/>
  <c r="C72" i="20"/>
  <c r="P72" i="20"/>
  <c r="M72" i="20"/>
  <c r="G72" i="20"/>
  <c r="T72" i="20"/>
  <c r="U72" i="20"/>
  <c r="Q72" i="20"/>
  <c r="J72" i="20"/>
  <c r="Z72" i="20"/>
  <c r="AA72" i="20"/>
  <c r="S72" i="20"/>
  <c r="E72" i="20"/>
  <c r="AC72" i="20"/>
  <c r="J121" i="20"/>
  <c r="Y121" i="20"/>
  <c r="M121" i="20"/>
  <c r="AC121" i="20"/>
  <c r="O121" i="20"/>
  <c r="AD121" i="20"/>
  <c r="P121" i="20"/>
  <c r="AE121" i="20"/>
  <c r="F121" i="20"/>
  <c r="U121" i="20"/>
  <c r="I121" i="20"/>
  <c r="R121" i="20"/>
  <c r="X121" i="20"/>
  <c r="S121" i="20"/>
  <c r="G121" i="20"/>
  <c r="C121" i="20"/>
  <c r="Z121" i="20"/>
  <c r="H121" i="20"/>
  <c r="T121" i="20"/>
  <c r="D121" i="20"/>
  <c r="V121" i="20"/>
  <c r="Q121" i="20"/>
  <c r="L121" i="20"/>
  <c r="K121" i="20"/>
  <c r="E121" i="20"/>
  <c r="AA121" i="20"/>
  <c r="AB121" i="20"/>
  <c r="W121" i="20"/>
  <c r="N121" i="20"/>
  <c r="J99" i="20"/>
  <c r="AB99" i="20"/>
  <c r="L99" i="20"/>
  <c r="O99" i="20"/>
  <c r="I99" i="20"/>
  <c r="U99" i="20"/>
  <c r="G99" i="20"/>
  <c r="T99" i="20"/>
  <c r="Z99" i="20"/>
  <c r="H99" i="20"/>
  <c r="R99" i="20"/>
  <c r="Y99" i="20"/>
  <c r="X99" i="20"/>
  <c r="D99" i="20"/>
  <c r="Q99" i="20"/>
  <c r="M99" i="20"/>
  <c r="P99" i="20"/>
  <c r="E99" i="20"/>
  <c r="V99" i="20"/>
  <c r="AE99" i="20"/>
  <c r="K99" i="20"/>
  <c r="W99" i="20"/>
  <c r="C99" i="20"/>
  <c r="AD99" i="20"/>
  <c r="S99" i="20"/>
  <c r="AA99" i="20"/>
  <c r="F99" i="20"/>
  <c r="AC99" i="20"/>
  <c r="N99" i="20"/>
  <c r="K196" i="20"/>
  <c r="V196" i="20"/>
  <c r="L196" i="20"/>
  <c r="W196" i="20"/>
  <c r="C196" i="20"/>
  <c r="N196" i="20"/>
  <c r="X196" i="20"/>
  <c r="H196" i="20"/>
  <c r="R196" i="20"/>
  <c r="AB196" i="20"/>
  <c r="I196" i="20"/>
  <c r="S196" i="20"/>
  <c r="AD196" i="20"/>
  <c r="F196" i="20"/>
  <c r="Q196" i="20"/>
  <c r="J196" i="20"/>
  <c r="O196" i="20"/>
  <c r="T196" i="20"/>
  <c r="Z196" i="20"/>
  <c r="AA196" i="20"/>
  <c r="D196" i="20"/>
  <c r="AE196" i="20"/>
  <c r="U196" i="20"/>
  <c r="Y196" i="20"/>
  <c r="P196" i="20"/>
  <c r="G196" i="20"/>
  <c r="M196" i="20"/>
  <c r="E196" i="20"/>
  <c r="AC196" i="20"/>
  <c r="W175" i="20"/>
  <c r="G175" i="20"/>
  <c r="AC175" i="20"/>
  <c r="O175" i="20"/>
  <c r="R175" i="20"/>
  <c r="I175" i="20"/>
  <c r="AE175" i="20"/>
  <c r="X175" i="20"/>
  <c r="T175" i="20"/>
  <c r="Y175" i="20"/>
  <c r="AB175" i="20"/>
  <c r="Z175" i="20"/>
  <c r="D175" i="20"/>
  <c r="P175" i="20"/>
  <c r="V175" i="20"/>
  <c r="H175" i="20"/>
  <c r="AD175" i="20"/>
  <c r="C175" i="20"/>
  <c r="M175" i="20"/>
  <c r="AA175" i="20"/>
  <c r="K175" i="20"/>
  <c r="J175" i="20"/>
  <c r="Q175" i="20"/>
  <c r="L175" i="20"/>
  <c r="S175" i="20"/>
  <c r="E175" i="20"/>
  <c r="F175" i="20"/>
  <c r="N175" i="20"/>
  <c r="U175" i="20"/>
  <c r="X81" i="20"/>
  <c r="E81" i="20"/>
  <c r="D81" i="20"/>
  <c r="M81" i="20"/>
  <c r="V81" i="20"/>
  <c r="F81" i="20"/>
  <c r="AD81" i="20"/>
  <c r="R81" i="20"/>
  <c r="T81" i="20"/>
  <c r="Y81" i="20"/>
  <c r="G81" i="20"/>
  <c r="AA81" i="20"/>
  <c r="C81" i="20"/>
  <c r="AB81" i="20"/>
  <c r="Q81" i="20"/>
  <c r="U81" i="20"/>
  <c r="K81" i="20"/>
  <c r="W81" i="20"/>
  <c r="S81" i="20"/>
  <c r="L81" i="20"/>
  <c r="AE81" i="20"/>
  <c r="AC81" i="20"/>
  <c r="P81" i="20"/>
  <c r="O81" i="20"/>
  <c r="I81" i="20"/>
  <c r="H81" i="20"/>
  <c r="N81" i="20"/>
  <c r="Z81" i="20"/>
  <c r="J81" i="20"/>
  <c r="E165" i="20"/>
  <c r="N165" i="20"/>
  <c r="X165" i="20"/>
  <c r="J165" i="20"/>
  <c r="T165" i="20"/>
  <c r="AD165" i="20"/>
  <c r="K165" i="20"/>
  <c r="U165" i="20"/>
  <c r="G165" i="20"/>
  <c r="L165" i="20"/>
  <c r="V165" i="20"/>
  <c r="F165" i="20"/>
  <c r="Q165" i="20"/>
  <c r="AA165" i="20"/>
  <c r="H165" i="20"/>
  <c r="R165" i="20"/>
  <c r="AB165" i="20"/>
  <c r="Y165" i="20"/>
  <c r="Z165" i="20"/>
  <c r="D165" i="20"/>
  <c r="I165" i="20"/>
  <c r="C165" i="20"/>
  <c r="AC165" i="20"/>
  <c r="M165" i="20"/>
  <c r="P165" i="20"/>
  <c r="S165" i="20"/>
  <c r="W165" i="20"/>
  <c r="AE165" i="20"/>
  <c r="O165" i="20"/>
  <c r="L78" i="20"/>
  <c r="N78" i="20"/>
  <c r="V78" i="20"/>
  <c r="AB78" i="20"/>
  <c r="W78" i="20"/>
  <c r="E78" i="20"/>
  <c r="F78" i="20"/>
  <c r="D78" i="20"/>
  <c r="X78" i="20"/>
  <c r="Z78" i="20"/>
  <c r="U78" i="20"/>
  <c r="Q78" i="20"/>
  <c r="T78" i="20"/>
  <c r="P78" i="20"/>
  <c r="Y78" i="20"/>
  <c r="AD78" i="20"/>
  <c r="AE78" i="20"/>
  <c r="G78" i="20"/>
  <c r="K78" i="20"/>
  <c r="O78" i="20"/>
  <c r="S78" i="20"/>
  <c r="R78" i="20"/>
  <c r="M78" i="20"/>
  <c r="H78" i="20"/>
  <c r="AA78" i="20"/>
  <c r="I78" i="20"/>
  <c r="AC78" i="20"/>
  <c r="J78" i="20"/>
  <c r="C78" i="20"/>
  <c r="W146" i="20"/>
  <c r="M146" i="20"/>
  <c r="Q146" i="20"/>
  <c r="AA146" i="20"/>
  <c r="G146" i="20"/>
  <c r="K146" i="20"/>
  <c r="P146" i="20"/>
  <c r="C146" i="20"/>
  <c r="Z146" i="20"/>
  <c r="N146" i="20"/>
  <c r="I146" i="20"/>
  <c r="AD146" i="20"/>
  <c r="O146" i="20"/>
  <c r="U146" i="20"/>
  <c r="R146" i="20"/>
  <c r="AE146" i="20"/>
  <c r="H146" i="20"/>
  <c r="E146" i="20"/>
  <c r="V146" i="20"/>
  <c r="AB146" i="20"/>
  <c r="F146" i="20"/>
  <c r="X146" i="20"/>
  <c r="D146" i="20"/>
  <c r="T146" i="20"/>
  <c r="Y146" i="20"/>
  <c r="L146" i="20"/>
  <c r="S146" i="20"/>
  <c r="AC146" i="20"/>
  <c r="J146" i="20"/>
  <c r="I181" i="20"/>
  <c r="F181" i="20"/>
  <c r="Q181" i="20"/>
  <c r="Z181" i="20"/>
  <c r="H181" i="20"/>
  <c r="R181" i="20"/>
  <c r="AA181" i="20"/>
  <c r="J181" i="20"/>
  <c r="S181" i="20"/>
  <c r="AB181" i="20"/>
  <c r="C181" i="20"/>
  <c r="M181" i="20"/>
  <c r="V181" i="20"/>
  <c r="D181" i="20"/>
  <c r="N181" i="20"/>
  <c r="X181" i="20"/>
  <c r="G181" i="20"/>
  <c r="AC181" i="20"/>
  <c r="L181" i="20"/>
  <c r="P181" i="20"/>
  <c r="E181" i="20"/>
  <c r="AD181" i="20"/>
  <c r="K181" i="20"/>
  <c r="T181" i="20"/>
  <c r="U181" i="20"/>
  <c r="Y181" i="20"/>
  <c r="W181" i="20"/>
  <c r="AE181" i="20"/>
  <c r="O181" i="20"/>
  <c r="M131" i="20"/>
  <c r="AA131" i="20"/>
  <c r="K131" i="20"/>
  <c r="AB131" i="20"/>
  <c r="E131" i="20"/>
  <c r="X131" i="20"/>
  <c r="G131" i="20"/>
  <c r="Y131" i="20"/>
  <c r="O131" i="20"/>
  <c r="I131" i="20"/>
  <c r="AC131" i="20"/>
  <c r="R131" i="20"/>
  <c r="J131" i="20"/>
  <c r="S131" i="20"/>
  <c r="P131" i="20"/>
  <c r="T131" i="20"/>
  <c r="D131" i="20"/>
  <c r="H131" i="20"/>
  <c r="AD131" i="20"/>
  <c r="C131" i="20"/>
  <c r="Q131" i="20"/>
  <c r="Z131" i="20"/>
  <c r="W131" i="20"/>
  <c r="F131" i="20"/>
  <c r="U131" i="20"/>
  <c r="N131" i="20"/>
  <c r="V131" i="20"/>
  <c r="L131" i="20"/>
  <c r="AE131" i="20"/>
  <c r="T154" i="20"/>
  <c r="Q154" i="20"/>
  <c r="AD154" i="20"/>
  <c r="AE154" i="20"/>
  <c r="L154" i="20"/>
  <c r="AA154" i="20"/>
  <c r="E154" i="20"/>
  <c r="O154" i="20"/>
  <c r="I154" i="20"/>
  <c r="M154" i="20"/>
  <c r="X154" i="20"/>
  <c r="C154" i="20"/>
  <c r="U154" i="20"/>
  <c r="G154" i="20"/>
  <c r="K154" i="20"/>
  <c r="N154" i="20"/>
  <c r="J154" i="20"/>
  <c r="P154" i="20"/>
  <c r="Y154" i="20"/>
  <c r="S154" i="20"/>
  <c r="AB154" i="20"/>
  <c r="H154" i="20"/>
  <c r="D154" i="20"/>
  <c r="Z154" i="20"/>
  <c r="W154" i="20"/>
  <c r="V154" i="20"/>
  <c r="AC154" i="20"/>
  <c r="F154" i="20"/>
  <c r="R154" i="20"/>
  <c r="T75" i="20"/>
  <c r="V75" i="20"/>
  <c r="S75" i="20"/>
  <c r="E75" i="20"/>
  <c r="L75" i="20"/>
  <c r="D75" i="20"/>
  <c r="AB75" i="20"/>
  <c r="J75" i="20"/>
  <c r="C75" i="20"/>
  <c r="P75" i="20"/>
  <c r="U75" i="20"/>
  <c r="K75" i="20"/>
  <c r="Z75" i="20"/>
  <c r="H75" i="20"/>
  <c r="AA75" i="20"/>
  <c r="G75" i="20"/>
  <c r="R75" i="20"/>
  <c r="X75" i="20"/>
  <c r="W75" i="20"/>
  <c r="Q75" i="20"/>
  <c r="M75" i="20"/>
  <c r="I75" i="20"/>
  <c r="AE75" i="20"/>
  <c r="O75" i="20"/>
  <c r="N75" i="20"/>
  <c r="F75" i="20"/>
  <c r="AD75" i="20"/>
  <c r="Y75" i="20"/>
  <c r="AC75" i="20"/>
  <c r="D203" i="20"/>
  <c r="N203" i="20"/>
  <c r="X203" i="20"/>
  <c r="E203" i="20"/>
  <c r="O203" i="20"/>
  <c r="Z203" i="20"/>
  <c r="F203" i="20"/>
  <c r="Q203" i="20"/>
  <c r="AB203" i="20"/>
  <c r="J203" i="20"/>
  <c r="U203" i="20"/>
  <c r="AE203" i="20"/>
  <c r="L203" i="20"/>
  <c r="V203" i="20"/>
  <c r="T203" i="20"/>
  <c r="AD203" i="20"/>
  <c r="W203" i="20"/>
  <c r="H203" i="20"/>
  <c r="AC203" i="20"/>
  <c r="I203" i="20"/>
  <c r="M203" i="20"/>
  <c r="R203" i="20"/>
  <c r="S203" i="20"/>
  <c r="AA203" i="20"/>
  <c r="Y203" i="20"/>
  <c r="P203" i="20"/>
  <c r="G203" i="20"/>
  <c r="C203" i="20"/>
  <c r="K203" i="20"/>
  <c r="H109" i="20"/>
  <c r="AC109" i="20"/>
  <c r="F109" i="20"/>
  <c r="G109" i="20"/>
  <c r="R109" i="20"/>
  <c r="Z109" i="20"/>
  <c r="N109" i="20"/>
  <c r="P109" i="20"/>
  <c r="X109" i="20"/>
  <c r="T109" i="20"/>
  <c r="AD109" i="20"/>
  <c r="C109" i="20"/>
  <c r="E109" i="20"/>
  <c r="AE109" i="20"/>
  <c r="M109" i="20"/>
  <c r="O109" i="20"/>
  <c r="K109" i="20"/>
  <c r="AA109" i="20"/>
  <c r="V109" i="20"/>
  <c r="Y109" i="20"/>
  <c r="W109" i="20"/>
  <c r="D109" i="20"/>
  <c r="S109" i="20"/>
  <c r="Q109" i="20"/>
  <c r="L109" i="20"/>
  <c r="J109" i="20"/>
  <c r="AB109" i="20"/>
  <c r="I109" i="20"/>
  <c r="U109" i="20"/>
  <c r="G231" i="20"/>
  <c r="F231" i="20"/>
  <c r="R231" i="20"/>
  <c r="AB231" i="20"/>
  <c r="I231" i="20"/>
  <c r="S231" i="20"/>
  <c r="AC231" i="20"/>
  <c r="J231" i="20"/>
  <c r="T231" i="20"/>
  <c r="AD231" i="20"/>
  <c r="C231" i="20"/>
  <c r="M231" i="20"/>
  <c r="Y231" i="20"/>
  <c r="V231" i="20"/>
  <c r="D231" i="20"/>
  <c r="Z231" i="20"/>
  <c r="E231" i="20"/>
  <c r="AA231" i="20"/>
  <c r="N231" i="20"/>
  <c r="Q231" i="20"/>
  <c r="K231" i="20"/>
  <c r="U231" i="20"/>
  <c r="L231" i="20"/>
  <c r="AE231" i="20"/>
  <c r="P231" i="20"/>
  <c r="W231" i="20"/>
  <c r="O231" i="20"/>
  <c r="X231" i="20"/>
  <c r="H231" i="20"/>
  <c r="H84" i="20"/>
  <c r="T84" i="20"/>
  <c r="I84" i="20"/>
  <c r="W84" i="20"/>
  <c r="L84" i="20"/>
  <c r="X84" i="20"/>
  <c r="D84" i="20"/>
  <c r="P84" i="20"/>
  <c r="AA84" i="20"/>
  <c r="Y84" i="20"/>
  <c r="C84" i="20"/>
  <c r="Z84" i="20"/>
  <c r="F84" i="20"/>
  <c r="AD84" i="20"/>
  <c r="O84" i="20"/>
  <c r="R84" i="20"/>
  <c r="AE84" i="20"/>
  <c r="G84" i="20"/>
  <c r="N84" i="20"/>
  <c r="Q84" i="20"/>
  <c r="AB84" i="20"/>
  <c r="K84" i="20"/>
  <c r="M84" i="20"/>
  <c r="J84" i="20"/>
  <c r="U84" i="20"/>
  <c r="AC84" i="20"/>
  <c r="S84" i="20"/>
  <c r="E84" i="20"/>
  <c r="V84" i="20"/>
  <c r="AA148" i="20"/>
  <c r="C148" i="20"/>
  <c r="F148" i="20"/>
  <c r="Y148" i="20"/>
  <c r="Q148" i="20"/>
  <c r="V148" i="20"/>
  <c r="I148" i="20"/>
  <c r="AE148" i="20"/>
  <c r="E148" i="20"/>
  <c r="AD148" i="20"/>
  <c r="P148" i="20"/>
  <c r="K148" i="20"/>
  <c r="L148" i="20"/>
  <c r="X148" i="20"/>
  <c r="U148" i="20"/>
  <c r="N148" i="20"/>
  <c r="D148" i="20"/>
  <c r="AC148" i="20"/>
  <c r="O148" i="20"/>
  <c r="H148" i="20"/>
  <c r="Z148" i="20"/>
  <c r="R148" i="20"/>
  <c r="AB148" i="20"/>
  <c r="G148" i="20"/>
  <c r="S148" i="20"/>
  <c r="M148" i="20"/>
  <c r="J148" i="20"/>
  <c r="W148" i="20"/>
  <c r="T148" i="20"/>
  <c r="S63" i="20"/>
  <c r="R63" i="20"/>
  <c r="N63" i="20"/>
  <c r="E63" i="20"/>
  <c r="Z63" i="20"/>
  <c r="U63" i="20"/>
  <c r="J63" i="20"/>
  <c r="K63" i="20"/>
  <c r="AA63" i="20"/>
  <c r="W63" i="20"/>
  <c r="L63" i="20"/>
  <c r="AC63" i="20"/>
  <c r="AB63" i="20"/>
  <c r="M63" i="20"/>
  <c r="P63" i="20"/>
  <c r="AD63" i="20"/>
  <c r="H63" i="20"/>
  <c r="G63" i="20"/>
  <c r="I63" i="20"/>
  <c r="Q63" i="20"/>
  <c r="O63" i="20"/>
  <c r="T63" i="20"/>
  <c r="Y63" i="20"/>
  <c r="D63" i="20"/>
  <c r="V63" i="20"/>
  <c r="F63" i="20"/>
  <c r="C63" i="20"/>
  <c r="X63" i="20"/>
  <c r="AE63" i="20"/>
  <c r="AC127" i="20"/>
  <c r="W127" i="20"/>
  <c r="AB127" i="20"/>
  <c r="I127" i="20"/>
  <c r="R127" i="20"/>
  <c r="N127" i="20"/>
  <c r="D127" i="20"/>
  <c r="G127" i="20"/>
  <c r="M127" i="20"/>
  <c r="S127" i="20"/>
  <c r="V127" i="20"/>
  <c r="Y127" i="20"/>
  <c r="P127" i="20"/>
  <c r="Z127" i="20"/>
  <c r="K127" i="20"/>
  <c r="X127" i="20"/>
  <c r="J127" i="20"/>
  <c r="Q127" i="20"/>
  <c r="C127" i="20"/>
  <c r="T127" i="20"/>
  <c r="U127" i="20"/>
  <c r="L127" i="20"/>
  <c r="AE127" i="20"/>
  <c r="E127" i="20"/>
  <c r="H127" i="20"/>
  <c r="AD127" i="20"/>
  <c r="AA127" i="20"/>
  <c r="O127" i="20"/>
  <c r="F127" i="20"/>
  <c r="R191" i="20"/>
  <c r="V191" i="20"/>
  <c r="E191" i="20"/>
  <c r="N191" i="20"/>
  <c r="D191" i="20"/>
  <c r="Q191" i="20"/>
  <c r="Z191" i="20"/>
  <c r="G191" i="20"/>
  <c r="P191" i="20"/>
  <c r="AE191" i="20"/>
  <c r="AB191" i="20"/>
  <c r="I191" i="20"/>
  <c r="X191" i="20"/>
  <c r="H191" i="20"/>
  <c r="O191" i="20"/>
  <c r="U191" i="20"/>
  <c r="AC191" i="20"/>
  <c r="W191" i="20"/>
  <c r="F191" i="20"/>
  <c r="L191" i="20"/>
  <c r="T191" i="20"/>
  <c r="Y191" i="20"/>
  <c r="J191" i="20"/>
  <c r="K191" i="20"/>
  <c r="AD191" i="20"/>
  <c r="C191" i="20"/>
  <c r="S191" i="20"/>
  <c r="AA191" i="20"/>
  <c r="M191" i="20"/>
  <c r="G112" i="20"/>
  <c r="O112" i="20"/>
  <c r="W112" i="20"/>
  <c r="AE112" i="20"/>
  <c r="F112" i="20"/>
  <c r="P112" i="20"/>
  <c r="Y112" i="20"/>
  <c r="H112" i="20"/>
  <c r="Q112" i="20"/>
  <c r="Z112" i="20"/>
  <c r="I112" i="20"/>
  <c r="R112" i="20"/>
  <c r="AA112" i="20"/>
  <c r="C112" i="20"/>
  <c r="L112" i="20"/>
  <c r="U112" i="20"/>
  <c r="AD112" i="20"/>
  <c r="N112" i="20"/>
  <c r="D112" i="20"/>
  <c r="S112" i="20"/>
  <c r="T112" i="20"/>
  <c r="V112" i="20"/>
  <c r="J112" i="20"/>
  <c r="AB112" i="20"/>
  <c r="K112" i="20"/>
  <c r="AC112" i="20"/>
  <c r="E112" i="20"/>
  <c r="M112" i="20"/>
  <c r="X112" i="20"/>
  <c r="K176" i="20"/>
  <c r="V176" i="20"/>
  <c r="F176" i="20"/>
  <c r="R176" i="20"/>
  <c r="AD176" i="20"/>
  <c r="G176" i="20"/>
  <c r="S176" i="20"/>
  <c r="AE176" i="20"/>
  <c r="I176" i="20"/>
  <c r="T176" i="20"/>
  <c r="N176" i="20"/>
  <c r="Z176" i="20"/>
  <c r="C176" i="20"/>
  <c r="O176" i="20"/>
  <c r="AA176" i="20"/>
  <c r="L176" i="20"/>
  <c r="AB176" i="20"/>
  <c r="Q176" i="20"/>
  <c r="Y176" i="20"/>
  <c r="W176" i="20"/>
  <c r="D176" i="20"/>
  <c r="J176" i="20"/>
  <c r="E176" i="20"/>
  <c r="X176" i="20"/>
  <c r="H176" i="20"/>
  <c r="P176" i="20"/>
  <c r="U176" i="20"/>
  <c r="AC176" i="20"/>
  <c r="M176" i="20"/>
  <c r="N97" i="20"/>
  <c r="Q97" i="20"/>
  <c r="X97" i="20"/>
  <c r="C97" i="20"/>
  <c r="AD97" i="20"/>
  <c r="E97" i="20"/>
  <c r="K97" i="20"/>
  <c r="W97" i="20"/>
  <c r="D97" i="20"/>
  <c r="Z97" i="20"/>
  <c r="AA97" i="20"/>
  <c r="H97" i="20"/>
  <c r="Y97" i="20"/>
  <c r="J97" i="20"/>
  <c r="V97" i="20"/>
  <c r="G97" i="20"/>
  <c r="S97" i="20"/>
  <c r="M97" i="20"/>
  <c r="L97" i="20"/>
  <c r="AB97" i="20"/>
  <c r="AE97" i="20"/>
  <c r="AC97" i="20"/>
  <c r="I97" i="20"/>
  <c r="F97" i="20"/>
  <c r="O97" i="20"/>
  <c r="T97" i="20"/>
  <c r="R97" i="20"/>
  <c r="P97" i="20"/>
  <c r="U97" i="20"/>
  <c r="D161" i="20"/>
  <c r="R161" i="20"/>
  <c r="H161" i="20"/>
  <c r="O161" i="20"/>
  <c r="Q161" i="20"/>
  <c r="AA161" i="20"/>
  <c r="T161" i="20"/>
  <c r="L161" i="20"/>
  <c r="AE161" i="20"/>
  <c r="V161" i="20"/>
  <c r="E161" i="20"/>
  <c r="AC161" i="20"/>
  <c r="AB161" i="20"/>
  <c r="N161" i="20"/>
  <c r="C161" i="20"/>
  <c r="P161" i="20"/>
  <c r="M161" i="20"/>
  <c r="X161" i="20"/>
  <c r="W161" i="20"/>
  <c r="U161" i="20"/>
  <c r="J161" i="20"/>
  <c r="I161" i="20"/>
  <c r="G161" i="20"/>
  <c r="F161" i="20"/>
  <c r="AD161" i="20"/>
  <c r="Y161" i="20"/>
  <c r="K161" i="20"/>
  <c r="S161" i="20"/>
  <c r="Z161" i="20"/>
  <c r="H98" i="20"/>
  <c r="U98" i="20"/>
  <c r="W98" i="20"/>
  <c r="J98" i="20"/>
  <c r="O98" i="20"/>
  <c r="S98" i="20"/>
  <c r="R98" i="20"/>
  <c r="X98" i="20"/>
  <c r="AE98" i="20"/>
  <c r="C98" i="20"/>
  <c r="AD98" i="20"/>
  <c r="G98" i="20"/>
  <c r="E98" i="20"/>
  <c r="AB98" i="20"/>
  <c r="Q98" i="20"/>
  <c r="K98" i="20"/>
  <c r="AA98" i="20"/>
  <c r="AC98" i="20"/>
  <c r="P98" i="20"/>
  <c r="Z98" i="20"/>
  <c r="D98" i="20"/>
  <c r="V98" i="20"/>
  <c r="I98" i="20"/>
  <c r="L98" i="20"/>
  <c r="Y98" i="20"/>
  <c r="M98" i="20"/>
  <c r="F98" i="20"/>
  <c r="T98" i="20"/>
  <c r="N98" i="20"/>
  <c r="J163" i="20"/>
  <c r="W163" i="20"/>
  <c r="G163" i="20"/>
  <c r="U163" i="20"/>
  <c r="I163" i="20"/>
  <c r="Y163" i="20"/>
  <c r="L163" i="20"/>
  <c r="Z163" i="20"/>
  <c r="Q163" i="20"/>
  <c r="AE163" i="20"/>
  <c r="D163" i="20"/>
  <c r="R163" i="20"/>
  <c r="T163" i="20"/>
  <c r="AB163" i="20"/>
  <c r="AC163" i="20"/>
  <c r="E163" i="20"/>
  <c r="M163" i="20"/>
  <c r="O163" i="20"/>
  <c r="V163" i="20"/>
  <c r="AA163" i="20"/>
  <c r="N163" i="20"/>
  <c r="P163" i="20"/>
  <c r="AD163" i="20"/>
  <c r="H163" i="20"/>
  <c r="C163" i="20"/>
  <c r="K163" i="20"/>
  <c r="X163" i="20"/>
  <c r="S163" i="20"/>
  <c r="F163" i="20"/>
  <c r="D141" i="20"/>
  <c r="L141" i="20"/>
  <c r="T141" i="20"/>
  <c r="AB141" i="20"/>
  <c r="J141" i="20"/>
  <c r="S141" i="20"/>
  <c r="AC141" i="20"/>
  <c r="K141" i="20"/>
  <c r="U141" i="20"/>
  <c r="AD141" i="20"/>
  <c r="C141" i="20"/>
  <c r="M141" i="20"/>
  <c r="V141" i="20"/>
  <c r="AE141" i="20"/>
  <c r="G141" i="20"/>
  <c r="P141" i="20"/>
  <c r="Y141" i="20"/>
  <c r="H141" i="20"/>
  <c r="Q141" i="20"/>
  <c r="Z141" i="20"/>
  <c r="F141" i="20"/>
  <c r="I141" i="20"/>
  <c r="R141" i="20"/>
  <c r="N141" i="20"/>
  <c r="O141" i="20"/>
  <c r="W141" i="20"/>
  <c r="X141" i="20"/>
  <c r="E141" i="20"/>
  <c r="AA141" i="20"/>
  <c r="C128" i="20"/>
  <c r="K128" i="20"/>
  <c r="S128" i="20"/>
  <c r="AA128" i="20"/>
  <c r="L128" i="20"/>
  <c r="U128" i="20"/>
  <c r="AD128" i="20"/>
  <c r="J128" i="20"/>
  <c r="V128" i="20"/>
  <c r="Y128" i="20"/>
  <c r="M128" i="20"/>
  <c r="W128" i="20"/>
  <c r="E128" i="20"/>
  <c r="D128" i="20"/>
  <c r="N128" i="20"/>
  <c r="X128" i="20"/>
  <c r="O128" i="20"/>
  <c r="G128" i="20"/>
  <c r="Q128" i="20"/>
  <c r="AB128" i="20"/>
  <c r="H128" i="20"/>
  <c r="R128" i="20"/>
  <c r="AC128" i="20"/>
  <c r="Z128" i="20"/>
  <c r="AE128" i="20"/>
  <c r="F128" i="20"/>
  <c r="I128" i="20"/>
  <c r="P128" i="20"/>
  <c r="T128" i="20"/>
  <c r="G177" i="20"/>
  <c r="K177" i="20"/>
  <c r="T177" i="20"/>
  <c r="AC177" i="20"/>
  <c r="J177" i="20"/>
  <c r="U177" i="20"/>
  <c r="L177" i="20"/>
  <c r="V177" i="20"/>
  <c r="C177" i="20"/>
  <c r="M177" i="20"/>
  <c r="X177" i="20"/>
  <c r="F177" i="20"/>
  <c r="Q177" i="20"/>
  <c r="AA177" i="20"/>
  <c r="H177" i="20"/>
  <c r="R177" i="20"/>
  <c r="AB177" i="20"/>
  <c r="N177" i="20"/>
  <c r="Y177" i="20"/>
  <c r="P177" i="20"/>
  <c r="Z177" i="20"/>
  <c r="S177" i="20"/>
  <c r="D177" i="20"/>
  <c r="AD177" i="20"/>
  <c r="E177" i="20"/>
  <c r="I177" i="20"/>
  <c r="W177" i="20"/>
  <c r="AE177" i="20"/>
  <c r="O177" i="20"/>
  <c r="G198" i="20"/>
  <c r="Z198" i="20"/>
  <c r="K198" i="20"/>
  <c r="V198" i="20"/>
  <c r="P198" i="20"/>
  <c r="T198" i="20"/>
  <c r="D198" i="20"/>
  <c r="N198" i="20"/>
  <c r="AA198" i="20"/>
  <c r="AC198" i="20"/>
  <c r="AE198" i="20"/>
  <c r="H198" i="20"/>
  <c r="M198" i="20"/>
  <c r="X198" i="20"/>
  <c r="R198" i="20"/>
  <c r="J198" i="20"/>
  <c r="F198" i="20"/>
  <c r="O198" i="20"/>
  <c r="E198" i="20"/>
  <c r="W198" i="20"/>
  <c r="I198" i="20"/>
  <c r="U198" i="20"/>
  <c r="Q198" i="20"/>
  <c r="AD198" i="20"/>
  <c r="C198" i="20"/>
  <c r="Y198" i="20"/>
  <c r="L198" i="20"/>
  <c r="AB198" i="20"/>
  <c r="S198" i="20"/>
  <c r="K174" i="20"/>
  <c r="AC174" i="20"/>
  <c r="N174" i="20"/>
  <c r="P174" i="20"/>
  <c r="Z174" i="20"/>
  <c r="F174" i="20"/>
  <c r="O174" i="20"/>
  <c r="L174" i="20"/>
  <c r="AE174" i="20"/>
  <c r="G174" i="20"/>
  <c r="E174" i="20"/>
  <c r="X174" i="20"/>
  <c r="T174" i="20"/>
  <c r="U174" i="20"/>
  <c r="R174" i="20"/>
  <c r="C174" i="20"/>
  <c r="AB174" i="20"/>
  <c r="J174" i="20"/>
  <c r="Y174" i="20"/>
  <c r="H174" i="20"/>
  <c r="I174" i="20"/>
  <c r="Q174" i="20"/>
  <c r="AD174" i="20"/>
  <c r="W174" i="20"/>
  <c r="V174" i="20"/>
  <c r="S174" i="20"/>
  <c r="M174" i="20"/>
  <c r="D174" i="20"/>
  <c r="AA174" i="20"/>
  <c r="T74" i="20"/>
  <c r="G74" i="20"/>
  <c r="AC74" i="20"/>
  <c r="AD74" i="20"/>
  <c r="J74" i="20"/>
  <c r="L74" i="20"/>
  <c r="P74" i="20"/>
  <c r="K74" i="20"/>
  <c r="I74" i="20"/>
  <c r="W74" i="20"/>
  <c r="U74" i="20"/>
  <c r="AA74" i="20"/>
  <c r="Z74" i="20"/>
  <c r="C74" i="20"/>
  <c r="F74" i="20"/>
  <c r="S74" i="20"/>
  <c r="M74" i="20"/>
  <c r="V74" i="20"/>
  <c r="D74" i="20"/>
  <c r="Y74" i="20"/>
  <c r="X74" i="20"/>
  <c r="Q74" i="20"/>
  <c r="AB74" i="20"/>
  <c r="H74" i="20"/>
  <c r="N74" i="20"/>
  <c r="E74" i="20"/>
  <c r="R74" i="20"/>
  <c r="O74" i="20"/>
  <c r="AE74" i="20"/>
  <c r="E157" i="20"/>
  <c r="N157" i="20"/>
  <c r="W157" i="20"/>
  <c r="F157" i="20"/>
  <c r="P157" i="20"/>
  <c r="Z157" i="20"/>
  <c r="G157" i="20"/>
  <c r="Q157" i="20"/>
  <c r="AB157" i="20"/>
  <c r="H157" i="20"/>
  <c r="R157" i="20"/>
  <c r="AC157" i="20"/>
  <c r="L157" i="20"/>
  <c r="V157" i="20"/>
  <c r="M157" i="20"/>
  <c r="X157" i="20"/>
  <c r="J157" i="20"/>
  <c r="O157" i="20"/>
  <c r="Y157" i="20"/>
  <c r="T157" i="20"/>
  <c r="U157" i="20"/>
  <c r="AD157" i="20"/>
  <c r="D157" i="20"/>
  <c r="AE157" i="20"/>
  <c r="I157" i="20"/>
  <c r="C157" i="20"/>
  <c r="AA157" i="20"/>
  <c r="K157" i="20"/>
  <c r="S157" i="20"/>
  <c r="N172" i="20"/>
  <c r="AB172" i="20"/>
  <c r="K172" i="20"/>
  <c r="AA172" i="20"/>
  <c r="L172" i="20"/>
  <c r="AD172" i="20"/>
  <c r="Q172" i="20"/>
  <c r="F172" i="20"/>
  <c r="V172" i="20"/>
  <c r="G172" i="20"/>
  <c r="W172" i="20"/>
  <c r="R172" i="20"/>
  <c r="S172" i="20"/>
  <c r="Y172" i="20"/>
  <c r="D172" i="20"/>
  <c r="C172" i="20"/>
  <c r="I172" i="20"/>
  <c r="P172" i="20"/>
  <c r="X172" i="20"/>
  <c r="E172" i="20"/>
  <c r="AC172" i="20"/>
  <c r="Z172" i="20"/>
  <c r="H172" i="20"/>
  <c r="O172" i="20"/>
  <c r="AE172" i="20"/>
  <c r="U172" i="20"/>
  <c r="J172" i="20"/>
  <c r="T172" i="20"/>
  <c r="M172" i="20"/>
  <c r="D57" i="20"/>
  <c r="AE57" i="20"/>
  <c r="J57" i="20"/>
  <c r="Q57" i="20"/>
  <c r="M57" i="20"/>
  <c r="C57" i="20"/>
  <c r="R57" i="20"/>
  <c r="AB57" i="20"/>
  <c r="AD57" i="20"/>
  <c r="K57" i="20"/>
  <c r="E57" i="20"/>
  <c r="G57" i="20"/>
  <c r="P57" i="20"/>
  <c r="U57" i="20"/>
  <c r="H57" i="20"/>
  <c r="AA57" i="20"/>
  <c r="V57" i="20"/>
  <c r="N57" i="20"/>
  <c r="Z57" i="20"/>
  <c r="AC57" i="20"/>
  <c r="O57" i="20"/>
  <c r="S57" i="20"/>
  <c r="L57" i="20"/>
  <c r="X57" i="20"/>
  <c r="I57" i="20"/>
  <c r="W57" i="20"/>
  <c r="Y57" i="20"/>
  <c r="T57" i="20"/>
  <c r="F57" i="20"/>
  <c r="G118" i="20"/>
  <c r="X118" i="20"/>
  <c r="T118" i="20"/>
  <c r="L118" i="20"/>
  <c r="AB118" i="20"/>
  <c r="D118" i="20"/>
  <c r="AE118" i="20"/>
  <c r="O118" i="20"/>
  <c r="S118" i="20"/>
  <c r="P118" i="20"/>
  <c r="I118" i="20"/>
  <c r="Y118" i="20"/>
  <c r="E118" i="20"/>
  <c r="R118" i="20"/>
  <c r="AA118" i="20"/>
  <c r="W118" i="20"/>
  <c r="Q118" i="20"/>
  <c r="J118" i="20"/>
  <c r="H118" i="20"/>
  <c r="U118" i="20"/>
  <c r="Z118" i="20"/>
  <c r="AC118" i="20"/>
  <c r="K118" i="20"/>
  <c r="N118" i="20"/>
  <c r="C118" i="20"/>
  <c r="F118" i="20"/>
  <c r="M118" i="20"/>
  <c r="V118" i="20"/>
  <c r="AD118" i="20"/>
  <c r="D82" i="20"/>
  <c r="M82" i="20"/>
  <c r="C82" i="20"/>
  <c r="AB82" i="20"/>
  <c r="L82" i="20"/>
  <c r="V82" i="20"/>
  <c r="R82" i="20"/>
  <c r="H82" i="20"/>
  <c r="AE82" i="20"/>
  <c r="I82" i="20"/>
  <c r="J82" i="20"/>
  <c r="Q82" i="20"/>
  <c r="T82" i="20"/>
  <c r="P82" i="20"/>
  <c r="F82" i="20"/>
  <c r="Y82" i="20"/>
  <c r="AD82" i="20"/>
  <c r="K82" i="20"/>
  <c r="N82" i="20"/>
  <c r="AA82" i="20"/>
  <c r="X82" i="20"/>
  <c r="E82" i="20"/>
  <c r="Z82" i="20"/>
  <c r="AC82" i="20"/>
  <c r="U82" i="20"/>
  <c r="W82" i="20"/>
  <c r="O82" i="20"/>
  <c r="S82" i="20"/>
  <c r="G82" i="20"/>
  <c r="R122" i="20"/>
  <c r="O122" i="20"/>
  <c r="M122" i="20"/>
  <c r="AA122" i="20"/>
  <c r="E122" i="20"/>
  <c r="I122" i="20"/>
  <c r="X122" i="20"/>
  <c r="H122" i="20"/>
  <c r="D122" i="20"/>
  <c r="T122" i="20"/>
  <c r="Y122" i="20"/>
  <c r="AC122" i="20"/>
  <c r="C122" i="20"/>
  <c r="S122" i="20"/>
  <c r="AE122" i="20"/>
  <c r="L122" i="20"/>
  <c r="U122" i="20"/>
  <c r="Q122" i="20"/>
  <c r="G122" i="20"/>
  <c r="J122" i="20"/>
  <c r="V122" i="20"/>
  <c r="W122" i="20"/>
  <c r="P122" i="20"/>
  <c r="N122" i="20"/>
  <c r="AB122" i="20"/>
  <c r="F122" i="20"/>
  <c r="AD122" i="20"/>
  <c r="Z122" i="20"/>
  <c r="K122" i="20"/>
  <c r="C77" i="20"/>
  <c r="V77" i="20"/>
  <c r="D77" i="20"/>
  <c r="X77" i="20"/>
  <c r="E77" i="20"/>
  <c r="Y77" i="20"/>
  <c r="M77" i="20"/>
  <c r="K77" i="20"/>
  <c r="L77" i="20"/>
  <c r="P77" i="20"/>
  <c r="U77" i="20"/>
  <c r="Z77" i="20"/>
  <c r="S77" i="20"/>
  <c r="I77" i="20"/>
  <c r="O77" i="20"/>
  <c r="H77" i="20"/>
  <c r="T77" i="20"/>
  <c r="W77" i="20"/>
  <c r="R77" i="20"/>
  <c r="AE77" i="20"/>
  <c r="AC77" i="20"/>
  <c r="J77" i="20"/>
  <c r="F77" i="20"/>
  <c r="N77" i="20"/>
  <c r="Q77" i="20"/>
  <c r="AA77" i="20"/>
  <c r="AD77" i="20"/>
  <c r="G77" i="20"/>
  <c r="AB77" i="20"/>
  <c r="T132" i="20"/>
  <c r="M132" i="20"/>
  <c r="AE132" i="20"/>
  <c r="G132" i="20"/>
  <c r="W132" i="20"/>
  <c r="L132" i="20"/>
  <c r="J132" i="20"/>
  <c r="Y132" i="20"/>
  <c r="AA132" i="20"/>
  <c r="Z132" i="20"/>
  <c r="S132" i="20"/>
  <c r="D132" i="20"/>
  <c r="F132" i="20"/>
  <c r="X132" i="20"/>
  <c r="U132" i="20"/>
  <c r="H132" i="20"/>
  <c r="Q132" i="20"/>
  <c r="O132" i="20"/>
  <c r="N132" i="20"/>
  <c r="AD132" i="20"/>
  <c r="P132" i="20"/>
  <c r="AC132" i="20"/>
  <c r="E132" i="20"/>
  <c r="I132" i="20"/>
  <c r="K132" i="20"/>
  <c r="R132" i="20"/>
  <c r="C132" i="20"/>
  <c r="AB132" i="20"/>
  <c r="V132" i="20"/>
  <c r="AD160" i="20"/>
  <c r="O160" i="20"/>
  <c r="R160" i="20"/>
  <c r="T160" i="20"/>
  <c r="C160" i="20"/>
  <c r="E160" i="20"/>
  <c r="AA160" i="20"/>
  <c r="L160" i="20"/>
  <c r="S160" i="20"/>
  <c r="AC160" i="20"/>
  <c r="P160" i="20"/>
  <c r="AE160" i="20"/>
  <c r="I160" i="20"/>
  <c r="M160" i="20"/>
  <c r="Q160" i="20"/>
  <c r="V160" i="20"/>
  <c r="Y160" i="20"/>
  <c r="W160" i="20"/>
  <c r="J160" i="20"/>
  <c r="X160" i="20"/>
  <c r="H160" i="20"/>
  <c r="N160" i="20"/>
  <c r="F160" i="20"/>
  <c r="K160" i="20"/>
  <c r="U160" i="20"/>
  <c r="Z160" i="20"/>
  <c r="AB160" i="20"/>
  <c r="G160" i="20"/>
  <c r="D160" i="20"/>
  <c r="C235" i="20"/>
  <c r="I235" i="20"/>
  <c r="V235" i="20"/>
  <c r="J235" i="20"/>
  <c r="X235" i="20"/>
  <c r="M235" i="20"/>
  <c r="Y235" i="20"/>
  <c r="E235" i="20"/>
  <c r="Q235" i="20"/>
  <c r="AD235" i="20"/>
  <c r="P235" i="20"/>
  <c r="R235" i="20"/>
  <c r="U235" i="20"/>
  <c r="F235" i="20"/>
  <c r="AC235" i="20"/>
  <c r="H235" i="20"/>
  <c r="N235" i="20"/>
  <c r="Z235" i="20"/>
  <c r="O235" i="20"/>
  <c r="L235" i="20"/>
  <c r="K235" i="20"/>
  <c r="AE235" i="20"/>
  <c r="AA235" i="20"/>
  <c r="W235" i="20"/>
  <c r="S235" i="20"/>
  <c r="G235" i="20"/>
  <c r="T235" i="20"/>
  <c r="AB235" i="20"/>
  <c r="D235" i="20"/>
  <c r="K94" i="20"/>
  <c r="L94" i="20"/>
  <c r="M94" i="20"/>
  <c r="X94" i="20"/>
  <c r="O94" i="20"/>
  <c r="AD94" i="20"/>
  <c r="W94" i="20"/>
  <c r="T94" i="20"/>
  <c r="AE94" i="20"/>
  <c r="E94" i="20"/>
  <c r="D94" i="20"/>
  <c r="S94" i="20"/>
  <c r="F94" i="20"/>
  <c r="AB94" i="20"/>
  <c r="R94" i="20"/>
  <c r="V94" i="20"/>
  <c r="I94" i="20"/>
  <c r="J94" i="20"/>
  <c r="C94" i="20"/>
  <c r="Q94" i="20"/>
  <c r="U94" i="20"/>
  <c r="N94" i="20"/>
  <c r="AC94" i="20"/>
  <c r="Y94" i="20"/>
  <c r="G94" i="20"/>
  <c r="Z94" i="20"/>
  <c r="AA94" i="20"/>
  <c r="P94" i="20"/>
  <c r="H94" i="20"/>
  <c r="L62" i="20"/>
  <c r="O62" i="20"/>
  <c r="D62" i="20"/>
  <c r="AD62" i="20"/>
  <c r="W62" i="20"/>
  <c r="AB62" i="20"/>
  <c r="H62" i="20"/>
  <c r="R62" i="20"/>
  <c r="AE62" i="20"/>
  <c r="E62" i="20"/>
  <c r="Y62" i="20"/>
  <c r="M62" i="20"/>
  <c r="AC62" i="20"/>
  <c r="N62" i="20"/>
  <c r="I62" i="20"/>
  <c r="Q62" i="20"/>
  <c r="T62" i="20"/>
  <c r="V62" i="20"/>
  <c r="Z62" i="20"/>
  <c r="K62" i="20"/>
  <c r="S62" i="20"/>
  <c r="U62" i="20"/>
  <c r="C62" i="20"/>
  <c r="F62" i="20"/>
  <c r="X62" i="20"/>
  <c r="J62" i="20"/>
  <c r="G62" i="20"/>
  <c r="AA62" i="20"/>
  <c r="P62" i="20"/>
  <c r="Y66" i="20"/>
  <c r="W66" i="20"/>
  <c r="F66" i="20"/>
  <c r="N66" i="20"/>
  <c r="AE66" i="20"/>
  <c r="S66" i="20"/>
  <c r="R66" i="20"/>
  <c r="H66" i="20"/>
  <c r="AD66" i="20"/>
  <c r="V66" i="20"/>
  <c r="D66" i="20"/>
  <c r="E66" i="20"/>
  <c r="J66" i="20"/>
  <c r="K66" i="20"/>
  <c r="I66" i="20"/>
  <c r="T66" i="20"/>
  <c r="O66" i="20"/>
  <c r="G66" i="20"/>
  <c r="U66" i="20"/>
  <c r="M66" i="20"/>
  <c r="Z66" i="20"/>
  <c r="AB66" i="20"/>
  <c r="AC66" i="20"/>
  <c r="P66" i="20"/>
  <c r="L66" i="20"/>
  <c r="C66" i="20"/>
  <c r="X66" i="20"/>
  <c r="Q66" i="20"/>
  <c r="AA66" i="20"/>
  <c r="C110" i="20"/>
  <c r="L110" i="20"/>
  <c r="T110" i="20"/>
  <c r="Y110" i="20"/>
  <c r="I110" i="20"/>
  <c r="W110" i="20"/>
  <c r="D110" i="20"/>
  <c r="M110" i="20"/>
  <c r="Q110" i="20"/>
  <c r="O110" i="20"/>
  <c r="R110" i="20"/>
  <c r="X110" i="20"/>
  <c r="E110" i="20"/>
  <c r="H110" i="20"/>
  <c r="AE110" i="20"/>
  <c r="AD110" i="20"/>
  <c r="V110" i="20"/>
  <c r="K110" i="20"/>
  <c r="J110" i="20"/>
  <c r="S110" i="20"/>
  <c r="AB110" i="20"/>
  <c r="AA110" i="20"/>
  <c r="P110" i="20"/>
  <c r="AC110" i="20"/>
  <c r="Z110" i="20"/>
  <c r="G110" i="20"/>
  <c r="U110" i="20"/>
  <c r="F110" i="20"/>
  <c r="N110" i="20"/>
  <c r="H178" i="20"/>
  <c r="W178" i="20"/>
  <c r="C178" i="20"/>
  <c r="E178" i="20"/>
  <c r="G178" i="20"/>
  <c r="U178" i="20"/>
  <c r="AE178" i="20"/>
  <c r="O178" i="20"/>
  <c r="S178" i="20"/>
  <c r="Z178" i="20"/>
  <c r="AC178" i="20"/>
  <c r="R178" i="20"/>
  <c r="J178" i="20"/>
  <c r="AD178" i="20"/>
  <c r="V178" i="20"/>
  <c r="M178" i="20"/>
  <c r="D178" i="20"/>
  <c r="L178" i="20"/>
  <c r="AA178" i="20"/>
  <c r="N178" i="20"/>
  <c r="I178" i="20"/>
  <c r="T178" i="20"/>
  <c r="K178" i="20"/>
  <c r="Y178" i="20"/>
  <c r="AB178" i="20"/>
  <c r="Q178" i="20"/>
  <c r="X178" i="20"/>
  <c r="P178" i="20"/>
  <c r="F178" i="20"/>
  <c r="U147" i="20"/>
  <c r="Y147" i="20"/>
  <c r="E147" i="20"/>
  <c r="L147" i="20"/>
  <c r="O147" i="20"/>
  <c r="D147" i="20"/>
  <c r="K147" i="20"/>
  <c r="W147" i="20"/>
  <c r="AD147" i="20"/>
  <c r="S147" i="20"/>
  <c r="H147" i="20"/>
  <c r="AC147" i="20"/>
  <c r="Q147" i="20"/>
  <c r="J147" i="20"/>
  <c r="F147" i="20"/>
  <c r="R147" i="20"/>
  <c r="C147" i="20"/>
  <c r="Z147" i="20"/>
  <c r="G147" i="20"/>
  <c r="AA147" i="20"/>
  <c r="I147" i="20"/>
  <c r="AB147" i="20"/>
  <c r="AE147" i="20"/>
  <c r="N147" i="20"/>
  <c r="M147" i="20"/>
  <c r="V147" i="20"/>
  <c r="T147" i="20"/>
  <c r="P147" i="20"/>
  <c r="X147" i="20"/>
  <c r="G170" i="20"/>
  <c r="H170" i="20"/>
  <c r="S170" i="20"/>
  <c r="M170" i="20"/>
  <c r="U170" i="20"/>
  <c r="C170" i="20"/>
  <c r="AA170" i="20"/>
  <c r="Z170" i="20"/>
  <c r="T170" i="20"/>
  <c r="Y170" i="20"/>
  <c r="AB170" i="20"/>
  <c r="F170" i="20"/>
  <c r="E170" i="20"/>
  <c r="AD170" i="20"/>
  <c r="X170" i="20"/>
  <c r="J170" i="20"/>
  <c r="AE170" i="20"/>
  <c r="P170" i="20"/>
  <c r="R170" i="20"/>
  <c r="W170" i="20"/>
  <c r="L170" i="20"/>
  <c r="AC170" i="20"/>
  <c r="D170" i="20"/>
  <c r="V170" i="20"/>
  <c r="I170" i="20"/>
  <c r="K170" i="20"/>
  <c r="O170" i="20"/>
  <c r="N170" i="20"/>
  <c r="Q170" i="20"/>
  <c r="E91" i="20"/>
  <c r="AC91" i="20"/>
  <c r="I91" i="20"/>
  <c r="AD91" i="20"/>
  <c r="J91" i="20"/>
  <c r="U91" i="20"/>
  <c r="Q91" i="20"/>
  <c r="V91" i="20"/>
  <c r="N91" i="20"/>
  <c r="W91" i="20"/>
  <c r="S91" i="20"/>
  <c r="H91" i="20"/>
  <c r="R91" i="20"/>
  <c r="O91" i="20"/>
  <c r="Z91" i="20"/>
  <c r="D91" i="20"/>
  <c r="X91" i="20"/>
  <c r="M91" i="20"/>
  <c r="P91" i="20"/>
  <c r="G91" i="20"/>
  <c r="AB91" i="20"/>
  <c r="K91" i="20"/>
  <c r="T91" i="20"/>
  <c r="AA91" i="20"/>
  <c r="AE91" i="20"/>
  <c r="C91" i="20"/>
  <c r="F91" i="20"/>
  <c r="Y91" i="20"/>
  <c r="L91" i="20"/>
  <c r="K125" i="20"/>
  <c r="W125" i="20"/>
  <c r="F125" i="20"/>
  <c r="U125" i="20"/>
  <c r="O125" i="20"/>
  <c r="AE125" i="20"/>
  <c r="V125" i="20"/>
  <c r="G125" i="20"/>
  <c r="P125" i="20"/>
  <c r="C125" i="20"/>
  <c r="S125" i="20"/>
  <c r="E125" i="20"/>
  <c r="J125" i="20"/>
  <c r="Y125" i="20"/>
  <c r="M125" i="20"/>
  <c r="AA125" i="20"/>
  <c r="I125" i="20"/>
  <c r="N125" i="20"/>
  <c r="AD125" i="20"/>
  <c r="X125" i="20"/>
  <c r="R125" i="20"/>
  <c r="Q125" i="20"/>
  <c r="AC125" i="20"/>
  <c r="L125" i="20"/>
  <c r="D125" i="20"/>
  <c r="AB125" i="20"/>
  <c r="T125" i="20"/>
  <c r="H125" i="20"/>
  <c r="Z125" i="20"/>
  <c r="P92" i="20"/>
  <c r="AB92" i="20"/>
  <c r="Q92" i="20"/>
  <c r="AD92" i="20"/>
  <c r="F92" i="20"/>
  <c r="R92" i="20"/>
  <c r="I92" i="20"/>
  <c r="X92" i="20"/>
  <c r="G92" i="20"/>
  <c r="H92" i="20"/>
  <c r="J92" i="20"/>
  <c r="T92" i="20"/>
  <c r="AA92" i="20"/>
  <c r="K92" i="20"/>
  <c r="S92" i="20"/>
  <c r="Y92" i="20"/>
  <c r="C92" i="20"/>
  <c r="Z92" i="20"/>
  <c r="AE92" i="20"/>
  <c r="M92" i="20"/>
  <c r="D92" i="20"/>
  <c r="W92" i="20"/>
  <c r="E92" i="20"/>
  <c r="N92" i="20"/>
  <c r="AC92" i="20"/>
  <c r="U92" i="20"/>
  <c r="L92" i="20"/>
  <c r="O92" i="20"/>
  <c r="V92" i="20"/>
  <c r="K156" i="20"/>
  <c r="V156" i="20"/>
  <c r="G156" i="20"/>
  <c r="U156" i="20"/>
  <c r="J156" i="20"/>
  <c r="X156" i="20"/>
  <c r="L156" i="20"/>
  <c r="Z156" i="20"/>
  <c r="C156" i="20"/>
  <c r="P156" i="20"/>
  <c r="AD156" i="20"/>
  <c r="D156" i="20"/>
  <c r="S156" i="20"/>
  <c r="AE156" i="20"/>
  <c r="F156" i="20"/>
  <c r="M156" i="20"/>
  <c r="T156" i="20"/>
  <c r="O156" i="20"/>
  <c r="AB156" i="20"/>
  <c r="AC156" i="20"/>
  <c r="E156" i="20"/>
  <c r="H156" i="20"/>
  <c r="Y156" i="20"/>
  <c r="R156" i="20"/>
  <c r="W156" i="20"/>
  <c r="N156" i="20"/>
  <c r="AA156" i="20"/>
  <c r="I156" i="20"/>
  <c r="Q156" i="20"/>
  <c r="H71" i="20"/>
  <c r="I71" i="20"/>
  <c r="R71" i="20"/>
  <c r="V71" i="20"/>
  <c r="W71" i="20"/>
  <c r="D71" i="20"/>
  <c r="AB71" i="20"/>
  <c r="K71" i="20"/>
  <c r="E71" i="20"/>
  <c r="L71" i="20"/>
  <c r="G71" i="20"/>
  <c r="S71" i="20"/>
  <c r="O71" i="20"/>
  <c r="AE71" i="20"/>
  <c r="AA71" i="20"/>
  <c r="Z71" i="20"/>
  <c r="U71" i="20"/>
  <c r="F71" i="20"/>
  <c r="Y71" i="20"/>
  <c r="T71" i="20"/>
  <c r="AC71" i="20"/>
  <c r="N71" i="20"/>
  <c r="J71" i="20"/>
  <c r="P71" i="20"/>
  <c r="C71" i="20"/>
  <c r="X71" i="20"/>
  <c r="M71" i="20"/>
  <c r="Q71" i="20"/>
  <c r="AD71" i="20"/>
  <c r="I135" i="20"/>
  <c r="Z135" i="20"/>
  <c r="AC135" i="20"/>
  <c r="E135" i="20"/>
  <c r="L135" i="20"/>
  <c r="J135" i="20"/>
  <c r="W135" i="20"/>
  <c r="AE135" i="20"/>
  <c r="C135" i="20"/>
  <c r="O135" i="20"/>
  <c r="K135" i="20"/>
  <c r="H135" i="20"/>
  <c r="M135" i="20"/>
  <c r="X135" i="20"/>
  <c r="D135" i="20"/>
  <c r="R135" i="20"/>
  <c r="S135" i="20"/>
  <c r="T135" i="20"/>
  <c r="N135" i="20"/>
  <c r="P135" i="20"/>
  <c r="V135" i="20"/>
  <c r="AD135" i="20"/>
  <c r="G135" i="20"/>
  <c r="U135" i="20"/>
  <c r="Q135" i="20"/>
  <c r="AB135" i="20"/>
  <c r="AA135" i="20"/>
  <c r="Y135" i="20"/>
  <c r="F135" i="20"/>
  <c r="G199" i="20"/>
  <c r="O199" i="20"/>
  <c r="D199" i="20"/>
  <c r="W199" i="20"/>
  <c r="AE199" i="20"/>
  <c r="F199" i="20"/>
  <c r="S199" i="20"/>
  <c r="V199" i="20"/>
  <c r="AC199" i="20"/>
  <c r="Q199" i="20"/>
  <c r="M199" i="20"/>
  <c r="T199" i="20"/>
  <c r="H199" i="20"/>
  <c r="N199" i="20"/>
  <c r="J199" i="20"/>
  <c r="AB199" i="20"/>
  <c r="Y199" i="20"/>
  <c r="C199" i="20"/>
  <c r="L199" i="20"/>
  <c r="X199" i="20"/>
  <c r="U199" i="20"/>
  <c r="P199" i="20"/>
  <c r="K199" i="20"/>
  <c r="R199" i="20"/>
  <c r="E199" i="20"/>
  <c r="AD199" i="20"/>
  <c r="Z199" i="20"/>
  <c r="I199" i="20"/>
  <c r="AA199" i="20"/>
  <c r="L56" i="20"/>
  <c r="V56" i="20"/>
  <c r="Z56" i="20"/>
  <c r="E56" i="20"/>
  <c r="AD56" i="20"/>
  <c r="P56" i="20"/>
  <c r="I56" i="20"/>
  <c r="T56" i="20"/>
  <c r="G56" i="20"/>
  <c r="U56" i="20"/>
  <c r="W56" i="20"/>
  <c r="N56" i="20"/>
  <c r="AB56" i="20"/>
  <c r="AE56" i="20"/>
  <c r="Q56" i="20"/>
  <c r="F56" i="20"/>
  <c r="Y56" i="20"/>
  <c r="AA56" i="20"/>
  <c r="M56" i="20"/>
  <c r="O56" i="20"/>
  <c r="X56" i="20"/>
  <c r="H56" i="20"/>
  <c r="D56" i="20"/>
  <c r="C56" i="20"/>
  <c r="AC56" i="20"/>
  <c r="J56" i="20"/>
  <c r="K56" i="20"/>
  <c r="R56" i="20"/>
  <c r="S56" i="20"/>
  <c r="E120" i="20"/>
  <c r="M120" i="20"/>
  <c r="U120" i="20"/>
  <c r="AC120" i="20"/>
  <c r="J120" i="20"/>
  <c r="S120" i="20"/>
  <c r="AB120" i="20"/>
  <c r="K120" i="20"/>
  <c r="T120" i="20"/>
  <c r="AD120" i="20"/>
  <c r="C120" i="20"/>
  <c r="L120" i="20"/>
  <c r="V120" i="20"/>
  <c r="AE120" i="20"/>
  <c r="G120" i="20"/>
  <c r="P120" i="20"/>
  <c r="Y120" i="20"/>
  <c r="R120" i="20"/>
  <c r="Z120" i="20"/>
  <c r="D120" i="20"/>
  <c r="W120" i="20"/>
  <c r="F120" i="20"/>
  <c r="X120" i="20"/>
  <c r="H120" i="20"/>
  <c r="N120" i="20"/>
  <c r="O120" i="20"/>
  <c r="I120" i="20"/>
  <c r="Q120" i="20"/>
  <c r="AA120" i="20"/>
  <c r="F184" i="20"/>
  <c r="S184" i="20"/>
  <c r="AE184" i="20"/>
  <c r="I184" i="20"/>
  <c r="T184" i="20"/>
  <c r="J184" i="20"/>
  <c r="V184" i="20"/>
  <c r="N184" i="20"/>
  <c r="Z184" i="20"/>
  <c r="C184" i="20"/>
  <c r="O184" i="20"/>
  <c r="AA184" i="20"/>
  <c r="AD184" i="20"/>
  <c r="K184" i="20"/>
  <c r="D184" i="20"/>
  <c r="Q184" i="20"/>
  <c r="W184" i="20"/>
  <c r="Y184" i="20"/>
  <c r="L184" i="20"/>
  <c r="U184" i="20"/>
  <c r="X184" i="20"/>
  <c r="H184" i="20"/>
  <c r="M184" i="20"/>
  <c r="R184" i="20"/>
  <c r="P184" i="20"/>
  <c r="E184" i="20"/>
  <c r="AC184" i="20"/>
  <c r="AB184" i="20"/>
  <c r="G184" i="20"/>
  <c r="C105" i="20"/>
  <c r="O105" i="20"/>
  <c r="Z105" i="20"/>
  <c r="M105" i="20"/>
  <c r="Y105" i="20"/>
  <c r="N105" i="20"/>
  <c r="AD105" i="20"/>
  <c r="G105" i="20"/>
  <c r="P105" i="20"/>
  <c r="AE105" i="20"/>
  <c r="H105" i="20"/>
  <c r="V105" i="20"/>
  <c r="X105" i="20"/>
  <c r="E105" i="20"/>
  <c r="J105" i="20"/>
  <c r="F105" i="20"/>
  <c r="S105" i="20"/>
  <c r="U105" i="20"/>
  <c r="K105" i="20"/>
  <c r="W105" i="20"/>
  <c r="I105" i="20"/>
  <c r="T105" i="20"/>
  <c r="D105" i="20"/>
  <c r="L105" i="20"/>
  <c r="R105" i="20"/>
  <c r="AC105" i="20"/>
  <c r="Q105" i="20"/>
  <c r="AB105" i="20"/>
  <c r="AA105" i="20"/>
  <c r="C169" i="20"/>
  <c r="L169" i="20"/>
  <c r="U169" i="20"/>
  <c r="AD169" i="20"/>
  <c r="E169" i="20"/>
  <c r="P169" i="20"/>
  <c r="Z169" i="20"/>
  <c r="F169" i="20"/>
  <c r="Q169" i="20"/>
  <c r="AA169" i="20"/>
  <c r="H169" i="20"/>
  <c r="R169" i="20"/>
  <c r="AB169" i="20"/>
  <c r="K169" i="20"/>
  <c r="V169" i="20"/>
  <c r="G169" i="20"/>
  <c r="M169" i="20"/>
  <c r="X169" i="20"/>
  <c r="T169" i="20"/>
  <c r="Y169" i="20"/>
  <c r="AC169" i="20"/>
  <c r="D169" i="20"/>
  <c r="I169" i="20"/>
  <c r="J169" i="20"/>
  <c r="N169" i="20"/>
  <c r="S169" i="20"/>
  <c r="AE169" i="20"/>
  <c r="W169" i="20"/>
  <c r="O169" i="20"/>
  <c r="D234" i="20"/>
  <c r="C234" i="20"/>
  <c r="K234" i="20"/>
  <c r="S234" i="20"/>
  <c r="AA234" i="20"/>
  <c r="R234" i="20"/>
  <c r="AE234" i="20"/>
  <c r="J234" i="20"/>
  <c r="AC234" i="20"/>
  <c r="AB234" i="20"/>
  <c r="X234" i="20"/>
  <c r="O234" i="20"/>
  <c r="U234" i="20"/>
  <c r="T234" i="20"/>
  <c r="Q234" i="20"/>
  <c r="V234" i="20"/>
  <c r="G234" i="20"/>
  <c r="P234" i="20"/>
  <c r="L234" i="20"/>
  <c r="H234" i="20"/>
  <c r="AD234" i="20"/>
  <c r="N234" i="20"/>
  <c r="Y234" i="20"/>
  <c r="E234" i="20"/>
  <c r="W234" i="20"/>
  <c r="Z234" i="20"/>
  <c r="M234" i="20"/>
  <c r="I234" i="20"/>
  <c r="F234" i="20"/>
  <c r="I222" i="20"/>
  <c r="AD222" i="20"/>
  <c r="Y222" i="20"/>
  <c r="D222" i="20"/>
  <c r="U222" i="20"/>
  <c r="AC222" i="20"/>
  <c r="AB222" i="20"/>
  <c r="AA222" i="20"/>
  <c r="P222" i="20"/>
  <c r="T222" i="20"/>
  <c r="L222" i="20"/>
  <c r="S222" i="20"/>
  <c r="R222" i="20"/>
  <c r="X222" i="20"/>
  <c r="K222" i="20"/>
  <c r="G222" i="20"/>
  <c r="C222" i="20"/>
  <c r="F222" i="20"/>
  <c r="Z222" i="20"/>
  <c r="O222" i="20"/>
  <c r="M222" i="20"/>
  <c r="J222" i="20"/>
  <c r="E222" i="20"/>
  <c r="H222" i="20"/>
  <c r="W222" i="20"/>
  <c r="Q222" i="20"/>
  <c r="N222" i="20"/>
  <c r="V222" i="20"/>
  <c r="AE222" i="20"/>
  <c r="F225" i="20"/>
  <c r="I225" i="20"/>
  <c r="S225" i="20"/>
  <c r="AD225" i="20"/>
  <c r="J225" i="20"/>
  <c r="U225" i="20"/>
  <c r="K225" i="20"/>
  <c r="V225" i="20"/>
  <c r="E225" i="20"/>
  <c r="P225" i="20"/>
  <c r="Z225" i="20"/>
  <c r="W225" i="20"/>
  <c r="AC225" i="20"/>
  <c r="C225" i="20"/>
  <c r="Y225" i="20"/>
  <c r="G225" i="20"/>
  <c r="AA225" i="20"/>
  <c r="H225" i="20"/>
  <c r="M225" i="20"/>
  <c r="N225" i="20"/>
  <c r="Q225" i="20"/>
  <c r="R225" i="20"/>
  <c r="AE225" i="20"/>
  <c r="O225" i="20"/>
  <c r="T225" i="20"/>
  <c r="X225" i="20"/>
  <c r="L225" i="20"/>
  <c r="AB225" i="20"/>
  <c r="D225" i="20"/>
  <c r="C209" i="20"/>
  <c r="I209" i="20"/>
  <c r="Z209" i="20"/>
  <c r="J209" i="20"/>
  <c r="AD209" i="20"/>
  <c r="M209" i="20"/>
  <c r="AE209" i="20"/>
  <c r="O209" i="20"/>
  <c r="U209" i="20"/>
  <c r="E209" i="20"/>
  <c r="W209" i="20"/>
  <c r="F209" i="20"/>
  <c r="AA209" i="20"/>
  <c r="Q209" i="20"/>
  <c r="S209" i="20"/>
  <c r="N209" i="20"/>
  <c r="AB209" i="20"/>
  <c r="V209" i="20"/>
  <c r="H209" i="20"/>
  <c r="K209" i="20"/>
  <c r="G209" i="20"/>
  <c r="D209" i="20"/>
  <c r="AC209" i="20"/>
  <c r="P209" i="20"/>
  <c r="R209" i="20"/>
  <c r="X209" i="20"/>
  <c r="Y209" i="20"/>
  <c r="L209" i="20"/>
  <c r="T209" i="20"/>
  <c r="I213" i="20"/>
  <c r="C213" i="20"/>
  <c r="G213" i="20"/>
  <c r="V213" i="20"/>
  <c r="Y213" i="20"/>
  <c r="P213" i="20"/>
  <c r="AE213" i="20"/>
  <c r="M213" i="20"/>
  <c r="E213" i="20"/>
  <c r="AA213" i="20"/>
  <c r="AB213" i="20"/>
  <c r="H213" i="20"/>
  <c r="AC213" i="20"/>
  <c r="R213" i="20"/>
  <c r="S213" i="20"/>
  <c r="F213" i="20"/>
  <c r="AD213" i="20"/>
  <c r="D213" i="20"/>
  <c r="X213" i="20"/>
  <c r="J213" i="20"/>
  <c r="O213" i="20"/>
  <c r="T213" i="20"/>
  <c r="U213" i="20"/>
  <c r="L213" i="20"/>
  <c r="K213" i="20"/>
  <c r="W213" i="20"/>
  <c r="Z213" i="20"/>
  <c r="N213" i="20"/>
  <c r="Q213" i="20"/>
  <c r="C208" i="20"/>
  <c r="K208" i="20"/>
  <c r="S208" i="20"/>
  <c r="AA208" i="20"/>
  <c r="H208" i="20"/>
  <c r="Q208" i="20"/>
  <c r="Z208" i="20"/>
  <c r="I208" i="20"/>
  <c r="R208" i="20"/>
  <c r="AB208" i="20"/>
  <c r="J208" i="20"/>
  <c r="T208" i="20"/>
  <c r="AC208" i="20"/>
  <c r="E208" i="20"/>
  <c r="N208" i="20"/>
  <c r="W208" i="20"/>
  <c r="F208" i="20"/>
  <c r="O208" i="20"/>
  <c r="X208" i="20"/>
  <c r="L208" i="20"/>
  <c r="M208" i="20"/>
  <c r="P208" i="20"/>
  <c r="V208" i="20"/>
  <c r="Y208" i="20"/>
  <c r="D208" i="20"/>
  <c r="AD208" i="20"/>
  <c r="G208" i="20"/>
  <c r="AE208" i="20"/>
  <c r="U208" i="20"/>
  <c r="C219" i="20"/>
  <c r="E219" i="20"/>
  <c r="N219" i="20"/>
  <c r="W219" i="20"/>
  <c r="U219" i="20"/>
  <c r="T219" i="20"/>
  <c r="L219" i="20"/>
  <c r="Z219" i="20"/>
  <c r="S219" i="20"/>
  <c r="Q219" i="20"/>
  <c r="V219" i="20"/>
  <c r="H219" i="20"/>
  <c r="AA219" i="20"/>
  <c r="F219" i="20"/>
  <c r="AB219" i="20"/>
  <c r="Y219" i="20"/>
  <c r="X219" i="20"/>
  <c r="J219" i="20"/>
  <c r="O219" i="20"/>
  <c r="G219" i="20"/>
  <c r="P219" i="20"/>
  <c r="R219" i="20"/>
  <c r="I219" i="20"/>
  <c r="AC219" i="20"/>
  <c r="K219" i="20"/>
  <c r="AE219" i="20"/>
  <c r="M219" i="20"/>
  <c r="D219" i="20"/>
  <c r="AD219" i="20"/>
  <c r="J221" i="20"/>
  <c r="S221" i="20"/>
  <c r="AC221" i="20"/>
  <c r="K221" i="20"/>
  <c r="U221" i="20"/>
  <c r="AD221" i="20"/>
  <c r="C221" i="20"/>
  <c r="M221" i="20"/>
  <c r="V221" i="20"/>
  <c r="AE221" i="20"/>
  <c r="G221" i="20"/>
  <c r="P221" i="20"/>
  <c r="Y221" i="20"/>
  <c r="H221" i="20"/>
  <c r="Q221" i="20"/>
  <c r="Z221" i="20"/>
  <c r="N221" i="20"/>
  <c r="W221" i="20"/>
  <c r="O221" i="20"/>
  <c r="X221" i="20"/>
  <c r="R221" i="20"/>
  <c r="E221" i="20"/>
  <c r="AA221" i="20"/>
  <c r="F221" i="20"/>
  <c r="I221" i="20"/>
  <c r="T221" i="20"/>
  <c r="D221" i="20"/>
  <c r="L221" i="20"/>
  <c r="AB221" i="20"/>
  <c r="F206" i="20"/>
  <c r="J206" i="20"/>
  <c r="S206" i="20"/>
  <c r="AB206" i="20"/>
  <c r="L206" i="20"/>
  <c r="W206" i="20"/>
  <c r="C206" i="20"/>
  <c r="M206" i="20"/>
  <c r="X206" i="20"/>
  <c r="D206" i="20"/>
  <c r="O206" i="20"/>
  <c r="Y206" i="20"/>
  <c r="H206" i="20"/>
  <c r="R206" i="20"/>
  <c r="AC206" i="20"/>
  <c r="I206" i="20"/>
  <c r="T206" i="20"/>
  <c r="AE206" i="20"/>
  <c r="Q206" i="20"/>
  <c r="E206" i="20"/>
  <c r="U206" i="20"/>
  <c r="Z206" i="20"/>
  <c r="AA206" i="20"/>
  <c r="G206" i="20"/>
  <c r="K206" i="20"/>
  <c r="P206" i="20"/>
  <c r="N206" i="20"/>
  <c r="AD206" i="20"/>
  <c r="V206" i="20"/>
  <c r="E224" i="20"/>
  <c r="M224" i="20"/>
  <c r="U224" i="20"/>
  <c r="AC224" i="20"/>
  <c r="F224" i="20"/>
  <c r="N224" i="20"/>
  <c r="V224" i="20"/>
  <c r="AD224" i="20"/>
  <c r="G224" i="20"/>
  <c r="O224" i="20"/>
  <c r="W224" i="20"/>
  <c r="AE224" i="20"/>
  <c r="J224" i="20"/>
  <c r="R224" i="20"/>
  <c r="Z224" i="20"/>
  <c r="C224" i="20"/>
  <c r="K224" i="20"/>
  <c r="S224" i="20"/>
  <c r="AA224" i="20"/>
  <c r="I224" i="20"/>
  <c r="L224" i="20"/>
  <c r="P224" i="20"/>
  <c r="X224" i="20"/>
  <c r="D224" i="20"/>
  <c r="Y224" i="20"/>
  <c r="H224" i="20"/>
  <c r="AB224" i="20"/>
  <c r="Q224" i="20"/>
  <c r="T224" i="20"/>
  <c r="C226" i="20"/>
  <c r="X226" i="20"/>
  <c r="E226" i="20"/>
  <c r="O226" i="20"/>
  <c r="D226" i="20"/>
  <c r="AA226" i="20"/>
  <c r="AB226" i="20"/>
  <c r="Q226" i="20"/>
  <c r="AE226" i="20"/>
  <c r="F226" i="20"/>
  <c r="R226" i="20"/>
  <c r="Z226" i="20"/>
  <c r="J226" i="20"/>
  <c r="Y226" i="20"/>
  <c r="U226" i="20"/>
  <c r="N226" i="20"/>
  <c r="I226" i="20"/>
  <c r="H226" i="20"/>
  <c r="P226" i="20"/>
  <c r="K226" i="20"/>
  <c r="L226" i="20"/>
  <c r="V226" i="20"/>
  <c r="G226" i="20"/>
  <c r="AD226" i="20"/>
  <c r="T226" i="20"/>
  <c r="AC226" i="20"/>
  <c r="M226" i="20"/>
  <c r="S226" i="20"/>
  <c r="W226" i="20"/>
  <c r="C228" i="20"/>
  <c r="K228" i="20"/>
  <c r="S228" i="20"/>
  <c r="AA228" i="20"/>
  <c r="H228" i="20"/>
  <c r="Q228" i="20"/>
  <c r="Z228" i="20"/>
  <c r="AD228" i="20"/>
  <c r="D228" i="20"/>
  <c r="I228" i="20"/>
  <c r="R228" i="20"/>
  <c r="AB228" i="20"/>
  <c r="AE228" i="20"/>
  <c r="J228" i="20"/>
  <c r="T228" i="20"/>
  <c r="AC228" i="20"/>
  <c r="L228" i="20"/>
  <c r="M228" i="20"/>
  <c r="E228" i="20"/>
  <c r="N228" i="20"/>
  <c r="W228" i="20"/>
  <c r="F228" i="20"/>
  <c r="O228" i="20"/>
  <c r="X228" i="20"/>
  <c r="G228" i="20"/>
  <c r="P228" i="20"/>
  <c r="Y228" i="20"/>
  <c r="U228" i="20"/>
  <c r="V228" i="20"/>
  <c r="D216" i="20"/>
  <c r="L216" i="20"/>
  <c r="T216" i="20"/>
  <c r="AB216" i="20"/>
  <c r="E216" i="20"/>
  <c r="M216" i="20"/>
  <c r="U216" i="20"/>
  <c r="AC216" i="20"/>
  <c r="F216" i="20"/>
  <c r="N216" i="20"/>
  <c r="V216" i="20"/>
  <c r="AD216" i="20"/>
  <c r="I216" i="20"/>
  <c r="Q216" i="20"/>
  <c r="Y216" i="20"/>
  <c r="J216" i="20"/>
  <c r="R216" i="20"/>
  <c r="Z216" i="20"/>
  <c r="K216" i="20"/>
  <c r="O216" i="20"/>
  <c r="P216" i="20"/>
  <c r="C216" i="20"/>
  <c r="X216" i="20"/>
  <c r="G216" i="20"/>
  <c r="AA216" i="20"/>
  <c r="H216" i="20"/>
  <c r="AE216" i="20"/>
  <c r="S216" i="20"/>
  <c r="W216" i="20"/>
  <c r="AC215" i="20"/>
  <c r="T215" i="20"/>
  <c r="K215" i="20"/>
  <c r="AB215" i="20"/>
  <c r="R215" i="20"/>
  <c r="Q215" i="20"/>
  <c r="E215" i="20"/>
  <c r="Z215" i="20"/>
  <c r="S215" i="20"/>
  <c r="I215" i="20"/>
  <c r="G215" i="20"/>
  <c r="H215" i="20"/>
  <c r="J215" i="20"/>
  <c r="Y215" i="20"/>
  <c r="AD215" i="20"/>
  <c r="V215" i="20"/>
  <c r="C215" i="20"/>
  <c r="P215" i="20"/>
  <c r="O215" i="20"/>
  <c r="X215" i="20"/>
  <c r="F215" i="20"/>
  <c r="AA215" i="20"/>
  <c r="U215" i="20"/>
  <c r="AE215" i="20"/>
  <c r="L215" i="20"/>
  <c r="W215" i="20"/>
  <c r="M215" i="20"/>
  <c r="N215" i="20"/>
  <c r="D215" i="20"/>
  <c r="C223" i="20"/>
  <c r="I223" i="20"/>
  <c r="W223" i="20"/>
  <c r="K223" i="20"/>
  <c r="Z223" i="20"/>
  <c r="M223" i="20"/>
  <c r="AA223" i="20"/>
  <c r="D223" i="20"/>
  <c r="R223" i="20"/>
  <c r="E223" i="20"/>
  <c r="T223" i="20"/>
  <c r="G223" i="20"/>
  <c r="AC223" i="20"/>
  <c r="N223" i="20"/>
  <c r="V223" i="20"/>
  <c r="Q223" i="20"/>
  <c r="AE223" i="20"/>
  <c r="F223" i="20"/>
  <c r="U223" i="20"/>
  <c r="L223" i="20"/>
  <c r="X223" i="20"/>
  <c r="S223" i="20"/>
  <c r="H223" i="20"/>
  <c r="O223" i="20"/>
  <c r="P223" i="20"/>
  <c r="Y223" i="20"/>
  <c r="AB223" i="20"/>
  <c r="J223" i="20"/>
  <c r="AD223" i="20"/>
  <c r="K205" i="20"/>
  <c r="AC205" i="20"/>
  <c r="N205" i="20"/>
  <c r="R205" i="20"/>
  <c r="C205" i="20"/>
  <c r="Y205" i="20"/>
  <c r="G205" i="20"/>
  <c r="X205" i="20"/>
  <c r="I205" i="20"/>
  <c r="AA205" i="20"/>
  <c r="Z205" i="20"/>
  <c r="D205" i="20"/>
  <c r="W205" i="20"/>
  <c r="Q205" i="20"/>
  <c r="O205" i="20"/>
  <c r="L205" i="20"/>
  <c r="U205" i="20"/>
  <c r="V205" i="20"/>
  <c r="T205" i="20"/>
  <c r="P205" i="20"/>
  <c r="S205" i="20"/>
  <c r="H205" i="20"/>
  <c r="AD205" i="20"/>
  <c r="F205" i="20"/>
  <c r="E205" i="20"/>
  <c r="AB205" i="20"/>
  <c r="AE205" i="20"/>
  <c r="J205" i="20"/>
  <c r="M205" i="20"/>
  <c r="G220" i="20"/>
  <c r="O220" i="20"/>
  <c r="W220" i="20"/>
  <c r="AE220" i="20"/>
  <c r="H220" i="20"/>
  <c r="P220" i="20"/>
  <c r="X220" i="20"/>
  <c r="I220" i="20"/>
  <c r="Q220" i="20"/>
  <c r="Y220" i="20"/>
  <c r="D220" i="20"/>
  <c r="L220" i="20"/>
  <c r="T220" i="20"/>
  <c r="AB220" i="20"/>
  <c r="E220" i="20"/>
  <c r="M220" i="20"/>
  <c r="U220" i="20"/>
  <c r="AC220" i="20"/>
  <c r="S220" i="20"/>
  <c r="J220" i="20"/>
  <c r="V220" i="20"/>
  <c r="C220" i="20"/>
  <c r="Z220" i="20"/>
  <c r="AA220" i="20"/>
  <c r="K220" i="20"/>
  <c r="N220" i="20"/>
  <c r="R220" i="20"/>
  <c r="F220" i="20"/>
  <c r="AD220" i="20"/>
  <c r="E218" i="20"/>
  <c r="L218" i="20"/>
  <c r="W218" i="20"/>
  <c r="C218" i="20"/>
  <c r="M218" i="20"/>
  <c r="Y218" i="20"/>
  <c r="D218" i="20"/>
  <c r="P218" i="20"/>
  <c r="Z218" i="20"/>
  <c r="I218" i="20"/>
  <c r="S218" i="20"/>
  <c r="AC218" i="20"/>
  <c r="J218" i="20"/>
  <c r="T218" i="20"/>
  <c r="AE218" i="20"/>
  <c r="G218" i="20"/>
  <c r="H218" i="20"/>
  <c r="Q218" i="20"/>
  <c r="K218" i="20"/>
  <c r="R218" i="20"/>
  <c r="U218" i="20"/>
  <c r="AA218" i="20"/>
  <c r="AB218" i="20"/>
  <c r="F218" i="20"/>
  <c r="N218" i="20"/>
  <c r="X218" i="20"/>
  <c r="V218" i="20"/>
  <c r="O218" i="20"/>
  <c r="AD218" i="20"/>
  <c r="K214" i="20"/>
  <c r="T214" i="20"/>
  <c r="AC214" i="20"/>
  <c r="C214" i="20"/>
  <c r="L214" i="20"/>
  <c r="U214" i="20"/>
  <c r="AE214" i="20"/>
  <c r="D214" i="20"/>
  <c r="M214" i="20"/>
  <c r="W214" i="20"/>
  <c r="H214" i="20"/>
  <c r="Q214" i="20"/>
  <c r="Z214" i="20"/>
  <c r="I214" i="20"/>
  <c r="R214" i="20"/>
  <c r="AA214" i="20"/>
  <c r="X214" i="20"/>
  <c r="G214" i="20"/>
  <c r="Y214" i="20"/>
  <c r="E214" i="20"/>
  <c r="AB214" i="20"/>
  <c r="J214" i="20"/>
  <c r="O214" i="20"/>
  <c r="P214" i="20"/>
  <c r="S214" i="20"/>
  <c r="F214" i="20"/>
  <c r="AD214" i="20"/>
  <c r="N214" i="20"/>
  <c r="V214" i="20"/>
  <c r="E217" i="20"/>
  <c r="I217" i="20"/>
  <c r="U217" i="20"/>
  <c r="J217" i="20"/>
  <c r="V217" i="20"/>
  <c r="K217" i="20"/>
  <c r="X217" i="20"/>
  <c r="C217" i="20"/>
  <c r="P217" i="20"/>
  <c r="AC217" i="20"/>
  <c r="F217" i="20"/>
  <c r="R217" i="20"/>
  <c r="AD217" i="20"/>
  <c r="O217" i="20"/>
  <c r="G217" i="20"/>
  <c r="S217" i="20"/>
  <c r="M217" i="20"/>
  <c r="Y217" i="20"/>
  <c r="AA217" i="20"/>
  <c r="AE217" i="20"/>
  <c r="T217" i="20"/>
  <c r="AB217" i="20"/>
  <c r="Q217" i="20"/>
  <c r="N217" i="20"/>
  <c r="L217" i="20"/>
  <c r="Z217" i="20"/>
  <c r="H217" i="20"/>
  <c r="D217" i="20"/>
  <c r="W217" i="20"/>
  <c r="E211" i="20"/>
  <c r="D211" i="20"/>
  <c r="O211" i="20"/>
  <c r="Z211" i="20"/>
  <c r="L211" i="20"/>
  <c r="Y211" i="20"/>
  <c r="M211" i="20"/>
  <c r="AA211" i="20"/>
  <c r="C211" i="20"/>
  <c r="Q211" i="20"/>
  <c r="AB211" i="20"/>
  <c r="I211" i="20"/>
  <c r="T211" i="20"/>
  <c r="AE211" i="20"/>
  <c r="J211" i="20"/>
  <c r="U211" i="20"/>
  <c r="R211" i="20"/>
  <c r="S211" i="20"/>
  <c r="AC211" i="20"/>
  <c r="AD211" i="20"/>
  <c r="V211" i="20"/>
  <c r="F211" i="20"/>
  <c r="G211" i="20"/>
  <c r="K211" i="20"/>
  <c r="W211" i="20"/>
  <c r="N211" i="20"/>
  <c r="P211" i="20"/>
  <c r="H211" i="20"/>
  <c r="X211" i="20"/>
  <c r="K227" i="20"/>
  <c r="R227" i="20"/>
  <c r="C227" i="20"/>
  <c r="AA227" i="20"/>
  <c r="G227" i="20"/>
  <c r="AC227" i="20"/>
  <c r="L227" i="20"/>
  <c r="Q227" i="20"/>
  <c r="I227" i="20"/>
  <c r="AD227" i="20"/>
  <c r="T227" i="20"/>
  <c r="U227" i="20"/>
  <c r="Z227" i="20"/>
  <c r="J227" i="20"/>
  <c r="E227" i="20"/>
  <c r="D227" i="20"/>
  <c r="X227" i="20"/>
  <c r="Y227" i="20"/>
  <c r="AE227" i="20"/>
  <c r="H227" i="20"/>
  <c r="F227" i="20"/>
  <c r="P227" i="20"/>
  <c r="O227" i="20"/>
  <c r="V227" i="20"/>
  <c r="M227" i="20"/>
  <c r="AB227" i="20"/>
  <c r="W227" i="20"/>
  <c r="S227" i="20"/>
  <c r="N227" i="20"/>
  <c r="J207" i="20"/>
  <c r="F207" i="20"/>
  <c r="Q207" i="20"/>
  <c r="AA207" i="20"/>
  <c r="E207" i="20"/>
  <c r="C207" i="20"/>
  <c r="AE207" i="20"/>
  <c r="D207" i="20"/>
  <c r="AD207" i="20"/>
  <c r="U207" i="20"/>
  <c r="L207" i="20"/>
  <c r="S207" i="20"/>
  <c r="W207" i="20"/>
  <c r="V207" i="20"/>
  <c r="H207" i="20"/>
  <c r="G207" i="20"/>
  <c r="AC207" i="20"/>
  <c r="R207" i="20"/>
  <c r="M207" i="20"/>
  <c r="Z207" i="20"/>
  <c r="Y207" i="20"/>
  <c r="O207" i="20"/>
  <c r="N207" i="20"/>
  <c r="T207" i="20"/>
  <c r="AB207" i="20"/>
  <c r="K207" i="20"/>
  <c r="P207" i="20"/>
  <c r="X207" i="20"/>
  <c r="I207" i="20"/>
  <c r="D212" i="20"/>
  <c r="L212" i="20"/>
  <c r="T212" i="20"/>
  <c r="AB212" i="20"/>
  <c r="E212" i="20"/>
  <c r="N212" i="20"/>
  <c r="W212" i="20"/>
  <c r="F212" i="20"/>
  <c r="O212" i="20"/>
  <c r="X212" i="20"/>
  <c r="G212" i="20"/>
  <c r="P212" i="20"/>
  <c r="Y212" i="20"/>
  <c r="J212" i="20"/>
  <c r="S212" i="20"/>
  <c r="AC212" i="20"/>
  <c r="K212" i="20"/>
  <c r="U212" i="20"/>
  <c r="AD212" i="20"/>
  <c r="M212" i="20"/>
  <c r="Q212" i="20"/>
  <c r="R212" i="20"/>
  <c r="C212" i="20"/>
  <c r="AA212" i="20"/>
  <c r="H212" i="20"/>
  <c r="AE212" i="20"/>
  <c r="I212" i="20"/>
  <c r="V212" i="20"/>
  <c r="Z212" i="20"/>
  <c r="F210" i="20"/>
  <c r="G210" i="20"/>
  <c r="P210" i="20"/>
  <c r="Y210" i="20"/>
  <c r="J210" i="20"/>
  <c r="T210" i="20"/>
  <c r="AE210" i="20"/>
  <c r="K210" i="20"/>
  <c r="U210" i="20"/>
  <c r="L210" i="20"/>
  <c r="W210" i="20"/>
  <c r="E210" i="20"/>
  <c r="Q210" i="20"/>
  <c r="AA210" i="20"/>
  <c r="H210" i="20"/>
  <c r="R210" i="20"/>
  <c r="AB210" i="20"/>
  <c r="O210" i="20"/>
  <c r="AC210" i="20"/>
  <c r="S210" i="20"/>
  <c r="X210" i="20"/>
  <c r="D210" i="20"/>
  <c r="I210" i="20"/>
  <c r="M210" i="20"/>
  <c r="Z210" i="20"/>
  <c r="C210" i="20"/>
  <c r="N210" i="20"/>
  <c r="AD210" i="20"/>
  <c r="V210" i="20"/>
  <c r="AF41" i="20"/>
  <c r="AG41" i="20"/>
  <c r="AH41" i="20"/>
  <c r="AI41" i="20"/>
  <c r="AJ41" i="20"/>
  <c r="AK41" i="20"/>
  <c r="AF95" i="20"/>
  <c r="AG95" i="20"/>
  <c r="AH95" i="20"/>
  <c r="AI95" i="20"/>
  <c r="AJ95" i="20"/>
  <c r="AK95" i="20"/>
  <c r="AH109" i="20"/>
  <c r="AF109" i="20"/>
  <c r="AG109" i="20"/>
  <c r="AK109" i="20"/>
  <c r="AJ109" i="20"/>
  <c r="AI109" i="20"/>
  <c r="AJ66" i="20"/>
  <c r="AF66" i="20"/>
  <c r="AG66" i="20"/>
  <c r="AH66" i="20"/>
  <c r="AI66" i="20"/>
  <c r="AK66" i="20"/>
  <c r="AF45" i="20"/>
  <c r="AG45" i="20"/>
  <c r="AH45" i="20"/>
  <c r="AK45" i="20"/>
  <c r="AJ45" i="20"/>
  <c r="AI45" i="20"/>
  <c r="AH161" i="20"/>
  <c r="AJ161" i="20"/>
  <c r="AF161" i="20"/>
  <c r="AG161" i="20"/>
  <c r="AI161" i="20"/>
  <c r="AK161" i="20"/>
  <c r="AH97" i="20"/>
  <c r="AF97" i="20"/>
  <c r="AJ97" i="20"/>
  <c r="AI97" i="20"/>
  <c r="AK97" i="20"/>
  <c r="AG97" i="20"/>
  <c r="AF56" i="20"/>
  <c r="AG56" i="20"/>
  <c r="AH56" i="20"/>
  <c r="AK56" i="20"/>
  <c r="AJ56" i="20"/>
  <c r="AI56" i="20"/>
  <c r="AH121" i="20"/>
  <c r="AF121" i="20"/>
  <c r="AG121" i="20"/>
  <c r="AI121" i="20"/>
  <c r="AK121" i="20"/>
  <c r="AJ121" i="20"/>
  <c r="AF57" i="20"/>
  <c r="AG57" i="20"/>
  <c r="AH57" i="20"/>
  <c r="AJ57" i="20"/>
  <c r="AK57" i="20"/>
  <c r="AI57" i="20"/>
  <c r="AH144" i="20"/>
  <c r="AI144" i="20"/>
  <c r="AJ144" i="20"/>
  <c r="AK144" i="20"/>
  <c r="AF144" i="20"/>
  <c r="AG144" i="20"/>
  <c r="AF80" i="20"/>
  <c r="AG80" i="20"/>
  <c r="AH80" i="20"/>
  <c r="AK80" i="20"/>
  <c r="AI80" i="20"/>
  <c r="AJ80" i="20"/>
  <c r="AJ39" i="20"/>
  <c r="AK39" i="20"/>
  <c r="AH39" i="20"/>
  <c r="AF39" i="20"/>
  <c r="AG39" i="20"/>
  <c r="AI39" i="20"/>
  <c r="AJ111" i="20"/>
  <c r="AK111" i="20"/>
  <c r="AH111" i="20"/>
  <c r="AF111" i="20"/>
  <c r="AG111" i="20"/>
  <c r="AI111" i="20"/>
  <c r="AJ31" i="20"/>
  <c r="AK31" i="20"/>
  <c r="AH31" i="20"/>
  <c r="AF31" i="20"/>
  <c r="AG31" i="20"/>
  <c r="AI31" i="20"/>
  <c r="AJ110" i="20"/>
  <c r="AG110" i="20"/>
  <c r="AH110" i="20"/>
  <c r="AI110" i="20"/>
  <c r="AK110" i="20"/>
  <c r="AF110" i="20"/>
  <c r="AH46" i="20"/>
  <c r="AI46" i="20"/>
  <c r="AJ46" i="20"/>
  <c r="AF46" i="20"/>
  <c r="AK46" i="20"/>
  <c r="AG46" i="20"/>
  <c r="AH125" i="20"/>
  <c r="AI125" i="20"/>
  <c r="AJ125" i="20"/>
  <c r="AK125" i="20"/>
  <c r="AF125" i="20"/>
  <c r="AG125" i="20"/>
  <c r="AH171" i="20"/>
  <c r="AJ171" i="20"/>
  <c r="AK171" i="20"/>
  <c r="AF171" i="20"/>
  <c r="AG171" i="20"/>
  <c r="AI171" i="20"/>
  <c r="AF154" i="20"/>
  <c r="AG154" i="20"/>
  <c r="AJ154" i="20"/>
  <c r="AH154" i="20"/>
  <c r="AI154" i="20"/>
  <c r="AK154" i="20"/>
  <c r="AJ130" i="20"/>
  <c r="AF130" i="20"/>
  <c r="AG130" i="20"/>
  <c r="AH130" i="20"/>
  <c r="AI130" i="20"/>
  <c r="AK130" i="20"/>
  <c r="AH26" i="20"/>
  <c r="AI26" i="20"/>
  <c r="AJ26" i="20"/>
  <c r="AF26" i="20"/>
  <c r="AG26" i="20"/>
  <c r="AK26" i="20"/>
  <c r="AJ51" i="20"/>
  <c r="AK51" i="20"/>
  <c r="AG51" i="20"/>
  <c r="AH51" i="20"/>
  <c r="AI51" i="20"/>
  <c r="AF51" i="20"/>
  <c r="AJ59" i="20"/>
  <c r="AK59" i="20"/>
  <c r="AI59" i="20"/>
  <c r="AG59" i="20"/>
  <c r="AF59" i="20"/>
  <c r="AH59" i="20"/>
  <c r="AH50" i="20"/>
  <c r="AI50" i="20"/>
  <c r="AJ50" i="20"/>
  <c r="AK50" i="20"/>
  <c r="AF50" i="20"/>
  <c r="AG50" i="20"/>
  <c r="AF36" i="20"/>
  <c r="AJ36" i="20"/>
  <c r="AG36" i="20"/>
  <c r="AH36" i="20"/>
  <c r="AI36" i="20"/>
  <c r="AK36" i="20"/>
  <c r="AH113" i="20"/>
  <c r="AG113" i="20"/>
  <c r="AI113" i="20"/>
  <c r="AJ113" i="20"/>
  <c r="AK113" i="20"/>
  <c r="AF113" i="20"/>
  <c r="AF49" i="20"/>
  <c r="AG49" i="20"/>
  <c r="AH49" i="20"/>
  <c r="AI49" i="20"/>
  <c r="AJ49" i="20"/>
  <c r="AK49" i="20"/>
  <c r="AF136" i="20"/>
  <c r="AG136" i="20"/>
  <c r="AH136" i="20"/>
  <c r="AI136" i="20"/>
  <c r="AJ136" i="20"/>
  <c r="AK136" i="20"/>
  <c r="AF72" i="20"/>
  <c r="AG72" i="20"/>
  <c r="AH72" i="20"/>
  <c r="AI72" i="20"/>
  <c r="AJ72" i="20"/>
  <c r="AK72" i="20"/>
  <c r="AH167" i="20"/>
  <c r="AI167" i="20"/>
  <c r="AK167" i="20"/>
  <c r="AF167" i="20"/>
  <c r="AG167" i="20"/>
  <c r="AJ167" i="20"/>
  <c r="AF103" i="20"/>
  <c r="AG103" i="20"/>
  <c r="AJ103" i="20"/>
  <c r="AI103" i="20"/>
  <c r="AK103" i="20"/>
  <c r="AH103" i="20"/>
  <c r="AF166" i="20"/>
  <c r="AH166" i="20"/>
  <c r="AG166" i="20"/>
  <c r="AI166" i="20"/>
  <c r="AJ166" i="20"/>
  <c r="AK166" i="20"/>
  <c r="AJ102" i="20"/>
  <c r="AI102" i="20"/>
  <c r="AK102" i="20"/>
  <c r="AG102" i="20"/>
  <c r="AF102" i="20"/>
  <c r="AH102" i="20"/>
  <c r="AH38" i="20"/>
  <c r="AI38" i="20"/>
  <c r="AJ38" i="20"/>
  <c r="AF38" i="20"/>
  <c r="AK38" i="20"/>
  <c r="AG38" i="20"/>
  <c r="AH117" i="20"/>
  <c r="AK117" i="20"/>
  <c r="AI117" i="20"/>
  <c r="AJ117" i="20"/>
  <c r="AF117" i="20"/>
  <c r="AG117" i="20"/>
  <c r="AJ114" i="20"/>
  <c r="AK114" i="20"/>
  <c r="AH114" i="20"/>
  <c r="AF114" i="20"/>
  <c r="AG114" i="20"/>
  <c r="AI114" i="20"/>
  <c r="AJ106" i="20"/>
  <c r="AF106" i="20"/>
  <c r="AG106" i="20"/>
  <c r="AK106" i="20"/>
  <c r="AH106" i="20"/>
  <c r="AI106" i="20"/>
  <c r="AF162" i="20"/>
  <c r="AK162" i="20"/>
  <c r="AI162" i="20"/>
  <c r="AJ162" i="20"/>
  <c r="AH162" i="20"/>
  <c r="AG162" i="20"/>
  <c r="AF44" i="20"/>
  <c r="AJ44" i="20"/>
  <c r="AG44" i="20"/>
  <c r="AH44" i="20"/>
  <c r="AI44" i="20"/>
  <c r="AK44" i="20"/>
  <c r="AJ74" i="20"/>
  <c r="AF74" i="20"/>
  <c r="AG74" i="20"/>
  <c r="AK74" i="20"/>
  <c r="AH74" i="20"/>
  <c r="AI74" i="20"/>
  <c r="AH77" i="20"/>
  <c r="AF77" i="20"/>
  <c r="AG77" i="20"/>
  <c r="AK77" i="20"/>
  <c r="AI77" i="20"/>
  <c r="AJ77" i="20"/>
  <c r="AI131" i="20"/>
  <c r="AJ131" i="20"/>
  <c r="AK131" i="20"/>
  <c r="AG131" i="20"/>
  <c r="AF131" i="20"/>
  <c r="AH131" i="20"/>
  <c r="AK123" i="20"/>
  <c r="AF123" i="20"/>
  <c r="AI123" i="20"/>
  <c r="AG123" i="20"/>
  <c r="AH123" i="20"/>
  <c r="AJ123" i="20"/>
  <c r="AH105" i="20"/>
  <c r="AJ105" i="20"/>
  <c r="AK105" i="20"/>
  <c r="AG105" i="20"/>
  <c r="AI105" i="20"/>
  <c r="AF105" i="20"/>
  <c r="AH159" i="20"/>
  <c r="AK159" i="20"/>
  <c r="AI159" i="20"/>
  <c r="AJ159" i="20"/>
  <c r="AF159" i="20"/>
  <c r="AG159" i="20"/>
  <c r="AJ94" i="20"/>
  <c r="AF94" i="20"/>
  <c r="AI94" i="20"/>
  <c r="AG94" i="20"/>
  <c r="AH94" i="20"/>
  <c r="AK94" i="20"/>
  <c r="AF68" i="20"/>
  <c r="AG68" i="20"/>
  <c r="AJ68" i="20"/>
  <c r="AK68" i="20"/>
  <c r="AH68" i="20"/>
  <c r="AI68" i="20"/>
  <c r="AF92" i="20"/>
  <c r="AG92" i="20"/>
  <c r="AH92" i="20"/>
  <c r="AI92" i="20"/>
  <c r="AJ92" i="20"/>
  <c r="AK92" i="20"/>
  <c r="AF100" i="20"/>
  <c r="AG100" i="20"/>
  <c r="AJ100" i="20"/>
  <c r="AI100" i="20"/>
  <c r="AK100" i="20"/>
  <c r="AH100" i="20"/>
  <c r="AF33" i="20"/>
  <c r="AG33" i="20"/>
  <c r="AH33" i="20"/>
  <c r="AI33" i="20"/>
  <c r="AJ33" i="20"/>
  <c r="AK33" i="20"/>
  <c r="AF120" i="20"/>
  <c r="AK120" i="20"/>
  <c r="AI120" i="20"/>
  <c r="AJ120" i="20"/>
  <c r="AG120" i="20"/>
  <c r="AH120" i="20"/>
  <c r="AH87" i="20"/>
  <c r="AI87" i="20"/>
  <c r="AJ87" i="20"/>
  <c r="AK87" i="20"/>
  <c r="AF87" i="20"/>
  <c r="AG87" i="20"/>
  <c r="AK165" i="20"/>
  <c r="AI165" i="20"/>
  <c r="AJ165" i="20"/>
  <c r="AG165" i="20"/>
  <c r="AH165" i="20"/>
  <c r="AF165" i="20"/>
  <c r="AK91" i="20"/>
  <c r="AF91" i="20"/>
  <c r="AI91" i="20"/>
  <c r="AJ91" i="20"/>
  <c r="AG91" i="20"/>
  <c r="AH91" i="20"/>
  <c r="AH89" i="20"/>
  <c r="AF89" i="20"/>
  <c r="AG89" i="20"/>
  <c r="AI89" i="20"/>
  <c r="AJ89" i="20"/>
  <c r="AK89" i="20"/>
  <c r="AF48" i="20"/>
  <c r="AK48" i="20"/>
  <c r="AI48" i="20"/>
  <c r="AG48" i="20"/>
  <c r="AH48" i="20"/>
  <c r="AJ48" i="20"/>
  <c r="AF142" i="20"/>
  <c r="AG142" i="20"/>
  <c r="AJ142" i="20"/>
  <c r="AH142" i="20"/>
  <c r="AI142" i="20"/>
  <c r="AK142" i="20"/>
  <c r="AH93" i="20"/>
  <c r="AI93" i="20"/>
  <c r="AJ93" i="20"/>
  <c r="AK93" i="20"/>
  <c r="AF93" i="20"/>
  <c r="AG93" i="20"/>
  <c r="AF83" i="20"/>
  <c r="AG83" i="20"/>
  <c r="AH83" i="20"/>
  <c r="AK83" i="20"/>
  <c r="AI83" i="20"/>
  <c r="AJ83" i="20"/>
  <c r="AH140" i="20"/>
  <c r="AI140" i="20"/>
  <c r="AJ140" i="20"/>
  <c r="AK140" i="20"/>
  <c r="AF140" i="20"/>
  <c r="AG140" i="20"/>
  <c r="AK24" i="20"/>
  <c r="AG24" i="20"/>
  <c r="AH24" i="20"/>
  <c r="AI24" i="20"/>
  <c r="AJ24" i="20"/>
  <c r="AF24" i="20"/>
  <c r="AJ145" i="20"/>
  <c r="AK145" i="20"/>
  <c r="AH145" i="20"/>
  <c r="AG145" i="20"/>
  <c r="AI145" i="20"/>
  <c r="AF145" i="20"/>
  <c r="AH81" i="20"/>
  <c r="AG81" i="20"/>
  <c r="AI81" i="20"/>
  <c r="AJ81" i="20"/>
  <c r="AK81" i="20"/>
  <c r="AF81" i="20"/>
  <c r="AJ168" i="20"/>
  <c r="AI168" i="20"/>
  <c r="AK168" i="20"/>
  <c r="AG168" i="20"/>
  <c r="AH168" i="20"/>
  <c r="AF168" i="20"/>
  <c r="AF104" i="20"/>
  <c r="AG104" i="20"/>
  <c r="AH104" i="20"/>
  <c r="AI104" i="20"/>
  <c r="AJ104" i="20"/>
  <c r="AK104" i="20"/>
  <c r="AF40" i="20"/>
  <c r="AJ40" i="20"/>
  <c r="AI40" i="20"/>
  <c r="AH40" i="20"/>
  <c r="AK40" i="20"/>
  <c r="AG40" i="20"/>
  <c r="AF135" i="20"/>
  <c r="AG135" i="20"/>
  <c r="AJ135" i="20"/>
  <c r="AH135" i="20"/>
  <c r="AI135" i="20"/>
  <c r="AK135" i="20"/>
  <c r="AF71" i="20"/>
  <c r="AG71" i="20"/>
  <c r="AJ71" i="20"/>
  <c r="AK71" i="20"/>
  <c r="AH71" i="20"/>
  <c r="AI71" i="20"/>
  <c r="AJ134" i="20"/>
  <c r="AI134" i="20"/>
  <c r="AK134" i="20"/>
  <c r="AG134" i="20"/>
  <c r="AF134" i="20"/>
  <c r="AH134" i="20"/>
  <c r="AJ70" i="20"/>
  <c r="AI70" i="20"/>
  <c r="AK70" i="20"/>
  <c r="AG70" i="20"/>
  <c r="AF70" i="20"/>
  <c r="AH70" i="20"/>
  <c r="AJ149" i="20"/>
  <c r="AH149" i="20"/>
  <c r="AF149" i="20"/>
  <c r="AG149" i="20"/>
  <c r="AI149" i="20"/>
  <c r="AK149" i="20"/>
  <c r="AH85" i="20"/>
  <c r="AK85" i="20"/>
  <c r="AI85" i="20"/>
  <c r="AG85" i="20"/>
  <c r="AJ85" i="20"/>
  <c r="AF85" i="20"/>
  <c r="AG107" i="20"/>
  <c r="AH107" i="20"/>
  <c r="AI107" i="20"/>
  <c r="AJ107" i="20"/>
  <c r="AF107" i="20"/>
  <c r="AK107" i="20"/>
  <c r="AF37" i="20"/>
  <c r="AG37" i="20"/>
  <c r="AH37" i="20"/>
  <c r="AK37" i="20"/>
  <c r="AI37" i="20"/>
  <c r="AJ37" i="20"/>
  <c r="AF115" i="20"/>
  <c r="AG115" i="20"/>
  <c r="AH115" i="20"/>
  <c r="AK115" i="20"/>
  <c r="AI115" i="20"/>
  <c r="AJ115" i="20"/>
  <c r="AF132" i="20"/>
  <c r="AG132" i="20"/>
  <c r="AJ132" i="20"/>
  <c r="AK132" i="20"/>
  <c r="AI132" i="20"/>
  <c r="AH132" i="20"/>
  <c r="AF170" i="20"/>
  <c r="AI170" i="20"/>
  <c r="AG170" i="20"/>
  <c r="AH170" i="20"/>
  <c r="AJ170" i="20"/>
  <c r="AK170" i="20"/>
  <c r="AH163" i="20"/>
  <c r="AG163" i="20"/>
  <c r="AF163" i="20"/>
  <c r="AI163" i="20"/>
  <c r="AJ163" i="20"/>
  <c r="AK163" i="20"/>
  <c r="AF147" i="20"/>
  <c r="AH147" i="20"/>
  <c r="AI147" i="20"/>
  <c r="AJ147" i="20"/>
  <c r="AK147" i="20"/>
  <c r="AG147" i="20"/>
  <c r="AG75" i="20"/>
  <c r="AH75" i="20"/>
  <c r="AI75" i="20"/>
  <c r="AJ75" i="20"/>
  <c r="AF75" i="20"/>
  <c r="AK75" i="20"/>
  <c r="AF128" i="20"/>
  <c r="AI128" i="20"/>
  <c r="AJ128" i="20"/>
  <c r="AK128" i="20"/>
  <c r="AG128" i="20"/>
  <c r="AH128" i="20"/>
  <c r="AH30" i="20"/>
  <c r="AI30" i="20"/>
  <c r="AJ30" i="20"/>
  <c r="AF30" i="20"/>
  <c r="AK30" i="20"/>
  <c r="AG30" i="20"/>
  <c r="AH58" i="20"/>
  <c r="AI58" i="20"/>
  <c r="AJ58" i="20"/>
  <c r="AF58" i="20"/>
  <c r="AG58" i="20"/>
  <c r="AK58" i="20"/>
  <c r="AI99" i="20"/>
  <c r="AJ99" i="20"/>
  <c r="AK99" i="20"/>
  <c r="AG99" i="20"/>
  <c r="AF99" i="20"/>
  <c r="AH99" i="20"/>
  <c r="AF151" i="20"/>
  <c r="AH151" i="20"/>
  <c r="AI151" i="20"/>
  <c r="AG151" i="20"/>
  <c r="AJ151" i="20"/>
  <c r="AK151" i="20"/>
  <c r="AJ86" i="20"/>
  <c r="AF86" i="20"/>
  <c r="AG86" i="20"/>
  <c r="AH86" i="20"/>
  <c r="AI86" i="20"/>
  <c r="AK86" i="20"/>
  <c r="AH101" i="20"/>
  <c r="AF101" i="20"/>
  <c r="AG101" i="20"/>
  <c r="AI101" i="20"/>
  <c r="AJ101" i="20"/>
  <c r="AK101" i="20"/>
  <c r="AF53" i="20"/>
  <c r="AG53" i="20"/>
  <c r="AH53" i="20"/>
  <c r="AI53" i="20"/>
  <c r="AJ53" i="20"/>
  <c r="AK53" i="20"/>
  <c r="AF84" i="20"/>
  <c r="AH84" i="20"/>
  <c r="AI84" i="20"/>
  <c r="AJ84" i="20"/>
  <c r="AK84" i="20"/>
  <c r="AG84" i="20"/>
  <c r="AF116" i="20"/>
  <c r="AH116" i="20"/>
  <c r="AI116" i="20"/>
  <c r="AJ116" i="20"/>
  <c r="AK116" i="20"/>
  <c r="AG116" i="20"/>
  <c r="AJ122" i="20"/>
  <c r="AH122" i="20"/>
  <c r="AI122" i="20"/>
  <c r="AK122" i="20"/>
  <c r="AF122" i="20"/>
  <c r="AG122" i="20"/>
  <c r="AF138" i="20"/>
  <c r="AG138" i="20"/>
  <c r="AJ138" i="20"/>
  <c r="AH138" i="20"/>
  <c r="AK138" i="20"/>
  <c r="AI138" i="20"/>
  <c r="AJ82" i="20"/>
  <c r="AK82" i="20"/>
  <c r="AH82" i="20"/>
  <c r="AF82" i="20"/>
  <c r="AG82" i="20"/>
  <c r="AI82" i="20"/>
  <c r="AJ153" i="20"/>
  <c r="AH153" i="20"/>
  <c r="AI153" i="20"/>
  <c r="AF153" i="20"/>
  <c r="AG153" i="20"/>
  <c r="AK153" i="20"/>
  <c r="AF112" i="20"/>
  <c r="AG112" i="20"/>
  <c r="AH112" i="20"/>
  <c r="AK112" i="20"/>
  <c r="AJ112" i="20"/>
  <c r="AI112" i="20"/>
  <c r="AJ79" i="20"/>
  <c r="AK79" i="20"/>
  <c r="AH79" i="20"/>
  <c r="AI79" i="20"/>
  <c r="AF79" i="20"/>
  <c r="AG79" i="20"/>
  <c r="AH157" i="20"/>
  <c r="AF157" i="20"/>
  <c r="AK157" i="20"/>
  <c r="AG157" i="20"/>
  <c r="AI157" i="20"/>
  <c r="AJ157" i="20"/>
  <c r="AF155" i="20"/>
  <c r="AH155" i="20"/>
  <c r="AI155" i="20"/>
  <c r="AJ155" i="20"/>
  <c r="AK155" i="20"/>
  <c r="AG155" i="20"/>
  <c r="AF108" i="20"/>
  <c r="AJ108" i="20"/>
  <c r="AK108" i="20"/>
  <c r="AH108" i="20"/>
  <c r="AI108" i="20"/>
  <c r="AG108" i="20"/>
  <c r="AF52" i="20"/>
  <c r="AG52" i="20"/>
  <c r="AJ52" i="20"/>
  <c r="AK52" i="20"/>
  <c r="AH52" i="20"/>
  <c r="AI52" i="20"/>
  <c r="AH137" i="20"/>
  <c r="AJ137" i="20"/>
  <c r="AK137" i="20"/>
  <c r="AG137" i="20"/>
  <c r="AF137" i="20"/>
  <c r="AI137" i="20"/>
  <c r="AH73" i="20"/>
  <c r="AJ73" i="20"/>
  <c r="AK73" i="20"/>
  <c r="AG73" i="20"/>
  <c r="AF73" i="20"/>
  <c r="AI73" i="20"/>
  <c r="AJ160" i="20"/>
  <c r="AF160" i="20"/>
  <c r="AG160" i="20"/>
  <c r="AH160" i="20"/>
  <c r="AI160" i="20"/>
  <c r="AK160" i="20"/>
  <c r="AF96" i="20"/>
  <c r="AI96" i="20"/>
  <c r="AJ96" i="20"/>
  <c r="AK96" i="20"/>
  <c r="AG96" i="20"/>
  <c r="AH96" i="20"/>
  <c r="AF32" i="20"/>
  <c r="AJ32" i="20"/>
  <c r="AI32" i="20"/>
  <c r="AK32" i="20"/>
  <c r="AG32" i="20"/>
  <c r="AH32" i="20"/>
  <c r="AF127" i="20"/>
  <c r="AG127" i="20"/>
  <c r="AH127" i="20"/>
  <c r="AI127" i="20"/>
  <c r="AJ127" i="20"/>
  <c r="AK127" i="20"/>
  <c r="AJ63" i="20"/>
  <c r="AK63" i="20"/>
  <c r="AH63" i="20"/>
  <c r="AG63" i="20"/>
  <c r="AI63" i="20"/>
  <c r="AF63" i="20"/>
  <c r="AJ126" i="20"/>
  <c r="AF126" i="20"/>
  <c r="AI126" i="20"/>
  <c r="AG126" i="20"/>
  <c r="AH126" i="20"/>
  <c r="AK126" i="20"/>
  <c r="AH62" i="20"/>
  <c r="AI62" i="20"/>
  <c r="AJ62" i="20"/>
  <c r="AF62" i="20"/>
  <c r="AG62" i="20"/>
  <c r="AK62" i="20"/>
  <c r="AJ141" i="20"/>
  <c r="AK141" i="20"/>
  <c r="AH141" i="20"/>
  <c r="AI141" i="20"/>
  <c r="AF141" i="20"/>
  <c r="AG141" i="20"/>
  <c r="AH69" i="20"/>
  <c r="AF69" i="20"/>
  <c r="AG69" i="20"/>
  <c r="AI69" i="20"/>
  <c r="AJ69" i="20"/>
  <c r="AK69" i="20"/>
  <c r="AF60" i="20"/>
  <c r="AG60" i="20"/>
  <c r="AH60" i="20"/>
  <c r="AI60" i="20"/>
  <c r="AJ60" i="20"/>
  <c r="AK60" i="20"/>
  <c r="AI67" i="20"/>
  <c r="AJ67" i="20"/>
  <c r="AK67" i="20"/>
  <c r="AG67" i="20"/>
  <c r="AF67" i="20"/>
  <c r="AH67" i="20"/>
  <c r="AH148" i="20"/>
  <c r="AJ148" i="20"/>
  <c r="AK148" i="20"/>
  <c r="AF148" i="20"/>
  <c r="AG148" i="20"/>
  <c r="AI148" i="20"/>
  <c r="AH156" i="20"/>
  <c r="AJ156" i="20"/>
  <c r="AK156" i="20"/>
  <c r="AF156" i="20"/>
  <c r="AG156" i="20"/>
  <c r="AI156" i="20"/>
  <c r="AJ27" i="20"/>
  <c r="AK27" i="20"/>
  <c r="AH27" i="20"/>
  <c r="AG27" i="20"/>
  <c r="AF27" i="20"/>
  <c r="AI27" i="20"/>
  <c r="AF169" i="20"/>
  <c r="AG169" i="20"/>
  <c r="AH169" i="20"/>
  <c r="AI169" i="20"/>
  <c r="AJ169" i="20"/>
  <c r="AK169" i="20"/>
  <c r="AF139" i="20"/>
  <c r="AG139" i="20"/>
  <c r="AH139" i="20"/>
  <c r="AI139" i="20"/>
  <c r="AJ139" i="20"/>
  <c r="AK139" i="20"/>
  <c r="AF64" i="20"/>
  <c r="AG64" i="20"/>
  <c r="AH64" i="20"/>
  <c r="AI64" i="20"/>
  <c r="AJ64" i="20"/>
  <c r="AK64" i="20"/>
  <c r="AF158" i="20"/>
  <c r="AH158" i="20"/>
  <c r="AJ158" i="20"/>
  <c r="AG158" i="20"/>
  <c r="AI158" i="20"/>
  <c r="AK158" i="20"/>
  <c r="AF29" i="20"/>
  <c r="AG29" i="20"/>
  <c r="AH29" i="20"/>
  <c r="AK29" i="20"/>
  <c r="AI29" i="20"/>
  <c r="AJ29" i="20"/>
  <c r="AF150" i="20"/>
  <c r="AG150" i="20"/>
  <c r="AJ150" i="20"/>
  <c r="AK150" i="20"/>
  <c r="AH150" i="20"/>
  <c r="AI150" i="20"/>
  <c r="AJ35" i="20"/>
  <c r="AK35" i="20"/>
  <c r="AH35" i="20"/>
  <c r="AG35" i="20"/>
  <c r="AF35" i="20"/>
  <c r="AI35" i="20"/>
  <c r="AF25" i="20"/>
  <c r="AG25" i="20"/>
  <c r="AH25" i="20"/>
  <c r="AI25" i="20"/>
  <c r="AJ25" i="20"/>
  <c r="AK25" i="20"/>
  <c r="AF143" i="20"/>
  <c r="AG143" i="20"/>
  <c r="AH143" i="20"/>
  <c r="AI143" i="20"/>
  <c r="AK143" i="20"/>
  <c r="AJ143" i="20"/>
  <c r="AJ78" i="20"/>
  <c r="AG78" i="20"/>
  <c r="AH78" i="20"/>
  <c r="AI78" i="20"/>
  <c r="AK78" i="20"/>
  <c r="AF78" i="20"/>
  <c r="AJ164" i="20"/>
  <c r="AH164" i="20"/>
  <c r="AK164" i="20"/>
  <c r="AF164" i="20"/>
  <c r="AG164" i="20"/>
  <c r="AI164" i="20"/>
  <c r="AF146" i="20"/>
  <c r="AG146" i="20"/>
  <c r="AJ146" i="20"/>
  <c r="AH146" i="20"/>
  <c r="AI146" i="20"/>
  <c r="AK146" i="20"/>
  <c r="AF76" i="20"/>
  <c r="AJ76" i="20"/>
  <c r="AK76" i="20"/>
  <c r="AH76" i="20"/>
  <c r="AG76" i="20"/>
  <c r="AI76" i="20"/>
  <c r="AH129" i="20"/>
  <c r="AF129" i="20"/>
  <c r="AJ129" i="20"/>
  <c r="AK129" i="20"/>
  <c r="AG129" i="20"/>
  <c r="AI129" i="20"/>
  <c r="AF65" i="20"/>
  <c r="AG65" i="20"/>
  <c r="AH65" i="20"/>
  <c r="AJ65" i="20"/>
  <c r="AI65" i="20"/>
  <c r="AK65" i="20"/>
  <c r="AH152" i="20"/>
  <c r="AJ152" i="20"/>
  <c r="AK152" i="20"/>
  <c r="AF152" i="20"/>
  <c r="AI152" i="20"/>
  <c r="AG152" i="20"/>
  <c r="AF88" i="20"/>
  <c r="AK88" i="20"/>
  <c r="AI88" i="20"/>
  <c r="AH88" i="20"/>
  <c r="AJ88" i="20"/>
  <c r="AG88" i="20"/>
  <c r="AJ47" i="20"/>
  <c r="AK47" i="20"/>
  <c r="AH47" i="20"/>
  <c r="AF47" i="20"/>
  <c r="AG47" i="20"/>
  <c r="AI47" i="20"/>
  <c r="AH119" i="20"/>
  <c r="AI119" i="20"/>
  <c r="AJ119" i="20"/>
  <c r="AK119" i="20"/>
  <c r="AF119" i="20"/>
  <c r="AG119" i="20"/>
  <c r="AJ55" i="20"/>
  <c r="AK55" i="20"/>
  <c r="AH55" i="20"/>
  <c r="AI55" i="20"/>
  <c r="AF55" i="20"/>
  <c r="AG55" i="20"/>
  <c r="AJ118" i="20"/>
  <c r="AF118" i="20"/>
  <c r="AG118" i="20"/>
  <c r="AH118" i="20"/>
  <c r="AI118" i="20"/>
  <c r="AK118" i="20"/>
  <c r="AH54" i="20"/>
  <c r="AI54" i="20"/>
  <c r="AJ54" i="20"/>
  <c r="AF54" i="20"/>
  <c r="AG54" i="20"/>
  <c r="AK54" i="20"/>
  <c r="AH133" i="20"/>
  <c r="AF133" i="20"/>
  <c r="AG133" i="20"/>
  <c r="AI133" i="20"/>
  <c r="AJ133" i="20"/>
  <c r="AK133" i="20"/>
  <c r="AF61" i="20"/>
  <c r="AG61" i="20"/>
  <c r="AH61" i="20"/>
  <c r="AK61" i="20"/>
  <c r="AI61" i="20"/>
  <c r="AJ61" i="20"/>
  <c r="AF28" i="20"/>
  <c r="AJ28" i="20"/>
  <c r="AG28" i="20"/>
  <c r="AH28" i="20"/>
  <c r="AI28" i="20"/>
  <c r="AK28" i="20"/>
  <c r="AJ98" i="20"/>
  <c r="AF98" i="20"/>
  <c r="AG98" i="20"/>
  <c r="AH98" i="20"/>
  <c r="AI98" i="20"/>
  <c r="AK98" i="20"/>
  <c r="AF124" i="20"/>
  <c r="AG124" i="20"/>
  <c r="AH124" i="20"/>
  <c r="AI124" i="20"/>
  <c r="AK124" i="20"/>
  <c r="AJ124" i="20"/>
  <c r="AH34" i="20"/>
  <c r="AI34" i="20"/>
  <c r="AJ34" i="20"/>
  <c r="AF34" i="20"/>
  <c r="AG34" i="20"/>
  <c r="AK34" i="20"/>
  <c r="AJ43" i="20"/>
  <c r="AK43" i="20"/>
  <c r="AH43" i="20"/>
  <c r="AG43" i="20"/>
  <c r="AF43" i="20"/>
  <c r="AI43" i="20"/>
  <c r="AJ90" i="20"/>
  <c r="AH90" i="20"/>
  <c r="AI90" i="20"/>
  <c r="AK90" i="20"/>
  <c r="AF90" i="20"/>
  <c r="AG90" i="20"/>
  <c r="AH42" i="20"/>
  <c r="AI42" i="20"/>
  <c r="AJ42" i="20"/>
  <c r="AF42" i="20"/>
  <c r="AG42" i="20"/>
  <c r="AK42" i="20"/>
  <c r="P76" i="19"/>
  <c r="Q76" i="19"/>
  <c r="P19" i="19"/>
  <c r="Q19" i="19"/>
  <c r="Q140" i="19"/>
  <c r="P140" i="19"/>
  <c r="Q120" i="19"/>
  <c r="P120" i="19"/>
  <c r="D24" i="19"/>
  <c r="P24" i="19"/>
  <c r="Q24" i="19"/>
  <c r="Q84" i="19"/>
  <c r="P84" i="19"/>
  <c r="Q123" i="19"/>
  <c r="P123" i="19"/>
  <c r="Q82" i="19"/>
  <c r="P82" i="19"/>
  <c r="P59" i="19"/>
  <c r="Q59" i="19"/>
  <c r="L145" i="19"/>
  <c r="P145" i="19"/>
  <c r="Q145" i="19"/>
  <c r="D61" i="19"/>
  <c r="Q61" i="19"/>
  <c r="P61" i="19"/>
  <c r="E158" i="19"/>
  <c r="Q158" i="19"/>
  <c r="P158" i="19"/>
  <c r="D31" i="19"/>
  <c r="P31" i="19"/>
  <c r="Q31" i="19"/>
  <c r="P60" i="19"/>
  <c r="Q60" i="19"/>
  <c r="P99" i="19"/>
  <c r="Q99" i="19"/>
  <c r="Q163" i="19"/>
  <c r="P163" i="19"/>
  <c r="P55" i="19"/>
  <c r="Q55" i="19"/>
  <c r="Q124" i="19"/>
  <c r="P124" i="19"/>
  <c r="P74" i="19"/>
  <c r="Q74" i="19"/>
  <c r="Q32" i="19"/>
  <c r="P32" i="19"/>
  <c r="P104" i="19"/>
  <c r="Q104" i="19"/>
  <c r="H89" i="19"/>
  <c r="P89" i="19"/>
  <c r="Q89" i="19"/>
  <c r="I162" i="19"/>
  <c r="P162" i="19"/>
  <c r="Q162" i="19"/>
  <c r="H94" i="19"/>
  <c r="P94" i="19"/>
  <c r="Q94" i="19"/>
  <c r="H67" i="19"/>
  <c r="Q67" i="19"/>
  <c r="P67" i="19"/>
  <c r="P45" i="19"/>
  <c r="Q45" i="19"/>
  <c r="Q115" i="19"/>
  <c r="P115" i="19"/>
  <c r="Q73" i="19"/>
  <c r="P73" i="19"/>
  <c r="P50" i="19"/>
  <c r="Q50" i="19"/>
  <c r="G97" i="19"/>
  <c r="P97" i="19"/>
  <c r="Q97" i="19"/>
  <c r="I88" i="19"/>
  <c r="Q88" i="19"/>
  <c r="P88" i="19"/>
  <c r="C114" i="19"/>
  <c r="P114" i="19"/>
  <c r="Q114" i="19"/>
  <c r="M142" i="19"/>
  <c r="P142" i="19"/>
  <c r="Q142" i="19"/>
  <c r="Q63" i="19"/>
  <c r="P63" i="19"/>
  <c r="P18" i="19"/>
  <c r="Q18" i="19"/>
  <c r="Q141" i="19"/>
  <c r="P141" i="19"/>
  <c r="H16" i="19"/>
  <c r="Q16" i="19"/>
  <c r="P16" i="19"/>
  <c r="H118" i="19"/>
  <c r="Q118" i="19"/>
  <c r="P118" i="19"/>
  <c r="E79" i="19"/>
  <c r="Q79" i="19"/>
  <c r="P79" i="19"/>
  <c r="Q26" i="19"/>
  <c r="P26" i="19"/>
  <c r="Q133" i="19"/>
  <c r="P133" i="19"/>
  <c r="F159" i="19"/>
  <c r="P159" i="19"/>
  <c r="Q159" i="19"/>
  <c r="L119" i="19"/>
  <c r="P119" i="19"/>
  <c r="Q119" i="19"/>
  <c r="F111" i="19"/>
  <c r="Q111" i="19"/>
  <c r="P111" i="19"/>
  <c r="E62" i="19"/>
  <c r="P62" i="19"/>
  <c r="Q62" i="19"/>
  <c r="D105" i="19"/>
  <c r="Q105" i="19"/>
  <c r="P105" i="19"/>
  <c r="P68" i="19"/>
  <c r="Q68" i="19"/>
  <c r="P35" i="19"/>
  <c r="Q35" i="19"/>
  <c r="P107" i="19"/>
  <c r="Q107" i="19"/>
  <c r="Q149" i="19"/>
  <c r="P149" i="19"/>
  <c r="Q64" i="19"/>
  <c r="P64" i="19"/>
  <c r="P132" i="19"/>
  <c r="Q132" i="19"/>
  <c r="P93" i="19"/>
  <c r="Q93" i="19"/>
  <c r="Q41" i="19"/>
  <c r="P41" i="19"/>
  <c r="P112" i="19"/>
  <c r="Q112" i="19"/>
  <c r="K106" i="19"/>
  <c r="Q106" i="19"/>
  <c r="P106" i="19"/>
  <c r="K42" i="19"/>
  <c r="Q42" i="19"/>
  <c r="P42" i="19"/>
  <c r="O30" i="19"/>
  <c r="P30" i="19"/>
  <c r="Q30" i="19"/>
  <c r="N70" i="19"/>
  <c r="Q70" i="19"/>
  <c r="P70" i="19"/>
  <c r="J110" i="19"/>
  <c r="P110" i="19"/>
  <c r="Q110" i="19"/>
  <c r="N143" i="19"/>
  <c r="P143" i="19"/>
  <c r="Q143" i="19"/>
  <c r="K80" i="19"/>
  <c r="Q80" i="19"/>
  <c r="P80" i="19"/>
  <c r="N103" i="19"/>
  <c r="Q103" i="19"/>
  <c r="P103" i="19"/>
  <c r="C121" i="19"/>
  <c r="Q121" i="19"/>
  <c r="P121" i="19"/>
  <c r="Q139" i="19"/>
  <c r="P139" i="19"/>
  <c r="Q83" i="19"/>
  <c r="P83" i="19"/>
  <c r="Q27" i="19"/>
  <c r="P27" i="19"/>
  <c r="P100" i="19"/>
  <c r="Q100" i="19"/>
  <c r="P29" i="19"/>
  <c r="Q29" i="19"/>
  <c r="P157" i="19"/>
  <c r="Q157" i="19"/>
  <c r="Q78" i="19"/>
  <c r="P78" i="19"/>
  <c r="Q144" i="19"/>
  <c r="P144" i="19"/>
  <c r="L34" i="19"/>
  <c r="P34" i="19"/>
  <c r="Q34" i="19"/>
  <c r="G58" i="19"/>
  <c r="P58" i="19"/>
  <c r="Q58" i="19"/>
  <c r="G43" i="19"/>
  <c r="Q43" i="19"/>
  <c r="P43" i="19"/>
  <c r="C39" i="19"/>
  <c r="Q39" i="19"/>
  <c r="P39" i="19"/>
  <c r="J22" i="19"/>
  <c r="Q22" i="19"/>
  <c r="P22" i="19"/>
  <c r="I129" i="19"/>
  <c r="P129" i="19"/>
  <c r="Q129" i="19"/>
  <c r="K66" i="19"/>
  <c r="Q66" i="19"/>
  <c r="P66" i="19"/>
  <c r="M151" i="19"/>
  <c r="P151" i="19"/>
  <c r="Q151" i="19"/>
  <c r="Q109" i="19"/>
  <c r="P109" i="19"/>
  <c r="O122" i="19"/>
  <c r="Q122" i="19"/>
  <c r="P122" i="19"/>
  <c r="L126" i="19"/>
  <c r="P126" i="19"/>
  <c r="Q126" i="19"/>
  <c r="G153" i="19"/>
  <c r="P153" i="19"/>
  <c r="Q153" i="19"/>
  <c r="P125" i="19"/>
  <c r="Q125" i="19"/>
  <c r="I138" i="19"/>
  <c r="P138" i="19"/>
  <c r="Q138" i="19"/>
  <c r="I137" i="19"/>
  <c r="P137" i="19"/>
  <c r="Q137" i="19"/>
  <c r="L113" i="19"/>
  <c r="P113" i="19"/>
  <c r="Q113" i="19"/>
  <c r="Q28" i="19"/>
  <c r="P28" i="19"/>
  <c r="P56" i="19"/>
  <c r="Q56" i="19"/>
  <c r="Q156" i="19"/>
  <c r="P156" i="19"/>
  <c r="Q69" i="19"/>
  <c r="P69" i="19"/>
  <c r="O154" i="19"/>
  <c r="Q154" i="19"/>
  <c r="P154" i="19"/>
  <c r="K21" i="19"/>
  <c r="P21" i="19"/>
  <c r="Q21" i="19"/>
  <c r="Q72" i="19"/>
  <c r="P72" i="19"/>
  <c r="Q44" i="19"/>
  <c r="P44" i="19"/>
  <c r="P81" i="19"/>
  <c r="Q81" i="19"/>
  <c r="Q147" i="19"/>
  <c r="P147" i="19"/>
  <c r="P101" i="19"/>
  <c r="Q101" i="19"/>
  <c r="Q37" i="19"/>
  <c r="P37" i="19"/>
  <c r="Q108" i="19"/>
  <c r="P108" i="19"/>
  <c r="P47" i="19"/>
  <c r="Q47" i="19"/>
  <c r="Q87" i="19"/>
  <c r="P87" i="19"/>
  <c r="P152" i="19"/>
  <c r="Q152" i="19"/>
  <c r="H53" i="19"/>
  <c r="P53" i="19"/>
  <c r="Q53" i="19"/>
  <c r="D95" i="19"/>
  <c r="P95" i="19"/>
  <c r="Q95" i="19"/>
  <c r="D98" i="19"/>
  <c r="Q98" i="19"/>
  <c r="P98" i="19"/>
  <c r="K49" i="19"/>
  <c r="P49" i="19"/>
  <c r="Q49" i="19"/>
  <c r="M57" i="19"/>
  <c r="Q57" i="19"/>
  <c r="P57" i="19"/>
  <c r="E40" i="19"/>
  <c r="P40" i="19"/>
  <c r="Q40" i="19"/>
  <c r="G161" i="19"/>
  <c r="P161" i="19"/>
  <c r="Q161" i="19"/>
  <c r="M102" i="19"/>
  <c r="Q102" i="19"/>
  <c r="P102" i="19"/>
  <c r="M33" i="19"/>
  <c r="Q33" i="19"/>
  <c r="P33" i="19"/>
  <c r="L48" i="19"/>
  <c r="Q48" i="19"/>
  <c r="P48" i="19"/>
  <c r="E135" i="19"/>
  <c r="P135" i="19"/>
  <c r="Q135" i="19"/>
  <c r="Q54" i="19"/>
  <c r="P54" i="19"/>
  <c r="Q38" i="19"/>
  <c r="P38" i="19"/>
  <c r="Q148" i="19"/>
  <c r="P148" i="19"/>
  <c r="P128" i="19"/>
  <c r="Q128" i="19"/>
  <c r="O85" i="19"/>
  <c r="Q85" i="19"/>
  <c r="P85" i="19"/>
  <c r="H146" i="19"/>
  <c r="P146" i="19"/>
  <c r="Q146" i="19"/>
  <c r="P92" i="19"/>
  <c r="Q92" i="19"/>
  <c r="P131" i="19"/>
  <c r="Q131" i="19"/>
  <c r="Q91" i="19"/>
  <c r="P91" i="19"/>
  <c r="P136" i="19"/>
  <c r="Q136" i="19"/>
  <c r="Q36" i="19"/>
  <c r="P36" i="19"/>
  <c r="P52" i="19"/>
  <c r="Q52" i="19"/>
  <c r="Q17" i="19"/>
  <c r="P17" i="19"/>
  <c r="Q90" i="19"/>
  <c r="P90" i="19"/>
  <c r="P155" i="19"/>
  <c r="Q155" i="19"/>
  <c r="P117" i="19"/>
  <c r="Q117" i="19"/>
  <c r="P46" i="19"/>
  <c r="Q46" i="19"/>
  <c r="P116" i="19"/>
  <c r="Q116" i="19"/>
  <c r="P65" i="19"/>
  <c r="Q65" i="19"/>
  <c r="Q23" i="19"/>
  <c r="P23" i="19"/>
  <c r="Q96" i="19"/>
  <c r="P96" i="19"/>
  <c r="P160" i="19"/>
  <c r="Q160" i="19"/>
  <c r="I71" i="19"/>
  <c r="P71" i="19"/>
  <c r="Q71" i="19"/>
  <c r="N127" i="19"/>
  <c r="Q127" i="19"/>
  <c r="P127" i="19"/>
  <c r="N130" i="19"/>
  <c r="P130" i="19"/>
  <c r="Q130" i="19"/>
  <c r="I86" i="19"/>
  <c r="Q86" i="19"/>
  <c r="P86" i="19"/>
  <c r="E75" i="19"/>
  <c r="P75" i="19"/>
  <c r="Q75" i="19"/>
  <c r="E77" i="19"/>
  <c r="P77" i="19"/>
  <c r="Q77" i="19"/>
  <c r="L25" i="19"/>
  <c r="Q25" i="19"/>
  <c r="P25" i="19"/>
  <c r="D134" i="19"/>
  <c r="P134" i="19"/>
  <c r="Q134" i="19"/>
  <c r="L51" i="19"/>
  <c r="P51" i="19"/>
  <c r="Q51" i="19"/>
  <c r="X30" i="23"/>
  <c r="J71" i="23"/>
  <c r="Z30" i="23"/>
  <c r="S18" i="23"/>
  <c r="T71" i="23"/>
  <c r="F30" i="23"/>
  <c r="AD30" i="23" s="1"/>
  <c r="Q71" i="23"/>
  <c r="O30" i="23"/>
  <c r="P30" i="23"/>
  <c r="D71" i="23"/>
  <c r="AB71" i="23" s="1"/>
  <c r="N71" i="23"/>
  <c r="V30" i="23"/>
  <c r="M71" i="23"/>
  <c r="H30" i="23"/>
  <c r="Z71" i="23"/>
  <c r="F94" i="19"/>
  <c r="D67" i="19"/>
  <c r="L70" i="19"/>
  <c r="L162" i="19"/>
  <c r="M119" i="19"/>
  <c r="F89" i="19"/>
  <c r="K94" i="19"/>
  <c r="E159" i="19"/>
  <c r="L105" i="19"/>
  <c r="D110" i="19"/>
  <c r="F71" i="23"/>
  <c r="AD71" i="23" s="1"/>
  <c r="R71" i="23"/>
  <c r="I30" i="23"/>
  <c r="C111" i="19"/>
  <c r="L71" i="23"/>
  <c r="Q30" i="23"/>
  <c r="K30" i="23"/>
  <c r="N67" i="19"/>
  <c r="G71" i="23"/>
  <c r="D30" i="23"/>
  <c r="AB30" i="23" s="1"/>
  <c r="E89" i="19"/>
  <c r="O111" i="19"/>
  <c r="F62" i="19"/>
  <c r="O18" i="23"/>
  <c r="M18" i="23"/>
  <c r="C94" i="19"/>
  <c r="M111" i="19"/>
  <c r="H62" i="19"/>
  <c r="V19" i="23"/>
  <c r="N18" i="23"/>
  <c r="D94" i="19"/>
  <c r="G67" i="19"/>
  <c r="U19" i="23"/>
  <c r="L89" i="19"/>
  <c r="F67" i="19"/>
  <c r="N89" i="19"/>
  <c r="J111" i="19"/>
  <c r="K67" i="19"/>
  <c r="R19" i="23"/>
  <c r="H18" i="23"/>
  <c r="V32" i="23"/>
  <c r="O32" i="23"/>
  <c r="J19" i="23"/>
  <c r="I121" i="19"/>
  <c r="H80" i="19"/>
  <c r="T32" i="23"/>
  <c r="U18" i="23"/>
  <c r="E19" i="23"/>
  <c r="P18" i="23"/>
  <c r="Z19" i="23"/>
  <c r="G121" i="19"/>
  <c r="N44" i="23"/>
  <c r="N121" i="19"/>
  <c r="G80" i="19"/>
  <c r="O121" i="19"/>
  <c r="H103" i="19"/>
  <c r="H30" i="19"/>
  <c r="C103" i="19"/>
  <c r="I30" i="19"/>
  <c r="I110" i="19"/>
  <c r="L143" i="19"/>
  <c r="F42" i="19"/>
  <c r="G103" i="19"/>
  <c r="K30" i="19"/>
  <c r="C30" i="23"/>
  <c r="AA30" i="23" s="1"/>
  <c r="T30" i="23"/>
  <c r="O71" i="23"/>
  <c r="K71" i="23"/>
  <c r="L30" i="23"/>
  <c r="E30" i="23"/>
  <c r="F106" i="19"/>
  <c r="M110" i="19"/>
  <c r="D143" i="19"/>
  <c r="M42" i="19"/>
  <c r="L57" i="19"/>
  <c r="F110" i="19"/>
  <c r="O143" i="19"/>
  <c r="M70" i="19"/>
  <c r="H71" i="23"/>
  <c r="P71" i="23"/>
  <c r="S71" i="23"/>
  <c r="S30" i="23"/>
  <c r="M30" i="23"/>
  <c r="X71" i="23"/>
  <c r="U71" i="23"/>
  <c r="N30" i="23"/>
  <c r="E32" i="23"/>
  <c r="K44" i="23"/>
  <c r="F32" i="23"/>
  <c r="AD32" i="23" s="1"/>
  <c r="G44" i="23"/>
  <c r="L32" i="23"/>
  <c r="R18" i="23"/>
  <c r="G18" i="23"/>
  <c r="N32" i="23"/>
  <c r="C18" i="23"/>
  <c r="AA18" i="23" s="1"/>
  <c r="O19" i="23"/>
  <c r="C110" i="19"/>
  <c r="I80" i="19"/>
  <c r="C70" i="19"/>
  <c r="Q32" i="23"/>
  <c r="Z18" i="23"/>
  <c r="D32" i="23"/>
  <c r="AB32" i="23" s="1"/>
  <c r="N19" i="23"/>
  <c r="H19" i="23"/>
  <c r="Z57" i="23"/>
  <c r="V18" i="23"/>
  <c r="V57" i="23"/>
  <c r="C130" i="19"/>
  <c r="I18" i="23"/>
  <c r="W18" i="23"/>
  <c r="P19" i="23"/>
  <c r="G75" i="19"/>
  <c r="J18" i="23"/>
  <c r="X18" i="23"/>
  <c r="K19" i="23"/>
  <c r="R44" i="23"/>
  <c r="Q57" i="23"/>
  <c r="H95" i="19"/>
  <c r="I143" i="19"/>
  <c r="D42" i="19"/>
  <c r="O103" i="19"/>
  <c r="I70" i="19"/>
  <c r="R57" i="23"/>
  <c r="S19" i="23"/>
  <c r="E33" i="19"/>
  <c r="W57" i="23"/>
  <c r="O73" i="23"/>
  <c r="L19" i="23"/>
  <c r="N30" i="19"/>
  <c r="X44" i="23"/>
  <c r="E57" i="23"/>
  <c r="C44" i="23"/>
  <c r="AA44" i="23" s="1"/>
  <c r="L57" i="23"/>
  <c r="H59" i="23"/>
  <c r="N62" i="19"/>
  <c r="F162" i="19"/>
  <c r="O119" i="19"/>
  <c r="N105" i="19"/>
  <c r="C106" i="19"/>
  <c r="C159" i="19"/>
  <c r="L110" i="19"/>
  <c r="K143" i="19"/>
  <c r="K121" i="19"/>
  <c r="L42" i="19"/>
  <c r="K103" i="19"/>
  <c r="J62" i="19"/>
  <c r="C162" i="19"/>
  <c r="G119" i="19"/>
  <c r="K105" i="19"/>
  <c r="L44" i="23"/>
  <c r="H57" i="23"/>
  <c r="D57" i="23"/>
  <c r="AB57" i="23" s="1"/>
  <c r="F57" i="23"/>
  <c r="AD57" i="23" s="1"/>
  <c r="I73" i="23"/>
  <c r="S32" i="23"/>
  <c r="M59" i="23"/>
  <c r="I57" i="23"/>
  <c r="O57" i="23"/>
  <c r="T57" i="23"/>
  <c r="X57" i="23"/>
  <c r="T44" i="23"/>
  <c r="U57" i="23"/>
  <c r="J57" i="23"/>
  <c r="G57" i="23"/>
  <c r="L94" i="19"/>
  <c r="L111" i="19"/>
  <c r="E44" i="23"/>
  <c r="C57" i="23"/>
  <c r="AA57" i="23" s="1"/>
  <c r="S57" i="23"/>
  <c r="P57" i="23"/>
  <c r="V59" i="23"/>
  <c r="L106" i="19"/>
  <c r="M159" i="19"/>
  <c r="H40" i="19"/>
  <c r="H143" i="19"/>
  <c r="L121" i="19"/>
  <c r="I161" i="19"/>
  <c r="I103" i="19"/>
  <c r="M80" i="19"/>
  <c r="K162" i="19"/>
  <c r="J70" i="19"/>
  <c r="D44" i="23"/>
  <c r="AB44" i="23" s="1"/>
  <c r="K57" i="23"/>
  <c r="M57" i="23"/>
  <c r="G73" i="23"/>
  <c r="G32" i="23"/>
  <c r="X59" i="23"/>
  <c r="C61" i="19"/>
  <c r="G53" i="19"/>
  <c r="D71" i="19"/>
  <c r="C145" i="19"/>
  <c r="D89" i="19"/>
  <c r="G159" i="19"/>
  <c r="E111" i="19"/>
  <c r="J105" i="19"/>
  <c r="K161" i="19"/>
  <c r="G62" i="19"/>
  <c r="O33" i="19"/>
  <c r="G105" i="19"/>
  <c r="T18" i="23"/>
  <c r="S44" i="23"/>
  <c r="V44" i="23"/>
  <c r="L18" i="23"/>
  <c r="Q73" i="23"/>
  <c r="F18" i="23"/>
  <c r="AD18" i="23" s="1"/>
  <c r="K18" i="23"/>
  <c r="V71" i="23"/>
  <c r="E71" i="23"/>
  <c r="C71" i="23"/>
  <c r="AA71" i="23" s="1"/>
  <c r="F59" i="23"/>
  <c r="AD59" i="23" s="1"/>
  <c r="G19" i="23"/>
  <c r="T19" i="23"/>
  <c r="J30" i="23"/>
  <c r="G30" i="23"/>
  <c r="H49" i="19"/>
  <c r="M98" i="19"/>
  <c r="D43" i="23"/>
  <c r="AB43" i="23" s="1"/>
  <c r="I89" i="19"/>
  <c r="J94" i="19"/>
  <c r="J159" i="19"/>
  <c r="L95" i="19"/>
  <c r="L67" i="19"/>
  <c r="L62" i="19"/>
  <c r="N162" i="19"/>
  <c r="J119" i="19"/>
  <c r="Z44" i="23"/>
  <c r="I44" i="23"/>
  <c r="U44" i="23"/>
  <c r="O44" i="23"/>
  <c r="I19" i="23"/>
  <c r="E18" i="23"/>
  <c r="Q18" i="23"/>
  <c r="F19" i="23"/>
  <c r="AD19" i="23" s="1"/>
  <c r="W71" i="23"/>
  <c r="C43" i="23"/>
  <c r="AA43" i="23" s="1"/>
  <c r="Q19" i="23"/>
  <c r="G59" i="23"/>
  <c r="Q59" i="23"/>
  <c r="C19" i="23"/>
  <c r="AA19" i="23" s="1"/>
  <c r="R30" i="23"/>
  <c r="W30" i="23"/>
  <c r="H44" i="23"/>
  <c r="M44" i="23"/>
  <c r="F44" i="23"/>
  <c r="AD44" i="23" s="1"/>
  <c r="W44" i="23"/>
  <c r="X73" i="23"/>
  <c r="P43" i="23"/>
  <c r="T59" i="23"/>
  <c r="R59" i="23"/>
  <c r="P44" i="23"/>
  <c r="Q44" i="23"/>
  <c r="J73" i="23"/>
  <c r="E59" i="23"/>
  <c r="S59" i="23"/>
  <c r="T43" i="23"/>
  <c r="S73" i="23"/>
  <c r="E43" i="23"/>
  <c r="L73" i="23"/>
  <c r="D73" i="23"/>
  <c r="AB73" i="23" s="1"/>
  <c r="N73" i="23"/>
  <c r="H32" i="23"/>
  <c r="C32" i="23"/>
  <c r="AA32" i="23" s="1"/>
  <c r="Z32" i="23"/>
  <c r="K43" i="23"/>
  <c r="H43" i="23"/>
  <c r="M43" i="23"/>
  <c r="D59" i="23"/>
  <c r="AB59" i="23" s="1"/>
  <c r="L59" i="23"/>
  <c r="C59" i="23"/>
  <c r="AA59" i="23" s="1"/>
  <c r="L43" i="23"/>
  <c r="H73" i="23"/>
  <c r="F73" i="23"/>
  <c r="AD73" i="23" s="1"/>
  <c r="J43" i="23"/>
  <c r="P73" i="23"/>
  <c r="T73" i="23"/>
  <c r="V73" i="23"/>
  <c r="J32" i="23"/>
  <c r="K32" i="23"/>
  <c r="N43" i="23"/>
  <c r="R43" i="23"/>
  <c r="U43" i="23"/>
  <c r="O59" i="23"/>
  <c r="W59" i="23"/>
  <c r="K59" i="23"/>
  <c r="X19" i="23"/>
  <c r="M19" i="23"/>
  <c r="Q43" i="23"/>
  <c r="X43" i="23"/>
  <c r="K73" i="23"/>
  <c r="E73" i="23"/>
  <c r="W73" i="23"/>
  <c r="G43" i="23"/>
  <c r="W43" i="23"/>
  <c r="Z43" i="23"/>
  <c r="R73" i="23"/>
  <c r="M73" i="23"/>
  <c r="Z73" i="23"/>
  <c r="X32" i="23"/>
  <c r="W32" i="23"/>
  <c r="V43" i="23"/>
  <c r="F43" i="23"/>
  <c r="AD43" i="23" s="1"/>
  <c r="P32" i="23"/>
  <c r="N59" i="23"/>
  <c r="P59" i="23"/>
  <c r="Z59" i="23"/>
  <c r="W19" i="23"/>
  <c r="C73" i="23"/>
  <c r="AA73" i="23" s="1"/>
  <c r="R32" i="23"/>
  <c r="M32" i="23"/>
  <c r="I32" i="23"/>
  <c r="I43" i="23"/>
  <c r="O43" i="23"/>
  <c r="U59" i="23"/>
  <c r="I59" i="23"/>
  <c r="V53" i="23"/>
  <c r="N53" i="23"/>
  <c r="F53" i="23"/>
  <c r="AD53" i="23" s="1"/>
  <c r="Z53" i="23"/>
  <c r="T53" i="23"/>
  <c r="L53" i="23"/>
  <c r="D53" i="23"/>
  <c r="AB53" i="23" s="1"/>
  <c r="Q53" i="23"/>
  <c r="I53" i="23"/>
  <c r="X53" i="23"/>
  <c r="K53" i="23"/>
  <c r="U53" i="23"/>
  <c r="H53" i="23"/>
  <c r="O53" i="23"/>
  <c r="G53" i="23"/>
  <c r="E53" i="23"/>
  <c r="W53" i="23"/>
  <c r="C53" i="23"/>
  <c r="AA53" i="23" s="1"/>
  <c r="P53" i="23"/>
  <c r="M53" i="23"/>
  <c r="J53" i="23"/>
  <c r="R53" i="23"/>
  <c r="S53" i="23"/>
  <c r="Z75" i="23"/>
  <c r="S63" i="23"/>
  <c r="K63" i="23"/>
  <c r="C63" i="23"/>
  <c r="AA63" i="23" s="1"/>
  <c r="R63" i="23"/>
  <c r="J63" i="23"/>
  <c r="Q63" i="23"/>
  <c r="I63" i="23"/>
  <c r="Z63" i="23"/>
  <c r="U63" i="23"/>
  <c r="M63" i="23"/>
  <c r="E63" i="23"/>
  <c r="P63" i="23"/>
  <c r="O63" i="23"/>
  <c r="N63" i="23"/>
  <c r="W63" i="23"/>
  <c r="G63" i="23"/>
  <c r="V63" i="23"/>
  <c r="F63" i="23"/>
  <c r="AD63" i="23" s="1"/>
  <c r="L63" i="23"/>
  <c r="X63" i="23"/>
  <c r="T63" i="23"/>
  <c r="H63" i="23"/>
  <c r="D63" i="23"/>
  <c r="AB63" i="23" s="1"/>
  <c r="W40" i="23"/>
  <c r="Q40" i="23"/>
  <c r="I40" i="23"/>
  <c r="X40" i="23"/>
  <c r="O40" i="23"/>
  <c r="G40" i="23"/>
  <c r="S40" i="23"/>
  <c r="K40" i="23"/>
  <c r="C40" i="23"/>
  <c r="AA40" i="23" s="1"/>
  <c r="R40" i="23"/>
  <c r="E40" i="23"/>
  <c r="P40" i="23"/>
  <c r="D40" i="23"/>
  <c r="AB40" i="23" s="1"/>
  <c r="N40" i="23"/>
  <c r="V40" i="23"/>
  <c r="J40" i="23"/>
  <c r="M40" i="23"/>
  <c r="L40" i="23"/>
  <c r="H40" i="23"/>
  <c r="U40" i="23"/>
  <c r="T40" i="23"/>
  <c r="Z40" i="23"/>
  <c r="F40" i="23"/>
  <c r="AD40" i="23" s="1"/>
  <c r="U64" i="23"/>
  <c r="M64" i="23"/>
  <c r="E64" i="23"/>
  <c r="T64" i="23"/>
  <c r="L64" i="23"/>
  <c r="D64" i="23"/>
  <c r="AB64" i="23" s="1"/>
  <c r="S64" i="23"/>
  <c r="K64" i="23"/>
  <c r="C64" i="23"/>
  <c r="AA64" i="23" s="1"/>
  <c r="W64" i="23"/>
  <c r="O64" i="23"/>
  <c r="G64" i="23"/>
  <c r="Z64" i="23"/>
  <c r="J64" i="23"/>
  <c r="I64" i="23"/>
  <c r="X64" i="23"/>
  <c r="H64" i="23"/>
  <c r="Q64" i="23"/>
  <c r="F64" i="23"/>
  <c r="AD64" i="23" s="1"/>
  <c r="P64" i="23"/>
  <c r="V64" i="23"/>
  <c r="R64" i="23"/>
  <c r="N64" i="23"/>
  <c r="Z11" i="23"/>
  <c r="U11" i="23"/>
  <c r="M11" i="23"/>
  <c r="E11" i="23"/>
  <c r="S11" i="23"/>
  <c r="J11" i="23"/>
  <c r="Q11" i="23"/>
  <c r="H11" i="23"/>
  <c r="V11" i="23"/>
  <c r="L11" i="23"/>
  <c r="C11" i="23"/>
  <c r="AA11" i="23" s="1"/>
  <c r="W11" i="23"/>
  <c r="G11" i="23"/>
  <c r="T11" i="23"/>
  <c r="R11" i="23"/>
  <c r="O11" i="23"/>
  <c r="N11" i="23"/>
  <c r="K11" i="23"/>
  <c r="X11" i="23"/>
  <c r="I11" i="23"/>
  <c r="D11" i="23"/>
  <c r="AB11" i="23" s="1"/>
  <c r="P11" i="23"/>
  <c r="Z25" i="23"/>
  <c r="Q25" i="23"/>
  <c r="I25" i="23"/>
  <c r="X25" i="23"/>
  <c r="P25" i="23"/>
  <c r="H25" i="23"/>
  <c r="W25" i="23"/>
  <c r="O25" i="23"/>
  <c r="G25" i="23"/>
  <c r="T25" i="23"/>
  <c r="L25" i="23"/>
  <c r="D25" i="23"/>
  <c r="AB25" i="23" s="1"/>
  <c r="V25" i="23"/>
  <c r="F25" i="23"/>
  <c r="AD25" i="23" s="1"/>
  <c r="E25" i="23"/>
  <c r="U25" i="23"/>
  <c r="S25" i="23"/>
  <c r="C25" i="23"/>
  <c r="AA25" i="23" s="1"/>
  <c r="K25" i="23"/>
  <c r="N25" i="23"/>
  <c r="M25" i="23"/>
  <c r="J25" i="23"/>
  <c r="R25" i="23"/>
  <c r="Z31" i="23"/>
  <c r="W31" i="23"/>
  <c r="O31" i="23"/>
  <c r="G31" i="23"/>
  <c r="Q31" i="23"/>
  <c r="I31" i="23"/>
  <c r="X31" i="23"/>
  <c r="M31" i="23"/>
  <c r="C31" i="23"/>
  <c r="AA31" i="23" s="1"/>
  <c r="V31" i="23"/>
  <c r="L31" i="23"/>
  <c r="U31" i="23"/>
  <c r="K31" i="23"/>
  <c r="R31" i="23"/>
  <c r="F31" i="23"/>
  <c r="AD31" i="23" s="1"/>
  <c r="J31" i="23"/>
  <c r="H31" i="23"/>
  <c r="E31" i="23"/>
  <c r="P31" i="23"/>
  <c r="T31" i="23"/>
  <c r="S31" i="23"/>
  <c r="N31" i="23"/>
  <c r="D31" i="23"/>
  <c r="AB31" i="23" s="1"/>
  <c r="Z35" i="23"/>
  <c r="W35" i="23"/>
  <c r="O35" i="23"/>
  <c r="G35" i="23"/>
  <c r="U35" i="23"/>
  <c r="M35" i="23"/>
  <c r="E35" i="23"/>
  <c r="Q35" i="23"/>
  <c r="I35" i="23"/>
  <c r="L35" i="23"/>
  <c r="X35" i="23"/>
  <c r="K35" i="23"/>
  <c r="V35" i="23"/>
  <c r="J35" i="23"/>
  <c r="R35" i="23"/>
  <c r="D35" i="23"/>
  <c r="AB35" i="23" s="1"/>
  <c r="T35" i="23"/>
  <c r="S35" i="23"/>
  <c r="P35" i="23"/>
  <c r="C35" i="23"/>
  <c r="AA35" i="23" s="1"/>
  <c r="N35" i="23"/>
  <c r="H35" i="23"/>
  <c r="F35" i="23"/>
  <c r="AD35" i="23" s="1"/>
  <c r="W12" i="23"/>
  <c r="O12" i="23"/>
  <c r="V12" i="23"/>
  <c r="N12" i="23"/>
  <c r="F12" i="23"/>
  <c r="AD12" i="23" s="1"/>
  <c r="Z12" i="23"/>
  <c r="R12" i="23"/>
  <c r="H12" i="23"/>
  <c r="P12" i="23"/>
  <c r="D12" i="23"/>
  <c r="AB12" i="23" s="1"/>
  <c r="T12" i="23"/>
  <c r="J12" i="23"/>
  <c r="Q12" i="23"/>
  <c r="K12" i="23"/>
  <c r="M12" i="23"/>
  <c r="L12" i="23"/>
  <c r="X12" i="23"/>
  <c r="E12" i="23"/>
  <c r="U12" i="23"/>
  <c r="C12" i="23"/>
  <c r="AA12" i="23" s="1"/>
  <c r="S12" i="23"/>
  <c r="I12" i="23"/>
  <c r="W61" i="23"/>
  <c r="O61" i="23"/>
  <c r="G61" i="23"/>
  <c r="V61" i="23"/>
  <c r="N61" i="23"/>
  <c r="F61" i="23"/>
  <c r="AD61" i="23" s="1"/>
  <c r="U61" i="23"/>
  <c r="M61" i="23"/>
  <c r="E61" i="23"/>
  <c r="S61" i="23"/>
  <c r="H61" i="23"/>
  <c r="R61" i="23"/>
  <c r="D61" i="23"/>
  <c r="AB61" i="23" s="1"/>
  <c r="Q61" i="23"/>
  <c r="C61" i="23"/>
  <c r="AA61" i="23" s="1"/>
  <c r="Z61" i="23"/>
  <c r="K61" i="23"/>
  <c r="P61" i="23"/>
  <c r="J61" i="23"/>
  <c r="X61" i="23"/>
  <c r="L61" i="23"/>
  <c r="I61" i="23"/>
  <c r="T61" i="23"/>
  <c r="Z33" i="23"/>
  <c r="S33" i="23"/>
  <c r="K33" i="23"/>
  <c r="C33" i="23"/>
  <c r="AA33" i="23" s="1"/>
  <c r="Q33" i="23"/>
  <c r="I33" i="23"/>
  <c r="U33" i="23"/>
  <c r="M33" i="23"/>
  <c r="E33" i="23"/>
  <c r="R33" i="23"/>
  <c r="F33" i="23"/>
  <c r="AD33" i="23" s="1"/>
  <c r="P33" i="23"/>
  <c r="D33" i="23"/>
  <c r="AB33" i="23" s="1"/>
  <c r="O33" i="23"/>
  <c r="W33" i="23"/>
  <c r="J33" i="23"/>
  <c r="N33" i="23"/>
  <c r="L33" i="23"/>
  <c r="H33" i="23"/>
  <c r="V33" i="23"/>
  <c r="T33" i="23"/>
  <c r="G33" i="23"/>
  <c r="X33" i="23"/>
  <c r="Z37" i="23"/>
  <c r="S37" i="23"/>
  <c r="K37" i="23"/>
  <c r="C37" i="23"/>
  <c r="AA37" i="23" s="1"/>
  <c r="Q37" i="23"/>
  <c r="I37" i="23"/>
  <c r="U37" i="23"/>
  <c r="M37" i="23"/>
  <c r="E37" i="23"/>
  <c r="T37" i="23"/>
  <c r="G37" i="23"/>
  <c r="R37" i="23"/>
  <c r="F37" i="23"/>
  <c r="AD37" i="23" s="1"/>
  <c r="P37" i="23"/>
  <c r="D37" i="23"/>
  <c r="AB37" i="23" s="1"/>
  <c r="X37" i="23"/>
  <c r="L37" i="23"/>
  <c r="W37" i="23"/>
  <c r="J37" i="23"/>
  <c r="H37" i="23"/>
  <c r="O37" i="23"/>
  <c r="N37" i="23"/>
  <c r="V37" i="23"/>
  <c r="Z39" i="23"/>
  <c r="W39" i="23"/>
  <c r="O39" i="23"/>
  <c r="G39" i="23"/>
  <c r="U39" i="23"/>
  <c r="M39" i="23"/>
  <c r="E39" i="23"/>
  <c r="Q39" i="23"/>
  <c r="I39" i="23"/>
  <c r="N39" i="23"/>
  <c r="L39" i="23"/>
  <c r="X39" i="23"/>
  <c r="K39" i="23"/>
  <c r="S39" i="23"/>
  <c r="F39" i="23"/>
  <c r="AD39" i="23" s="1"/>
  <c r="J39" i="23"/>
  <c r="H39" i="23"/>
  <c r="D39" i="23"/>
  <c r="AB39" i="23" s="1"/>
  <c r="R39" i="23"/>
  <c r="P39" i="23"/>
  <c r="V39" i="23"/>
  <c r="T39" i="23"/>
  <c r="C39" i="23"/>
  <c r="AA39" i="23" s="1"/>
  <c r="T56" i="23"/>
  <c r="L56" i="23"/>
  <c r="D56" i="23"/>
  <c r="AB56" i="23" s="1"/>
  <c r="S56" i="23"/>
  <c r="J56" i="23"/>
  <c r="R56" i="23"/>
  <c r="Q56" i="23"/>
  <c r="H56" i="23"/>
  <c r="W56" i="23"/>
  <c r="N56" i="23"/>
  <c r="E56" i="23"/>
  <c r="P56" i="23"/>
  <c r="M56" i="23"/>
  <c r="V56" i="23"/>
  <c r="F56" i="23"/>
  <c r="AD56" i="23" s="1"/>
  <c r="I56" i="23"/>
  <c r="G56" i="23"/>
  <c r="C56" i="23"/>
  <c r="AA56" i="23" s="1"/>
  <c r="U56" i="23"/>
  <c r="X56" i="23"/>
  <c r="Z56" i="23"/>
  <c r="O56" i="23"/>
  <c r="K56" i="23"/>
  <c r="T52" i="23"/>
  <c r="L52" i="23"/>
  <c r="D52" i="23"/>
  <c r="AB52" i="23" s="1"/>
  <c r="R52" i="23"/>
  <c r="J52" i="23"/>
  <c r="W52" i="23"/>
  <c r="O52" i="23"/>
  <c r="G52" i="23"/>
  <c r="Z52" i="23"/>
  <c r="U52" i="23"/>
  <c r="H52" i="23"/>
  <c r="Q52" i="23"/>
  <c r="E52" i="23"/>
  <c r="X52" i="23"/>
  <c r="K52" i="23"/>
  <c r="I52" i="23"/>
  <c r="F52" i="23"/>
  <c r="AD52" i="23" s="1"/>
  <c r="C52" i="23"/>
  <c r="AA52" i="23" s="1"/>
  <c r="P52" i="23"/>
  <c r="V52" i="23"/>
  <c r="S52" i="23"/>
  <c r="N52" i="23"/>
  <c r="M52" i="23"/>
  <c r="Z65" i="23"/>
  <c r="W65" i="23"/>
  <c r="O65" i="23"/>
  <c r="G65" i="23"/>
  <c r="V65" i="23"/>
  <c r="N65" i="23"/>
  <c r="F65" i="23"/>
  <c r="AD65" i="23" s="1"/>
  <c r="U65" i="23"/>
  <c r="M65" i="23"/>
  <c r="E65" i="23"/>
  <c r="Q65" i="23"/>
  <c r="I65" i="23"/>
  <c r="T65" i="23"/>
  <c r="D65" i="23"/>
  <c r="AB65" i="23" s="1"/>
  <c r="S65" i="23"/>
  <c r="C65" i="23"/>
  <c r="AA65" i="23" s="1"/>
  <c r="R65" i="23"/>
  <c r="K65" i="23"/>
  <c r="P65" i="23"/>
  <c r="J65" i="23"/>
  <c r="X65" i="23"/>
  <c r="L65" i="23"/>
  <c r="H65" i="23"/>
  <c r="Z20" i="23"/>
  <c r="W20" i="23"/>
  <c r="O20" i="23"/>
  <c r="G20" i="23"/>
  <c r="V20" i="23"/>
  <c r="N20" i="23"/>
  <c r="F20" i="23"/>
  <c r="AD20" i="23" s="1"/>
  <c r="U20" i="23"/>
  <c r="M20" i="23"/>
  <c r="E20" i="23"/>
  <c r="R20" i="23"/>
  <c r="J20" i="23"/>
  <c r="T20" i="23"/>
  <c r="D20" i="23"/>
  <c r="AB20" i="23" s="1"/>
  <c r="S20" i="23"/>
  <c r="Q20" i="23"/>
  <c r="I20" i="23"/>
  <c r="X20" i="23"/>
  <c r="P20" i="23"/>
  <c r="L20" i="23"/>
  <c r="K20" i="23"/>
  <c r="H20" i="23"/>
  <c r="C20" i="23"/>
  <c r="AA20" i="23" s="1"/>
  <c r="Z46" i="23"/>
  <c r="V46" i="23"/>
  <c r="N46" i="23"/>
  <c r="F46" i="23"/>
  <c r="AD46" i="23" s="1"/>
  <c r="S46" i="23"/>
  <c r="K46" i="23"/>
  <c r="C46" i="23"/>
  <c r="AA46" i="23" s="1"/>
  <c r="X46" i="23"/>
  <c r="M46" i="23"/>
  <c r="U46" i="23"/>
  <c r="J46" i="23"/>
  <c r="P46" i="23"/>
  <c r="E46" i="23"/>
  <c r="L46" i="23"/>
  <c r="I46" i="23"/>
  <c r="H46" i="23"/>
  <c r="R46" i="23"/>
  <c r="G46" i="23"/>
  <c r="D46" i="23"/>
  <c r="AB46" i="23" s="1"/>
  <c r="Q46" i="23"/>
  <c r="O46" i="23"/>
  <c r="W46" i="23"/>
  <c r="T46" i="23"/>
  <c r="Z26" i="23"/>
  <c r="S26" i="23"/>
  <c r="K26" i="23"/>
  <c r="C26" i="23"/>
  <c r="AA26" i="23" s="1"/>
  <c r="R26" i="23"/>
  <c r="J26" i="23"/>
  <c r="Q26" i="23"/>
  <c r="I26" i="23"/>
  <c r="V26" i="23"/>
  <c r="N26" i="23"/>
  <c r="F26" i="23"/>
  <c r="AD26" i="23" s="1"/>
  <c r="P26" i="23"/>
  <c r="O26" i="23"/>
  <c r="M26" i="23"/>
  <c r="U26" i="23"/>
  <c r="E26" i="23"/>
  <c r="X26" i="23"/>
  <c r="W26" i="23"/>
  <c r="L26" i="23"/>
  <c r="H26" i="23"/>
  <c r="T26" i="23"/>
  <c r="G26" i="23"/>
  <c r="D26" i="23"/>
  <c r="AB26" i="23" s="1"/>
  <c r="Z29" i="23"/>
  <c r="S29" i="23"/>
  <c r="K29" i="23"/>
  <c r="C29" i="23"/>
  <c r="AA29" i="23" s="1"/>
  <c r="T29" i="23"/>
  <c r="J29" i="23"/>
  <c r="R29" i="23"/>
  <c r="I29" i="23"/>
  <c r="Q29" i="23"/>
  <c r="H29" i="23"/>
  <c r="W29" i="23"/>
  <c r="N29" i="23"/>
  <c r="E29" i="23"/>
  <c r="P29" i="23"/>
  <c r="O29" i="23"/>
  <c r="M29" i="23"/>
  <c r="V29" i="23"/>
  <c r="D29" i="23"/>
  <c r="AB29" i="23" s="1"/>
  <c r="X29" i="23"/>
  <c r="U29" i="23"/>
  <c r="L29" i="23"/>
  <c r="F29" i="23"/>
  <c r="AD29" i="23" s="1"/>
  <c r="G29" i="23"/>
  <c r="Q70" i="23"/>
  <c r="I70" i="23"/>
  <c r="Z70" i="23"/>
  <c r="X70" i="23"/>
  <c r="P70" i="23"/>
  <c r="H70" i="23"/>
  <c r="W70" i="23"/>
  <c r="O70" i="23"/>
  <c r="G70" i="23"/>
  <c r="S70" i="23"/>
  <c r="K70" i="23"/>
  <c r="C70" i="23"/>
  <c r="AA70" i="23" s="1"/>
  <c r="V70" i="23"/>
  <c r="F70" i="23"/>
  <c r="AD70" i="23" s="1"/>
  <c r="U70" i="23"/>
  <c r="E70" i="23"/>
  <c r="T70" i="23"/>
  <c r="D70" i="23"/>
  <c r="AB70" i="23" s="1"/>
  <c r="M70" i="23"/>
  <c r="L70" i="23"/>
  <c r="N70" i="23"/>
  <c r="J70" i="23"/>
  <c r="R70" i="23"/>
  <c r="Z22" i="23"/>
  <c r="S22" i="23"/>
  <c r="K22" i="23"/>
  <c r="C22" i="23"/>
  <c r="AA22" i="23" s="1"/>
  <c r="R22" i="23"/>
  <c r="J22" i="23"/>
  <c r="Q22" i="23"/>
  <c r="I22" i="23"/>
  <c r="V22" i="23"/>
  <c r="N22" i="23"/>
  <c r="F22" i="23"/>
  <c r="AD22" i="23" s="1"/>
  <c r="X22" i="23"/>
  <c r="H22" i="23"/>
  <c r="G22" i="23"/>
  <c r="W22" i="23"/>
  <c r="U22" i="23"/>
  <c r="E22" i="23"/>
  <c r="M22" i="23"/>
  <c r="P22" i="23"/>
  <c r="O22" i="23"/>
  <c r="L22" i="23"/>
  <c r="T22" i="23"/>
  <c r="D22" i="23"/>
  <c r="AB22" i="23" s="1"/>
  <c r="Z41" i="23"/>
  <c r="Q41" i="23"/>
  <c r="I41" i="23"/>
  <c r="V41" i="23"/>
  <c r="M41" i="23"/>
  <c r="D41" i="23"/>
  <c r="AB41" i="23" s="1"/>
  <c r="T41" i="23"/>
  <c r="K41" i="23"/>
  <c r="X41" i="23"/>
  <c r="O41" i="23"/>
  <c r="F41" i="23"/>
  <c r="AD41" i="23" s="1"/>
  <c r="J41" i="23"/>
  <c r="W41" i="23"/>
  <c r="H41" i="23"/>
  <c r="U41" i="23"/>
  <c r="G41" i="23"/>
  <c r="P41" i="23"/>
  <c r="S41" i="23"/>
  <c r="R41" i="23"/>
  <c r="N41" i="23"/>
  <c r="C41" i="23"/>
  <c r="AA41" i="23" s="1"/>
  <c r="L41" i="23"/>
  <c r="E41" i="23"/>
  <c r="T45" i="23"/>
  <c r="L45" i="23"/>
  <c r="D45" i="23"/>
  <c r="AB45" i="23" s="1"/>
  <c r="Z45" i="23"/>
  <c r="Q45" i="23"/>
  <c r="I45" i="23"/>
  <c r="X45" i="23"/>
  <c r="N45" i="23"/>
  <c r="C45" i="23"/>
  <c r="AA45" i="23" s="1"/>
  <c r="V45" i="23"/>
  <c r="K45" i="23"/>
  <c r="P45" i="23"/>
  <c r="F45" i="23"/>
  <c r="AD45" i="23" s="1"/>
  <c r="R45" i="23"/>
  <c r="O45" i="23"/>
  <c r="M45" i="23"/>
  <c r="W45" i="23"/>
  <c r="G45" i="23"/>
  <c r="U45" i="23"/>
  <c r="E45" i="23"/>
  <c r="S45" i="23"/>
  <c r="J45" i="23"/>
  <c r="H45" i="23"/>
  <c r="Z47" i="23"/>
  <c r="X47" i="23"/>
  <c r="P47" i="23"/>
  <c r="H47" i="23"/>
  <c r="U47" i="23"/>
  <c r="M47" i="23"/>
  <c r="E47" i="23"/>
  <c r="W47" i="23"/>
  <c r="L47" i="23"/>
  <c r="T47" i="23"/>
  <c r="J47" i="23"/>
  <c r="O47" i="23"/>
  <c r="D47" i="23"/>
  <c r="AB47" i="23" s="1"/>
  <c r="G47" i="23"/>
  <c r="V47" i="23"/>
  <c r="F47" i="23"/>
  <c r="AD47" i="23" s="1"/>
  <c r="S47" i="23"/>
  <c r="C47" i="23"/>
  <c r="AA47" i="23" s="1"/>
  <c r="N47" i="23"/>
  <c r="R47" i="23"/>
  <c r="Q47" i="23"/>
  <c r="K47" i="23"/>
  <c r="I47" i="23"/>
  <c r="U68" i="23"/>
  <c r="M68" i="23"/>
  <c r="E68" i="23"/>
  <c r="T68" i="23"/>
  <c r="L68" i="23"/>
  <c r="D68" i="23"/>
  <c r="AB68" i="23" s="1"/>
  <c r="S68" i="23"/>
  <c r="K68" i="23"/>
  <c r="C68" i="23"/>
  <c r="AA68" i="23" s="1"/>
  <c r="W68" i="23"/>
  <c r="O68" i="23"/>
  <c r="G68" i="23"/>
  <c r="R68" i="23"/>
  <c r="Q68" i="23"/>
  <c r="P68" i="23"/>
  <c r="I68" i="23"/>
  <c r="N68" i="23"/>
  <c r="H68" i="23"/>
  <c r="X68" i="23"/>
  <c r="Z68" i="23"/>
  <c r="F68" i="23"/>
  <c r="AD68" i="23" s="1"/>
  <c r="V68" i="23"/>
  <c r="J68" i="23"/>
  <c r="U60" i="23"/>
  <c r="M60" i="23"/>
  <c r="E60" i="23"/>
  <c r="T60" i="23"/>
  <c r="L60" i="23"/>
  <c r="D60" i="23"/>
  <c r="AB60" i="23" s="1"/>
  <c r="S60" i="23"/>
  <c r="K60" i="23"/>
  <c r="C60" i="23"/>
  <c r="AA60" i="23" s="1"/>
  <c r="P60" i="23"/>
  <c r="O60" i="23"/>
  <c r="N60" i="23"/>
  <c r="V60" i="23"/>
  <c r="H60" i="23"/>
  <c r="J60" i="23"/>
  <c r="G60" i="23"/>
  <c r="R60" i="23"/>
  <c r="W60" i="23"/>
  <c r="Q60" i="23"/>
  <c r="I60" i="23"/>
  <c r="F60" i="23"/>
  <c r="AD60" i="23" s="1"/>
  <c r="Z60" i="23"/>
  <c r="X60" i="23"/>
  <c r="U34" i="23"/>
  <c r="M34" i="23"/>
  <c r="E34" i="23"/>
  <c r="S34" i="23"/>
  <c r="K34" i="23"/>
  <c r="C34" i="23"/>
  <c r="AA34" i="23" s="1"/>
  <c r="Z34" i="23"/>
  <c r="W34" i="23"/>
  <c r="O34" i="23"/>
  <c r="G34" i="23"/>
  <c r="V34" i="23"/>
  <c r="I34" i="23"/>
  <c r="T34" i="23"/>
  <c r="H34" i="23"/>
  <c r="R34" i="23"/>
  <c r="F34" i="23"/>
  <c r="AD34" i="23" s="1"/>
  <c r="N34" i="23"/>
  <c r="Q34" i="23"/>
  <c r="P34" i="23"/>
  <c r="L34" i="23"/>
  <c r="X34" i="23"/>
  <c r="J34" i="23"/>
  <c r="D34" i="23"/>
  <c r="AB34" i="23" s="1"/>
  <c r="Q58" i="23"/>
  <c r="I58" i="23"/>
  <c r="X58" i="23"/>
  <c r="P58" i="23"/>
  <c r="H58" i="23"/>
  <c r="W58" i="23"/>
  <c r="M58" i="23"/>
  <c r="C58" i="23"/>
  <c r="AA58" i="23" s="1"/>
  <c r="V58" i="23"/>
  <c r="L58" i="23"/>
  <c r="Z58" i="23"/>
  <c r="U58" i="23"/>
  <c r="K58" i="23"/>
  <c r="R58" i="23"/>
  <c r="F58" i="23"/>
  <c r="AD58" i="23" s="1"/>
  <c r="J58" i="23"/>
  <c r="E58" i="23"/>
  <c r="O58" i="23"/>
  <c r="T58" i="23"/>
  <c r="S58" i="23"/>
  <c r="D58" i="23"/>
  <c r="AB58" i="23" s="1"/>
  <c r="N58" i="23"/>
  <c r="G58" i="23"/>
  <c r="Q66" i="23"/>
  <c r="I66" i="23"/>
  <c r="X66" i="23"/>
  <c r="P66" i="23"/>
  <c r="H66" i="23"/>
  <c r="W66" i="23"/>
  <c r="O66" i="23"/>
  <c r="G66" i="23"/>
  <c r="S66" i="23"/>
  <c r="K66" i="23"/>
  <c r="C66" i="23"/>
  <c r="AA66" i="23" s="1"/>
  <c r="N66" i="23"/>
  <c r="M66" i="23"/>
  <c r="L66" i="23"/>
  <c r="U66" i="23"/>
  <c r="E66" i="23"/>
  <c r="T66" i="23"/>
  <c r="Z66" i="23"/>
  <c r="D66" i="23"/>
  <c r="AB66" i="23" s="1"/>
  <c r="V66" i="23"/>
  <c r="R66" i="23"/>
  <c r="J66" i="23"/>
  <c r="F66" i="23"/>
  <c r="AD66" i="23" s="1"/>
  <c r="Q74" i="23"/>
  <c r="I74" i="23"/>
  <c r="X74" i="23"/>
  <c r="P74" i="23"/>
  <c r="H74" i="23"/>
  <c r="W74" i="23"/>
  <c r="O74" i="23"/>
  <c r="G74" i="23"/>
  <c r="S74" i="23"/>
  <c r="K74" i="23"/>
  <c r="C74" i="23"/>
  <c r="AA74" i="23" s="1"/>
  <c r="N74" i="23"/>
  <c r="M74" i="23"/>
  <c r="Z74" i="23"/>
  <c r="L74" i="23"/>
  <c r="U74" i="23"/>
  <c r="E74" i="23"/>
  <c r="J74" i="23"/>
  <c r="D74" i="23"/>
  <c r="AB74" i="23" s="1"/>
  <c r="T74" i="23"/>
  <c r="F74" i="23"/>
  <c r="AD74" i="23" s="1"/>
  <c r="V74" i="23"/>
  <c r="R74" i="23"/>
  <c r="W28" i="23"/>
  <c r="O28" i="23"/>
  <c r="G28" i="23"/>
  <c r="V28" i="23"/>
  <c r="N28" i="23"/>
  <c r="F28" i="23"/>
  <c r="AD28" i="23" s="1"/>
  <c r="Z28" i="23"/>
  <c r="U28" i="23"/>
  <c r="M28" i="23"/>
  <c r="E28" i="23"/>
  <c r="R28" i="23"/>
  <c r="J28" i="23"/>
  <c r="T28" i="23"/>
  <c r="D28" i="23"/>
  <c r="AB28" i="23" s="1"/>
  <c r="S28" i="23"/>
  <c r="C28" i="23"/>
  <c r="AA28" i="23" s="1"/>
  <c r="Q28" i="23"/>
  <c r="I28" i="23"/>
  <c r="L28" i="23"/>
  <c r="K28" i="23"/>
  <c r="X28" i="23"/>
  <c r="P28" i="23"/>
  <c r="H28" i="23"/>
  <c r="Z51" i="23"/>
  <c r="R51" i="23"/>
  <c r="J51" i="23"/>
  <c r="X51" i="23"/>
  <c r="P51" i="23"/>
  <c r="H51" i="23"/>
  <c r="U51" i="23"/>
  <c r="M51" i="23"/>
  <c r="E51" i="23"/>
  <c r="Q51" i="23"/>
  <c r="D51" i="23"/>
  <c r="AB51" i="23" s="1"/>
  <c r="N51" i="23"/>
  <c r="T51" i="23"/>
  <c r="G51" i="23"/>
  <c r="K51" i="23"/>
  <c r="I51" i="23"/>
  <c r="F51" i="23"/>
  <c r="AD51" i="23" s="1"/>
  <c r="S51" i="23"/>
  <c r="C51" i="23"/>
  <c r="AA51" i="23" s="1"/>
  <c r="O51" i="23"/>
  <c r="L51" i="23"/>
  <c r="W51" i="23"/>
  <c r="V51" i="23"/>
  <c r="Z48" i="23"/>
  <c r="R48" i="23"/>
  <c r="J48" i="23"/>
  <c r="W48" i="23"/>
  <c r="O48" i="23"/>
  <c r="G48" i="23"/>
  <c r="V48" i="23"/>
  <c r="L48" i="23"/>
  <c r="T48" i="23"/>
  <c r="I48" i="23"/>
  <c r="N48" i="23"/>
  <c r="D48" i="23"/>
  <c r="AB48" i="23" s="1"/>
  <c r="S48" i="23"/>
  <c r="C48" i="23"/>
  <c r="AA48" i="23" s="1"/>
  <c r="Q48" i="23"/>
  <c r="P48" i="23"/>
  <c r="H48" i="23"/>
  <c r="X48" i="23"/>
  <c r="F48" i="23"/>
  <c r="AD48" i="23" s="1"/>
  <c r="E48" i="23"/>
  <c r="M48" i="23"/>
  <c r="K48" i="23"/>
  <c r="U48" i="23"/>
  <c r="Z13" i="23"/>
  <c r="Q13" i="23"/>
  <c r="I13" i="23"/>
  <c r="X13" i="23"/>
  <c r="P13" i="23"/>
  <c r="H13" i="23"/>
  <c r="R13" i="23"/>
  <c r="F13" i="23"/>
  <c r="AD13" i="23" s="1"/>
  <c r="N13" i="23"/>
  <c r="D13" i="23"/>
  <c r="AB13" i="23" s="1"/>
  <c r="T13" i="23"/>
  <c r="J13" i="23"/>
  <c r="L13" i="23"/>
  <c r="K13" i="23"/>
  <c r="W13" i="23"/>
  <c r="V13" i="23"/>
  <c r="C13" i="23"/>
  <c r="AA13" i="23" s="1"/>
  <c r="S13" i="23"/>
  <c r="O13" i="23"/>
  <c r="M13" i="23"/>
  <c r="G13" i="23"/>
  <c r="E13" i="23"/>
  <c r="U13" i="23"/>
  <c r="Z15" i="23"/>
  <c r="U15" i="23"/>
  <c r="M15" i="23"/>
  <c r="E15" i="23"/>
  <c r="T15" i="23"/>
  <c r="L15" i="23"/>
  <c r="D15" i="23"/>
  <c r="AB15" i="23" s="1"/>
  <c r="X15" i="23"/>
  <c r="P15" i="23"/>
  <c r="F15" i="23"/>
  <c r="AD15" i="23" s="1"/>
  <c r="N15" i="23"/>
  <c r="R15" i="23"/>
  <c r="H15" i="23"/>
  <c r="S15" i="23"/>
  <c r="Q15" i="23"/>
  <c r="K15" i="23"/>
  <c r="J15" i="23"/>
  <c r="O15" i="23"/>
  <c r="I15" i="23"/>
  <c r="W15" i="23"/>
  <c r="G15" i="23"/>
  <c r="V15" i="23"/>
  <c r="C15" i="23"/>
  <c r="AA15" i="23" s="1"/>
  <c r="Z54" i="23"/>
  <c r="X54" i="23"/>
  <c r="P54" i="23"/>
  <c r="H54" i="23"/>
  <c r="R54" i="23"/>
  <c r="I54" i="23"/>
  <c r="O54" i="23"/>
  <c r="F54" i="23"/>
  <c r="AD54" i="23" s="1"/>
  <c r="U54" i="23"/>
  <c r="L54" i="23"/>
  <c r="C54" i="23"/>
  <c r="AA54" i="23" s="1"/>
  <c r="Q54" i="23"/>
  <c r="M54" i="23"/>
  <c r="T54" i="23"/>
  <c r="E54" i="23"/>
  <c r="G54" i="23"/>
  <c r="D54" i="23"/>
  <c r="AB54" i="23" s="1"/>
  <c r="W54" i="23"/>
  <c r="N54" i="23"/>
  <c r="V54" i="23"/>
  <c r="S54" i="23"/>
  <c r="K54" i="23"/>
  <c r="J54" i="23"/>
  <c r="Z16" i="23"/>
  <c r="W16" i="23"/>
  <c r="O16" i="23"/>
  <c r="G16" i="23"/>
  <c r="V16" i="23"/>
  <c r="N16" i="23"/>
  <c r="F16" i="23"/>
  <c r="AD16" i="23" s="1"/>
  <c r="R16" i="23"/>
  <c r="J16" i="23"/>
  <c r="S16" i="23"/>
  <c r="E16" i="23"/>
  <c r="P16" i="23"/>
  <c r="C16" i="23"/>
  <c r="AA16" i="23" s="1"/>
  <c r="U16" i="23"/>
  <c r="I16" i="23"/>
  <c r="Q16" i="23"/>
  <c r="L16" i="23"/>
  <c r="K16" i="23"/>
  <c r="M16" i="23"/>
  <c r="D16" i="23"/>
  <c r="AB16" i="23" s="1"/>
  <c r="X16" i="23"/>
  <c r="T16" i="23"/>
  <c r="H16" i="23"/>
  <c r="Z14" i="23"/>
  <c r="S14" i="23"/>
  <c r="K14" i="23"/>
  <c r="C14" i="23"/>
  <c r="AA14" i="23" s="1"/>
  <c r="R14" i="23"/>
  <c r="J14" i="23"/>
  <c r="P14" i="23"/>
  <c r="F14" i="23"/>
  <c r="AD14" i="23" s="1"/>
  <c r="X14" i="23"/>
  <c r="N14" i="23"/>
  <c r="D14" i="23"/>
  <c r="AB14" i="23" s="1"/>
  <c r="T14" i="23"/>
  <c r="W14" i="23"/>
  <c r="G14" i="23"/>
  <c r="V14" i="23"/>
  <c r="E14" i="23"/>
  <c r="O14" i="23"/>
  <c r="M14" i="23"/>
  <c r="L14" i="23"/>
  <c r="I14" i="23"/>
  <c r="U14" i="23"/>
  <c r="Q14" i="23"/>
  <c r="Z49" i="23"/>
  <c r="V49" i="23"/>
  <c r="T49" i="23"/>
  <c r="L49" i="23"/>
  <c r="D49" i="23"/>
  <c r="AB49" i="23" s="1"/>
  <c r="Q49" i="23"/>
  <c r="I49" i="23"/>
  <c r="W49" i="23"/>
  <c r="K49" i="23"/>
  <c r="S49" i="23"/>
  <c r="H49" i="23"/>
  <c r="N49" i="23"/>
  <c r="C49" i="23"/>
  <c r="AA49" i="23" s="1"/>
  <c r="O49" i="23"/>
  <c r="M49" i="23"/>
  <c r="J49" i="23"/>
  <c r="U49" i="23"/>
  <c r="E49" i="23"/>
  <c r="G49" i="23"/>
  <c r="F49" i="23"/>
  <c r="AD49" i="23" s="1"/>
  <c r="R49" i="23"/>
  <c r="P49" i="23"/>
  <c r="X49" i="23"/>
  <c r="R55" i="23"/>
  <c r="J55" i="23"/>
  <c r="Z55" i="23"/>
  <c r="W55" i="23"/>
  <c r="N55" i="23"/>
  <c r="E55" i="23"/>
  <c r="U55" i="23"/>
  <c r="L55" i="23"/>
  <c r="C55" i="23"/>
  <c r="AA55" i="23" s="1"/>
  <c r="Q55" i="23"/>
  <c r="H55" i="23"/>
  <c r="X55" i="23"/>
  <c r="I55" i="23"/>
  <c r="T55" i="23"/>
  <c r="F55" i="23"/>
  <c r="AD55" i="23" s="1"/>
  <c r="M55" i="23"/>
  <c r="G55" i="23"/>
  <c r="D55" i="23"/>
  <c r="AB55" i="23" s="1"/>
  <c r="P55" i="23"/>
  <c r="O55" i="23"/>
  <c r="K55" i="23"/>
  <c r="S55" i="23"/>
  <c r="V55" i="23"/>
  <c r="X50" i="23"/>
  <c r="P50" i="23"/>
  <c r="H50" i="23"/>
  <c r="V50" i="23"/>
  <c r="N50" i="23"/>
  <c r="F50" i="23"/>
  <c r="AD50" i="23" s="1"/>
  <c r="S50" i="23"/>
  <c r="K50" i="23"/>
  <c r="C50" i="23"/>
  <c r="AA50" i="23" s="1"/>
  <c r="M50" i="23"/>
  <c r="Z50" i="23"/>
  <c r="W50" i="23"/>
  <c r="J50" i="23"/>
  <c r="Q50" i="23"/>
  <c r="D50" i="23"/>
  <c r="AB50" i="23" s="1"/>
  <c r="L50" i="23"/>
  <c r="I50" i="23"/>
  <c r="G50" i="23"/>
  <c r="T50" i="23"/>
  <c r="U50" i="23"/>
  <c r="R50" i="23"/>
  <c r="E50" i="23"/>
  <c r="O50" i="23"/>
  <c r="Z42" i="23"/>
  <c r="S42" i="23"/>
  <c r="K42" i="23"/>
  <c r="C42" i="23"/>
  <c r="AA42" i="23" s="1"/>
  <c r="R42" i="23"/>
  <c r="I42" i="23"/>
  <c r="P42" i="23"/>
  <c r="G42" i="23"/>
  <c r="U42" i="23"/>
  <c r="L42" i="23"/>
  <c r="Q42" i="23"/>
  <c r="D42" i="23"/>
  <c r="AB42" i="23" s="1"/>
  <c r="O42" i="23"/>
  <c r="N42" i="23"/>
  <c r="W42" i="23"/>
  <c r="H42" i="23"/>
  <c r="X42" i="23"/>
  <c r="V42" i="23"/>
  <c r="F42" i="23"/>
  <c r="AD42" i="23" s="1"/>
  <c r="E42" i="23"/>
  <c r="M42" i="23"/>
  <c r="J42" i="23"/>
  <c r="T42" i="23"/>
  <c r="S67" i="23"/>
  <c r="K67" i="23"/>
  <c r="C67" i="23"/>
  <c r="AA67" i="23" s="1"/>
  <c r="R67" i="23"/>
  <c r="J67" i="23"/>
  <c r="Z67" i="23"/>
  <c r="Q67" i="23"/>
  <c r="I67" i="23"/>
  <c r="U67" i="23"/>
  <c r="M67" i="23"/>
  <c r="E67" i="23"/>
  <c r="X67" i="23"/>
  <c r="H67" i="23"/>
  <c r="W67" i="23"/>
  <c r="G67" i="23"/>
  <c r="V67" i="23"/>
  <c r="F67" i="23"/>
  <c r="AD67" i="23" s="1"/>
  <c r="O67" i="23"/>
  <c r="D67" i="23"/>
  <c r="AB67" i="23" s="1"/>
  <c r="N67" i="23"/>
  <c r="L67" i="23"/>
  <c r="T67" i="23"/>
  <c r="P67" i="23"/>
  <c r="U72" i="23"/>
  <c r="M72" i="23"/>
  <c r="E72" i="23"/>
  <c r="T72" i="23"/>
  <c r="L72" i="23"/>
  <c r="D72" i="23"/>
  <c r="AB72" i="23" s="1"/>
  <c r="S72" i="23"/>
  <c r="K72" i="23"/>
  <c r="C72" i="23"/>
  <c r="AA72" i="23" s="1"/>
  <c r="W72" i="23"/>
  <c r="O72" i="23"/>
  <c r="G72" i="23"/>
  <c r="J72" i="23"/>
  <c r="I72" i="23"/>
  <c r="X72" i="23"/>
  <c r="H72" i="23"/>
  <c r="Q72" i="23"/>
  <c r="V72" i="23"/>
  <c r="Z72" i="23"/>
  <c r="P72" i="23"/>
  <c r="R72" i="23"/>
  <c r="N72" i="23"/>
  <c r="F72" i="23"/>
  <c r="AD72" i="23" s="1"/>
  <c r="Z27" i="23"/>
  <c r="U27" i="23"/>
  <c r="M27" i="23"/>
  <c r="E27" i="23"/>
  <c r="T27" i="23"/>
  <c r="L27" i="23"/>
  <c r="D27" i="23"/>
  <c r="AB27" i="23" s="1"/>
  <c r="S27" i="23"/>
  <c r="K27" i="23"/>
  <c r="C27" i="23"/>
  <c r="AA27" i="23" s="1"/>
  <c r="X27" i="23"/>
  <c r="P27" i="23"/>
  <c r="H27" i="23"/>
  <c r="J27" i="23"/>
  <c r="I27" i="23"/>
  <c r="W27" i="23"/>
  <c r="G27" i="23"/>
  <c r="O27" i="23"/>
  <c r="Q27" i="23"/>
  <c r="N27" i="23"/>
  <c r="F27" i="23"/>
  <c r="AD27" i="23" s="1"/>
  <c r="V27" i="23"/>
  <c r="R27" i="23"/>
  <c r="Q36" i="23"/>
  <c r="I36" i="23"/>
  <c r="W36" i="23"/>
  <c r="O36" i="23"/>
  <c r="G36" i="23"/>
  <c r="S36" i="23"/>
  <c r="K36" i="23"/>
  <c r="C36" i="23"/>
  <c r="AA36" i="23" s="1"/>
  <c r="P36" i="23"/>
  <c r="D36" i="23"/>
  <c r="AB36" i="23" s="1"/>
  <c r="N36" i="23"/>
  <c r="M36" i="23"/>
  <c r="U36" i="23"/>
  <c r="H36" i="23"/>
  <c r="X36" i="23"/>
  <c r="V36" i="23"/>
  <c r="T36" i="23"/>
  <c r="Z36" i="23"/>
  <c r="F36" i="23"/>
  <c r="AD36" i="23" s="1"/>
  <c r="E36" i="23"/>
  <c r="R36" i="23"/>
  <c r="J36" i="23"/>
  <c r="L36" i="23"/>
  <c r="Z38" i="23"/>
  <c r="U38" i="23"/>
  <c r="M38" i="23"/>
  <c r="E38" i="23"/>
  <c r="S38" i="23"/>
  <c r="K38" i="23"/>
  <c r="C38" i="23"/>
  <c r="AA38" i="23" s="1"/>
  <c r="W38" i="23"/>
  <c r="O38" i="23"/>
  <c r="G38" i="23"/>
  <c r="X38" i="23"/>
  <c r="J38" i="23"/>
  <c r="V38" i="23"/>
  <c r="I38" i="23"/>
  <c r="T38" i="23"/>
  <c r="H38" i="23"/>
  <c r="P38" i="23"/>
  <c r="F38" i="23"/>
  <c r="AD38" i="23" s="1"/>
  <c r="D38" i="23"/>
  <c r="AB38" i="23" s="1"/>
  <c r="N38" i="23"/>
  <c r="L38" i="23"/>
  <c r="R38" i="23"/>
  <c r="Q38" i="23"/>
  <c r="W24" i="23"/>
  <c r="O24" i="23"/>
  <c r="G24" i="23"/>
  <c r="V24" i="23"/>
  <c r="N24" i="23"/>
  <c r="F24" i="23"/>
  <c r="AD24" i="23" s="1"/>
  <c r="U24" i="23"/>
  <c r="M24" i="23"/>
  <c r="E24" i="23"/>
  <c r="R24" i="23"/>
  <c r="J24" i="23"/>
  <c r="L24" i="23"/>
  <c r="Z24" i="23"/>
  <c r="K24" i="23"/>
  <c r="I24" i="23"/>
  <c r="Q24" i="23"/>
  <c r="D24" i="23"/>
  <c r="AB24" i="23" s="1"/>
  <c r="C24" i="23"/>
  <c r="AA24" i="23" s="1"/>
  <c r="S24" i="23"/>
  <c r="P24" i="23"/>
  <c r="H24" i="23"/>
  <c r="X24" i="23"/>
  <c r="T24" i="23"/>
  <c r="Z17" i="23"/>
  <c r="Q17" i="23"/>
  <c r="I17" i="23"/>
  <c r="X17" i="23"/>
  <c r="P17" i="23"/>
  <c r="H17" i="23"/>
  <c r="W17" i="23"/>
  <c r="T17" i="23"/>
  <c r="L17" i="23"/>
  <c r="D17" i="23"/>
  <c r="AB17" i="23" s="1"/>
  <c r="V17" i="23"/>
  <c r="J17" i="23"/>
  <c r="S17" i="23"/>
  <c r="F17" i="23"/>
  <c r="AD17" i="23" s="1"/>
  <c r="M17" i="23"/>
  <c r="O17" i="23"/>
  <c r="N17" i="23"/>
  <c r="E17" i="23"/>
  <c r="C17" i="23"/>
  <c r="AA17" i="23" s="1"/>
  <c r="U17" i="23"/>
  <c r="R17" i="23"/>
  <c r="K17" i="23"/>
  <c r="G17" i="23"/>
  <c r="Z21" i="23"/>
  <c r="Q21" i="23"/>
  <c r="I21" i="23"/>
  <c r="X21" i="23"/>
  <c r="P21" i="23"/>
  <c r="H21" i="23"/>
  <c r="W21" i="23"/>
  <c r="O21" i="23"/>
  <c r="G21" i="23"/>
  <c r="T21" i="23"/>
  <c r="L21" i="23"/>
  <c r="D21" i="23"/>
  <c r="AB21" i="23" s="1"/>
  <c r="N21" i="23"/>
  <c r="M21" i="23"/>
  <c r="K21" i="23"/>
  <c r="S21" i="23"/>
  <c r="C21" i="23"/>
  <c r="AA21" i="23" s="1"/>
  <c r="F21" i="23"/>
  <c r="AD21" i="23" s="1"/>
  <c r="E21" i="23"/>
  <c r="U21" i="23"/>
  <c r="R21" i="23"/>
  <c r="J21" i="23"/>
  <c r="V21" i="23"/>
  <c r="Z23" i="23"/>
  <c r="U23" i="23"/>
  <c r="M23" i="23"/>
  <c r="E23" i="23"/>
  <c r="T23" i="23"/>
  <c r="L23" i="23"/>
  <c r="D23" i="23"/>
  <c r="AB23" i="23" s="1"/>
  <c r="S23" i="23"/>
  <c r="K23" i="23"/>
  <c r="C23" i="23"/>
  <c r="AA23" i="23" s="1"/>
  <c r="X23" i="23"/>
  <c r="P23" i="23"/>
  <c r="H23" i="23"/>
  <c r="R23" i="23"/>
  <c r="Q23" i="23"/>
  <c r="O23" i="23"/>
  <c r="W23" i="23"/>
  <c r="G23" i="23"/>
  <c r="N23" i="23"/>
  <c r="J23" i="23"/>
  <c r="I23" i="23"/>
  <c r="F23" i="23"/>
  <c r="AD23" i="23" s="1"/>
  <c r="V23" i="23"/>
  <c r="Q62" i="23"/>
  <c r="I62" i="23"/>
  <c r="Z62" i="23"/>
  <c r="X62" i="23"/>
  <c r="P62" i="23"/>
  <c r="H62" i="23"/>
  <c r="W62" i="23"/>
  <c r="O62" i="23"/>
  <c r="G62" i="23"/>
  <c r="V62" i="23"/>
  <c r="K62" i="23"/>
  <c r="U62" i="23"/>
  <c r="J62" i="23"/>
  <c r="T62" i="23"/>
  <c r="F62" i="23"/>
  <c r="AD62" i="23" s="1"/>
  <c r="N62" i="23"/>
  <c r="C62" i="23"/>
  <c r="AA62" i="23" s="1"/>
  <c r="S62" i="23"/>
  <c r="M62" i="23"/>
  <c r="R62" i="23"/>
  <c r="L62" i="23"/>
  <c r="E62" i="23"/>
  <c r="D62" i="23"/>
  <c r="AB62" i="23" s="1"/>
  <c r="M71" i="19"/>
  <c r="G89" i="19"/>
  <c r="M94" i="19"/>
  <c r="O94" i="19"/>
  <c r="L159" i="19"/>
  <c r="K111" i="19"/>
  <c r="M67" i="19"/>
  <c r="O62" i="19"/>
  <c r="M162" i="19"/>
  <c r="D119" i="19"/>
  <c r="O105" i="19"/>
  <c r="J89" i="19"/>
  <c r="M89" i="19"/>
  <c r="N94" i="19"/>
  <c r="E127" i="19"/>
  <c r="H159" i="19"/>
  <c r="H111" i="19"/>
  <c r="G111" i="19"/>
  <c r="J67" i="19"/>
  <c r="C62" i="19"/>
  <c r="H162" i="19"/>
  <c r="N119" i="19"/>
  <c r="F105" i="19"/>
  <c r="E105" i="19"/>
  <c r="O89" i="19"/>
  <c r="G94" i="19"/>
  <c r="K159" i="19"/>
  <c r="N159" i="19"/>
  <c r="I111" i="19"/>
  <c r="N111" i="19"/>
  <c r="O67" i="19"/>
  <c r="I67" i="19"/>
  <c r="K62" i="19"/>
  <c r="G162" i="19"/>
  <c r="K119" i="19"/>
  <c r="I119" i="19"/>
  <c r="H105" i="19"/>
  <c r="M105" i="19"/>
  <c r="C89" i="19"/>
  <c r="I94" i="19"/>
  <c r="D159" i="19"/>
  <c r="I159" i="19"/>
  <c r="F51" i="19"/>
  <c r="D111" i="19"/>
  <c r="E67" i="19"/>
  <c r="C67" i="19"/>
  <c r="M62" i="19"/>
  <c r="D130" i="19"/>
  <c r="J162" i="19"/>
  <c r="H119" i="19"/>
  <c r="I105" i="19"/>
  <c r="K71" i="19"/>
  <c r="K89" i="19"/>
  <c r="O106" i="19"/>
  <c r="E94" i="19"/>
  <c r="O159" i="19"/>
  <c r="K110" i="19"/>
  <c r="M95" i="19"/>
  <c r="E143" i="19"/>
  <c r="J121" i="19"/>
  <c r="O42" i="19"/>
  <c r="E103" i="19"/>
  <c r="I62" i="19"/>
  <c r="D62" i="19"/>
  <c r="K98" i="19"/>
  <c r="E162" i="19"/>
  <c r="E30" i="19"/>
  <c r="C119" i="19"/>
  <c r="F119" i="19"/>
  <c r="H70" i="19"/>
  <c r="C105" i="19"/>
  <c r="G106" i="19"/>
  <c r="D77" i="19"/>
  <c r="H42" i="19"/>
  <c r="F80" i="19"/>
  <c r="D162" i="19"/>
  <c r="O162" i="19"/>
  <c r="C30" i="19"/>
  <c r="E119" i="19"/>
  <c r="G151" i="19"/>
  <c r="D70" i="19"/>
  <c r="H154" i="19"/>
  <c r="O127" i="19"/>
  <c r="K75" i="19"/>
  <c r="N86" i="19"/>
  <c r="H134" i="19"/>
  <c r="C51" i="19"/>
  <c r="N16" i="19"/>
  <c r="K127" i="19"/>
  <c r="E150" i="19"/>
  <c r="J129" i="19"/>
  <c r="L118" i="19"/>
  <c r="F70" i="19"/>
  <c r="J106" i="19"/>
  <c r="H106" i="19"/>
  <c r="H57" i="19"/>
  <c r="C158" i="19"/>
  <c r="H110" i="19"/>
  <c r="O110" i="19"/>
  <c r="J40" i="19"/>
  <c r="G143" i="19"/>
  <c r="E121" i="19"/>
  <c r="M121" i="19"/>
  <c r="I42" i="19"/>
  <c r="E42" i="19"/>
  <c r="C49" i="19"/>
  <c r="D103" i="19"/>
  <c r="L103" i="19"/>
  <c r="F43" i="19"/>
  <c r="D80" i="19"/>
  <c r="J80" i="19"/>
  <c r="J30" i="19"/>
  <c r="M118" i="19"/>
  <c r="O70" i="19"/>
  <c r="I158" i="19"/>
  <c r="O43" i="19"/>
  <c r="F16" i="19"/>
  <c r="M106" i="19"/>
  <c r="E154" i="19"/>
  <c r="K158" i="19"/>
  <c r="E110" i="19"/>
  <c r="G110" i="19"/>
  <c r="C58" i="19"/>
  <c r="M143" i="19"/>
  <c r="F121" i="19"/>
  <c r="D121" i="19"/>
  <c r="J42" i="19"/>
  <c r="N42" i="19"/>
  <c r="J161" i="19"/>
  <c r="L49" i="19"/>
  <c r="F103" i="19"/>
  <c r="J103" i="19"/>
  <c r="O80" i="19"/>
  <c r="J98" i="19"/>
  <c r="L30" i="19"/>
  <c r="G118" i="19"/>
  <c r="E70" i="19"/>
  <c r="G70" i="19"/>
  <c r="N21" i="19"/>
  <c r="M16" i="19"/>
  <c r="J154" i="19"/>
  <c r="M21" i="19"/>
  <c r="C154" i="19"/>
  <c r="G21" i="19"/>
  <c r="E66" i="19"/>
  <c r="I150" i="19"/>
  <c r="I53" i="19"/>
  <c r="E106" i="19"/>
  <c r="D106" i="19"/>
  <c r="K154" i="19"/>
  <c r="I21" i="19"/>
  <c r="N110" i="19"/>
  <c r="M22" i="19"/>
  <c r="G95" i="19"/>
  <c r="J143" i="19"/>
  <c r="F143" i="19"/>
  <c r="H121" i="19"/>
  <c r="G42" i="19"/>
  <c r="H79" i="19"/>
  <c r="O31" i="19"/>
  <c r="M103" i="19"/>
  <c r="M30" i="19"/>
  <c r="C80" i="19"/>
  <c r="E80" i="19"/>
  <c r="F30" i="19"/>
  <c r="C102" i="19"/>
  <c r="D49" i="19"/>
  <c r="G33" i="19"/>
  <c r="K70" i="19"/>
  <c r="F79" i="19"/>
  <c r="K31" i="19"/>
  <c r="F151" i="19"/>
  <c r="I106" i="19"/>
  <c r="N106" i="19"/>
  <c r="F57" i="19"/>
  <c r="M158" i="19"/>
  <c r="O40" i="19"/>
  <c r="C143" i="19"/>
  <c r="C42" i="19"/>
  <c r="J79" i="19"/>
  <c r="G31" i="19"/>
  <c r="I43" i="19"/>
  <c r="L80" i="19"/>
  <c r="N80" i="19"/>
  <c r="N102" i="19"/>
  <c r="I40" i="19"/>
  <c r="H33" i="19"/>
  <c r="O145" i="19"/>
  <c r="C137" i="19"/>
  <c r="D43" i="19"/>
  <c r="K130" i="19"/>
  <c r="I66" i="19"/>
  <c r="I151" i="19"/>
  <c r="F34" i="19"/>
  <c r="H71" i="19"/>
  <c r="F77" i="19"/>
  <c r="L75" i="19"/>
  <c r="N22" i="19"/>
  <c r="F58" i="19"/>
  <c r="O86" i="19"/>
  <c r="C66" i="19"/>
  <c r="O22" i="19"/>
  <c r="K58" i="19"/>
  <c r="K53" i="19"/>
  <c r="E71" i="19"/>
  <c r="O39" i="19"/>
  <c r="G77" i="19"/>
  <c r="C22" i="19"/>
  <c r="D58" i="19"/>
  <c r="N129" i="19"/>
  <c r="O161" i="19"/>
  <c r="E49" i="19"/>
  <c r="O25" i="19"/>
  <c r="G98" i="19"/>
  <c r="F102" i="19"/>
  <c r="E134" i="19"/>
  <c r="H51" i="19"/>
  <c r="E137" i="19"/>
  <c r="I34" i="19"/>
  <c r="D39" i="19"/>
  <c r="M113" i="19"/>
  <c r="M85" i="19"/>
  <c r="M53" i="19"/>
  <c r="D154" i="19"/>
  <c r="D57" i="19"/>
  <c r="I77" i="19"/>
  <c r="N40" i="19"/>
  <c r="J95" i="19"/>
  <c r="F129" i="19"/>
  <c r="H161" i="19"/>
  <c r="D25" i="19"/>
  <c r="N98" i="19"/>
  <c r="K102" i="19"/>
  <c r="F134" i="19"/>
  <c r="J51" i="19"/>
  <c r="L31" i="19"/>
  <c r="G16" i="19"/>
  <c r="E122" i="19"/>
  <c r="D158" i="19"/>
  <c r="I31" i="19"/>
  <c r="I79" i="19"/>
  <c r="G22" i="19"/>
  <c r="O16" i="19"/>
  <c r="N138" i="19"/>
  <c r="F154" i="19"/>
  <c r="K39" i="19"/>
  <c r="L158" i="19"/>
  <c r="N158" i="19"/>
  <c r="O21" i="19"/>
  <c r="H21" i="19"/>
  <c r="I142" i="19"/>
  <c r="N58" i="19"/>
  <c r="C79" i="19"/>
  <c r="K79" i="19"/>
  <c r="E129" i="19"/>
  <c r="E31" i="19"/>
  <c r="F21" i="19"/>
  <c r="J43" i="19"/>
  <c r="G66" i="19"/>
  <c r="L66" i="19"/>
  <c r="K118" i="19"/>
  <c r="L150" i="19"/>
  <c r="I16" i="19"/>
  <c r="C34" i="19"/>
  <c r="J138" i="19"/>
  <c r="I154" i="19"/>
  <c r="J39" i="19"/>
  <c r="H158" i="19"/>
  <c r="G158" i="19"/>
  <c r="C21" i="19"/>
  <c r="O142" i="19"/>
  <c r="H58" i="19"/>
  <c r="C31" i="19"/>
  <c r="D79" i="19"/>
  <c r="G79" i="19"/>
  <c r="D129" i="19"/>
  <c r="H31" i="19"/>
  <c r="D16" i="19"/>
  <c r="N146" i="19"/>
  <c r="D66" i="19"/>
  <c r="E118" i="19"/>
  <c r="F118" i="19"/>
  <c r="J150" i="19"/>
  <c r="H151" i="19"/>
  <c r="O61" i="19"/>
  <c r="M79" i="19"/>
  <c r="M31" i="19"/>
  <c r="I118" i="19"/>
  <c r="J16" i="19"/>
  <c r="J34" i="19"/>
  <c r="M154" i="19"/>
  <c r="G154" i="19"/>
  <c r="E39" i="19"/>
  <c r="J158" i="19"/>
  <c r="O158" i="19"/>
  <c r="L21" i="19"/>
  <c r="L79" i="19"/>
  <c r="O79" i="19"/>
  <c r="G129" i="19"/>
  <c r="F31" i="19"/>
  <c r="G146" i="19"/>
  <c r="E21" i="19"/>
  <c r="H66" i="19"/>
  <c r="J118" i="19"/>
  <c r="N118" i="19"/>
  <c r="K150" i="19"/>
  <c r="L151" i="19"/>
  <c r="L154" i="19"/>
  <c r="F158" i="19"/>
  <c r="J21" i="19"/>
  <c r="E16" i="19"/>
  <c r="M34" i="19"/>
  <c r="N154" i="19"/>
  <c r="H39" i="19"/>
  <c r="D21" i="19"/>
  <c r="H22" i="19"/>
  <c r="N79" i="19"/>
  <c r="L97" i="19"/>
  <c r="F145" i="19"/>
  <c r="J31" i="19"/>
  <c r="N31" i="19"/>
  <c r="J88" i="19"/>
  <c r="O146" i="19"/>
  <c r="C16" i="19"/>
  <c r="E85" i="19"/>
  <c r="D118" i="19"/>
  <c r="O151" i="19"/>
  <c r="J122" i="19"/>
  <c r="F24" i="19"/>
  <c r="C53" i="19"/>
  <c r="N53" i="19"/>
  <c r="K138" i="19"/>
  <c r="C57" i="19"/>
  <c r="L127" i="19"/>
  <c r="F75" i="19"/>
  <c r="E142" i="19"/>
  <c r="L40" i="19"/>
  <c r="N95" i="19"/>
  <c r="O95" i="19"/>
  <c r="J134" i="19"/>
  <c r="E61" i="19"/>
  <c r="E113" i="19"/>
  <c r="J145" i="19"/>
  <c r="C161" i="19"/>
  <c r="F49" i="19"/>
  <c r="M86" i="19"/>
  <c r="J137" i="19"/>
  <c r="E25" i="19"/>
  <c r="C98" i="19"/>
  <c r="H98" i="19"/>
  <c r="G130" i="19"/>
  <c r="I85" i="19"/>
  <c r="O102" i="19"/>
  <c r="I33" i="19"/>
  <c r="E51" i="19"/>
  <c r="F97" i="19"/>
  <c r="L53" i="19"/>
  <c r="D138" i="19"/>
  <c r="O57" i="19"/>
  <c r="H75" i="19"/>
  <c r="D142" i="19"/>
  <c r="C40" i="19"/>
  <c r="F95" i="19"/>
  <c r="I61" i="19"/>
  <c r="I113" i="19"/>
  <c r="G145" i="19"/>
  <c r="E161" i="19"/>
  <c r="G49" i="19"/>
  <c r="O49" i="19"/>
  <c r="F86" i="19"/>
  <c r="M137" i="19"/>
  <c r="F98" i="19"/>
  <c r="L114" i="19"/>
  <c r="J130" i="19"/>
  <c r="H102" i="19"/>
  <c r="E102" i="19"/>
  <c r="G134" i="19"/>
  <c r="D33" i="19"/>
  <c r="N51" i="19"/>
  <c r="C138" i="19"/>
  <c r="G57" i="19"/>
  <c r="I57" i="19"/>
  <c r="K40" i="19"/>
  <c r="J61" i="19"/>
  <c r="G113" i="19"/>
  <c r="I49" i="19"/>
  <c r="C135" i="19"/>
  <c r="H137" i="19"/>
  <c r="I98" i="19"/>
  <c r="F146" i="19"/>
  <c r="E48" i="19"/>
  <c r="H85" i="19"/>
  <c r="I102" i="19"/>
  <c r="D102" i="19"/>
  <c r="N33" i="19"/>
  <c r="J33" i="19"/>
  <c r="J57" i="19"/>
  <c r="D53" i="19"/>
  <c r="F53" i="19"/>
  <c r="N71" i="19"/>
  <c r="M138" i="19"/>
  <c r="K57" i="19"/>
  <c r="E57" i="19"/>
  <c r="C126" i="19"/>
  <c r="C77" i="19"/>
  <c r="J127" i="19"/>
  <c r="F142" i="19"/>
  <c r="F40" i="19"/>
  <c r="D40" i="19"/>
  <c r="K95" i="19"/>
  <c r="L61" i="19"/>
  <c r="J113" i="19"/>
  <c r="K145" i="19"/>
  <c r="F161" i="19"/>
  <c r="L161" i="19"/>
  <c r="J49" i="19"/>
  <c r="K86" i="19"/>
  <c r="J135" i="19"/>
  <c r="L137" i="19"/>
  <c r="K25" i="19"/>
  <c r="E98" i="19"/>
  <c r="L98" i="19"/>
  <c r="I130" i="19"/>
  <c r="K146" i="19"/>
  <c r="J48" i="19"/>
  <c r="L85" i="19"/>
  <c r="J102" i="19"/>
  <c r="L102" i="19"/>
  <c r="O134" i="19"/>
  <c r="G150" i="19"/>
  <c r="C33" i="19"/>
  <c r="L33" i="19"/>
  <c r="L16" i="19"/>
  <c r="J114" i="19"/>
  <c r="J53" i="19"/>
  <c r="D126" i="19"/>
  <c r="C142" i="19"/>
  <c r="I95" i="19"/>
  <c r="H61" i="19"/>
  <c r="M161" i="19"/>
  <c r="D161" i="19"/>
  <c r="M49" i="19"/>
  <c r="E53" i="19"/>
  <c r="O53" i="19"/>
  <c r="O71" i="19"/>
  <c r="G138" i="19"/>
  <c r="N57" i="19"/>
  <c r="L77" i="19"/>
  <c r="I127" i="19"/>
  <c r="N75" i="19"/>
  <c r="C95" i="19"/>
  <c r="G40" i="19"/>
  <c r="M40" i="19"/>
  <c r="E95" i="19"/>
  <c r="K33" i="19"/>
  <c r="F61" i="19"/>
  <c r="O113" i="19"/>
  <c r="E145" i="19"/>
  <c r="N161" i="19"/>
  <c r="N49" i="19"/>
  <c r="D86" i="19"/>
  <c r="H88" i="19"/>
  <c r="O137" i="19"/>
  <c r="C25" i="19"/>
  <c r="O98" i="19"/>
  <c r="E130" i="19"/>
  <c r="D146" i="19"/>
  <c r="G102" i="19"/>
  <c r="N85" i="19"/>
  <c r="O118" i="19"/>
  <c r="C118" i="19"/>
  <c r="C134" i="19"/>
  <c r="O150" i="19"/>
  <c r="F33" i="19"/>
  <c r="K16" i="19"/>
  <c r="I122" i="19"/>
  <c r="E126" i="19"/>
  <c r="K126" i="19"/>
  <c r="O24" i="19"/>
  <c r="K97" i="19"/>
  <c r="O97" i="19"/>
  <c r="G135" i="19"/>
  <c r="L135" i="19"/>
  <c r="L88" i="19"/>
  <c r="M114" i="19"/>
  <c r="F48" i="19"/>
  <c r="C153" i="19"/>
  <c r="H153" i="19"/>
  <c r="N77" i="19"/>
  <c r="N34" i="19"/>
  <c r="O34" i="19"/>
  <c r="F71" i="19"/>
  <c r="G71" i="19"/>
  <c r="C122" i="19"/>
  <c r="L138" i="19"/>
  <c r="E138" i="19"/>
  <c r="N39" i="19"/>
  <c r="J126" i="19"/>
  <c r="F126" i="19"/>
  <c r="M77" i="19"/>
  <c r="J77" i="19"/>
  <c r="H127" i="19"/>
  <c r="I75" i="19"/>
  <c r="O75" i="19"/>
  <c r="H142" i="19"/>
  <c r="G142" i="19"/>
  <c r="I22" i="19"/>
  <c r="K22" i="19"/>
  <c r="I58" i="19"/>
  <c r="N24" i="19"/>
  <c r="G61" i="19"/>
  <c r="N61" i="19"/>
  <c r="D97" i="19"/>
  <c r="E97" i="19"/>
  <c r="F113" i="19"/>
  <c r="H129" i="19"/>
  <c r="L129" i="19"/>
  <c r="I145" i="19"/>
  <c r="G86" i="19"/>
  <c r="L86" i="19"/>
  <c r="H135" i="19"/>
  <c r="F135" i="19"/>
  <c r="N88" i="19"/>
  <c r="K137" i="19"/>
  <c r="D137" i="19"/>
  <c r="M25" i="19"/>
  <c r="E43" i="19"/>
  <c r="F114" i="19"/>
  <c r="F130" i="19"/>
  <c r="M130" i="19"/>
  <c r="L146" i="19"/>
  <c r="J146" i="19"/>
  <c r="H48" i="19"/>
  <c r="J66" i="19"/>
  <c r="M66" i="19"/>
  <c r="C85" i="19"/>
  <c r="M134" i="19"/>
  <c r="K134" i="19"/>
  <c r="H150" i="19"/>
  <c r="E151" i="19"/>
  <c r="K151" i="19"/>
  <c r="D51" i="19"/>
  <c r="G51" i="19"/>
  <c r="E153" i="19"/>
  <c r="L24" i="19"/>
  <c r="O153" i="19"/>
  <c r="D122" i="19"/>
  <c r="G24" i="19"/>
  <c r="H97" i="19"/>
  <c r="M97" i="19"/>
  <c r="O135" i="19"/>
  <c r="N135" i="19"/>
  <c r="C88" i="19"/>
  <c r="I114" i="19"/>
  <c r="K48" i="19"/>
  <c r="F153" i="19"/>
  <c r="G34" i="19"/>
  <c r="H34" i="19"/>
  <c r="J71" i="19"/>
  <c r="M122" i="19"/>
  <c r="H122" i="19"/>
  <c r="F138" i="19"/>
  <c r="O138" i="19"/>
  <c r="F39" i="19"/>
  <c r="G39" i="19"/>
  <c r="G126" i="19"/>
  <c r="O77" i="19"/>
  <c r="D127" i="19"/>
  <c r="G127" i="19"/>
  <c r="D75" i="19"/>
  <c r="C75" i="19"/>
  <c r="J142" i="19"/>
  <c r="K142" i="19"/>
  <c r="E22" i="19"/>
  <c r="O58" i="19"/>
  <c r="H25" i="19"/>
  <c r="I24" i="19"/>
  <c r="K61" i="19"/>
  <c r="I97" i="19"/>
  <c r="N113" i="19"/>
  <c r="H113" i="19"/>
  <c r="C129" i="19"/>
  <c r="O129" i="19"/>
  <c r="H145" i="19"/>
  <c r="C86" i="19"/>
  <c r="M135" i="19"/>
  <c r="I135" i="19"/>
  <c r="O88" i="19"/>
  <c r="N137" i="19"/>
  <c r="G137" i="19"/>
  <c r="F25" i="19"/>
  <c r="H43" i="19"/>
  <c r="E114" i="19"/>
  <c r="H130" i="19"/>
  <c r="O130" i="19"/>
  <c r="C146" i="19"/>
  <c r="C48" i="19"/>
  <c r="N66" i="19"/>
  <c r="G85" i="19"/>
  <c r="D85" i="19"/>
  <c r="I134" i="19"/>
  <c r="N134" i="19"/>
  <c r="C150" i="19"/>
  <c r="L22" i="19"/>
  <c r="C151" i="19"/>
  <c r="N151" i="19"/>
  <c r="I51" i="19"/>
  <c r="K51" i="19"/>
  <c r="J153" i="19"/>
  <c r="D34" i="19"/>
  <c r="J97" i="19"/>
  <c r="N122" i="19"/>
  <c r="K122" i="19"/>
  <c r="H126" i="19"/>
  <c r="J24" i="19"/>
  <c r="C97" i="19"/>
  <c r="K135" i="19"/>
  <c r="E88" i="19"/>
  <c r="K88" i="19"/>
  <c r="D114" i="19"/>
  <c r="H114" i="19"/>
  <c r="N48" i="19"/>
  <c r="N25" i="19"/>
  <c r="I25" i="19"/>
  <c r="M43" i="19"/>
  <c r="E34" i="19"/>
  <c r="C71" i="19"/>
  <c r="F122" i="19"/>
  <c r="G122" i="19"/>
  <c r="H138" i="19"/>
  <c r="L39" i="19"/>
  <c r="I126" i="19"/>
  <c r="H77" i="19"/>
  <c r="M127" i="19"/>
  <c r="F127" i="19"/>
  <c r="H86" i="19"/>
  <c r="M75" i="19"/>
  <c r="L142" i="19"/>
  <c r="N142" i="19"/>
  <c r="D22" i="19"/>
  <c r="J58" i="19"/>
  <c r="M58" i="19"/>
  <c r="K24" i="19"/>
  <c r="M61" i="19"/>
  <c r="N97" i="19"/>
  <c r="K113" i="19"/>
  <c r="D113" i="19"/>
  <c r="K129" i="19"/>
  <c r="M145" i="19"/>
  <c r="D145" i="19"/>
  <c r="E86" i="19"/>
  <c r="D135" i="19"/>
  <c r="G88" i="19"/>
  <c r="D88" i="19"/>
  <c r="F137" i="19"/>
  <c r="O66" i="19"/>
  <c r="G25" i="19"/>
  <c r="L43" i="19"/>
  <c r="C43" i="19"/>
  <c r="K114" i="19"/>
  <c r="G114" i="19"/>
  <c r="L130" i="19"/>
  <c r="I146" i="19"/>
  <c r="E146" i="19"/>
  <c r="M48" i="19"/>
  <c r="G48" i="19"/>
  <c r="F66" i="19"/>
  <c r="K85" i="19"/>
  <c r="F85" i="19"/>
  <c r="L134" i="19"/>
  <c r="M150" i="19"/>
  <c r="F150" i="19"/>
  <c r="D151" i="19"/>
  <c r="J151" i="19"/>
  <c r="M51" i="19"/>
  <c r="K153" i="19"/>
  <c r="L153" i="19"/>
  <c r="M153" i="19"/>
  <c r="M24" i="19"/>
  <c r="H24" i="19"/>
  <c r="C24" i="19"/>
  <c r="O126" i="19"/>
  <c r="N126" i="19"/>
  <c r="D48" i="19"/>
  <c r="I153" i="19"/>
  <c r="D153" i="19"/>
  <c r="I39" i="19"/>
  <c r="K34" i="19"/>
  <c r="L71" i="19"/>
  <c r="L122" i="19"/>
  <c r="M39" i="19"/>
  <c r="M126" i="19"/>
  <c r="K77" i="19"/>
  <c r="C127" i="19"/>
  <c r="O51" i="19"/>
  <c r="J75" i="19"/>
  <c r="F22" i="19"/>
  <c r="L58" i="19"/>
  <c r="E58" i="19"/>
  <c r="E24" i="19"/>
  <c r="C113" i="19"/>
  <c r="M129" i="19"/>
  <c r="N145" i="19"/>
  <c r="J86" i="19"/>
  <c r="F88" i="19"/>
  <c r="M88" i="19"/>
  <c r="J25" i="19"/>
  <c r="N43" i="19"/>
  <c r="K43" i="19"/>
  <c r="N114" i="19"/>
  <c r="O114" i="19"/>
  <c r="M146" i="19"/>
  <c r="O48" i="19"/>
  <c r="I48" i="19"/>
  <c r="J85" i="19"/>
  <c r="D150" i="19"/>
  <c r="N153" i="19"/>
  <c r="D30" i="19"/>
  <c r="G30" i="19"/>
  <c r="O63" i="19"/>
  <c r="G63" i="19"/>
  <c r="F63" i="19"/>
  <c r="J63" i="19"/>
  <c r="I63" i="19"/>
  <c r="C63" i="19"/>
  <c r="M63" i="19"/>
  <c r="N63" i="19"/>
  <c r="L63" i="19"/>
  <c r="H63" i="19"/>
  <c r="E63" i="19"/>
  <c r="K63" i="19"/>
  <c r="D63" i="19"/>
  <c r="M18" i="19"/>
  <c r="E18" i="19"/>
  <c r="C18" i="19"/>
  <c r="L18" i="19"/>
  <c r="D18" i="19"/>
  <c r="K18" i="19"/>
  <c r="H18" i="19"/>
  <c r="O18" i="19"/>
  <c r="G18" i="19"/>
  <c r="J18" i="19"/>
  <c r="I18" i="19"/>
  <c r="F18" i="19"/>
  <c r="N18" i="19"/>
  <c r="I156" i="19"/>
  <c r="H156" i="19"/>
  <c r="M156" i="19"/>
  <c r="E156" i="19"/>
  <c r="J156" i="19"/>
  <c r="F156" i="19"/>
  <c r="O156" i="19"/>
  <c r="G156" i="19"/>
  <c r="K156" i="19"/>
  <c r="D156" i="19"/>
  <c r="C156" i="19"/>
  <c r="L156" i="19"/>
  <c r="N156" i="19"/>
  <c r="I69" i="19"/>
  <c r="M69" i="19"/>
  <c r="K69" i="19"/>
  <c r="E69" i="19"/>
  <c r="O69" i="19"/>
  <c r="D69" i="19"/>
  <c r="H69" i="19"/>
  <c r="F69" i="19"/>
  <c r="L69" i="19"/>
  <c r="G69" i="19"/>
  <c r="C69" i="19"/>
  <c r="N69" i="19"/>
  <c r="J69" i="19"/>
  <c r="L136" i="19"/>
  <c r="D136" i="19"/>
  <c r="I136" i="19"/>
  <c r="J136" i="19"/>
  <c r="G136" i="19"/>
  <c r="F136" i="19"/>
  <c r="E136" i="19"/>
  <c r="M136" i="19"/>
  <c r="C136" i="19"/>
  <c r="H136" i="19"/>
  <c r="N136" i="19"/>
  <c r="K136" i="19"/>
  <c r="O136" i="19"/>
  <c r="M139" i="19"/>
  <c r="E139" i="19"/>
  <c r="J139" i="19"/>
  <c r="N139" i="19"/>
  <c r="C139" i="19"/>
  <c r="K139" i="19"/>
  <c r="I139" i="19"/>
  <c r="H139" i="19"/>
  <c r="L139" i="19"/>
  <c r="F139" i="19"/>
  <c r="G139" i="19"/>
  <c r="D139" i="19"/>
  <c r="O139" i="19"/>
  <c r="K83" i="19"/>
  <c r="C83" i="19"/>
  <c r="N83" i="19"/>
  <c r="E83" i="19"/>
  <c r="L83" i="19"/>
  <c r="G83" i="19"/>
  <c r="F83" i="19"/>
  <c r="D83" i="19"/>
  <c r="O83" i="19"/>
  <c r="J83" i="19"/>
  <c r="I83" i="19"/>
  <c r="H83" i="19"/>
  <c r="M83" i="19"/>
  <c r="N100" i="19"/>
  <c r="F100" i="19"/>
  <c r="L100" i="19"/>
  <c r="C100" i="19"/>
  <c r="I100" i="19"/>
  <c r="G100" i="19"/>
  <c r="K100" i="19"/>
  <c r="J100" i="19"/>
  <c r="H100" i="19"/>
  <c r="O100" i="19"/>
  <c r="M100" i="19"/>
  <c r="D100" i="19"/>
  <c r="E100" i="19"/>
  <c r="H29" i="19"/>
  <c r="O29" i="19"/>
  <c r="F29" i="19"/>
  <c r="D29" i="19"/>
  <c r="N29" i="19"/>
  <c r="E29" i="19"/>
  <c r="M29" i="19"/>
  <c r="J29" i="19"/>
  <c r="I29" i="19"/>
  <c r="L29" i="19"/>
  <c r="G29" i="19"/>
  <c r="K29" i="19"/>
  <c r="C29" i="19"/>
  <c r="L78" i="19"/>
  <c r="D78" i="19"/>
  <c r="O78" i="19"/>
  <c r="F78" i="19"/>
  <c r="M78" i="19"/>
  <c r="C78" i="19"/>
  <c r="J78" i="19"/>
  <c r="I78" i="19"/>
  <c r="H78" i="19"/>
  <c r="G78" i="19"/>
  <c r="E78" i="19"/>
  <c r="N78" i="19"/>
  <c r="K78" i="19"/>
  <c r="L144" i="19"/>
  <c r="D144" i="19"/>
  <c r="I144" i="19"/>
  <c r="M144" i="19"/>
  <c r="J144" i="19"/>
  <c r="C144" i="19"/>
  <c r="O144" i="19"/>
  <c r="G144" i="19"/>
  <c r="N144" i="19"/>
  <c r="H144" i="19"/>
  <c r="K144" i="19"/>
  <c r="F144" i="19"/>
  <c r="E144" i="19"/>
  <c r="M147" i="19"/>
  <c r="E147" i="19"/>
  <c r="J147" i="19"/>
  <c r="F147" i="19"/>
  <c r="N147" i="19"/>
  <c r="C147" i="19"/>
  <c r="G147" i="19"/>
  <c r="D147" i="19"/>
  <c r="K147" i="19"/>
  <c r="O147" i="19"/>
  <c r="I147" i="19"/>
  <c r="H147" i="19"/>
  <c r="L147" i="19"/>
  <c r="I37" i="19"/>
  <c r="O37" i="19"/>
  <c r="F37" i="19"/>
  <c r="M37" i="19"/>
  <c r="D37" i="19"/>
  <c r="K37" i="19"/>
  <c r="N37" i="19"/>
  <c r="J37" i="19"/>
  <c r="H37" i="19"/>
  <c r="L37" i="19"/>
  <c r="E37" i="19"/>
  <c r="C37" i="19"/>
  <c r="G37" i="19"/>
  <c r="N108" i="19"/>
  <c r="F108" i="19"/>
  <c r="O108" i="19"/>
  <c r="E108" i="19"/>
  <c r="M108" i="19"/>
  <c r="I108" i="19"/>
  <c r="K108" i="19"/>
  <c r="H108" i="19"/>
  <c r="D108" i="19"/>
  <c r="C108" i="19"/>
  <c r="J108" i="19"/>
  <c r="L108" i="19"/>
  <c r="G108" i="19"/>
  <c r="O47" i="19"/>
  <c r="G47" i="19"/>
  <c r="M47" i="19"/>
  <c r="D47" i="19"/>
  <c r="K47" i="19"/>
  <c r="C47" i="19"/>
  <c r="I47" i="19"/>
  <c r="H47" i="19"/>
  <c r="F47" i="19"/>
  <c r="E47" i="19"/>
  <c r="N47" i="19"/>
  <c r="L47" i="19"/>
  <c r="J47" i="19"/>
  <c r="N52" i="19"/>
  <c r="F52" i="19"/>
  <c r="L52" i="19"/>
  <c r="C52" i="19"/>
  <c r="J52" i="19"/>
  <c r="K52" i="19"/>
  <c r="O52" i="19"/>
  <c r="M52" i="19"/>
  <c r="I52" i="19"/>
  <c r="H52" i="19"/>
  <c r="E52" i="19"/>
  <c r="D52" i="19"/>
  <c r="G52" i="19"/>
  <c r="H90" i="19"/>
  <c r="N90" i="19"/>
  <c r="E90" i="19"/>
  <c r="L90" i="19"/>
  <c r="C90" i="19"/>
  <c r="M90" i="19"/>
  <c r="K90" i="19"/>
  <c r="J90" i="19"/>
  <c r="G90" i="19"/>
  <c r="D90" i="19"/>
  <c r="I90" i="19"/>
  <c r="F90" i="19"/>
  <c r="O90" i="19"/>
  <c r="K117" i="19"/>
  <c r="C117" i="19"/>
  <c r="H117" i="19"/>
  <c r="L117" i="19"/>
  <c r="I117" i="19"/>
  <c r="M117" i="19"/>
  <c r="J117" i="19"/>
  <c r="D117" i="19"/>
  <c r="F117" i="19"/>
  <c r="E117" i="19"/>
  <c r="G117" i="19"/>
  <c r="O117" i="19"/>
  <c r="N117" i="19"/>
  <c r="H116" i="19"/>
  <c r="M116" i="19"/>
  <c r="E116" i="19"/>
  <c r="N116" i="19"/>
  <c r="C116" i="19"/>
  <c r="K116" i="19"/>
  <c r="J116" i="19"/>
  <c r="I116" i="19"/>
  <c r="O116" i="19"/>
  <c r="G116" i="19"/>
  <c r="L116" i="19"/>
  <c r="F116" i="19"/>
  <c r="D116" i="19"/>
  <c r="M65" i="19"/>
  <c r="E65" i="19"/>
  <c r="H65" i="19"/>
  <c r="O65" i="19"/>
  <c r="D65" i="19"/>
  <c r="N65" i="19"/>
  <c r="C65" i="19"/>
  <c r="F65" i="19"/>
  <c r="I65" i="19"/>
  <c r="L65" i="19"/>
  <c r="K65" i="19"/>
  <c r="J65" i="19"/>
  <c r="G65" i="19"/>
  <c r="J96" i="19"/>
  <c r="I96" i="19"/>
  <c r="G96" i="19"/>
  <c r="H96" i="19"/>
  <c r="F96" i="19"/>
  <c r="E96" i="19"/>
  <c r="K96" i="19"/>
  <c r="C96" i="19"/>
  <c r="L96" i="19"/>
  <c r="D96" i="19"/>
  <c r="O96" i="19"/>
  <c r="N96" i="19"/>
  <c r="M96" i="19"/>
  <c r="M160" i="19"/>
  <c r="E160" i="19"/>
  <c r="L160" i="19"/>
  <c r="D160" i="19"/>
  <c r="I160" i="19"/>
  <c r="H160" i="19"/>
  <c r="F160" i="19"/>
  <c r="O160" i="19"/>
  <c r="G160" i="19"/>
  <c r="K160" i="19"/>
  <c r="J160" i="19"/>
  <c r="C160" i="19"/>
  <c r="N160" i="19"/>
  <c r="N44" i="19"/>
  <c r="F44" i="19"/>
  <c r="G44" i="19"/>
  <c r="M44" i="19"/>
  <c r="D44" i="19"/>
  <c r="E44" i="19"/>
  <c r="H44" i="19"/>
  <c r="C44" i="19"/>
  <c r="O44" i="19"/>
  <c r="K44" i="19"/>
  <c r="J44" i="19"/>
  <c r="L44" i="19"/>
  <c r="I44" i="19"/>
  <c r="M81" i="19"/>
  <c r="E81" i="19"/>
  <c r="L81" i="19"/>
  <c r="C81" i="19"/>
  <c r="J81" i="19"/>
  <c r="H81" i="19"/>
  <c r="G81" i="19"/>
  <c r="F81" i="19"/>
  <c r="I81" i="19"/>
  <c r="K81" i="19"/>
  <c r="D81" i="19"/>
  <c r="O81" i="19"/>
  <c r="N81" i="19"/>
  <c r="I101" i="19"/>
  <c r="H101" i="19"/>
  <c r="F101" i="19"/>
  <c r="N101" i="19"/>
  <c r="D101" i="19"/>
  <c r="L101" i="19"/>
  <c r="K101" i="19"/>
  <c r="J101" i="19"/>
  <c r="G101" i="19"/>
  <c r="C101" i="19"/>
  <c r="O101" i="19"/>
  <c r="M101" i="19"/>
  <c r="E101" i="19"/>
  <c r="O87" i="19"/>
  <c r="G87" i="19"/>
  <c r="H87" i="19"/>
  <c r="N87" i="19"/>
  <c r="E87" i="19"/>
  <c r="C87" i="19"/>
  <c r="M87" i="19"/>
  <c r="L87" i="19"/>
  <c r="I87" i="19"/>
  <c r="D87" i="19"/>
  <c r="K87" i="19"/>
  <c r="J87" i="19"/>
  <c r="F87" i="19"/>
  <c r="M152" i="19"/>
  <c r="E152" i="19"/>
  <c r="L152" i="19"/>
  <c r="D152" i="19"/>
  <c r="I152" i="19"/>
  <c r="J152" i="19"/>
  <c r="G152" i="19"/>
  <c r="H152" i="19"/>
  <c r="F152" i="19"/>
  <c r="N152" i="19"/>
  <c r="K152" i="19"/>
  <c r="C152" i="19"/>
  <c r="O152" i="19"/>
  <c r="J17" i="19"/>
  <c r="I17" i="19"/>
  <c r="H17" i="19"/>
  <c r="M17" i="19"/>
  <c r="E17" i="19"/>
  <c r="L17" i="19"/>
  <c r="D17" i="19"/>
  <c r="C17" i="19"/>
  <c r="O17" i="19"/>
  <c r="G17" i="19"/>
  <c r="N17" i="19"/>
  <c r="K17" i="19"/>
  <c r="F17" i="19"/>
  <c r="N155" i="19"/>
  <c r="F155" i="19"/>
  <c r="M155" i="19"/>
  <c r="E155" i="19"/>
  <c r="J155" i="19"/>
  <c r="I155" i="19"/>
  <c r="G155" i="19"/>
  <c r="O155" i="19"/>
  <c r="L155" i="19"/>
  <c r="C155" i="19"/>
  <c r="K155" i="19"/>
  <c r="H155" i="19"/>
  <c r="D155" i="19"/>
  <c r="L46" i="19"/>
  <c r="D46" i="19"/>
  <c r="H46" i="19"/>
  <c r="O46" i="19"/>
  <c r="F46" i="19"/>
  <c r="C46" i="19"/>
  <c r="I46" i="19"/>
  <c r="G46" i="19"/>
  <c r="E46" i="19"/>
  <c r="M46" i="19"/>
  <c r="K46" i="19"/>
  <c r="N46" i="19"/>
  <c r="J46" i="19"/>
  <c r="N23" i="19"/>
  <c r="F23" i="19"/>
  <c r="K23" i="19"/>
  <c r="I23" i="19"/>
  <c r="J23" i="19"/>
  <c r="O23" i="19"/>
  <c r="E23" i="19"/>
  <c r="M23" i="19"/>
  <c r="D23" i="19"/>
  <c r="L23" i="19"/>
  <c r="H23" i="19"/>
  <c r="G23" i="19"/>
  <c r="C23" i="19"/>
  <c r="N60" i="19"/>
  <c r="F60" i="19"/>
  <c r="I60" i="19"/>
  <c r="G60" i="19"/>
  <c r="E60" i="19"/>
  <c r="M60" i="19"/>
  <c r="K60" i="19"/>
  <c r="O60" i="19"/>
  <c r="L60" i="19"/>
  <c r="J60" i="19"/>
  <c r="D60" i="19"/>
  <c r="C60" i="19"/>
  <c r="H60" i="19"/>
  <c r="O26" i="19"/>
  <c r="G26" i="19"/>
  <c r="I26" i="19"/>
  <c r="F26" i="19"/>
  <c r="H26" i="19"/>
  <c r="L26" i="19"/>
  <c r="C26" i="19"/>
  <c r="K26" i="19"/>
  <c r="D26" i="19"/>
  <c r="J26" i="19"/>
  <c r="E26" i="19"/>
  <c r="N26" i="19"/>
  <c r="M26" i="19"/>
  <c r="K99" i="19"/>
  <c r="C99" i="19"/>
  <c r="G99" i="19"/>
  <c r="L99" i="19"/>
  <c r="I99" i="19"/>
  <c r="J99" i="19"/>
  <c r="H99" i="19"/>
  <c r="F99" i="19"/>
  <c r="N99" i="19"/>
  <c r="E99" i="19"/>
  <c r="D99" i="19"/>
  <c r="O99" i="19"/>
  <c r="M99" i="19"/>
  <c r="N163" i="19"/>
  <c r="F163" i="19"/>
  <c r="M163" i="19"/>
  <c r="E163" i="19"/>
  <c r="J163" i="19"/>
  <c r="H163" i="19"/>
  <c r="D163" i="19"/>
  <c r="L163" i="19"/>
  <c r="K163" i="19"/>
  <c r="O163" i="19"/>
  <c r="I163" i="19"/>
  <c r="G163" i="19"/>
  <c r="C163" i="19"/>
  <c r="K133" i="19"/>
  <c r="C133" i="19"/>
  <c r="H133" i="19"/>
  <c r="F133" i="19"/>
  <c r="N133" i="19"/>
  <c r="D133" i="19"/>
  <c r="O133" i="19"/>
  <c r="I133" i="19"/>
  <c r="M133" i="19"/>
  <c r="J133" i="19"/>
  <c r="G133" i="19"/>
  <c r="E133" i="19"/>
  <c r="L133" i="19"/>
  <c r="O55" i="19"/>
  <c r="G55" i="19"/>
  <c r="H55" i="19"/>
  <c r="F55" i="19"/>
  <c r="D55" i="19"/>
  <c r="M55" i="19"/>
  <c r="N55" i="19"/>
  <c r="I55" i="19"/>
  <c r="E55" i="19"/>
  <c r="C55" i="19"/>
  <c r="L55" i="19"/>
  <c r="K55" i="19"/>
  <c r="J55" i="19"/>
  <c r="H124" i="19"/>
  <c r="M124" i="19"/>
  <c r="E124" i="19"/>
  <c r="F124" i="19"/>
  <c r="N124" i="19"/>
  <c r="C124" i="19"/>
  <c r="G124" i="19"/>
  <c r="D124" i="19"/>
  <c r="K124" i="19"/>
  <c r="I124" i="19"/>
  <c r="L124" i="19"/>
  <c r="J124" i="19"/>
  <c r="O124" i="19"/>
  <c r="H74" i="19"/>
  <c r="L74" i="19"/>
  <c r="C74" i="19"/>
  <c r="J74" i="19"/>
  <c r="M74" i="19"/>
  <c r="K74" i="19"/>
  <c r="G74" i="19"/>
  <c r="E74" i="19"/>
  <c r="N74" i="19"/>
  <c r="O74" i="19"/>
  <c r="I74" i="19"/>
  <c r="F74" i="19"/>
  <c r="D74" i="19"/>
  <c r="I32" i="19"/>
  <c r="M32" i="19"/>
  <c r="D32" i="19"/>
  <c r="L32" i="19"/>
  <c r="C32" i="19"/>
  <c r="K32" i="19"/>
  <c r="J32" i="19"/>
  <c r="G32" i="19"/>
  <c r="O32" i="19"/>
  <c r="F32" i="19"/>
  <c r="E32" i="19"/>
  <c r="N32" i="19"/>
  <c r="H32" i="19"/>
  <c r="J104" i="19"/>
  <c r="O104" i="19"/>
  <c r="F104" i="19"/>
  <c r="I104" i="19"/>
  <c r="G104" i="19"/>
  <c r="N104" i="19"/>
  <c r="M104" i="19"/>
  <c r="L104" i="19"/>
  <c r="H104" i="19"/>
  <c r="K104" i="19"/>
  <c r="E104" i="19"/>
  <c r="D104" i="19"/>
  <c r="C104" i="19"/>
  <c r="M28" i="19"/>
  <c r="E28" i="19"/>
  <c r="J28" i="19"/>
  <c r="I28" i="19"/>
  <c r="H28" i="19"/>
  <c r="N28" i="19"/>
  <c r="D28" i="19"/>
  <c r="L28" i="19"/>
  <c r="C28" i="19"/>
  <c r="G28" i="19"/>
  <c r="F28" i="19"/>
  <c r="O28" i="19"/>
  <c r="K28" i="19"/>
  <c r="M131" i="19"/>
  <c r="E131" i="19"/>
  <c r="J131" i="19"/>
  <c r="K131" i="19"/>
  <c r="H131" i="19"/>
  <c r="O131" i="19"/>
  <c r="N131" i="19"/>
  <c r="F131" i="19"/>
  <c r="C131" i="19"/>
  <c r="G131" i="19"/>
  <c r="D131" i="19"/>
  <c r="L131" i="19"/>
  <c r="I131" i="19"/>
  <c r="K141" i="19"/>
  <c r="C141" i="19"/>
  <c r="H141" i="19"/>
  <c r="I141" i="19"/>
  <c r="F141" i="19"/>
  <c r="M141" i="19"/>
  <c r="L141" i="19"/>
  <c r="D141" i="19"/>
  <c r="G141" i="19"/>
  <c r="O141" i="19"/>
  <c r="J141" i="19"/>
  <c r="N141" i="19"/>
  <c r="E141" i="19"/>
  <c r="N36" i="19"/>
  <c r="F36" i="19"/>
  <c r="J36" i="19"/>
  <c r="H36" i="19"/>
  <c r="L36" i="19"/>
  <c r="M36" i="19"/>
  <c r="K36" i="19"/>
  <c r="I36" i="19"/>
  <c r="G36" i="19"/>
  <c r="D36" i="19"/>
  <c r="C36" i="19"/>
  <c r="E36" i="19"/>
  <c r="O36" i="19"/>
  <c r="J72" i="19"/>
  <c r="K72" i="19"/>
  <c r="H72" i="19"/>
  <c r="N72" i="19"/>
  <c r="C72" i="19"/>
  <c r="M72" i="19"/>
  <c r="D72" i="19"/>
  <c r="O72" i="19"/>
  <c r="L72" i="19"/>
  <c r="I72" i="19"/>
  <c r="G72" i="19"/>
  <c r="E72" i="19"/>
  <c r="F72" i="19"/>
  <c r="J27" i="19"/>
  <c r="N27" i="19"/>
  <c r="E27" i="19"/>
  <c r="L27" i="19"/>
  <c r="M27" i="19"/>
  <c r="D27" i="19"/>
  <c r="C27" i="19"/>
  <c r="H27" i="19"/>
  <c r="G27" i="19"/>
  <c r="O27" i="19"/>
  <c r="I27" i="19"/>
  <c r="K27" i="19"/>
  <c r="F27" i="19"/>
  <c r="L157" i="19"/>
  <c r="D157" i="19"/>
  <c r="K157" i="19"/>
  <c r="C157" i="19"/>
  <c r="H157" i="19"/>
  <c r="I157" i="19"/>
  <c r="F157" i="19"/>
  <c r="E157" i="19"/>
  <c r="M157" i="19"/>
  <c r="O157" i="19"/>
  <c r="N157" i="19"/>
  <c r="G157" i="19"/>
  <c r="J157" i="19"/>
  <c r="N68" i="19"/>
  <c r="F68" i="19"/>
  <c r="O68" i="19"/>
  <c r="E68" i="19"/>
  <c r="H68" i="19"/>
  <c r="G68" i="19"/>
  <c r="I68" i="19"/>
  <c r="C68" i="19"/>
  <c r="D68" i="19"/>
  <c r="M68" i="19"/>
  <c r="L68" i="19"/>
  <c r="J68" i="19"/>
  <c r="K68" i="19"/>
  <c r="K35" i="19"/>
  <c r="C35" i="19"/>
  <c r="N35" i="19"/>
  <c r="E35" i="19"/>
  <c r="L35" i="19"/>
  <c r="M35" i="19"/>
  <c r="J35" i="19"/>
  <c r="I35" i="19"/>
  <c r="H35" i="19"/>
  <c r="G35" i="19"/>
  <c r="D35" i="19"/>
  <c r="F35" i="19"/>
  <c r="O35" i="19"/>
  <c r="K107" i="19"/>
  <c r="C107" i="19"/>
  <c r="M107" i="19"/>
  <c r="D107" i="19"/>
  <c r="L107" i="19"/>
  <c r="I107" i="19"/>
  <c r="E107" i="19"/>
  <c r="O107" i="19"/>
  <c r="N107" i="19"/>
  <c r="J107" i="19"/>
  <c r="H107" i="19"/>
  <c r="G107" i="19"/>
  <c r="F107" i="19"/>
  <c r="K149" i="19"/>
  <c r="C149" i="19"/>
  <c r="H149" i="19"/>
  <c r="L149" i="19"/>
  <c r="I149" i="19"/>
  <c r="G149" i="19"/>
  <c r="F149" i="19"/>
  <c r="N149" i="19"/>
  <c r="M149" i="19"/>
  <c r="O149" i="19"/>
  <c r="J149" i="19"/>
  <c r="E149" i="19"/>
  <c r="D149" i="19"/>
  <c r="H132" i="19"/>
  <c r="M132" i="19"/>
  <c r="E132" i="19"/>
  <c r="I132" i="19"/>
  <c r="F132" i="19"/>
  <c r="O132" i="19"/>
  <c r="N132" i="19"/>
  <c r="G132" i="19"/>
  <c r="K132" i="19"/>
  <c r="D132" i="19"/>
  <c r="C132" i="19"/>
  <c r="L132" i="19"/>
  <c r="J132" i="19"/>
  <c r="M41" i="19"/>
  <c r="E41" i="19"/>
  <c r="I41" i="19"/>
  <c r="G41" i="19"/>
  <c r="H41" i="19"/>
  <c r="C41" i="19"/>
  <c r="O41" i="19"/>
  <c r="N41" i="19"/>
  <c r="L41" i="19"/>
  <c r="J41" i="19"/>
  <c r="F41" i="19"/>
  <c r="K41" i="19"/>
  <c r="D41" i="19"/>
  <c r="N76" i="19"/>
  <c r="F76" i="19"/>
  <c r="M76" i="19"/>
  <c r="D76" i="19"/>
  <c r="K76" i="19"/>
  <c r="J76" i="19"/>
  <c r="I76" i="19"/>
  <c r="L76" i="19"/>
  <c r="G76" i="19"/>
  <c r="O76" i="19"/>
  <c r="H76" i="19"/>
  <c r="E76" i="19"/>
  <c r="C76" i="19"/>
  <c r="I45" i="19"/>
  <c r="L45" i="19"/>
  <c r="C45" i="19"/>
  <c r="J45" i="19"/>
  <c r="E45" i="19"/>
  <c r="G45" i="19"/>
  <c r="F45" i="19"/>
  <c r="D45" i="19"/>
  <c r="O45" i="19"/>
  <c r="M45" i="19"/>
  <c r="K45" i="19"/>
  <c r="N45" i="19"/>
  <c r="H45" i="19"/>
  <c r="M115" i="19"/>
  <c r="E115" i="19"/>
  <c r="J115" i="19"/>
  <c r="F115" i="19"/>
  <c r="N115" i="19"/>
  <c r="C115" i="19"/>
  <c r="I115" i="19"/>
  <c r="H115" i="19"/>
  <c r="O115" i="19"/>
  <c r="D115" i="19"/>
  <c r="L115" i="19"/>
  <c r="K115" i="19"/>
  <c r="G115" i="19"/>
  <c r="J19" i="19"/>
  <c r="H19" i="19"/>
  <c r="F19" i="19"/>
  <c r="G19" i="19"/>
  <c r="O19" i="19"/>
  <c r="L19" i="19"/>
  <c r="C19" i="19"/>
  <c r="K19" i="19"/>
  <c r="N19" i="19"/>
  <c r="M19" i="19"/>
  <c r="D19" i="19"/>
  <c r="I19" i="19"/>
  <c r="E19" i="19"/>
  <c r="M73" i="19"/>
  <c r="E73" i="19"/>
  <c r="G73" i="19"/>
  <c r="N73" i="19"/>
  <c r="D73" i="19"/>
  <c r="L73" i="19"/>
  <c r="K73" i="19"/>
  <c r="F73" i="19"/>
  <c r="C73" i="19"/>
  <c r="H73" i="19"/>
  <c r="O73" i="19"/>
  <c r="J73" i="19"/>
  <c r="I73" i="19"/>
  <c r="H140" i="19"/>
  <c r="M140" i="19"/>
  <c r="E140" i="19"/>
  <c r="K140" i="19"/>
  <c r="I140" i="19"/>
  <c r="L140" i="19"/>
  <c r="J140" i="19"/>
  <c r="C140" i="19"/>
  <c r="O140" i="19"/>
  <c r="G140" i="19"/>
  <c r="F140" i="19"/>
  <c r="D140" i="19"/>
  <c r="N140" i="19"/>
  <c r="I109" i="19"/>
  <c r="K109" i="19"/>
  <c r="J109" i="19"/>
  <c r="N109" i="19"/>
  <c r="E109" i="19"/>
  <c r="M109" i="19"/>
  <c r="H109" i="19"/>
  <c r="L109" i="19"/>
  <c r="G109" i="19"/>
  <c r="F109" i="19"/>
  <c r="O109" i="19"/>
  <c r="D109" i="19"/>
  <c r="C109" i="19"/>
  <c r="H50" i="19"/>
  <c r="K50" i="19"/>
  <c r="I50" i="19"/>
  <c r="M50" i="19"/>
  <c r="L50" i="19"/>
  <c r="F50" i="19"/>
  <c r="J50" i="19"/>
  <c r="G50" i="19"/>
  <c r="D50" i="19"/>
  <c r="O50" i="19"/>
  <c r="C50" i="19"/>
  <c r="N50" i="19"/>
  <c r="E50" i="19"/>
  <c r="L120" i="19"/>
  <c r="D120" i="19"/>
  <c r="I120" i="19"/>
  <c r="O120" i="19"/>
  <c r="E120" i="19"/>
  <c r="M120" i="19"/>
  <c r="N120" i="19"/>
  <c r="G120" i="19"/>
  <c r="H120" i="19"/>
  <c r="C120" i="19"/>
  <c r="K120" i="19"/>
  <c r="J120" i="19"/>
  <c r="F120" i="19"/>
  <c r="N92" i="19"/>
  <c r="F92" i="19"/>
  <c r="G92" i="19"/>
  <c r="M92" i="19"/>
  <c r="D92" i="19"/>
  <c r="K92" i="19"/>
  <c r="J92" i="19"/>
  <c r="I92" i="19"/>
  <c r="H92" i="19"/>
  <c r="E92" i="19"/>
  <c r="O92" i="19"/>
  <c r="L92" i="19"/>
  <c r="C92" i="19"/>
  <c r="J56" i="19"/>
  <c r="M56" i="19"/>
  <c r="D56" i="19"/>
  <c r="L56" i="19"/>
  <c r="C56" i="19"/>
  <c r="E56" i="19"/>
  <c r="N56" i="19"/>
  <c r="K56" i="19"/>
  <c r="I56" i="19"/>
  <c r="H56" i="19"/>
  <c r="G56" i="19"/>
  <c r="O56" i="19"/>
  <c r="F56" i="19"/>
  <c r="K91" i="19"/>
  <c r="C91" i="19"/>
  <c r="J91" i="19"/>
  <c r="H91" i="19"/>
  <c r="M91" i="19"/>
  <c r="L91" i="19"/>
  <c r="I91" i="19"/>
  <c r="O91" i="19"/>
  <c r="G91" i="19"/>
  <c r="D91" i="19"/>
  <c r="N91" i="19"/>
  <c r="F91" i="19"/>
  <c r="E91" i="19"/>
  <c r="J64" i="19"/>
  <c r="L64" i="19"/>
  <c r="C64" i="19"/>
  <c r="G64" i="19"/>
  <c r="F64" i="19"/>
  <c r="D64" i="19"/>
  <c r="N64" i="19"/>
  <c r="I64" i="19"/>
  <c r="H64" i="19"/>
  <c r="E64" i="19"/>
  <c r="O64" i="19"/>
  <c r="M64" i="19"/>
  <c r="K64" i="19"/>
  <c r="I93" i="19"/>
  <c r="L93" i="19"/>
  <c r="C93" i="19"/>
  <c r="J93" i="19"/>
  <c r="K93" i="19"/>
  <c r="H93" i="19"/>
  <c r="G93" i="19"/>
  <c r="F93" i="19"/>
  <c r="D93" i="19"/>
  <c r="M93" i="19"/>
  <c r="E93" i="19"/>
  <c r="O93" i="19"/>
  <c r="N93" i="19"/>
  <c r="I112" i="19"/>
  <c r="L112" i="19"/>
  <c r="C112" i="19"/>
  <c r="J112" i="19"/>
  <c r="H112" i="19"/>
  <c r="N112" i="19"/>
  <c r="D112" i="19"/>
  <c r="E112" i="19"/>
  <c r="M112" i="19"/>
  <c r="K112" i="19"/>
  <c r="G112" i="19"/>
  <c r="O112" i="19"/>
  <c r="F112" i="19"/>
  <c r="N84" i="19"/>
  <c r="F84" i="19"/>
  <c r="J84" i="19"/>
  <c r="H84" i="19"/>
  <c r="E84" i="19"/>
  <c r="D84" i="19"/>
  <c r="O84" i="19"/>
  <c r="C84" i="19"/>
  <c r="I84" i="19"/>
  <c r="G84" i="19"/>
  <c r="L84" i="19"/>
  <c r="K84" i="19"/>
  <c r="M84" i="19"/>
  <c r="L54" i="19"/>
  <c r="D54" i="19"/>
  <c r="K54" i="19"/>
  <c r="G54" i="19"/>
  <c r="O54" i="19"/>
  <c r="E54" i="19"/>
  <c r="M54" i="19"/>
  <c r="C54" i="19"/>
  <c r="N54" i="19"/>
  <c r="I54" i="19"/>
  <c r="H54" i="19"/>
  <c r="J54" i="19"/>
  <c r="F54" i="19"/>
  <c r="M123" i="19"/>
  <c r="E123" i="19"/>
  <c r="J123" i="19"/>
  <c r="H123" i="19"/>
  <c r="F123" i="19"/>
  <c r="D123" i="19"/>
  <c r="C123" i="19"/>
  <c r="K123" i="19"/>
  <c r="N123" i="19"/>
  <c r="I123" i="19"/>
  <c r="O123" i="19"/>
  <c r="L123" i="19"/>
  <c r="G123" i="19"/>
  <c r="L38" i="19"/>
  <c r="D38" i="19"/>
  <c r="K38" i="19"/>
  <c r="I38" i="19"/>
  <c r="J38" i="19"/>
  <c r="O38" i="19"/>
  <c r="N38" i="19"/>
  <c r="M38" i="19"/>
  <c r="H38" i="19"/>
  <c r="F38" i="19"/>
  <c r="E38" i="19"/>
  <c r="G38" i="19"/>
  <c r="C38" i="19"/>
  <c r="H82" i="19"/>
  <c r="I82" i="19"/>
  <c r="O82" i="19"/>
  <c r="F82" i="19"/>
  <c r="G82" i="19"/>
  <c r="E82" i="19"/>
  <c r="D82" i="19"/>
  <c r="M82" i="19"/>
  <c r="K82" i="19"/>
  <c r="C82" i="19"/>
  <c r="N82" i="19"/>
  <c r="J82" i="19"/>
  <c r="L82" i="19"/>
  <c r="H148" i="19"/>
  <c r="M148" i="19"/>
  <c r="E148" i="19"/>
  <c r="N148" i="19"/>
  <c r="C148" i="19"/>
  <c r="K148" i="19"/>
  <c r="G148" i="19"/>
  <c r="F148" i="19"/>
  <c r="L148" i="19"/>
  <c r="I148" i="19"/>
  <c r="D148" i="19"/>
  <c r="J148" i="19"/>
  <c r="O148" i="19"/>
  <c r="K125" i="19"/>
  <c r="C125" i="19"/>
  <c r="H125" i="19"/>
  <c r="N125" i="19"/>
  <c r="D125" i="19"/>
  <c r="L125" i="19"/>
  <c r="G125" i="19"/>
  <c r="F125" i="19"/>
  <c r="M125" i="19"/>
  <c r="J125" i="19"/>
  <c r="E125" i="19"/>
  <c r="O125" i="19"/>
  <c r="I125" i="19"/>
  <c r="K59" i="19"/>
  <c r="C59" i="19"/>
  <c r="J59" i="19"/>
  <c r="I59" i="19"/>
  <c r="N59" i="19"/>
  <c r="L59" i="19"/>
  <c r="M59" i="19"/>
  <c r="H59" i="19"/>
  <c r="G59" i="19"/>
  <c r="F59" i="19"/>
  <c r="E59" i="19"/>
  <c r="O59" i="19"/>
  <c r="D59" i="19"/>
  <c r="L128" i="19"/>
  <c r="D128" i="19"/>
  <c r="I128" i="19"/>
  <c r="G128" i="19"/>
  <c r="O128" i="19"/>
  <c r="E128" i="19"/>
  <c r="K128" i="19"/>
  <c r="J128" i="19"/>
  <c r="M128" i="19"/>
  <c r="N128" i="19"/>
  <c r="H128" i="19"/>
  <c r="F128" i="19"/>
  <c r="C128" i="19"/>
  <c r="AO96" i="23" l="1"/>
  <c r="AK96" i="23"/>
  <c r="AM96" i="23"/>
  <c r="AE96" i="23"/>
  <c r="AJ96" i="23"/>
  <c r="AL96" i="23"/>
  <c r="AI96" i="23"/>
  <c r="AG96" i="23"/>
  <c r="AN96" i="23"/>
  <c r="AH96" i="23"/>
  <c r="AF96" i="23"/>
  <c r="AE113" i="23"/>
  <c r="AN113" i="23"/>
  <c r="AI113" i="23"/>
  <c r="AJ113" i="23"/>
  <c r="AF113" i="23"/>
  <c r="AL113" i="23"/>
  <c r="AG113" i="23"/>
  <c r="AO113" i="23"/>
  <c r="AM113" i="23"/>
  <c r="AH113" i="23"/>
  <c r="AK113" i="23"/>
  <c r="AI68" i="23"/>
  <c r="AJ68" i="23"/>
  <c r="AL68" i="23"/>
  <c r="AN68" i="23"/>
  <c r="AF68" i="23"/>
  <c r="AG68" i="23"/>
  <c r="AH68" i="23"/>
  <c r="AO68" i="23"/>
  <c r="AM68" i="23"/>
  <c r="AE68" i="23"/>
  <c r="AK68" i="23"/>
  <c r="AE18" i="23"/>
  <c r="AJ18" i="23"/>
  <c r="AF18" i="23"/>
  <c r="AI18" i="23"/>
  <c r="AK18" i="23"/>
  <c r="AL18" i="23"/>
  <c r="AG18" i="23"/>
  <c r="AN18" i="23"/>
  <c r="AO18" i="23"/>
  <c r="AH18" i="23"/>
  <c r="AM18" i="23"/>
  <c r="AE105" i="23"/>
  <c r="AJ105" i="23"/>
  <c r="AL105" i="23"/>
  <c r="AM105" i="23"/>
  <c r="AN105" i="23"/>
  <c r="AK105" i="23"/>
  <c r="AF105" i="23"/>
  <c r="AG105" i="23"/>
  <c r="AO105" i="23"/>
  <c r="AH105" i="23"/>
  <c r="AI105" i="23"/>
  <c r="AG72" i="23"/>
  <c r="AL72" i="23"/>
  <c r="AF72" i="23"/>
  <c r="AH72" i="23"/>
  <c r="AN72" i="23"/>
  <c r="AO72" i="23"/>
  <c r="AK72" i="23"/>
  <c r="AJ72" i="23"/>
  <c r="AM72" i="23"/>
  <c r="AE72" i="23"/>
  <c r="AI72" i="23"/>
  <c r="AH60" i="23"/>
  <c r="AO60" i="23"/>
  <c r="AL60" i="23"/>
  <c r="AN60" i="23"/>
  <c r="AF60" i="23"/>
  <c r="AJ60" i="23"/>
  <c r="AM60" i="23"/>
  <c r="AE60" i="23"/>
  <c r="AG60" i="23"/>
  <c r="AI60" i="23"/>
  <c r="AK60" i="23"/>
  <c r="AI29" i="23"/>
  <c r="AL29" i="23"/>
  <c r="AH29" i="23"/>
  <c r="AE29" i="23"/>
  <c r="AF29" i="23"/>
  <c r="AG29" i="23"/>
  <c r="AM29" i="23"/>
  <c r="AN29" i="23"/>
  <c r="AK29" i="23"/>
  <c r="AO29" i="23"/>
  <c r="AJ29" i="23"/>
  <c r="AI98" i="23"/>
  <c r="AJ98" i="23"/>
  <c r="AH98" i="23"/>
  <c r="AK98" i="23"/>
  <c r="AE98" i="23"/>
  <c r="AG98" i="23"/>
  <c r="AM98" i="23"/>
  <c r="AN98" i="23"/>
  <c r="AL98" i="23"/>
  <c r="AO98" i="23"/>
  <c r="AF98" i="23"/>
  <c r="AG108" i="23"/>
  <c r="AF108" i="23"/>
  <c r="AH108" i="23"/>
  <c r="AI108" i="23"/>
  <c r="AM108" i="23"/>
  <c r="AN108" i="23"/>
  <c r="AE108" i="23"/>
  <c r="AJ108" i="23"/>
  <c r="AK108" i="23"/>
  <c r="AL108" i="23"/>
  <c r="AO108" i="23"/>
  <c r="AE16" i="23"/>
  <c r="AO16" i="23"/>
  <c r="AF16" i="23"/>
  <c r="AK16" i="23"/>
  <c r="AG16" i="23"/>
  <c r="AI16" i="23"/>
  <c r="AJ16" i="23"/>
  <c r="AL16" i="23"/>
  <c r="AN16" i="23"/>
  <c r="AH16" i="23"/>
  <c r="AM16" i="23"/>
  <c r="AK48" i="23"/>
  <c r="AL48" i="23"/>
  <c r="AN48" i="23"/>
  <c r="AO48" i="23"/>
  <c r="AH48" i="23"/>
  <c r="AI48" i="23"/>
  <c r="AF48" i="23"/>
  <c r="AG48" i="23"/>
  <c r="AJ48" i="23"/>
  <c r="AE48" i="23"/>
  <c r="AM48" i="23"/>
  <c r="AO66" i="23"/>
  <c r="AF66" i="23"/>
  <c r="AL66" i="23"/>
  <c r="AK66" i="23"/>
  <c r="AN66" i="23"/>
  <c r="AG66" i="23"/>
  <c r="AE66" i="23"/>
  <c r="AM66" i="23"/>
  <c r="AH66" i="23"/>
  <c r="AJ66" i="23"/>
  <c r="AI66" i="23"/>
  <c r="AN64" i="23"/>
  <c r="AJ64" i="23"/>
  <c r="AK64" i="23"/>
  <c r="AL64" i="23"/>
  <c r="AG64" i="23"/>
  <c r="AH64" i="23"/>
  <c r="AI64" i="23"/>
  <c r="AF64" i="23"/>
  <c r="AO64" i="23"/>
  <c r="AE64" i="23"/>
  <c r="AM64" i="23"/>
  <c r="AE71" i="23"/>
  <c r="AK71" i="23"/>
  <c r="AJ71" i="23"/>
  <c r="AM71" i="23"/>
  <c r="AG71" i="23"/>
  <c r="AN71" i="23"/>
  <c r="AL71" i="23"/>
  <c r="AO71" i="23"/>
  <c r="AF71" i="23"/>
  <c r="AH71" i="23"/>
  <c r="AI71" i="23"/>
  <c r="AH75" i="23"/>
  <c r="AO75" i="23"/>
  <c r="AL75" i="23"/>
  <c r="AN75" i="23"/>
  <c r="AI75" i="23"/>
  <c r="AJ75" i="23"/>
  <c r="AF75" i="23"/>
  <c r="AG75" i="23"/>
  <c r="AK75" i="23"/>
  <c r="AE75" i="23"/>
  <c r="AM75" i="23"/>
  <c r="AL99" i="23"/>
  <c r="AM99" i="23"/>
  <c r="AN99" i="23"/>
  <c r="AE99" i="23"/>
  <c r="AF99" i="23"/>
  <c r="AJ99" i="23"/>
  <c r="AK99" i="23"/>
  <c r="AH99" i="23"/>
  <c r="AG99" i="23"/>
  <c r="AO99" i="23"/>
  <c r="AI99" i="23"/>
  <c r="AI78" i="23"/>
  <c r="AM78" i="23"/>
  <c r="AJ78" i="23"/>
  <c r="AK78" i="23"/>
  <c r="AG78" i="23"/>
  <c r="AL78" i="23"/>
  <c r="AH78" i="23"/>
  <c r="AO78" i="23"/>
  <c r="AF78" i="23"/>
  <c r="AN78" i="23"/>
  <c r="AE78" i="23"/>
  <c r="AG102" i="23"/>
  <c r="AL102" i="23"/>
  <c r="AF102" i="23"/>
  <c r="AH102" i="23"/>
  <c r="AM102" i="23"/>
  <c r="AN102" i="23"/>
  <c r="AJ102" i="23"/>
  <c r="AK102" i="23"/>
  <c r="AE102" i="23"/>
  <c r="AI102" i="23"/>
  <c r="AO102" i="23"/>
  <c r="AI36" i="23"/>
  <c r="AJ36" i="23"/>
  <c r="AL36" i="23"/>
  <c r="AN36" i="23"/>
  <c r="AF36" i="23"/>
  <c r="AG36" i="23"/>
  <c r="AH36" i="23"/>
  <c r="AO36" i="23"/>
  <c r="AM36" i="23"/>
  <c r="AE36" i="23"/>
  <c r="AK36" i="23"/>
  <c r="AM41" i="23"/>
  <c r="AL41" i="23"/>
  <c r="AK41" i="23"/>
  <c r="AN41" i="23"/>
  <c r="AO41" i="23"/>
  <c r="AH41" i="23"/>
  <c r="AG41" i="23"/>
  <c r="AE41" i="23"/>
  <c r="AJ41" i="23"/>
  <c r="AI41" i="23"/>
  <c r="AF41" i="23"/>
  <c r="AF97" i="23"/>
  <c r="AJ97" i="23"/>
  <c r="AH97" i="23"/>
  <c r="AL97" i="23"/>
  <c r="AN97" i="23"/>
  <c r="AK97" i="23"/>
  <c r="AI97" i="23"/>
  <c r="AG97" i="23"/>
  <c r="AE97" i="23"/>
  <c r="AM97" i="23"/>
  <c r="AO97" i="23"/>
  <c r="AG118" i="23"/>
  <c r="AJ118" i="23"/>
  <c r="AK118" i="23"/>
  <c r="AF118" i="23"/>
  <c r="AH118" i="23"/>
  <c r="AM118" i="23"/>
  <c r="AN118" i="23"/>
  <c r="AE118" i="23"/>
  <c r="AI118" i="23"/>
  <c r="AL118" i="23"/>
  <c r="AO118" i="23"/>
  <c r="AK62" i="23"/>
  <c r="AG62" i="23"/>
  <c r="AN62" i="23"/>
  <c r="AH62" i="23"/>
  <c r="AI62" i="23"/>
  <c r="AL62" i="23"/>
  <c r="AM62" i="23"/>
  <c r="AF62" i="23"/>
  <c r="AJ62" i="23"/>
  <c r="AO62" i="23"/>
  <c r="AE62" i="23"/>
  <c r="AF58" i="23"/>
  <c r="AN58" i="23"/>
  <c r="AI58" i="23"/>
  <c r="AJ58" i="23"/>
  <c r="AG58" i="23"/>
  <c r="AK58" i="23"/>
  <c r="AO58" i="23"/>
  <c r="AM58" i="23"/>
  <c r="AH58" i="23"/>
  <c r="AL58" i="23"/>
  <c r="AE58" i="23"/>
  <c r="AG46" i="23"/>
  <c r="AE46" i="23"/>
  <c r="AI46" i="23"/>
  <c r="AM46" i="23"/>
  <c r="AN46" i="23"/>
  <c r="AK46" i="23"/>
  <c r="AL46" i="23"/>
  <c r="AJ46" i="23"/>
  <c r="AO46" i="23"/>
  <c r="AF46" i="23"/>
  <c r="AH46" i="23"/>
  <c r="AI39" i="23"/>
  <c r="AF39" i="23"/>
  <c r="AK39" i="23"/>
  <c r="AM39" i="23"/>
  <c r="AO39" i="23"/>
  <c r="AH39" i="23"/>
  <c r="AJ39" i="23"/>
  <c r="AG39" i="23"/>
  <c r="AL39" i="23"/>
  <c r="AN39" i="23"/>
  <c r="AE39" i="23"/>
  <c r="AF63" i="23"/>
  <c r="AH63" i="23"/>
  <c r="AK63" i="23"/>
  <c r="AM63" i="23"/>
  <c r="AE63" i="23"/>
  <c r="AN63" i="23"/>
  <c r="AG63" i="23"/>
  <c r="AL63" i="23"/>
  <c r="AI63" i="23"/>
  <c r="AO63" i="23"/>
  <c r="AJ63" i="23"/>
  <c r="AJ44" i="23"/>
  <c r="AF44" i="23"/>
  <c r="AI44" i="23"/>
  <c r="AO44" i="23"/>
  <c r="AN44" i="23"/>
  <c r="AE44" i="23"/>
  <c r="AM44" i="23"/>
  <c r="AG44" i="23"/>
  <c r="AL44" i="23"/>
  <c r="AH44" i="23"/>
  <c r="AK44" i="23"/>
  <c r="AI94" i="23"/>
  <c r="AM94" i="23"/>
  <c r="AJ94" i="23"/>
  <c r="AK94" i="23"/>
  <c r="AL94" i="23"/>
  <c r="AG94" i="23"/>
  <c r="AH94" i="23"/>
  <c r="AO94" i="23"/>
  <c r="AF94" i="23"/>
  <c r="AN94" i="23"/>
  <c r="AE94" i="23"/>
  <c r="AG85" i="23"/>
  <c r="AK85" i="23"/>
  <c r="AN85" i="23"/>
  <c r="AO85" i="23"/>
  <c r="AH85" i="23"/>
  <c r="AI85" i="23"/>
  <c r="AF85" i="23"/>
  <c r="AJ85" i="23"/>
  <c r="AL85" i="23"/>
  <c r="AE85" i="23"/>
  <c r="AM85" i="23"/>
  <c r="AH84" i="23"/>
  <c r="AK84" i="23"/>
  <c r="AL84" i="23"/>
  <c r="AM84" i="23"/>
  <c r="AN84" i="23"/>
  <c r="AF84" i="23"/>
  <c r="AG84" i="23"/>
  <c r="AJ84" i="23"/>
  <c r="AO84" i="23"/>
  <c r="AI84" i="23"/>
  <c r="AE84" i="23"/>
  <c r="AG104" i="23"/>
  <c r="AM104" i="23"/>
  <c r="AJ104" i="23"/>
  <c r="AK104" i="23"/>
  <c r="AF104" i="23"/>
  <c r="AH104" i="23"/>
  <c r="AN104" i="23"/>
  <c r="AE104" i="23"/>
  <c r="AI104" i="23"/>
  <c r="AL104" i="23"/>
  <c r="AO104" i="23"/>
  <c r="AL115" i="23"/>
  <c r="AN115" i="23"/>
  <c r="AE115" i="23"/>
  <c r="AF115" i="23"/>
  <c r="AO115" i="23"/>
  <c r="AI115" i="23"/>
  <c r="AM115" i="23"/>
  <c r="AH115" i="23"/>
  <c r="AJ115" i="23"/>
  <c r="AG115" i="23"/>
  <c r="AK115" i="23"/>
  <c r="AL14" i="23"/>
  <c r="AE14" i="23"/>
  <c r="AJ14" i="23"/>
  <c r="AK14" i="23"/>
  <c r="AG14" i="23"/>
  <c r="AH14" i="23"/>
  <c r="AI14" i="23"/>
  <c r="AM14" i="23"/>
  <c r="AN14" i="23"/>
  <c r="AF14" i="23"/>
  <c r="AO14" i="23"/>
  <c r="AG70" i="23"/>
  <c r="AK70" i="23"/>
  <c r="AL70" i="23"/>
  <c r="AN70" i="23"/>
  <c r="AI70" i="23"/>
  <c r="AM70" i="23"/>
  <c r="AF70" i="23"/>
  <c r="AJ70" i="23"/>
  <c r="AE70" i="23"/>
  <c r="AO70" i="23"/>
  <c r="AH70" i="23"/>
  <c r="AI37" i="23"/>
  <c r="AG37" i="23"/>
  <c r="AL37" i="23"/>
  <c r="AM37" i="23"/>
  <c r="AN37" i="23"/>
  <c r="AE37" i="23"/>
  <c r="AF37" i="23"/>
  <c r="AJ37" i="23"/>
  <c r="AO37" i="23"/>
  <c r="AK37" i="23"/>
  <c r="AH37" i="23"/>
  <c r="AI31" i="23"/>
  <c r="AJ31" i="23"/>
  <c r="AF31" i="23"/>
  <c r="AO31" i="23"/>
  <c r="AH31" i="23"/>
  <c r="AK31" i="23"/>
  <c r="AL31" i="23"/>
  <c r="AE31" i="23"/>
  <c r="AN31" i="23"/>
  <c r="AG31" i="23"/>
  <c r="AM31" i="23"/>
  <c r="AF42" i="23"/>
  <c r="AK42" i="23"/>
  <c r="AN42" i="23"/>
  <c r="AG42" i="23"/>
  <c r="AI42" i="23"/>
  <c r="AJ42" i="23"/>
  <c r="AL42" i="23"/>
  <c r="AO42" i="23"/>
  <c r="AE42" i="23"/>
  <c r="AH42" i="23"/>
  <c r="AM42" i="23"/>
  <c r="AL51" i="23"/>
  <c r="AM51" i="23"/>
  <c r="AH51" i="23"/>
  <c r="AK51" i="23"/>
  <c r="AG51" i="23"/>
  <c r="AO51" i="23"/>
  <c r="AJ51" i="23"/>
  <c r="AN51" i="23"/>
  <c r="AI51" i="23"/>
  <c r="AE51" i="23"/>
  <c r="AF51" i="23"/>
  <c r="AE26" i="23"/>
  <c r="AJ26" i="23"/>
  <c r="AF26" i="23"/>
  <c r="AO26" i="23"/>
  <c r="AK26" i="23"/>
  <c r="AL26" i="23"/>
  <c r="AG26" i="23"/>
  <c r="AI26" i="23"/>
  <c r="AN26" i="23"/>
  <c r="AM26" i="23"/>
  <c r="AH26" i="23"/>
  <c r="AI33" i="23"/>
  <c r="AJ33" i="23"/>
  <c r="AG33" i="23"/>
  <c r="AH33" i="23"/>
  <c r="AL33" i="23"/>
  <c r="AO33" i="23"/>
  <c r="AE33" i="23"/>
  <c r="AM33" i="23"/>
  <c r="AN33" i="23"/>
  <c r="AF33" i="23"/>
  <c r="AK33" i="23"/>
  <c r="AH35" i="23"/>
  <c r="AL35" i="23"/>
  <c r="AO35" i="23"/>
  <c r="AF35" i="23"/>
  <c r="AG35" i="23"/>
  <c r="AM35" i="23"/>
  <c r="AJ35" i="23"/>
  <c r="AK35" i="23"/>
  <c r="AI35" i="23"/>
  <c r="AE35" i="23"/>
  <c r="AN35" i="23"/>
  <c r="AG59" i="23"/>
  <c r="AK59" i="23"/>
  <c r="AF59" i="23"/>
  <c r="AI59" i="23"/>
  <c r="AL59" i="23"/>
  <c r="AN59" i="23"/>
  <c r="AE59" i="23"/>
  <c r="AM59" i="23"/>
  <c r="AO59" i="23"/>
  <c r="AH59" i="23"/>
  <c r="AJ59" i="23"/>
  <c r="AF81" i="23"/>
  <c r="AN81" i="23"/>
  <c r="AH81" i="23"/>
  <c r="AL81" i="23"/>
  <c r="AJ81" i="23"/>
  <c r="AK81" i="23"/>
  <c r="AG81" i="23"/>
  <c r="AO81" i="23"/>
  <c r="AI81" i="23"/>
  <c r="AM81" i="23"/>
  <c r="AE81" i="23"/>
  <c r="AG34" i="23"/>
  <c r="AN34" i="23"/>
  <c r="AK34" i="23"/>
  <c r="AO34" i="23"/>
  <c r="AF34" i="23"/>
  <c r="AM34" i="23"/>
  <c r="AH34" i="23"/>
  <c r="AI34" i="23"/>
  <c r="AJ34" i="23"/>
  <c r="AL34" i="23"/>
  <c r="AE34" i="23"/>
  <c r="AM43" i="23"/>
  <c r="AF43" i="23"/>
  <c r="AG43" i="23"/>
  <c r="AJ43" i="23"/>
  <c r="AO43" i="23"/>
  <c r="AK43" i="23"/>
  <c r="AH43" i="23"/>
  <c r="AE43" i="23"/>
  <c r="AI43" i="23"/>
  <c r="AL43" i="23"/>
  <c r="AN43" i="23"/>
  <c r="AH91" i="23"/>
  <c r="AF91" i="23"/>
  <c r="AJ91" i="23"/>
  <c r="AK91" i="23"/>
  <c r="AL91" i="23"/>
  <c r="AG91" i="23"/>
  <c r="AI91" i="23"/>
  <c r="AN91" i="23"/>
  <c r="AO91" i="23"/>
  <c r="AE91" i="23"/>
  <c r="AM91" i="23"/>
  <c r="AI23" i="23"/>
  <c r="AG23" i="23"/>
  <c r="AM23" i="23"/>
  <c r="AL23" i="23"/>
  <c r="AN23" i="23"/>
  <c r="AO23" i="23"/>
  <c r="AH23" i="23"/>
  <c r="AJ23" i="23"/>
  <c r="AF23" i="23"/>
  <c r="AK23" i="23"/>
  <c r="AE23" i="23"/>
  <c r="AN38" i="23"/>
  <c r="AJ38" i="23"/>
  <c r="AM38" i="23"/>
  <c r="AF38" i="23"/>
  <c r="AO38" i="23"/>
  <c r="AG38" i="23"/>
  <c r="AH38" i="23"/>
  <c r="AI38" i="23"/>
  <c r="AK38" i="23"/>
  <c r="AE38" i="23"/>
  <c r="AL38" i="23"/>
  <c r="AH52" i="23"/>
  <c r="AN52" i="23"/>
  <c r="AO52" i="23"/>
  <c r="AI52" i="23"/>
  <c r="AJ52" i="23"/>
  <c r="AF52" i="23"/>
  <c r="AG52" i="23"/>
  <c r="AL52" i="23"/>
  <c r="AE52" i="23"/>
  <c r="AM52" i="23"/>
  <c r="AK52" i="23"/>
  <c r="AN87" i="23"/>
  <c r="AI87" i="23"/>
  <c r="AK87" i="23"/>
  <c r="AL87" i="23"/>
  <c r="AM87" i="23"/>
  <c r="AF87" i="23"/>
  <c r="AG87" i="23"/>
  <c r="AH87" i="23"/>
  <c r="AE87" i="23"/>
  <c r="AO87" i="23"/>
  <c r="AJ87" i="23"/>
  <c r="AJ93" i="23"/>
  <c r="AL93" i="23"/>
  <c r="AO93" i="23"/>
  <c r="AF93" i="23"/>
  <c r="AN93" i="23"/>
  <c r="AG93" i="23"/>
  <c r="AH93" i="23"/>
  <c r="AM93" i="23"/>
  <c r="AK93" i="23"/>
  <c r="AI93" i="23"/>
  <c r="AE93" i="23"/>
  <c r="AE121" i="23"/>
  <c r="AJ121" i="23"/>
  <c r="AL121" i="23"/>
  <c r="AF121" i="23"/>
  <c r="AI121" i="23"/>
  <c r="AN121" i="23"/>
  <c r="AG121" i="23"/>
  <c r="AO121" i="23"/>
  <c r="AH121" i="23"/>
  <c r="AK121" i="23"/>
  <c r="AM121" i="23"/>
  <c r="AG114" i="23"/>
  <c r="AJ114" i="23"/>
  <c r="AK114" i="23"/>
  <c r="AF114" i="23"/>
  <c r="AH114" i="23"/>
  <c r="AM114" i="23"/>
  <c r="AN114" i="23"/>
  <c r="AE114" i="23"/>
  <c r="AI114" i="23"/>
  <c r="AL114" i="23"/>
  <c r="AO114" i="23"/>
  <c r="AE90" i="23"/>
  <c r="AJ90" i="23"/>
  <c r="AI90" i="23"/>
  <c r="AF90" i="23"/>
  <c r="AG90" i="23"/>
  <c r="AM90" i="23"/>
  <c r="AH90" i="23"/>
  <c r="AL90" i="23"/>
  <c r="AN90" i="23"/>
  <c r="AO90" i="23"/>
  <c r="AK90" i="23"/>
  <c r="AN56" i="23"/>
  <c r="AL56" i="23"/>
  <c r="AO56" i="23"/>
  <c r="AG56" i="23"/>
  <c r="AH56" i="23"/>
  <c r="AF56" i="23"/>
  <c r="AJ56" i="23"/>
  <c r="AI56" i="23"/>
  <c r="AE56" i="23"/>
  <c r="AM56" i="23"/>
  <c r="AK56" i="23"/>
  <c r="AI25" i="23"/>
  <c r="AL25" i="23"/>
  <c r="AH25" i="23"/>
  <c r="AN25" i="23"/>
  <c r="AO25" i="23"/>
  <c r="AE25" i="23"/>
  <c r="AJ25" i="23"/>
  <c r="AK25" i="23"/>
  <c r="AF25" i="23"/>
  <c r="AG25" i="23"/>
  <c r="AM25" i="23"/>
  <c r="AI21" i="23"/>
  <c r="AL21" i="23"/>
  <c r="AH21" i="23"/>
  <c r="AK21" i="23"/>
  <c r="AM21" i="23"/>
  <c r="AN21" i="23"/>
  <c r="AF21" i="23"/>
  <c r="AG21" i="23"/>
  <c r="AE21" i="23"/>
  <c r="AJ21" i="23"/>
  <c r="AO21" i="23"/>
  <c r="AI27" i="23"/>
  <c r="AG27" i="23"/>
  <c r="AM27" i="23"/>
  <c r="AO27" i="23"/>
  <c r="AE27" i="23"/>
  <c r="AF27" i="23"/>
  <c r="AK27" i="23"/>
  <c r="AL27" i="23"/>
  <c r="AN27" i="23"/>
  <c r="AH27" i="23"/>
  <c r="AJ27" i="23"/>
  <c r="AM47" i="23"/>
  <c r="AJ47" i="23"/>
  <c r="AL47" i="23"/>
  <c r="AO47" i="23"/>
  <c r="AF47" i="23"/>
  <c r="AH47" i="23"/>
  <c r="AE47" i="23"/>
  <c r="AK47" i="23"/>
  <c r="AI47" i="23"/>
  <c r="AG47" i="23"/>
  <c r="AN47" i="23"/>
  <c r="AI65" i="23"/>
  <c r="AL65" i="23"/>
  <c r="AH65" i="23"/>
  <c r="AJ65" i="23"/>
  <c r="AM65" i="23"/>
  <c r="AE65" i="23"/>
  <c r="AF65" i="23"/>
  <c r="AO65" i="23"/>
  <c r="AG65" i="23"/>
  <c r="AN65" i="23"/>
  <c r="AK65" i="23"/>
  <c r="AI19" i="23"/>
  <c r="AG19" i="23"/>
  <c r="AM19" i="23"/>
  <c r="AJ19" i="23"/>
  <c r="AK19" i="23"/>
  <c r="AL19" i="23"/>
  <c r="AE19" i="23"/>
  <c r="AF19" i="23"/>
  <c r="AH19" i="23"/>
  <c r="AN19" i="23"/>
  <c r="AO19" i="23"/>
  <c r="AM57" i="23"/>
  <c r="AI57" i="23"/>
  <c r="AL57" i="23"/>
  <c r="AF57" i="23"/>
  <c r="AN57" i="23"/>
  <c r="AG57" i="23"/>
  <c r="AO57" i="23"/>
  <c r="AJ57" i="23"/>
  <c r="AH57" i="23"/>
  <c r="AK57" i="23"/>
  <c r="AE57" i="23"/>
  <c r="AG32" i="23"/>
  <c r="AL32" i="23"/>
  <c r="AI32" i="23"/>
  <c r="AJ32" i="23"/>
  <c r="AK32" i="23"/>
  <c r="AF32" i="23"/>
  <c r="AH32" i="23"/>
  <c r="AN32" i="23"/>
  <c r="AO32" i="23"/>
  <c r="AM32" i="23"/>
  <c r="AE32" i="23"/>
  <c r="AL119" i="23"/>
  <c r="AN119" i="23"/>
  <c r="AE119" i="23"/>
  <c r="AO119" i="23"/>
  <c r="AF119" i="23"/>
  <c r="AH119" i="23"/>
  <c r="AI119" i="23"/>
  <c r="AM119" i="23"/>
  <c r="AK119" i="23"/>
  <c r="AJ119" i="23"/>
  <c r="AG119" i="23"/>
  <c r="AE117" i="23"/>
  <c r="AJ117" i="23"/>
  <c r="AL117" i="23"/>
  <c r="AF117" i="23"/>
  <c r="AI117" i="23"/>
  <c r="AN117" i="23"/>
  <c r="AK117" i="23"/>
  <c r="AG117" i="23"/>
  <c r="AM117" i="23"/>
  <c r="AH117" i="23"/>
  <c r="AO117" i="23"/>
  <c r="AG110" i="23"/>
  <c r="AI110" i="23"/>
  <c r="AL110" i="23"/>
  <c r="AM110" i="23"/>
  <c r="AH110" i="23"/>
  <c r="AJ110" i="23"/>
  <c r="AE110" i="23"/>
  <c r="AK110" i="23"/>
  <c r="AN110" i="23"/>
  <c r="AF110" i="23"/>
  <c r="AO110" i="23"/>
  <c r="AF103" i="23"/>
  <c r="AE103" i="23"/>
  <c r="AJ103" i="23"/>
  <c r="AM103" i="23"/>
  <c r="AL103" i="23"/>
  <c r="AG103" i="23"/>
  <c r="AO103" i="23"/>
  <c r="AH103" i="23"/>
  <c r="AN103" i="23"/>
  <c r="AI103" i="23"/>
  <c r="AK103" i="23"/>
  <c r="AM92" i="23"/>
  <c r="AO92" i="23"/>
  <c r="AF92" i="23"/>
  <c r="AG92" i="23"/>
  <c r="AH92" i="23"/>
  <c r="AI92" i="23"/>
  <c r="AK92" i="23"/>
  <c r="AL92" i="23"/>
  <c r="AJ92" i="23"/>
  <c r="AE92" i="23"/>
  <c r="AN92" i="23"/>
  <c r="AE80" i="23"/>
  <c r="AM80" i="23"/>
  <c r="AO80" i="23"/>
  <c r="AF80" i="23"/>
  <c r="AN80" i="23"/>
  <c r="AI80" i="23"/>
  <c r="AK80" i="23"/>
  <c r="AL80" i="23"/>
  <c r="AG80" i="23"/>
  <c r="AH80" i="23"/>
  <c r="AJ80" i="23"/>
  <c r="AK89" i="23"/>
  <c r="AN89" i="23"/>
  <c r="AO89" i="23"/>
  <c r="AF89" i="23"/>
  <c r="AI89" i="23"/>
  <c r="AJ89" i="23"/>
  <c r="AH89" i="23"/>
  <c r="AL89" i="23"/>
  <c r="AG89" i="23"/>
  <c r="AE89" i="23"/>
  <c r="AM89" i="23"/>
  <c r="AO111" i="23"/>
  <c r="AE111" i="23"/>
  <c r="AH111" i="23"/>
  <c r="AN111" i="23"/>
  <c r="AI111" i="23"/>
  <c r="AM111" i="23"/>
  <c r="AK111" i="23"/>
  <c r="AJ111" i="23"/>
  <c r="AF111" i="23"/>
  <c r="AG111" i="23"/>
  <c r="AL111" i="23"/>
  <c r="AJ69" i="23"/>
  <c r="AM69" i="23"/>
  <c r="AO69" i="23"/>
  <c r="AK69" i="23"/>
  <c r="AE69" i="23"/>
  <c r="AH69" i="23"/>
  <c r="AF69" i="23"/>
  <c r="AG69" i="23"/>
  <c r="AL69" i="23"/>
  <c r="AN69" i="23"/>
  <c r="AI69" i="23"/>
  <c r="AI17" i="23"/>
  <c r="AL17" i="23"/>
  <c r="AH17" i="23"/>
  <c r="AG17" i="23"/>
  <c r="AJ17" i="23"/>
  <c r="AK17" i="23"/>
  <c r="AO17" i="23"/>
  <c r="AE17" i="23"/>
  <c r="AM17" i="23"/>
  <c r="AF17" i="23"/>
  <c r="AN17" i="23"/>
  <c r="AF50" i="23"/>
  <c r="AL50" i="23"/>
  <c r="AG50" i="23"/>
  <c r="AE50" i="23"/>
  <c r="AN50" i="23"/>
  <c r="AM50" i="23"/>
  <c r="AO50" i="23"/>
  <c r="AI50" i="23"/>
  <c r="AH50" i="23"/>
  <c r="AJ50" i="23"/>
  <c r="AK50" i="23"/>
  <c r="AI49" i="23"/>
  <c r="AH49" i="23"/>
  <c r="AL49" i="23"/>
  <c r="AM49" i="23"/>
  <c r="AN49" i="23"/>
  <c r="AF49" i="23"/>
  <c r="AG49" i="23"/>
  <c r="AE49" i="23"/>
  <c r="AJ49" i="23"/>
  <c r="AO49" i="23"/>
  <c r="AK49" i="23"/>
  <c r="AE101" i="23"/>
  <c r="AN101" i="23"/>
  <c r="AM101" i="23"/>
  <c r="AL101" i="23"/>
  <c r="AF101" i="23"/>
  <c r="AI101" i="23"/>
  <c r="AK101" i="23"/>
  <c r="AG101" i="23"/>
  <c r="AO101" i="23"/>
  <c r="AJ101" i="23"/>
  <c r="AH101" i="23"/>
  <c r="AI86" i="23"/>
  <c r="AM86" i="23"/>
  <c r="AK86" i="23"/>
  <c r="AL86" i="23"/>
  <c r="AN86" i="23"/>
  <c r="AG86" i="23"/>
  <c r="AH86" i="23"/>
  <c r="AJ86" i="23"/>
  <c r="AO86" i="23"/>
  <c r="AE86" i="23"/>
  <c r="AF86" i="23"/>
  <c r="AG95" i="23"/>
  <c r="AL95" i="23"/>
  <c r="AH95" i="23"/>
  <c r="AF95" i="23"/>
  <c r="AK95" i="23"/>
  <c r="AI95" i="23"/>
  <c r="AO95" i="23"/>
  <c r="AM95" i="23"/>
  <c r="AN95" i="23"/>
  <c r="AE95" i="23"/>
  <c r="AJ95" i="23"/>
  <c r="AG76" i="23"/>
  <c r="AM76" i="23"/>
  <c r="AO76" i="23"/>
  <c r="AF76" i="23"/>
  <c r="AH76" i="23"/>
  <c r="AK76" i="23"/>
  <c r="AL76" i="23"/>
  <c r="AN76" i="23"/>
  <c r="AJ76" i="23"/>
  <c r="AI76" i="23"/>
  <c r="AE76" i="23"/>
  <c r="AG79" i="23"/>
  <c r="AH79" i="23"/>
  <c r="AN79" i="23"/>
  <c r="AI79" i="23"/>
  <c r="AF79" i="23"/>
  <c r="AO79" i="23"/>
  <c r="AE79" i="23"/>
  <c r="AL79" i="23"/>
  <c r="AM79" i="23"/>
  <c r="AJ79" i="23"/>
  <c r="AK79" i="23"/>
  <c r="AE107" i="23"/>
  <c r="AF107" i="23"/>
  <c r="AN107" i="23"/>
  <c r="AL107" i="23"/>
  <c r="AM107" i="23"/>
  <c r="AJ107" i="23"/>
  <c r="AO107" i="23"/>
  <c r="AH107" i="23"/>
  <c r="AG107" i="23"/>
  <c r="AI107" i="23"/>
  <c r="AK107" i="23"/>
  <c r="AF109" i="23"/>
  <c r="AN109" i="23"/>
  <c r="AE109" i="23"/>
  <c r="AG109" i="23"/>
  <c r="AH109" i="23"/>
  <c r="AL109" i="23"/>
  <c r="AI109" i="23"/>
  <c r="AO109" i="23"/>
  <c r="AK109" i="23"/>
  <c r="AM109" i="23"/>
  <c r="AJ109" i="23"/>
  <c r="AI88" i="23"/>
  <c r="AN88" i="23"/>
  <c r="AO88" i="23"/>
  <c r="AE88" i="23"/>
  <c r="AF88" i="23"/>
  <c r="AK88" i="23"/>
  <c r="AL88" i="23"/>
  <c r="AH88" i="23"/>
  <c r="AJ88" i="23"/>
  <c r="AM88" i="23"/>
  <c r="AG88" i="23"/>
  <c r="AN77" i="23"/>
  <c r="AJ77" i="23"/>
  <c r="AF77" i="23"/>
  <c r="AL77" i="23"/>
  <c r="AO77" i="23"/>
  <c r="AK77" i="23"/>
  <c r="AI77" i="23"/>
  <c r="AE77" i="23"/>
  <c r="AM77" i="23"/>
  <c r="AG77" i="23"/>
  <c r="AH77" i="23"/>
  <c r="AK83" i="23"/>
  <c r="AF83" i="23"/>
  <c r="AO83" i="23"/>
  <c r="AH83" i="23"/>
  <c r="AI83" i="23"/>
  <c r="AE83" i="23"/>
  <c r="AG83" i="23"/>
  <c r="AN83" i="23"/>
  <c r="AM83" i="23"/>
  <c r="AJ83" i="23"/>
  <c r="AL83" i="23"/>
  <c r="AI61" i="23"/>
  <c r="AL61" i="23"/>
  <c r="AE61" i="23"/>
  <c r="AO61" i="23"/>
  <c r="AF61" i="23"/>
  <c r="AG61" i="23"/>
  <c r="AK61" i="23"/>
  <c r="AM61" i="23"/>
  <c r="AJ61" i="23"/>
  <c r="AN61" i="23"/>
  <c r="AH61" i="23"/>
  <c r="AG122" i="23"/>
  <c r="AJ122" i="23"/>
  <c r="AK122" i="23"/>
  <c r="AF122" i="23"/>
  <c r="AH122" i="23"/>
  <c r="AM122" i="23"/>
  <c r="AN122" i="23"/>
  <c r="AE122" i="23"/>
  <c r="AI122" i="23"/>
  <c r="AL122" i="23"/>
  <c r="AO122" i="23"/>
  <c r="AG106" i="23"/>
  <c r="AH106" i="23"/>
  <c r="AE106" i="23"/>
  <c r="AF106" i="23"/>
  <c r="AL106" i="23"/>
  <c r="AM106" i="23"/>
  <c r="AJ106" i="23"/>
  <c r="AI106" i="23"/>
  <c r="AK106" i="23"/>
  <c r="AN106" i="23"/>
  <c r="AO106" i="23"/>
  <c r="AG112" i="23"/>
  <c r="AL112" i="23"/>
  <c r="AH112" i="23"/>
  <c r="AI112" i="23"/>
  <c r="AN112" i="23"/>
  <c r="AE112" i="23"/>
  <c r="AK112" i="23"/>
  <c r="AM112" i="23"/>
  <c r="AF112" i="23"/>
  <c r="AJ112" i="23"/>
  <c r="AO112" i="23"/>
  <c r="AK54" i="23"/>
  <c r="AN54" i="23"/>
  <c r="AL54" i="23"/>
  <c r="AJ54" i="23"/>
  <c r="AM54" i="23"/>
  <c r="AE54" i="23"/>
  <c r="AH54" i="23"/>
  <c r="AF54" i="23"/>
  <c r="AO54" i="23"/>
  <c r="AG54" i="23"/>
  <c r="AI54" i="23"/>
  <c r="AI53" i="23"/>
  <c r="AF53" i="23"/>
  <c r="AN53" i="23"/>
  <c r="AO53" i="23"/>
  <c r="AJ53" i="23"/>
  <c r="AL53" i="23"/>
  <c r="AG53" i="23"/>
  <c r="AM53" i="23"/>
  <c r="AE53" i="23"/>
  <c r="AK53" i="23"/>
  <c r="AH53" i="23"/>
  <c r="AI55" i="23"/>
  <c r="AM55" i="23"/>
  <c r="AJ55" i="23"/>
  <c r="AK55" i="23"/>
  <c r="AO55" i="23"/>
  <c r="AF55" i="23"/>
  <c r="AH55" i="23"/>
  <c r="AN55" i="23"/>
  <c r="AE55" i="23"/>
  <c r="AG55" i="23"/>
  <c r="AL55" i="23"/>
  <c r="AK15" i="23"/>
  <c r="AJ15" i="23"/>
  <c r="AE15" i="23"/>
  <c r="AL15" i="23"/>
  <c r="AM15" i="23"/>
  <c r="AO15" i="23"/>
  <c r="AN15" i="23"/>
  <c r="AF15" i="23"/>
  <c r="AG15" i="23"/>
  <c r="AH15" i="23"/>
  <c r="AI15" i="23"/>
  <c r="AO28" i="23"/>
  <c r="AK28" i="23"/>
  <c r="AF28" i="23"/>
  <c r="AG28" i="23"/>
  <c r="AL28" i="23"/>
  <c r="AN28" i="23"/>
  <c r="AI28" i="23"/>
  <c r="AJ28" i="23"/>
  <c r="AE28" i="23"/>
  <c r="AM28" i="23"/>
  <c r="AH28" i="23"/>
  <c r="AE74" i="23"/>
  <c r="AL74" i="23"/>
  <c r="AM74" i="23"/>
  <c r="AK74" i="23"/>
  <c r="AJ74" i="23"/>
  <c r="AG74" i="23"/>
  <c r="AN74" i="23"/>
  <c r="AI74" i="23"/>
  <c r="AF74" i="23"/>
  <c r="AO74" i="23"/>
  <c r="AH74" i="23"/>
  <c r="AE20" i="23"/>
  <c r="AO20" i="23"/>
  <c r="AK20" i="23"/>
  <c r="AJ20" i="23"/>
  <c r="AL20" i="23"/>
  <c r="AN20" i="23"/>
  <c r="AF20" i="23"/>
  <c r="AG20" i="23"/>
  <c r="AI20" i="23"/>
  <c r="AM20" i="23"/>
  <c r="AH20" i="23"/>
  <c r="AG40" i="23"/>
  <c r="AN40" i="23"/>
  <c r="AO40" i="23"/>
  <c r="AH40" i="23"/>
  <c r="AJ40" i="23"/>
  <c r="AF40" i="23"/>
  <c r="AL40" i="23"/>
  <c r="AE40" i="23"/>
  <c r="AK40" i="23"/>
  <c r="AI40" i="23"/>
  <c r="AM40" i="23"/>
  <c r="AJ73" i="23"/>
  <c r="AF73" i="23"/>
  <c r="AG73" i="23"/>
  <c r="AH73" i="23"/>
  <c r="AL73" i="23"/>
  <c r="AN73" i="23"/>
  <c r="AO73" i="23"/>
  <c r="AI73" i="23"/>
  <c r="AK73" i="23"/>
  <c r="AE73" i="23"/>
  <c r="AM73" i="23"/>
  <c r="AE24" i="23"/>
  <c r="AO24" i="23"/>
  <c r="AK24" i="23"/>
  <c r="AN24" i="23"/>
  <c r="AI24" i="23"/>
  <c r="AJ24" i="23"/>
  <c r="AF24" i="23"/>
  <c r="AG24" i="23"/>
  <c r="AL24" i="23"/>
  <c r="AM24" i="23"/>
  <c r="AH24" i="23"/>
  <c r="AF67" i="23"/>
  <c r="AL67" i="23"/>
  <c r="AO67" i="23"/>
  <c r="AJ67" i="23"/>
  <c r="AK67" i="23"/>
  <c r="AI67" i="23"/>
  <c r="AE67" i="23"/>
  <c r="AN67" i="23"/>
  <c r="AG67" i="23"/>
  <c r="AH67" i="23"/>
  <c r="AM67" i="23"/>
  <c r="AM13" i="23"/>
  <c r="AJ13" i="23"/>
  <c r="AL13" i="23"/>
  <c r="AN13" i="23"/>
  <c r="AK13" i="23"/>
  <c r="AF13" i="23"/>
  <c r="AO13" i="23"/>
  <c r="AG13" i="23"/>
  <c r="AH13" i="23"/>
  <c r="AI13" i="23"/>
  <c r="AE13" i="23"/>
  <c r="AI45" i="23"/>
  <c r="AH45" i="23"/>
  <c r="AF45" i="23"/>
  <c r="AG45" i="23"/>
  <c r="AJ45" i="23"/>
  <c r="AM45" i="23"/>
  <c r="AN45" i="23"/>
  <c r="AK45" i="23"/>
  <c r="AL45" i="23"/>
  <c r="AO45" i="23"/>
  <c r="AE45" i="23"/>
  <c r="AE22" i="23"/>
  <c r="AJ22" i="23"/>
  <c r="AF22" i="23"/>
  <c r="AL22" i="23"/>
  <c r="AN22" i="23"/>
  <c r="AO22" i="23"/>
  <c r="AG22" i="23"/>
  <c r="AI22" i="23"/>
  <c r="AK22" i="23"/>
  <c r="AM22" i="23"/>
  <c r="AH22" i="23"/>
  <c r="AN12" i="23"/>
  <c r="AG12" i="23"/>
  <c r="AJ12" i="23"/>
  <c r="AO12" i="23"/>
  <c r="AK12" i="23"/>
  <c r="AF12" i="23"/>
  <c r="AM12" i="23"/>
  <c r="AH12" i="23"/>
  <c r="AE12" i="23"/>
  <c r="AI12" i="23"/>
  <c r="AL12" i="23"/>
  <c r="AK30" i="23"/>
  <c r="AF30" i="23"/>
  <c r="AG30" i="23"/>
  <c r="AI30" i="23"/>
  <c r="AO30" i="23"/>
  <c r="AN30" i="23"/>
  <c r="AJ30" i="23"/>
  <c r="AE30" i="23"/>
  <c r="AM30" i="23"/>
  <c r="AL30" i="23"/>
  <c r="AH30" i="23"/>
  <c r="AG120" i="23"/>
  <c r="AJ120" i="23"/>
  <c r="AK120" i="23"/>
  <c r="AF120" i="23"/>
  <c r="AH120" i="23"/>
  <c r="AM120" i="23"/>
  <c r="AN120" i="23"/>
  <c r="AE120" i="23"/>
  <c r="AI120" i="23"/>
  <c r="AL120" i="23"/>
  <c r="AO120" i="23"/>
  <c r="AG100" i="23"/>
  <c r="AK100" i="23"/>
  <c r="AM100" i="23"/>
  <c r="AN100" i="23"/>
  <c r="AI100" i="23"/>
  <c r="AJ100" i="23"/>
  <c r="AF100" i="23"/>
  <c r="AL100" i="23"/>
  <c r="AH100" i="23"/>
  <c r="AE100" i="23"/>
  <c r="AO100" i="23"/>
  <c r="AI82" i="23"/>
  <c r="AN82" i="23"/>
  <c r="AG82" i="23"/>
  <c r="AH82" i="23"/>
  <c r="AJ82" i="23"/>
  <c r="AK82" i="23"/>
  <c r="AM82" i="23"/>
  <c r="AE82" i="23"/>
  <c r="AO82" i="23"/>
  <c r="AF82" i="23"/>
  <c r="AL82" i="23"/>
  <c r="AG116" i="23"/>
  <c r="AJ116" i="23"/>
  <c r="AK116" i="23"/>
  <c r="AF116" i="23"/>
  <c r="AH116" i="23"/>
  <c r="AM116" i="23"/>
  <c r="AN116" i="23"/>
  <c r="AE116" i="23"/>
  <c r="AI116" i="23"/>
  <c r="AL116" i="23"/>
  <c r="AO116" i="23"/>
  <c r="A139" i="12"/>
  <c r="A50" i="12"/>
  <c r="A167" i="12"/>
  <c r="A168" i="12"/>
  <c r="A51" i="12"/>
  <c r="A214" i="12"/>
  <c r="A215" i="12"/>
  <c r="A80" i="12"/>
  <c r="A169" i="12"/>
  <c r="A170" i="12"/>
  <c r="A171" i="12"/>
  <c r="A48" i="12"/>
  <c r="A138" i="12"/>
  <c r="A49" i="12"/>
  <c r="A166" i="12"/>
  <c r="A143" i="12"/>
  <c r="A154" i="12"/>
  <c r="A81" i="12"/>
  <c r="A140" i="12"/>
  <c r="A137" i="12"/>
  <c r="A248" i="12"/>
  <c r="A74" i="12"/>
  <c r="A52" i="12"/>
  <c r="A77" i="12"/>
  <c r="A75" i="12"/>
  <c r="A207" i="12"/>
  <c r="A76" i="12"/>
  <c r="A54" i="12"/>
  <c r="A27" i="12"/>
  <c r="A23" i="12"/>
  <c r="A26" i="12"/>
  <c r="A134" i="12"/>
  <c r="A25" i="12"/>
  <c r="A22" i="12"/>
  <c r="A149" i="12"/>
  <c r="A243" i="12"/>
  <c r="A7" i="12"/>
  <c r="A156" i="12"/>
  <c r="A46" i="12"/>
  <c r="A47" i="12"/>
  <c r="A136" i="12"/>
  <c r="A152" i="12"/>
  <c r="A153" i="12"/>
  <c r="A155" i="12"/>
  <c r="A258" i="12"/>
  <c r="A53" i="12"/>
  <c r="A242" i="12"/>
  <c r="A135" i="12"/>
  <c r="A185" i="12"/>
  <c r="A186" i="12"/>
  <c r="A187" i="12"/>
  <c r="A195" i="12"/>
  <c r="A192" i="12"/>
  <c r="A193" i="12"/>
  <c r="A194" i="12"/>
  <c r="A188" i="12"/>
  <c r="A189" i="12"/>
  <c r="A190" i="12"/>
  <c r="A191" i="12"/>
  <c r="A204" i="12"/>
  <c r="A205" i="12"/>
  <c r="A206" i="12"/>
  <c r="A35" i="12"/>
  <c r="A36" i="12"/>
  <c r="A37" i="12"/>
  <c r="A38" i="12"/>
  <c r="A230" i="12"/>
  <c r="A231" i="12"/>
  <c r="A260" i="12"/>
  <c r="A3" i="12"/>
  <c r="A4" i="12"/>
  <c r="A5" i="12"/>
  <c r="A6" i="12"/>
  <c r="A39" i="12"/>
  <c r="A40" i="12"/>
  <c r="A41" i="12"/>
  <c r="A42" i="12"/>
  <c r="A43" i="12"/>
  <c r="A44" i="12"/>
  <c r="A45" i="12"/>
  <c r="A181" i="12"/>
  <c r="A182" i="12"/>
  <c r="A183" i="12"/>
  <c r="A184" i="12"/>
  <c r="A63" i="12"/>
  <c r="A64" i="12"/>
  <c r="A123" i="12"/>
  <c r="A124" i="12"/>
  <c r="A125" i="12"/>
  <c r="A126" i="12"/>
  <c r="A127" i="12"/>
  <c r="A235" i="12"/>
  <c r="A236" i="12"/>
  <c r="A237" i="12"/>
  <c r="A238" i="12"/>
  <c r="A239" i="12"/>
  <c r="A232" i="12"/>
  <c r="A233" i="12"/>
  <c r="A234" i="12"/>
  <c r="A78" i="12"/>
  <c r="A79" i="12"/>
  <c r="A113" i="12"/>
  <c r="A114" i="12"/>
  <c r="A115" i="12"/>
  <c r="A116" i="12"/>
  <c r="A117" i="12"/>
  <c r="A118" i="12"/>
  <c r="A119" i="12"/>
  <c r="A120" i="12"/>
  <c r="A121" i="12"/>
  <c r="A122" i="12"/>
  <c r="A8" i="12"/>
  <c r="A9" i="12"/>
  <c r="A10" i="12"/>
  <c r="A11" i="12"/>
  <c r="A12" i="12"/>
  <c r="A13" i="12"/>
  <c r="A14" i="12"/>
  <c r="A150" i="12"/>
  <c r="A151" i="12"/>
  <c r="A70" i="12"/>
  <c r="A71" i="12"/>
  <c r="A72" i="12"/>
  <c r="A73" i="12"/>
  <c r="A60" i="12"/>
  <c r="A61" i="12"/>
  <c r="A62" i="12"/>
  <c r="A241" i="12"/>
  <c r="A141" i="12"/>
  <c r="A90" i="12"/>
  <c r="A91" i="12"/>
  <c r="A92" i="12"/>
  <c r="A93" i="12"/>
  <c r="A94" i="12"/>
  <c r="A172" i="12"/>
  <c r="A173" i="12"/>
  <c r="A176" i="12"/>
  <c r="A177" i="12"/>
  <c r="A178" i="12"/>
  <c r="A179" i="12"/>
  <c r="A180" i="12"/>
  <c r="A59" i="12"/>
  <c r="A157" i="12"/>
  <c r="A95" i="12"/>
  <c r="A96" i="12"/>
  <c r="A97" i="12"/>
  <c r="A98" i="12"/>
  <c r="A99" i="12"/>
  <c r="A128" i="12"/>
  <c r="A129" i="12"/>
  <c r="A225" i="12"/>
  <c r="A226" i="12"/>
  <c r="A227" i="12"/>
  <c r="A228" i="12"/>
  <c r="A229" i="12"/>
  <c r="A253" i="12"/>
  <c r="A254" i="12"/>
  <c r="A255" i="12"/>
  <c r="A256" i="12"/>
  <c r="A257" i="12"/>
  <c r="A32" i="12"/>
  <c r="A33" i="12"/>
  <c r="A34" i="12"/>
  <c r="A55" i="12"/>
  <c r="A56" i="12"/>
  <c r="A130" i="12"/>
  <c r="A131" i="12"/>
  <c r="A132" i="12"/>
  <c r="A133" i="12"/>
  <c r="A57" i="12"/>
  <c r="A58" i="12"/>
  <c r="A19" i="12"/>
  <c r="A20" i="12"/>
  <c r="A21" i="12"/>
  <c r="A158" i="12"/>
  <c r="A159" i="12"/>
  <c r="A160" i="12"/>
  <c r="A161" i="12"/>
  <c r="A216" i="12"/>
  <c r="A217" i="12"/>
  <c r="A218" i="12"/>
  <c r="A219" i="12"/>
  <c r="A220" i="12"/>
  <c r="A221" i="12"/>
  <c r="A222" i="12"/>
  <c r="A223" i="12"/>
  <c r="A224" i="12"/>
  <c r="A85" i="12"/>
  <c r="A86" i="12"/>
  <c r="A87" i="12"/>
  <c r="A88" i="12"/>
  <c r="A89" i="12"/>
  <c r="A82" i="12"/>
  <c r="A28" i="12"/>
  <c r="A244" i="12"/>
  <c r="A245" i="12"/>
  <c r="A246" i="12"/>
  <c r="A83" i="12"/>
  <c r="A84" i="12"/>
  <c r="A247" i="12"/>
  <c r="A29" i="12"/>
  <c r="A212" i="12"/>
  <c r="A213" i="12"/>
  <c r="A100" i="12"/>
  <c r="A101" i="12"/>
  <c r="A102" i="12"/>
  <c r="A103" i="12"/>
  <c r="A210" i="12"/>
  <c r="A211" i="12"/>
  <c r="A17" i="12"/>
  <c r="A18" i="12"/>
  <c r="A144" i="12"/>
  <c r="A145" i="12"/>
  <c r="A146" i="12"/>
  <c r="A147" i="12"/>
  <c r="A148" i="12"/>
  <c r="A202" i="12"/>
  <c r="A203" i="12"/>
  <c r="A15" i="12"/>
  <c r="A16" i="12"/>
  <c r="A104" i="12"/>
  <c r="A105" i="12"/>
  <c r="A106" i="12"/>
  <c r="A107" i="12"/>
  <c r="A108" i="12"/>
  <c r="A109" i="12"/>
  <c r="A208" i="12"/>
  <c r="A209" i="12"/>
  <c r="A65" i="12"/>
  <c r="A66" i="12"/>
  <c r="A67" i="12"/>
  <c r="A68" i="12"/>
  <c r="A69" i="12"/>
  <c r="A30" i="12"/>
  <c r="A31" i="12"/>
  <c r="A259" i="12"/>
  <c r="A24" i="12"/>
  <c r="A110" i="12"/>
  <c r="A111" i="12"/>
  <c r="A112" i="12"/>
  <c r="A142" i="12"/>
  <c r="A162" i="12"/>
  <c r="A163" i="12"/>
  <c r="A164" i="12"/>
  <c r="A174" i="12"/>
  <c r="A175" i="12"/>
  <c r="A196" i="12"/>
  <c r="A197" i="12"/>
  <c r="A198" i="12"/>
  <c r="A199" i="12"/>
  <c r="A200" i="12"/>
  <c r="A201" i="12"/>
  <c r="A240" i="12"/>
  <c r="A249" i="12"/>
  <c r="A250" i="12"/>
  <c r="A251" i="12"/>
  <c r="A252" i="12"/>
  <c r="A165" i="12"/>
</calcChain>
</file>

<file path=xl/sharedStrings.xml><?xml version="1.0" encoding="utf-8"?>
<sst xmlns="http://schemas.openxmlformats.org/spreadsheetml/2006/main" count="27858" uniqueCount="1268">
  <si>
    <t>Corridor</t>
  </si>
  <si>
    <t>Target Service Family</t>
  </si>
  <si>
    <t>Route Productivity</t>
  </si>
  <si>
    <t>Peak Criteria</t>
  </si>
  <si>
    <t>Corridor Status</t>
  </si>
  <si>
    <t>Potential for Major Reduction</t>
  </si>
  <si>
    <t>Investment Priority</t>
  </si>
  <si>
    <t>Route</t>
  </si>
  <si>
    <t>Peak</t>
  </si>
  <si>
    <t>Off Peak</t>
  </si>
  <si>
    <t>Night</t>
  </si>
  <si>
    <t>Travel Time</t>
  </si>
  <si>
    <t>Ridership</t>
  </si>
  <si>
    <t>A Line</t>
  </si>
  <si>
    <t xml:space="preserve">Federal Way - Tukwila </t>
  </si>
  <si>
    <t>Very Frequent</t>
  </si>
  <si>
    <t>A</t>
  </si>
  <si>
    <t/>
  </si>
  <si>
    <t>At</t>
  </si>
  <si>
    <t>Below</t>
  </si>
  <si>
    <t>Low</t>
  </si>
  <si>
    <t>3, 4</t>
  </si>
  <si>
    <t>B Line</t>
  </si>
  <si>
    <t>Bellevue - Crossroads - Redmond</t>
  </si>
  <si>
    <t>4</t>
  </si>
  <si>
    <t>C Line</t>
  </si>
  <si>
    <t>Westwood Village - Alaska Junction - Seattle CBD</t>
  </si>
  <si>
    <t>B</t>
  </si>
  <si>
    <t>D Line</t>
  </si>
  <si>
    <t>Ballard - Seattle Center - Seattle CBD</t>
  </si>
  <si>
    <t>1, 4</t>
  </si>
  <si>
    <t>Kinnear - Seattle CBD</t>
  </si>
  <si>
    <t>None</t>
  </si>
  <si>
    <t>C</t>
  </si>
  <si>
    <t>2, 4</t>
  </si>
  <si>
    <t>West Queen Anne - Seattle CBD - Madrona Park</t>
  </si>
  <si>
    <t>North Queen Anne - Seattle CBD - Madrona Park</t>
  </si>
  <si>
    <t>23/76</t>
  </si>
  <si>
    <t>Very Frequent/ Very Frequent</t>
  </si>
  <si>
    <t>D</t>
  </si>
  <si>
    <t>At, At</t>
  </si>
  <si>
    <t>Medium</t>
  </si>
  <si>
    <t>East Queen Anne - Seattle CBD - Judkins Park</t>
  </si>
  <si>
    <t>5EX</t>
  </si>
  <si>
    <t>Shoreline CC - Seattle CBD</t>
  </si>
  <si>
    <t>No</t>
  </si>
  <si>
    <t>38/96</t>
  </si>
  <si>
    <t>Very Frequent/ Frequent</t>
  </si>
  <si>
    <t>Below, At</t>
  </si>
  <si>
    <t>At, Above</t>
  </si>
  <si>
    <t>7EX</t>
  </si>
  <si>
    <t>Rainier Beach - Seattle CBD</t>
  </si>
  <si>
    <t>Yes</t>
  </si>
  <si>
    <t>High</t>
  </si>
  <si>
    <t>-</t>
  </si>
  <si>
    <t>Seattle Center - Capitol Hill - Rainier Beach</t>
  </si>
  <si>
    <t>1, 2, 4</t>
  </si>
  <si>
    <t>9EX</t>
  </si>
  <si>
    <t>Rainier Beach - Capitol Hill</t>
  </si>
  <si>
    <t>1, 3</t>
  </si>
  <si>
    <t>Capitol Hill - Seattle CBD</t>
  </si>
  <si>
    <t>Madison Park - Seattle CBD</t>
  </si>
  <si>
    <t>1, 2, 3, 4</t>
  </si>
  <si>
    <t>Interlaken Park - Seattle CBD</t>
  </si>
  <si>
    <t>E</t>
  </si>
  <si>
    <t>Seattle Pacific University - Queen Anne - Seattle CBD</t>
  </si>
  <si>
    <t>Mount Baker - Seattle CBD</t>
  </si>
  <si>
    <t>2, 3</t>
  </si>
  <si>
    <t>15EX</t>
  </si>
  <si>
    <t>Blue Ridge - Ballard - Seattle CBD</t>
  </si>
  <si>
    <t>Northgate TC - Wallingford - Seattle CBD</t>
  </si>
  <si>
    <t>17EX</t>
  </si>
  <si>
    <t>Sunset Hill - Ballard - Seattle CBD</t>
  </si>
  <si>
    <t>18EX</t>
  </si>
  <si>
    <t>North Beach - Ballard - Seattle CBD</t>
  </si>
  <si>
    <t>West Magnolia - Seattle CBD</t>
  </si>
  <si>
    <t>21EX</t>
  </si>
  <si>
    <t>Arbor Heights - Westwood Village - Seattle CBD</t>
  </si>
  <si>
    <t>2</t>
  </si>
  <si>
    <t>Arbor Heights - Westwood Village - Alaska Junction</t>
  </si>
  <si>
    <t>Magnolia - Seattle CBD</t>
  </si>
  <si>
    <t>Frequent</t>
  </si>
  <si>
    <t>Laurelhurst - University District - Seattle CBD</t>
  </si>
  <si>
    <t>58/107</t>
  </si>
  <si>
    <t>Local/ Local</t>
  </si>
  <si>
    <t>Below, Below</t>
  </si>
  <si>
    <t>26EX</t>
  </si>
  <si>
    <t>East Green Lake - Wallingford - Seattle CBD</t>
  </si>
  <si>
    <t>Colman Park - Leschi Park - Seattle CBD</t>
  </si>
  <si>
    <t>Whittier Heights - Ballard - Seattle CBD via Leary Av NW</t>
  </si>
  <si>
    <t>34/36</t>
  </si>
  <si>
    <t>Very Frequent/ Local</t>
  </si>
  <si>
    <t>28EX</t>
  </si>
  <si>
    <t>Broadview - Ballard - Seattle CBD via Leary Av NW</t>
  </si>
  <si>
    <t>1, 2</t>
  </si>
  <si>
    <t>Ballard - Queen Anne - Seattle CBD</t>
  </si>
  <si>
    <t>Sand Point - University District</t>
  </si>
  <si>
    <t>3</t>
  </si>
  <si>
    <t>University District - Fremont - Magnolia</t>
  </si>
  <si>
    <t>University District - Fremont - Seattle Center</t>
  </si>
  <si>
    <t>Discovery Park - Seattle CBD</t>
  </si>
  <si>
    <t>Othello Station - Beacon Hill - Seattle CBD</t>
  </si>
  <si>
    <t>Alaska Junction - Alki - Seattle CBD</t>
  </si>
  <si>
    <t>Northgate TC - Ballard - Seattle CBD via Leary Av NW</t>
  </si>
  <si>
    <t>9/12</t>
  </si>
  <si>
    <t>Below/Below</t>
  </si>
  <si>
    <t>At/At</t>
  </si>
  <si>
    <t>1, 2, 3</t>
  </si>
  <si>
    <t>Lake City - Seattle CBD via Northgate</t>
  </si>
  <si>
    <t>2, 3, 4</t>
  </si>
  <si>
    <t>University District - Capitol Hill - Seattle CBD</t>
  </si>
  <si>
    <t>Ballard - Wallingford - Montlake</t>
  </si>
  <si>
    <t>Summit - Seattle CBD</t>
  </si>
  <si>
    <t>48EX</t>
  </si>
  <si>
    <t>Mt Baker - University District - Loyal Heights</t>
  </si>
  <si>
    <t>Alki - Columbia City - Othello Station</t>
  </si>
  <si>
    <t>2/71</t>
  </si>
  <si>
    <t>Admiral District - Alaska Junction - Seattle CBD</t>
  </si>
  <si>
    <t>56EX</t>
  </si>
  <si>
    <t>Alki - Seattle CBD</t>
  </si>
  <si>
    <t>Alaska Junction - Seattle CBD</t>
  </si>
  <si>
    <t>Westwood Village - Georgetown - Capitol Hill</t>
  </si>
  <si>
    <t>North Beach - Ballard</t>
  </si>
  <si>
    <t>Ballard - Seattle Pacific University - Seattle CBD</t>
  </si>
  <si>
    <t>64EX</t>
  </si>
  <si>
    <t>Lake City - First Hill</t>
  </si>
  <si>
    <t>Lake City - University District</t>
  </si>
  <si>
    <t>66EX</t>
  </si>
  <si>
    <t>Northgate TC - Eastlake - Seattle CBD</t>
  </si>
  <si>
    <t>1, 3, 4</t>
  </si>
  <si>
    <t>Northgate TC - University District</t>
  </si>
  <si>
    <t>Northgate TC - Ravenna - University District</t>
  </si>
  <si>
    <t>University District - Seattle CBD</t>
  </si>
  <si>
    <t>Above</t>
  </si>
  <si>
    <t>Wedgwood - University District - Seattle CBD</t>
  </si>
  <si>
    <t>Local</t>
  </si>
  <si>
    <t>Lake City - University District - Seattle CBD</t>
  </si>
  <si>
    <t>Jackson Park - University District - Seattle CBD</t>
  </si>
  <si>
    <t>74EX</t>
  </si>
  <si>
    <t>Sand Point - Seattle CBD</t>
  </si>
  <si>
    <t>Northgate TC - Lake City - Seattle CBD</t>
  </si>
  <si>
    <t>Wedgwood - Seattle CBD</t>
  </si>
  <si>
    <t>North City - Seattle CBD</t>
  </si>
  <si>
    <t>Seattle CBD - Greenwood</t>
  </si>
  <si>
    <t>Owl</t>
  </si>
  <si>
    <t>Seattle CBD - Ravenna</t>
  </si>
  <si>
    <t>Seattle CBD - Madison Park - Madrona</t>
  </si>
  <si>
    <t>International District - Waterfront</t>
  </si>
  <si>
    <t>Renton TC - Seattle CBD</t>
  </si>
  <si>
    <t>Fairwood - Renton TC - Seattle CBD</t>
  </si>
  <si>
    <t>Renton Highlands - Renton TC</t>
  </si>
  <si>
    <t>Renton TC - Rainier Beach - Seattle CBD</t>
  </si>
  <si>
    <t>Renton TC - Rainier Beach</t>
  </si>
  <si>
    <t>Tukwila Station - North Renton</t>
  </si>
  <si>
    <t>Lake Kathleen - Seattle CBD</t>
  </si>
  <si>
    <t>Shorewood - Seattle CBD</t>
  </si>
  <si>
    <t>Renton Highlands - Seattle CBD</t>
  </si>
  <si>
    <t>116EX</t>
  </si>
  <si>
    <t>Fauntleroy Ferry - Seattle CBD</t>
  </si>
  <si>
    <t>Tahlequah - Vashon</t>
  </si>
  <si>
    <t>Hourly</t>
  </si>
  <si>
    <t>118EX</t>
  </si>
  <si>
    <t>Tahlequah - Seattle CBD via ferry</t>
  </si>
  <si>
    <t>Dockton - Vashon</t>
  </si>
  <si>
    <t>119EX</t>
  </si>
  <si>
    <t>Dockton - Seattle CBD via ferry</t>
  </si>
  <si>
    <t>Burien TC - Westwood Village - Seattle CBD</t>
  </si>
  <si>
    <t>Highline CC -Burien TC - Seattle CBD via 1st Av S</t>
  </si>
  <si>
    <t>Highline CC -Burien TC - Seattle CBD via Des Moines Memorial Dr S</t>
  </si>
  <si>
    <t>Burien - Seattle CBD</t>
  </si>
  <si>
    <t>Tukwila - Georgetown - Seattle CBD</t>
  </si>
  <si>
    <t>Westwood Village - Seattle CBD</t>
  </si>
  <si>
    <t>Southcenter - Westwood Village - Admiral District</t>
  </si>
  <si>
    <t>Burien TC - Highland Park - Seattle CBD</t>
  </si>
  <si>
    <t>Burien TC - South Park - Seattle CBD</t>
  </si>
  <si>
    <t>Burien TC - Gregory Heights</t>
  </si>
  <si>
    <t>Burien TC - Renton TC</t>
  </si>
  <si>
    <t>143EX</t>
  </si>
  <si>
    <t>Black Diamond - Renton TC - Seattle CBD</t>
  </si>
  <si>
    <t>Fairwood - Renton TC</t>
  </si>
  <si>
    <t>Kent Station - Southcenter - Seattle CBD</t>
  </si>
  <si>
    <t>Auburn - Seattle CBD</t>
  </si>
  <si>
    <t>Kent Station - Renton TC</t>
  </si>
  <si>
    <t>Tukwila Station - Boeing Industrial</t>
  </si>
  <si>
    <t>Fairwood - Southcenter</t>
  </si>
  <si>
    <t>Southcenter - SeaTac Airport - Highline CC</t>
  </si>
  <si>
    <t>Lake Meridian - Seattle CBD</t>
  </si>
  <si>
    <t>Kent East Hill - Seattle CBD</t>
  </si>
  <si>
    <t>Timberlane - Seattle CBD</t>
  </si>
  <si>
    <t>Green River CC - Kent Station</t>
  </si>
  <si>
    <t>Kent Station - Burien TC</t>
  </si>
  <si>
    <t>Renton - Newport Hills - University District</t>
  </si>
  <si>
    <t>Maple Valley - Kent Station</t>
  </si>
  <si>
    <t>Kent Station - East Hill - Renton TC</t>
  </si>
  <si>
    <t>Federal Way TC - Federal Center South</t>
  </si>
  <si>
    <t>Federal Way - Seattle CBD</t>
  </si>
  <si>
    <t>South Federal Way - Seattle CBD</t>
  </si>
  <si>
    <t>Twin Lakes - Seattle CBD</t>
  </si>
  <si>
    <t>Auburn - SeaTac Airport - Burien TC</t>
  </si>
  <si>
    <t>Twin Lakes P&amp;R - Green River CC</t>
  </si>
  <si>
    <t>NE Tacoma - Federal Way TC</t>
  </si>
  <si>
    <t>Federal Way - Kent Station</t>
  </si>
  <si>
    <t>Enumclaw - Auburn Station</t>
  </si>
  <si>
    <t>Federal Way TC - Twin Lakes</t>
  </si>
  <si>
    <t>Redondo Heights - Seattle CBD</t>
  </si>
  <si>
    <t>Star Lake - Seattle CBD</t>
  </si>
  <si>
    <t>193EX</t>
  </si>
  <si>
    <t>Federal Way - First Hill</t>
  </si>
  <si>
    <t>Twin Lakes - University District</t>
  </si>
  <si>
    <t>Downtown Issaquah - North Issaquah</t>
  </si>
  <si>
    <t>South Mercer Island - Mercer Island P&amp;R via Mercer Wy</t>
  </si>
  <si>
    <t>South Mercer Island - Seattle CBD</t>
  </si>
  <si>
    <t>Mercer Island P&amp;R - Shorewood</t>
  </si>
  <si>
    <t>South Mercer Island - Mercer Island P&amp;R via Island Crest</t>
  </si>
  <si>
    <t>205EX</t>
  </si>
  <si>
    <t>South Mercer Island - First Hill - University District</t>
  </si>
  <si>
    <t>North Bend - Snoqualamie - Issaquah</t>
  </si>
  <si>
    <t>Issaquah - Factoria - Seattle CBD</t>
  </si>
  <si>
    <t>211EX</t>
  </si>
  <si>
    <t>Issaquah Highlands - First Hill</t>
  </si>
  <si>
    <t>Eastgate - Seattle CBD</t>
  </si>
  <si>
    <t>Mercer Island P&amp;R - Covenant Shores</t>
  </si>
  <si>
    <t>Issaquah - Seattle CBD</t>
  </si>
  <si>
    <t>North Bend - Seattle CBD</t>
  </si>
  <si>
    <t>Sammamish - Seattle CBD</t>
  </si>
  <si>
    <t>Issaquah - Eastgate - Seattle CBD</t>
  </si>
  <si>
    <t>Issaquah Highlands - Seattle CBD</t>
  </si>
  <si>
    <t>Education Hill - Overlake - Eastgate</t>
  </si>
  <si>
    <t>Fall City - Duvall - Redmond TC</t>
  </si>
  <si>
    <t>Eastgate - Crossroads - Bellevue</t>
  </si>
  <si>
    <t>29/72</t>
  </si>
  <si>
    <t>Hourly/ Frequent</t>
  </si>
  <si>
    <t>Above, Below</t>
  </si>
  <si>
    <t>Above, At</t>
  </si>
  <si>
    <t>Duvall - Bellevue</t>
  </si>
  <si>
    <t>Kenmore - Kirkland TC - Bellevue</t>
  </si>
  <si>
    <t>43/53</t>
  </si>
  <si>
    <t>Hourly/ Very Frequent</t>
  </si>
  <si>
    <t>Kingsgate - Kirkland TC - Bellevue</t>
  </si>
  <si>
    <t>Woodinville - Totem Lake - Kirkland</t>
  </si>
  <si>
    <t>Woodinville - Bellevue</t>
  </si>
  <si>
    <t>Bothell - Totem Lake - Kirkland</t>
  </si>
  <si>
    <t>Bellevue - Newcastle - Renton</t>
  </si>
  <si>
    <t>Eastgate - Factoria - Bellevue</t>
  </si>
  <si>
    <t>North City - Overlake</t>
  </si>
  <si>
    <t>Jackson Park - Bellevue</t>
  </si>
  <si>
    <t>244EX</t>
  </si>
  <si>
    <t>Kenmore - Overlake</t>
  </si>
  <si>
    <t>Kirkland - Overlake - Factoria</t>
  </si>
  <si>
    <t>Avondale - Redmond TC - Kirkland</t>
  </si>
  <si>
    <t>Overlake - South Kirkland - South Bellevue</t>
  </si>
  <si>
    <t>Overlake - Seattle CBD</t>
  </si>
  <si>
    <t>Kingsgate - Seattle CBD</t>
  </si>
  <si>
    <t>Brickyard - Kirkland TC - Seattle CBD</t>
  </si>
  <si>
    <t>Brickyard - Seattle CBD</t>
  </si>
  <si>
    <t>Finn Hill - Seattle CBD</t>
  </si>
  <si>
    <t>Overlake - Houghton - First Hill</t>
  </si>
  <si>
    <t>Redmond - Seattle CBD</t>
  </si>
  <si>
    <t>Issaquah - Overlake</t>
  </si>
  <si>
    <t>Issaquah - Bellevue - University District</t>
  </si>
  <si>
    <t>14/40/106</t>
  </si>
  <si>
    <t>Very Frequent/ Local/ Very Frequent</t>
  </si>
  <si>
    <t>Above, At, At</t>
  </si>
  <si>
    <t>At, At, At</t>
  </si>
  <si>
    <t>Juanita - University District</t>
  </si>
  <si>
    <t>Seattle CBD - Bellevue - Renton</t>
  </si>
  <si>
    <t>Aurora Village - Seattle CBD</t>
  </si>
  <si>
    <t>303EX</t>
  </si>
  <si>
    <t>Shoreline - First Hill</t>
  </si>
  <si>
    <t>Richmond Beach - Seattle CBD</t>
  </si>
  <si>
    <t>306EX</t>
  </si>
  <si>
    <t>Kenmore - Seattle CBD</t>
  </si>
  <si>
    <t>Horizon View - Seattle CBD</t>
  </si>
  <si>
    <t>309EX</t>
  </si>
  <si>
    <t>Kenmore - First Hill</t>
  </si>
  <si>
    <t>Duvall - Woodinville - Seattle CBD</t>
  </si>
  <si>
    <t>312EX</t>
  </si>
  <si>
    <t>Bothell - Seattle CBD</t>
  </si>
  <si>
    <t>Meridian Park - Seattle CBD</t>
  </si>
  <si>
    <t>Shoreline CC - Lake City</t>
  </si>
  <si>
    <t>Shoreline CC - Kenmore</t>
  </si>
  <si>
    <t>Shoreline - Bellevue TC - Renton</t>
  </si>
  <si>
    <t>Shoreline CC - Northgate</t>
  </si>
  <si>
    <t>Aurora Village - Northgate</t>
  </si>
  <si>
    <t>Mountlake Terrace - Northgate</t>
  </si>
  <si>
    <t>Richmond Beach - Northgate</t>
  </si>
  <si>
    <t>355EX</t>
  </si>
  <si>
    <t>Shoreline CC - University District - Seattle CBD</t>
  </si>
  <si>
    <t>358EX</t>
  </si>
  <si>
    <t>372EX</t>
  </si>
  <si>
    <t>Woodinville - Lake City - University District</t>
  </si>
  <si>
    <t>373EX</t>
  </si>
  <si>
    <t>Aurora Village - University Village</t>
  </si>
  <si>
    <t>601EX</t>
  </si>
  <si>
    <t>Seattle CBD - Group Health (Tukwila)</t>
  </si>
  <si>
    <t>Peak Crietria</t>
  </si>
  <si>
    <t>Rides/ PlatHr</t>
  </si>
  <si>
    <t>PassMi/ PlatMi</t>
  </si>
  <si>
    <t xml:space="preserve"> </t>
  </si>
  <si>
    <t>14/40/ 106</t>
  </si>
  <si>
    <t>Reduction Priority</t>
  </si>
  <si>
    <t>Juris</t>
  </si>
  <si>
    <t>SEA</t>
  </si>
  <si>
    <t>SHL</t>
  </si>
  <si>
    <t>KC</t>
  </si>
  <si>
    <t>RNT</t>
  </si>
  <si>
    <t>UNK</t>
  </si>
  <si>
    <t>BEL</t>
  </si>
  <si>
    <t>NEW</t>
  </si>
  <si>
    <t>BUR</t>
  </si>
  <si>
    <t>NP</t>
  </si>
  <si>
    <t>DES</t>
  </si>
  <si>
    <t>STC</t>
  </si>
  <si>
    <t>TUK</t>
  </si>
  <si>
    <t>BLD</t>
  </si>
  <si>
    <t>MV</t>
  </si>
  <si>
    <t>KNT</t>
  </si>
  <si>
    <t>AUB</t>
  </si>
  <si>
    <t>COV</t>
  </si>
  <si>
    <t>MED</t>
  </si>
  <si>
    <t>YP</t>
  </si>
  <si>
    <t>CH</t>
  </si>
  <si>
    <t>FDY</t>
  </si>
  <si>
    <t>TAC</t>
  </si>
  <si>
    <t>ENU</t>
  </si>
  <si>
    <t>ISS</t>
  </si>
  <si>
    <t>MI</t>
  </si>
  <si>
    <t>NOB</t>
  </si>
  <si>
    <t>SNQ</t>
  </si>
  <si>
    <t>RED</t>
  </si>
  <si>
    <t>SAM</t>
  </si>
  <si>
    <t>CAR</t>
  </si>
  <si>
    <t>DUV</t>
  </si>
  <si>
    <t>KIR</t>
  </si>
  <si>
    <t>KEN</t>
  </si>
  <si>
    <t>BOT</t>
  </si>
  <si>
    <t>WDV</t>
  </si>
  <si>
    <t>EDM</t>
  </si>
  <si>
    <t>SNO</t>
  </si>
  <si>
    <t>LFP</t>
  </si>
  <si>
    <t>MTL</t>
  </si>
  <si>
    <t>Shoreline</t>
  </si>
  <si>
    <t>Seattle</t>
  </si>
  <si>
    <t>Auburn</t>
  </si>
  <si>
    <t>Bellevue</t>
  </si>
  <si>
    <t>Black Diamond</t>
  </si>
  <si>
    <t>Bothell</t>
  </si>
  <si>
    <t>Burien</t>
  </si>
  <si>
    <t>Carnation</t>
  </si>
  <si>
    <t>Clyde Hill</t>
  </si>
  <si>
    <t>Covington</t>
  </si>
  <si>
    <t>Des Moines</t>
  </si>
  <si>
    <t>Duvall</t>
  </si>
  <si>
    <t>Edmonds</t>
  </si>
  <si>
    <t>Enumclaw</t>
  </si>
  <si>
    <t>Federal Way</t>
  </si>
  <si>
    <t>Issaquah</t>
  </si>
  <si>
    <t>King County</t>
  </si>
  <si>
    <t>Kenmore</t>
  </si>
  <si>
    <t>Kirkland</t>
  </si>
  <si>
    <t>Kent</t>
  </si>
  <si>
    <t>Lake Forest Park</t>
  </si>
  <si>
    <t>Medina</t>
  </si>
  <si>
    <t>Mercer Island</t>
  </si>
  <si>
    <t>Mountlake Terrace</t>
  </si>
  <si>
    <t>Maple Valley</t>
  </si>
  <si>
    <t>Newcastle</t>
  </si>
  <si>
    <t>North Bend</t>
  </si>
  <si>
    <t>Normandy Park</t>
  </si>
  <si>
    <t>Redmond</t>
  </si>
  <si>
    <t>Renton</t>
  </si>
  <si>
    <t>Sammamish</t>
  </si>
  <si>
    <t>Snoqualamie</t>
  </si>
  <si>
    <t>Snohomish County</t>
  </si>
  <si>
    <t>SeaTac</t>
  </si>
  <si>
    <t>Tacoma</t>
  </si>
  <si>
    <t>Tukwila</t>
  </si>
  <si>
    <t>Unknown</t>
  </si>
  <si>
    <t>Woodinville</t>
  </si>
  <si>
    <t>Yarrow Point</t>
  </si>
  <si>
    <t>Jurisdiction</t>
  </si>
  <si>
    <t>Route Description</t>
  </si>
  <si>
    <t>Connections</t>
  </si>
  <si>
    <t>Productivity (Land Use)</t>
  </si>
  <si>
    <t>Social Equity  (Demographics)</t>
  </si>
  <si>
    <t>Geographic Value (Primary Connections)</t>
  </si>
  <si>
    <t>Preliminary Target Service Levels</t>
  </si>
  <si>
    <t>Service Level Improvements</t>
  </si>
  <si>
    <t>Final Target Service Levels and Family</t>
  </si>
  <si>
    <t>CORRIDOR ID NUMBER</t>
  </si>
  <si>
    <t>BETWEEN</t>
  </si>
  <si>
    <t>AND</t>
  </si>
  <si>
    <t>VIA</t>
  </si>
  <si>
    <t>MAJOR ROUTE</t>
  </si>
  <si>
    <t>POINTS</t>
  </si>
  <si>
    <t>TOTAL SCORE</t>
  </si>
  <si>
    <t>RAPIDRIDE</t>
  </si>
  <si>
    <t>PEAK</t>
  </si>
  <si>
    <t>OFFPEAK</t>
  </si>
  <si>
    <t>NIGHT</t>
  </si>
  <si>
    <t>RESULTING SERVICE FAMILY</t>
  </si>
  <si>
    <t>2S</t>
  </si>
  <si>
    <t>3S</t>
  </si>
  <si>
    <t>3N</t>
  </si>
  <si>
    <t>4N</t>
  </si>
  <si>
    <t>4S</t>
  </si>
  <si>
    <t>48N</t>
  </si>
  <si>
    <t>48S</t>
  </si>
  <si>
    <t>935DART</t>
  </si>
  <si>
    <t>909DART</t>
  </si>
  <si>
    <t>901DART</t>
  </si>
  <si>
    <t>917DART</t>
  </si>
  <si>
    <t>ALG</t>
  </si>
  <si>
    <t>PAC</t>
  </si>
  <si>
    <t>930DART</t>
  </si>
  <si>
    <t>907DART</t>
  </si>
  <si>
    <t>908DART</t>
  </si>
  <si>
    <t>903DART</t>
  </si>
  <si>
    <t>931DART</t>
  </si>
  <si>
    <t>Queen Anne</t>
  </si>
  <si>
    <t>Seattle CBD</t>
  </si>
  <si>
    <t>Queen Anne Ave N</t>
  </si>
  <si>
    <t>&lt; 15</t>
  </si>
  <si>
    <t>Madrona</t>
  </si>
  <si>
    <t>Union St</t>
  </si>
  <si>
    <t>Central District</t>
  </si>
  <si>
    <t>E Jefferson St</t>
  </si>
  <si>
    <t>Taylor Ave N</t>
  </si>
  <si>
    <t>Shoreline CC</t>
  </si>
  <si>
    <t>Greenwood</t>
  </si>
  <si>
    <t>Greenwood Av N</t>
  </si>
  <si>
    <t>Greenwood Ave N</t>
  </si>
  <si>
    <t>Rainier Beach</t>
  </si>
  <si>
    <t>Rainier Ave</t>
  </si>
  <si>
    <t>Seattle Center</t>
  </si>
  <si>
    <t>MLK Jr Wy, E John St, Denny Way</t>
  </si>
  <si>
    <t>Capitol Hill</t>
  </si>
  <si>
    <t>15th Ave E</t>
  </si>
  <si>
    <t>Madison Park</t>
  </si>
  <si>
    <t>Madison St</t>
  </si>
  <si>
    <t>Mount Baker</t>
  </si>
  <si>
    <t>31st Av S, S Jackson St</t>
  </si>
  <si>
    <t>14S</t>
  </si>
  <si>
    <t>Northgate</t>
  </si>
  <si>
    <t>Green Lake, Wallingford</t>
  </si>
  <si>
    <t>High Point</t>
  </si>
  <si>
    <t>35th Ave SW</t>
  </si>
  <si>
    <t>Magnolia</t>
  </si>
  <si>
    <t>34th Ave W, 28th Ave W</t>
  </si>
  <si>
    <t>Laurelhurst</t>
  </si>
  <si>
    <t>U. District</t>
  </si>
  <si>
    <t>NE 45th St</t>
  </si>
  <si>
    <t>Lakeview</t>
  </si>
  <si>
    <t>Fremont</t>
  </si>
  <si>
    <t>Dexter Ave N</t>
  </si>
  <si>
    <t>Colman Park</t>
  </si>
  <si>
    <t>Leschi, Yesler</t>
  </si>
  <si>
    <t>Whittier Hts</t>
  </si>
  <si>
    <t>8th Av NW, 3rd Av NW</t>
  </si>
  <si>
    <t>Sand Point</t>
  </si>
  <si>
    <t>NE 55th St</t>
  </si>
  <si>
    <t>N 40th St</t>
  </si>
  <si>
    <t>Discovery Park</t>
  </si>
  <si>
    <t>Gilman Ave W, 22nd Ave W, Thorndyke Av W</t>
  </si>
  <si>
    <t>Beacon Hill</t>
  </si>
  <si>
    <t>Beacon Ave</t>
  </si>
  <si>
    <t>Ballard</t>
  </si>
  <si>
    <t>Holman Road, Northgate</t>
  </si>
  <si>
    <t>Ballard/Interbay MIC, Fremont, South Lake Union</t>
  </si>
  <si>
    <t>Lake City</t>
  </si>
  <si>
    <t>NE 125th St, Northgate, I-5</t>
  </si>
  <si>
    <t>Wallingford (N 45th St)</t>
  </si>
  <si>
    <t>Green Lake, Greenwood</t>
  </si>
  <si>
    <t>Mt Baker</t>
  </si>
  <si>
    <t>23rd Ave E</t>
  </si>
  <si>
    <t>Broadway</t>
  </si>
  <si>
    <t>Alki</t>
  </si>
  <si>
    <t>SODO</t>
  </si>
  <si>
    <t>Alaska Junction</t>
  </si>
  <si>
    <t>Othello Station</t>
  </si>
  <si>
    <t>Columbia City Station</t>
  </si>
  <si>
    <t>White Center</t>
  </si>
  <si>
    <t>South Park, Georgetown, Beacon Hill, First Hill</t>
  </si>
  <si>
    <t>35th Ave NE</t>
  </si>
  <si>
    <t>Roosevelt</t>
  </si>
  <si>
    <t>Roosevelt Way NE, NE 75th St</t>
  </si>
  <si>
    <t>Wedgwood</t>
  </si>
  <si>
    <t>Cowen Park</t>
  </si>
  <si>
    <t>View Ridge, NE 65th St</t>
  </si>
  <si>
    <t>University Way, I-5</t>
  </si>
  <si>
    <t>Eastlake, Fairview</t>
  </si>
  <si>
    <t>Lake City, Sand Point</t>
  </si>
  <si>
    <t>MLK Jr Wy, I-5</t>
  </si>
  <si>
    <t>Renton Highlands</t>
  </si>
  <si>
    <t>NE 4th St, Union Ave NE</t>
  </si>
  <si>
    <t>Skyway, S. Beacon Hill</t>
  </si>
  <si>
    <t>West Hill, Rainier View</t>
  </si>
  <si>
    <t>S Vashon</t>
  </si>
  <si>
    <t>N Vashon</t>
  </si>
  <si>
    <t>Valley Center</t>
  </si>
  <si>
    <t>Delridge, Ambaum</t>
  </si>
  <si>
    <t>Pacific Hwy S, 4th Ave S</t>
  </si>
  <si>
    <t>16th Ave SW, SSCC</t>
  </si>
  <si>
    <t>Admiral District</t>
  </si>
  <si>
    <t>Southcenter</t>
  </si>
  <si>
    <t>California Ave SW, Military Rd, TIBS</t>
  </si>
  <si>
    <t>1st Ave S, South Park, Airport Wy</t>
  </si>
  <si>
    <t>Des Moines Mem Dr, South Park</t>
  </si>
  <si>
    <t>S 154th St</t>
  </si>
  <si>
    <t>Fairwood</t>
  </si>
  <si>
    <t>S Puget Dr, Royal Hills</t>
  </si>
  <si>
    <t>84th Av S, Lind Av SW</t>
  </si>
  <si>
    <t>S 180th St, Carr Road</t>
  </si>
  <si>
    <t>McMicken Heights, Sea-Tac</t>
  </si>
  <si>
    <t>Green River CC</t>
  </si>
  <si>
    <t>132nd Ave SE</t>
  </si>
  <si>
    <t>Kent-DM Rd, S. 240th St, 1st Av S</t>
  </si>
  <si>
    <t>Kent-Kangley Road</t>
  </si>
  <si>
    <t>Kent East Hill</t>
  </si>
  <si>
    <t>Kent, SeaTac</t>
  </si>
  <si>
    <t>Auburn/GRCC</t>
  </si>
  <si>
    <t>15th St SW, Lea Hill Rd</t>
  </si>
  <si>
    <t>NE Tacoma</t>
  </si>
  <si>
    <t>SW 356th St, 9th Ave S</t>
  </si>
  <si>
    <t>Military Road</t>
  </si>
  <si>
    <t>Auburn Wy S, SR 164</t>
  </si>
  <si>
    <t>Twin Lakes</t>
  </si>
  <si>
    <t>S 320th St</t>
  </si>
  <si>
    <t>S Mercer Island</t>
  </si>
  <si>
    <t>Island Crest Way</t>
  </si>
  <si>
    <t>Fall City, Snoqualmie</t>
  </si>
  <si>
    <t>Eastgate</t>
  </si>
  <si>
    <t>148th Ave, Crossroads, Bellevue College</t>
  </si>
  <si>
    <t>Fall City</t>
  </si>
  <si>
    <t>Duvall, Carnation</t>
  </si>
  <si>
    <t>Overlake</t>
  </si>
  <si>
    <t>Phantom Lake</t>
  </si>
  <si>
    <t>Bell-Red Road</t>
  </si>
  <si>
    <t>Juanita</t>
  </si>
  <si>
    <t>South Kirkland</t>
  </si>
  <si>
    <t>Totem Lake</t>
  </si>
  <si>
    <t>Kingsgate</t>
  </si>
  <si>
    <t>UW Bothell/CCC</t>
  </si>
  <si>
    <t>132nd Ave NE, Lk Wash Voch Tech</t>
  </si>
  <si>
    <t>Newcastle, Factoria</t>
  </si>
  <si>
    <t>Newport Wy , S. Bellevue, 112th</t>
  </si>
  <si>
    <t>Factoria</t>
  </si>
  <si>
    <t>Overlake, Crossroads, Eastgate</t>
  </si>
  <si>
    <t>Somerset, Factoria, Woodridge</t>
  </si>
  <si>
    <t>Avondale</t>
  </si>
  <si>
    <t>NE 85th St, NE Redmond Wy, Avondale Wy NE</t>
  </si>
  <si>
    <t>Sammamish Viewpoint, Northup Way</t>
  </si>
  <si>
    <t>Kirkland, SR-520</t>
  </si>
  <si>
    <t>Sammamish, Bear Creek</t>
  </si>
  <si>
    <t>Newport Way</t>
  </si>
  <si>
    <t>Lake Hills Connector</t>
  </si>
  <si>
    <t>SR-520</t>
  </si>
  <si>
    <t>N 155th St, Jackson Park</t>
  </si>
  <si>
    <t>Lake Forest Park, Aurora Village TC</t>
  </si>
  <si>
    <t>N 130th St, Meridian Av N</t>
  </si>
  <si>
    <t>Aurora Village</t>
  </si>
  <si>
    <t>Meridian Av N</t>
  </si>
  <si>
    <t>15th Ave NE, 5th Ave NE</t>
  </si>
  <si>
    <t>Richmond Beach</t>
  </si>
  <si>
    <t>Richmond Bch Rd, 15th Ave NE</t>
  </si>
  <si>
    <t>Aurora Ave N</t>
  </si>
  <si>
    <t>Lake Forest Park, Lake City</t>
  </si>
  <si>
    <t>Jackson Park, 15th Av NE</t>
  </si>
  <si>
    <t>SR-99</t>
  </si>
  <si>
    <t>NE 8th St, 156th Ave NE</t>
  </si>
  <si>
    <t>West Seattle</t>
  </si>
  <si>
    <t>Fauntleroy, Alaska Junction</t>
  </si>
  <si>
    <t>15th Ave W</t>
  </si>
  <si>
    <t>Finn Hill, Juanita</t>
  </si>
  <si>
    <t>Kennydale</t>
  </si>
  <si>
    <t>Edmonds Av NE</t>
  </si>
  <si>
    <t>Mirror Lake</t>
  </si>
  <si>
    <t>S 312th St</t>
  </si>
  <si>
    <t>Pacific</t>
  </si>
  <si>
    <t>Algona</t>
  </si>
  <si>
    <t>Willows Road</t>
  </si>
  <si>
    <t>Maple Valley, Black Diamond</t>
  </si>
  <si>
    <t>NE 7th St, Edmonds Av NE</t>
  </si>
  <si>
    <t>SW Campus Dr, 1st Ave S</t>
  </si>
  <si>
    <t>UW Bothell</t>
  </si>
  <si>
    <t>Woodinville, Cottage Lake</t>
  </si>
  <si>
    <t>Totem Lake - Kenmore</t>
  </si>
  <si>
    <t>Kennydale - Renton TC</t>
  </si>
  <si>
    <t>Mirror Lake - Federal Way TC</t>
  </si>
  <si>
    <t>Pacific - Auburn</t>
  </si>
  <si>
    <t>Kingsgate - Redmond</t>
  </si>
  <si>
    <t>Enumclaw - Renton TC</t>
  </si>
  <si>
    <t>Twin Lakes - Federal Way TC</t>
  </si>
  <si>
    <t>Bothell - Redmond</t>
  </si>
  <si>
    <t>LEGEND</t>
  </si>
  <si>
    <t>Investment Priorities</t>
  </si>
  <si>
    <t>Productivity</t>
  </si>
  <si>
    <t>Any light shaded field is a risk factor</t>
  </si>
  <si>
    <t>Overcrowding</t>
  </si>
  <si>
    <t>Top 25% in both measures</t>
  </si>
  <si>
    <r>
      <t xml:space="preserve">Service in the bottom 25% of one or both productivity measures AND has </t>
    </r>
    <r>
      <rPr>
        <b/>
        <u/>
        <sz val="11"/>
        <color theme="1"/>
        <rFont val="Calibri"/>
        <family val="2"/>
        <scheme val="minor"/>
      </rPr>
      <t>none</t>
    </r>
    <r>
      <rPr>
        <sz val="11"/>
        <color theme="1"/>
        <rFont val="Calibri"/>
        <family val="2"/>
        <scheme val="minor"/>
      </rPr>
      <t xml:space="preserve"> or </t>
    </r>
    <r>
      <rPr>
        <b/>
        <u/>
        <sz val="11"/>
        <color theme="1"/>
        <rFont val="Calibri"/>
        <family val="2"/>
        <scheme val="minor"/>
      </rPr>
      <t>above</t>
    </r>
    <r>
      <rPr>
        <sz val="11"/>
        <color theme="1"/>
        <rFont val="Calibri"/>
        <family val="2"/>
        <scheme val="minor"/>
      </rPr>
      <t xml:space="preserve"> for its corridor status OR peak routes not meeting one or either peak criteria</t>
    </r>
  </si>
  <si>
    <t>Reliability</t>
  </si>
  <si>
    <t>Top 25% in one measure*</t>
  </si>
  <si>
    <t>Corridors below target service level</t>
  </si>
  <si>
    <t>Between top and bottom 25% in both measures</t>
  </si>
  <si>
    <r>
      <t xml:space="preserve">Service in the bottom 25% of one or both productivity measures AND </t>
    </r>
    <r>
      <rPr>
        <b/>
        <u/>
        <sz val="11"/>
        <color theme="1"/>
        <rFont val="Calibri"/>
        <family val="2"/>
        <scheme val="minor"/>
      </rPr>
      <t>at</t>
    </r>
    <r>
      <rPr>
        <sz val="11"/>
        <color theme="1"/>
        <rFont val="Calibri"/>
        <family val="2"/>
        <scheme val="minor"/>
      </rPr>
      <t xml:space="preserve"> its corridor status</t>
    </r>
  </si>
  <si>
    <t>High productivity routes</t>
  </si>
  <si>
    <t>Bottom 25%  in one measure*</t>
  </si>
  <si>
    <t>Bottom 25% in both measures</t>
  </si>
  <si>
    <r>
      <t xml:space="preserve">Services not in the bottom 25% for both productivity measures OR corridors </t>
    </r>
    <r>
      <rPr>
        <b/>
        <u/>
        <sz val="11"/>
        <color theme="1"/>
        <rFont val="Calibri"/>
        <family val="2"/>
        <scheme val="minor"/>
      </rPr>
      <t>below</t>
    </r>
    <r>
      <rPr>
        <sz val="11"/>
        <color theme="1"/>
        <rFont val="Calibri"/>
        <family val="2"/>
        <scheme val="minor"/>
      </rPr>
      <t xml:space="preserve"> target service levels OR peak routes meeting both criteria</t>
    </r>
  </si>
  <si>
    <t>*If one measure is in bottom 25% then it is a D</t>
  </si>
  <si>
    <t>Spring 2013 Thresholds Routes that DO NOT serve Seattle Core</t>
  </si>
  <si>
    <t>Bottom 25%</t>
  </si>
  <si>
    <t>25-50%</t>
  </si>
  <si>
    <t>Top 25%</t>
  </si>
  <si>
    <t>Above Target</t>
  </si>
  <si>
    <t>Below Target</t>
  </si>
  <si>
    <t>Levels</t>
  </si>
  <si>
    <t>19-40</t>
  </si>
  <si>
    <t>25-40</t>
  </si>
  <si>
    <t>--</t>
  </si>
  <si>
    <t>10-18</t>
  </si>
  <si>
    <t>10-24</t>
  </si>
  <si>
    <t>0-9</t>
  </si>
  <si>
    <t>0-18</t>
  </si>
  <si>
    <t>Pts</t>
  </si>
  <si>
    <t>Reduction Priorities</t>
  </si>
  <si>
    <t>Corridor_ID</t>
  </si>
  <si>
    <t>OVERSERVED (POSITIVES)/ UNDERSERVED (NEGATIVES) CORRIDOR</t>
  </si>
  <si>
    <t>All-Day Routes</t>
  </si>
  <si>
    <t>Peak Routes</t>
  </si>
  <si>
    <t>Route is one of the lowest-performing compared to others, and there may be other options nearby or the route’s service level is higher or the same as the recommended target service level</t>
  </si>
  <si>
    <t>Route is one of the lowest-performing compared to others and does not carry many more people or travel much faster than alternative all-day service</t>
  </si>
  <si>
    <t>Route is revised alone or as part of a network of routes to reduce operating costs, preserve service for the most riders, or reduce impacts of cuts</t>
  </si>
  <si>
    <t>Route is low-performing compared to others, and there may be other options nearby or the route’s service level is higher or the same as the recommended target service level</t>
  </si>
  <si>
    <t>Route is low-performing compared to others</t>
  </si>
  <si>
    <t>Route is one of the lowest-performing compared to others and its service level is lower than the recommended target service level</t>
  </si>
  <si>
    <t>NSC</t>
  </si>
  <si>
    <t>SC</t>
  </si>
  <si>
    <t>*</t>
  </si>
  <si>
    <t>910DART</t>
  </si>
  <si>
    <t>913DART</t>
  </si>
  <si>
    <t>914DART</t>
  </si>
  <si>
    <t>915DART</t>
  </si>
  <si>
    <t>916DART</t>
  </si>
  <si>
    <t>919DART</t>
  </si>
  <si>
    <t>927DART</t>
  </si>
  <si>
    <t>1*</t>
  </si>
  <si>
    <t>2*</t>
  </si>
  <si>
    <t>3*</t>
  </si>
  <si>
    <t>4*</t>
  </si>
  <si>
    <t>5*</t>
  </si>
  <si>
    <t>5EX*</t>
  </si>
  <si>
    <t>7*</t>
  </si>
  <si>
    <t>7EX*</t>
  </si>
  <si>
    <t>8*</t>
  </si>
  <si>
    <t>9EX*</t>
  </si>
  <si>
    <t>10*</t>
  </si>
  <si>
    <t>11*</t>
  </si>
  <si>
    <t>12*</t>
  </si>
  <si>
    <t>13*</t>
  </si>
  <si>
    <t>14*</t>
  </si>
  <si>
    <t>15EX*</t>
  </si>
  <si>
    <t>16*</t>
  </si>
  <si>
    <t>17EX*</t>
  </si>
  <si>
    <t>18EX*</t>
  </si>
  <si>
    <t>19*</t>
  </si>
  <si>
    <t>21*</t>
  </si>
  <si>
    <t>21EX*</t>
  </si>
  <si>
    <t>22</t>
  </si>
  <si>
    <t>24*</t>
  </si>
  <si>
    <t>25*</t>
  </si>
  <si>
    <t>26*</t>
  </si>
  <si>
    <t>26EX*</t>
  </si>
  <si>
    <t>27*</t>
  </si>
  <si>
    <t>28*</t>
  </si>
  <si>
    <t>28EX*</t>
  </si>
  <si>
    <t>29*</t>
  </si>
  <si>
    <t>30*</t>
  </si>
  <si>
    <t>31*</t>
  </si>
  <si>
    <t>32*</t>
  </si>
  <si>
    <t>33*</t>
  </si>
  <si>
    <t>36*</t>
  </si>
  <si>
    <t>37*</t>
  </si>
  <si>
    <t>40*</t>
  </si>
  <si>
    <t>41*</t>
  </si>
  <si>
    <t>43*</t>
  </si>
  <si>
    <t>44*</t>
  </si>
  <si>
    <t>47*</t>
  </si>
  <si>
    <t>48*</t>
  </si>
  <si>
    <t>48EX*</t>
  </si>
  <si>
    <t>49*</t>
  </si>
  <si>
    <t>50</t>
  </si>
  <si>
    <t>55*</t>
  </si>
  <si>
    <t>56EX*</t>
  </si>
  <si>
    <t>57*</t>
  </si>
  <si>
    <t>60*</t>
  </si>
  <si>
    <t>61</t>
  </si>
  <si>
    <t>62*</t>
  </si>
  <si>
    <t>64EX*</t>
  </si>
  <si>
    <t>65*</t>
  </si>
  <si>
    <t>66EX*</t>
  </si>
  <si>
    <t>67*</t>
  </si>
  <si>
    <t>68*</t>
  </si>
  <si>
    <t>70*</t>
  </si>
  <si>
    <t>71*</t>
  </si>
  <si>
    <t>72*</t>
  </si>
  <si>
    <t>73*</t>
  </si>
  <si>
    <t>74EX*</t>
  </si>
  <si>
    <t>75*</t>
  </si>
  <si>
    <t>76*</t>
  </si>
  <si>
    <t>77*</t>
  </si>
  <si>
    <t>82*</t>
  </si>
  <si>
    <t>83*</t>
  </si>
  <si>
    <t>84*</t>
  </si>
  <si>
    <t>99*</t>
  </si>
  <si>
    <t>101*</t>
  </si>
  <si>
    <t>102*</t>
  </si>
  <si>
    <t>105</t>
  </si>
  <si>
    <t>106*</t>
  </si>
  <si>
    <t>107</t>
  </si>
  <si>
    <t>110</t>
  </si>
  <si>
    <t>111*</t>
  </si>
  <si>
    <t>113*</t>
  </si>
  <si>
    <t>114*</t>
  </si>
  <si>
    <t>116EX*</t>
  </si>
  <si>
    <t>118</t>
  </si>
  <si>
    <t>119</t>
  </si>
  <si>
    <t>120*</t>
  </si>
  <si>
    <t>121*</t>
  </si>
  <si>
    <t>122*</t>
  </si>
  <si>
    <t>123*</t>
  </si>
  <si>
    <t>124*</t>
  </si>
  <si>
    <t>125*</t>
  </si>
  <si>
    <t>128</t>
  </si>
  <si>
    <t>131*</t>
  </si>
  <si>
    <t>132*</t>
  </si>
  <si>
    <t>139</t>
  </si>
  <si>
    <t>140</t>
  </si>
  <si>
    <t>143EX*</t>
  </si>
  <si>
    <t>148</t>
  </si>
  <si>
    <t>150*</t>
  </si>
  <si>
    <t>152*</t>
  </si>
  <si>
    <t>153</t>
  </si>
  <si>
    <t>154</t>
  </si>
  <si>
    <t>155</t>
  </si>
  <si>
    <t>156</t>
  </si>
  <si>
    <t>157*</t>
  </si>
  <si>
    <t>158*</t>
  </si>
  <si>
    <t>159*</t>
  </si>
  <si>
    <t>161*</t>
  </si>
  <si>
    <t>164</t>
  </si>
  <si>
    <t>166</t>
  </si>
  <si>
    <t>167*</t>
  </si>
  <si>
    <t>168</t>
  </si>
  <si>
    <t>169</t>
  </si>
  <si>
    <t>173</t>
  </si>
  <si>
    <t>177*</t>
  </si>
  <si>
    <t>178*</t>
  </si>
  <si>
    <t>179*</t>
  </si>
  <si>
    <t>180</t>
  </si>
  <si>
    <t>181</t>
  </si>
  <si>
    <t>182</t>
  </si>
  <si>
    <t>183</t>
  </si>
  <si>
    <t>186</t>
  </si>
  <si>
    <t>187</t>
  </si>
  <si>
    <t>190*</t>
  </si>
  <si>
    <t>192*</t>
  </si>
  <si>
    <t>193EX*</t>
  </si>
  <si>
    <t>197*</t>
  </si>
  <si>
    <t>200</t>
  </si>
  <si>
    <t>201</t>
  </si>
  <si>
    <t>202*</t>
  </si>
  <si>
    <t>203</t>
  </si>
  <si>
    <t>204</t>
  </si>
  <si>
    <t>205EX*</t>
  </si>
  <si>
    <t>209</t>
  </si>
  <si>
    <t>210*</t>
  </si>
  <si>
    <t>211EX*</t>
  </si>
  <si>
    <t>212*</t>
  </si>
  <si>
    <t>213</t>
  </si>
  <si>
    <t>214*</t>
  </si>
  <si>
    <t>215*</t>
  </si>
  <si>
    <t>216*</t>
  </si>
  <si>
    <t>217*</t>
  </si>
  <si>
    <t>218*</t>
  </si>
  <si>
    <t>221</t>
  </si>
  <si>
    <t>224</t>
  </si>
  <si>
    <t>226</t>
  </si>
  <si>
    <t>232</t>
  </si>
  <si>
    <t>234</t>
  </si>
  <si>
    <t>235</t>
  </si>
  <si>
    <t>236</t>
  </si>
  <si>
    <t>237</t>
  </si>
  <si>
    <t>238</t>
  </si>
  <si>
    <t>240</t>
  </si>
  <si>
    <t>241</t>
  </si>
  <si>
    <t>242</t>
  </si>
  <si>
    <t>243*</t>
  </si>
  <si>
    <t>245</t>
  </si>
  <si>
    <t>246</t>
  </si>
  <si>
    <t>248</t>
  </si>
  <si>
    <t>249</t>
  </si>
  <si>
    <t>250*</t>
  </si>
  <si>
    <t>252*</t>
  </si>
  <si>
    <t>255*</t>
  </si>
  <si>
    <t>257*</t>
  </si>
  <si>
    <t>260*</t>
  </si>
  <si>
    <t>265*</t>
  </si>
  <si>
    <t>268*</t>
  </si>
  <si>
    <t>269</t>
  </si>
  <si>
    <t>271*</t>
  </si>
  <si>
    <t>277*</t>
  </si>
  <si>
    <t>280*</t>
  </si>
  <si>
    <t>301*</t>
  </si>
  <si>
    <t>303EX*</t>
  </si>
  <si>
    <t>304*</t>
  </si>
  <si>
    <t>306EX*</t>
  </si>
  <si>
    <t>308*</t>
  </si>
  <si>
    <t>309EX*</t>
  </si>
  <si>
    <t>311*</t>
  </si>
  <si>
    <t>312EX*</t>
  </si>
  <si>
    <t>316*</t>
  </si>
  <si>
    <t>330</t>
  </si>
  <si>
    <t>331</t>
  </si>
  <si>
    <t>342</t>
  </si>
  <si>
    <t>345</t>
  </si>
  <si>
    <t>346</t>
  </si>
  <si>
    <t>347</t>
  </si>
  <si>
    <t>348</t>
  </si>
  <si>
    <t>355EX*</t>
  </si>
  <si>
    <t>358EX*</t>
  </si>
  <si>
    <t>372EX*</t>
  </si>
  <si>
    <t>373EX*</t>
  </si>
  <si>
    <t>601EX*</t>
  </si>
  <si>
    <t>C Line*</t>
  </si>
  <si>
    <t>D Line*</t>
  </si>
  <si>
    <t>*Spring 2013 Thresholds Routes that serve Seattle Core</t>
  </si>
  <si>
    <t>Route 1</t>
  </si>
  <si>
    <t>Route 2</t>
  </si>
  <si>
    <t>Market1</t>
  </si>
  <si>
    <t>Market2</t>
  </si>
  <si>
    <t>98*</t>
  </si>
  <si>
    <t>118EX*</t>
  </si>
  <si>
    <t>119EX*</t>
  </si>
  <si>
    <t>RtKeyType</t>
  </si>
  <si>
    <t>North Auburn - SuperMall</t>
  </si>
  <si>
    <t>Kent Station - Riverview</t>
  </si>
  <si>
    <t>Kent - Kent East Hill</t>
  </si>
  <si>
    <t>SE Auburn - Auburn P&amp;R</t>
  </si>
  <si>
    <t>Issaquah - Lake Sammamish</t>
  </si>
  <si>
    <t>Route (no *)</t>
  </si>
  <si>
    <t>Over/Under</t>
  </si>
  <si>
    <t>1)</t>
  </si>
  <si>
    <t>Select your Jurisdiction from the list below:</t>
  </si>
  <si>
    <t>2)</t>
  </si>
  <si>
    <t>View the following tabs for more information about the routes in your jurisdiction:</t>
  </si>
  <si>
    <r>
      <t>-</t>
    </r>
    <r>
      <rPr>
        <b/>
        <sz val="11"/>
        <color theme="1"/>
        <rFont val="Calibri"/>
        <family val="2"/>
        <scheme val="minor"/>
      </rPr>
      <t xml:space="preserve"> Route Summary: </t>
    </r>
    <r>
      <rPr>
        <sz val="11"/>
        <color theme="1"/>
        <rFont val="Calibri"/>
        <family val="2"/>
        <scheme val="minor"/>
      </rPr>
      <t>Table 7 in Service Guidelines Report</t>
    </r>
  </si>
  <si>
    <r>
      <rPr>
        <b/>
        <sz val="11"/>
        <color theme="1"/>
        <rFont val="Calibri"/>
        <family val="2"/>
        <scheme val="minor"/>
      </rPr>
      <t xml:space="preserve">- Route Detail and Reduction Priority: </t>
    </r>
    <r>
      <rPr>
        <sz val="11"/>
        <color theme="1"/>
        <rFont val="Calibri"/>
        <family val="2"/>
        <scheme val="minor"/>
      </rPr>
      <t>Similar to Tables 17 and 18 in Service Guidelines Report</t>
    </r>
  </si>
  <si>
    <r>
      <t xml:space="preserve">- Corridor Summary: </t>
    </r>
    <r>
      <rPr>
        <sz val="11"/>
        <color theme="1"/>
        <rFont val="Calibri"/>
        <family val="2"/>
        <scheme val="minor"/>
      </rPr>
      <t>Appendix K in Service Guidelines Report</t>
    </r>
  </si>
  <si>
    <t>Reduce service on routes that are below the 25% productivity threshold for a given time period that are duplicative of other routes or routes that are above their target service levels</t>
  </si>
  <si>
    <t>Reduce service on peak routes that are below the 25% productivity threshold and do not meet one or both of the peak criteria</t>
  </si>
  <si>
    <t>Restructure service to improve network design and efficiency</t>
  </si>
  <si>
    <t>Reduce service on routes that are predominately between 25–50% productivity threshold for a given time period, reducing services that duplicate or overlap with routes on the All-Day and Peak network or routes on corridors that are at or above their target service levels</t>
  </si>
  <si>
    <t>Reduce service on peak routes that are predominately between 0–50% productivity threshold and meet both peak criteria</t>
  </si>
  <si>
    <t>Reduce service on routes that are below the 25% productivity threshold for a given time period on corridors identified as below their target service levels</t>
  </si>
  <si>
    <t>Current # of peak trips</t>
  </si>
  <si>
    <t>Proposed # of peak trips</t>
  </si>
  <si>
    <t>Service periods - current frequencies</t>
  </si>
  <si>
    <t>Service periods - proposed frequencies</t>
  </si>
  <si>
    <t>Night span</t>
  </si>
  <si>
    <t>Route description</t>
  </si>
  <si>
    <t>Phase</t>
  </si>
  <si>
    <t>AM</t>
  </si>
  <si>
    <t>PM</t>
  </si>
  <si>
    <t>Midday</t>
  </si>
  <si>
    <t>Saturday</t>
  </si>
  <si>
    <t>Sunday</t>
  </si>
  <si>
    <t>Current end time</t>
  </si>
  <si>
    <t>Proposed end time</t>
  </si>
  <si>
    <t>Summary of changes</t>
  </si>
  <si>
    <t xml:space="preserve">Reduction Priority </t>
  </si>
  <si>
    <t>Reasons for change</t>
  </si>
  <si>
    <t>Rider options</t>
  </si>
  <si>
    <t>Reduction Action</t>
  </si>
  <si>
    <t>Kinnear - Seattle Central Business District</t>
  </si>
  <si>
    <t>30-60</t>
  </si>
  <si>
    <t>Before 11:00 PM</t>
  </si>
  <si>
    <t>Operate on weekdays between 6:00 AM and 11:00 PM only.</t>
  </si>
  <si>
    <t>Restructure</t>
  </si>
  <si>
    <t xml:space="preserve">North of Mercer St., use Route 13.
South of Mercer St., use the RapidRide D Line or Route 13.
</t>
  </si>
  <si>
    <t>Revised</t>
  </si>
  <si>
    <t>West Queen Anne - Seattle Central Business District - Madrona Park</t>
  </si>
  <si>
    <t>10-15</t>
  </si>
  <si>
    <t>Before 1:00 AM</t>
  </si>
  <si>
    <t>Before 12:00 AM</t>
  </si>
  <si>
    <t>In the reduction proposal, Route 2 between downtown and Queen Anne will be deleted and Route 13 will have replacement trips. Route 2 between downtown and Madrona Park will have additional trips and shift to Madison Street from Seneca Street.
Combine service with Route 13 between Queen Anne and downtown Seattle to reduce duplication.
On First Hill, shift route from Seneca Street to Madison Street, where more service would be needed because revised Route 12 would operate only during commute hours.
Operate service more often on weekdays since Route 12 would no longer operate.
End service earlier.</t>
  </si>
  <si>
    <t xml:space="preserve">North of downtown Seattle, use the RapidRide D Line or Route 13.
On First Hill, service would be moved two blocks south to Madison Street.
Traveling through downtown, connect with frequent service on Third Avenue.
</t>
  </si>
  <si>
    <t>North Queen Anne - Seattle Central Business District - Madrona Park</t>
  </si>
  <si>
    <t>15-60</t>
  </si>
  <si>
    <t>Combine service with Route 4 to reduce duplication between Queen Anne and the Central District. 
In the reduction proposal, Route 4 will be deleted and additional trips added to Route 3. Route 3 will be extended north to Nickerson Street.
Extend route to Seattle Pacific University so it connects with Route 32 and can be operated more efficiently.
Operate service more often on weekdays and on Saturday since Route 4 would no longer be operate.
End service earlier.</t>
  </si>
  <si>
    <t>In Queen Anne, use revised Route 3 or Route 13.</t>
  </si>
  <si>
    <t>East Queen Anne - Seattle Central Business District - Judkins Park</t>
  </si>
  <si>
    <t>Delete</t>
  </si>
  <si>
    <t xml:space="preserve">In Queen Anne, use revised routes 3 or 13.
In Judkins Park, use Route 48 (unchanged) or revised Route 106.
</t>
  </si>
  <si>
    <t>Deleted</t>
  </si>
  <si>
    <t>Shoreline Community College - Seattle Central Business District</t>
  </si>
  <si>
    <t>15-30</t>
  </si>
  <si>
    <t>14-20</t>
  </si>
  <si>
    <t>20-30</t>
  </si>
  <si>
    <t>Operate service less often after 7:00 PM, on weekdays between 9:00 AM and 3:00 PM and on Saturdays .
End service earlier.</t>
  </si>
  <si>
    <t>Use revised routes 5 Local or 355EX.</t>
  </si>
  <si>
    <t>Rainier Beach - Seattle Central Business District</t>
  </si>
  <si>
    <t>Before 3:00 AM</t>
  </si>
  <si>
    <t>Before 2:00 AM</t>
  </si>
  <si>
    <t>Operate service less often after 10:00 PM and during the daytime on Saturday.
Eliminate off-peak service to Prentice Street loop.
End service earlier.</t>
  </si>
  <si>
    <t>Low performing</t>
  </si>
  <si>
    <t>Use revised regular Route 7.</t>
  </si>
  <si>
    <t>Seattle Center  - Rainier Beach</t>
  </si>
  <si>
    <t>Eliminate the part of the route between E John Street/16th Avenue E and S Jackson Street /23rd Avenue S. 
Operate service less often after 10:00 PM.
Replace the south part of the route between Rainier Beach and S Jackson Street /23rd Avenue S with Route 106 to provide a direct connection between Renton Transit Center and downtown Seattle via Martin Luther King Junior Way S, S Jackson Street, and E Yesler Way (See Route 106 for more details). 
End service earlier.</t>
  </si>
  <si>
    <t xml:space="preserve">In Capitol Hill between 16th Avenue E and 23rd Avenue E, use Route 43.
In Madison Valley between 23rd Avenue E and Martin Luther King Jr. Way E, use Route 11. 
In the Central District between E Madison Street and S Jackson Street, use routes 2, 3, 14, or revised Route 106.
South of S Jackson Street, use revised Route 106.
</t>
  </si>
  <si>
    <t>15-20</t>
  </si>
  <si>
    <t>Before 7:00 PM</t>
  </si>
  <si>
    <t>Operate only during commute hours.
Operate as a one-way route, northbound in the morning and southbound in the afternoon.</t>
  </si>
  <si>
    <t>South of S Jackson Street, use Route 7.
North of S Jackson Street, use the First Hill Streetcar.</t>
  </si>
  <si>
    <t>Capitol Hill - Seattle Central Business District</t>
  </si>
  <si>
    <t>Unchanged</t>
  </si>
  <si>
    <t>Madison Park - Seattle Central Business District</t>
  </si>
  <si>
    <t>End service earlier.</t>
  </si>
  <si>
    <t>Interlaken Park - Seattle Central Business District</t>
  </si>
  <si>
    <t>Eliminate the part of the route northeast of E Madison Street/15th Avenue to reduce duplication with routes 10, 11 and 43.
Operate Route 12 as a one-way route during commute hours, westbound in the morning and eastbound in the afternoon.
Shift Route 2 from Seneca Street to provide service on E Madison Street.</t>
  </si>
  <si>
    <t>North of Madison Street, use Route 10 on 15th Avenue E, Route 11 on E Madison Street, or Route 43 on E John Street.
On Madison Street, use revised Route 2.</t>
  </si>
  <si>
    <t>Seattle Pacific - Seattle Central Business District</t>
  </si>
  <si>
    <t>Combine service with Route 2 between Queen Anne and downtown Seattle to reduce duplication.
Operate more frequently on weekdays and on Saturday since Route 2 would no longer operate</t>
  </si>
  <si>
    <t>Mount Baker - Seattle Central Business District</t>
  </si>
  <si>
    <t>Operate Route 14 on weekdays only between 6:00 AM and 11:00 PM.
Revise Route 106 to provide additional service on S Jackson Street.</t>
  </si>
  <si>
    <t>On SJackson Street, use revised Route 106 after 7:00 PM and on weekends.</t>
  </si>
  <si>
    <t>Blue Ridge - Seattle Central Business District</t>
  </si>
  <si>
    <t>Northgate TC - Seattle Central Business District via Wallingford</t>
  </si>
  <si>
    <t>Streamline routing to/from Northgate Transit Center by using N 92nd Street instead of NE Northgate Way.
Shift routing from Aurora Avenue N to Fremont Bridge/Dexter Avenue N since routes 26 and 28 would no longer serve the area.
Operate service more often during commute hours since routes 26 and 28 would no longer operate.
End service earlier.</t>
  </si>
  <si>
    <t xml:space="preserve">On College Way N and Meridian Avenue N, use routes 40, 345, or 346.
On Aurora Avenue N, use routes 5, 26 Express, 28 Express or the RapidRide E Line.
</t>
  </si>
  <si>
    <t>Sunset Hill - Seattle Central Business District</t>
  </si>
  <si>
    <t>North Beach - Seattle Central Business District</t>
  </si>
  <si>
    <t>West Magnolia - Seattle Central Business District</t>
  </si>
  <si>
    <t>Lowest performing</t>
  </si>
  <si>
    <r>
      <t>Use revised routes </t>
    </r>
    <r>
      <rPr>
        <sz val="11"/>
        <color theme="1"/>
        <rFont val="Calibri"/>
        <family val="2"/>
        <scheme val="minor"/>
      </rPr>
      <t>24</t>
    </r>
    <r>
      <rPr>
        <sz val="11"/>
        <color indexed="8"/>
        <rFont val="Calibri"/>
        <family val="2"/>
      </rPr>
      <t> or </t>
    </r>
    <r>
      <rPr>
        <sz val="11"/>
        <color theme="1"/>
        <rFont val="Calibri"/>
        <family val="2"/>
        <scheme val="minor"/>
      </rPr>
      <t>33</t>
    </r>
    <r>
      <rPr>
        <sz val="11"/>
        <color indexed="8"/>
        <rFont val="Calibri"/>
        <family val="2"/>
      </rPr>
      <t>.</t>
    </r>
  </si>
  <si>
    <t>Westwood Village - Seattle Central Business District</t>
  </si>
  <si>
    <t xml:space="preserve">
On 35th Avenue SW, use revised Route 50 and connect with RapidRide C Line at 35th Avenue SW/SW Avalon Way, or Link Light Rail/Route 101 and revised route 150 at SODO Busway/S Lander Street.</t>
  </si>
  <si>
    <t>Arbor Heights - Seattle Central Business District</t>
  </si>
  <si>
    <t>Add two morning and two afternoon trips</t>
  </si>
  <si>
    <t>Before 8:00 PM</t>
  </si>
  <si>
    <t>In Arbor Heights and Gatewood, use Route 21EX or revised Route 50.
On California Ave SW, use the RapidRide C Line.</t>
  </si>
  <si>
    <t>Magnolia - Seattle Central Business District</t>
  </si>
  <si>
    <t>Before 10:00 PM</t>
  </si>
  <si>
    <t>Operate during commute hours only and eliminate the part of the route that serves 28th Avenue W.
Revise Route 33 to serve 28th Avenue W and Magnolia Village.</t>
  </si>
  <si>
    <t>Use revised routes 24 or 33.</t>
  </si>
  <si>
    <t>Laurelhurst - Seattle Central Business District</t>
  </si>
  <si>
    <t>Before 6:00 PM</t>
  </si>
  <si>
    <t>In Laurelhurst, use revised Route 65 or Route 75 (unchanged).
In Montlake and Roanoke, use revised routes 43, 49, or 70.
Along Eastlake Avenue E (south of Mercer Street), use revised Route 70.</t>
  </si>
  <si>
    <t>Wallingford - Seattle Central Business District</t>
  </si>
  <si>
    <t>North of Fremont, use revised routes 16 or 26 Express.
South of Fremont, use revised routes 16 or 40.</t>
  </si>
  <si>
    <t>Combine service on routes 26 Express and 26 Local to make the system more efficient to operate. 
Operate two-way service between 6:00 AM and 7:00 PM on the Express path between Wallingford and downtown Seattle.</t>
  </si>
  <si>
    <t>Colman Park - Seattle Central Business District</t>
  </si>
  <si>
    <t>Sept. 2014/ Feb. 2015</t>
  </si>
  <si>
    <t>On E Yesler Way, use revised Route 14 or revised Route 106 along S Jackson Street.
In Leschi, Metro’s RideShare, VanPool, or Hyde Shuttle programs may be options.</t>
  </si>
  <si>
    <t>Whittier Heights - Seattle Central Business District</t>
  </si>
  <si>
    <t xml:space="preserve">North of Fremont, use revised routes 28 Express or 40.
South of Fremont, use revised routes 16 or 40.
</t>
  </si>
  <si>
    <t>Broadview - Seattle Central Business District</t>
  </si>
  <si>
    <t>10-30</t>
  </si>
  <si>
    <t>Combine service on routes 28 Express and 28 Local to make the system more efficient to operate. 
Eliminate Express routing north of 103rd Street to reduce duplication with routes 5 and 355EX.
Shift Express routing from NW Market Street/N 46th Street to N 39th Street since Route 28 would no longer serve the area.
End service earlier.</t>
  </si>
  <si>
    <t>North of 103rd Street NW, use revised Route 355EX and Route 5.</t>
  </si>
  <si>
    <t>Ballard - Seattle Central Business District</t>
  </si>
  <si>
    <t>Eliminate the part of the route north of 7th Avenue W and W Raye Street due to lower ridership.
Reduce three morning and three afternoon trips.</t>
  </si>
  <si>
    <t>In Ballard, use Routes 17X, 18X, 40 or the RapidRide D Line.  
Along W Nickerson Street, use Route 32 and transfer to the RapidRide D Line or revised route 16 or Route 40.  
Along 3rd Avenue W, use routes 3 or 13.</t>
  </si>
  <si>
    <t>Sept. 2014/ June 2015</t>
  </si>
  <si>
    <t>During peak periods, use Route 74 Express (unchanged).
Along Sand Point Way NE, use Route 75 (unchanged).
Between 30th Avenue NE and 45th Avenue NE, use revised Route 65.
Between 20th Avenue NE and 30th Avenue NE, use revised Route 372 Express.
Between University Way NE and 20th Avenue NE, use Route 48 (unchanged) or revised Route 73.</t>
  </si>
  <si>
    <t>University District - Magnolia</t>
  </si>
  <si>
    <t>24-30</t>
  </si>
  <si>
    <t>East of 15th Avenue W, use revised Route 32.
In Magnolia, use revised routes 24 or 33 and connect with revised Route 32.</t>
  </si>
  <si>
    <t>University District - Seattle Center West</t>
  </si>
  <si>
    <t>8-15</t>
  </si>
  <si>
    <t>Combine service with Route 31 to reduce duplication. 
Operate service more often during commute hours since Route 31 would no longer operate.
Shift route from Stone Way N to Wallingford Avenue N since Route 26 would no longer serve the area. 
End service earlier.</t>
  </si>
  <si>
    <t>On Stone Way N, use revised Route 16.</t>
  </si>
  <si>
    <t>Discovery Park - Seattle Central Business District</t>
  </si>
  <si>
    <t>Revise routing to operate a clockwise loop on 28th Avenue W, Gilman Avenue W, 22nd Avenue W and Thorndyke Avenue W with service to Magnolia Village during the midday and after 7:00 PM. 
Operate service more often during commute hours since Route 19 would no longer operate and Route 24 would be reduced.</t>
  </si>
  <si>
    <t>In Discovery Park and Lawtonwood, use revised Route 33 on W Government Way.</t>
  </si>
  <si>
    <t>Othello Station - Seattle Central Business District</t>
  </si>
  <si>
    <t>Connect with Route 70 to make it more efficient to operate. 
End service earlier.
Operate service less often.</t>
  </si>
  <si>
    <t>Alaska Junction - Seattle Central Business District via Alki</t>
  </si>
  <si>
    <t xml:space="preserve">On Beach Drive SW, Metro’s RideShare, VanPool, or Hyde Shuttle programs may be options.
On Alki and Harbor Avenue SW, use Water Taxi shuttle routes 773 or 775 (both unchanged).
In the Alki neighborhood, use Route 56 Express.
</t>
  </si>
  <si>
    <t>Northgate TC - Seattle Central Business District</t>
  </si>
  <si>
    <t>Operate service less often on Saturdays.</t>
  </si>
  <si>
    <t>Lake City - Seattle Central Business District via Northgate</t>
  </si>
  <si>
    <t>University District - Seattle Central Business District</t>
  </si>
  <si>
    <t>Ballard - Montlake</t>
  </si>
  <si>
    <t>10-12</t>
  </si>
  <si>
    <t>Summit - Seattle Central Business District</t>
  </si>
  <si>
    <t>On the Pike Street/Pine Street corridor in downtown Seattle, use revised Route 11 or Routes 10, 43, or 49 (unchanged).
South of Olive Way, use Route 43 (unchanged).
North of Olive Way, use Routes 43 or 49 (unchanged).</t>
  </si>
  <si>
    <t>Mt Baker - Loyal Heights</t>
  </si>
  <si>
    <t>Use regular Route 48 (unchanged).</t>
  </si>
  <si>
    <t>Alki - Columbia City</t>
  </si>
  <si>
    <t>Before 9:00 PM</t>
  </si>
  <si>
    <t>Revise Route 50 to serve Westwood Village in West Seattle using 35th Avenue SW since Route 21 will no longer serve the area.
Revise Route 128 to serve Admiral Way and Alki.
Operate service more often on Sundays since Route 21 would no longer operate.</t>
  </si>
  <si>
    <t>In West Seattle (Alki/Admiral/Alaska Junction/North Delridge), use revised Route 128.  
Traveling between West Seattle and downtown Seattle, connect with the RapidRide C Line or Route 120.</t>
  </si>
  <si>
    <t>Admiral District - University District - Seattle Central Business District</t>
  </si>
  <si>
    <t>Alki - Seattle Central Business District</t>
  </si>
  <si>
    <t>Add two morning trips and two afternoon trips.</t>
  </si>
  <si>
    <t>Alaska Junction - Seattle Central Business District</t>
  </si>
  <si>
    <t>On SW Admiral Way, use revised Route 56 Express.
In Genesee Hill, use revised Route 128.</t>
  </si>
  <si>
    <t>Westwood Village - Capitol Hill</t>
  </si>
  <si>
    <t>Eliminate the part of the route north of Albro Place in South Beacon Hill to reduce duplication in the network.
Revise Route 107 to serve South Beacon Hill.
Extend route to Othello Link Station along S Myrtle Street to provide a connection with Route 36, revised routes 106 and 107, and Link light rail.
Operate service less often on weekdays and at night.
End service earlier.</t>
  </si>
  <si>
    <t>On 15th Avenue S, use revised Route 107.
Between Beacon Hill and Little Saigon, use Route 36.
North of S Jackson Street, use the First Hill Streetcar.</t>
  </si>
  <si>
    <t>North of NW Market Street and west of 24th Avenue NW, use revised routes 17 Express, 18 Express, or 40.</t>
  </si>
  <si>
    <t>Use revised Route 40 or the revised D Line and connect with revised Route 32.</t>
  </si>
  <si>
    <t>Reduce two morning trips and two afternoon trips.</t>
  </si>
  <si>
    <t>Reduced the lowest performing trips at night to preserve service for the most riders</t>
  </si>
  <si>
    <t>Northgate TC - Seattle Central Business District via Eastlake</t>
  </si>
  <si>
    <t>Use revised routes 70 or 73.</t>
  </si>
  <si>
    <t>Use revised Route 73.</t>
  </si>
  <si>
    <t>Along 25th Avenue NE use revised Route 372 Express.
In Roosevelt and Maple Leaf, use revised Route 73 on Roosevelt Way NE.</t>
  </si>
  <si>
    <t>Connect Route 70 with Route 36 to make the route more efficient to operate.
Operate service more often during commute hours and add Sunday service to match the service levels on Route 36.</t>
  </si>
  <si>
    <t>Wedgwood - Seattle Central Business District</t>
  </si>
  <si>
    <t>Eliminate the part of the route north and south of NE 65th Street. 
Extend route to Roosevelt district for connections with revised Route 73 and to Sand Point for connections with Route 75.
Operate service less often on weekdays and eliminate weekend service.
End service earlier.</t>
  </si>
  <si>
    <t>At Wedgwood terminal, use routes 64 or 65.
In View Ridge, use revised Route 71 on NE 65th Street.
Along NE 65th Street, use revised route 71 or 73EX on Roosevelt Way NE/12th Avenue NE or Route 65 on 35th Avenue NE or 372EX on 25th Avenue NE.</t>
  </si>
  <si>
    <t>Lake City - Seattle Central Business District via University District</t>
  </si>
  <si>
    <t>Along Lake City Way NE, use revised Routes 312 Express or 372 Express, or Sound Transit Route 522.
South of NE 95th Street, use revised Routes 73 or 372 Express or Route 373 (unchanged).</t>
  </si>
  <si>
    <t>Jackson Park - Seattle Central Business District</t>
  </si>
  <si>
    <t>Combine service with routes 66EX, 67, 68, 71 and 72 to make service between northeast Seattle and downtown Seattle more efficient to operate.
Shift route to Roosevelt Way NE from 15th Avenue NE to provide frequent service on a centralized corridor that more riders can access.</t>
  </si>
  <si>
    <t>North of NE Northgate Way, use routes 77, 347, 348 or 373EX.
South of NE Northgate Way, use routes 73, 77 or 373EX.</t>
  </si>
  <si>
    <t>Sand Point - Seattle Central Business District</t>
  </si>
  <si>
    <t>12-15</t>
  </si>
  <si>
    <t>Loss of through-route with Route 31</t>
  </si>
  <si>
    <t>North City - Seattle Central Business District</t>
  </si>
  <si>
    <t>Seattle Central Business District - Greenwood</t>
  </si>
  <si>
    <t>Use the RapidRide E Line.</t>
  </si>
  <si>
    <t>Seattle Central Business District - Ravenna</t>
  </si>
  <si>
    <r>
      <t>Metro’s </t>
    </r>
    <r>
      <rPr>
        <sz val="11"/>
        <color theme="1"/>
        <rFont val="Calibri"/>
        <family val="2"/>
        <scheme val="minor"/>
      </rPr>
      <t>TaxiScrip</t>
    </r>
    <r>
      <rPr>
        <sz val="11"/>
        <color indexed="8"/>
        <rFont val="Calibri"/>
        <family val="2"/>
      </rPr>
      <t> or </t>
    </r>
    <r>
      <rPr>
        <sz val="11"/>
        <color theme="1"/>
        <rFont val="Calibri"/>
        <family val="2"/>
        <scheme val="minor"/>
      </rPr>
      <t>RideShare</t>
    </r>
    <r>
      <rPr>
        <sz val="11"/>
        <color indexed="8"/>
        <rFont val="Calibri"/>
        <family val="2"/>
      </rPr>
      <t> programs may be options.</t>
    </r>
  </si>
  <si>
    <t>Seattle Central Business District - Madrona via Madison Park</t>
  </si>
  <si>
    <t>Use revised Route 1 or multiple other routes that travel through the downtown Seattle core.</t>
  </si>
  <si>
    <t>Renton TC - Seattle Central Business District</t>
  </si>
  <si>
    <t>Fairwood - Seattle Central Business District</t>
  </si>
  <si>
    <t>Renton TC - Seattle Central Business District via Rainier Beach</t>
  </si>
  <si>
    <t>Combine with the south part of Route 8 in the Rainier Valley.
Shift route to Martin Luther King Junior Way S, S Jackson Street, and E Yesler Way between Rainier Beach and downtown Seattle.  
Revise Route 60 and extend Route 107 to provide service to South Beacon Hill.
Operate service more often in the midday to match the current service levels of Route 8.
End service earlier.</t>
  </si>
  <si>
    <t>For trips between Renton and downtown Seattle, connect with Link at Rainier Beach Station for a faster trip.
On South Beacon Hill, use revised Route 107 to connect with Link at the Beacon Hill or Rainier Beach stations. 
On Airport Way S, use Route 124.</t>
  </si>
  <si>
    <t>Extend route from Rainier Beach Link Station to Beacon Link Station on Beacon Avenue S and 15th Avenue S, since routes 60 and 106 would no longer serve the area.
Operate service less often during commute hours.
End service earlier.</t>
  </si>
  <si>
    <t>This route will be discontinued when RapidRide F Line is launched June 2014.</t>
  </si>
  <si>
    <t>Use the new RapidRide F Line.</t>
  </si>
  <si>
    <t>Lake Kathleen - Seattle Central Business District</t>
  </si>
  <si>
    <t>Eliminate the part of the route east of 156th Avenue SE.
Reduce one afternoon trip.</t>
  </si>
  <si>
    <t>East of 156th Avenue SE in Lake Kathleen, Metro's RideShare or VanPool programs may be an option.</t>
  </si>
  <si>
    <t>Shorewood - Seattle Central Business District</t>
  </si>
  <si>
    <t>Renton Highlands - Seattle Central Business District</t>
  </si>
  <si>
    <t>Reduce two morning trips and one afternoon trip.</t>
  </si>
  <si>
    <t>Fauntleroy Ferry - Seattle Central Business District</t>
  </si>
  <si>
    <t>Operate trips less frequently during the day. Begin service later in the morning and end service earlier in the evening.</t>
  </si>
  <si>
    <t>Tahlequah - Seattle Central Business District via ferry</t>
  </si>
  <si>
    <t>Reduce one morning and one afternoon trip.</t>
  </si>
  <si>
    <t>Before 5:00 PM</t>
  </si>
  <si>
    <t>Weekday service would be reduced with trips operating less frequently during the day.</t>
  </si>
  <si>
    <t>Dockton - Seattle Central Business District via ferry</t>
  </si>
  <si>
    <t>Burien TC - Seattle Central Business District</t>
  </si>
  <si>
    <t>Highline Community College - Seattle Central Business District</t>
  </si>
  <si>
    <t>Reduce three morning and five afternoon trips.</t>
  </si>
  <si>
    <t>Gregory Heights - Seattle Central Business District</t>
  </si>
  <si>
    <t>Tukwila - Seattle Central Business District</t>
  </si>
  <si>
    <t>Operate Route 125 only during commute hours and revise routing to serve Morgan Junction and Westwood Village via Sylvan Way, California Ave SW and SW Thistle St.</t>
  </si>
  <si>
    <t xml:space="preserve">Outside of commute hours, use revised Route 128.  
Traveling between West Seattle and downtown Seattle, connect with Route 120 on Delridge Way SW. </t>
  </si>
  <si>
    <t>Southcenter - Admiral District</t>
  </si>
  <si>
    <t>Extend service to Alki in West Seattle.
Revise routing to use 16th Avenue SW, SW Genesee Street, SW Alaska Street, California Avenue SW and SW Admiral Street between South Seattle Community College and Alki. 
Operate service more often in the peak periods.</t>
  </si>
  <si>
    <t>In High Point and Morgan Junction, use the RapidRide C Line or revised Route 50 and connect with revised Route 128 at 35th Avenue SW and SW Alaska Street.
In North Admiral, use revised Route 55 during the commute hours.</t>
  </si>
  <si>
    <t>Burien TC - Seattle Central Business District via Highland Park</t>
  </si>
  <si>
    <t>Burien TC - Seattle Central Business District via South Park</t>
  </si>
  <si>
    <t>During peak periods, use revised Route 123.</t>
  </si>
  <si>
    <t>Route 140 will be replaced by the F Line in June 2014.</t>
  </si>
  <si>
    <t>Black Diamond - Seattle Central Business District</t>
  </si>
  <si>
    <t>Operate service less often during commute hours and the midday.</t>
  </si>
  <si>
    <t>Kent Station - Seattle Central Business District</t>
  </si>
  <si>
    <t>Auburn - Seattle Central Business District</t>
  </si>
  <si>
    <t>At Star Lake Park-and-Ride, use revised routes 177 or 193.
Between Auburn and I-5, Metro’s RideShare or VanPool programs may be options.
At Auburn Station, use Sounder commuter rail.</t>
  </si>
  <si>
    <t>Use the new RapidRide F Line and connect with Route 124 at the Tukwila International Boulevard Station to reach the Boeing Industrial Area.</t>
  </si>
  <si>
    <t>Southcenter - Highline Community College</t>
  </si>
  <si>
    <t>Operate service less often during the midday.
End service earlier.</t>
  </si>
  <si>
    <t>Lake Meridian - Seattle Central Business District</t>
  </si>
  <si>
    <t>Combine service with routes 158 and 159.
Shift routing to 132nd Avenue SE from 116th Avenue SE between SE 240th Street and the Lake Meridian Park-and-Ride.
Add two morning and three afternoon trips since routes 158 and 159 would no longer operate.</t>
  </si>
  <si>
    <t>Kent East Hill - Seattle Central Business District</t>
  </si>
  <si>
    <t>In Lake Meridian and along 132nd Avenue SE and SE 240th Street, use revised Route 157.
Along SE 240th Street and James Street in Kent, use revised routes 164 and 168.
At the Kent/Des Moines Park-and-Ride, use revised routes 177 and 193 Express.
At the Kent Station, use Sounder commuter rail.</t>
  </si>
  <si>
    <t>Timberlane - Seattle Central Business District</t>
  </si>
  <si>
    <t>At the Lake Meridian Park-and-Ride, use revised Route 157.
East of 104th Ave SE, use revised routes 164 and 168.
Along Canyon Drive SE, use Route 169 (unchanged).
At the Kent/Des Moines Park-and-Ride, use revised routes 177 and 193 Express.</t>
  </si>
  <si>
    <t>Along 104th Ave SE and 108th Ave SE, use Route 169 (unchanged).
In Tukwila, use revised Route 150.</t>
  </si>
  <si>
    <t>Green River Community College - Kent Station</t>
  </si>
  <si>
    <t>Renton - University District</t>
  </si>
  <si>
    <t>At the Renton Transit Center and South Renton Park-and-Ride, use Route 101 (unchanged) and connect with University District service in the Downtown Seattle Transit Tunnel.
At the Newport Hills Park-and-Ride, use revised Route 111 and connect with U-District service in the Downtown Seattle Transit Tunnel.
Along SR-520, use Sound Transit routes 540, 542, or 556.</t>
  </si>
  <si>
    <t>18-30</t>
  </si>
  <si>
    <t>Add service during commute hours to connect with Sounder Commuter Rail in order to replace commuter service on routes 158 and 159.</t>
  </si>
  <si>
    <t>In Federal Way and along Pacific Highway S, use the RapidRide A Line (unchanged) and connect with revised Route 124 at the Tukwila Link Station.</t>
  </si>
  <si>
    <t>Federal Way - Seattle Central Business District</t>
  </si>
  <si>
    <t>Combine service with routes 178, 179, 190 and 192.
Revise routing to serve Star Lake and Kent/Des Moines freeway stations.
Operate into downtown Seattle via Seneca Street and out of downtown Seattle via S Atlantic Street ramps to I-5. 
Add 12 morning and 12 afternoon trips.</t>
  </si>
  <si>
    <t>At the South 320th Street Park-and-Ride, use revised Route 177.</t>
  </si>
  <si>
    <t>Twin Lakes - Seattle Central Business District</t>
  </si>
  <si>
    <t>In Federal Way, between the Twin Lakes Park-and-Ride and the Federal Way Transit Center, use revised Route 181 and connect with revised Route 177 or Sound Transit Route 577.</t>
  </si>
  <si>
    <t>Aurburn - Burien TC</t>
  </si>
  <si>
    <t>Before 4:00 AM</t>
  </si>
  <si>
    <t>Twin Lakes P&amp;R - Green River Community College</t>
  </si>
  <si>
    <t>Feb. 2015/ Sept. 2015</t>
  </si>
  <si>
    <t xml:space="preserve">Add service during commute hours between Twin Lakes Park-and-Ride and Federal Way Transit Center in order to improve connections replacing routes 179 and 197.
End service earlier. </t>
  </si>
  <si>
    <t>Operate service less often during commute hours.</t>
  </si>
  <si>
    <t>Operate service less often.</t>
  </si>
  <si>
    <t>Shift routing to SW 312th Street between 21st Avenue SW and Federal Way Transit Center since Route 901 DART would no longer serve the area.
End service earlier.</t>
  </si>
  <si>
    <t>Along S 320th Street, use Route 181.</t>
  </si>
  <si>
    <t>Redondo Heights - Seattle Central Business District</t>
  </si>
  <si>
    <t>At the Star Lake Park-and-Ride, use revised Route 177.
At the Redondo Heights Park-and-Ride, use the RapidRide A Line (unchanged) and connect with Link light rail at the Tukwila Link Station.</t>
  </si>
  <si>
    <t>Star Lake - Seattle Central Business District</t>
  </si>
  <si>
    <t>Along Military Road S, south of Reith Road, use Route 183 (unchanged) and connect at Kent Station with the Sounder Train.
Along Military Road S, north of Reith Road, use Route 166 (unchanged) and connect at the Kent/DesMoines Park-and-Ride with revised Route 177.</t>
  </si>
  <si>
    <t xml:space="preserve">
Revise to serve north part of downtown Seattle in order to provide additional service capacity.
</t>
  </si>
  <si>
    <t>Eliminate the part of the route west of Federal Way Transit Center to make it more efficient to operate.
Reduce two afternoon trips.</t>
  </si>
  <si>
    <t>In Federal Way between Twin Lakes and the Federal Way Transit Center, use Route 181 and connect with the revised Route 197.</t>
  </si>
  <si>
    <t>Sept. 2014/ Sept. 2015</t>
  </si>
  <si>
    <t>30-35</t>
  </si>
  <si>
    <t>South of I-90, use revised Route 208 and Sound Transit Route 554.
North of I-90, use revised Route 269 during peak travel periods.</t>
  </si>
  <si>
    <t>Metro’s RideShare or VanPool programs may be options.</t>
  </si>
  <si>
    <t>South Mercer Island - Seattle Central Business District</t>
  </si>
  <si>
    <t>Use revised Route 204 and connect with Route 216 (unchanged) or with Sound Transit routes 550 or 554 for downtown Seattle.</t>
  </si>
  <si>
    <t>Before 3:00 PM</t>
  </si>
  <si>
    <t>Combine service with Route 202 and operate between 6:00 AM and 6:00 PM on weekdays.  
Operate service less often during the midday.
Eliminate weekend service.</t>
  </si>
  <si>
    <t>Combining service</t>
  </si>
  <si>
    <t>South Mercer Island - University District</t>
  </si>
  <si>
    <t>Use revised Route 204 and connect with Route 216 (unchanged) or with Sound Transit routes 550 or 554 for downtown Seattle and connections to First Hill or the University District.</t>
  </si>
  <si>
    <t>North Bend - Issaquah</t>
  </si>
  <si>
    <t>Operate service less often.
Operate in both directions during commute hours since routes 209 and 215 would no longer operate.</t>
  </si>
  <si>
    <t>The Valley Shuttle and Snoqualmie Valley Transportation may be options.</t>
  </si>
  <si>
    <t>Along Railroad Avenue, between Snoqualmie Parkway and the Factory Stores, use revised Route 208.
West of Snoqualmie Parkway, use the Valley Shuttle.</t>
  </si>
  <si>
    <t>Issaquah - Seattle Central Business District via Factoria</t>
  </si>
  <si>
    <t>At the Eastgate Park-and-Ride, use revised Route 212.
In Somerset, use revised Route 241.
In Lakemont, Metro’s RideShare or VanPool programs may be options.</t>
  </si>
  <si>
    <t>At the Issaquah Highlands, Eastgate, and Mercer Island park-and-rides, use revised Route 212 or routes 216, 218, or 219 (unchanged) and connect with the First Hill Streetcar.</t>
  </si>
  <si>
    <t>Eastgate - Seattle Central Business District</t>
  </si>
  <si>
    <t>Add one morning and one afternoon peak direction trip since Route 210 would no longer operate.
Add three morning and three afternoon reverse-peak direction trips since route 217 would no longer operate.</t>
  </si>
  <si>
    <t>Before 2:00 PM</t>
  </si>
  <si>
    <t>Issaquah - Seattle Central Business District</t>
  </si>
  <si>
    <t>Reduce five morning and six afternoon trips.</t>
  </si>
  <si>
    <t>North Bend - Seattle Central Business District</t>
  </si>
  <si>
    <t>Use revised Route 208 and connect with revised Route 214 or Sound Transit Route 554 at the Issaquah Transit Center.</t>
  </si>
  <si>
    <t>Sammamish - Seattle Central Business District</t>
  </si>
  <si>
    <t>Issaquah - Seattle Central Business District via Eastgate</t>
  </si>
  <si>
    <t>In Issaquah, use Sound Transit Route 554 to connect with Route 269.
At the Eastgate Park-and-Ride, use revised Route 212 or Sound Transit Route 554.</t>
  </si>
  <si>
    <t>Issaquah Highlands -Seattle Central Business District</t>
  </si>
  <si>
    <t>Sammamish-Seattle Central Business District</t>
  </si>
  <si>
    <t>Education Hill - Eastgate</t>
  </si>
  <si>
    <t>Eliminate the part of the route between Overlake Transit Center and Education Hill. 
Revise Route 234 to serve Education Hill.
Operate service more often on Sundays.</t>
  </si>
  <si>
    <t xml:space="preserve">Between Redmond Transit Center and Education Hill, use revised Route 234.
Between NE 40th and 70th streets, use the RapidRide B Line or revised Route 245. </t>
  </si>
  <si>
    <t>Fall City - Redmond TC</t>
  </si>
  <si>
    <t>Eastgate - Bellevue</t>
  </si>
  <si>
    <t>Reduce one morning trip to Bellevue and one afternoon trip from Bellevue.
Eliminate reverse-peak trips, eastbound in the morning and westbound in the afternoon.</t>
  </si>
  <si>
    <t>Kenmore - Bellevue</t>
  </si>
  <si>
    <t>Revise routing east of 100th Avenue NE to serve Totem Lake Transit Center, Redmond Transit Center and Education Hill. 
Operate service less often during the midday.
End service earlier.</t>
  </si>
  <si>
    <t>Between Juanita and Kirkland Transit Center, use Route 255.
Between Kirkland Transit Center and Bellevue Transit Center, use revised Route 235.</t>
  </si>
  <si>
    <t>Kingsgate - Bellevue</t>
  </si>
  <si>
    <t>Eliminate the part of the route north of Kirkland Transit Center. 
Operate service more often during commute hours, midday weekdays and on weekends since Route 234 will no longer serve the area.
End service earlier.</t>
  </si>
  <si>
    <t>Between Kirkland and Totem Lake Transit Centers, use revised Route 236.</t>
  </si>
  <si>
    <t>Woodinville - Kirkland</t>
  </si>
  <si>
    <t>Revise to use more direct routing on 124th Avenue NE between Brickyard Park-and-Ride and Totem Lake Transit Centers.
Revise routing to serve the Rose Hill neighborhood.
Operate service less often during the midday.
End service earlier.</t>
  </si>
  <si>
    <t>In Juanita, use revised Route 255.
On NE 116th Street, Metro's Rideshare and VanPool programs may be an option.
On 132nd Avenue NE, take revised Route 236 on 124th Avenuve NE.</t>
  </si>
  <si>
    <t>Between the Woodinville Park-and-Ride and NE 128th Street, use revised Route 311 and connect with revised Route 342 or Sound Transit routes 532 or 535 at the NE 128th Street freeway stops.</t>
  </si>
  <si>
    <t>Bothell - Kirkland</t>
  </si>
  <si>
    <t>Between Bothell and Totem Lake, use revised Sound Transit Route 535.
Between the Brickyard Park-and-Ride and Riverside Road, use revised Route 236.
Between Brickyard and Kingsgate park-and-rides, use Route 257 during commute hours or revised Route 234 on 100th Avenue NE.
Between the Totem Lake Transit Center and NE 80th Street, use revised Route 234.
Between the Houghton Park-and-Ride and the Kirkland Transit Center, use revised route 236 or 245.
Between downtown Bothell and Brickyard Road NE, Metro’s RideShare or VanPool programs may be options.</t>
  </si>
  <si>
    <t>Bellevue - Renton</t>
  </si>
  <si>
    <t>Eastgate - Bellevue via South Bellevue</t>
  </si>
  <si>
    <t xml:space="preserve">Operate service less often during the midday and on Saturdays.
</t>
  </si>
  <si>
    <t>Northgate - Overlake</t>
  </si>
  <si>
    <t>At the Green Lake Park-and-Ride, use Sound Transit Route 542.
North of Green Lake Park-and-Ride, use revised Route 73 and connect with Sound Transit Route 542 in the University District.</t>
  </si>
  <si>
    <t>Use revised Route 372 and connect to revised Route 271 in the University District.</t>
  </si>
  <si>
    <t>In Kenmore, use revised Route 342 and connect with Sound Transit routes 566 or 567 at the Bellevue Transit Center, or use revised Route 234 and connect with the RapidRide B Line (unchanged) on Rose Hill.</t>
  </si>
  <si>
    <t>Kirkland - Factoria</t>
  </si>
  <si>
    <t>Eastgate - Bellevue via Factoria</t>
  </si>
  <si>
    <t>Avondale - Kirkland</t>
  </si>
  <si>
    <t>Operate service less often after 7:00 PM.
End service earlier.</t>
  </si>
  <si>
    <t>Overlake - Bellevue</t>
  </si>
  <si>
    <t>Operate service less often during commute hours.
End service earlier.</t>
  </si>
  <si>
    <t>Overlake - Seattle Central Business District</t>
  </si>
  <si>
    <t>Use revised Route 249 to connect with Route 268 or Sound Transit Route 545 in Overlake.</t>
  </si>
  <si>
    <t>Kingsgate - Seattle Central Business District</t>
  </si>
  <si>
    <t>Brickyard - Seattle Central Business District via Kirkland TC</t>
  </si>
  <si>
    <t xml:space="preserve">Eliminate the part of the route north of Totem Lake Transit Center.
Revise Route 236 to serve 124th Avenue NE.
</t>
  </si>
  <si>
    <t xml:space="preserve">Along 124th Avenue NE, use route 252, 257 or revised Route 236. </t>
  </si>
  <si>
    <t>Brickyard - Seattle Central Business District</t>
  </si>
  <si>
    <t>Finn Hill - Seattle Central Business District</t>
  </si>
  <si>
    <t>At Juanita, use revised Route 255.
On Finn Hill, use revised Route 234 and connect to revised routes 252, 257, or 311 at the Kingsgate freeway station.
Along NE 116th Street, Metro’s RideShare or VanPool programs may be options.</t>
  </si>
  <si>
    <t>Overlake - First Hill</t>
  </si>
  <si>
    <t>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t>
  </si>
  <si>
    <t>Redmond - Seattle Central Business District</t>
  </si>
  <si>
    <t>Eliminate reverse-peak service between Overlake and Issaquah in the morning and back in the afternoon.  
Reduce peak direction frequency.</t>
  </si>
  <si>
    <t>Between Southeast Redmond and Issaquah Highlands, use routes 216 or 219.</t>
  </si>
  <si>
    <t>Issaquah - University District</t>
  </si>
  <si>
    <t>Eliminate the part of the route east of Eastgate Park-and-Ride. 
Eliminate the part of the route that travels into the Bellevue College campus.</t>
  </si>
  <si>
    <t>In Issaquah, use Sound Transit Routes 554, 555, or 556.
Along Eastgate Way, use Route 221. 
Between Issaquah and Eastgate, Metro's Rideshare or VanPool programs may be an option.</t>
  </si>
  <si>
    <t>In Juanita, use revised Route 255 to connect with Sound Transit Route 540 at Kirkland Transit center or use revised Route 255 to connect with Sound Transit Route 542  at the Evergreen Point freeway station.
On NE 132nd Street, use Route 257 to connect with Sound Transit Route 542  at the Evergreen Point freeway station.
On 124th Avenue NE, use revised Route 235 to connect with Sound Transit Route 540 on 108th Avenue NE.
At the Houghton Park-and-Ride, use revised Route 245 to connect with Sound Transit Route 540 on 108th Avenue NE.</t>
  </si>
  <si>
    <t>Seattle Central Business District - Renton via Bellevue</t>
  </si>
  <si>
    <t>Metro’s TaxiScrip program may be an option.</t>
  </si>
  <si>
    <t>Aurora Village - Seattle Central Business District</t>
  </si>
  <si>
    <t>Richmond Beach - Seattle Central Business District</t>
  </si>
  <si>
    <t>In Richmond Beach, use revised Route 348 and connect with Route 301 (unchanged) at N 185th Street and Aurora Avenue N.
Along Dayton Avenue N, use Route 345 (unchanged) and connect with revised Route 355 Express at N 145th Street and Aurora Avenue N.
Along N 145th Street, use the new RapidRide E Line, Route 316 (unchanged), or revised Route 355 Express.</t>
  </si>
  <si>
    <t>Kenmore - Seattle Central Business District</t>
  </si>
  <si>
    <t>Use Route 312 Express (unchanged) or Sound Transit Route 522.</t>
  </si>
  <si>
    <t>Horizon View - Seattle Central Business District</t>
  </si>
  <si>
    <t>Along Ballinger Way NE, use revised Route 331 and connect with Route 312 Express (unchanged) and Sound Transit Route 522.
Along State Route 522, use Route 312 Express (unchanged) and Sound Transit Route 522.
Along NE 145th Street, use revised Route 65.
North of Ballinger Way NE, Metro’s RideShare or VanPool programs may be options.</t>
  </si>
  <si>
    <t>Woodinville - Seattle Central Business District</t>
  </si>
  <si>
    <t>Bothell - Seattle Central Business District</t>
  </si>
  <si>
    <t>Add one morning and one afternoon trip since Route 306EX would no longer operate.</t>
  </si>
  <si>
    <t>Meredian Park - Seattle Central Business District</t>
  </si>
  <si>
    <t>Shoreline Community College - Lake City</t>
  </si>
  <si>
    <t>Shoreline Community College - Kenmore</t>
  </si>
  <si>
    <t xml:space="preserve">After 7:00 PM, use the following services to make connections at Northgate Transit Center:
At Shoreline Community College use Route 345.
At Aurora Village Transit Center, use Route 346.
In Mountlake Terrace, use Route 347.
In Kenmore and Lake Forest Park, use Sound Transit Route 522 to routes 41 or 75. 
</t>
  </si>
  <si>
    <t>Shoreline - Renton</t>
  </si>
  <si>
    <t>Eliminate the parts of the route west of Kenmore Park-and-Ride and south of Bellevue Transit Center.
Add one afternoon trip since Route 237 would no longer operate.</t>
  </si>
  <si>
    <t>West of Kenmore Park-and-Ride, use Route 331. 
South of Bellevue Transit Center, use Sound Transit routes 560 and 566.</t>
  </si>
  <si>
    <t>Shoreline Community College - Northgate</t>
  </si>
  <si>
    <t>Combine service with Route 5EX and shift route to Aurora Avenue N from I-5.
Add five morning and four afternoon trips since Route 5EX would no longer operate.</t>
  </si>
  <si>
    <t>Along N 85th Street, use Route 48.</t>
  </si>
  <si>
    <t>8-30</t>
  </si>
  <si>
    <t>6-30</t>
  </si>
  <si>
    <t>Eliminate the part of the route east of the UW Bothell Campus.
Operate the part of the route between Lake City and the UW Bothell Campus on weekdays only. 
Operate service more often during after 7:00 PM and on weekends since Route 72 would no longer operate.</t>
  </si>
  <si>
    <t>Between Woodinville and UW Bothell, use Route 522.</t>
  </si>
  <si>
    <t>Seattle Central Business District - Group Health (Tukwila)</t>
  </si>
  <si>
    <t>Bellevue - Redmond</t>
  </si>
  <si>
    <t>Use revised Route 187.</t>
  </si>
  <si>
    <t>Operate service less often during the midday and on weekends.
End service earlier.</t>
  </si>
  <si>
    <t>906DART</t>
  </si>
  <si>
    <t>Fairwood - Valley Medical Center - Southcenter</t>
  </si>
  <si>
    <t>Operate fewer trips during the day.</t>
  </si>
  <si>
    <t>In the Renton Highlands near Group Health and the Renton Technical College, use revised Route 105.
In the Renton Highlands near NE Sunset Boulevard, use revised Route 240.
In Kennydale, use Sound Transit Route 560 at the NE 30th Street/I-405 Freeway Stop.
In the Kennydale DART service area, Metro’s RideShare or VanPool programs may be options.</t>
  </si>
  <si>
    <t>Before 4:00 PM</t>
  </si>
  <si>
    <t>Near the Supermall and 15th Street SW, use revised Route 181.
Near North Auburn, use revised Route 180.</t>
  </si>
  <si>
    <t>Near the Kent Sounder Station and the North Kent Industrial area, use revised Route 150 or Route 153 (unchanged).
In the Lakes and Riverview neighborhoods, Metro’s RideShare or VanPool programs may be options.</t>
  </si>
  <si>
    <t xml:space="preserve">Combine service with Route 916.
Eliminate the part of the route outside of downtown Kent. </t>
  </si>
  <si>
    <t xml:space="preserve">On the Kent East Hill use routes 164, 168, and 169. </t>
  </si>
  <si>
    <t>In downtown Kent, use revised Route 914.
In Kent’s East Hill area, use revised routes 164 or 168, or Route 169 (unchanged).</t>
  </si>
  <si>
    <t>South of Auburn Station, use revised routes 186 or 915.
North of Auburn Station, use revised Route 180.</t>
  </si>
  <si>
    <t>In Sammamish, use routes 216 and 219 (both unchanged).
In Issaquah, use revised Route 208 and Sound Transit Route 554.</t>
  </si>
  <si>
    <t>In the DART service areas, Metro’s RideShare or VanPool programs may be options.</t>
  </si>
  <si>
    <t>Operate only during commute hours.</t>
  </si>
  <si>
    <t>Outside of commute hours, Metro's RideShare program may be an option.</t>
  </si>
  <si>
    <t>North of Juanita, use revised Route 234.
East of Juanita, use revised Route 255.</t>
  </si>
  <si>
    <t>current frequencies</t>
  </si>
  <si>
    <t>proposed frequencies</t>
  </si>
  <si>
    <t>E Line</t>
  </si>
  <si>
    <t>Reason for Change</t>
  </si>
  <si>
    <t>Reduction Proposal Summary</t>
  </si>
  <si>
    <t>Proposed Frequency and Span</t>
  </si>
  <si>
    <t>219*</t>
  </si>
  <si>
    <t>New Fall 2013</t>
  </si>
  <si>
    <t>New| Fall 2013</t>
  </si>
  <si>
    <t>2014 Proposed Reduction Summary</t>
  </si>
  <si>
    <t>2014 Route Description</t>
  </si>
  <si>
    <t>3)</t>
  </si>
  <si>
    <t>Please note all route descriptions are as of Spring 2014. Those descriptions may need to change after service reductions.</t>
  </si>
  <si>
    <t>All</t>
  </si>
  <si>
    <t>ALL</t>
  </si>
  <si>
    <t>North Auburn - Supermall</t>
  </si>
  <si>
    <t>Dembowski</t>
  </si>
  <si>
    <t>Gossett</t>
  </si>
  <si>
    <t>Lambert</t>
  </si>
  <si>
    <t>Phillips</t>
  </si>
  <si>
    <t>Patterson</t>
  </si>
  <si>
    <t>Hague</t>
  </si>
  <si>
    <t>Von Reichbauer</t>
  </si>
  <si>
    <t>McDermott</t>
  </si>
  <si>
    <t>Dunn</t>
  </si>
  <si>
    <t>MajorRoute</t>
  </si>
  <si>
    <t>RouteLookup</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</si>
</sst>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0.0"/>
    <numFmt numFmtId="165" formatCode="0.0"/>
    <numFmt numFmtId="166" formatCode="[$-409]h:mm\ AM/PM;@"/>
    <numFmt numFmtId="167" formatCode="[$-409]mmm\-yy;@"/>
  </numFmts>
  <fonts count="18"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sz val="11"/>
      <color theme="0"/>
      <name val="Calibri"/>
      <family val="2"/>
      <scheme val="minor"/>
    </font>
    <font>
      <b/>
      <u/>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sz val="16"/>
      <color theme="1"/>
      <name val="Calibri"/>
      <family val="2"/>
      <scheme val="minor"/>
    </font>
    <font>
      <b/>
      <sz val="11"/>
      <name val="Calibri"/>
      <family val="2"/>
      <scheme val="minor"/>
    </font>
    <font>
      <b/>
      <sz val="16"/>
      <color theme="0"/>
      <name val="Calibri"/>
      <family val="2"/>
      <scheme val="minor"/>
    </font>
    <font>
      <b/>
      <sz val="14"/>
      <color theme="1"/>
      <name val="Calibri"/>
      <family val="2"/>
      <scheme val="minor"/>
    </font>
    <font>
      <sz val="11"/>
      <color theme="0"/>
      <name val="Calibri"/>
      <family val="2"/>
      <scheme val="minor"/>
    </font>
    <font>
      <sz val="11"/>
      <name val="Calibri"/>
      <family val="2"/>
      <scheme val="minor"/>
    </font>
    <font>
      <sz val="11"/>
      <name val="Calibri"/>
      <family val="2"/>
    </font>
    <font>
      <sz val="11"/>
      <color indexed="8"/>
      <name val="Calibri"/>
      <family val="2"/>
    </font>
    <font>
      <sz val="11"/>
      <color rgb="FF000000"/>
      <name val="Calibri"/>
      <family val="2"/>
      <scheme val="minor"/>
    </font>
  </fonts>
  <fills count="2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2"/>
        <bgColor indexed="64"/>
      </patternFill>
    </fill>
    <fill>
      <patternFill patternType="solid">
        <fgColor rgb="FFFFDE9B"/>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99"/>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3" tint="0.59999389629810485"/>
        <bgColor indexed="64"/>
      </patternFill>
    </fill>
  </fills>
  <borders count="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medium">
        <color indexed="64"/>
      </left>
      <right/>
      <top style="hair">
        <color auto="1"/>
      </top>
      <bottom style="hair">
        <color auto="1"/>
      </bottom>
      <diagonal/>
    </border>
    <border>
      <left style="medium">
        <color indexed="64"/>
      </left>
      <right/>
      <top style="hair">
        <color auto="1"/>
      </top>
      <bottom style="medium">
        <color indexed="64"/>
      </bottom>
      <diagonal/>
    </border>
    <border>
      <left style="medium">
        <color indexed="64"/>
      </left>
      <right style="thin">
        <color indexed="64"/>
      </right>
      <top style="thin">
        <color indexed="64"/>
      </top>
      <bottom style="medium">
        <color indexed="64"/>
      </bottom>
      <diagonal/>
    </border>
    <border>
      <left/>
      <right/>
      <top style="hair">
        <color auto="1"/>
      </top>
      <bottom style="hair">
        <color auto="1"/>
      </bottom>
      <diagonal/>
    </border>
    <border>
      <left/>
      <right style="medium">
        <color indexed="64"/>
      </right>
      <top style="hair">
        <color auto="1"/>
      </top>
      <bottom style="hair">
        <color auto="1"/>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theme="0"/>
      </left>
      <right style="thin">
        <color theme="0"/>
      </right>
      <top style="thin">
        <color theme="0"/>
      </top>
      <bottom style="thin">
        <color theme="0"/>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18">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 fillId="0" borderId="0"/>
    <xf numFmtId="9" fontId="16" fillId="0" borderId="0" applyFont="0" applyFill="0" applyBorder="0" applyAlignment="0" applyProtection="0"/>
  </cellStyleXfs>
  <cellXfs count="494">
    <xf numFmtId="0" fontId="0" fillId="0" borderId="0" xfId="0"/>
    <xf numFmtId="0" fontId="0" fillId="0" borderId="0" xfId="0" applyAlignment="1">
      <alignment horizontal="center"/>
    </xf>
    <xf numFmtId="0" fontId="0" fillId="0" borderId="0" xfId="0" applyAlignment="1">
      <alignment wrapText="1"/>
    </xf>
    <xf numFmtId="0" fontId="0" fillId="0" borderId="0" xfId="0" applyFill="1"/>
    <xf numFmtId="0" fontId="0" fillId="0" borderId="0" xfId="0" applyAlignment="1">
      <alignment horizontal="center"/>
    </xf>
    <xf numFmtId="0" fontId="0" fillId="0" borderId="0" xfId="0" applyFill="1" applyAlignment="1">
      <alignment wrapText="1"/>
    </xf>
    <xf numFmtId="0" fontId="0" fillId="0" borderId="0" xfId="0" applyFill="1" applyAlignment="1"/>
    <xf numFmtId="0" fontId="0" fillId="0" borderId="3" xfId="0" applyFill="1" applyBorder="1" applyAlignment="1">
      <alignment horizontal="left" wrapText="1"/>
    </xf>
    <xf numFmtId="164" fontId="0" fillId="0" borderId="9" xfId="0" applyNumberFormat="1" applyFill="1" applyBorder="1" applyAlignment="1">
      <alignment horizontal="center" wrapText="1"/>
    </xf>
    <xf numFmtId="164" fontId="0" fillId="0" borderId="8" xfId="0" applyNumberFormat="1" applyFill="1" applyBorder="1" applyAlignment="1">
      <alignment horizontal="center" wrapText="1"/>
    </xf>
    <xf numFmtId="164" fontId="0" fillId="0" borderId="6" xfId="0" applyNumberFormat="1" applyFill="1" applyBorder="1" applyAlignment="1">
      <alignment horizontal="center" wrapText="1"/>
    </xf>
    <xf numFmtId="164" fontId="0" fillId="0" borderId="7" xfId="0" applyNumberFormat="1" applyFill="1" applyBorder="1" applyAlignment="1">
      <alignment horizontal="center" wrapText="1"/>
    </xf>
    <xf numFmtId="0" fontId="0" fillId="0" borderId="6" xfId="0" applyFill="1" applyBorder="1" applyAlignment="1">
      <alignment horizontal="center" textRotation="90" wrapText="1"/>
    </xf>
    <xf numFmtId="0" fontId="0" fillId="0" borderId="7" xfId="0" applyFill="1" applyBorder="1" applyAlignment="1">
      <alignment horizontal="center" textRotation="90" wrapText="1"/>
    </xf>
    <xf numFmtId="0" fontId="0" fillId="0" borderId="8" xfId="0" applyFill="1" applyBorder="1" applyAlignment="1">
      <alignment horizontal="center" textRotation="90" wrapText="1"/>
    </xf>
    <xf numFmtId="164" fontId="0" fillId="0" borderId="8" xfId="0" applyNumberFormat="1" applyFill="1" applyBorder="1" applyAlignment="1">
      <alignment horizontal="center" textRotation="90" wrapText="1"/>
    </xf>
    <xf numFmtId="164" fontId="0" fillId="0" borderId="7" xfId="0" applyNumberFormat="1" applyFill="1" applyBorder="1" applyAlignment="1">
      <alignment horizontal="center" textRotation="90" wrapText="1"/>
    </xf>
    <xf numFmtId="0" fontId="0" fillId="0" borderId="7" xfId="0" applyBorder="1" applyAlignment="1">
      <alignment horizontal="center" vertical="center"/>
    </xf>
    <xf numFmtId="0" fontId="3" fillId="2" borderId="7" xfId="0" applyFont="1" applyFill="1" applyBorder="1" applyAlignment="1">
      <alignment horizontal="center" vertical="center" textRotation="90" wrapText="1"/>
    </xf>
    <xf numFmtId="0" fontId="0" fillId="0" borderId="0" xfId="0" applyAlignment="1">
      <alignment horizontal="center"/>
    </xf>
    <xf numFmtId="0" fontId="0" fillId="0" borderId="1" xfId="0" applyFill="1" applyBorder="1" applyAlignment="1">
      <alignment horizontal="center" wrapText="1"/>
    </xf>
    <xf numFmtId="0" fontId="0" fillId="0" borderId="0" xfId="0" applyAlignment="1">
      <alignment horizontal="center"/>
    </xf>
    <xf numFmtId="0" fontId="0" fillId="0" borderId="0" xfId="0" applyAlignment="1">
      <alignment vertical="center"/>
    </xf>
    <xf numFmtId="0" fontId="3" fillId="0" borderId="0" xfId="0" applyFont="1" applyAlignment="1">
      <alignment wrapText="1"/>
    </xf>
    <xf numFmtId="0" fontId="0" fillId="4" borderId="7" xfId="0" applyFill="1" applyBorder="1" applyAlignment="1">
      <alignment vertical="center"/>
    </xf>
    <xf numFmtId="0" fontId="0" fillId="0" borderId="17" xfId="0" applyBorder="1"/>
    <xf numFmtId="0" fontId="0" fillId="0" borderId="17" xfId="0" applyBorder="1" applyAlignment="1">
      <alignment horizontal="center"/>
    </xf>
    <xf numFmtId="0" fontId="0" fillId="0" borderId="0" xfId="0" applyAlignment="1">
      <alignment horizontal="left"/>
    </xf>
    <xf numFmtId="49" fontId="0" fillId="0" borderId="7" xfId="0" applyNumberFormat="1" applyBorder="1" applyAlignment="1">
      <alignment horizontal="center" vertical="center"/>
    </xf>
    <xf numFmtId="0" fontId="3" fillId="2" borderId="7" xfId="0" applyFont="1" applyFill="1" applyBorder="1" applyAlignment="1">
      <alignment horizontal="center" vertical="center"/>
    </xf>
    <xf numFmtId="0" fontId="3" fillId="0" borderId="20" xfId="0" applyFont="1" applyBorder="1" applyAlignment="1">
      <alignment horizontal="right" vertical="center"/>
    </xf>
    <xf numFmtId="0" fontId="0" fillId="0" borderId="0" xfId="0" applyAlignment="1">
      <alignment horizontal="center" vertical="center" wrapText="1"/>
    </xf>
    <xf numFmtId="0" fontId="8" fillId="0" borderId="0" xfId="0" applyFont="1" applyBorder="1" applyAlignment="1">
      <alignment horizontal="center" vertical="center" wrapText="1"/>
    </xf>
    <xf numFmtId="0" fontId="0" fillId="0" borderId="1" xfId="0" applyBorder="1" applyAlignment="1">
      <alignment horizontal="center" vertical="center"/>
    </xf>
    <xf numFmtId="0" fontId="0" fillId="0" borderId="22" xfId="0" applyNumberFormat="1" applyBorder="1" applyAlignment="1">
      <alignment horizontal="center"/>
    </xf>
    <xf numFmtId="0" fontId="0" fillId="0" borderId="6" xfId="0" applyBorder="1" applyAlignment="1">
      <alignment horizontal="center" vertical="center"/>
    </xf>
    <xf numFmtId="0" fontId="0" fillId="0" borderId="22" xfId="0" applyBorder="1" applyAlignment="1">
      <alignment horizontal="center"/>
    </xf>
    <xf numFmtId="0" fontId="0" fillId="0" borderId="6" xfId="0" applyBorder="1" applyAlignment="1">
      <alignment horizontal="center" vertical="center" wrapText="1"/>
    </xf>
    <xf numFmtId="0" fontId="0" fillId="0" borderId="23" xfId="0" applyBorder="1" applyAlignment="1">
      <alignment horizontal="center"/>
    </xf>
    <xf numFmtId="0" fontId="0" fillId="0" borderId="24" xfId="0" applyBorder="1" applyAlignment="1">
      <alignment horizontal="center" vertical="center"/>
    </xf>
    <xf numFmtId="0" fontId="0" fillId="6" borderId="22" xfId="0" applyFill="1" applyBorder="1" applyAlignment="1">
      <alignment horizontal="center"/>
    </xf>
    <xf numFmtId="0" fontId="0" fillId="0" borderId="23" xfId="0" applyNumberFormat="1" applyBorder="1" applyAlignment="1">
      <alignment horizontal="center"/>
    </xf>
    <xf numFmtId="3" fontId="2" fillId="0" borderId="22" xfId="1" applyNumberFormat="1" applyFill="1" applyBorder="1" applyAlignment="1">
      <alignment horizontal="center" vertical="center" wrapText="1"/>
    </xf>
    <xf numFmtId="3" fontId="2" fillId="0" borderId="25" xfId="1" applyNumberFormat="1" applyFill="1" applyBorder="1" applyAlignment="1">
      <alignment horizontal="center" vertical="center" wrapText="1"/>
    </xf>
    <xf numFmtId="3" fontId="2" fillId="0" borderId="26" xfId="1" applyNumberFormat="1" applyFill="1" applyBorder="1" applyAlignment="1">
      <alignment horizontal="center" vertical="center" wrapText="1"/>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4" borderId="0" xfId="0" applyFill="1" applyAlignment="1">
      <alignment horizontal="center"/>
    </xf>
    <xf numFmtId="0" fontId="0" fillId="0" borderId="0" xfId="0" applyAlignment="1">
      <alignment horizontal="right"/>
    </xf>
    <xf numFmtId="0" fontId="0" fillId="4" borderId="7" xfId="0" applyFill="1" applyBorder="1" applyAlignment="1">
      <alignment horizontal="center"/>
    </xf>
    <xf numFmtId="0" fontId="0" fillId="0" borderId="7" xfId="0" applyBorder="1" applyAlignment="1">
      <alignment horizontal="center"/>
    </xf>
    <xf numFmtId="0" fontId="0" fillId="0" borderId="7" xfId="0" applyBorder="1"/>
    <xf numFmtId="0" fontId="0" fillId="0" borderId="7" xfId="0" applyFill="1" applyBorder="1" applyAlignment="1">
      <alignment horizontal="center"/>
    </xf>
    <xf numFmtId="0" fontId="0" fillId="0" borderId="9" xfId="0" applyBorder="1" applyAlignment="1">
      <alignment horizontal="center"/>
    </xf>
    <xf numFmtId="0" fontId="0" fillId="0" borderId="9" xfId="0" applyBorder="1"/>
    <xf numFmtId="0" fontId="0" fillId="0" borderId="6" xfId="0" applyBorder="1" applyAlignment="1">
      <alignment horizontal="center"/>
    </xf>
    <xf numFmtId="0" fontId="0" fillId="0" borderId="8" xfId="0" applyBorder="1" applyAlignment="1">
      <alignment horizontal="center"/>
    </xf>
    <xf numFmtId="0" fontId="0" fillId="0" borderId="24"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10" xfId="0" applyBorder="1" applyAlignment="1">
      <alignment horizontal="center"/>
    </xf>
    <xf numFmtId="0" fontId="0" fillId="0" borderId="6" xfId="0" applyFill="1" applyBorder="1" applyAlignment="1">
      <alignment horizontal="center"/>
    </xf>
    <xf numFmtId="0" fontId="0" fillId="0" borderId="8" xfId="0" applyFill="1" applyBorder="1" applyAlignment="1">
      <alignment horizontal="center"/>
    </xf>
    <xf numFmtId="0" fontId="0" fillId="0" borderId="8" xfId="0" quotePrefix="1" applyFill="1" applyBorder="1" applyAlignment="1">
      <alignment horizontal="center"/>
    </xf>
    <xf numFmtId="0" fontId="0" fillId="0" borderId="24" xfId="0" applyFill="1" applyBorder="1" applyAlignment="1">
      <alignment horizontal="center"/>
    </xf>
    <xf numFmtId="0" fontId="0" fillId="0" borderId="29" xfId="0" applyFill="1" applyBorder="1" applyAlignment="1">
      <alignment horizontal="center"/>
    </xf>
    <xf numFmtId="0" fontId="0" fillId="0" borderId="30" xfId="0" applyFill="1" applyBorder="1" applyAlignment="1">
      <alignment horizontal="center"/>
    </xf>
    <xf numFmtId="0" fontId="0" fillId="0" borderId="8" xfId="0" applyBorder="1"/>
    <xf numFmtId="0" fontId="0" fillId="0" borderId="30" xfId="0" applyBorder="1"/>
    <xf numFmtId="0" fontId="0" fillId="0" borderId="34" xfId="0" applyFill="1" applyBorder="1" applyAlignment="1">
      <alignment horizontal="center" wrapText="1"/>
    </xf>
    <xf numFmtId="0" fontId="0" fillId="0" borderId="21" xfId="0" applyFill="1" applyBorder="1" applyAlignment="1">
      <alignment wrapText="1"/>
    </xf>
    <xf numFmtId="0" fontId="3" fillId="0" borderId="0" xfId="0" applyFont="1"/>
    <xf numFmtId="0" fontId="3" fillId="2" borderId="7"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8" xfId="0" applyFont="1" applyFill="1" applyBorder="1" applyAlignment="1">
      <alignment horizontal="center" vertical="center" textRotation="90" wrapText="1"/>
    </xf>
    <xf numFmtId="0" fontId="0" fillId="0" borderId="29" xfId="0" applyBorder="1"/>
    <xf numFmtId="0" fontId="3" fillId="0" borderId="11" xfId="0" applyFont="1" applyBorder="1" applyAlignment="1">
      <alignment horizontal="center" vertical="center"/>
    </xf>
    <xf numFmtId="0" fontId="3" fillId="0" borderId="0" xfId="0" applyFont="1" applyBorder="1" applyAlignment="1">
      <alignment horizontal="center" vertical="center" wrapText="1"/>
    </xf>
    <xf numFmtId="0" fontId="3" fillId="2" borderId="6" xfId="0" applyFont="1" applyFill="1" applyBorder="1" applyAlignment="1">
      <alignment horizontal="center" vertical="center" textRotation="90" wrapText="1"/>
    </xf>
    <xf numFmtId="0" fontId="3" fillId="3" borderId="0" xfId="0" applyFont="1" applyFill="1" applyBorder="1" applyAlignment="1">
      <alignment horizontal="center" vertical="center" wrapText="1"/>
    </xf>
    <xf numFmtId="0" fontId="3" fillId="3" borderId="0" xfId="0" applyFont="1" applyFill="1" applyBorder="1" applyAlignment="1">
      <alignment horizontal="center" vertical="center" textRotation="90" wrapText="1"/>
    </xf>
    <xf numFmtId="0" fontId="4" fillId="5" borderId="7" xfId="0" applyFont="1" applyFill="1" applyBorder="1" applyAlignment="1">
      <alignment horizontal="center"/>
    </xf>
    <xf numFmtId="0" fontId="3" fillId="2" borderId="7" xfId="0" applyFont="1" applyFill="1" applyBorder="1" applyAlignment="1">
      <alignment horizontal="center"/>
    </xf>
    <xf numFmtId="0" fontId="3" fillId="2" borderId="6" xfId="0" applyFont="1" applyFill="1" applyBorder="1" applyAlignment="1">
      <alignment horizontal="center"/>
    </xf>
    <xf numFmtId="0" fontId="4" fillId="5" borderId="6" xfId="0" applyFont="1" applyFill="1" applyBorder="1" applyAlignment="1">
      <alignment horizontal="center"/>
    </xf>
    <xf numFmtId="0" fontId="0" fillId="0" borderId="19" xfId="0" applyBorder="1" applyAlignment="1">
      <alignment horizontal="center"/>
    </xf>
    <xf numFmtId="0" fontId="0" fillId="0" borderId="35" xfId="0" applyBorder="1" applyAlignment="1">
      <alignment horizontal="center"/>
    </xf>
    <xf numFmtId="164" fontId="0" fillId="0" borderId="6" xfId="0" applyNumberFormat="1" applyFill="1" applyBorder="1" applyAlignment="1">
      <alignment horizontal="center" textRotation="90" wrapText="1"/>
    </xf>
    <xf numFmtId="164" fontId="0" fillId="0" borderId="10" xfId="0" applyNumberFormat="1" applyFill="1" applyBorder="1" applyAlignment="1">
      <alignment horizontal="center" textRotation="90" wrapText="1"/>
    </xf>
    <xf numFmtId="0" fontId="0" fillId="0" borderId="5" xfId="0" applyBorder="1" applyAlignment="1">
      <alignment horizontal="center"/>
    </xf>
    <xf numFmtId="0" fontId="0" fillId="0" borderId="34" xfId="0" applyFill="1" applyBorder="1" applyAlignment="1">
      <alignment vertical="center" wrapText="1"/>
    </xf>
    <xf numFmtId="0" fontId="0" fillId="0" borderId="1" xfId="0" applyFill="1" applyBorder="1" applyAlignment="1">
      <alignment horizontal="center" vertical="center" wrapText="1"/>
    </xf>
    <xf numFmtId="0" fontId="0" fillId="0" borderId="4" xfId="0" applyFill="1" applyBorder="1" applyAlignment="1">
      <alignment horizontal="center" vertical="center" wrapText="1"/>
    </xf>
    <xf numFmtId="0" fontId="0" fillId="0" borderId="18" xfId="0" applyBorder="1"/>
    <xf numFmtId="0" fontId="3" fillId="2" borderId="9" xfId="0" applyFont="1" applyFill="1" applyBorder="1" applyAlignment="1">
      <alignment horizontal="center" vertical="center" wrapText="1"/>
    </xf>
    <xf numFmtId="0" fontId="0" fillId="0" borderId="16" xfId="0" applyBorder="1" applyAlignment="1">
      <alignment horizontal="center" vertical="center"/>
    </xf>
    <xf numFmtId="0" fontId="3" fillId="2" borderId="31" xfId="0" applyFont="1" applyFill="1" applyBorder="1" applyAlignment="1">
      <alignment horizontal="center" vertical="center" textRotation="90"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9" fillId="0" borderId="0" xfId="0" applyFont="1"/>
    <xf numFmtId="0" fontId="0" fillId="0" borderId="34" xfId="0" applyFill="1" applyBorder="1" applyAlignment="1">
      <alignment horizontal="center" vertical="center" wrapText="1"/>
    </xf>
    <xf numFmtId="0" fontId="3" fillId="2" borderId="24" xfId="0" applyFont="1" applyFill="1" applyBorder="1" applyAlignment="1">
      <alignment horizontal="center"/>
    </xf>
    <xf numFmtId="0" fontId="3" fillId="2" borderId="29" xfId="0" applyFont="1" applyFill="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 xfId="0" applyFill="1" applyBorder="1" applyAlignment="1">
      <alignment horizontal="center" wrapText="1"/>
    </xf>
    <xf numFmtId="0" fontId="0" fillId="0" borderId="0" xfId="0" applyAlignment="1">
      <alignment horizontal="left"/>
    </xf>
    <xf numFmtId="0" fontId="3" fillId="0" borderId="0" xfId="0" applyFont="1" applyAlignment="1">
      <alignment horizontal="center"/>
    </xf>
    <xf numFmtId="0" fontId="0" fillId="0" borderId="17" xfId="0" applyBorder="1" applyAlignment="1">
      <alignment horizontal="left" vertical="center" wrapText="1"/>
    </xf>
    <xf numFmtId="0" fontId="0" fillId="0" borderId="0" xfId="0" applyAlignment="1">
      <alignment horizontal="left" wrapText="1"/>
    </xf>
    <xf numFmtId="0" fontId="3" fillId="2" borderId="2" xfId="0" applyFont="1" applyFill="1" applyBorder="1" applyAlignment="1">
      <alignment horizontal="center" vertical="center"/>
    </xf>
    <xf numFmtId="0" fontId="3" fillId="2" borderId="2" xfId="0" applyFont="1" applyFill="1" applyBorder="1" applyAlignment="1">
      <alignment horizontal="center" vertical="center" wrapText="1"/>
    </xf>
    <xf numFmtId="0" fontId="3" fillId="0" borderId="0" xfId="0" applyFont="1" applyBorder="1" applyAlignment="1">
      <alignment horizontal="center" vertical="center"/>
    </xf>
    <xf numFmtId="0" fontId="0" fillId="0" borderId="0" xfId="0" applyBorder="1" applyAlignment="1">
      <alignment horizontal="left" vertical="center" wrapText="1"/>
    </xf>
    <xf numFmtId="1" fontId="0" fillId="0" borderId="6" xfId="0" applyNumberFormat="1" applyBorder="1" applyAlignment="1">
      <alignment horizontal="center"/>
    </xf>
    <xf numFmtId="1" fontId="0" fillId="0" borderId="24" xfId="0" applyNumberFormat="1" applyBorder="1" applyAlignment="1">
      <alignment horizontal="center"/>
    </xf>
    <xf numFmtId="0" fontId="7" fillId="0" borderId="0" xfId="0" applyFont="1" applyBorder="1" applyAlignment="1">
      <alignment horizontal="center" vertical="center" wrapText="1"/>
    </xf>
    <xf numFmtId="0" fontId="10" fillId="3" borderId="6" xfId="0" applyFont="1" applyFill="1" applyBorder="1" applyAlignment="1">
      <alignment horizontal="center"/>
    </xf>
    <xf numFmtId="0" fontId="10" fillId="3" borderId="7" xfId="0" applyFont="1" applyFill="1" applyBorder="1" applyAlignment="1">
      <alignment horizontal="center"/>
    </xf>
    <xf numFmtId="0" fontId="3" fillId="2" borderId="45" xfId="0" applyFont="1" applyFill="1" applyBorder="1" applyAlignment="1">
      <alignment horizontal="center" vertical="center" textRotation="90" wrapText="1"/>
    </xf>
    <xf numFmtId="0" fontId="3" fillId="2" borderId="38" xfId="0" applyFont="1" applyFill="1" applyBorder="1" applyAlignment="1">
      <alignment horizontal="center" vertical="center" textRotation="90" wrapText="1"/>
    </xf>
    <xf numFmtId="0" fontId="3" fillId="2" borderId="46" xfId="0" applyFont="1" applyFill="1" applyBorder="1" applyAlignment="1">
      <alignment horizontal="center" vertical="center" textRotation="90" wrapText="1"/>
    </xf>
    <xf numFmtId="0" fontId="10" fillId="3" borderId="1" xfId="0" applyFont="1" applyFill="1" applyBorder="1" applyAlignment="1">
      <alignment horizontal="center"/>
    </xf>
    <xf numFmtId="0" fontId="10" fillId="3" borderId="2" xfId="0" applyFont="1" applyFill="1" applyBorder="1" applyAlignment="1">
      <alignment horizontal="center"/>
    </xf>
    <xf numFmtId="0" fontId="0" fillId="0" borderId="3" xfId="0" applyBorder="1" applyAlignment="1">
      <alignment horizontal="center"/>
    </xf>
    <xf numFmtId="0" fontId="10" fillId="3" borderId="24" xfId="0" applyFont="1" applyFill="1" applyBorder="1" applyAlignment="1">
      <alignment horizontal="center"/>
    </xf>
    <xf numFmtId="0" fontId="10" fillId="3" borderId="29" xfId="0" applyFont="1" applyFill="1" applyBorder="1" applyAlignment="1">
      <alignment horizontal="center"/>
    </xf>
    <xf numFmtId="0" fontId="0" fillId="0" borderId="11" xfId="0" applyBorder="1" applyAlignment="1">
      <alignment horizontal="center" vertical="center"/>
    </xf>
    <xf numFmtId="49" fontId="0" fillId="0" borderId="35" xfId="0" applyNumberFormat="1" applyBorder="1" applyAlignment="1">
      <alignment horizontal="center" vertical="center"/>
    </xf>
    <xf numFmtId="49" fontId="0" fillId="0" borderId="20" xfId="0" applyNumberFormat="1" applyBorder="1" applyAlignment="1">
      <alignment horizontal="center" vertical="center"/>
    </xf>
    <xf numFmtId="49" fontId="0" fillId="0" borderId="5" xfId="0" applyNumberFormat="1" applyBorder="1" applyAlignment="1">
      <alignment horizontal="center" vertical="center"/>
    </xf>
    <xf numFmtId="0" fontId="0" fillId="0" borderId="0" xfId="0" applyAlignment="1">
      <alignment horizontal="left"/>
    </xf>
    <xf numFmtId="0" fontId="8" fillId="0" borderId="7" xfId="0" applyFont="1" applyBorder="1" applyAlignment="1">
      <alignment horizontal="center" vertical="center" wrapText="1"/>
    </xf>
    <xf numFmtId="0" fontId="6" fillId="0" borderId="0" xfId="0" applyFont="1" applyBorder="1" applyAlignment="1">
      <alignment horizontal="center" vertical="center" wrapText="1"/>
    </xf>
    <xf numFmtId="0" fontId="0" fillId="0" borderId="47" xfId="0" applyBorder="1" applyAlignment="1">
      <alignment horizontal="right"/>
    </xf>
    <xf numFmtId="0" fontId="0" fillId="0" borderId="47" xfId="0" applyBorder="1"/>
    <xf numFmtId="0" fontId="0" fillId="0" borderId="47" xfId="0" quotePrefix="1" applyBorder="1"/>
    <xf numFmtId="0" fontId="3" fillId="0" borderId="47" xfId="0" quotePrefix="1" applyFont="1" applyBorder="1"/>
    <xf numFmtId="0" fontId="0" fillId="4" borderId="6" xfId="0" applyFill="1" applyBorder="1" applyAlignment="1">
      <alignment vertical="center"/>
    </xf>
    <xf numFmtId="0" fontId="0" fillId="0" borderId="0" xfId="0" applyBorder="1" applyAlignment="1">
      <alignment horizontal="center"/>
    </xf>
    <xf numFmtId="0" fontId="0" fillId="0" borderId="0" xfId="0" applyBorder="1"/>
    <xf numFmtId="0" fontId="0" fillId="0" borderId="34" xfId="0" applyBorder="1" applyAlignment="1">
      <alignment horizontal="center" vertical="center"/>
    </xf>
    <xf numFmtId="0" fontId="0" fillId="0" borderId="34" xfId="0" applyBorder="1" applyAlignment="1">
      <alignment horizontal="left" vertical="center"/>
    </xf>
    <xf numFmtId="0" fontId="3" fillId="0" borderId="49" xfId="0" applyFont="1" applyBorder="1" applyAlignment="1">
      <alignment horizontal="center" vertical="center"/>
    </xf>
    <xf numFmtId="0" fontId="0" fillId="0" borderId="51" xfId="0" applyBorder="1" applyAlignment="1">
      <alignment vertical="center" wrapText="1"/>
    </xf>
    <xf numFmtId="0" fontId="3" fillId="0" borderId="51" xfId="0" applyFont="1" applyBorder="1" applyAlignment="1">
      <alignment horizontal="center" vertical="center"/>
    </xf>
    <xf numFmtId="0" fontId="0" fillId="0" borderId="56" xfId="0" applyBorder="1" applyAlignment="1">
      <alignment horizontal="center" vertical="center"/>
    </xf>
    <xf numFmtId="0" fontId="3" fillId="0" borderId="55" xfId="0" applyFont="1" applyBorder="1" applyAlignment="1">
      <alignment vertical="center" wrapText="1"/>
    </xf>
    <xf numFmtId="0" fontId="0" fillId="0" borderId="0" xfId="0" applyBorder="1" applyAlignment="1">
      <alignment horizontal="center" vertical="center"/>
    </xf>
    <xf numFmtId="0" fontId="0" fillId="0" borderId="0" xfId="0" applyBorder="1" applyAlignment="1">
      <alignment horizontal="left" vertical="center"/>
    </xf>
    <xf numFmtId="0" fontId="0" fillId="0" borderId="55" xfId="0" applyBorder="1" applyAlignment="1">
      <alignment horizontal="left" vertical="center"/>
    </xf>
    <xf numFmtId="0" fontId="0" fillId="0" borderId="55" xfId="0" applyBorder="1" applyAlignment="1">
      <alignment vertical="center" wrapText="1"/>
    </xf>
    <xf numFmtId="0" fontId="0" fillId="0" borderId="21" xfId="0" applyBorder="1" applyAlignment="1">
      <alignment horizontal="left" vertical="center"/>
    </xf>
    <xf numFmtId="0" fontId="0" fillId="0" borderId="0" xfId="0" applyBorder="1" applyAlignment="1">
      <alignment vertical="center"/>
    </xf>
    <xf numFmtId="165" fontId="0" fillId="0" borderId="7" xfId="0" applyNumberFormat="1" applyBorder="1" applyAlignment="1">
      <alignment horizontal="center"/>
    </xf>
    <xf numFmtId="0" fontId="7" fillId="0" borderId="0" xfId="0" applyFont="1" applyFill="1" applyBorder="1" applyAlignment="1">
      <alignment vertical="center" wrapText="1"/>
    </xf>
    <xf numFmtId="0" fontId="12" fillId="0" borderId="0" xfId="0" applyFont="1" applyBorder="1" applyAlignment="1">
      <alignmen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165" fontId="0" fillId="4" borderId="7" xfId="0" applyNumberFormat="1" applyFill="1" applyBorder="1" applyAlignment="1">
      <alignment horizontal="center" vertical="center"/>
    </xf>
    <xf numFmtId="165" fontId="0" fillId="0" borderId="7" xfId="0" applyNumberFormat="1" applyBorder="1" applyAlignment="1">
      <alignment horizontal="center" vertical="center"/>
    </xf>
    <xf numFmtId="0" fontId="11" fillId="5" borderId="47" xfId="0" applyFont="1" applyFill="1" applyBorder="1" applyAlignment="1" applyProtection="1">
      <alignment horizontal="center" vertical="center"/>
      <protection locked="0"/>
    </xf>
    <xf numFmtId="165" fontId="0" fillId="0" borderId="6" xfId="0" applyNumberFormat="1" applyBorder="1" applyAlignment="1">
      <alignment horizontal="center"/>
    </xf>
    <xf numFmtId="165" fontId="0" fillId="0" borderId="8" xfId="0" applyNumberFormat="1" applyBorder="1" applyAlignment="1">
      <alignment horizontal="center"/>
    </xf>
    <xf numFmtId="0" fontId="0" fillId="0" borderId="7" xfId="0" applyBorder="1" applyAlignment="1" applyProtection="1">
      <alignment horizontal="center"/>
      <protection hidden="1"/>
    </xf>
    <xf numFmtId="0" fontId="6" fillId="0" borderId="0" xfId="0" applyFont="1" applyBorder="1" applyAlignment="1">
      <alignment horizontal="center" vertical="center" wrapText="1"/>
    </xf>
    <xf numFmtId="0" fontId="8" fillId="0" borderId="0" xfId="0" applyFont="1" applyBorder="1" applyAlignment="1">
      <alignment horizontal="center" vertical="center" wrapText="1"/>
    </xf>
    <xf numFmtId="0" fontId="0" fillId="0" borderId="10" xfId="0" applyBorder="1" applyAlignment="1">
      <alignment horizontal="center"/>
    </xf>
    <xf numFmtId="0" fontId="3" fillId="0" borderId="0" xfId="0" applyFont="1" applyAlignment="1">
      <alignment horizontal="center"/>
    </xf>
    <xf numFmtId="0" fontId="0" fillId="0" borderId="0" xfId="0" applyAlignment="1">
      <alignment horizontal="left"/>
    </xf>
    <xf numFmtId="0" fontId="0" fillId="0" borderId="7" xfId="0" applyBorder="1" applyAlignment="1">
      <alignment horizontal="center"/>
    </xf>
    <xf numFmtId="0" fontId="0" fillId="0" borderId="7" xfId="0" applyBorder="1" applyAlignment="1">
      <alignment horizontal="center"/>
    </xf>
    <xf numFmtId="0" fontId="0" fillId="0" borderId="36" xfId="0" applyBorder="1" applyAlignment="1">
      <alignment horizontal="center"/>
    </xf>
    <xf numFmtId="0" fontId="0" fillId="7" borderId="7" xfId="0" applyFont="1" applyFill="1" applyBorder="1"/>
    <xf numFmtId="0" fontId="3" fillId="7" borderId="7" xfId="0" applyFont="1" applyFill="1" applyBorder="1"/>
    <xf numFmtId="0" fontId="3" fillId="7" borderId="3" xfId="0" applyFont="1" applyFill="1" applyBorder="1"/>
    <xf numFmtId="0" fontId="3" fillId="7" borderId="1" xfId="0" applyFont="1" applyFill="1" applyBorder="1"/>
    <xf numFmtId="0" fontId="3" fillId="7" borderId="7" xfId="0" applyFont="1" applyFill="1" applyBorder="1" applyAlignment="1">
      <alignment horizontal="center"/>
    </xf>
    <xf numFmtId="0" fontId="0" fillId="0" borderId="0" xfId="0" applyFill="1" applyBorder="1"/>
    <xf numFmtId="0" fontId="13" fillId="8" borderId="7" xfId="0" applyFont="1" applyFill="1" applyBorder="1" applyAlignment="1">
      <alignment horizontal="center"/>
    </xf>
    <xf numFmtId="0" fontId="13" fillId="8" borderId="10" xfId="0" applyFont="1" applyFill="1" applyBorder="1" applyAlignment="1">
      <alignment horizontal="center"/>
    </xf>
    <xf numFmtId="0" fontId="13" fillId="8" borderId="59" xfId="0" applyFont="1" applyFill="1" applyBorder="1" applyAlignment="1">
      <alignment horizontal="center"/>
    </xf>
    <xf numFmtId="0" fontId="13" fillId="8" borderId="7" xfId="0" applyFont="1" applyFill="1" applyBorder="1" applyAlignment="1">
      <alignment horizontal="center" wrapText="1"/>
    </xf>
    <xf numFmtId="0" fontId="13" fillId="8" borderId="32" xfId="0" applyFont="1" applyFill="1" applyBorder="1" applyAlignment="1">
      <alignment horizontal="center" wrapText="1"/>
    </xf>
    <xf numFmtId="0" fontId="13" fillId="8" borderId="32" xfId="0" applyFont="1" applyFill="1" applyBorder="1" applyAlignment="1">
      <alignment horizontal="center"/>
    </xf>
    <xf numFmtId="0" fontId="0" fillId="0" borderId="44" xfId="0" applyNumberFormat="1" applyFont="1" applyFill="1" applyBorder="1" applyAlignment="1">
      <alignment horizontal="center" vertical="center"/>
    </xf>
    <xf numFmtId="0" fontId="0" fillId="0" borderId="32" xfId="0" applyNumberFormat="1" applyFont="1" applyFill="1" applyBorder="1" applyAlignment="1">
      <alignment horizontal="center" vertical="center" wrapText="1"/>
    </xf>
    <xf numFmtId="17" fontId="0" fillId="0" borderId="17" xfId="0" applyNumberFormat="1" applyFont="1" applyFill="1" applyBorder="1" applyAlignment="1">
      <alignment horizontal="center" vertical="center" wrapText="1"/>
    </xf>
    <xf numFmtId="0" fontId="14" fillId="0" borderId="40"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6"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42" xfId="0" applyFont="1" applyFill="1" applyBorder="1" applyAlignment="1">
      <alignment horizontal="center" vertical="center"/>
    </xf>
    <xf numFmtId="0" fontId="14" fillId="9" borderId="20" xfId="0" applyFont="1" applyFill="1" applyBorder="1" applyAlignment="1">
      <alignment horizontal="center" vertical="center"/>
    </xf>
    <xf numFmtId="0" fontId="14" fillId="0" borderId="20" xfId="0" quotePrefix="1" applyFont="1" applyFill="1" applyBorder="1" applyAlignment="1">
      <alignment horizontal="center" vertical="center"/>
    </xf>
    <xf numFmtId="0" fontId="14" fillId="0" borderId="42" xfId="0" quotePrefix="1" applyFont="1" applyFill="1" applyBorder="1" applyAlignment="1">
      <alignment horizontal="center" vertical="center"/>
    </xf>
    <xf numFmtId="166" fontId="15" fillId="0" borderId="35" xfId="0" applyNumberFormat="1" applyFont="1" applyFill="1" applyBorder="1" applyAlignment="1">
      <alignment horizontal="center" vertical="center"/>
    </xf>
    <xf numFmtId="166" fontId="15" fillId="9" borderId="35" xfId="0" applyNumberFormat="1" applyFont="1" applyFill="1" applyBorder="1" applyAlignment="1">
      <alignment horizontal="center" vertical="center"/>
    </xf>
    <xf numFmtId="0" fontId="0" fillId="9" borderId="44" xfId="0" applyFill="1" applyBorder="1" applyAlignment="1">
      <alignment vertical="center" wrapText="1"/>
    </xf>
    <xf numFmtId="0" fontId="16" fillId="0" borderId="32" xfId="0" applyFont="1" applyFill="1" applyBorder="1" applyAlignment="1">
      <alignment horizontal="center" vertical="center"/>
    </xf>
    <xf numFmtId="0" fontId="0" fillId="0" borderId="32" xfId="0" applyFont="1" applyFill="1" applyBorder="1" applyAlignment="1">
      <alignment vertical="center" wrapText="1"/>
    </xf>
    <xf numFmtId="0" fontId="0" fillId="0" borderId="32" xfId="0" applyFill="1" applyBorder="1" applyAlignment="1">
      <alignment vertical="center" wrapText="1"/>
    </xf>
    <xf numFmtId="0" fontId="0" fillId="0" borderId="6" xfId="0" applyFill="1" applyBorder="1" applyAlignment="1">
      <alignment vertical="center"/>
    </xf>
    <xf numFmtId="0" fontId="0" fillId="0" borderId="32" xfId="0" applyNumberFormat="1" applyFont="1" applyFill="1" applyBorder="1" applyAlignment="1">
      <alignment horizontal="center" vertical="center"/>
    </xf>
    <xf numFmtId="0" fontId="14" fillId="0" borderId="10"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7" xfId="0" quotePrefix="1" applyFont="1" applyFill="1" applyBorder="1" applyAlignment="1">
      <alignment horizontal="center" vertical="center"/>
    </xf>
    <xf numFmtId="166" fontId="15" fillId="0" borderId="9" xfId="0" applyNumberFormat="1" applyFont="1" applyFill="1" applyBorder="1" applyAlignment="1">
      <alignment horizontal="center" vertical="center"/>
    </xf>
    <xf numFmtId="166" fontId="15" fillId="9" borderId="10" xfId="0" applyNumberFormat="1" applyFont="1" applyFill="1" applyBorder="1" applyAlignment="1">
      <alignment horizontal="center" vertical="center"/>
    </xf>
    <xf numFmtId="0" fontId="14" fillId="0" borderId="7" xfId="0" quotePrefix="1" applyNumberFormat="1" applyFont="1" applyFill="1" applyBorder="1" applyAlignment="1">
      <alignment horizontal="center" vertical="center"/>
    </xf>
    <xf numFmtId="0" fontId="14" fillId="0" borderId="8" xfId="0" quotePrefix="1" applyNumberFormat="1" applyFont="1" applyFill="1" applyBorder="1" applyAlignment="1">
      <alignment horizontal="center" vertical="center"/>
    </xf>
    <xf numFmtId="0" fontId="14" fillId="0" borderId="8" xfId="0" quotePrefix="1" applyFont="1" applyFill="1" applyBorder="1" applyAlignment="1">
      <alignment horizontal="center" vertical="center"/>
    </xf>
    <xf numFmtId="166" fontId="15" fillId="0" borderId="10" xfId="0" applyNumberFormat="1" applyFont="1" applyFill="1" applyBorder="1" applyAlignment="1">
      <alignment horizontal="center" vertical="center"/>
    </xf>
    <xf numFmtId="0" fontId="0" fillId="10" borderId="32" xfId="0" applyNumberFormat="1" applyFont="1" applyFill="1" applyBorder="1" applyAlignment="1">
      <alignment horizontal="center" vertical="center"/>
    </xf>
    <xf numFmtId="0" fontId="0" fillId="10" borderId="32" xfId="0" applyNumberFormat="1" applyFont="1" applyFill="1" applyBorder="1" applyAlignment="1">
      <alignment horizontal="center" vertical="center" wrapText="1"/>
    </xf>
    <xf numFmtId="17" fontId="0" fillId="10" borderId="17" xfId="0" applyNumberFormat="1" applyFont="1" applyFill="1" applyBorder="1" applyAlignment="1">
      <alignment horizontal="center" vertical="center" wrapText="1"/>
    </xf>
    <xf numFmtId="0" fontId="14" fillId="10" borderId="6" xfId="0" applyFont="1" applyFill="1" applyBorder="1" applyAlignment="1">
      <alignment horizontal="center" vertical="center"/>
    </xf>
    <xf numFmtId="0" fontId="14" fillId="10" borderId="10" xfId="0" applyFont="1" applyFill="1" applyBorder="1" applyAlignment="1">
      <alignment horizontal="center" vertical="center"/>
    </xf>
    <xf numFmtId="0" fontId="14" fillId="10" borderId="7" xfId="0" applyFont="1" applyFill="1" applyBorder="1" applyAlignment="1">
      <alignment horizontal="center" vertical="center"/>
    </xf>
    <xf numFmtId="0" fontId="14" fillId="10" borderId="8" xfId="0" applyFont="1" applyFill="1" applyBorder="1" applyAlignment="1">
      <alignment horizontal="center" vertical="center"/>
    </xf>
    <xf numFmtId="0" fontId="14" fillId="10" borderId="6" xfId="0" quotePrefix="1" applyFont="1" applyFill="1" applyBorder="1" applyAlignment="1">
      <alignment horizontal="center" vertical="center"/>
    </xf>
    <xf numFmtId="0" fontId="14" fillId="10" borderId="7" xfId="0" quotePrefix="1" applyFont="1" applyFill="1" applyBorder="1" applyAlignment="1">
      <alignment horizontal="center" vertical="center"/>
    </xf>
    <xf numFmtId="0" fontId="14" fillId="10" borderId="8" xfId="0" quotePrefix="1" applyFont="1" applyFill="1" applyBorder="1" applyAlignment="1">
      <alignment horizontal="center" vertical="center"/>
    </xf>
    <xf numFmtId="0" fontId="14" fillId="10" borderId="9" xfId="0" applyFont="1" applyFill="1" applyBorder="1" applyAlignment="1">
      <alignment horizontal="center" vertical="center"/>
    </xf>
    <xf numFmtId="166" fontId="15" fillId="10" borderId="10" xfId="0" quotePrefix="1" applyNumberFormat="1" applyFont="1" applyFill="1" applyBorder="1" applyAlignment="1">
      <alignment horizontal="center" vertical="center"/>
    </xf>
    <xf numFmtId="0" fontId="0" fillId="10" borderId="32" xfId="0" applyFill="1" applyBorder="1" applyAlignment="1">
      <alignment vertical="center" wrapText="1"/>
    </xf>
    <xf numFmtId="0" fontId="16" fillId="10" borderId="32" xfId="0" applyFont="1" applyFill="1" applyBorder="1" applyAlignment="1">
      <alignment horizontal="center" vertical="center"/>
    </xf>
    <xf numFmtId="0" fontId="0" fillId="10" borderId="32" xfId="0" applyFont="1" applyFill="1" applyBorder="1" applyAlignment="1">
      <alignment vertical="center" wrapText="1"/>
    </xf>
    <xf numFmtId="0" fontId="0" fillId="10" borderId="6" xfId="0" applyFill="1" applyBorder="1" applyAlignment="1">
      <alignment vertical="center"/>
    </xf>
    <xf numFmtId="0" fontId="0" fillId="10" borderId="0" xfId="0" applyFill="1" applyBorder="1"/>
    <xf numFmtId="17" fontId="0" fillId="0" borderId="15" xfId="0" applyNumberFormat="1" applyFont="1" applyFill="1" applyBorder="1" applyAlignment="1">
      <alignment horizontal="center" vertical="center" wrapText="1"/>
    </xf>
    <xf numFmtId="0" fontId="0" fillId="0" borderId="44" xfId="0" applyFill="1" applyBorder="1" applyAlignment="1">
      <alignment vertical="center" wrapText="1"/>
    </xf>
    <xf numFmtId="17" fontId="0" fillId="10" borderId="15" xfId="0" applyNumberFormat="1" applyFont="1" applyFill="1" applyBorder="1" applyAlignment="1">
      <alignment horizontal="center" vertical="center" wrapText="1"/>
    </xf>
    <xf numFmtId="0" fontId="14" fillId="10" borderId="10" xfId="0" quotePrefix="1" applyFont="1" applyFill="1" applyBorder="1" applyAlignment="1">
      <alignment horizontal="center" vertical="center"/>
    </xf>
    <xf numFmtId="0" fontId="0" fillId="9" borderId="32" xfId="0" applyFill="1" applyBorder="1" applyAlignment="1">
      <alignment vertical="center" wrapText="1"/>
    </xf>
    <xf numFmtId="0" fontId="17" fillId="10" borderId="32" xfId="0" applyFont="1" applyFill="1" applyBorder="1" applyAlignment="1">
      <alignment vertical="center" wrapText="1"/>
    </xf>
    <xf numFmtId="0" fontId="0" fillId="11" borderId="0" xfId="0" applyFill="1" applyBorder="1"/>
    <xf numFmtId="0" fontId="14" fillId="0" borderId="6" xfId="0" quotePrefix="1" applyFont="1" applyFill="1" applyBorder="1" applyAlignment="1">
      <alignment horizontal="center" vertical="center"/>
    </xf>
    <xf numFmtId="166" fontId="15" fillId="0" borderId="9" xfId="0" quotePrefix="1" applyNumberFormat="1" applyFont="1" applyFill="1" applyBorder="1" applyAlignment="1">
      <alignment horizontal="center" vertical="center"/>
    </xf>
    <xf numFmtId="166" fontId="15" fillId="0" borderId="10" xfId="0" quotePrefix="1" applyNumberFormat="1" applyFont="1" applyFill="1" applyBorder="1" applyAlignment="1">
      <alignment horizontal="center" vertical="center"/>
    </xf>
    <xf numFmtId="0" fontId="0" fillId="11" borderId="32" xfId="0" applyNumberFormat="1" applyFont="1" applyFill="1" applyBorder="1" applyAlignment="1">
      <alignment horizontal="center" vertical="center"/>
    </xf>
    <xf numFmtId="0" fontId="0" fillId="11" borderId="32" xfId="0" applyNumberFormat="1" applyFont="1" applyFill="1" applyBorder="1" applyAlignment="1">
      <alignment horizontal="center" vertical="center" wrapText="1"/>
    </xf>
    <xf numFmtId="0" fontId="0" fillId="11" borderId="15" xfId="0" applyNumberFormat="1" applyFont="1" applyFill="1" applyBorder="1" applyAlignment="1">
      <alignment horizontal="center" vertical="center" wrapText="1"/>
    </xf>
    <xf numFmtId="0" fontId="14" fillId="11" borderId="6" xfId="0" applyFont="1" applyFill="1" applyBorder="1" applyAlignment="1">
      <alignment horizontal="center" vertical="center"/>
    </xf>
    <xf numFmtId="0" fontId="14" fillId="11" borderId="10" xfId="0" applyFont="1" applyFill="1" applyBorder="1" applyAlignment="1">
      <alignment horizontal="center" vertical="center"/>
    </xf>
    <xf numFmtId="0" fontId="14" fillId="11" borderId="7" xfId="0" applyFont="1" applyFill="1" applyBorder="1" applyAlignment="1">
      <alignment horizontal="center" vertical="center"/>
    </xf>
    <xf numFmtId="0" fontId="14" fillId="11" borderId="8" xfId="0" applyFont="1" applyFill="1" applyBorder="1" applyAlignment="1">
      <alignment horizontal="center" vertical="center"/>
    </xf>
    <xf numFmtId="0" fontId="14" fillId="11" borderId="9" xfId="0" applyNumberFormat="1" applyFont="1" applyFill="1" applyBorder="1" applyAlignment="1">
      <alignment horizontal="center" vertical="center"/>
    </xf>
    <xf numFmtId="0" fontId="14" fillId="11" borderId="10" xfId="0" applyNumberFormat="1" applyFont="1" applyFill="1" applyBorder="1" applyAlignment="1">
      <alignment horizontal="center" vertical="center"/>
    </xf>
    <xf numFmtId="0" fontId="0" fillId="11" borderId="32" xfId="0" applyFill="1" applyBorder="1" applyAlignment="1">
      <alignment vertical="center" wrapText="1"/>
    </xf>
    <xf numFmtId="1" fontId="13" fillId="11" borderId="32" xfId="0" quotePrefix="1" applyNumberFormat="1" applyFont="1" applyFill="1" applyBorder="1" applyAlignment="1">
      <alignment horizontal="center" vertical="center"/>
    </xf>
    <xf numFmtId="1" fontId="13" fillId="11" borderId="32" xfId="0" quotePrefix="1" applyNumberFormat="1" applyFont="1" applyFill="1" applyBorder="1" applyAlignment="1">
      <alignment vertical="center"/>
    </xf>
    <xf numFmtId="0" fontId="0" fillId="11" borderId="6" xfId="0" applyFill="1" applyBorder="1" applyAlignment="1">
      <alignment vertical="center"/>
    </xf>
    <xf numFmtId="0" fontId="14" fillId="9" borderId="7" xfId="0" applyFont="1" applyFill="1" applyBorder="1" applyAlignment="1">
      <alignment horizontal="center" vertical="center"/>
    </xf>
    <xf numFmtId="0" fontId="0" fillId="11" borderId="17" xfId="0" applyNumberFormat="1" applyFont="1" applyFill="1" applyBorder="1" applyAlignment="1">
      <alignment horizontal="center" vertical="center" wrapText="1"/>
    </xf>
    <xf numFmtId="0" fontId="14" fillId="11" borderId="7" xfId="0" quotePrefix="1" applyFont="1" applyFill="1" applyBorder="1" applyAlignment="1">
      <alignment horizontal="center" vertical="center"/>
    </xf>
    <xf numFmtId="0" fontId="14" fillId="11" borderId="8" xfId="0" quotePrefix="1" applyFont="1" applyFill="1" applyBorder="1" applyAlignment="1">
      <alignment horizontal="center" vertical="center"/>
    </xf>
    <xf numFmtId="17" fontId="0" fillId="11" borderId="15" xfId="0" applyNumberFormat="1" applyFont="1" applyFill="1" applyBorder="1" applyAlignment="1">
      <alignment horizontal="center" vertical="center" wrapText="1"/>
    </xf>
    <xf numFmtId="166" fontId="15" fillId="11" borderId="9" xfId="0" quotePrefix="1" applyNumberFormat="1" applyFont="1" applyFill="1" applyBorder="1" applyAlignment="1">
      <alignment horizontal="center" vertical="center"/>
    </xf>
    <xf numFmtId="166" fontId="15" fillId="11" borderId="10" xfId="0" quotePrefix="1" applyNumberFormat="1" applyFont="1" applyFill="1" applyBorder="1" applyAlignment="1">
      <alignment horizontal="center" vertical="center"/>
    </xf>
    <xf numFmtId="0" fontId="14" fillId="9" borderId="6" xfId="0" applyFont="1" applyFill="1" applyBorder="1" applyAlignment="1">
      <alignment horizontal="center" vertical="center"/>
    </xf>
    <xf numFmtId="0" fontId="14" fillId="9" borderId="10" xfId="0" applyFont="1" applyFill="1" applyBorder="1" applyAlignment="1">
      <alignment horizontal="center" vertical="center"/>
    </xf>
    <xf numFmtId="0" fontId="0" fillId="10" borderId="44" xfId="0" applyFont="1" applyFill="1" applyBorder="1" applyAlignment="1">
      <alignment vertical="center" wrapText="1"/>
    </xf>
    <xf numFmtId="0" fontId="14" fillId="0" borderId="10" xfId="0" quotePrefix="1" applyFont="1" applyFill="1" applyBorder="1" applyAlignment="1">
      <alignment horizontal="center" vertical="center"/>
    </xf>
    <xf numFmtId="0" fontId="0" fillId="10" borderId="17" xfId="0" applyNumberFormat="1" applyFont="1" applyFill="1" applyBorder="1" applyAlignment="1">
      <alignment horizontal="center" vertical="center" wrapText="1"/>
    </xf>
    <xf numFmtId="166" fontId="15" fillId="10" borderId="9" xfId="0" quotePrefix="1" applyNumberFormat="1" applyFont="1" applyFill="1" applyBorder="1" applyAlignment="1">
      <alignment horizontal="center" vertical="center"/>
    </xf>
    <xf numFmtId="49" fontId="14" fillId="0" borderId="6" xfId="0" applyNumberFormat="1" applyFont="1" applyFill="1" applyBorder="1" applyAlignment="1">
      <alignment horizontal="center" vertical="center"/>
    </xf>
    <xf numFmtId="0" fontId="0" fillId="10" borderId="15" xfId="0" applyNumberFormat="1" applyFont="1" applyFill="1" applyBorder="1" applyAlignment="1">
      <alignment horizontal="center" vertical="center" wrapText="1"/>
    </xf>
    <xf numFmtId="166" fontId="15" fillId="11" borderId="9" xfId="0" applyNumberFormat="1" applyFont="1" applyFill="1" applyBorder="1" applyAlignment="1">
      <alignment horizontal="center" vertical="center"/>
    </xf>
    <xf numFmtId="166" fontId="15" fillId="11" borderId="10" xfId="0" applyNumberFormat="1" applyFont="1" applyFill="1" applyBorder="1" applyAlignment="1">
      <alignment horizontal="center" vertical="center"/>
    </xf>
    <xf numFmtId="1" fontId="13" fillId="11" borderId="44" xfId="0" quotePrefix="1" applyNumberFormat="1" applyFont="1" applyFill="1" applyBorder="1" applyAlignment="1">
      <alignment horizontal="center" vertical="center"/>
    </xf>
    <xf numFmtId="0" fontId="0" fillId="11" borderId="44" xfId="0" applyFill="1" applyBorder="1" applyAlignment="1">
      <alignment vertical="center" wrapText="1"/>
    </xf>
    <xf numFmtId="0" fontId="0" fillId="10" borderId="60" xfId="0" applyFont="1" applyFill="1" applyBorder="1" applyAlignment="1">
      <alignment vertical="center" wrapText="1"/>
    </xf>
    <xf numFmtId="0" fontId="15" fillId="11" borderId="6" xfId="0" applyFont="1" applyFill="1" applyBorder="1" applyAlignment="1">
      <alignment horizontal="center" vertical="center"/>
    </xf>
    <xf numFmtId="0" fontId="15" fillId="11" borderId="1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10" xfId="0" applyFont="1" applyFill="1" applyBorder="1" applyAlignment="1">
      <alignment horizontal="center" vertical="center"/>
    </xf>
    <xf numFmtId="0" fontId="15" fillId="9" borderId="6" xfId="0" applyFont="1" applyFill="1" applyBorder="1" applyAlignment="1">
      <alignment horizontal="center" vertical="center"/>
    </xf>
    <xf numFmtId="0" fontId="15" fillId="9" borderId="10" xfId="0" applyFont="1" applyFill="1" applyBorder="1" applyAlignment="1">
      <alignment horizontal="center" vertical="center"/>
    </xf>
    <xf numFmtId="0" fontId="0" fillId="3" borderId="0" xfId="0" applyFill="1" applyBorder="1"/>
    <xf numFmtId="0" fontId="0" fillId="3" borderId="32" xfId="0" applyNumberFormat="1" applyFont="1" applyFill="1" applyBorder="1" applyAlignment="1">
      <alignment horizontal="center" vertical="center"/>
    </xf>
    <xf numFmtId="0" fontId="0" fillId="3" borderId="32" xfId="0" applyNumberFormat="1" applyFont="1" applyFill="1" applyBorder="1" applyAlignment="1">
      <alignment horizontal="center" vertical="center" wrapText="1"/>
    </xf>
    <xf numFmtId="17" fontId="0" fillId="3" borderId="15" xfId="0" applyNumberFormat="1" applyFont="1" applyFill="1" applyBorder="1" applyAlignment="1">
      <alignment horizontal="center" vertical="center" wrapText="1"/>
    </xf>
    <xf numFmtId="0" fontId="14" fillId="3" borderId="6"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NumberFormat="1" applyFont="1" applyFill="1" applyBorder="1" applyAlignment="1">
      <alignment horizontal="center" vertical="center"/>
    </xf>
    <xf numFmtId="0" fontId="14" fillId="3" borderId="10" xfId="0" applyNumberFormat="1" applyFont="1" applyFill="1" applyBorder="1" applyAlignment="1">
      <alignment horizontal="center" vertical="center"/>
    </xf>
    <xf numFmtId="0" fontId="0" fillId="3" borderId="32" xfId="0" applyFill="1" applyBorder="1" applyAlignment="1">
      <alignment vertical="center" wrapText="1"/>
    </xf>
    <xf numFmtId="1" fontId="13" fillId="3" borderId="32" xfId="0" quotePrefix="1" applyNumberFormat="1" applyFont="1" applyFill="1" applyBorder="1" applyAlignment="1">
      <alignment horizontal="center" vertical="center"/>
    </xf>
    <xf numFmtId="1" fontId="13" fillId="3" borderId="44" xfId="0" quotePrefix="1" applyNumberFormat="1" applyFont="1" applyFill="1" applyBorder="1" applyAlignment="1">
      <alignment vertical="center"/>
    </xf>
    <xf numFmtId="1" fontId="13" fillId="11" borderId="44" xfId="0" quotePrefix="1" applyNumberFormat="1" applyFont="1" applyFill="1" applyBorder="1" applyAlignment="1">
      <alignment vertical="center"/>
    </xf>
    <xf numFmtId="0" fontId="14" fillId="11" borderId="32" xfId="0" applyNumberFormat="1" applyFont="1" applyFill="1" applyBorder="1" applyAlignment="1">
      <alignment horizontal="center" vertical="center"/>
    </xf>
    <xf numFmtId="0" fontId="14" fillId="11" borderId="32" xfId="0" applyNumberFormat="1" applyFont="1" applyFill="1" applyBorder="1" applyAlignment="1">
      <alignment horizontal="center" vertical="center" wrapText="1"/>
    </xf>
    <xf numFmtId="17" fontId="0" fillId="11" borderId="17" xfId="0" applyNumberFormat="1" applyFont="1" applyFill="1" applyBorder="1" applyAlignment="1">
      <alignment horizontal="center" vertical="center" wrapText="1"/>
    </xf>
    <xf numFmtId="0" fontId="0" fillId="0" borderId="0" xfId="0" applyFont="1" applyFill="1" applyBorder="1"/>
    <xf numFmtId="0" fontId="0" fillId="10" borderId="0" xfId="0" applyFont="1" applyFill="1" applyBorder="1"/>
    <xf numFmtId="0" fontId="14" fillId="11" borderId="9" xfId="0" applyFont="1" applyFill="1" applyBorder="1" applyAlignment="1">
      <alignment horizontal="center" vertical="center"/>
    </xf>
    <xf numFmtId="0" fontId="0" fillId="11" borderId="44" xfId="0" applyFont="1" applyFill="1" applyBorder="1" applyAlignment="1">
      <alignment vertical="center" wrapText="1"/>
    </xf>
    <xf numFmtId="0" fontId="14" fillId="11" borderId="6" xfId="0" quotePrefix="1" applyFont="1" applyFill="1" applyBorder="1" applyAlignment="1">
      <alignment horizontal="center" vertical="center"/>
    </xf>
    <xf numFmtId="166" fontId="15" fillId="3" borderId="9" xfId="0" applyNumberFormat="1" applyFont="1" applyFill="1" applyBorder="1" applyAlignment="1">
      <alignment horizontal="center" vertical="center"/>
    </xf>
    <xf numFmtId="1" fontId="14" fillId="3" borderId="32" xfId="0" quotePrefix="1" applyNumberFormat="1" applyFont="1" applyFill="1" applyBorder="1" applyAlignment="1">
      <alignment vertical="center"/>
    </xf>
    <xf numFmtId="0" fontId="16" fillId="11" borderId="32" xfId="0" applyFont="1" applyFill="1" applyBorder="1" applyAlignment="1">
      <alignment horizontal="center" vertical="center"/>
    </xf>
    <xf numFmtId="0" fontId="0" fillId="11" borderId="32" xfId="0" applyFont="1" applyFill="1" applyBorder="1" applyAlignment="1">
      <alignment vertical="center" wrapText="1"/>
    </xf>
    <xf numFmtId="0" fontId="0" fillId="0" borderId="15" xfId="0" applyNumberFormat="1" applyFont="1" applyFill="1" applyBorder="1" applyAlignment="1">
      <alignment horizontal="center" vertical="center" wrapText="1"/>
    </xf>
    <xf numFmtId="0" fontId="14" fillId="10" borderId="9" xfId="0" quotePrefix="1" applyFont="1" applyFill="1" applyBorder="1" applyAlignment="1">
      <alignment horizontal="center" vertical="center"/>
    </xf>
    <xf numFmtId="0" fontId="14" fillId="0" borderId="9" xfId="0" applyFont="1" applyFill="1" applyBorder="1" applyAlignment="1">
      <alignment horizontal="center" vertical="center"/>
    </xf>
    <xf numFmtId="0" fontId="15" fillId="3" borderId="6" xfId="0" applyFont="1" applyFill="1" applyBorder="1" applyAlignment="1">
      <alignment horizontal="center" vertical="center"/>
    </xf>
    <xf numFmtId="0" fontId="15" fillId="3" borderId="10" xfId="0" applyFont="1" applyFill="1" applyBorder="1" applyAlignment="1">
      <alignment horizontal="center" vertical="center"/>
    </xf>
    <xf numFmtId="1" fontId="14" fillId="3" borderId="32" xfId="0" quotePrefix="1" applyNumberFormat="1" applyFont="1" applyFill="1" applyBorder="1" applyAlignment="1">
      <alignment horizontal="center" vertical="center"/>
    </xf>
    <xf numFmtId="0" fontId="0" fillId="11" borderId="32" xfId="0" applyNumberFormat="1" applyFont="1" applyFill="1" applyBorder="1" applyAlignment="1">
      <alignment horizontal="center" wrapText="1"/>
    </xf>
    <xf numFmtId="0" fontId="0" fillId="11" borderId="15" xfId="0" applyNumberFormat="1" applyFont="1" applyFill="1" applyBorder="1" applyAlignment="1">
      <alignment horizontal="center" wrapText="1"/>
    </xf>
    <xf numFmtId="0" fontId="14" fillId="0" borderId="9" xfId="0" quotePrefix="1" applyFont="1" applyFill="1" applyBorder="1" applyAlignment="1">
      <alignment horizontal="center" vertical="center"/>
    </xf>
    <xf numFmtId="0" fontId="0" fillId="10" borderId="33" xfId="0" applyNumberFormat="1" applyFont="1" applyFill="1" applyBorder="1" applyAlignment="1">
      <alignment horizontal="center" vertical="center"/>
    </xf>
    <xf numFmtId="0" fontId="0" fillId="10" borderId="33" xfId="0" applyNumberFormat="1" applyFont="1" applyFill="1" applyBorder="1" applyAlignment="1">
      <alignment horizontal="center" vertical="center" wrapText="1"/>
    </xf>
    <xf numFmtId="0" fontId="14" fillId="10" borderId="24" xfId="0" applyFont="1" applyFill="1" applyBorder="1" applyAlignment="1">
      <alignment horizontal="center" vertical="center"/>
    </xf>
    <xf numFmtId="0" fontId="14" fillId="10" borderId="19"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0" xfId="0" applyFont="1" applyFill="1" applyBorder="1" applyAlignment="1">
      <alignment horizontal="center" vertical="center"/>
    </xf>
    <xf numFmtId="0" fontId="14" fillId="10" borderId="24" xfId="0" quotePrefix="1" applyFont="1" applyFill="1" applyBorder="1" applyAlignment="1">
      <alignment horizontal="center" vertical="center"/>
    </xf>
    <xf numFmtId="0" fontId="14" fillId="10" borderId="18" xfId="0" applyFont="1" applyFill="1" applyBorder="1" applyAlignment="1">
      <alignment horizontal="center" vertical="center"/>
    </xf>
    <xf numFmtId="166" fontId="15" fillId="10" borderId="19" xfId="0" quotePrefix="1" applyNumberFormat="1" applyFont="1" applyFill="1" applyBorder="1" applyAlignment="1">
      <alignment horizontal="center" vertical="center"/>
    </xf>
    <xf numFmtId="0" fontId="0" fillId="10" borderId="33" xfId="0" applyFill="1" applyBorder="1" applyAlignment="1">
      <alignment vertical="center" wrapText="1"/>
    </xf>
    <xf numFmtId="0" fontId="16" fillId="10" borderId="33" xfId="0" applyFont="1" applyFill="1" applyBorder="1" applyAlignment="1">
      <alignment horizontal="center" vertical="center"/>
    </xf>
    <xf numFmtId="0" fontId="0" fillId="10" borderId="61" xfId="0" applyFont="1" applyFill="1" applyBorder="1" applyAlignment="1">
      <alignment vertical="center" wrapText="1"/>
    </xf>
    <xf numFmtId="0" fontId="0" fillId="0" borderId="0" xfId="0" applyBorder="1" applyAlignment="1"/>
    <xf numFmtId="0" fontId="0" fillId="7" borderId="7" xfId="0" applyFont="1" applyFill="1" applyBorder="1" applyAlignment="1">
      <alignment horizontal="center" vertical="center"/>
    </xf>
    <xf numFmtId="0" fontId="3" fillId="7" borderId="7"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3" fillId="7" borderId="7" xfId="0" applyFont="1" applyFill="1" applyBorder="1" applyAlignment="1">
      <alignment horizontal="center" vertical="center"/>
    </xf>
    <xf numFmtId="0" fontId="13" fillId="8" borderId="7" xfId="0" applyFont="1" applyFill="1" applyBorder="1" applyAlignment="1">
      <alignment horizontal="center" textRotation="90"/>
    </xf>
    <xf numFmtId="0" fontId="13" fillId="8" borderId="7" xfId="0" applyFont="1" applyFill="1" applyBorder="1" applyAlignment="1">
      <alignment horizontal="center" textRotation="90" wrapText="1"/>
    </xf>
    <xf numFmtId="1" fontId="14" fillId="3" borderId="32" xfId="0" quotePrefix="1" applyNumberFormat="1" applyFont="1" applyFill="1" applyBorder="1" applyAlignment="1">
      <alignment horizontal="left" vertical="center"/>
    </xf>
    <xf numFmtId="0" fontId="12" fillId="0" borderId="0" xfId="0" applyFont="1" applyBorder="1" applyAlignment="1">
      <alignment horizontal="center" vertical="center" wrapText="1"/>
    </xf>
    <xf numFmtId="0" fontId="14" fillId="3" borderId="7" xfId="0" applyFont="1" applyFill="1" applyBorder="1" applyAlignment="1">
      <alignment horizontal="center" textRotation="90"/>
    </xf>
    <xf numFmtId="164" fontId="0" fillId="0" borderId="10" xfId="0" applyNumberFormat="1" applyFill="1" applyBorder="1" applyAlignment="1">
      <alignment horizontal="center" wrapText="1"/>
    </xf>
    <xf numFmtId="0" fontId="14" fillId="3" borderId="6" xfId="0" applyFont="1" applyFill="1" applyBorder="1" applyAlignment="1">
      <alignment horizontal="center" wrapText="1"/>
    </xf>
    <xf numFmtId="0" fontId="0" fillId="0" borderId="6" xfId="0" applyBorder="1"/>
    <xf numFmtId="0" fontId="0" fillId="0" borderId="24" xfId="0" applyBorder="1"/>
    <xf numFmtId="0" fontId="0" fillId="0" borderId="10" xfId="0" applyBorder="1"/>
    <xf numFmtId="0" fontId="0" fillId="0" borderId="19" xfId="0" applyBorder="1"/>
    <xf numFmtId="0" fontId="14" fillId="3" borderId="6" xfId="0" applyFont="1" applyFill="1" applyBorder="1" applyAlignment="1">
      <alignment horizontal="center" textRotation="90"/>
    </xf>
    <xf numFmtId="0" fontId="14" fillId="3" borderId="10" xfId="0" applyFont="1" applyFill="1" applyBorder="1" applyAlignment="1">
      <alignment horizontal="center" wrapText="1"/>
    </xf>
    <xf numFmtId="0" fontId="0" fillId="0" borderId="6" xfId="0" applyBorder="1" applyAlignment="1">
      <alignment horizontal="left"/>
    </xf>
    <xf numFmtId="167" fontId="0" fillId="0" borderId="0" xfId="0" applyNumberFormat="1"/>
    <xf numFmtId="0" fontId="14" fillId="3" borderId="7" xfId="0" applyFont="1" applyFill="1" applyBorder="1" applyAlignment="1">
      <alignment horizontal="center"/>
    </xf>
    <xf numFmtId="0" fontId="14" fillId="3" borderId="8" xfId="0" applyFont="1" applyFill="1" applyBorder="1" applyAlignment="1">
      <alignment horizontal="center"/>
    </xf>
    <xf numFmtId="167" fontId="0" fillId="0" borderId="8" xfId="0" applyNumberFormat="1" applyBorder="1" applyAlignment="1">
      <alignment horizontal="center"/>
    </xf>
    <xf numFmtId="167" fontId="0" fillId="0" borderId="30" xfId="0" applyNumberFormat="1" applyBorder="1" applyAlignment="1">
      <alignment horizontal="center"/>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10"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36" xfId="0" applyBorder="1" applyAlignment="1">
      <alignment horizontal="center"/>
    </xf>
    <xf numFmtId="0" fontId="0" fillId="0" borderId="7" xfId="0" applyBorder="1" applyAlignment="1">
      <alignment horizontal="center"/>
    </xf>
    <xf numFmtId="0" fontId="0" fillId="0" borderId="45" xfId="0" applyBorder="1"/>
    <xf numFmtId="0" fontId="0" fillId="0" borderId="38" xfId="0" applyBorder="1"/>
    <xf numFmtId="167" fontId="0" fillId="0" borderId="46" xfId="0" applyNumberFormat="1" applyBorder="1" applyAlignment="1">
      <alignment horizontal="center"/>
    </xf>
    <xf numFmtId="0" fontId="0" fillId="0" borderId="45" xfId="0" applyBorder="1" applyAlignment="1">
      <alignment horizontal="center"/>
    </xf>
    <xf numFmtId="0" fontId="0" fillId="0" borderId="38" xfId="0" applyBorder="1" applyAlignment="1">
      <alignment horizontal="center"/>
    </xf>
    <xf numFmtId="0" fontId="0" fillId="0" borderId="16" xfId="0" applyBorder="1"/>
    <xf numFmtId="165" fontId="0" fillId="0" borderId="24" xfId="0" applyNumberFormat="1" applyBorder="1" applyAlignment="1">
      <alignment horizontal="center"/>
    </xf>
    <xf numFmtId="165" fontId="0" fillId="0" borderId="29" xfId="0" applyNumberFormat="1" applyBorder="1" applyAlignment="1">
      <alignment horizontal="center"/>
    </xf>
    <xf numFmtId="165" fontId="0" fillId="0" borderId="30" xfId="0" applyNumberFormat="1" applyBorder="1" applyAlignment="1">
      <alignment horizontal="center"/>
    </xf>
    <xf numFmtId="0" fontId="0" fillId="0" borderId="40" xfId="0" applyBorder="1" applyAlignment="1">
      <alignment horizontal="center"/>
    </xf>
    <xf numFmtId="0" fontId="0" fillId="0" borderId="42" xfId="0" applyBorder="1" applyAlignment="1">
      <alignment horizontal="center"/>
    </xf>
    <xf numFmtId="0" fontId="0" fillId="0" borderId="20" xfId="0" applyBorder="1" applyAlignment="1">
      <alignment horizontal="center"/>
    </xf>
    <xf numFmtId="0" fontId="0" fillId="0" borderId="44" xfId="0" applyBorder="1" applyAlignment="1">
      <alignment horizontal="center"/>
    </xf>
    <xf numFmtId="0" fontId="0" fillId="12" borderId="0" xfId="0" applyFill="1"/>
    <xf numFmtId="1" fontId="0" fillId="13" borderId="64" xfId="0" applyNumberFormat="1" applyFill="1" applyBorder="1"/>
    <xf numFmtId="1" fontId="0" fillId="14" borderId="64" xfId="0" applyNumberFormat="1" applyFill="1" applyBorder="1"/>
    <xf numFmtId="1" fontId="0" fillId="15" borderId="64" xfId="0" applyNumberFormat="1" applyFill="1" applyBorder="1"/>
    <xf numFmtId="1" fontId="0" fillId="7" borderId="64" xfId="0" applyNumberFormat="1" applyFill="1" applyBorder="1"/>
    <xf numFmtId="1" fontId="0" fillId="16" borderId="64" xfId="0" applyNumberFormat="1" applyFill="1" applyBorder="1"/>
    <xf numFmtId="1" fontId="0" fillId="17" borderId="64" xfId="0" applyNumberFormat="1" applyFill="1" applyBorder="1"/>
    <xf numFmtId="1" fontId="0" fillId="18" borderId="64" xfId="0" applyNumberFormat="1" applyFill="1" applyBorder="1"/>
    <xf numFmtId="1" fontId="0" fillId="19" borderId="64" xfId="0" applyNumberFormat="1" applyFill="1" applyBorder="1"/>
    <xf numFmtId="1" fontId="0" fillId="12" borderId="64" xfId="0" applyNumberFormat="1" applyFill="1" applyBorder="1"/>
    <xf numFmtId="0" fontId="0" fillId="0" borderId="7" xfId="0" applyBorder="1" applyAlignment="1">
      <alignment horizontal="center"/>
    </xf>
    <xf numFmtId="0" fontId="0" fillId="0" borderId="34" xfId="0" applyBorder="1"/>
    <xf numFmtId="0" fontId="0" fillId="0" borderId="34" xfId="0" applyBorder="1" applyAlignment="1">
      <alignment horizontal="center"/>
    </xf>
    <xf numFmtId="0" fontId="14" fillId="3" borderId="8" xfId="0" applyFont="1" applyFill="1" applyBorder="1" applyAlignment="1">
      <alignment horizontal="center" wrapText="1"/>
    </xf>
    <xf numFmtId="0" fontId="0" fillId="0" borderId="15" xfId="0" applyBorder="1" applyAlignment="1">
      <alignment wrapText="1"/>
    </xf>
    <xf numFmtId="0" fontId="0" fillId="0" borderId="11"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63" xfId="0" applyBorder="1" applyAlignment="1">
      <alignment wrapText="1"/>
    </xf>
    <xf numFmtId="0" fontId="0" fillId="0" borderId="6" xfId="0" applyBorder="1" applyAlignment="1">
      <alignment wrapText="1"/>
    </xf>
    <xf numFmtId="0" fontId="0" fillId="0" borderId="39" xfId="0" applyFill="1" applyBorder="1" applyAlignment="1">
      <alignment horizontal="center" vertical="center"/>
    </xf>
    <xf numFmtId="0" fontId="0" fillId="0" borderId="40" xfId="0" applyFill="1" applyBorder="1" applyAlignment="1">
      <alignment horizontal="center" vertical="center"/>
    </xf>
    <xf numFmtId="3" fontId="2" fillId="0" borderId="43" xfId="1" applyNumberFormat="1" applyFill="1" applyBorder="1" applyAlignment="1">
      <alignment horizontal="center" vertical="center" wrapText="1"/>
    </xf>
    <xf numFmtId="3" fontId="2" fillId="0" borderId="44" xfId="1" applyNumberFormat="1" applyFill="1" applyBorder="1" applyAlignment="1">
      <alignment horizontal="center" vertical="center" wrapText="1"/>
    </xf>
    <xf numFmtId="0" fontId="3" fillId="0" borderId="45" xfId="0" applyFont="1" applyBorder="1" applyAlignment="1">
      <alignment horizontal="center" vertical="center"/>
    </xf>
    <xf numFmtId="0" fontId="3" fillId="0" borderId="40" xfId="0" applyFont="1" applyBorder="1" applyAlignment="1">
      <alignment horizontal="center" vertical="center"/>
    </xf>
    <xf numFmtId="0" fontId="0" fillId="0" borderId="41" xfId="0" applyFill="1" applyBorder="1" applyAlignment="1">
      <alignment horizontal="center" vertical="center" wrapText="1"/>
    </xf>
    <xf numFmtId="0" fontId="0" fillId="0" borderId="42" xfId="0" applyFill="1" applyBorder="1" applyAlignment="1">
      <alignment horizontal="center" vertic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center" wrapText="1"/>
    </xf>
    <xf numFmtId="0" fontId="0" fillId="0" borderId="57" xfId="0" applyBorder="1" applyAlignment="1">
      <alignment horizontal="center" vertical="center" wrapText="1"/>
    </xf>
    <xf numFmtId="0" fontId="0" fillId="0" borderId="21" xfId="0" applyBorder="1" applyAlignment="1">
      <alignment horizontal="center" vertical="center"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3" fillId="0" borderId="4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51" xfId="0" applyFont="1" applyBorder="1" applyAlignment="1">
      <alignment horizontal="center" vertical="center" wrapText="1"/>
    </xf>
    <xf numFmtId="0" fontId="0" fillId="0" borderId="11" xfId="0" applyBorder="1" applyAlignment="1">
      <alignment horizontal="left" vertical="center" wrapText="1"/>
    </xf>
    <xf numFmtId="0" fontId="0" fillId="0" borderId="53" xfId="0" applyBorder="1" applyAlignment="1">
      <alignment horizontal="left" vertical="center" wrapText="1"/>
    </xf>
    <xf numFmtId="0" fontId="0" fillId="0" borderId="17" xfId="0" applyBorder="1" applyAlignment="1">
      <alignment horizontal="left" vertical="center" wrapText="1"/>
    </xf>
    <xf numFmtId="0" fontId="0" fillId="0" borderId="52" xfId="0" applyBorder="1" applyAlignment="1">
      <alignment horizontal="left" vertical="center" wrapText="1"/>
    </xf>
    <xf numFmtId="0" fontId="0" fillId="0" borderId="0" xfId="0" applyBorder="1" applyAlignment="1">
      <alignment horizontal="left" vertical="center" wrapText="1"/>
    </xf>
    <xf numFmtId="0" fontId="0" fillId="0" borderId="55" xfId="0" applyBorder="1" applyAlignment="1">
      <alignment horizontal="left" vertical="center" wrapText="1"/>
    </xf>
    <xf numFmtId="0" fontId="0" fillId="0" borderId="34" xfId="0" applyBorder="1" applyAlignment="1">
      <alignment horizontal="left" vertical="center" wrapText="1"/>
    </xf>
    <xf numFmtId="0" fontId="0" fillId="0" borderId="21" xfId="0" applyBorder="1" applyAlignment="1">
      <alignment horizontal="left" vertical="center" wrapText="1"/>
    </xf>
    <xf numFmtId="0" fontId="3" fillId="0" borderId="54" xfId="0" applyFont="1" applyBorder="1" applyAlignment="1">
      <alignment horizontal="center" vertical="center"/>
    </xf>
    <xf numFmtId="0" fontId="3" fillId="0" borderId="58" xfId="0" applyFont="1" applyBorder="1" applyAlignment="1">
      <alignment horizontal="center" vertical="center"/>
    </xf>
    <xf numFmtId="0" fontId="0" fillId="0" borderId="49" xfId="0" applyFill="1" applyBorder="1" applyAlignment="1">
      <alignment horizontal="center" vertical="center" wrapText="1"/>
    </xf>
    <xf numFmtId="0" fontId="0" fillId="0" borderId="62" xfId="0" applyFill="1" applyBorder="1" applyAlignment="1">
      <alignment horizontal="center" vertical="center" wrapText="1"/>
    </xf>
    <xf numFmtId="0" fontId="4" fillId="5" borderId="45" xfId="0" applyFont="1" applyFill="1" applyBorder="1" applyAlignment="1">
      <alignment horizontal="center" vertical="center"/>
    </xf>
    <xf numFmtId="0" fontId="4" fillId="5" borderId="54" xfId="0" applyFont="1" applyFill="1" applyBorder="1" applyAlignment="1">
      <alignment horizontal="center" vertical="center"/>
    </xf>
    <xf numFmtId="0" fontId="4" fillId="5" borderId="40" xfId="0" applyFont="1" applyFill="1" applyBorder="1" applyAlignment="1">
      <alignment horizontal="center" vertical="center"/>
    </xf>
    <xf numFmtId="0" fontId="0" fillId="0" borderId="5" xfId="0" applyBorder="1" applyAlignment="1">
      <alignment horizontal="left" vertical="center"/>
    </xf>
    <xf numFmtId="0" fontId="0" fillId="0" borderId="17" xfId="0" applyBorder="1" applyAlignment="1">
      <alignment horizontal="left" vertical="center"/>
    </xf>
    <xf numFmtId="0" fontId="0" fillId="0" borderId="52" xfId="0" applyBorder="1" applyAlignment="1">
      <alignment horizontal="left" vertical="center"/>
    </xf>
    <xf numFmtId="0" fontId="0" fillId="0" borderId="16" xfId="0" applyBorder="1" applyAlignment="1">
      <alignment horizontal="left" vertical="center" wrapText="1"/>
    </xf>
    <xf numFmtId="0" fontId="0" fillId="0" borderId="48" xfId="0" applyBorder="1" applyAlignment="1">
      <alignment horizontal="left" vertical="center" wrapText="1"/>
    </xf>
    <xf numFmtId="0" fontId="0" fillId="0" borderId="5" xfId="0" applyBorder="1" applyAlignment="1">
      <alignment horizontal="left" vertical="center" wrapText="1"/>
    </xf>
    <xf numFmtId="0" fontId="3" fillId="0" borderId="50" xfId="0" applyFont="1" applyBorder="1" applyAlignment="1">
      <alignment horizontal="center" vertical="center"/>
    </xf>
    <xf numFmtId="0" fontId="0" fillId="0" borderId="1" xfId="0" applyFill="1"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0" fontId="0" fillId="0" borderId="31" xfId="0" applyFill="1" applyBorder="1" applyAlignment="1">
      <alignment horizontal="center" vertical="center"/>
    </xf>
    <xf numFmtId="0" fontId="0" fillId="0" borderId="32" xfId="0" applyFill="1" applyBorder="1" applyAlignment="1">
      <alignment horizontal="center" vertical="center"/>
    </xf>
    <xf numFmtId="0" fontId="14" fillId="3" borderId="31" xfId="0" applyFont="1" applyFill="1" applyBorder="1" applyAlignment="1">
      <alignment horizontal="center"/>
    </xf>
    <xf numFmtId="0" fontId="14" fillId="3" borderId="32" xfId="0" applyFont="1" applyFill="1" applyBorder="1" applyAlignment="1">
      <alignment horizontal="center"/>
    </xf>
    <xf numFmtId="0" fontId="8" fillId="0" borderId="7" xfId="0" applyFont="1" applyBorder="1" applyAlignment="1">
      <alignment horizontal="center" vertical="center" wrapText="1"/>
    </xf>
    <xf numFmtId="0" fontId="7" fillId="0" borderId="7" xfId="0" applyFont="1" applyFill="1" applyBorder="1" applyAlignment="1">
      <alignment horizontal="left" vertical="center" wrapText="1"/>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xf>
    <xf numFmtId="0" fontId="0" fillId="0" borderId="4" xfId="0" applyFill="1" applyBorder="1" applyAlignment="1">
      <alignment horizontal="center"/>
    </xf>
    <xf numFmtId="0" fontId="14" fillId="3" borderId="14" xfId="0" applyFont="1" applyFill="1" applyBorder="1" applyAlignment="1">
      <alignment horizontal="center"/>
    </xf>
    <xf numFmtId="0" fontId="14" fillId="3" borderId="15" xfId="0" applyFont="1" applyFill="1" applyBorder="1" applyAlignment="1">
      <alignment horizontal="center"/>
    </xf>
    <xf numFmtId="0" fontId="3" fillId="0" borderId="7" xfId="0" applyFont="1" applyBorder="1" applyAlignment="1">
      <alignment horizontal="center" vertical="center" wrapText="1"/>
    </xf>
    <xf numFmtId="0" fontId="0" fillId="0" borderId="10" xfId="0" applyBorder="1" applyAlignment="1">
      <alignment horizontal="center"/>
    </xf>
    <xf numFmtId="0" fontId="0" fillId="0" borderId="9" xfId="0" applyBorder="1" applyAlignment="1">
      <alignment horizontal="center"/>
    </xf>
    <xf numFmtId="0" fontId="4" fillId="5" borderId="0" xfId="0" applyFont="1" applyFill="1" applyBorder="1" applyAlignment="1">
      <alignment horizontal="center" vertical="center"/>
    </xf>
    <xf numFmtId="0" fontId="3" fillId="2" borderId="0" xfId="0" applyFont="1" applyFill="1" applyBorder="1" applyAlignment="1">
      <alignment horizontal="center" vertical="center"/>
    </xf>
    <xf numFmtId="0" fontId="0" fillId="0" borderId="17" xfId="0" applyBorder="1" applyAlignment="1">
      <alignment horizont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3" fontId="2" fillId="0" borderId="31" xfId="1" applyNumberFormat="1" applyFill="1" applyBorder="1" applyAlignment="1">
      <alignment horizontal="center" vertical="center" wrapText="1"/>
    </xf>
    <xf numFmtId="3" fontId="2" fillId="0" borderId="32" xfId="1" applyNumberFormat="1" applyFill="1" applyBorder="1" applyAlignment="1">
      <alignment horizontal="center" vertical="center" wrapText="1"/>
    </xf>
    <xf numFmtId="0" fontId="0" fillId="0" borderId="31"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1" xfId="0" applyFill="1" applyBorder="1" applyAlignment="1">
      <alignment horizontal="center" vertical="center"/>
    </xf>
    <xf numFmtId="0" fontId="0" fillId="0" borderId="6" xfId="0" applyFill="1" applyBorder="1" applyAlignment="1">
      <alignment horizontal="center" vertical="center"/>
    </xf>
    <xf numFmtId="0" fontId="0" fillId="0" borderId="1" xfId="0"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0" fontId="0" fillId="0" borderId="3" xfId="0" applyFill="1" applyBorder="1" applyAlignment="1">
      <alignment horizontal="center" vertical="center" wrapText="1"/>
    </xf>
    <xf numFmtId="0" fontId="0" fillId="0" borderId="8" xfId="0" applyFill="1" applyBorder="1" applyAlignment="1">
      <alignment horizontal="center" vertical="center" wrapText="1"/>
    </xf>
    <xf numFmtId="0" fontId="0" fillId="0" borderId="0" xfId="0" applyAlignment="1">
      <alignment horizontal="left" wrapText="1"/>
    </xf>
    <xf numFmtId="0" fontId="3" fillId="0" borderId="0" xfId="0" applyFont="1" applyAlignment="1">
      <alignment horizontal="center" wrapText="1"/>
    </xf>
    <xf numFmtId="0" fontId="4" fillId="5" borderId="7" xfId="0" applyFont="1" applyFill="1" applyBorder="1" applyAlignment="1">
      <alignment horizontal="center" vertical="center"/>
    </xf>
    <xf numFmtId="0" fontId="0" fillId="0" borderId="15" xfId="0" applyBorder="1" applyAlignment="1">
      <alignment horizontal="left" vertical="center" wrapText="1"/>
    </xf>
    <xf numFmtId="0" fontId="3" fillId="0" borderId="15" xfId="0" applyFont="1" applyBorder="1" applyAlignment="1">
      <alignment horizontal="center" vertical="center"/>
    </xf>
    <xf numFmtId="0" fontId="3" fillId="7" borderId="7" xfId="0" applyFont="1" applyFill="1" applyBorder="1" applyAlignment="1">
      <alignment horizontal="center"/>
    </xf>
    <xf numFmtId="0" fontId="0" fillId="0" borderId="7" xfId="0" applyBorder="1" applyAlignment="1">
      <alignment horizontal="center"/>
    </xf>
    <xf numFmtId="0" fontId="7" fillId="0" borderId="7" xfId="0" applyFont="1" applyBorder="1" applyAlignment="1">
      <alignment horizontal="left" vertical="center" wrapText="1"/>
    </xf>
    <xf numFmtId="0" fontId="0" fillId="0" borderId="36" xfId="0" applyBorder="1" applyAlignment="1">
      <alignment horizontal="center"/>
    </xf>
    <xf numFmtId="0" fontId="0" fillId="0" borderId="15" xfId="0" applyBorder="1" applyAlignment="1">
      <alignment horizontal="center"/>
    </xf>
    <xf numFmtId="0" fontId="0" fillId="0" borderId="37" xfId="0" applyBorder="1" applyAlignment="1">
      <alignment horizontal="center"/>
    </xf>
    <xf numFmtId="0" fontId="6" fillId="0" borderId="0" xfId="0" applyFont="1" applyBorder="1" applyAlignment="1">
      <alignment horizontal="center" vertical="center" wrapText="1"/>
    </xf>
    <xf numFmtId="0" fontId="7" fillId="0" borderId="7" xfId="0" applyFont="1" applyBorder="1" applyAlignment="1">
      <alignment horizontal="center" vertical="center" wrapText="1"/>
    </xf>
    <xf numFmtId="0" fontId="3" fillId="7" borderId="7" xfId="0" applyFont="1" applyFill="1" applyBorder="1" applyAlignment="1">
      <alignment horizontal="center" wrapText="1"/>
    </xf>
  </cellXfs>
  <cellStyles count="18">
    <cellStyle name="Comma 2" xfId="2"/>
    <cellStyle name="Comma 2 2" xfId="3"/>
    <cellStyle name="Comma 3" xfId="4"/>
    <cellStyle name="Comma 4" xfId="12"/>
    <cellStyle name="Normal" xfId="0" builtinId="0"/>
    <cellStyle name="Normal 2" xfId="1"/>
    <cellStyle name="Normal 2 2" xfId="5"/>
    <cellStyle name="Normal 3" xfId="6"/>
    <cellStyle name="Normal 3 2" xfId="7"/>
    <cellStyle name="Normal 3 3" xfId="13"/>
    <cellStyle name="Normal 3_PeakCommuter_Eval2013 (2)" xfId="14"/>
    <cellStyle name="Normal 4" xfId="8"/>
    <cellStyle name="Normal 4 2" xfId="15"/>
    <cellStyle name="Normal 4 3" xfId="16"/>
    <cellStyle name="Percent 2" xfId="9"/>
    <cellStyle name="Percent 2 2" xfId="10"/>
    <cellStyle name="Percent 2 3" xfId="17"/>
    <cellStyle name="Percent 3" xfId="11"/>
  </cellStyles>
  <dxfs count="173">
    <dxf>
      <fill>
        <patternFill>
          <bgColor theme="0" tint="-0.34998626667073579"/>
        </patternFill>
      </fill>
    </dxf>
    <dxf>
      <fill>
        <patternFill>
          <bgColor theme="0" tint="-0.34998626667073579"/>
        </patternFill>
      </fill>
    </dxf>
    <dxf>
      <font>
        <b val="0"/>
        <i val="0"/>
      </font>
      <fill>
        <patternFill>
          <bgColor theme="0" tint="-0.34998626667073579"/>
        </patternFill>
      </fill>
    </dxf>
    <dxf>
      <font>
        <b val="0"/>
        <i val="0"/>
      </font>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val="0"/>
        <i val="0"/>
      </font>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theme="0"/>
      </font>
      <fill>
        <patternFill>
          <bgColor theme="1" tint="4.9989318521683403E-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patternType="none">
          <bgColor auto="1"/>
        </patternFill>
      </fill>
    </dxf>
    <dxf>
      <font>
        <b/>
        <i val="0"/>
      </font>
      <fill>
        <patternFill>
          <bgColor theme="0" tint="-0.24994659260841701"/>
        </patternFill>
      </fill>
    </dxf>
    <dxf>
      <font>
        <b/>
        <i val="0"/>
        <color theme="0"/>
      </font>
      <fill>
        <patternFill>
          <bgColor theme="1"/>
        </patternFill>
      </fill>
    </dxf>
    <dxf>
      <font>
        <b val="0"/>
        <i val="0"/>
      </font>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theme="0"/>
      </font>
      <fill>
        <patternFill>
          <bgColor theme="1" tint="4.9989318521683403E-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Transit\Strategic_Planning_and_Analysis\2013AnnualServiceGuidelinesReport\Corridors\131CorridorAnalysis_WithProposedUpda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yT\AppData\Local\Microsoft\Windows\Temporary%20Internet%20Files\Content.Outlook\688TWWQO\2013_ServiceGuidelines_Datav2%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idor_Analysis"/>
      <sheetName val="HH_Jobs_CorridorLength"/>
      <sheetName val="Low_Income_Minority"/>
      <sheetName val="Primary_Connections_To_Centers"/>
      <sheetName val="Step_II_Load_CostRecovery_Sum"/>
      <sheetName val="Productivity_PEAK"/>
      <sheetName val="Productivity_OffPeak"/>
      <sheetName val="Productivity_Night"/>
      <sheetName val="Load_AM_IB"/>
      <sheetName val="Loading_PM_OB"/>
      <sheetName val="Load_Midday"/>
      <sheetName val="Corridor&amp;Route_Assgnmnt"/>
      <sheetName val="Fall2012_FrequencyTable"/>
      <sheetName val="Hours_Trip"/>
      <sheetName val="CostEstimate"/>
      <sheetName val="2011CostEstimate"/>
      <sheetName val="Under-ServedPriorityList"/>
      <sheetName val="HighProductivitCostEstimate"/>
      <sheetName val="Sheet3"/>
    </sheetNames>
    <sheetDataSet>
      <sheetData sheetId="0">
        <row r="3">
          <cell r="A3">
            <v>1</v>
          </cell>
          <cell r="B3">
            <v>0</v>
          </cell>
          <cell r="C3" t="str">
            <v>Admiral District</v>
          </cell>
          <cell r="D3" t="str">
            <v>Southcenter</v>
          </cell>
          <cell r="E3" t="str">
            <v>California Ave SW, Military Rd, TIBS</v>
          </cell>
          <cell r="F3">
            <v>128</v>
          </cell>
          <cell r="G3">
            <v>1017.7110706001795</v>
          </cell>
          <cell r="H3">
            <v>2</v>
          </cell>
          <cell r="I3">
            <v>847.11973309645384</v>
          </cell>
          <cell r="J3">
            <v>2</v>
          </cell>
          <cell r="K3">
            <v>0.719510326847841</v>
          </cell>
          <cell r="L3">
            <v>5</v>
          </cell>
          <cell r="M3">
            <v>0.55944911583120005</v>
          </cell>
          <cell r="N3">
            <v>5</v>
          </cell>
          <cell r="O3" t="str">
            <v>Yes</v>
          </cell>
          <cell r="P3">
            <v>5</v>
          </cell>
          <cell r="Q3" t="str">
            <v/>
          </cell>
          <cell r="R3">
            <v>0</v>
          </cell>
          <cell r="S3">
            <v>19</v>
          </cell>
          <cell r="T3">
            <v>0</v>
          </cell>
          <cell r="U3">
            <v>0</v>
          </cell>
          <cell r="V3">
            <v>15</v>
          </cell>
          <cell r="W3">
            <v>30</v>
          </cell>
          <cell r="X3">
            <v>30</v>
          </cell>
          <cell r="Y3" t="str">
            <v>Frequent</v>
          </cell>
          <cell r="Z3">
            <v>3</v>
          </cell>
          <cell r="AA3" t="str">
            <v>N/A</v>
          </cell>
          <cell r="AB3">
            <v>0.74285715818405151</v>
          </cell>
          <cell r="AC3" t="str">
            <v>N/A</v>
          </cell>
          <cell r="AD3">
            <v>0</v>
          </cell>
          <cell r="AE3" t="str">
            <v>N/A</v>
          </cell>
          <cell r="AF3">
            <v>0.27861716235169232</v>
          </cell>
          <cell r="AG3" t="str">
            <v>N/A</v>
          </cell>
          <cell r="AH3" t="str">
            <v>N/A</v>
          </cell>
          <cell r="AI3">
            <v>0</v>
          </cell>
          <cell r="AJ3" t="str">
            <v>N/A</v>
          </cell>
          <cell r="AK3">
            <v>0</v>
          </cell>
          <cell r="AL3" t="str">
            <v>N/A</v>
          </cell>
          <cell r="AM3">
            <v>30</v>
          </cell>
          <cell r="AN3">
            <v>30</v>
          </cell>
          <cell r="AP3">
            <v>0</v>
          </cell>
          <cell r="AQ3">
            <v>0</v>
          </cell>
          <cell r="AR3">
            <v>0</v>
          </cell>
          <cell r="AS3">
            <v>15</v>
          </cell>
          <cell r="AT3">
            <v>30</v>
          </cell>
          <cell r="AU3">
            <v>30</v>
          </cell>
          <cell r="AV3" t="str">
            <v>Frequent</v>
          </cell>
          <cell r="AW3">
            <v>3</v>
          </cell>
          <cell r="AX3">
            <v>6</v>
          </cell>
          <cell r="AY3">
            <v>3</v>
          </cell>
          <cell r="AZ3">
            <v>6</v>
          </cell>
          <cell r="BA3">
            <v>2</v>
          </cell>
          <cell r="BB3">
            <v>3</v>
          </cell>
          <cell r="BC3">
            <v>3</v>
          </cell>
          <cell r="BD3">
            <v>-4</v>
          </cell>
          <cell r="BE3">
            <v>0</v>
          </cell>
          <cell r="BF3">
            <v>-3</v>
          </cell>
        </row>
        <row r="4">
          <cell r="A4">
            <v>2</v>
          </cell>
          <cell r="B4">
            <v>0</v>
          </cell>
          <cell r="C4" t="str">
            <v>Alki</v>
          </cell>
          <cell r="D4" t="str">
            <v>Seattle CBD</v>
          </cell>
          <cell r="E4" t="str">
            <v>Admiral Way</v>
          </cell>
          <cell r="F4">
            <v>56</v>
          </cell>
          <cell r="G4">
            <v>1016.497175141243</v>
          </cell>
          <cell r="H4">
            <v>2</v>
          </cell>
          <cell r="I4">
            <v>1771.2994350282486</v>
          </cell>
          <cell r="J4">
            <v>4</v>
          </cell>
          <cell r="K4">
            <v>0</v>
          </cell>
          <cell r="L4">
            <v>0</v>
          </cell>
          <cell r="M4">
            <v>0.10167555276131067</v>
          </cell>
          <cell r="N4">
            <v>0</v>
          </cell>
          <cell r="O4" t="str">
            <v>Yes</v>
          </cell>
          <cell r="P4">
            <v>5</v>
          </cell>
          <cell r="Q4" t="str">
            <v/>
          </cell>
          <cell r="R4">
            <v>0</v>
          </cell>
          <cell r="S4">
            <v>11</v>
          </cell>
          <cell r="T4">
            <v>0</v>
          </cell>
          <cell r="U4">
            <v>0</v>
          </cell>
          <cell r="V4">
            <v>30</v>
          </cell>
          <cell r="W4">
            <v>30</v>
          </cell>
          <cell r="X4">
            <v>0</v>
          </cell>
          <cell r="Y4" t="str">
            <v>Local</v>
          </cell>
          <cell r="Z4">
            <v>2</v>
          </cell>
          <cell r="AA4" t="str">
            <v>N/A</v>
          </cell>
          <cell r="AB4" t="str">
            <v>N/A</v>
          </cell>
          <cell r="AC4" t="str">
            <v>N/A</v>
          </cell>
          <cell r="AD4" t="str">
            <v>N/A</v>
          </cell>
          <cell r="AE4" t="str">
            <v>N/A</v>
          </cell>
          <cell r="AF4" t="str">
            <v>N/A</v>
          </cell>
          <cell r="AG4" t="str">
            <v>N/A</v>
          </cell>
          <cell r="AH4" t="str">
            <v>N/A</v>
          </cell>
          <cell r="AI4" t="str">
            <v>N/A</v>
          </cell>
          <cell r="AJ4" t="str">
            <v>N/A</v>
          </cell>
          <cell r="AK4">
            <v>0</v>
          </cell>
          <cell r="AL4" t="str">
            <v>N/A</v>
          </cell>
          <cell r="AM4">
            <v>0</v>
          </cell>
          <cell r="AN4">
            <v>0</v>
          </cell>
          <cell r="AP4">
            <v>0</v>
          </cell>
          <cell r="AQ4">
            <v>0</v>
          </cell>
          <cell r="AR4">
            <v>0</v>
          </cell>
          <cell r="AS4">
            <v>30</v>
          </cell>
          <cell r="AT4">
            <v>30</v>
          </cell>
          <cell r="AU4">
            <v>0</v>
          </cell>
          <cell r="AV4" t="str">
            <v>Local</v>
          </cell>
          <cell r="AW4">
            <v>2</v>
          </cell>
          <cell r="AX4">
            <v>6</v>
          </cell>
          <cell r="AY4">
            <v>6</v>
          </cell>
          <cell r="AZ4">
            <v>3</v>
          </cell>
          <cell r="BA4">
            <v>3</v>
          </cell>
          <cell r="BB4">
            <v>3</v>
          </cell>
          <cell r="BC4">
            <v>6</v>
          </cell>
          <cell r="BD4">
            <v>-3</v>
          </cell>
          <cell r="BE4">
            <v>-3</v>
          </cell>
          <cell r="BF4">
            <v>3</v>
          </cell>
        </row>
        <row r="5">
          <cell r="A5">
            <v>3</v>
          </cell>
          <cell r="B5">
            <v>0</v>
          </cell>
          <cell r="C5" t="str">
            <v>Auburn</v>
          </cell>
          <cell r="D5" t="str">
            <v>Burien</v>
          </cell>
          <cell r="E5" t="str">
            <v>Kent, SeaTac</v>
          </cell>
          <cell r="F5">
            <v>180</v>
          </cell>
          <cell r="G5">
            <v>570.49841663049915</v>
          </cell>
          <cell r="H5">
            <v>0</v>
          </cell>
          <cell r="I5">
            <v>1200.132385445384</v>
          </cell>
          <cell r="J5">
            <v>2</v>
          </cell>
          <cell r="K5">
            <v>0.64383365483146515</v>
          </cell>
          <cell r="L5">
            <v>5</v>
          </cell>
          <cell r="M5">
            <v>0.99330783940419576</v>
          </cell>
          <cell r="N5">
            <v>5</v>
          </cell>
          <cell r="O5" t="str">
            <v/>
          </cell>
          <cell r="P5">
            <v>0</v>
          </cell>
          <cell r="Q5" t="str">
            <v>Yes</v>
          </cell>
          <cell r="R5">
            <v>10</v>
          </cell>
          <cell r="S5">
            <v>22</v>
          </cell>
          <cell r="T5">
            <v>0</v>
          </cell>
          <cell r="U5">
            <v>0</v>
          </cell>
          <cell r="V5">
            <v>15</v>
          </cell>
          <cell r="W5">
            <v>30</v>
          </cell>
          <cell r="X5">
            <v>30</v>
          </cell>
          <cell r="Y5" t="str">
            <v>Frequent</v>
          </cell>
          <cell r="Z5">
            <v>3</v>
          </cell>
          <cell r="AA5" t="str">
            <v>N/A</v>
          </cell>
          <cell r="AB5">
            <v>0.80238096415996552</v>
          </cell>
          <cell r="AC5" t="str">
            <v>N/A</v>
          </cell>
          <cell r="AD5">
            <v>1</v>
          </cell>
          <cell r="AE5" t="str">
            <v>N/A</v>
          </cell>
          <cell r="AF5">
            <v>0.24511101016822279</v>
          </cell>
          <cell r="AG5" t="str">
            <v>N/A</v>
          </cell>
          <cell r="AH5" t="str">
            <v>N/A</v>
          </cell>
          <cell r="AI5">
            <v>0</v>
          </cell>
          <cell r="AJ5" t="str">
            <v>N/A</v>
          </cell>
          <cell r="AK5">
            <v>60</v>
          </cell>
          <cell r="AL5" t="str">
            <v>N/A</v>
          </cell>
          <cell r="AM5">
            <v>30</v>
          </cell>
          <cell r="AN5">
            <v>30</v>
          </cell>
          <cell r="AP5">
            <v>0</v>
          </cell>
          <cell r="AQ5">
            <v>1</v>
          </cell>
          <cell r="AR5">
            <v>0</v>
          </cell>
          <cell r="AS5">
            <v>15</v>
          </cell>
          <cell r="AT5">
            <v>15</v>
          </cell>
          <cell r="AU5">
            <v>30</v>
          </cell>
          <cell r="AV5" t="str">
            <v>Very Frequent</v>
          </cell>
          <cell r="AW5">
            <v>4</v>
          </cell>
          <cell r="AX5">
            <v>6</v>
          </cell>
          <cell r="AY5">
            <v>3</v>
          </cell>
          <cell r="AZ5">
            <v>6</v>
          </cell>
          <cell r="BA5">
            <v>2</v>
          </cell>
          <cell r="BB5">
            <v>2</v>
          </cell>
          <cell r="BC5">
            <v>3</v>
          </cell>
          <cell r="BD5">
            <v>-4</v>
          </cell>
          <cell r="BE5">
            <v>-1</v>
          </cell>
          <cell r="BF5">
            <v>-3</v>
          </cell>
        </row>
        <row r="6">
          <cell r="A6">
            <v>4</v>
          </cell>
          <cell r="B6">
            <v>0</v>
          </cell>
          <cell r="C6" t="str">
            <v>Auburn/GRCC</v>
          </cell>
          <cell r="D6" t="str">
            <v>Federal Way</v>
          </cell>
          <cell r="E6" t="str">
            <v>15th St SW, Lea Hill Rd</v>
          </cell>
          <cell r="F6">
            <v>181</v>
          </cell>
          <cell r="G6">
            <v>585.29477988745259</v>
          </cell>
          <cell r="H6">
            <v>0</v>
          </cell>
          <cell r="I6">
            <v>1183.4684439402638</v>
          </cell>
          <cell r="J6">
            <v>2</v>
          </cell>
          <cell r="K6">
            <v>0.31344892434681504</v>
          </cell>
          <cell r="L6">
            <v>0</v>
          </cell>
          <cell r="M6">
            <v>0.86784655426781121</v>
          </cell>
          <cell r="N6">
            <v>5</v>
          </cell>
          <cell r="O6" t="str">
            <v/>
          </cell>
          <cell r="P6">
            <v>0</v>
          </cell>
          <cell r="Q6" t="str">
            <v>Yes</v>
          </cell>
          <cell r="R6">
            <v>10</v>
          </cell>
          <cell r="S6">
            <v>17</v>
          </cell>
          <cell r="T6">
            <v>0</v>
          </cell>
          <cell r="U6">
            <v>0</v>
          </cell>
          <cell r="V6">
            <v>30</v>
          </cell>
          <cell r="W6">
            <v>30</v>
          </cell>
          <cell r="X6">
            <v>0</v>
          </cell>
          <cell r="Y6" t="str">
            <v>Local</v>
          </cell>
          <cell r="Z6">
            <v>2</v>
          </cell>
          <cell r="AA6" t="str">
            <v>N/A</v>
          </cell>
          <cell r="AB6">
            <v>0.55000001688798272</v>
          </cell>
          <cell r="AC6" t="str">
            <v>N/A</v>
          </cell>
          <cell r="AD6">
            <v>0</v>
          </cell>
          <cell r="AE6" t="str">
            <v>N/A</v>
          </cell>
          <cell r="AF6">
            <v>0.21274197345309351</v>
          </cell>
          <cell r="AG6" t="str">
            <v>N/A</v>
          </cell>
          <cell r="AH6" t="str">
            <v>N/A</v>
          </cell>
          <cell r="AI6">
            <v>0</v>
          </cell>
          <cell r="AJ6" t="str">
            <v>N/A</v>
          </cell>
          <cell r="AK6">
            <v>60</v>
          </cell>
          <cell r="AL6" t="str">
            <v>N/A</v>
          </cell>
          <cell r="AM6">
            <v>0</v>
          </cell>
          <cell r="AN6">
            <v>60</v>
          </cell>
          <cell r="AP6">
            <v>0</v>
          </cell>
          <cell r="AQ6">
            <v>0</v>
          </cell>
          <cell r="AR6">
            <v>0</v>
          </cell>
          <cell r="AS6">
            <v>30</v>
          </cell>
          <cell r="AT6">
            <v>30</v>
          </cell>
          <cell r="AU6">
            <v>60</v>
          </cell>
          <cell r="AV6" t="str">
            <v>Local</v>
          </cell>
          <cell r="AW6">
            <v>2</v>
          </cell>
          <cell r="AX6">
            <v>6</v>
          </cell>
          <cell r="AY6">
            <v>3</v>
          </cell>
          <cell r="AZ6">
            <v>6</v>
          </cell>
          <cell r="BA6">
            <v>3</v>
          </cell>
          <cell r="BB6">
            <v>3</v>
          </cell>
          <cell r="BC6">
            <v>5</v>
          </cell>
          <cell r="BD6">
            <v>-3</v>
          </cell>
          <cell r="BE6">
            <v>0</v>
          </cell>
          <cell r="BF6">
            <v>-1</v>
          </cell>
        </row>
        <row r="7">
          <cell r="A7">
            <v>5</v>
          </cell>
          <cell r="B7">
            <v>0</v>
          </cell>
          <cell r="C7" t="str">
            <v>Aurora Village</v>
          </cell>
          <cell r="D7" t="str">
            <v>Seattle CBD</v>
          </cell>
          <cell r="E7" t="str">
            <v>Aurora Ave N</v>
          </cell>
          <cell r="F7" t="str">
            <v>E Line</v>
          </cell>
          <cell r="G7">
            <v>2237.450071759516</v>
          </cell>
          <cell r="H7">
            <v>6</v>
          </cell>
          <cell r="I7">
            <v>8194.1261945433998</v>
          </cell>
          <cell r="J7">
            <v>8</v>
          </cell>
          <cell r="K7">
            <v>0.49286576951967492</v>
          </cell>
          <cell r="L7">
            <v>0</v>
          </cell>
          <cell r="M7">
            <v>0.28733729837827726</v>
          </cell>
          <cell r="N7">
            <v>0</v>
          </cell>
          <cell r="O7" t="str">
            <v>Yes</v>
          </cell>
          <cell r="P7">
            <v>5</v>
          </cell>
          <cell r="Q7" t="str">
            <v/>
          </cell>
          <cell r="R7">
            <v>0</v>
          </cell>
          <cell r="S7">
            <v>19</v>
          </cell>
          <cell r="T7" t="str">
            <v>Yes</v>
          </cell>
          <cell r="U7">
            <v>0</v>
          </cell>
          <cell r="V7" t="str">
            <v>Better than 15 min</v>
          </cell>
          <cell r="W7">
            <v>15</v>
          </cell>
          <cell r="X7">
            <v>15</v>
          </cell>
          <cell r="Y7" t="str">
            <v>Very Frequent</v>
          </cell>
          <cell r="Z7">
            <v>4</v>
          </cell>
          <cell r="AA7" t="str">
            <v>N/A</v>
          </cell>
          <cell r="AB7" t="str">
            <v>N/A</v>
          </cell>
          <cell r="AC7" t="str">
            <v>N/A</v>
          </cell>
          <cell r="AD7" t="str">
            <v>N/A</v>
          </cell>
          <cell r="AE7" t="str">
            <v>N/A</v>
          </cell>
          <cell r="AF7" t="str">
            <v>N/A</v>
          </cell>
          <cell r="AG7" t="str">
            <v>N/A</v>
          </cell>
          <cell r="AH7" t="str">
            <v>N/A</v>
          </cell>
          <cell r="AI7" t="str">
            <v>N/A</v>
          </cell>
          <cell r="AJ7" t="str">
            <v>N/A</v>
          </cell>
          <cell r="AK7">
            <v>0</v>
          </cell>
          <cell r="AL7" t="str">
            <v>N/A</v>
          </cell>
          <cell r="AM7">
            <v>30</v>
          </cell>
          <cell r="AN7">
            <v>30</v>
          </cell>
          <cell r="AP7">
            <v>0</v>
          </cell>
          <cell r="AQ7">
            <v>0</v>
          </cell>
          <cell r="AR7">
            <v>0</v>
          </cell>
          <cell r="AS7" t="str">
            <v>Better than 15 min</v>
          </cell>
          <cell r="AT7">
            <v>15</v>
          </cell>
          <cell r="AU7">
            <v>15</v>
          </cell>
          <cell r="AV7" t="str">
            <v>Very Frequent</v>
          </cell>
          <cell r="AW7">
            <v>4</v>
          </cell>
          <cell r="AX7">
            <v>3</v>
          </cell>
          <cell r="AY7">
            <v>1</v>
          </cell>
          <cell r="AZ7">
            <v>6</v>
          </cell>
          <cell r="BA7">
            <v>1</v>
          </cell>
          <cell r="BB7">
            <v>2</v>
          </cell>
          <cell r="BC7">
            <v>2</v>
          </cell>
          <cell r="BD7">
            <v>-2</v>
          </cell>
          <cell r="BE7">
            <v>1</v>
          </cell>
          <cell r="BF7">
            <v>-4</v>
          </cell>
        </row>
        <row r="8">
          <cell r="A8">
            <v>6</v>
          </cell>
          <cell r="B8">
            <v>0</v>
          </cell>
          <cell r="C8" t="str">
            <v>Aurora Village</v>
          </cell>
          <cell r="D8" t="str">
            <v>Northgate</v>
          </cell>
          <cell r="E8" t="str">
            <v>Meridian Av N</v>
          </cell>
          <cell r="F8">
            <v>346</v>
          </cell>
          <cell r="G8">
            <v>1099.1655076495131</v>
          </cell>
          <cell r="H8">
            <v>2</v>
          </cell>
          <cell r="I8">
            <v>2549.2350486787204</v>
          </cell>
          <cell r="J8">
            <v>4</v>
          </cell>
          <cell r="K8">
            <v>0.95448684970718045</v>
          </cell>
          <cell r="L8">
            <v>5</v>
          </cell>
          <cell r="M8">
            <v>0.40162454910904971</v>
          </cell>
          <cell r="N8">
            <v>0</v>
          </cell>
          <cell r="O8" t="str">
            <v>Yes</v>
          </cell>
          <cell r="P8">
            <v>5</v>
          </cell>
          <cell r="Q8" t="str">
            <v/>
          </cell>
          <cell r="R8">
            <v>0</v>
          </cell>
          <cell r="S8">
            <v>16</v>
          </cell>
          <cell r="T8">
            <v>0</v>
          </cell>
          <cell r="U8">
            <v>0</v>
          </cell>
          <cell r="V8">
            <v>30</v>
          </cell>
          <cell r="W8">
            <v>30</v>
          </cell>
          <cell r="X8">
            <v>0</v>
          </cell>
          <cell r="Y8" t="str">
            <v>Local</v>
          </cell>
          <cell r="Z8">
            <v>2</v>
          </cell>
          <cell r="AA8" t="str">
            <v>N/A</v>
          </cell>
          <cell r="AB8">
            <v>0.30034341491185701</v>
          </cell>
          <cell r="AC8" t="str">
            <v>N/A</v>
          </cell>
          <cell r="AD8">
            <v>0</v>
          </cell>
          <cell r="AE8" t="str">
            <v>N/A</v>
          </cell>
          <cell r="AF8">
            <v>0.11404745806885216</v>
          </cell>
          <cell r="AG8" t="str">
            <v>N/A</v>
          </cell>
          <cell r="AH8" t="str">
            <v>N/A</v>
          </cell>
          <cell r="AI8">
            <v>0</v>
          </cell>
          <cell r="AJ8" t="str">
            <v>N/A</v>
          </cell>
          <cell r="AK8">
            <v>0</v>
          </cell>
          <cell r="AL8" t="str">
            <v>N/A</v>
          </cell>
          <cell r="AM8">
            <v>0</v>
          </cell>
          <cell r="AN8">
            <v>0</v>
          </cell>
          <cell r="AP8">
            <v>0</v>
          </cell>
          <cell r="AQ8">
            <v>0</v>
          </cell>
          <cell r="AR8">
            <v>0</v>
          </cell>
          <cell r="AS8">
            <v>30</v>
          </cell>
          <cell r="AT8">
            <v>30</v>
          </cell>
          <cell r="AU8">
            <v>0</v>
          </cell>
          <cell r="AV8" t="str">
            <v>Local</v>
          </cell>
          <cell r="AW8">
            <v>2</v>
          </cell>
          <cell r="AX8">
            <v>6</v>
          </cell>
          <cell r="AY8">
            <v>5</v>
          </cell>
          <cell r="AZ8">
            <v>6</v>
          </cell>
          <cell r="BA8">
            <v>3</v>
          </cell>
          <cell r="BB8">
            <v>3</v>
          </cell>
          <cell r="BC8">
            <v>6</v>
          </cell>
          <cell r="BD8">
            <v>-3</v>
          </cell>
          <cell r="BE8">
            <v>-2</v>
          </cell>
          <cell r="BF8">
            <v>0</v>
          </cell>
        </row>
        <row r="9">
          <cell r="A9">
            <v>7</v>
          </cell>
          <cell r="B9">
            <v>0</v>
          </cell>
          <cell r="C9" t="str">
            <v>Avondale</v>
          </cell>
          <cell r="D9" t="str">
            <v>Kirkland</v>
          </cell>
          <cell r="E9" t="str">
            <v>NE 85th St, NE Redmond Wy, Avondale Wy NE</v>
          </cell>
          <cell r="F9">
            <v>248</v>
          </cell>
          <cell r="G9">
            <v>1153.8882803943045</v>
          </cell>
          <cell r="H9">
            <v>2</v>
          </cell>
          <cell r="I9">
            <v>1453.0120481927709</v>
          </cell>
          <cell r="J9">
            <v>4</v>
          </cell>
          <cell r="K9">
            <v>0.8068232174720591</v>
          </cell>
          <cell r="L9">
            <v>5</v>
          </cell>
          <cell r="M9">
            <v>0.30372175665706624</v>
          </cell>
          <cell r="N9">
            <v>0</v>
          </cell>
          <cell r="O9" t="str">
            <v>Yes</v>
          </cell>
          <cell r="P9">
            <v>5</v>
          </cell>
          <cell r="Q9" t="str">
            <v/>
          </cell>
          <cell r="R9">
            <v>0</v>
          </cell>
          <cell r="S9">
            <v>16</v>
          </cell>
          <cell r="T9">
            <v>0</v>
          </cell>
          <cell r="U9">
            <v>0</v>
          </cell>
          <cell r="V9">
            <v>30</v>
          </cell>
          <cell r="W9">
            <v>30</v>
          </cell>
          <cell r="X9">
            <v>0</v>
          </cell>
          <cell r="Y9" t="str">
            <v>Local</v>
          </cell>
          <cell r="Z9">
            <v>2</v>
          </cell>
          <cell r="AA9" t="str">
            <v>N/A</v>
          </cell>
          <cell r="AB9">
            <v>0.20634920833011469</v>
          </cell>
          <cell r="AC9" t="str">
            <v>N/A</v>
          </cell>
          <cell r="AD9">
            <v>0</v>
          </cell>
          <cell r="AE9" t="str">
            <v>N/A</v>
          </cell>
          <cell r="AF9">
            <v>0.12330645751386735</v>
          </cell>
          <cell r="AG9" t="str">
            <v>N/A</v>
          </cell>
          <cell r="AH9" t="str">
            <v>N/A</v>
          </cell>
          <cell r="AI9">
            <v>0</v>
          </cell>
          <cell r="AJ9" t="str">
            <v>N/A</v>
          </cell>
          <cell r="AK9">
            <v>0</v>
          </cell>
          <cell r="AL9" t="str">
            <v>N/A</v>
          </cell>
          <cell r="AM9">
            <v>0</v>
          </cell>
          <cell r="AN9">
            <v>0</v>
          </cell>
          <cell r="AP9">
            <v>0</v>
          </cell>
          <cell r="AQ9">
            <v>0</v>
          </cell>
          <cell r="AR9">
            <v>0</v>
          </cell>
          <cell r="AS9">
            <v>30</v>
          </cell>
          <cell r="AT9">
            <v>30</v>
          </cell>
          <cell r="AU9">
            <v>0</v>
          </cell>
          <cell r="AV9" t="str">
            <v>Local</v>
          </cell>
          <cell r="AW9">
            <v>2</v>
          </cell>
          <cell r="AX9">
            <v>6</v>
          </cell>
          <cell r="AY9">
            <v>3</v>
          </cell>
          <cell r="AZ9">
            <v>6</v>
          </cell>
          <cell r="BA9">
            <v>3</v>
          </cell>
          <cell r="BB9">
            <v>3</v>
          </cell>
          <cell r="BC9">
            <v>6</v>
          </cell>
          <cell r="BD9">
            <v>-3</v>
          </cell>
          <cell r="BE9">
            <v>0</v>
          </cell>
          <cell r="BF9">
            <v>0</v>
          </cell>
        </row>
        <row r="10">
          <cell r="A10">
            <v>8</v>
          </cell>
          <cell r="B10">
            <v>0</v>
          </cell>
          <cell r="C10" t="str">
            <v>Ballard</v>
          </cell>
          <cell r="D10" t="str">
            <v>U. District</v>
          </cell>
          <cell r="E10" t="str">
            <v>Green Lake, Greenwood</v>
          </cell>
          <cell r="F10" t="str">
            <v>48N</v>
          </cell>
          <cell r="G10">
            <v>2321.2708297534064</v>
          </cell>
          <cell r="H10">
            <v>6</v>
          </cell>
          <cell r="I10">
            <v>7656.9475584156271</v>
          </cell>
          <cell r="J10">
            <v>8</v>
          </cell>
          <cell r="K10">
            <v>4.8648648223212174E-2</v>
          </cell>
          <cell r="L10">
            <v>0</v>
          </cell>
          <cell r="M10">
            <v>7.5675675474153131E-2</v>
          </cell>
          <cell r="N10">
            <v>0</v>
          </cell>
          <cell r="O10" t="str">
            <v>Yes</v>
          </cell>
          <cell r="P10">
            <v>5</v>
          </cell>
          <cell r="Q10" t="str">
            <v/>
          </cell>
          <cell r="R10">
            <v>0</v>
          </cell>
          <cell r="S10">
            <v>19</v>
          </cell>
          <cell r="T10">
            <v>0</v>
          </cell>
          <cell r="U10">
            <v>0</v>
          </cell>
          <cell r="V10">
            <v>15</v>
          </cell>
          <cell r="W10">
            <v>30</v>
          </cell>
          <cell r="X10">
            <v>30</v>
          </cell>
          <cell r="Y10" t="str">
            <v>Frequent</v>
          </cell>
          <cell r="Z10">
            <v>3</v>
          </cell>
          <cell r="AA10">
            <v>0.42911876903639901</v>
          </cell>
          <cell r="AB10" t="str">
            <v>N/A</v>
          </cell>
          <cell r="AC10">
            <v>0</v>
          </cell>
          <cell r="AD10" t="str">
            <v>N/A</v>
          </cell>
          <cell r="AE10">
            <v>0.26498623670293353</v>
          </cell>
          <cell r="AF10" t="str">
            <v>N/A</v>
          </cell>
          <cell r="AG10" t="str">
            <v>N/A</v>
          </cell>
          <cell r="AH10">
            <v>0</v>
          </cell>
          <cell r="AI10" t="str">
            <v>N/A</v>
          </cell>
          <cell r="AJ10" t="str">
            <v>N/A</v>
          </cell>
          <cell r="AK10">
            <v>0</v>
          </cell>
          <cell r="AL10" t="str">
            <v>N/A</v>
          </cell>
          <cell r="AM10">
            <v>30</v>
          </cell>
          <cell r="AN10">
            <v>30</v>
          </cell>
          <cell r="AP10">
            <v>0</v>
          </cell>
          <cell r="AQ10">
            <v>0</v>
          </cell>
          <cell r="AR10">
            <v>0</v>
          </cell>
          <cell r="AS10">
            <v>15</v>
          </cell>
          <cell r="AT10">
            <v>30</v>
          </cell>
          <cell r="AU10">
            <v>30</v>
          </cell>
          <cell r="AV10" t="str">
            <v>Frequent</v>
          </cell>
          <cell r="AW10">
            <v>3</v>
          </cell>
          <cell r="AX10">
            <v>2</v>
          </cell>
          <cell r="AY10">
            <v>6</v>
          </cell>
          <cell r="AZ10">
            <v>6</v>
          </cell>
          <cell r="BA10">
            <v>2</v>
          </cell>
          <cell r="BB10">
            <v>3</v>
          </cell>
          <cell r="BC10">
            <v>3</v>
          </cell>
          <cell r="BD10">
            <v>0</v>
          </cell>
          <cell r="BE10">
            <v>-3</v>
          </cell>
          <cell r="BF10">
            <v>-3</v>
          </cell>
        </row>
        <row r="11">
          <cell r="A11">
            <v>9</v>
          </cell>
          <cell r="B11">
            <v>0</v>
          </cell>
          <cell r="C11" t="str">
            <v>Ballard</v>
          </cell>
          <cell r="D11" t="str">
            <v>Lake City</v>
          </cell>
          <cell r="E11" t="str">
            <v>Holman Road, Northgate</v>
          </cell>
          <cell r="F11" t="str">
            <v>75</v>
          </cell>
          <cell r="G11">
            <v>1377.8758309504162</v>
          </cell>
          <cell r="H11">
            <v>4</v>
          </cell>
          <cell r="I11">
            <v>2361.8871555065152</v>
          </cell>
          <cell r="J11">
            <v>4</v>
          </cell>
          <cell r="K11">
            <v>0.33805588520541885</v>
          </cell>
          <cell r="L11">
            <v>0</v>
          </cell>
          <cell r="M11">
            <v>0.53443526280459508</v>
          </cell>
          <cell r="N11">
            <v>0</v>
          </cell>
          <cell r="O11" t="str">
            <v/>
          </cell>
          <cell r="P11">
            <v>0</v>
          </cell>
          <cell r="Q11" t="str">
            <v>Yes</v>
          </cell>
          <cell r="R11">
            <v>10</v>
          </cell>
          <cell r="S11">
            <v>18</v>
          </cell>
          <cell r="T11">
            <v>0</v>
          </cell>
          <cell r="U11">
            <v>0</v>
          </cell>
          <cell r="V11">
            <v>30</v>
          </cell>
          <cell r="W11">
            <v>30</v>
          </cell>
          <cell r="X11">
            <v>0</v>
          </cell>
          <cell r="Y11" t="str">
            <v>Local</v>
          </cell>
          <cell r="Z11">
            <v>2</v>
          </cell>
          <cell r="AA11" t="str">
            <v>N/A</v>
          </cell>
          <cell r="AB11" t="str">
            <v>N/A</v>
          </cell>
          <cell r="AC11" t="str">
            <v>N/A</v>
          </cell>
          <cell r="AD11" t="str">
            <v>N/A</v>
          </cell>
          <cell r="AE11" t="str">
            <v>N/A</v>
          </cell>
          <cell r="AF11" t="str">
            <v>N/A</v>
          </cell>
          <cell r="AG11" t="str">
            <v>N/A</v>
          </cell>
          <cell r="AH11" t="str">
            <v>N/A</v>
          </cell>
          <cell r="AI11" t="str">
            <v>N/A</v>
          </cell>
          <cell r="AJ11" t="str">
            <v>N/A</v>
          </cell>
          <cell r="AK11">
            <v>60</v>
          </cell>
          <cell r="AL11" t="str">
            <v>N/A</v>
          </cell>
          <cell r="AM11">
            <v>0</v>
          </cell>
          <cell r="AN11">
            <v>60</v>
          </cell>
          <cell r="AP11">
            <v>0</v>
          </cell>
          <cell r="AQ11">
            <v>0</v>
          </cell>
          <cell r="AR11">
            <v>0</v>
          </cell>
          <cell r="AS11">
            <v>30</v>
          </cell>
          <cell r="AT11">
            <v>30</v>
          </cell>
          <cell r="AU11">
            <v>60</v>
          </cell>
          <cell r="AV11" t="str">
            <v>Local</v>
          </cell>
          <cell r="AW11">
            <v>2</v>
          </cell>
          <cell r="AX11">
            <v>3</v>
          </cell>
          <cell r="AY11">
            <v>6</v>
          </cell>
          <cell r="AZ11">
            <v>6</v>
          </cell>
          <cell r="BA11">
            <v>3</v>
          </cell>
          <cell r="BB11">
            <v>3</v>
          </cell>
          <cell r="BC11">
            <v>5</v>
          </cell>
          <cell r="BD11">
            <v>0</v>
          </cell>
          <cell r="BE11">
            <v>-3</v>
          </cell>
          <cell r="BF11">
            <v>-1</v>
          </cell>
        </row>
        <row r="12">
          <cell r="A12">
            <v>10</v>
          </cell>
          <cell r="B12">
            <v>0</v>
          </cell>
          <cell r="C12" t="str">
            <v>Ballard</v>
          </cell>
          <cell r="D12" t="str">
            <v>Seattle CBD</v>
          </cell>
          <cell r="E12" t="str">
            <v>15th Ave W</v>
          </cell>
          <cell r="F12" t="str">
            <v>D Line</v>
          </cell>
          <cell r="G12">
            <v>3147.5232957382027</v>
          </cell>
          <cell r="H12">
            <v>10</v>
          </cell>
          <cell r="I12">
            <v>11223.732113942136</v>
          </cell>
          <cell r="J12">
            <v>10</v>
          </cell>
          <cell r="K12">
            <v>0</v>
          </cell>
          <cell r="L12">
            <v>0</v>
          </cell>
          <cell r="M12">
            <v>0.28518778581819715</v>
          </cell>
          <cell r="N12">
            <v>0</v>
          </cell>
          <cell r="O12" t="str">
            <v/>
          </cell>
          <cell r="P12">
            <v>0</v>
          </cell>
          <cell r="Q12" t="str">
            <v>Yes</v>
          </cell>
          <cell r="R12">
            <v>10</v>
          </cell>
          <cell r="S12">
            <v>30</v>
          </cell>
          <cell r="T12" t="str">
            <v>Yes</v>
          </cell>
          <cell r="U12">
            <v>0</v>
          </cell>
          <cell r="V12" t="str">
            <v>Better than 15 min</v>
          </cell>
          <cell r="W12">
            <v>15</v>
          </cell>
          <cell r="X12">
            <v>15</v>
          </cell>
          <cell r="Y12" t="str">
            <v>Very Frequent</v>
          </cell>
          <cell r="Z12">
            <v>4</v>
          </cell>
          <cell r="AA12" t="str">
            <v>N/A</v>
          </cell>
          <cell r="AB12" t="str">
            <v>N/A</v>
          </cell>
          <cell r="AC12" t="str">
            <v>N/A</v>
          </cell>
          <cell r="AD12" t="str">
            <v>N/A</v>
          </cell>
          <cell r="AE12" t="str">
            <v>N/A</v>
          </cell>
          <cell r="AF12" t="str">
            <v>N/A</v>
          </cell>
          <cell r="AG12" t="str">
            <v>N/A</v>
          </cell>
          <cell r="AH12" t="str">
            <v>N/A</v>
          </cell>
          <cell r="AI12" t="str">
            <v>N/A</v>
          </cell>
          <cell r="AJ12" t="str">
            <v>N/A</v>
          </cell>
          <cell r="AK12">
            <v>60</v>
          </cell>
          <cell r="AL12" t="str">
            <v>N/A</v>
          </cell>
          <cell r="AM12">
            <v>30</v>
          </cell>
          <cell r="AN12">
            <v>30</v>
          </cell>
          <cell r="AP12">
            <v>0</v>
          </cell>
          <cell r="AQ12">
            <v>0</v>
          </cell>
          <cell r="AR12">
            <v>0</v>
          </cell>
          <cell r="AS12" t="str">
            <v>Better than 15 min</v>
          </cell>
          <cell r="AT12">
            <v>15</v>
          </cell>
          <cell r="AU12">
            <v>15</v>
          </cell>
          <cell r="AV12" t="str">
            <v>Very Frequent</v>
          </cell>
          <cell r="AW12">
            <v>4</v>
          </cell>
          <cell r="AX12">
            <v>2</v>
          </cell>
          <cell r="AY12">
            <v>6</v>
          </cell>
          <cell r="AZ12">
            <v>6</v>
          </cell>
          <cell r="BA12">
            <v>1</v>
          </cell>
          <cell r="BB12">
            <v>2</v>
          </cell>
          <cell r="BC12">
            <v>2</v>
          </cell>
          <cell r="BD12">
            <v>-1</v>
          </cell>
          <cell r="BE12">
            <v>-4</v>
          </cell>
          <cell r="BF12">
            <v>-4</v>
          </cell>
        </row>
        <row r="13">
          <cell r="A13">
            <v>11</v>
          </cell>
          <cell r="B13">
            <v>0</v>
          </cell>
          <cell r="C13" t="str">
            <v>Ballard</v>
          </cell>
          <cell r="D13" t="str">
            <v>U. District</v>
          </cell>
          <cell r="E13" t="str">
            <v>Wallingford (N 45th St)</v>
          </cell>
          <cell r="F13">
            <v>44</v>
          </cell>
          <cell r="G13">
            <v>2379.3737967272023</v>
          </cell>
          <cell r="H13">
            <v>6</v>
          </cell>
          <cell r="I13">
            <v>13000.010080558272</v>
          </cell>
          <cell r="J13">
            <v>10</v>
          </cell>
          <cell r="K13">
            <v>0.17471577026698407</v>
          </cell>
          <cell r="L13">
            <v>0</v>
          </cell>
          <cell r="M13">
            <v>0.32410196409426478</v>
          </cell>
          <cell r="N13">
            <v>0</v>
          </cell>
          <cell r="O13" t="str">
            <v>Yes</v>
          </cell>
          <cell r="P13">
            <v>5</v>
          </cell>
          <cell r="Q13" t="str">
            <v/>
          </cell>
          <cell r="R13">
            <v>0</v>
          </cell>
          <cell r="S13">
            <v>21</v>
          </cell>
          <cell r="T13">
            <v>0</v>
          </cell>
          <cell r="U13">
            <v>0</v>
          </cell>
          <cell r="V13">
            <v>15</v>
          </cell>
          <cell r="W13">
            <v>30</v>
          </cell>
          <cell r="X13">
            <v>30</v>
          </cell>
          <cell r="Y13" t="str">
            <v>Frequent</v>
          </cell>
          <cell r="Z13">
            <v>3</v>
          </cell>
          <cell r="AA13" t="str">
            <v>N/A</v>
          </cell>
          <cell r="AB13" t="str">
            <v>N/A</v>
          </cell>
          <cell r="AC13" t="str">
            <v>N/A</v>
          </cell>
          <cell r="AD13" t="str">
            <v>N/A</v>
          </cell>
          <cell r="AE13" t="str">
            <v>N/A</v>
          </cell>
          <cell r="AF13" t="str">
            <v>N/A</v>
          </cell>
          <cell r="AG13">
            <v>0.46147992163823348</v>
          </cell>
          <cell r="AH13" t="str">
            <v>N/A</v>
          </cell>
          <cell r="AI13" t="str">
            <v>N/A</v>
          </cell>
          <cell r="AJ13">
            <v>1</v>
          </cell>
          <cell r="AK13">
            <v>0</v>
          </cell>
          <cell r="AL13">
            <v>30</v>
          </cell>
          <cell r="AM13">
            <v>30</v>
          </cell>
          <cell r="AN13">
            <v>30</v>
          </cell>
          <cell r="AP13">
            <v>0</v>
          </cell>
          <cell r="AQ13">
            <v>0</v>
          </cell>
          <cell r="AR13">
            <v>1</v>
          </cell>
          <cell r="AS13">
            <v>15</v>
          </cell>
          <cell r="AT13">
            <v>30</v>
          </cell>
          <cell r="AU13">
            <v>15</v>
          </cell>
          <cell r="AV13" t="str">
            <v>Frequent</v>
          </cell>
          <cell r="AW13">
            <v>3</v>
          </cell>
          <cell r="AX13">
            <v>6</v>
          </cell>
          <cell r="AY13">
            <v>6</v>
          </cell>
          <cell r="AZ13">
            <v>2</v>
          </cell>
          <cell r="BA13">
            <v>2</v>
          </cell>
          <cell r="BB13">
            <v>3</v>
          </cell>
          <cell r="BC13">
            <v>2</v>
          </cell>
          <cell r="BD13">
            <v>-4</v>
          </cell>
          <cell r="BE13">
            <v>-3</v>
          </cell>
          <cell r="BF13">
            <v>0</v>
          </cell>
        </row>
        <row r="14">
          <cell r="A14">
            <v>12</v>
          </cell>
          <cell r="B14">
            <v>0</v>
          </cell>
          <cell r="C14" t="str">
            <v>Ballard</v>
          </cell>
          <cell r="D14" t="str">
            <v>Seattle CBD</v>
          </cell>
          <cell r="E14" t="str">
            <v>W Nickerson, Westlake Av N, 9th Ave</v>
          </cell>
          <cell r="F14">
            <v>17</v>
          </cell>
          <cell r="G14">
            <v>1913.1528046421663</v>
          </cell>
          <cell r="H14">
            <v>6</v>
          </cell>
          <cell r="I14">
            <v>11225.822050290135</v>
          </cell>
          <cell r="J14">
            <v>10</v>
          </cell>
          <cell r="K14">
            <v>0</v>
          </cell>
          <cell r="L14">
            <v>0</v>
          </cell>
          <cell r="M14">
            <v>2.3097311480134726E-2</v>
          </cell>
          <cell r="N14">
            <v>0</v>
          </cell>
          <cell r="O14" t="str">
            <v/>
          </cell>
          <cell r="P14">
            <v>0</v>
          </cell>
          <cell r="Q14" t="str">
            <v>Yes</v>
          </cell>
          <cell r="R14">
            <v>10</v>
          </cell>
          <cell r="S14">
            <v>26</v>
          </cell>
          <cell r="T14">
            <v>0</v>
          </cell>
          <cell r="U14">
            <v>0</v>
          </cell>
          <cell r="V14">
            <v>15</v>
          </cell>
          <cell r="W14">
            <v>15</v>
          </cell>
          <cell r="X14">
            <v>30</v>
          </cell>
          <cell r="Y14" t="str">
            <v>Very Frequent</v>
          </cell>
          <cell r="Z14">
            <v>4</v>
          </cell>
          <cell r="AA14" t="str">
            <v>N/A</v>
          </cell>
          <cell r="AB14" t="str">
            <v>N/A</v>
          </cell>
          <cell r="AC14" t="str">
            <v>N/A</v>
          </cell>
          <cell r="AD14" t="str">
            <v>N/A</v>
          </cell>
          <cell r="AE14" t="str">
            <v>N/A</v>
          </cell>
          <cell r="AF14" t="str">
            <v>N/A</v>
          </cell>
          <cell r="AG14" t="str">
            <v>N/A</v>
          </cell>
          <cell r="AH14" t="str">
            <v>N/A</v>
          </cell>
          <cell r="AI14" t="str">
            <v>N/A</v>
          </cell>
          <cell r="AJ14" t="str">
            <v>N/A</v>
          </cell>
          <cell r="AK14">
            <v>60</v>
          </cell>
          <cell r="AL14" t="str">
            <v>N/A</v>
          </cell>
          <cell r="AM14">
            <v>30</v>
          </cell>
          <cell r="AN14">
            <v>30</v>
          </cell>
          <cell r="AP14">
            <v>0</v>
          </cell>
          <cell r="AQ14">
            <v>0</v>
          </cell>
          <cell r="AR14">
            <v>0</v>
          </cell>
          <cell r="AS14">
            <v>15</v>
          </cell>
          <cell r="AT14">
            <v>15</v>
          </cell>
          <cell r="AU14">
            <v>30</v>
          </cell>
          <cell r="AV14" t="str">
            <v>Very Frequent</v>
          </cell>
          <cell r="AW14">
            <v>4</v>
          </cell>
          <cell r="AX14">
            <v>3</v>
          </cell>
          <cell r="AY14">
            <v>6</v>
          </cell>
          <cell r="AZ14">
            <v>6</v>
          </cell>
          <cell r="BA14">
            <v>2</v>
          </cell>
          <cell r="BB14">
            <v>2</v>
          </cell>
          <cell r="BC14">
            <v>3</v>
          </cell>
          <cell r="BD14">
            <v>-1</v>
          </cell>
          <cell r="BE14">
            <v>-4</v>
          </cell>
          <cell r="BF14">
            <v>-3</v>
          </cell>
        </row>
        <row r="15">
          <cell r="A15">
            <v>13</v>
          </cell>
          <cell r="B15">
            <v>0</v>
          </cell>
          <cell r="C15" t="str">
            <v>Beacon Hill</v>
          </cell>
          <cell r="D15" t="str">
            <v>Seattle CBD</v>
          </cell>
          <cell r="E15" t="str">
            <v>Beacon Ave</v>
          </cell>
          <cell r="F15">
            <v>36</v>
          </cell>
          <cell r="G15">
            <v>2326.6903914590748</v>
          </cell>
          <cell r="H15">
            <v>6</v>
          </cell>
          <cell r="I15">
            <v>12567.022538552788</v>
          </cell>
          <cell r="J15">
            <v>10</v>
          </cell>
          <cell r="K15">
            <v>1</v>
          </cell>
          <cell r="L15">
            <v>5</v>
          </cell>
          <cell r="M15">
            <v>0.59580830306208654</v>
          </cell>
          <cell r="N15">
            <v>5</v>
          </cell>
          <cell r="O15" t="str">
            <v/>
          </cell>
          <cell r="P15">
            <v>0</v>
          </cell>
          <cell r="Q15" t="str">
            <v/>
          </cell>
          <cell r="R15">
            <v>0</v>
          </cell>
          <cell r="S15">
            <v>26</v>
          </cell>
          <cell r="T15">
            <v>0</v>
          </cell>
          <cell r="U15">
            <v>0</v>
          </cell>
          <cell r="V15">
            <v>15</v>
          </cell>
          <cell r="W15">
            <v>15</v>
          </cell>
          <cell r="X15">
            <v>30</v>
          </cell>
          <cell r="Y15" t="str">
            <v>Very Frequent</v>
          </cell>
          <cell r="Z15">
            <v>4</v>
          </cell>
          <cell r="AA15" t="str">
            <v>N/A</v>
          </cell>
          <cell r="AB15" t="str">
            <v>N/A</v>
          </cell>
          <cell r="AC15" t="str">
            <v>N/A</v>
          </cell>
          <cell r="AD15" t="str">
            <v>N/A</v>
          </cell>
          <cell r="AE15" t="str">
            <v>N/A</v>
          </cell>
          <cell r="AF15" t="str">
            <v>N/A</v>
          </cell>
          <cell r="AG15">
            <v>0.43804993017194643</v>
          </cell>
          <cell r="AH15" t="str">
            <v>N/A</v>
          </cell>
          <cell r="AI15" t="str">
            <v>N/A</v>
          </cell>
          <cell r="AJ15">
            <v>1</v>
          </cell>
          <cell r="AK15">
            <v>0</v>
          </cell>
          <cell r="AL15">
            <v>30</v>
          </cell>
          <cell r="AM15">
            <v>30</v>
          </cell>
          <cell r="AN15">
            <v>30</v>
          </cell>
          <cell r="AP15">
            <v>0</v>
          </cell>
          <cell r="AQ15">
            <v>0</v>
          </cell>
          <cell r="AR15">
            <v>1</v>
          </cell>
          <cell r="AS15">
            <v>15</v>
          </cell>
          <cell r="AT15">
            <v>15</v>
          </cell>
          <cell r="AU15">
            <v>15</v>
          </cell>
          <cell r="AV15" t="str">
            <v>Very Frequent</v>
          </cell>
          <cell r="AW15">
            <v>4</v>
          </cell>
          <cell r="AX15">
            <v>6</v>
          </cell>
          <cell r="AY15">
            <v>6</v>
          </cell>
          <cell r="AZ15">
            <v>2</v>
          </cell>
          <cell r="BA15">
            <v>2</v>
          </cell>
          <cell r="BB15">
            <v>2</v>
          </cell>
          <cell r="BC15">
            <v>2</v>
          </cell>
          <cell r="BD15">
            <v>-4</v>
          </cell>
          <cell r="BE15">
            <v>-4</v>
          </cell>
          <cell r="BF15">
            <v>0</v>
          </cell>
        </row>
        <row r="16">
          <cell r="A16">
            <v>14</v>
          </cell>
          <cell r="B16">
            <v>0</v>
          </cell>
          <cell r="C16" t="str">
            <v>Bellevue</v>
          </cell>
          <cell r="D16" t="str">
            <v>Eastgate</v>
          </cell>
          <cell r="E16" t="str">
            <v>Lake Hills Connector</v>
          </cell>
          <cell r="F16" t="str">
            <v>271</v>
          </cell>
          <cell r="G16">
            <v>747.05183739128233</v>
          </cell>
          <cell r="H16">
            <v>2</v>
          </cell>
          <cell r="I16">
            <v>6465.2138428197568</v>
          </cell>
          <cell r="J16">
            <v>8</v>
          </cell>
          <cell r="K16">
            <v>0.97828896370248819</v>
          </cell>
          <cell r="L16">
            <v>5</v>
          </cell>
          <cell r="M16">
            <v>0.93745153975845119</v>
          </cell>
          <cell r="N16">
            <v>5</v>
          </cell>
          <cell r="O16" t="str">
            <v>Yes</v>
          </cell>
          <cell r="P16">
            <v>5</v>
          </cell>
          <cell r="Q16" t="str">
            <v/>
          </cell>
          <cell r="R16">
            <v>0</v>
          </cell>
          <cell r="S16">
            <v>25</v>
          </cell>
          <cell r="T16">
            <v>0</v>
          </cell>
          <cell r="U16">
            <v>0</v>
          </cell>
          <cell r="V16">
            <v>15</v>
          </cell>
          <cell r="W16">
            <v>15</v>
          </cell>
          <cell r="X16">
            <v>30</v>
          </cell>
          <cell r="Y16" t="str">
            <v>Very Frequent</v>
          </cell>
          <cell r="Z16">
            <v>4</v>
          </cell>
          <cell r="AA16">
            <v>0.15037594068991511</v>
          </cell>
          <cell r="AB16" t="str">
            <v>N/A</v>
          </cell>
          <cell r="AC16">
            <v>0</v>
          </cell>
          <cell r="AD16" t="str">
            <v>N/A</v>
          </cell>
          <cell r="AE16">
            <v>5.1188040963217885E-2</v>
          </cell>
          <cell r="AF16" t="str">
            <v>N/A</v>
          </cell>
          <cell r="AG16" t="str">
            <v>N/A</v>
          </cell>
          <cell r="AH16">
            <v>0</v>
          </cell>
          <cell r="AI16" t="str">
            <v>N/A</v>
          </cell>
          <cell r="AJ16" t="str">
            <v>N/A</v>
          </cell>
          <cell r="AK16">
            <v>0</v>
          </cell>
          <cell r="AL16" t="str">
            <v>N/A</v>
          </cell>
          <cell r="AM16">
            <v>30</v>
          </cell>
          <cell r="AN16">
            <v>30</v>
          </cell>
          <cell r="AP16">
            <v>0</v>
          </cell>
          <cell r="AQ16">
            <v>0</v>
          </cell>
          <cell r="AR16">
            <v>0</v>
          </cell>
          <cell r="AS16">
            <v>15</v>
          </cell>
          <cell r="AT16">
            <v>15</v>
          </cell>
          <cell r="AU16">
            <v>30</v>
          </cell>
          <cell r="AV16" t="str">
            <v>Very Frequent</v>
          </cell>
          <cell r="AW16">
            <v>4</v>
          </cell>
          <cell r="AX16">
            <v>3</v>
          </cell>
          <cell r="AY16">
            <v>6</v>
          </cell>
          <cell r="AZ16">
            <v>6</v>
          </cell>
          <cell r="BA16">
            <v>2</v>
          </cell>
          <cell r="BB16">
            <v>2</v>
          </cell>
          <cell r="BC16">
            <v>3</v>
          </cell>
          <cell r="BD16">
            <v>-1</v>
          </cell>
          <cell r="BE16">
            <v>-4</v>
          </cell>
          <cell r="BF16">
            <v>-3</v>
          </cell>
        </row>
        <row r="17">
          <cell r="A17">
            <v>15</v>
          </cell>
          <cell r="B17">
            <v>0</v>
          </cell>
          <cell r="C17" t="str">
            <v>Bellevue</v>
          </cell>
          <cell r="D17" t="str">
            <v>Redmond</v>
          </cell>
          <cell r="E17" t="str">
            <v>NE 8th St, 156th Ave NE</v>
          </cell>
          <cell r="F17" t="str">
            <v>B Line</v>
          </cell>
          <cell r="G17">
            <v>1256.7059460673013</v>
          </cell>
          <cell r="H17">
            <v>4</v>
          </cell>
          <cell r="I17">
            <v>3860.2409609293481</v>
          </cell>
          <cell r="J17">
            <v>6</v>
          </cell>
          <cell r="K17">
            <v>0.91395178582070014</v>
          </cell>
          <cell r="L17">
            <v>5</v>
          </cell>
          <cell r="M17">
            <v>9.2353747192255983E-4</v>
          </cell>
          <cell r="N17">
            <v>0</v>
          </cell>
          <cell r="O17" t="str">
            <v/>
          </cell>
          <cell r="P17">
            <v>0</v>
          </cell>
          <cell r="Q17" t="str">
            <v>Yes</v>
          </cell>
          <cell r="R17">
            <v>10</v>
          </cell>
          <cell r="S17">
            <v>25</v>
          </cell>
          <cell r="T17" t="str">
            <v>Yes</v>
          </cell>
          <cell r="U17">
            <v>0</v>
          </cell>
          <cell r="V17" t="str">
            <v>Better than 15 min</v>
          </cell>
          <cell r="W17">
            <v>15</v>
          </cell>
          <cell r="X17">
            <v>15</v>
          </cell>
          <cell r="Y17" t="str">
            <v>Very Frequent</v>
          </cell>
          <cell r="Z17">
            <v>4</v>
          </cell>
          <cell r="AA17">
            <v>0.40972222001464281</v>
          </cell>
          <cell r="AB17" t="str">
            <v>N/A</v>
          </cell>
          <cell r="AC17">
            <v>0</v>
          </cell>
          <cell r="AD17" t="str">
            <v>N/A</v>
          </cell>
          <cell r="AE17">
            <v>0.32122246867654425</v>
          </cell>
          <cell r="AF17" t="str">
            <v>N/A</v>
          </cell>
          <cell r="AG17" t="str">
            <v>N/A</v>
          </cell>
          <cell r="AH17">
            <v>0</v>
          </cell>
          <cell r="AI17" t="str">
            <v>N/A</v>
          </cell>
          <cell r="AJ17" t="str">
            <v>N/A</v>
          </cell>
          <cell r="AK17">
            <v>60</v>
          </cell>
          <cell r="AL17" t="str">
            <v>N/A</v>
          </cell>
          <cell r="AM17">
            <v>30</v>
          </cell>
          <cell r="AN17">
            <v>30</v>
          </cell>
          <cell r="AP17">
            <v>0</v>
          </cell>
          <cell r="AQ17">
            <v>0</v>
          </cell>
          <cell r="AR17">
            <v>0</v>
          </cell>
          <cell r="AS17" t="str">
            <v>Better than 15 min</v>
          </cell>
          <cell r="AT17">
            <v>15</v>
          </cell>
          <cell r="AU17">
            <v>15</v>
          </cell>
          <cell r="AV17" t="str">
            <v>Very Frequent</v>
          </cell>
          <cell r="AW17">
            <v>4</v>
          </cell>
          <cell r="AX17">
            <v>2</v>
          </cell>
          <cell r="AY17">
            <v>6</v>
          </cell>
          <cell r="AZ17">
            <v>6</v>
          </cell>
          <cell r="BA17">
            <v>1</v>
          </cell>
          <cell r="BB17">
            <v>2</v>
          </cell>
          <cell r="BC17">
            <v>2</v>
          </cell>
          <cell r="BD17">
            <v>-1</v>
          </cell>
          <cell r="BE17">
            <v>-4</v>
          </cell>
          <cell r="BF17">
            <v>-4</v>
          </cell>
        </row>
        <row r="18">
          <cell r="A18">
            <v>16</v>
          </cell>
          <cell r="B18">
            <v>0</v>
          </cell>
          <cell r="C18" t="str">
            <v>Bellevue</v>
          </cell>
          <cell r="D18" t="str">
            <v>Renton</v>
          </cell>
          <cell r="E18" t="str">
            <v>Newcastle, Factoria</v>
          </cell>
          <cell r="F18">
            <v>240</v>
          </cell>
          <cell r="G18">
            <v>953.03834808259592</v>
          </cell>
          <cell r="H18">
            <v>2</v>
          </cell>
          <cell r="I18">
            <v>2752.212389380531</v>
          </cell>
          <cell r="J18">
            <v>4</v>
          </cell>
          <cell r="K18">
            <v>0.86927454945461902</v>
          </cell>
          <cell r="L18">
            <v>5</v>
          </cell>
          <cell r="M18">
            <v>0.60240310626554616</v>
          </cell>
          <cell r="N18">
            <v>5</v>
          </cell>
          <cell r="O18" t="str">
            <v>Yes</v>
          </cell>
          <cell r="P18">
            <v>5</v>
          </cell>
          <cell r="Q18" t="str">
            <v/>
          </cell>
          <cell r="R18">
            <v>0</v>
          </cell>
          <cell r="S18">
            <v>21</v>
          </cell>
          <cell r="T18">
            <v>0</v>
          </cell>
          <cell r="U18">
            <v>0</v>
          </cell>
          <cell r="V18">
            <v>15</v>
          </cell>
          <cell r="W18">
            <v>30</v>
          </cell>
          <cell r="X18">
            <v>30</v>
          </cell>
          <cell r="Y18" t="str">
            <v>Frequent</v>
          </cell>
          <cell r="Z18">
            <v>3</v>
          </cell>
          <cell r="AA18" t="str">
            <v>N/A</v>
          </cell>
          <cell r="AB18">
            <v>0.53846155336269963</v>
          </cell>
          <cell r="AC18" t="str">
            <v>N/A</v>
          </cell>
          <cell r="AD18">
            <v>0</v>
          </cell>
          <cell r="AE18" t="str">
            <v>N/A</v>
          </cell>
          <cell r="AF18">
            <v>0.1742375919317096</v>
          </cell>
          <cell r="AG18" t="str">
            <v>N/A</v>
          </cell>
          <cell r="AH18" t="str">
            <v>N/A</v>
          </cell>
          <cell r="AI18">
            <v>0</v>
          </cell>
          <cell r="AJ18" t="str">
            <v>N/A</v>
          </cell>
          <cell r="AK18">
            <v>0</v>
          </cell>
          <cell r="AL18" t="str">
            <v>N/A</v>
          </cell>
          <cell r="AM18">
            <v>30</v>
          </cell>
          <cell r="AN18">
            <v>30</v>
          </cell>
          <cell r="AP18">
            <v>0</v>
          </cell>
          <cell r="AQ18">
            <v>0</v>
          </cell>
          <cell r="AR18">
            <v>0</v>
          </cell>
          <cell r="AS18">
            <v>15</v>
          </cell>
          <cell r="AT18">
            <v>30</v>
          </cell>
          <cell r="AU18">
            <v>30</v>
          </cell>
          <cell r="AV18" t="str">
            <v>Frequent</v>
          </cell>
          <cell r="AW18">
            <v>3</v>
          </cell>
          <cell r="AX18">
            <v>6</v>
          </cell>
          <cell r="AY18">
            <v>3</v>
          </cell>
          <cell r="AZ18">
            <v>6</v>
          </cell>
          <cell r="BA18">
            <v>2</v>
          </cell>
          <cell r="BB18">
            <v>3</v>
          </cell>
          <cell r="BC18">
            <v>3</v>
          </cell>
          <cell r="BD18">
            <v>-4</v>
          </cell>
          <cell r="BE18">
            <v>0</v>
          </cell>
          <cell r="BF18">
            <v>-3</v>
          </cell>
        </row>
        <row r="19">
          <cell r="A19">
            <v>17</v>
          </cell>
          <cell r="B19">
            <v>0</v>
          </cell>
          <cell r="C19" t="str">
            <v>Burien</v>
          </cell>
          <cell r="D19" t="str">
            <v>Seattle CBD</v>
          </cell>
          <cell r="E19" t="str">
            <v>Delridge, Ambaum</v>
          </cell>
          <cell r="F19">
            <v>120</v>
          </cell>
          <cell r="G19">
            <v>1206.7138884013534</v>
          </cell>
          <cell r="H19">
            <v>4</v>
          </cell>
          <cell r="I19">
            <v>5213.7304283674976</v>
          </cell>
          <cell r="J19">
            <v>6</v>
          </cell>
          <cell r="K19">
            <v>0.79577177037771385</v>
          </cell>
          <cell r="L19">
            <v>5</v>
          </cell>
          <cell r="M19">
            <v>0.72394090415365342</v>
          </cell>
          <cell r="N19">
            <v>5</v>
          </cell>
          <cell r="O19" t="str">
            <v/>
          </cell>
          <cell r="P19">
            <v>0</v>
          </cell>
          <cell r="Q19" t="str">
            <v>Yes</v>
          </cell>
          <cell r="R19">
            <v>10</v>
          </cell>
          <cell r="S19">
            <v>30</v>
          </cell>
          <cell r="T19">
            <v>0</v>
          </cell>
          <cell r="U19">
            <v>0</v>
          </cell>
          <cell r="V19">
            <v>15</v>
          </cell>
          <cell r="W19">
            <v>15</v>
          </cell>
          <cell r="X19">
            <v>30</v>
          </cell>
          <cell r="Y19" t="str">
            <v>Very Frequent</v>
          </cell>
          <cell r="Z19">
            <v>4</v>
          </cell>
          <cell r="AA19" t="str">
            <v>N/A</v>
          </cell>
          <cell r="AB19" t="str">
            <v>N/A</v>
          </cell>
          <cell r="AC19" t="str">
            <v>N/A</v>
          </cell>
          <cell r="AD19" t="str">
            <v>N/A</v>
          </cell>
          <cell r="AE19" t="str">
            <v>N/A</v>
          </cell>
          <cell r="AF19" t="str">
            <v>N/A</v>
          </cell>
          <cell r="AG19">
            <v>0.28859544595618025</v>
          </cell>
          <cell r="AH19" t="str">
            <v>N/A</v>
          </cell>
          <cell r="AI19" t="str">
            <v>N/A</v>
          </cell>
          <cell r="AJ19">
            <v>0</v>
          </cell>
          <cell r="AK19">
            <v>60</v>
          </cell>
          <cell r="AL19">
            <v>30</v>
          </cell>
          <cell r="AM19">
            <v>30</v>
          </cell>
          <cell r="AN19">
            <v>30</v>
          </cell>
          <cell r="AP19">
            <v>0</v>
          </cell>
          <cell r="AQ19">
            <v>0</v>
          </cell>
          <cell r="AR19">
            <v>0</v>
          </cell>
          <cell r="AS19">
            <v>15</v>
          </cell>
          <cell r="AT19">
            <v>15</v>
          </cell>
          <cell r="AU19">
            <v>30</v>
          </cell>
          <cell r="AV19" t="str">
            <v>Very Frequent</v>
          </cell>
          <cell r="AW19">
            <v>4</v>
          </cell>
          <cell r="AX19">
            <v>6</v>
          </cell>
          <cell r="AY19">
            <v>6</v>
          </cell>
          <cell r="AZ19">
            <v>3</v>
          </cell>
          <cell r="BA19">
            <v>2</v>
          </cell>
          <cell r="BB19">
            <v>2</v>
          </cell>
          <cell r="BC19">
            <v>3</v>
          </cell>
          <cell r="BD19">
            <v>-4</v>
          </cell>
          <cell r="BE19">
            <v>-4</v>
          </cell>
          <cell r="BF19">
            <v>0</v>
          </cell>
        </row>
        <row r="20">
          <cell r="A20">
            <v>18</v>
          </cell>
          <cell r="B20">
            <v>0</v>
          </cell>
          <cell r="C20" t="str">
            <v>Burien</v>
          </cell>
          <cell r="D20" t="str">
            <v>Seattle CBD</v>
          </cell>
          <cell r="E20" t="str">
            <v>1st Ave S, South Park, Airport Wy</v>
          </cell>
          <cell r="F20">
            <v>131</v>
          </cell>
          <cell r="G20">
            <v>915.14976958525347</v>
          </cell>
          <cell r="H20">
            <v>2</v>
          </cell>
          <cell r="I20">
            <v>4545.2188940092165</v>
          </cell>
          <cell r="J20">
            <v>6</v>
          </cell>
          <cell r="K20">
            <v>0.6912699660050412</v>
          </cell>
          <cell r="L20">
            <v>5</v>
          </cell>
          <cell r="M20">
            <v>0.85517134301192432</v>
          </cell>
          <cell r="N20">
            <v>5</v>
          </cell>
          <cell r="O20" t="str">
            <v>Yes</v>
          </cell>
          <cell r="P20">
            <v>5</v>
          </cell>
          <cell r="Q20" t="str">
            <v/>
          </cell>
          <cell r="R20">
            <v>0</v>
          </cell>
          <cell r="S20">
            <v>23</v>
          </cell>
          <cell r="T20">
            <v>0</v>
          </cell>
          <cell r="U20">
            <v>0</v>
          </cell>
          <cell r="V20">
            <v>15</v>
          </cell>
          <cell r="W20">
            <v>30</v>
          </cell>
          <cell r="X20">
            <v>30</v>
          </cell>
          <cell r="Y20" t="str">
            <v>Frequent</v>
          </cell>
          <cell r="Z20">
            <v>3</v>
          </cell>
          <cell r="AA20" t="str">
            <v>N/A</v>
          </cell>
          <cell r="AB20">
            <v>0.46</v>
          </cell>
          <cell r="AC20" t="str">
            <v>N/A</v>
          </cell>
          <cell r="AD20">
            <v>0</v>
          </cell>
          <cell r="AE20" t="str">
            <v>N/A</v>
          </cell>
          <cell r="AF20">
            <v>0.18927740604045737</v>
          </cell>
          <cell r="AG20" t="str">
            <v>N/A</v>
          </cell>
          <cell r="AH20" t="str">
            <v>N/A</v>
          </cell>
          <cell r="AI20">
            <v>0</v>
          </cell>
          <cell r="AJ20" t="str">
            <v>N/A</v>
          </cell>
          <cell r="AK20">
            <v>0</v>
          </cell>
          <cell r="AL20" t="str">
            <v>N/A</v>
          </cell>
          <cell r="AM20">
            <v>30</v>
          </cell>
          <cell r="AN20">
            <v>30</v>
          </cell>
          <cell r="AP20">
            <v>0</v>
          </cell>
          <cell r="AQ20">
            <v>0</v>
          </cell>
          <cell r="AR20">
            <v>0</v>
          </cell>
          <cell r="AS20">
            <v>15</v>
          </cell>
          <cell r="AT20">
            <v>30</v>
          </cell>
          <cell r="AU20">
            <v>30</v>
          </cell>
          <cell r="AV20" t="str">
            <v>Frequent</v>
          </cell>
          <cell r="AW20">
            <v>3</v>
          </cell>
          <cell r="AX20">
            <v>6</v>
          </cell>
          <cell r="AY20">
            <v>3</v>
          </cell>
          <cell r="AZ20">
            <v>6</v>
          </cell>
          <cell r="BA20">
            <v>2</v>
          </cell>
          <cell r="BB20">
            <v>3</v>
          </cell>
          <cell r="BC20">
            <v>3</v>
          </cell>
          <cell r="BD20">
            <v>-4</v>
          </cell>
          <cell r="BE20">
            <v>0</v>
          </cell>
          <cell r="BF20">
            <v>-3</v>
          </cell>
        </row>
        <row r="21">
          <cell r="A21">
            <v>19</v>
          </cell>
          <cell r="B21">
            <v>0</v>
          </cell>
          <cell r="C21" t="str">
            <v>Burien</v>
          </cell>
          <cell r="D21" t="str">
            <v>Seattle CBD</v>
          </cell>
          <cell r="E21" t="str">
            <v>Des Moines Mem Dr, South Park</v>
          </cell>
          <cell r="F21">
            <v>132</v>
          </cell>
          <cell r="G21">
            <v>1100.2654280026543</v>
          </cell>
          <cell r="H21">
            <v>2</v>
          </cell>
          <cell r="I21">
            <v>6340.0796284007965</v>
          </cell>
          <cell r="J21">
            <v>8</v>
          </cell>
          <cell r="K21">
            <v>0.79443194591659294</v>
          </cell>
          <cell r="L21">
            <v>5</v>
          </cell>
          <cell r="M21">
            <v>0.92519685041685262</v>
          </cell>
          <cell r="N21">
            <v>5</v>
          </cell>
          <cell r="O21" t="str">
            <v/>
          </cell>
          <cell r="P21">
            <v>0</v>
          </cell>
          <cell r="Q21" t="str">
            <v>Yes</v>
          </cell>
          <cell r="R21">
            <v>10</v>
          </cell>
          <cell r="S21">
            <v>30</v>
          </cell>
          <cell r="T21">
            <v>0</v>
          </cell>
          <cell r="U21">
            <v>0</v>
          </cell>
          <cell r="V21">
            <v>15</v>
          </cell>
          <cell r="W21">
            <v>15</v>
          </cell>
          <cell r="X21">
            <v>30</v>
          </cell>
          <cell r="Y21" t="str">
            <v>Very Frequent</v>
          </cell>
          <cell r="Z21">
            <v>4</v>
          </cell>
          <cell r="AA21" t="str">
            <v>N/A</v>
          </cell>
          <cell r="AB21">
            <v>0.27473610000950949</v>
          </cell>
          <cell r="AC21" t="str">
            <v>N/A</v>
          </cell>
          <cell r="AD21">
            <v>0</v>
          </cell>
          <cell r="AE21" t="str">
            <v>N/A</v>
          </cell>
          <cell r="AF21">
            <v>0.12093629267287623</v>
          </cell>
          <cell r="AG21" t="str">
            <v>N/A</v>
          </cell>
          <cell r="AH21" t="str">
            <v>N/A</v>
          </cell>
          <cell r="AI21">
            <v>0</v>
          </cell>
          <cell r="AJ21" t="str">
            <v>N/A</v>
          </cell>
          <cell r="AK21">
            <v>60</v>
          </cell>
          <cell r="AL21" t="str">
            <v>N/A</v>
          </cell>
          <cell r="AM21">
            <v>30</v>
          </cell>
          <cell r="AN21">
            <v>30</v>
          </cell>
          <cell r="AP21">
            <v>0</v>
          </cell>
          <cell r="AQ21">
            <v>0</v>
          </cell>
          <cell r="AR21">
            <v>0</v>
          </cell>
          <cell r="AS21">
            <v>15</v>
          </cell>
          <cell r="AT21">
            <v>15</v>
          </cell>
          <cell r="AU21">
            <v>30</v>
          </cell>
          <cell r="AV21" t="str">
            <v>Very Frequent</v>
          </cell>
          <cell r="AW21">
            <v>4</v>
          </cell>
          <cell r="AX21">
            <v>6</v>
          </cell>
          <cell r="AY21">
            <v>3</v>
          </cell>
          <cell r="AZ21">
            <v>6</v>
          </cell>
          <cell r="BA21">
            <v>2</v>
          </cell>
          <cell r="BB21">
            <v>2</v>
          </cell>
          <cell r="BC21">
            <v>3</v>
          </cell>
          <cell r="BD21">
            <v>-4</v>
          </cell>
          <cell r="BE21">
            <v>-1</v>
          </cell>
          <cell r="BF21">
            <v>-3</v>
          </cell>
        </row>
        <row r="22">
          <cell r="A22">
            <v>20</v>
          </cell>
          <cell r="B22">
            <v>0</v>
          </cell>
          <cell r="C22" t="str">
            <v>Capitol Hill</v>
          </cell>
          <cell r="D22" t="str">
            <v>White Center</v>
          </cell>
          <cell r="E22" t="str">
            <v>South Park, Georgetown, Beacon Hill, First Hill</v>
          </cell>
          <cell r="F22">
            <v>60</v>
          </cell>
          <cell r="G22">
            <v>1578.137128072445</v>
          </cell>
          <cell r="H22">
            <v>4</v>
          </cell>
          <cell r="I22">
            <v>4498.5122897800775</v>
          </cell>
          <cell r="J22">
            <v>6</v>
          </cell>
          <cell r="K22">
            <v>0.8201030524175742</v>
          </cell>
          <cell r="L22">
            <v>5</v>
          </cell>
          <cell r="M22">
            <v>0.75694388497385356</v>
          </cell>
          <cell r="N22">
            <v>5</v>
          </cell>
          <cell r="O22" t="str">
            <v/>
          </cell>
          <cell r="P22">
            <v>0</v>
          </cell>
          <cell r="Q22" t="str">
            <v>Yes</v>
          </cell>
          <cell r="R22">
            <v>10</v>
          </cell>
          <cell r="S22">
            <v>30</v>
          </cell>
          <cell r="T22">
            <v>0</v>
          </cell>
          <cell r="U22">
            <v>0</v>
          </cell>
          <cell r="V22">
            <v>15</v>
          </cell>
          <cell r="W22">
            <v>15</v>
          </cell>
          <cell r="X22">
            <v>30</v>
          </cell>
          <cell r="Y22" t="str">
            <v>Very Frequent</v>
          </cell>
          <cell r="Z22">
            <v>4</v>
          </cell>
          <cell r="AA22" t="str">
            <v>N/A</v>
          </cell>
          <cell r="AB22" t="str">
            <v>N/A</v>
          </cell>
          <cell r="AC22" t="str">
            <v>N/A</v>
          </cell>
          <cell r="AD22" t="str">
            <v>N/A</v>
          </cell>
          <cell r="AE22" t="str">
            <v>N/A</v>
          </cell>
          <cell r="AF22" t="str">
            <v>N/A</v>
          </cell>
          <cell r="AG22">
            <v>0.15681521785845229</v>
          </cell>
          <cell r="AH22" t="str">
            <v>N/A</v>
          </cell>
          <cell r="AI22" t="str">
            <v>N/A</v>
          </cell>
          <cell r="AJ22">
            <v>0</v>
          </cell>
          <cell r="AK22">
            <v>60</v>
          </cell>
          <cell r="AL22">
            <v>60</v>
          </cell>
          <cell r="AM22">
            <v>30</v>
          </cell>
          <cell r="AN22">
            <v>30</v>
          </cell>
          <cell r="AP22">
            <v>0</v>
          </cell>
          <cell r="AQ22">
            <v>0</v>
          </cell>
          <cell r="AR22">
            <v>0</v>
          </cell>
          <cell r="AS22">
            <v>15</v>
          </cell>
          <cell r="AT22">
            <v>15</v>
          </cell>
          <cell r="AU22">
            <v>30</v>
          </cell>
          <cell r="AV22" t="str">
            <v>Very Frequent</v>
          </cell>
          <cell r="AW22">
            <v>4</v>
          </cell>
          <cell r="AX22">
            <v>6</v>
          </cell>
          <cell r="AY22">
            <v>6</v>
          </cell>
          <cell r="AZ22">
            <v>3</v>
          </cell>
          <cell r="BA22">
            <v>2</v>
          </cell>
          <cell r="BB22">
            <v>2</v>
          </cell>
          <cell r="BC22">
            <v>3</v>
          </cell>
          <cell r="BD22">
            <v>-4</v>
          </cell>
          <cell r="BE22">
            <v>-4</v>
          </cell>
          <cell r="BF22">
            <v>0</v>
          </cell>
        </row>
        <row r="23">
          <cell r="A23">
            <v>21</v>
          </cell>
          <cell r="B23">
            <v>0</v>
          </cell>
          <cell r="C23" t="str">
            <v>Capitol Hill</v>
          </cell>
          <cell r="D23" t="str">
            <v>Seattle CBD</v>
          </cell>
          <cell r="E23" t="str">
            <v>15th Ave E</v>
          </cell>
          <cell r="F23">
            <v>10</v>
          </cell>
          <cell r="G23">
            <v>3827.2769893288037</v>
          </cell>
          <cell r="H23">
            <v>10</v>
          </cell>
          <cell r="I23">
            <v>13455.771675633319</v>
          </cell>
          <cell r="J23">
            <v>10</v>
          </cell>
          <cell r="K23">
            <v>0</v>
          </cell>
          <cell r="L23">
            <v>0</v>
          </cell>
          <cell r="M23">
            <v>0.90763366676909873</v>
          </cell>
          <cell r="N23">
            <v>5</v>
          </cell>
          <cell r="O23" t="str">
            <v/>
          </cell>
          <cell r="P23">
            <v>0</v>
          </cell>
          <cell r="Q23" t="str">
            <v/>
          </cell>
          <cell r="R23">
            <v>0</v>
          </cell>
          <cell r="S23">
            <v>25</v>
          </cell>
          <cell r="T23">
            <v>0</v>
          </cell>
          <cell r="U23">
            <v>0</v>
          </cell>
          <cell r="V23">
            <v>15</v>
          </cell>
          <cell r="W23">
            <v>15</v>
          </cell>
          <cell r="X23">
            <v>30</v>
          </cell>
          <cell r="Y23" t="str">
            <v>Very Frequent</v>
          </cell>
          <cell r="Z23">
            <v>4</v>
          </cell>
          <cell r="AA23" t="str">
            <v>N/A</v>
          </cell>
          <cell r="AB23" t="str">
            <v>N/A</v>
          </cell>
          <cell r="AC23" t="str">
            <v>N/A</v>
          </cell>
          <cell r="AD23" t="str">
            <v>N/A</v>
          </cell>
          <cell r="AE23" t="str">
            <v>N/A</v>
          </cell>
          <cell r="AF23" t="str">
            <v>N/A</v>
          </cell>
          <cell r="AG23">
            <v>0.21541542403965547</v>
          </cell>
          <cell r="AH23" t="str">
            <v>N/A</v>
          </cell>
          <cell r="AI23" t="str">
            <v>N/A</v>
          </cell>
          <cell r="AJ23">
            <v>0</v>
          </cell>
          <cell r="AK23">
            <v>0</v>
          </cell>
          <cell r="AL23">
            <v>30</v>
          </cell>
          <cell r="AM23">
            <v>30</v>
          </cell>
          <cell r="AN23">
            <v>30</v>
          </cell>
          <cell r="AP23">
            <v>0</v>
          </cell>
          <cell r="AQ23">
            <v>0</v>
          </cell>
          <cell r="AR23">
            <v>0</v>
          </cell>
          <cell r="AS23">
            <v>15</v>
          </cell>
          <cell r="AT23">
            <v>15</v>
          </cell>
          <cell r="AU23">
            <v>30</v>
          </cell>
          <cell r="AV23" t="str">
            <v>Very Frequent</v>
          </cell>
          <cell r="AW23">
            <v>4</v>
          </cell>
          <cell r="AX23">
            <v>6</v>
          </cell>
          <cell r="AY23">
            <v>6</v>
          </cell>
          <cell r="AZ23">
            <v>3</v>
          </cell>
          <cell r="BA23">
            <v>2</v>
          </cell>
          <cell r="BB23">
            <v>2</v>
          </cell>
          <cell r="BC23">
            <v>3</v>
          </cell>
          <cell r="BD23">
            <v>-4</v>
          </cell>
          <cell r="BE23">
            <v>-4</v>
          </cell>
          <cell r="BF23">
            <v>0</v>
          </cell>
        </row>
        <row r="24">
          <cell r="A24">
            <v>22</v>
          </cell>
          <cell r="B24">
            <v>0</v>
          </cell>
          <cell r="C24" t="str">
            <v>Capitol Hill</v>
          </cell>
          <cell r="D24" t="str">
            <v>Seattle CBD</v>
          </cell>
          <cell r="E24" t="str">
            <v>Madison St</v>
          </cell>
          <cell r="F24">
            <v>12</v>
          </cell>
          <cell r="G24">
            <v>4624.4185933712652</v>
          </cell>
          <cell r="H24">
            <v>10</v>
          </cell>
          <cell r="I24">
            <v>28161.585004978006</v>
          </cell>
          <cell r="J24">
            <v>10</v>
          </cell>
          <cell r="K24">
            <v>0.18839577809782446</v>
          </cell>
          <cell r="L24">
            <v>0</v>
          </cell>
          <cell r="M24">
            <v>0.91369122383499102</v>
          </cell>
          <cell r="N24">
            <v>5</v>
          </cell>
          <cell r="O24" t="str">
            <v/>
          </cell>
          <cell r="P24">
            <v>0</v>
          </cell>
          <cell r="Q24" t="str">
            <v>Yes</v>
          </cell>
          <cell r="R24">
            <v>10</v>
          </cell>
          <cell r="S24">
            <v>35</v>
          </cell>
          <cell r="T24">
            <v>0</v>
          </cell>
          <cell r="U24">
            <v>0</v>
          </cell>
          <cell r="V24">
            <v>15</v>
          </cell>
          <cell r="W24">
            <v>15</v>
          </cell>
          <cell r="X24">
            <v>30</v>
          </cell>
          <cell r="Y24" t="str">
            <v>Very Frequent</v>
          </cell>
          <cell r="Z24">
            <v>4</v>
          </cell>
          <cell r="AA24" t="str">
            <v>N/A</v>
          </cell>
          <cell r="AB24" t="str">
            <v>N/A</v>
          </cell>
          <cell r="AC24" t="str">
            <v>N/A</v>
          </cell>
          <cell r="AD24" t="str">
            <v>N/A</v>
          </cell>
          <cell r="AE24" t="str">
            <v>N/A</v>
          </cell>
          <cell r="AF24" t="str">
            <v>N/A</v>
          </cell>
          <cell r="AG24">
            <v>0.20382770007022014</v>
          </cell>
          <cell r="AH24" t="str">
            <v>N/A</v>
          </cell>
          <cell r="AI24" t="str">
            <v>N/A</v>
          </cell>
          <cell r="AJ24">
            <v>0</v>
          </cell>
          <cell r="AK24">
            <v>60</v>
          </cell>
          <cell r="AL24">
            <v>30</v>
          </cell>
          <cell r="AM24">
            <v>30</v>
          </cell>
          <cell r="AN24">
            <v>30</v>
          </cell>
          <cell r="AP24">
            <v>0</v>
          </cell>
          <cell r="AQ24">
            <v>0</v>
          </cell>
          <cell r="AR24">
            <v>0</v>
          </cell>
          <cell r="AS24">
            <v>15</v>
          </cell>
          <cell r="AT24">
            <v>15</v>
          </cell>
          <cell r="AU24">
            <v>30</v>
          </cell>
          <cell r="AV24" t="str">
            <v>Very Frequent</v>
          </cell>
          <cell r="AW24">
            <v>4</v>
          </cell>
          <cell r="AX24">
            <v>6</v>
          </cell>
          <cell r="AY24">
            <v>6</v>
          </cell>
          <cell r="AZ24">
            <v>3</v>
          </cell>
          <cell r="BA24">
            <v>2</v>
          </cell>
          <cell r="BB24">
            <v>2</v>
          </cell>
          <cell r="BC24">
            <v>3</v>
          </cell>
          <cell r="BD24">
            <v>-4</v>
          </cell>
          <cell r="BE24">
            <v>-4</v>
          </cell>
          <cell r="BF24">
            <v>0</v>
          </cell>
        </row>
        <row r="25">
          <cell r="A25">
            <v>23</v>
          </cell>
          <cell r="B25">
            <v>0</v>
          </cell>
          <cell r="C25" t="str">
            <v>Central District</v>
          </cell>
          <cell r="D25" t="str">
            <v>Seattle CBD</v>
          </cell>
          <cell r="E25" t="str">
            <v>E Jefferson St</v>
          </cell>
          <cell r="F25" t="str">
            <v>3S/4S</v>
          </cell>
          <cell r="G25">
            <v>4148.3242428492904</v>
          </cell>
          <cell r="H25">
            <v>10</v>
          </cell>
          <cell r="I25">
            <v>28788.474565609526</v>
          </cell>
          <cell r="J25">
            <v>10</v>
          </cell>
          <cell r="K25">
            <v>0.92925129970254861</v>
          </cell>
          <cell r="L25">
            <v>5</v>
          </cell>
          <cell r="M25">
            <v>0.88112059670847687</v>
          </cell>
          <cell r="N25">
            <v>5</v>
          </cell>
          <cell r="O25" t="str">
            <v>Yes</v>
          </cell>
          <cell r="P25">
            <v>5</v>
          </cell>
          <cell r="Q25" t="str">
            <v/>
          </cell>
          <cell r="R25">
            <v>0</v>
          </cell>
          <cell r="S25">
            <v>35</v>
          </cell>
          <cell r="T25">
            <v>0</v>
          </cell>
          <cell r="U25">
            <v>0</v>
          </cell>
          <cell r="V25">
            <v>15</v>
          </cell>
          <cell r="W25">
            <v>15</v>
          </cell>
          <cell r="X25">
            <v>30</v>
          </cell>
          <cell r="Y25" t="str">
            <v>Very Frequent</v>
          </cell>
          <cell r="Z25">
            <v>4</v>
          </cell>
          <cell r="AA25">
            <v>0.74285715222358706</v>
          </cell>
          <cell r="AB25" t="str">
            <v>N/A</v>
          </cell>
          <cell r="AC25">
            <v>0</v>
          </cell>
          <cell r="AD25" t="str">
            <v>N/A</v>
          </cell>
          <cell r="AE25">
            <v>0.47852292627506365</v>
          </cell>
          <cell r="AF25" t="str">
            <v>N/A</v>
          </cell>
          <cell r="AG25" t="str">
            <v>N/A</v>
          </cell>
          <cell r="AH25">
            <v>0</v>
          </cell>
          <cell r="AI25" t="str">
            <v>N/A</v>
          </cell>
          <cell r="AJ25" t="str">
            <v>N/A</v>
          </cell>
          <cell r="AK25">
            <v>0</v>
          </cell>
          <cell r="AL25" t="str">
            <v>N/A</v>
          </cell>
          <cell r="AM25">
            <v>30</v>
          </cell>
          <cell r="AN25">
            <v>30</v>
          </cell>
          <cell r="AP25">
            <v>0</v>
          </cell>
          <cell r="AQ25">
            <v>0</v>
          </cell>
          <cell r="AR25">
            <v>0</v>
          </cell>
          <cell r="AS25">
            <v>15</v>
          </cell>
          <cell r="AT25">
            <v>15</v>
          </cell>
          <cell r="AU25">
            <v>30</v>
          </cell>
          <cell r="AV25" t="str">
            <v>Very Frequent</v>
          </cell>
          <cell r="AW25">
            <v>4</v>
          </cell>
          <cell r="AX25">
            <v>2</v>
          </cell>
          <cell r="AY25">
            <v>6</v>
          </cell>
          <cell r="AZ25">
            <v>6</v>
          </cell>
          <cell r="BA25">
            <v>2</v>
          </cell>
          <cell r="BB25">
            <v>2</v>
          </cell>
          <cell r="BC25">
            <v>3</v>
          </cell>
          <cell r="BD25">
            <v>0</v>
          </cell>
          <cell r="BE25">
            <v>-4</v>
          </cell>
          <cell r="BF25">
            <v>-3</v>
          </cell>
        </row>
        <row r="26">
          <cell r="A26">
            <v>24</v>
          </cell>
          <cell r="B26">
            <v>0</v>
          </cell>
          <cell r="C26" t="str">
            <v>Colman Park</v>
          </cell>
          <cell r="D26" t="str">
            <v>Seattle CBD</v>
          </cell>
          <cell r="E26" t="str">
            <v>Leschi, Yesler</v>
          </cell>
          <cell r="F26">
            <v>27</v>
          </cell>
          <cell r="G26">
            <v>2995.6525821989758</v>
          </cell>
          <cell r="H26">
            <v>8</v>
          </cell>
          <cell r="I26">
            <v>19013.21060680665</v>
          </cell>
          <cell r="J26">
            <v>10</v>
          </cell>
          <cell r="K26">
            <v>0.88529299158786356</v>
          </cell>
          <cell r="L26">
            <v>5</v>
          </cell>
          <cell r="M26">
            <v>0.53600153381150806</v>
          </cell>
          <cell r="N26">
            <v>0</v>
          </cell>
          <cell r="O26" t="str">
            <v/>
          </cell>
          <cell r="P26">
            <v>0</v>
          </cell>
          <cell r="Q26" t="str">
            <v/>
          </cell>
          <cell r="R26">
            <v>0</v>
          </cell>
          <cell r="S26">
            <v>23</v>
          </cell>
          <cell r="T26">
            <v>0</v>
          </cell>
          <cell r="U26">
            <v>0</v>
          </cell>
          <cell r="V26">
            <v>15</v>
          </cell>
          <cell r="W26">
            <v>30</v>
          </cell>
          <cell r="X26">
            <v>30</v>
          </cell>
          <cell r="Y26" t="str">
            <v>Frequent</v>
          </cell>
          <cell r="Z26">
            <v>3</v>
          </cell>
          <cell r="AA26" t="str">
            <v>N/A</v>
          </cell>
          <cell r="AB26" t="str">
            <v>N/A</v>
          </cell>
          <cell r="AC26" t="str">
            <v>N/A</v>
          </cell>
          <cell r="AD26" t="str">
            <v>N/A</v>
          </cell>
          <cell r="AE26" t="str">
            <v>N/A</v>
          </cell>
          <cell r="AF26" t="str">
            <v>N/A</v>
          </cell>
          <cell r="AG26">
            <v>0.12055074423852373</v>
          </cell>
          <cell r="AH26" t="str">
            <v>N/A</v>
          </cell>
          <cell r="AI26" t="str">
            <v>N/A</v>
          </cell>
          <cell r="AJ26">
            <v>0</v>
          </cell>
          <cell r="AK26">
            <v>0</v>
          </cell>
          <cell r="AL26">
            <v>60</v>
          </cell>
          <cell r="AM26">
            <v>30</v>
          </cell>
          <cell r="AN26">
            <v>30</v>
          </cell>
          <cell r="AP26">
            <v>0</v>
          </cell>
          <cell r="AQ26">
            <v>0</v>
          </cell>
          <cell r="AR26">
            <v>0</v>
          </cell>
          <cell r="AS26">
            <v>15</v>
          </cell>
          <cell r="AT26">
            <v>30</v>
          </cell>
          <cell r="AU26">
            <v>30</v>
          </cell>
          <cell r="AV26" t="str">
            <v>Frequent</v>
          </cell>
          <cell r="AW26">
            <v>3</v>
          </cell>
          <cell r="AX26">
            <v>6</v>
          </cell>
          <cell r="AY26">
            <v>6</v>
          </cell>
          <cell r="AZ26">
            <v>3</v>
          </cell>
          <cell r="BA26">
            <v>2</v>
          </cell>
          <cell r="BB26">
            <v>3</v>
          </cell>
          <cell r="BC26">
            <v>3</v>
          </cell>
          <cell r="BD26">
            <v>-4</v>
          </cell>
          <cell r="BE26">
            <v>-3</v>
          </cell>
          <cell r="BF26">
            <v>0</v>
          </cell>
        </row>
        <row r="27">
          <cell r="A27">
            <v>25</v>
          </cell>
          <cell r="B27">
            <v>0</v>
          </cell>
          <cell r="C27" t="str">
            <v>Cowen Park</v>
          </cell>
          <cell r="D27" t="str">
            <v>Seattle CBD</v>
          </cell>
          <cell r="E27" t="str">
            <v>University Way, I-5</v>
          </cell>
          <cell r="F27">
            <v>73</v>
          </cell>
          <cell r="G27">
            <v>1936.239604099703</v>
          </cell>
          <cell r="H27">
            <v>6</v>
          </cell>
          <cell r="I27">
            <v>21130.46076350072</v>
          </cell>
          <cell r="J27">
            <v>10</v>
          </cell>
          <cell r="K27">
            <v>0.79521310184161453</v>
          </cell>
          <cell r="L27">
            <v>5</v>
          </cell>
          <cell r="M27">
            <v>0.9567079567921607</v>
          </cell>
          <cell r="N27">
            <v>5</v>
          </cell>
          <cell r="O27" t="str">
            <v/>
          </cell>
          <cell r="P27">
            <v>0</v>
          </cell>
          <cell r="Q27" t="str">
            <v>Yes</v>
          </cell>
          <cell r="R27">
            <v>10</v>
          </cell>
          <cell r="S27">
            <v>36</v>
          </cell>
          <cell r="T27">
            <v>0</v>
          </cell>
          <cell r="U27">
            <v>0</v>
          </cell>
          <cell r="V27">
            <v>15</v>
          </cell>
          <cell r="W27">
            <v>15</v>
          </cell>
          <cell r="X27">
            <v>30</v>
          </cell>
          <cell r="Y27" t="str">
            <v>Very Frequent</v>
          </cell>
          <cell r="Z27">
            <v>4</v>
          </cell>
          <cell r="AA27" t="str">
            <v>N/A</v>
          </cell>
          <cell r="AB27" t="str">
            <v>N/A</v>
          </cell>
          <cell r="AC27" t="str">
            <v>N/A</v>
          </cell>
          <cell r="AD27" t="str">
            <v>N/A</v>
          </cell>
          <cell r="AE27" t="str">
            <v>N/A</v>
          </cell>
          <cell r="AF27" t="str">
            <v>N/A</v>
          </cell>
          <cell r="AG27">
            <v>0.66737811318062357</v>
          </cell>
          <cell r="AH27" t="str">
            <v>N/A</v>
          </cell>
          <cell r="AI27" t="str">
            <v>N/A</v>
          </cell>
          <cell r="AJ27">
            <v>1</v>
          </cell>
          <cell r="AK27">
            <v>60</v>
          </cell>
          <cell r="AL27">
            <v>30</v>
          </cell>
          <cell r="AM27">
            <v>30</v>
          </cell>
          <cell r="AN27">
            <v>30</v>
          </cell>
          <cell r="AP27">
            <v>0</v>
          </cell>
          <cell r="AQ27">
            <v>0</v>
          </cell>
          <cell r="AR27">
            <v>1</v>
          </cell>
          <cell r="AS27">
            <v>15</v>
          </cell>
          <cell r="AT27">
            <v>15</v>
          </cell>
          <cell r="AU27">
            <v>15</v>
          </cell>
          <cell r="AV27" t="str">
            <v>Very Frequent</v>
          </cell>
          <cell r="AW27">
            <v>4</v>
          </cell>
          <cell r="AX27">
            <v>6</v>
          </cell>
          <cell r="AY27">
            <v>6</v>
          </cell>
          <cell r="AZ27">
            <v>6</v>
          </cell>
          <cell r="BA27">
            <v>2</v>
          </cell>
          <cell r="BB27">
            <v>2</v>
          </cell>
          <cell r="BC27">
            <v>2</v>
          </cell>
          <cell r="BD27">
            <v>-4</v>
          </cell>
          <cell r="BE27">
            <v>-4</v>
          </cell>
          <cell r="BF27">
            <v>-4</v>
          </cell>
        </row>
        <row r="28">
          <cell r="A28">
            <v>26</v>
          </cell>
          <cell r="B28">
            <v>0</v>
          </cell>
          <cell r="C28" t="str">
            <v>Discovery Park</v>
          </cell>
          <cell r="D28" t="str">
            <v>Seattle CBD</v>
          </cell>
          <cell r="E28" t="str">
            <v>Gilman Ave W, 22nd Ave W, Thorndyke Av W</v>
          </cell>
          <cell r="F28">
            <v>33</v>
          </cell>
          <cell r="G28">
            <v>2738.1118881118882</v>
          </cell>
          <cell r="H28">
            <v>8</v>
          </cell>
          <cell r="I28">
            <v>11220.86247086247</v>
          </cell>
          <cell r="J28">
            <v>10</v>
          </cell>
          <cell r="K28">
            <v>0</v>
          </cell>
          <cell r="L28">
            <v>0</v>
          </cell>
          <cell r="M28">
            <v>0.29578122917090582</v>
          </cell>
          <cell r="N28">
            <v>0</v>
          </cell>
          <cell r="O28" t="str">
            <v/>
          </cell>
          <cell r="P28">
            <v>0</v>
          </cell>
          <cell r="Q28" t="str">
            <v/>
          </cell>
          <cell r="R28">
            <v>0</v>
          </cell>
          <cell r="S28">
            <v>18</v>
          </cell>
          <cell r="T28">
            <v>0</v>
          </cell>
          <cell r="U28">
            <v>0</v>
          </cell>
          <cell r="V28">
            <v>30</v>
          </cell>
          <cell r="W28">
            <v>30</v>
          </cell>
          <cell r="X28">
            <v>0</v>
          </cell>
          <cell r="Y28" t="str">
            <v>Local</v>
          </cell>
          <cell r="Z28">
            <v>2</v>
          </cell>
          <cell r="AA28" t="str">
            <v>N/A</v>
          </cell>
          <cell r="AB28" t="str">
            <v>N/A</v>
          </cell>
          <cell r="AC28" t="str">
            <v>N/A</v>
          </cell>
          <cell r="AD28" t="str">
            <v>N/A</v>
          </cell>
          <cell r="AE28" t="str">
            <v>N/A</v>
          </cell>
          <cell r="AF28" t="str">
            <v>N/A</v>
          </cell>
          <cell r="AG28">
            <v>0.13067305730944376</v>
          </cell>
          <cell r="AH28" t="str">
            <v>N/A</v>
          </cell>
          <cell r="AI28" t="str">
            <v>N/A</v>
          </cell>
          <cell r="AJ28">
            <v>0</v>
          </cell>
          <cell r="AK28">
            <v>0</v>
          </cell>
          <cell r="AL28">
            <v>60</v>
          </cell>
          <cell r="AM28">
            <v>0</v>
          </cell>
          <cell r="AN28">
            <v>60</v>
          </cell>
          <cell r="AP28">
            <v>0</v>
          </cell>
          <cell r="AQ28">
            <v>0</v>
          </cell>
          <cell r="AR28">
            <v>0</v>
          </cell>
          <cell r="AS28">
            <v>30</v>
          </cell>
          <cell r="AT28">
            <v>30</v>
          </cell>
          <cell r="AU28">
            <v>60</v>
          </cell>
          <cell r="AV28" t="str">
            <v>Local</v>
          </cell>
          <cell r="AW28">
            <v>2</v>
          </cell>
          <cell r="AX28">
            <v>6</v>
          </cell>
          <cell r="AY28">
            <v>6</v>
          </cell>
          <cell r="AZ28">
            <v>5</v>
          </cell>
          <cell r="BA28">
            <v>3</v>
          </cell>
          <cell r="BB28">
            <v>3</v>
          </cell>
          <cell r="BC28">
            <v>5</v>
          </cell>
          <cell r="BD28">
            <v>-3</v>
          </cell>
          <cell r="BE28">
            <v>-3</v>
          </cell>
          <cell r="BF28">
            <v>0</v>
          </cell>
        </row>
        <row r="29">
          <cell r="A29">
            <v>27</v>
          </cell>
          <cell r="B29">
            <v>0</v>
          </cell>
          <cell r="C29" t="str">
            <v>Eastgate</v>
          </cell>
          <cell r="D29" t="str">
            <v>Bellevue</v>
          </cell>
          <cell r="E29" t="str">
            <v>Newport Wy , S. Bellevue</v>
          </cell>
          <cell r="F29">
            <v>241</v>
          </cell>
          <cell r="G29">
            <v>948.24684431977562</v>
          </cell>
          <cell r="H29">
            <v>2</v>
          </cell>
          <cell r="I29">
            <v>7332.6788218793827</v>
          </cell>
          <cell r="J29">
            <v>8</v>
          </cell>
          <cell r="K29">
            <v>0.70781573544618925</v>
          </cell>
          <cell r="L29">
            <v>5</v>
          </cell>
          <cell r="M29">
            <v>0.53597308570459712</v>
          </cell>
          <cell r="N29">
            <v>0</v>
          </cell>
          <cell r="O29" t="str">
            <v/>
          </cell>
          <cell r="P29">
            <v>0</v>
          </cell>
          <cell r="Q29" t="str">
            <v/>
          </cell>
          <cell r="R29">
            <v>0</v>
          </cell>
          <cell r="S29">
            <v>15</v>
          </cell>
          <cell r="T29">
            <v>0</v>
          </cell>
          <cell r="U29">
            <v>0</v>
          </cell>
          <cell r="V29">
            <v>30</v>
          </cell>
          <cell r="W29">
            <v>30</v>
          </cell>
          <cell r="X29">
            <v>0</v>
          </cell>
          <cell r="Y29" t="str">
            <v>Local</v>
          </cell>
          <cell r="Z29">
            <v>2</v>
          </cell>
          <cell r="AA29" t="str">
            <v>N/A</v>
          </cell>
          <cell r="AB29">
            <v>7.7380953977505371E-2</v>
          </cell>
          <cell r="AC29" t="str">
            <v>N/A</v>
          </cell>
          <cell r="AD29">
            <v>0</v>
          </cell>
          <cell r="AE29" t="str">
            <v>N/A</v>
          </cell>
          <cell r="AF29">
            <v>5.1329441685765455E-2</v>
          </cell>
          <cell r="AG29" t="str">
            <v>N/A</v>
          </cell>
          <cell r="AH29" t="str">
            <v>N/A</v>
          </cell>
          <cell r="AI29">
            <v>0</v>
          </cell>
          <cell r="AJ29" t="str">
            <v>N/A</v>
          </cell>
          <cell r="AK29">
            <v>0</v>
          </cell>
          <cell r="AL29" t="str">
            <v>N/A</v>
          </cell>
          <cell r="AM29">
            <v>0</v>
          </cell>
          <cell r="AN29">
            <v>0</v>
          </cell>
          <cell r="AO29">
            <v>0</v>
          </cell>
          <cell r="AP29">
            <v>0</v>
          </cell>
          <cell r="AQ29">
            <v>0</v>
          </cell>
          <cell r="AR29">
            <v>0</v>
          </cell>
          <cell r="AS29">
            <v>30</v>
          </cell>
          <cell r="AT29">
            <v>30</v>
          </cell>
          <cell r="AU29">
            <v>0</v>
          </cell>
          <cell r="AV29" t="str">
            <v>Local</v>
          </cell>
          <cell r="AW29">
            <v>2</v>
          </cell>
          <cell r="AX29">
            <v>6</v>
          </cell>
          <cell r="AY29">
            <v>5</v>
          </cell>
          <cell r="AZ29">
            <v>6</v>
          </cell>
          <cell r="BA29">
            <v>3</v>
          </cell>
          <cell r="BB29">
            <v>3</v>
          </cell>
          <cell r="BC29">
            <v>6</v>
          </cell>
          <cell r="BD29">
            <v>-3</v>
          </cell>
          <cell r="BE29">
            <v>-2</v>
          </cell>
          <cell r="BF29">
            <v>0</v>
          </cell>
        </row>
        <row r="30">
          <cell r="A30">
            <v>28</v>
          </cell>
          <cell r="B30">
            <v>0</v>
          </cell>
          <cell r="C30" t="str">
            <v>Eastgate</v>
          </cell>
          <cell r="D30" t="str">
            <v>Bellevue</v>
          </cell>
          <cell r="E30" t="str">
            <v>Somerset, Factoria, Eastgate</v>
          </cell>
          <cell r="F30">
            <v>246</v>
          </cell>
          <cell r="G30">
            <v>933.36980306345731</v>
          </cell>
          <cell r="H30">
            <v>2</v>
          </cell>
          <cell r="I30">
            <v>6200.2188183807439</v>
          </cell>
          <cell r="J30">
            <v>8</v>
          </cell>
          <cell r="K30">
            <v>0.81058358083802085</v>
          </cell>
          <cell r="L30">
            <v>5</v>
          </cell>
          <cell r="M30">
            <v>0.34965381178835936</v>
          </cell>
          <cell r="N30">
            <v>0</v>
          </cell>
          <cell r="O30" t="str">
            <v/>
          </cell>
          <cell r="P30">
            <v>0</v>
          </cell>
          <cell r="Q30" t="str">
            <v/>
          </cell>
          <cell r="R30">
            <v>0</v>
          </cell>
          <cell r="S30">
            <v>15</v>
          </cell>
          <cell r="T30">
            <v>0</v>
          </cell>
          <cell r="U30">
            <v>0</v>
          </cell>
          <cell r="V30">
            <v>30</v>
          </cell>
          <cell r="W30">
            <v>30</v>
          </cell>
          <cell r="X30">
            <v>0</v>
          </cell>
          <cell r="Y30" t="str">
            <v>Local</v>
          </cell>
          <cell r="Z30">
            <v>2</v>
          </cell>
          <cell r="AA30" t="str">
            <v>N/A</v>
          </cell>
          <cell r="AB30">
            <v>9.0136056499821801E-2</v>
          </cell>
          <cell r="AC30" t="str">
            <v>N/A</v>
          </cell>
          <cell r="AD30">
            <v>0</v>
          </cell>
          <cell r="AE30" t="str">
            <v>N/A</v>
          </cell>
          <cell r="AF30">
            <v>3.2108400875230314E-2</v>
          </cell>
          <cell r="AG30" t="str">
            <v>N/A</v>
          </cell>
          <cell r="AH30" t="str">
            <v>N/A</v>
          </cell>
          <cell r="AI30">
            <v>0</v>
          </cell>
          <cell r="AJ30" t="str">
            <v>N/A</v>
          </cell>
          <cell r="AK30">
            <v>0</v>
          </cell>
          <cell r="AL30" t="str">
            <v>N/A</v>
          </cell>
          <cell r="AM30">
            <v>0</v>
          </cell>
          <cell r="AN30">
            <v>0</v>
          </cell>
          <cell r="AP30">
            <v>0</v>
          </cell>
          <cell r="AQ30">
            <v>0</v>
          </cell>
          <cell r="AR30">
            <v>0</v>
          </cell>
          <cell r="AS30">
            <v>30</v>
          </cell>
          <cell r="AT30">
            <v>30</v>
          </cell>
          <cell r="AU30">
            <v>0</v>
          </cell>
          <cell r="AV30" t="str">
            <v>Local</v>
          </cell>
          <cell r="AW30">
            <v>2</v>
          </cell>
          <cell r="AX30">
            <v>6</v>
          </cell>
          <cell r="AY30">
            <v>5</v>
          </cell>
          <cell r="AZ30">
            <v>6</v>
          </cell>
          <cell r="BA30">
            <v>3</v>
          </cell>
          <cell r="BB30">
            <v>3</v>
          </cell>
          <cell r="BC30">
            <v>6</v>
          </cell>
          <cell r="BD30">
            <v>-3</v>
          </cell>
          <cell r="BE30">
            <v>-2</v>
          </cell>
          <cell r="BF30">
            <v>0</v>
          </cell>
        </row>
        <row r="31">
          <cell r="A31">
            <v>29</v>
          </cell>
          <cell r="B31">
            <v>0</v>
          </cell>
          <cell r="C31" t="str">
            <v>Eastgate</v>
          </cell>
          <cell r="D31" t="str">
            <v>Overlake</v>
          </cell>
          <cell r="E31" t="str">
            <v>Phantom Lake</v>
          </cell>
          <cell r="F31" t="str">
            <v>226</v>
          </cell>
          <cell r="G31">
            <v>682.40190249702732</v>
          </cell>
          <cell r="H31">
            <v>2</v>
          </cell>
          <cell r="I31">
            <v>3373.4839476813318</v>
          </cell>
          <cell r="J31">
            <v>6</v>
          </cell>
          <cell r="K31">
            <v>0.26333333212840887</v>
          </cell>
          <cell r="L31">
            <v>0</v>
          </cell>
          <cell r="M31">
            <v>0.14000000207871199</v>
          </cell>
          <cell r="N31">
            <v>0</v>
          </cell>
          <cell r="O31" t="str">
            <v/>
          </cell>
          <cell r="P31">
            <v>0</v>
          </cell>
          <cell r="Q31" t="str">
            <v/>
          </cell>
          <cell r="R31">
            <v>0</v>
          </cell>
          <cell r="S31">
            <v>8</v>
          </cell>
          <cell r="T31">
            <v>0</v>
          </cell>
          <cell r="U31">
            <v>0</v>
          </cell>
          <cell r="V31">
            <v>60</v>
          </cell>
          <cell r="W31">
            <v>60</v>
          </cell>
          <cell r="X31">
            <v>0</v>
          </cell>
          <cell r="Y31" t="str">
            <v>Hourly</v>
          </cell>
          <cell r="Z31">
            <v>1</v>
          </cell>
          <cell r="AA31">
            <v>0.1884920671582222</v>
          </cell>
          <cell r="AB31" t="str">
            <v>N/A</v>
          </cell>
          <cell r="AC31">
            <v>0</v>
          </cell>
          <cell r="AD31" t="str">
            <v>N/A</v>
          </cell>
          <cell r="AE31">
            <v>0.1333934596553325</v>
          </cell>
          <cell r="AF31" t="str">
            <v>N/A</v>
          </cell>
          <cell r="AG31" t="str">
            <v>N/A</v>
          </cell>
          <cell r="AH31">
            <v>0</v>
          </cell>
          <cell r="AI31" t="str">
            <v>N/A</v>
          </cell>
          <cell r="AJ31" t="str">
            <v>N/A</v>
          </cell>
          <cell r="AK31">
            <v>0</v>
          </cell>
          <cell r="AL31" t="str">
            <v>N/A</v>
          </cell>
          <cell r="AM31">
            <v>0</v>
          </cell>
          <cell r="AN31">
            <v>0</v>
          </cell>
          <cell r="AP31">
            <v>0</v>
          </cell>
          <cell r="AQ31">
            <v>0</v>
          </cell>
          <cell r="AR31">
            <v>0</v>
          </cell>
          <cell r="AS31">
            <v>60</v>
          </cell>
          <cell r="AT31">
            <v>60</v>
          </cell>
          <cell r="AU31">
            <v>0</v>
          </cell>
          <cell r="AV31" t="str">
            <v>Hourly</v>
          </cell>
          <cell r="AW31">
            <v>1</v>
          </cell>
          <cell r="AX31">
            <v>5</v>
          </cell>
          <cell r="AY31">
            <v>6</v>
          </cell>
          <cell r="AZ31">
            <v>6</v>
          </cell>
          <cell r="BA31">
            <v>5</v>
          </cell>
          <cell r="BB31">
            <v>5</v>
          </cell>
          <cell r="BC31">
            <v>6</v>
          </cell>
          <cell r="BD31">
            <v>0</v>
          </cell>
          <cell r="BE31">
            <v>-1</v>
          </cell>
          <cell r="BF31">
            <v>0</v>
          </cell>
        </row>
        <row r="32">
          <cell r="A32">
            <v>30</v>
          </cell>
          <cell r="B32">
            <v>0</v>
          </cell>
          <cell r="C32" t="str">
            <v>Enumclaw</v>
          </cell>
          <cell r="D32" t="str">
            <v>Auburn</v>
          </cell>
          <cell r="E32" t="str">
            <v>Auburn Wy S, SR 164</v>
          </cell>
          <cell r="F32" t="str">
            <v>186/915</v>
          </cell>
          <cell r="G32">
            <v>207.39156994502136</v>
          </cell>
          <cell r="H32">
            <v>0</v>
          </cell>
          <cell r="I32">
            <v>355.40623091020154</v>
          </cell>
          <cell r="J32">
            <v>0</v>
          </cell>
          <cell r="K32">
            <v>0.2318840579710145</v>
          </cell>
          <cell r="L32">
            <v>0</v>
          </cell>
          <cell r="M32">
            <v>0.60869565217391308</v>
          </cell>
          <cell r="N32">
            <v>5</v>
          </cell>
          <cell r="O32" t="str">
            <v>Yes</v>
          </cell>
          <cell r="P32">
            <v>5</v>
          </cell>
          <cell r="Q32" t="str">
            <v/>
          </cell>
          <cell r="R32">
            <v>0</v>
          </cell>
          <cell r="S32">
            <v>10</v>
          </cell>
          <cell r="T32">
            <v>0</v>
          </cell>
          <cell r="U32">
            <v>0</v>
          </cell>
          <cell r="V32">
            <v>30</v>
          </cell>
          <cell r="W32">
            <v>30</v>
          </cell>
          <cell r="X32">
            <v>0</v>
          </cell>
          <cell r="Y32" t="str">
            <v>Local</v>
          </cell>
          <cell r="Z32">
            <v>2</v>
          </cell>
          <cell r="AA32" t="str">
            <v>N/A</v>
          </cell>
          <cell r="AB32" t="str">
            <v>N/A</v>
          </cell>
          <cell r="AC32" t="str">
            <v>N/A</v>
          </cell>
          <cell r="AD32" t="str">
            <v>N/A</v>
          </cell>
          <cell r="AE32" t="str">
            <v>N/A</v>
          </cell>
          <cell r="AF32" t="str">
            <v>N/A</v>
          </cell>
          <cell r="AG32" t="str">
            <v>N/A</v>
          </cell>
          <cell r="AH32" t="str">
            <v>N/A</v>
          </cell>
          <cell r="AI32" t="str">
            <v>N/A</v>
          </cell>
          <cell r="AJ32" t="str">
            <v>N/A</v>
          </cell>
          <cell r="AK32">
            <v>0</v>
          </cell>
          <cell r="AL32" t="str">
            <v>N/A</v>
          </cell>
          <cell r="AM32">
            <v>0</v>
          </cell>
          <cell r="AN32">
            <v>0</v>
          </cell>
          <cell r="AP32">
            <v>0</v>
          </cell>
          <cell r="AQ32">
            <v>0</v>
          </cell>
          <cell r="AR32">
            <v>0</v>
          </cell>
          <cell r="AS32">
            <v>30</v>
          </cell>
          <cell r="AT32">
            <v>30</v>
          </cell>
          <cell r="AU32">
            <v>0</v>
          </cell>
          <cell r="AV32" t="str">
            <v>Local</v>
          </cell>
          <cell r="AW32">
            <v>2</v>
          </cell>
          <cell r="AX32">
            <v>5</v>
          </cell>
          <cell r="AY32">
            <v>3</v>
          </cell>
          <cell r="AZ32">
            <v>6</v>
          </cell>
          <cell r="BA32">
            <v>3</v>
          </cell>
          <cell r="BB32">
            <v>3</v>
          </cell>
          <cell r="BC32">
            <v>6</v>
          </cell>
          <cell r="BD32">
            <v>-2</v>
          </cell>
          <cell r="BE32">
            <v>0</v>
          </cell>
          <cell r="BF32">
            <v>0</v>
          </cell>
        </row>
        <row r="33">
          <cell r="A33">
            <v>31</v>
          </cell>
          <cell r="B33">
            <v>0</v>
          </cell>
          <cell r="C33" t="str">
            <v>Fairwood</v>
          </cell>
          <cell r="D33" t="str">
            <v>Renton</v>
          </cell>
          <cell r="E33" t="str">
            <v>S Puget Dr, Royal Hills</v>
          </cell>
          <cell r="F33">
            <v>148</v>
          </cell>
          <cell r="G33">
            <v>740.8136482939633</v>
          </cell>
          <cell r="H33">
            <v>2</v>
          </cell>
          <cell r="I33">
            <v>674.40944881889766</v>
          </cell>
          <cell r="J33">
            <v>2</v>
          </cell>
          <cell r="K33">
            <v>0.99782135069680022</v>
          </cell>
          <cell r="L33">
            <v>5</v>
          </cell>
          <cell r="M33">
            <v>0.45627139501722375</v>
          </cell>
          <cell r="N33">
            <v>0</v>
          </cell>
          <cell r="O33" t="str">
            <v>Yes</v>
          </cell>
          <cell r="P33">
            <v>5</v>
          </cell>
          <cell r="Q33" t="str">
            <v/>
          </cell>
          <cell r="R33">
            <v>0</v>
          </cell>
          <cell r="S33">
            <v>14</v>
          </cell>
          <cell r="T33">
            <v>0</v>
          </cell>
          <cell r="U33">
            <v>0</v>
          </cell>
          <cell r="V33">
            <v>30</v>
          </cell>
          <cell r="W33">
            <v>30</v>
          </cell>
          <cell r="X33">
            <v>0</v>
          </cell>
          <cell r="Y33" t="str">
            <v>Local</v>
          </cell>
          <cell r="Z33">
            <v>2</v>
          </cell>
          <cell r="AA33" t="str">
            <v>N/A</v>
          </cell>
          <cell r="AB33">
            <v>0.17361111504336199</v>
          </cell>
          <cell r="AC33" t="str">
            <v>N/A</v>
          </cell>
          <cell r="AD33">
            <v>0</v>
          </cell>
          <cell r="AE33" t="str">
            <v>N/A</v>
          </cell>
          <cell r="AF33">
            <v>6.5449175256403869E-2</v>
          </cell>
          <cell r="AG33" t="str">
            <v>N/A</v>
          </cell>
          <cell r="AH33" t="str">
            <v>N/A</v>
          </cell>
          <cell r="AI33">
            <v>0</v>
          </cell>
          <cell r="AJ33" t="str">
            <v>N/A</v>
          </cell>
          <cell r="AK33">
            <v>0</v>
          </cell>
          <cell r="AL33" t="str">
            <v>N/A</v>
          </cell>
          <cell r="AM33">
            <v>0</v>
          </cell>
          <cell r="AN33">
            <v>0</v>
          </cell>
          <cell r="AP33">
            <v>0</v>
          </cell>
          <cell r="AQ33">
            <v>0</v>
          </cell>
          <cell r="AR33">
            <v>0</v>
          </cell>
          <cell r="AS33">
            <v>30</v>
          </cell>
          <cell r="AT33">
            <v>30</v>
          </cell>
          <cell r="AU33">
            <v>0</v>
          </cell>
          <cell r="AV33" t="str">
            <v>Local</v>
          </cell>
          <cell r="AW33">
            <v>2</v>
          </cell>
          <cell r="AX33">
            <v>6</v>
          </cell>
          <cell r="AY33">
            <v>5</v>
          </cell>
          <cell r="AZ33">
            <v>6</v>
          </cell>
          <cell r="BA33">
            <v>3</v>
          </cell>
          <cell r="BB33">
            <v>3</v>
          </cell>
          <cell r="BC33">
            <v>6</v>
          </cell>
          <cell r="BD33">
            <v>-3</v>
          </cell>
          <cell r="BE33">
            <v>-2</v>
          </cell>
          <cell r="BF33">
            <v>0</v>
          </cell>
        </row>
        <row r="34">
          <cell r="A34">
            <v>32</v>
          </cell>
          <cell r="B34">
            <v>0</v>
          </cell>
          <cell r="C34" t="str">
            <v>Federal Way</v>
          </cell>
          <cell r="D34" t="str">
            <v>SeaTac</v>
          </cell>
          <cell r="E34" t="str">
            <v>SR-99</v>
          </cell>
          <cell r="F34" t="str">
            <v>A Line</v>
          </cell>
          <cell r="G34">
            <v>783.78331612142654</v>
          </cell>
          <cell r="H34">
            <v>2</v>
          </cell>
          <cell r="I34">
            <v>2114.8726200015763</v>
          </cell>
          <cell r="J34">
            <v>4</v>
          </cell>
          <cell r="K34">
            <v>1</v>
          </cell>
          <cell r="L34">
            <v>5</v>
          </cell>
          <cell r="M34">
            <v>0.94158427172265469</v>
          </cell>
          <cell r="N34">
            <v>5</v>
          </cell>
          <cell r="O34" t="str">
            <v/>
          </cell>
          <cell r="P34">
            <v>0</v>
          </cell>
          <cell r="Q34" t="str">
            <v>Yes</v>
          </cell>
          <cell r="R34">
            <v>10</v>
          </cell>
          <cell r="S34">
            <v>26</v>
          </cell>
          <cell r="T34" t="str">
            <v>Yes</v>
          </cell>
          <cell r="U34">
            <v>0</v>
          </cell>
          <cell r="V34" t="str">
            <v>Better than 15 min</v>
          </cell>
          <cell r="W34">
            <v>15</v>
          </cell>
          <cell r="X34">
            <v>15</v>
          </cell>
          <cell r="Y34" t="str">
            <v>Very Frequent</v>
          </cell>
          <cell r="Z34">
            <v>4</v>
          </cell>
          <cell r="AA34">
            <v>0.45833333542472438</v>
          </cell>
          <cell r="AB34">
            <v>0.7371794902361356</v>
          </cell>
          <cell r="AC34">
            <v>0</v>
          </cell>
          <cell r="AD34">
            <v>0</v>
          </cell>
          <cell r="AE34">
            <v>0.25951355337221954</v>
          </cell>
          <cell r="AF34">
            <v>0.40461444845292382</v>
          </cell>
          <cell r="AG34" t="str">
            <v>N/A</v>
          </cell>
          <cell r="AH34">
            <v>0</v>
          </cell>
          <cell r="AI34">
            <v>0</v>
          </cell>
          <cell r="AJ34" t="str">
            <v>N/A</v>
          </cell>
          <cell r="AK34">
            <v>60</v>
          </cell>
          <cell r="AL34" t="str">
            <v>N/A</v>
          </cell>
          <cell r="AM34">
            <v>30</v>
          </cell>
          <cell r="AN34">
            <v>30</v>
          </cell>
          <cell r="AP34">
            <v>0</v>
          </cell>
          <cell r="AQ34">
            <v>0</v>
          </cell>
          <cell r="AR34">
            <v>0</v>
          </cell>
          <cell r="AS34" t="str">
            <v>Better than 15 min</v>
          </cell>
          <cell r="AT34">
            <v>15</v>
          </cell>
          <cell r="AU34">
            <v>15</v>
          </cell>
          <cell r="AV34" t="str">
            <v>Very Frequent</v>
          </cell>
          <cell r="AW34">
            <v>4</v>
          </cell>
          <cell r="AX34">
            <v>2</v>
          </cell>
          <cell r="AY34">
            <v>2</v>
          </cell>
          <cell r="AZ34">
            <v>6</v>
          </cell>
          <cell r="BA34">
            <v>1</v>
          </cell>
          <cell r="BB34">
            <v>2</v>
          </cell>
          <cell r="BC34">
            <v>2</v>
          </cell>
          <cell r="BD34">
            <v>-1</v>
          </cell>
          <cell r="BE34">
            <v>0</v>
          </cell>
          <cell r="BF34">
            <v>-4</v>
          </cell>
        </row>
        <row r="35">
          <cell r="A35">
            <v>33</v>
          </cell>
          <cell r="B35">
            <v>0</v>
          </cell>
          <cell r="C35" t="str">
            <v>Federal Way</v>
          </cell>
          <cell r="D35" t="str">
            <v>Kent</v>
          </cell>
          <cell r="E35" t="str">
            <v>Military Road</v>
          </cell>
          <cell r="F35">
            <v>183</v>
          </cell>
          <cell r="G35">
            <v>810.45019967372832</v>
          </cell>
          <cell r="H35">
            <v>2</v>
          </cell>
          <cell r="I35">
            <v>551.81767789782123</v>
          </cell>
          <cell r="J35">
            <v>2</v>
          </cell>
          <cell r="K35">
            <v>0.95365517223091667</v>
          </cell>
          <cell r="L35">
            <v>5</v>
          </cell>
          <cell r="M35">
            <v>0.69931034247588886</v>
          </cell>
          <cell r="N35">
            <v>5</v>
          </cell>
          <cell r="O35" t="str">
            <v/>
          </cell>
          <cell r="P35">
            <v>0</v>
          </cell>
          <cell r="Q35" t="str">
            <v>Yes</v>
          </cell>
          <cell r="R35">
            <v>10</v>
          </cell>
          <cell r="S35">
            <v>24</v>
          </cell>
          <cell r="T35">
            <v>0</v>
          </cell>
          <cell r="U35">
            <v>0</v>
          </cell>
          <cell r="V35">
            <v>15</v>
          </cell>
          <cell r="W35">
            <v>30</v>
          </cell>
          <cell r="X35">
            <v>30</v>
          </cell>
          <cell r="Y35" t="str">
            <v>Frequent</v>
          </cell>
          <cell r="Z35">
            <v>3</v>
          </cell>
          <cell r="AA35" t="str">
            <v>N/A</v>
          </cell>
          <cell r="AB35">
            <v>0.25000000496705371</v>
          </cell>
          <cell r="AC35" t="str">
            <v>N/A</v>
          </cell>
          <cell r="AD35">
            <v>0</v>
          </cell>
          <cell r="AE35" t="str">
            <v>N/A</v>
          </cell>
          <cell r="AF35">
            <v>6.9825828137590917E-2</v>
          </cell>
          <cell r="AG35" t="str">
            <v>N/A</v>
          </cell>
          <cell r="AH35" t="str">
            <v>N/A</v>
          </cell>
          <cell r="AI35">
            <v>0</v>
          </cell>
          <cell r="AJ35" t="str">
            <v>N/A</v>
          </cell>
          <cell r="AK35">
            <v>60</v>
          </cell>
          <cell r="AL35" t="str">
            <v>N/A</v>
          </cell>
          <cell r="AM35">
            <v>30</v>
          </cell>
          <cell r="AN35">
            <v>30</v>
          </cell>
          <cell r="AP35">
            <v>0</v>
          </cell>
          <cell r="AQ35">
            <v>0</v>
          </cell>
          <cell r="AR35">
            <v>0</v>
          </cell>
          <cell r="AS35">
            <v>15</v>
          </cell>
          <cell r="AT35">
            <v>30</v>
          </cell>
          <cell r="AU35">
            <v>30</v>
          </cell>
          <cell r="AV35" t="str">
            <v>Frequent</v>
          </cell>
          <cell r="AW35">
            <v>3</v>
          </cell>
          <cell r="AX35">
            <v>6</v>
          </cell>
          <cell r="AY35">
            <v>5</v>
          </cell>
          <cell r="AZ35">
            <v>6</v>
          </cell>
          <cell r="BA35">
            <v>2</v>
          </cell>
          <cell r="BB35">
            <v>3</v>
          </cell>
          <cell r="BC35">
            <v>3</v>
          </cell>
          <cell r="BD35">
            <v>-4</v>
          </cell>
          <cell r="BE35">
            <v>-2</v>
          </cell>
          <cell r="BF35">
            <v>-3</v>
          </cell>
        </row>
        <row r="36">
          <cell r="A36">
            <v>34</v>
          </cell>
          <cell r="B36">
            <v>0</v>
          </cell>
          <cell r="C36" t="str">
            <v>Fremont</v>
          </cell>
          <cell r="D36" t="str">
            <v>Seattle CBD</v>
          </cell>
          <cell r="E36" t="str">
            <v>Dexter Ave N</v>
          </cell>
          <cell r="F36" t="str">
            <v>26/28</v>
          </cell>
          <cell r="G36">
            <v>4248.3177829503684</v>
          </cell>
          <cell r="H36">
            <v>10</v>
          </cell>
          <cell r="I36">
            <v>24671.363258138768</v>
          </cell>
          <cell r="J36">
            <v>10</v>
          </cell>
          <cell r="K36">
            <v>0</v>
          </cell>
          <cell r="L36">
            <v>0</v>
          </cell>
          <cell r="M36">
            <v>0.12</v>
          </cell>
          <cell r="N36">
            <v>0</v>
          </cell>
          <cell r="O36" t="str">
            <v/>
          </cell>
          <cell r="P36">
            <v>0</v>
          </cell>
          <cell r="Q36" t="str">
            <v>Yes</v>
          </cell>
          <cell r="R36">
            <v>10</v>
          </cell>
          <cell r="S36">
            <v>30</v>
          </cell>
          <cell r="T36">
            <v>0</v>
          </cell>
          <cell r="U36">
            <v>0</v>
          </cell>
          <cell r="V36">
            <v>15</v>
          </cell>
          <cell r="W36">
            <v>15</v>
          </cell>
          <cell r="X36">
            <v>30</v>
          </cell>
          <cell r="Y36" t="str">
            <v>Very Frequent</v>
          </cell>
          <cell r="Z36">
            <v>4</v>
          </cell>
          <cell r="AA36">
            <v>0.82539682539682535</v>
          </cell>
          <cell r="AB36" t="str">
            <v>N/A</v>
          </cell>
          <cell r="AC36">
            <v>1</v>
          </cell>
          <cell r="AD36" t="str">
            <v>N/A</v>
          </cell>
          <cell r="AE36">
            <v>0.41631479165215013</v>
          </cell>
          <cell r="AF36" t="str">
            <v>N/A</v>
          </cell>
          <cell r="AG36" t="str">
            <v>N/A</v>
          </cell>
          <cell r="AH36">
            <v>0</v>
          </cell>
          <cell r="AI36" t="str">
            <v>N/A</v>
          </cell>
          <cell r="AJ36" t="str">
            <v>N/A</v>
          </cell>
          <cell r="AK36">
            <v>60</v>
          </cell>
          <cell r="AL36" t="str">
            <v>N/A</v>
          </cell>
          <cell r="AM36">
            <v>30</v>
          </cell>
          <cell r="AN36">
            <v>30</v>
          </cell>
          <cell r="AO36">
            <v>0</v>
          </cell>
          <cell r="AP36">
            <v>1</v>
          </cell>
          <cell r="AQ36">
            <v>0</v>
          </cell>
          <cell r="AR36">
            <v>0</v>
          </cell>
          <cell r="AS36" t="str">
            <v>Better than 15 min</v>
          </cell>
          <cell r="AT36">
            <v>15</v>
          </cell>
          <cell r="AU36">
            <v>30</v>
          </cell>
          <cell r="AV36" t="str">
            <v>Very Frequent</v>
          </cell>
          <cell r="AW36">
            <v>4</v>
          </cell>
          <cell r="AX36">
            <v>2</v>
          </cell>
          <cell r="AY36">
            <v>6</v>
          </cell>
          <cell r="AZ36">
            <v>6</v>
          </cell>
          <cell r="BA36">
            <v>1</v>
          </cell>
          <cell r="BB36">
            <v>2</v>
          </cell>
          <cell r="BC36">
            <v>3</v>
          </cell>
          <cell r="BD36">
            <v>-1</v>
          </cell>
          <cell r="BE36">
            <v>-4</v>
          </cell>
          <cell r="BF36">
            <v>-3</v>
          </cell>
        </row>
        <row r="37">
          <cell r="A37">
            <v>35</v>
          </cell>
          <cell r="B37">
            <v>0</v>
          </cell>
          <cell r="C37" t="str">
            <v>Fremont</v>
          </cell>
          <cell r="D37" t="str">
            <v>U. District</v>
          </cell>
          <cell r="E37" t="str">
            <v>N 40th St</v>
          </cell>
          <cell r="F37" t="str">
            <v>30/31</v>
          </cell>
          <cell r="G37">
            <v>2142.1404682274247</v>
          </cell>
          <cell r="H37">
            <v>6</v>
          </cell>
          <cell r="I37">
            <v>24418.394648829431</v>
          </cell>
          <cell r="J37">
            <v>10</v>
          </cell>
          <cell r="K37">
            <v>0.44479999320144648</v>
          </cell>
          <cell r="L37">
            <v>0</v>
          </cell>
          <cell r="M37">
            <v>0.59359999734725943</v>
          </cell>
          <cell r="N37">
            <v>5</v>
          </cell>
          <cell r="O37" t="str">
            <v>Yes</v>
          </cell>
          <cell r="P37">
            <v>5</v>
          </cell>
          <cell r="Q37" t="str">
            <v/>
          </cell>
          <cell r="R37">
            <v>0</v>
          </cell>
          <cell r="S37">
            <v>26</v>
          </cell>
          <cell r="T37">
            <v>0</v>
          </cell>
          <cell r="U37">
            <v>0</v>
          </cell>
          <cell r="V37">
            <v>15</v>
          </cell>
          <cell r="W37">
            <v>15</v>
          </cell>
          <cell r="X37">
            <v>30</v>
          </cell>
          <cell r="Y37" t="str">
            <v>Very Frequent</v>
          </cell>
          <cell r="Z37">
            <v>4</v>
          </cell>
          <cell r="AA37" t="str">
            <v>N/A</v>
          </cell>
          <cell r="AB37" t="str">
            <v>N/A</v>
          </cell>
          <cell r="AC37" t="str">
            <v>N/A</v>
          </cell>
          <cell r="AD37" t="str">
            <v>N/A</v>
          </cell>
          <cell r="AE37" t="str">
            <v>N/A</v>
          </cell>
          <cell r="AF37" t="str">
            <v>N/A</v>
          </cell>
          <cell r="AG37" t="str">
            <v>N/A</v>
          </cell>
          <cell r="AH37" t="str">
            <v>N/A</v>
          </cell>
          <cell r="AI37" t="str">
            <v>N/A</v>
          </cell>
          <cell r="AJ37" t="str">
            <v>N/A</v>
          </cell>
          <cell r="AK37">
            <v>0</v>
          </cell>
          <cell r="AL37" t="str">
            <v>N/A</v>
          </cell>
          <cell r="AM37">
            <v>30</v>
          </cell>
          <cell r="AN37">
            <v>30</v>
          </cell>
          <cell r="AP37">
            <v>0</v>
          </cell>
          <cell r="AQ37">
            <v>0</v>
          </cell>
          <cell r="AR37">
            <v>0</v>
          </cell>
          <cell r="AS37">
            <v>15</v>
          </cell>
          <cell r="AT37">
            <v>15</v>
          </cell>
          <cell r="AU37">
            <v>30</v>
          </cell>
          <cell r="AV37" t="str">
            <v>Very Frequent</v>
          </cell>
          <cell r="AW37">
            <v>4</v>
          </cell>
          <cell r="AX37">
            <v>6</v>
          </cell>
          <cell r="AY37">
            <v>6</v>
          </cell>
          <cell r="AZ37">
            <v>2</v>
          </cell>
          <cell r="BA37">
            <v>2</v>
          </cell>
          <cell r="BB37">
            <v>2</v>
          </cell>
          <cell r="BC37">
            <v>3</v>
          </cell>
          <cell r="BD37">
            <v>-4</v>
          </cell>
          <cell r="BE37">
            <v>-4</v>
          </cell>
          <cell r="BF37">
            <v>1</v>
          </cell>
        </row>
        <row r="38">
          <cell r="A38">
            <v>36</v>
          </cell>
          <cell r="B38">
            <v>0</v>
          </cell>
          <cell r="C38" t="str">
            <v>Fremont</v>
          </cell>
          <cell r="D38" t="str">
            <v>Broadview</v>
          </cell>
          <cell r="E38" t="str">
            <v>8th Av NW, 3rd Av NW</v>
          </cell>
          <cell r="F38" t="str">
            <v>28</v>
          </cell>
          <cell r="G38">
            <v>882.71277788734983</v>
          </cell>
          <cell r="H38">
            <v>2</v>
          </cell>
          <cell r="I38">
            <v>972.77349742373599</v>
          </cell>
          <cell r="J38">
            <v>2</v>
          </cell>
          <cell r="K38">
            <v>0</v>
          </cell>
          <cell r="L38">
            <v>0</v>
          </cell>
          <cell r="M38">
            <v>0.13996719931646423</v>
          </cell>
          <cell r="N38">
            <v>0</v>
          </cell>
          <cell r="O38" t="str">
            <v/>
          </cell>
          <cell r="P38">
            <v>0</v>
          </cell>
          <cell r="Q38" t="str">
            <v/>
          </cell>
          <cell r="R38">
            <v>0</v>
          </cell>
          <cell r="S38">
            <v>4</v>
          </cell>
          <cell r="T38">
            <v>0</v>
          </cell>
          <cell r="U38">
            <v>0</v>
          </cell>
          <cell r="V38">
            <v>60</v>
          </cell>
          <cell r="W38">
            <v>60</v>
          </cell>
          <cell r="X38">
            <v>0</v>
          </cell>
          <cell r="Y38" t="str">
            <v>Hourly</v>
          </cell>
          <cell r="Z38">
            <v>1</v>
          </cell>
          <cell r="AA38">
            <v>0.82539682539682535</v>
          </cell>
          <cell r="AB38" t="str">
            <v>N/A</v>
          </cell>
          <cell r="AC38">
            <v>1</v>
          </cell>
          <cell r="AD38" t="str">
            <v>N/A</v>
          </cell>
          <cell r="AE38">
            <v>0.41631479165215013</v>
          </cell>
          <cell r="AF38" t="str">
            <v>N/A</v>
          </cell>
          <cell r="AG38" t="str">
            <v>N/A</v>
          </cell>
          <cell r="AH38">
            <v>0</v>
          </cell>
          <cell r="AI38" t="str">
            <v>N/A</v>
          </cell>
          <cell r="AJ38" t="str">
            <v>N/A</v>
          </cell>
          <cell r="AK38">
            <v>0</v>
          </cell>
          <cell r="AL38" t="str">
            <v>N/A</v>
          </cell>
          <cell r="AM38">
            <v>0</v>
          </cell>
          <cell r="AN38">
            <v>0</v>
          </cell>
          <cell r="AP38">
            <v>1</v>
          </cell>
          <cell r="AQ38">
            <v>0</v>
          </cell>
          <cell r="AR38">
            <v>0</v>
          </cell>
          <cell r="AS38">
            <v>30</v>
          </cell>
          <cell r="AT38">
            <v>60</v>
          </cell>
          <cell r="AU38">
            <v>0</v>
          </cell>
          <cell r="AV38" t="str">
            <v>Local</v>
          </cell>
          <cell r="AW38">
            <v>2</v>
          </cell>
          <cell r="AX38">
            <v>3</v>
          </cell>
          <cell r="AY38">
            <v>6</v>
          </cell>
          <cell r="AZ38">
            <v>6</v>
          </cell>
          <cell r="BA38">
            <v>3</v>
          </cell>
          <cell r="BB38">
            <v>5</v>
          </cell>
          <cell r="BC38">
            <v>6</v>
          </cell>
          <cell r="BD38">
            <v>0</v>
          </cell>
          <cell r="BE38">
            <v>-1</v>
          </cell>
          <cell r="BF38">
            <v>0</v>
          </cell>
        </row>
        <row r="39">
          <cell r="A39">
            <v>37</v>
          </cell>
          <cell r="B39">
            <v>0</v>
          </cell>
          <cell r="C39" t="str">
            <v>Green River CC</v>
          </cell>
          <cell r="D39" t="str">
            <v>Kent</v>
          </cell>
          <cell r="E39" t="str">
            <v>132nd Ave SE</v>
          </cell>
          <cell r="F39">
            <v>164</v>
          </cell>
          <cell r="G39">
            <v>931.14754098360663</v>
          </cell>
          <cell r="H39">
            <v>2</v>
          </cell>
          <cell r="I39">
            <v>1654.9810844892813</v>
          </cell>
          <cell r="J39">
            <v>4</v>
          </cell>
          <cell r="K39">
            <v>0.59406438637613856</v>
          </cell>
          <cell r="L39">
            <v>5</v>
          </cell>
          <cell r="M39">
            <v>0.82164415075184749</v>
          </cell>
          <cell r="N39">
            <v>5</v>
          </cell>
          <cell r="O39" t="str">
            <v>Yes</v>
          </cell>
          <cell r="P39">
            <v>5</v>
          </cell>
          <cell r="Q39" t="str">
            <v/>
          </cell>
          <cell r="R39">
            <v>0</v>
          </cell>
          <cell r="S39">
            <v>21</v>
          </cell>
          <cell r="T39">
            <v>0</v>
          </cell>
          <cell r="U39">
            <v>0</v>
          </cell>
          <cell r="V39">
            <v>15</v>
          </cell>
          <cell r="W39">
            <v>30</v>
          </cell>
          <cell r="X39">
            <v>30</v>
          </cell>
          <cell r="Y39" t="str">
            <v>Frequent</v>
          </cell>
          <cell r="Z39">
            <v>3</v>
          </cell>
          <cell r="AA39" t="str">
            <v>N/A</v>
          </cell>
          <cell r="AB39">
            <v>0.35000000521540642</v>
          </cell>
          <cell r="AC39" t="str">
            <v>N/A</v>
          </cell>
          <cell r="AD39">
            <v>0</v>
          </cell>
          <cell r="AE39" t="str">
            <v>N/A</v>
          </cell>
          <cell r="AF39">
            <v>0.16748347830678689</v>
          </cell>
          <cell r="AG39" t="str">
            <v>N/A</v>
          </cell>
          <cell r="AH39" t="str">
            <v>N/A</v>
          </cell>
          <cell r="AI39">
            <v>0</v>
          </cell>
          <cell r="AJ39" t="str">
            <v>N/A</v>
          </cell>
          <cell r="AK39">
            <v>0</v>
          </cell>
          <cell r="AL39" t="str">
            <v>N/A</v>
          </cell>
          <cell r="AM39">
            <v>30</v>
          </cell>
          <cell r="AN39">
            <v>30</v>
          </cell>
          <cell r="AP39">
            <v>0</v>
          </cell>
          <cell r="AQ39">
            <v>0</v>
          </cell>
          <cell r="AR39">
            <v>0</v>
          </cell>
          <cell r="AS39">
            <v>15</v>
          </cell>
          <cell r="AT39">
            <v>30</v>
          </cell>
          <cell r="AU39">
            <v>30</v>
          </cell>
          <cell r="AV39" t="str">
            <v>Frequent</v>
          </cell>
          <cell r="AW39">
            <v>3</v>
          </cell>
          <cell r="AX39">
            <v>6</v>
          </cell>
          <cell r="AY39">
            <v>5</v>
          </cell>
          <cell r="AZ39">
            <v>6</v>
          </cell>
          <cell r="BA39">
            <v>2</v>
          </cell>
          <cell r="BB39">
            <v>3</v>
          </cell>
          <cell r="BC39">
            <v>3</v>
          </cell>
          <cell r="BD39">
            <v>-4</v>
          </cell>
          <cell r="BE39">
            <v>-2</v>
          </cell>
          <cell r="BF39">
            <v>-3</v>
          </cell>
        </row>
        <row r="40">
          <cell r="A40">
            <v>38</v>
          </cell>
          <cell r="B40">
            <v>0</v>
          </cell>
          <cell r="C40" t="str">
            <v>Greenwood</v>
          </cell>
          <cell r="D40" t="str">
            <v>Seattle CBD</v>
          </cell>
          <cell r="E40" t="str">
            <v>Greenwood Ave N</v>
          </cell>
          <cell r="F40" t="str">
            <v>5</v>
          </cell>
          <cell r="G40">
            <v>3607.3179534374676</v>
          </cell>
          <cell r="H40">
            <v>10</v>
          </cell>
          <cell r="I40">
            <v>12901.373604592145</v>
          </cell>
          <cell r="J40">
            <v>10</v>
          </cell>
          <cell r="K40">
            <v>0</v>
          </cell>
          <cell r="L40">
            <v>0</v>
          </cell>
          <cell r="M40">
            <v>0.25</v>
          </cell>
          <cell r="N40">
            <v>0</v>
          </cell>
          <cell r="O40" t="str">
            <v>Yes</v>
          </cell>
          <cell r="P40">
            <v>5</v>
          </cell>
          <cell r="Q40" t="str">
            <v/>
          </cell>
          <cell r="R40">
            <v>0</v>
          </cell>
          <cell r="S40">
            <v>25</v>
          </cell>
          <cell r="T40">
            <v>0</v>
          </cell>
          <cell r="U40">
            <v>0</v>
          </cell>
          <cell r="V40">
            <v>15</v>
          </cell>
          <cell r="W40">
            <v>15</v>
          </cell>
          <cell r="X40">
            <v>30</v>
          </cell>
          <cell r="Y40" t="str">
            <v>Very Frequent</v>
          </cell>
          <cell r="Z40">
            <v>4</v>
          </cell>
          <cell r="AA40">
            <v>0.4278915259573195</v>
          </cell>
          <cell r="AB40" t="str">
            <v>N/A</v>
          </cell>
          <cell r="AC40">
            <v>0</v>
          </cell>
          <cell r="AD40" t="str">
            <v>N/A</v>
          </cell>
          <cell r="AE40">
            <v>0.19973486678229185</v>
          </cell>
          <cell r="AF40" t="str">
            <v>N/A</v>
          </cell>
          <cell r="AG40" t="str">
            <v>N/A</v>
          </cell>
          <cell r="AH40">
            <v>0</v>
          </cell>
          <cell r="AI40" t="str">
            <v>N/A</v>
          </cell>
          <cell r="AJ40" t="str">
            <v>N/A</v>
          </cell>
          <cell r="AK40">
            <v>0</v>
          </cell>
          <cell r="AL40" t="str">
            <v>N/A</v>
          </cell>
          <cell r="AM40">
            <v>30</v>
          </cell>
          <cell r="AN40">
            <v>30</v>
          </cell>
          <cell r="AP40">
            <v>0</v>
          </cell>
          <cell r="AQ40">
            <v>0</v>
          </cell>
          <cell r="AR40">
            <v>0</v>
          </cell>
          <cell r="AS40">
            <v>15</v>
          </cell>
          <cell r="AT40">
            <v>15</v>
          </cell>
          <cell r="AU40">
            <v>30</v>
          </cell>
          <cell r="AV40" t="str">
            <v>Very Frequent</v>
          </cell>
          <cell r="AW40">
            <v>4</v>
          </cell>
          <cell r="AX40">
            <v>3</v>
          </cell>
          <cell r="AY40">
            <v>6</v>
          </cell>
          <cell r="AZ40">
            <v>6</v>
          </cell>
          <cell r="BA40">
            <v>2</v>
          </cell>
          <cell r="BB40">
            <v>2</v>
          </cell>
          <cell r="BC40">
            <v>3</v>
          </cell>
          <cell r="BD40">
            <v>-1</v>
          </cell>
          <cell r="BE40">
            <v>-4</v>
          </cell>
          <cell r="BF40">
            <v>-3</v>
          </cell>
        </row>
        <row r="41">
          <cell r="A41">
            <v>39</v>
          </cell>
          <cell r="B41">
            <v>0</v>
          </cell>
          <cell r="C41" t="str">
            <v>High Point</v>
          </cell>
          <cell r="D41" t="str">
            <v>Seattle CBD</v>
          </cell>
          <cell r="E41" t="str">
            <v>35th Ave SW</v>
          </cell>
          <cell r="F41">
            <v>21</v>
          </cell>
          <cell r="G41">
            <v>1602.2870662460568</v>
          </cell>
          <cell r="H41">
            <v>4</v>
          </cell>
          <cell r="I41">
            <v>8042.1924290220823</v>
          </cell>
          <cell r="J41">
            <v>8</v>
          </cell>
          <cell r="K41">
            <v>0.30642125397537817</v>
          </cell>
          <cell r="L41">
            <v>0</v>
          </cell>
          <cell r="M41">
            <v>0.35306421697363621</v>
          </cell>
          <cell r="N41">
            <v>0</v>
          </cell>
          <cell r="O41" t="str">
            <v>Yes</v>
          </cell>
          <cell r="P41">
            <v>5</v>
          </cell>
          <cell r="Q41" t="str">
            <v/>
          </cell>
          <cell r="R41">
            <v>0</v>
          </cell>
          <cell r="S41">
            <v>17</v>
          </cell>
          <cell r="T41">
            <v>0</v>
          </cell>
          <cell r="U41">
            <v>0</v>
          </cell>
          <cell r="V41">
            <v>30</v>
          </cell>
          <cell r="W41">
            <v>30</v>
          </cell>
          <cell r="X41">
            <v>0</v>
          </cell>
          <cell r="Y41" t="str">
            <v>Local</v>
          </cell>
          <cell r="Z41">
            <v>2</v>
          </cell>
          <cell r="AA41" t="str">
            <v>N/A</v>
          </cell>
          <cell r="AB41" t="str">
            <v>N/A</v>
          </cell>
          <cell r="AC41" t="str">
            <v>N/A</v>
          </cell>
          <cell r="AD41" t="str">
            <v>N/A</v>
          </cell>
          <cell r="AE41" t="str">
            <v>N/A</v>
          </cell>
          <cell r="AF41" t="str">
            <v>N/A</v>
          </cell>
          <cell r="AG41">
            <v>0.26373664143390851</v>
          </cell>
          <cell r="AH41" t="str">
            <v>N/A</v>
          </cell>
          <cell r="AI41" t="str">
            <v>N/A</v>
          </cell>
          <cell r="AJ41">
            <v>0</v>
          </cell>
          <cell r="AK41">
            <v>0</v>
          </cell>
          <cell r="AL41">
            <v>30</v>
          </cell>
          <cell r="AM41">
            <v>0</v>
          </cell>
          <cell r="AN41">
            <v>30</v>
          </cell>
          <cell r="AP41">
            <v>0</v>
          </cell>
          <cell r="AQ41">
            <v>0</v>
          </cell>
          <cell r="AR41">
            <v>0</v>
          </cell>
          <cell r="AS41">
            <v>30</v>
          </cell>
          <cell r="AT41">
            <v>30</v>
          </cell>
          <cell r="AU41">
            <v>30</v>
          </cell>
          <cell r="AV41" t="str">
            <v>Local</v>
          </cell>
          <cell r="AW41">
            <v>2</v>
          </cell>
          <cell r="AX41">
            <v>6</v>
          </cell>
          <cell r="AY41">
            <v>6</v>
          </cell>
          <cell r="AZ41">
            <v>3</v>
          </cell>
          <cell r="BA41">
            <v>3</v>
          </cell>
          <cell r="BB41">
            <v>3</v>
          </cell>
          <cell r="BC41">
            <v>3</v>
          </cell>
          <cell r="BD41">
            <v>-3</v>
          </cell>
          <cell r="BE41">
            <v>-3</v>
          </cell>
          <cell r="BF41">
            <v>0</v>
          </cell>
        </row>
        <row r="42">
          <cell r="A42">
            <v>40</v>
          </cell>
          <cell r="B42">
            <v>0</v>
          </cell>
          <cell r="C42" t="str">
            <v>Issaquah</v>
          </cell>
          <cell r="D42" t="str">
            <v>Eastgate</v>
          </cell>
          <cell r="E42" t="str">
            <v>Newport Way</v>
          </cell>
          <cell r="F42" t="str">
            <v>271</v>
          </cell>
          <cell r="G42">
            <v>255.55600172644498</v>
          </cell>
          <cell r="H42">
            <v>0</v>
          </cell>
          <cell r="I42">
            <v>3481.9943832485096</v>
          </cell>
          <cell r="J42">
            <v>6</v>
          </cell>
          <cell r="K42">
            <v>0.6963840459581232</v>
          </cell>
          <cell r="L42">
            <v>5</v>
          </cell>
          <cell r="M42">
            <v>0.60536160206860179</v>
          </cell>
          <cell r="N42">
            <v>5</v>
          </cell>
          <cell r="O42" t="str">
            <v/>
          </cell>
          <cell r="P42">
            <v>0</v>
          </cell>
          <cell r="Q42" t="str">
            <v/>
          </cell>
          <cell r="R42">
            <v>0</v>
          </cell>
          <cell r="S42">
            <v>16</v>
          </cell>
          <cell r="T42">
            <v>0</v>
          </cell>
          <cell r="U42">
            <v>0</v>
          </cell>
          <cell r="V42">
            <v>30</v>
          </cell>
          <cell r="W42">
            <v>30</v>
          </cell>
          <cell r="X42">
            <v>0</v>
          </cell>
          <cell r="Y42" t="str">
            <v>Local</v>
          </cell>
          <cell r="Z42">
            <v>2</v>
          </cell>
          <cell r="AA42">
            <v>0.15037594068991511</v>
          </cell>
          <cell r="AB42" t="str">
            <v>N/A</v>
          </cell>
          <cell r="AC42">
            <v>0</v>
          </cell>
          <cell r="AD42" t="str">
            <v>N/A</v>
          </cell>
          <cell r="AE42">
            <v>5.1188040963217885E-2</v>
          </cell>
          <cell r="AF42" t="str">
            <v>N/A</v>
          </cell>
          <cell r="AG42" t="str">
            <v>N/A</v>
          </cell>
          <cell r="AH42">
            <v>0</v>
          </cell>
          <cell r="AI42" t="str">
            <v>N/A</v>
          </cell>
          <cell r="AJ42" t="str">
            <v>N/A</v>
          </cell>
          <cell r="AK42">
            <v>0</v>
          </cell>
          <cell r="AL42" t="str">
            <v>N/A</v>
          </cell>
          <cell r="AM42">
            <v>0</v>
          </cell>
          <cell r="AN42">
            <v>0</v>
          </cell>
          <cell r="AP42">
            <v>0</v>
          </cell>
          <cell r="AQ42">
            <v>0</v>
          </cell>
          <cell r="AR42">
            <v>0</v>
          </cell>
          <cell r="AS42">
            <v>30</v>
          </cell>
          <cell r="AT42">
            <v>30</v>
          </cell>
          <cell r="AU42">
            <v>0</v>
          </cell>
          <cell r="AV42" t="str">
            <v>Local</v>
          </cell>
          <cell r="AW42">
            <v>2</v>
          </cell>
          <cell r="AX42">
            <v>5</v>
          </cell>
          <cell r="AY42">
            <v>6</v>
          </cell>
          <cell r="AZ42">
            <v>6</v>
          </cell>
          <cell r="BA42">
            <v>3</v>
          </cell>
          <cell r="BB42">
            <v>3</v>
          </cell>
          <cell r="BC42">
            <v>6</v>
          </cell>
          <cell r="BD42">
            <v>-2</v>
          </cell>
          <cell r="BE42">
            <v>-3</v>
          </cell>
          <cell r="BF42">
            <v>0</v>
          </cell>
        </row>
        <row r="43">
          <cell r="A43">
            <v>41</v>
          </cell>
          <cell r="B43">
            <v>0</v>
          </cell>
          <cell r="C43" t="str">
            <v>Issaquah</v>
          </cell>
          <cell r="D43" t="str">
            <v>Overlake</v>
          </cell>
          <cell r="E43" t="str">
            <v>Sammamish, Bear Creek</v>
          </cell>
          <cell r="F43">
            <v>269</v>
          </cell>
          <cell r="G43">
            <v>440.53773914489221</v>
          </cell>
          <cell r="H43">
            <v>0</v>
          </cell>
          <cell r="I43">
            <v>1789.4959590409812</v>
          </cell>
          <cell r="J43">
            <v>4</v>
          </cell>
          <cell r="K43">
            <v>0.83037224899564832</v>
          </cell>
          <cell r="L43">
            <v>5</v>
          </cell>
          <cell r="M43">
            <v>0</v>
          </cell>
          <cell r="N43">
            <v>0</v>
          </cell>
          <cell r="O43" t="str">
            <v>Yes</v>
          </cell>
          <cell r="P43">
            <v>5</v>
          </cell>
          <cell r="Q43" t="str">
            <v/>
          </cell>
          <cell r="R43">
            <v>0</v>
          </cell>
          <cell r="S43">
            <v>14</v>
          </cell>
          <cell r="T43">
            <v>0</v>
          </cell>
          <cell r="U43">
            <v>0</v>
          </cell>
          <cell r="V43">
            <v>30</v>
          </cell>
          <cell r="W43">
            <v>30</v>
          </cell>
          <cell r="X43">
            <v>0</v>
          </cell>
          <cell r="Y43" t="str">
            <v>Local</v>
          </cell>
          <cell r="Z43">
            <v>2</v>
          </cell>
          <cell r="AA43" t="str">
            <v>N/A</v>
          </cell>
          <cell r="AB43" t="str">
            <v>N/A</v>
          </cell>
          <cell r="AC43" t="str">
            <v>N/A</v>
          </cell>
          <cell r="AD43" t="str">
            <v>N/A</v>
          </cell>
          <cell r="AE43" t="str">
            <v>N/A</v>
          </cell>
          <cell r="AF43">
            <v>0.14608862703887193</v>
          </cell>
          <cell r="AG43" t="str">
            <v>N/A</v>
          </cell>
          <cell r="AH43" t="str">
            <v>N/A</v>
          </cell>
          <cell r="AI43">
            <v>0</v>
          </cell>
          <cell r="AJ43" t="str">
            <v>N/A</v>
          </cell>
          <cell r="AK43">
            <v>0</v>
          </cell>
          <cell r="AL43" t="str">
            <v>N/A</v>
          </cell>
          <cell r="AM43">
            <v>0</v>
          </cell>
          <cell r="AN43">
            <v>0</v>
          </cell>
          <cell r="AP43">
            <v>0</v>
          </cell>
          <cell r="AQ43">
            <v>0</v>
          </cell>
          <cell r="AR43">
            <v>0</v>
          </cell>
          <cell r="AS43">
            <v>30</v>
          </cell>
          <cell r="AT43">
            <v>30</v>
          </cell>
          <cell r="AU43">
            <v>0</v>
          </cell>
          <cell r="AV43" t="str">
            <v>Local</v>
          </cell>
          <cell r="AW43">
            <v>2</v>
          </cell>
          <cell r="AX43">
            <v>6</v>
          </cell>
          <cell r="AY43">
            <v>3</v>
          </cell>
          <cell r="AZ43">
            <v>6</v>
          </cell>
          <cell r="BA43">
            <v>3</v>
          </cell>
          <cell r="BB43">
            <v>3</v>
          </cell>
          <cell r="BC43">
            <v>6</v>
          </cell>
          <cell r="BD43">
            <v>-3</v>
          </cell>
          <cell r="BE43">
            <v>0</v>
          </cell>
          <cell r="BF43">
            <v>0</v>
          </cell>
        </row>
        <row r="44">
          <cell r="A44">
            <v>42</v>
          </cell>
          <cell r="B44">
            <v>0</v>
          </cell>
          <cell r="C44" t="str">
            <v>Issaquah</v>
          </cell>
          <cell r="D44" t="str">
            <v>North Bend</v>
          </cell>
          <cell r="E44" t="str">
            <v>Fall City, Snoqualmie</v>
          </cell>
          <cell r="F44">
            <v>209</v>
          </cell>
          <cell r="G44">
            <v>126.54833165510959</v>
          </cell>
          <cell r="H44">
            <v>0</v>
          </cell>
          <cell r="I44">
            <v>372.55096552354144</v>
          </cell>
          <cell r="J44">
            <v>0</v>
          </cell>
          <cell r="K44">
            <v>7.4979625462840871E-2</v>
          </cell>
          <cell r="L44">
            <v>0</v>
          </cell>
          <cell r="M44">
            <v>0.26242868869488956</v>
          </cell>
          <cell r="N44">
            <v>0</v>
          </cell>
          <cell r="O44" t="str">
            <v>Yes</v>
          </cell>
          <cell r="P44">
            <v>5</v>
          </cell>
          <cell r="Q44" t="str">
            <v/>
          </cell>
          <cell r="R44">
            <v>0</v>
          </cell>
          <cell r="S44">
            <v>5</v>
          </cell>
          <cell r="T44">
            <v>0</v>
          </cell>
          <cell r="U44">
            <v>0</v>
          </cell>
          <cell r="V44">
            <v>60</v>
          </cell>
          <cell r="W44">
            <v>60</v>
          </cell>
          <cell r="X44">
            <v>0</v>
          </cell>
          <cell r="Y44" t="str">
            <v>Hourly</v>
          </cell>
          <cell r="Z44">
            <v>1</v>
          </cell>
          <cell r="AA44" t="str">
            <v>N/A</v>
          </cell>
          <cell r="AB44" t="str">
            <v>N/A</v>
          </cell>
          <cell r="AC44" t="str">
            <v>N/A</v>
          </cell>
          <cell r="AD44" t="str">
            <v>N/A</v>
          </cell>
          <cell r="AE44" t="str">
            <v>N/A</v>
          </cell>
          <cell r="AF44" t="str">
            <v>N/A</v>
          </cell>
          <cell r="AG44" t="str">
            <v>N/A</v>
          </cell>
          <cell r="AH44" t="str">
            <v>N/A</v>
          </cell>
          <cell r="AI44" t="str">
            <v>N/A</v>
          </cell>
          <cell r="AJ44" t="str">
            <v>N/A</v>
          </cell>
          <cell r="AK44">
            <v>0</v>
          </cell>
          <cell r="AL44" t="str">
            <v>N/A</v>
          </cell>
          <cell r="AM44">
            <v>0</v>
          </cell>
          <cell r="AN44">
            <v>0</v>
          </cell>
          <cell r="AO44">
            <v>0</v>
          </cell>
          <cell r="AP44">
            <v>0</v>
          </cell>
          <cell r="AQ44">
            <v>0</v>
          </cell>
          <cell r="AR44">
            <v>0</v>
          </cell>
          <cell r="AS44">
            <v>60</v>
          </cell>
          <cell r="AT44">
            <v>60</v>
          </cell>
          <cell r="AU44">
            <v>0</v>
          </cell>
          <cell r="AV44" t="str">
            <v>Hourly</v>
          </cell>
          <cell r="AW44">
            <v>1</v>
          </cell>
          <cell r="AX44">
            <v>6</v>
          </cell>
          <cell r="AY44">
            <v>6</v>
          </cell>
          <cell r="AZ44">
            <v>6</v>
          </cell>
          <cell r="BA44">
            <v>5</v>
          </cell>
          <cell r="BB44">
            <v>5</v>
          </cell>
          <cell r="BC44">
            <v>6</v>
          </cell>
          <cell r="BD44">
            <v>-1</v>
          </cell>
          <cell r="BE44">
            <v>-1</v>
          </cell>
          <cell r="BF44">
            <v>0</v>
          </cell>
        </row>
        <row r="45">
          <cell r="A45">
            <v>43</v>
          </cell>
          <cell r="B45">
            <v>0</v>
          </cell>
          <cell r="C45" t="str">
            <v>Kenmore</v>
          </cell>
          <cell r="D45" t="str">
            <v>Kirkland</v>
          </cell>
          <cell r="E45" t="str">
            <v>Juanita</v>
          </cell>
          <cell r="F45" t="str">
            <v>234</v>
          </cell>
          <cell r="G45">
            <v>1005.9170307771976</v>
          </cell>
          <cell r="H45">
            <v>2</v>
          </cell>
          <cell r="I45">
            <v>671.8669116445966</v>
          </cell>
          <cell r="J45">
            <v>2</v>
          </cell>
          <cell r="K45">
            <v>0</v>
          </cell>
          <cell r="L45">
            <v>0</v>
          </cell>
          <cell r="M45">
            <v>0</v>
          </cell>
          <cell r="N45">
            <v>0</v>
          </cell>
          <cell r="O45" t="str">
            <v>Yes</v>
          </cell>
          <cell r="P45">
            <v>5</v>
          </cell>
          <cell r="Q45" t="str">
            <v/>
          </cell>
          <cell r="R45">
            <v>0</v>
          </cell>
          <cell r="S45">
            <v>9</v>
          </cell>
          <cell r="T45">
            <v>0</v>
          </cell>
          <cell r="U45">
            <v>0</v>
          </cell>
          <cell r="V45">
            <v>60</v>
          </cell>
          <cell r="W45">
            <v>60</v>
          </cell>
          <cell r="X45">
            <v>0</v>
          </cell>
          <cell r="Y45" t="str">
            <v>Hourly</v>
          </cell>
          <cell r="Z45">
            <v>1</v>
          </cell>
          <cell r="AA45">
            <v>0.2242063507437706</v>
          </cell>
          <cell r="AB45" t="str">
            <v>N/A</v>
          </cell>
          <cell r="AC45">
            <v>0</v>
          </cell>
          <cell r="AD45" t="str">
            <v>N/A</v>
          </cell>
          <cell r="AE45">
            <v>7.2938677981521607E-2</v>
          </cell>
          <cell r="AF45" t="str">
            <v>N/A</v>
          </cell>
          <cell r="AG45" t="str">
            <v>N/A</v>
          </cell>
          <cell r="AH45">
            <v>0</v>
          </cell>
          <cell r="AI45" t="str">
            <v>N/A</v>
          </cell>
          <cell r="AJ45" t="str">
            <v>N/A</v>
          </cell>
          <cell r="AK45">
            <v>0</v>
          </cell>
          <cell r="AL45" t="str">
            <v>N/A</v>
          </cell>
          <cell r="AM45">
            <v>0</v>
          </cell>
          <cell r="AN45">
            <v>0</v>
          </cell>
          <cell r="AO45">
            <v>0</v>
          </cell>
          <cell r="AP45">
            <v>0</v>
          </cell>
          <cell r="AQ45">
            <v>0</v>
          </cell>
          <cell r="AR45">
            <v>0</v>
          </cell>
          <cell r="AS45">
            <v>60</v>
          </cell>
          <cell r="AT45">
            <v>60</v>
          </cell>
          <cell r="AU45">
            <v>0</v>
          </cell>
          <cell r="AV45" t="str">
            <v>Hourly</v>
          </cell>
          <cell r="AW45">
            <v>1</v>
          </cell>
          <cell r="AX45">
            <v>5</v>
          </cell>
          <cell r="AY45">
            <v>6</v>
          </cell>
          <cell r="AZ45">
            <v>6</v>
          </cell>
          <cell r="BA45">
            <v>5</v>
          </cell>
          <cell r="BB45">
            <v>5</v>
          </cell>
          <cell r="BC45">
            <v>6</v>
          </cell>
          <cell r="BD45">
            <v>0</v>
          </cell>
          <cell r="BE45">
            <v>-1</v>
          </cell>
          <cell r="BF45">
            <v>0</v>
          </cell>
        </row>
        <row r="46">
          <cell r="A46">
            <v>44</v>
          </cell>
          <cell r="B46">
            <v>0</v>
          </cell>
          <cell r="C46" t="str">
            <v>Kenmore</v>
          </cell>
          <cell r="D46" t="str">
            <v>Shoreline</v>
          </cell>
          <cell r="E46" t="str">
            <v>Lake Forest Park, Aurora Village TC</v>
          </cell>
          <cell r="F46">
            <v>331</v>
          </cell>
          <cell r="G46">
            <v>695.72557197979665</v>
          </cell>
          <cell r="H46">
            <v>2</v>
          </cell>
          <cell r="I46">
            <v>1734.432962633929</v>
          </cell>
          <cell r="J46">
            <v>4</v>
          </cell>
          <cell r="K46">
            <v>0.30291411421846665</v>
          </cell>
          <cell r="L46">
            <v>0</v>
          </cell>
          <cell r="M46">
            <v>0.10046012173241724</v>
          </cell>
          <cell r="N46">
            <v>0</v>
          </cell>
          <cell r="O46" t="str">
            <v>Yes</v>
          </cell>
          <cell r="P46">
            <v>5</v>
          </cell>
          <cell r="Q46" t="str">
            <v/>
          </cell>
          <cell r="R46">
            <v>0</v>
          </cell>
          <cell r="S46">
            <v>11</v>
          </cell>
          <cell r="T46">
            <v>0</v>
          </cell>
          <cell r="U46">
            <v>0</v>
          </cell>
          <cell r="V46">
            <v>30</v>
          </cell>
          <cell r="W46">
            <v>30</v>
          </cell>
          <cell r="X46">
            <v>0</v>
          </cell>
          <cell r="Y46" t="str">
            <v>Local</v>
          </cell>
          <cell r="Z46">
            <v>2</v>
          </cell>
          <cell r="AA46" t="str">
            <v>N/A</v>
          </cell>
          <cell r="AB46">
            <v>0.23472222251196703</v>
          </cell>
          <cell r="AC46" t="str">
            <v>N/A</v>
          </cell>
          <cell r="AD46">
            <v>0</v>
          </cell>
          <cell r="AE46" t="str">
            <v>N/A</v>
          </cell>
          <cell r="AF46">
            <v>7.8002365503641535E-2</v>
          </cell>
          <cell r="AG46" t="str">
            <v>N/A</v>
          </cell>
          <cell r="AH46" t="str">
            <v>N/A</v>
          </cell>
          <cell r="AI46">
            <v>0</v>
          </cell>
          <cell r="AJ46" t="str">
            <v>N/A</v>
          </cell>
          <cell r="AK46">
            <v>0</v>
          </cell>
          <cell r="AL46" t="str">
            <v>N/A</v>
          </cell>
          <cell r="AM46">
            <v>0</v>
          </cell>
          <cell r="AN46">
            <v>0</v>
          </cell>
          <cell r="AP46">
            <v>0</v>
          </cell>
          <cell r="AQ46">
            <v>0</v>
          </cell>
          <cell r="AR46">
            <v>0</v>
          </cell>
          <cell r="AS46">
            <v>30</v>
          </cell>
          <cell r="AT46">
            <v>30</v>
          </cell>
          <cell r="AU46">
            <v>0</v>
          </cell>
          <cell r="AV46" t="str">
            <v>Local</v>
          </cell>
          <cell r="AW46">
            <v>2</v>
          </cell>
          <cell r="AX46">
            <v>6</v>
          </cell>
          <cell r="AY46">
            <v>5</v>
          </cell>
          <cell r="AZ46">
            <v>6</v>
          </cell>
          <cell r="BA46">
            <v>3</v>
          </cell>
          <cell r="BB46">
            <v>3</v>
          </cell>
          <cell r="BC46">
            <v>6</v>
          </cell>
          <cell r="BD46">
            <v>-3</v>
          </cell>
          <cell r="BE46">
            <v>-2</v>
          </cell>
          <cell r="BF46">
            <v>0</v>
          </cell>
        </row>
        <row r="47">
          <cell r="A47">
            <v>45</v>
          </cell>
          <cell r="B47">
            <v>0</v>
          </cell>
          <cell r="C47" t="str">
            <v>Kenmore</v>
          </cell>
          <cell r="D47" t="str">
            <v>U. District</v>
          </cell>
          <cell r="E47" t="str">
            <v>Lake Forest Park, Lake City</v>
          </cell>
          <cell r="F47" t="str">
            <v>372EX</v>
          </cell>
          <cell r="G47">
            <v>1182.0963993011922</v>
          </cell>
          <cell r="H47">
            <v>2</v>
          </cell>
          <cell r="I47">
            <v>6775.5346502946395</v>
          </cell>
          <cell r="J47">
            <v>8</v>
          </cell>
          <cell r="K47">
            <v>0.31204272049380399</v>
          </cell>
          <cell r="L47">
            <v>0</v>
          </cell>
          <cell r="M47">
            <v>0.62803801314514573</v>
          </cell>
          <cell r="N47">
            <v>5</v>
          </cell>
          <cell r="O47" t="str">
            <v>Yes</v>
          </cell>
          <cell r="P47">
            <v>5</v>
          </cell>
          <cell r="Q47" t="str">
            <v/>
          </cell>
          <cell r="R47">
            <v>0</v>
          </cell>
          <cell r="S47">
            <v>20</v>
          </cell>
          <cell r="T47">
            <v>0</v>
          </cell>
          <cell r="U47">
            <v>0</v>
          </cell>
          <cell r="V47">
            <v>15</v>
          </cell>
          <cell r="W47">
            <v>30</v>
          </cell>
          <cell r="X47">
            <v>30</v>
          </cell>
          <cell r="Y47" t="str">
            <v>Frequent</v>
          </cell>
          <cell r="Z47">
            <v>3</v>
          </cell>
          <cell r="AA47">
            <v>0.22395833333333334</v>
          </cell>
          <cell r="AB47" t="str">
            <v>N/A</v>
          </cell>
          <cell r="AC47">
            <v>0</v>
          </cell>
          <cell r="AD47" t="str">
            <v>N/A</v>
          </cell>
          <cell r="AE47">
            <v>6.4513425481033934E-2</v>
          </cell>
          <cell r="AF47" t="str">
            <v>N/A</v>
          </cell>
          <cell r="AG47" t="str">
            <v>N/A</v>
          </cell>
          <cell r="AH47">
            <v>0</v>
          </cell>
          <cell r="AI47" t="str">
            <v>N/A</v>
          </cell>
          <cell r="AJ47" t="str">
            <v>N/A</v>
          </cell>
          <cell r="AK47">
            <v>0</v>
          </cell>
          <cell r="AL47" t="str">
            <v>N/A</v>
          </cell>
          <cell r="AM47">
            <v>30</v>
          </cell>
          <cell r="AN47">
            <v>30</v>
          </cell>
          <cell r="AP47">
            <v>0</v>
          </cell>
          <cell r="AQ47">
            <v>0</v>
          </cell>
          <cell r="AR47">
            <v>0</v>
          </cell>
          <cell r="AS47">
            <v>15</v>
          </cell>
          <cell r="AT47">
            <v>30</v>
          </cell>
          <cell r="AU47">
            <v>30</v>
          </cell>
          <cell r="AV47" t="str">
            <v>Frequent</v>
          </cell>
          <cell r="AW47">
            <v>3</v>
          </cell>
          <cell r="AX47">
            <v>5</v>
          </cell>
          <cell r="AY47">
            <v>6</v>
          </cell>
          <cell r="AZ47">
            <v>6</v>
          </cell>
          <cell r="BA47">
            <v>2</v>
          </cell>
          <cell r="BB47">
            <v>3</v>
          </cell>
          <cell r="BC47">
            <v>3</v>
          </cell>
          <cell r="BD47">
            <v>-3</v>
          </cell>
          <cell r="BE47">
            <v>-3</v>
          </cell>
          <cell r="BF47">
            <v>-3</v>
          </cell>
        </row>
        <row r="48">
          <cell r="A48">
            <v>46</v>
          </cell>
          <cell r="B48">
            <v>0</v>
          </cell>
          <cell r="C48" t="str">
            <v>Kenmore</v>
          </cell>
          <cell r="D48" t="str">
            <v>Totem Lake</v>
          </cell>
          <cell r="E48" t="str">
            <v>Finn Hill, Juanita</v>
          </cell>
          <cell r="F48" t="str">
            <v>935DART</v>
          </cell>
          <cell r="G48">
            <v>760.96442623768064</v>
          </cell>
          <cell r="H48">
            <v>2</v>
          </cell>
          <cell r="I48">
            <v>1112.1938536215632</v>
          </cell>
          <cell r="J48">
            <v>2</v>
          </cell>
          <cell r="K48">
            <v>0</v>
          </cell>
          <cell r="L48">
            <v>0</v>
          </cell>
          <cell r="M48">
            <v>2.4096385542168676E-2</v>
          </cell>
          <cell r="N48">
            <v>0</v>
          </cell>
          <cell r="O48" t="str">
            <v>Yes</v>
          </cell>
          <cell r="P48">
            <v>5</v>
          </cell>
          <cell r="Q48" t="str">
            <v/>
          </cell>
          <cell r="R48">
            <v>0</v>
          </cell>
          <cell r="S48">
            <v>9</v>
          </cell>
          <cell r="T48">
            <v>0</v>
          </cell>
          <cell r="U48">
            <v>0</v>
          </cell>
          <cell r="V48">
            <v>60</v>
          </cell>
          <cell r="W48">
            <v>60</v>
          </cell>
          <cell r="X48">
            <v>0</v>
          </cell>
          <cell r="Y48" t="str">
            <v>Hourly</v>
          </cell>
          <cell r="Z48">
            <v>1</v>
          </cell>
          <cell r="AA48">
            <v>0.20000000298023224</v>
          </cell>
          <cell r="AB48" t="str">
            <v>N/A</v>
          </cell>
          <cell r="AC48">
            <v>0</v>
          </cell>
          <cell r="AD48" t="str">
            <v>N/A</v>
          </cell>
          <cell r="AE48">
            <v>4.3970333460239895E-2</v>
          </cell>
          <cell r="AF48" t="str">
            <v>N/A</v>
          </cell>
          <cell r="AG48" t="str">
            <v>N/A</v>
          </cell>
          <cell r="AH48">
            <v>0</v>
          </cell>
          <cell r="AI48" t="str">
            <v>N/A</v>
          </cell>
          <cell r="AJ48" t="str">
            <v>N/A</v>
          </cell>
          <cell r="AK48">
            <v>0</v>
          </cell>
          <cell r="AL48" t="str">
            <v>N/A</v>
          </cell>
          <cell r="AM48">
            <v>0</v>
          </cell>
          <cell r="AN48">
            <v>0</v>
          </cell>
          <cell r="AP48">
            <v>0</v>
          </cell>
          <cell r="AQ48">
            <v>0</v>
          </cell>
          <cell r="AR48">
            <v>0</v>
          </cell>
          <cell r="AS48">
            <v>60</v>
          </cell>
          <cell r="AT48">
            <v>60</v>
          </cell>
          <cell r="AU48">
            <v>0</v>
          </cell>
          <cell r="AV48" t="str">
            <v>Hourly</v>
          </cell>
          <cell r="AW48">
            <v>1</v>
          </cell>
          <cell r="AX48">
            <v>5</v>
          </cell>
          <cell r="AY48">
            <v>6</v>
          </cell>
          <cell r="AZ48">
            <v>6</v>
          </cell>
          <cell r="BA48">
            <v>5</v>
          </cell>
          <cell r="BB48">
            <v>5</v>
          </cell>
          <cell r="BC48">
            <v>6</v>
          </cell>
          <cell r="BD48">
            <v>0</v>
          </cell>
          <cell r="BE48">
            <v>-1</v>
          </cell>
          <cell r="BF48">
            <v>0</v>
          </cell>
        </row>
        <row r="49">
          <cell r="A49">
            <v>47</v>
          </cell>
          <cell r="B49">
            <v>0</v>
          </cell>
          <cell r="C49" t="str">
            <v>Kennydale</v>
          </cell>
          <cell r="D49" t="str">
            <v>Renton</v>
          </cell>
          <cell r="E49" t="str">
            <v>Edmonds Av NE</v>
          </cell>
          <cell r="F49" t="str">
            <v>909DART</v>
          </cell>
          <cell r="G49">
            <v>1025.594762424724</v>
          </cell>
          <cell r="H49">
            <v>2</v>
          </cell>
          <cell r="I49">
            <v>549.87149395570384</v>
          </cell>
          <cell r="J49">
            <v>2</v>
          </cell>
          <cell r="K49">
            <v>0.86538461538461542</v>
          </cell>
          <cell r="L49">
            <v>5</v>
          </cell>
          <cell r="M49">
            <v>0.34615384615384615</v>
          </cell>
          <cell r="N49">
            <v>0</v>
          </cell>
          <cell r="O49" t="str">
            <v/>
          </cell>
          <cell r="P49">
            <v>0</v>
          </cell>
          <cell r="Q49" t="str">
            <v/>
          </cell>
          <cell r="R49">
            <v>0</v>
          </cell>
          <cell r="S49">
            <v>9</v>
          </cell>
          <cell r="T49">
            <v>0</v>
          </cell>
          <cell r="U49">
            <v>0</v>
          </cell>
          <cell r="V49">
            <v>60</v>
          </cell>
          <cell r="W49">
            <v>60</v>
          </cell>
          <cell r="X49">
            <v>0</v>
          </cell>
          <cell r="Y49" t="str">
            <v>Hourly</v>
          </cell>
          <cell r="Z49">
            <v>1</v>
          </cell>
          <cell r="AA49">
            <v>0.3333333432674408</v>
          </cell>
          <cell r="AB49" t="str">
            <v>N/A</v>
          </cell>
          <cell r="AC49">
            <v>0</v>
          </cell>
          <cell r="AD49" t="str">
            <v>N/A</v>
          </cell>
          <cell r="AE49">
            <v>8.8139801957095101E-2</v>
          </cell>
          <cell r="AF49" t="str">
            <v>N/A</v>
          </cell>
          <cell r="AG49" t="str">
            <v>N/A</v>
          </cell>
          <cell r="AH49">
            <v>0</v>
          </cell>
          <cell r="AI49" t="str">
            <v>N/A</v>
          </cell>
          <cell r="AJ49" t="str">
            <v>N/A</v>
          </cell>
          <cell r="AK49">
            <v>0</v>
          </cell>
          <cell r="AL49" t="str">
            <v>N/A</v>
          </cell>
          <cell r="AM49">
            <v>0</v>
          </cell>
          <cell r="AN49">
            <v>0</v>
          </cell>
          <cell r="AP49">
            <v>0</v>
          </cell>
          <cell r="AQ49">
            <v>0</v>
          </cell>
          <cell r="AR49">
            <v>0</v>
          </cell>
          <cell r="AS49">
            <v>60</v>
          </cell>
          <cell r="AT49">
            <v>60</v>
          </cell>
          <cell r="AU49">
            <v>0</v>
          </cell>
          <cell r="AV49" t="str">
            <v>Hourly</v>
          </cell>
          <cell r="AW49">
            <v>1</v>
          </cell>
          <cell r="AX49">
            <v>5</v>
          </cell>
          <cell r="AY49">
            <v>6</v>
          </cell>
          <cell r="AZ49">
            <v>6</v>
          </cell>
          <cell r="BA49">
            <v>5</v>
          </cell>
          <cell r="BB49">
            <v>5</v>
          </cell>
          <cell r="BC49">
            <v>6</v>
          </cell>
          <cell r="BD49">
            <v>0</v>
          </cell>
          <cell r="BE49">
            <v>-1</v>
          </cell>
          <cell r="BF49">
            <v>0</v>
          </cell>
        </row>
        <row r="50">
          <cell r="A50">
            <v>48</v>
          </cell>
          <cell r="B50">
            <v>0</v>
          </cell>
          <cell r="C50" t="str">
            <v>Kent</v>
          </cell>
          <cell r="D50" t="str">
            <v>Burien</v>
          </cell>
          <cell r="E50" t="str">
            <v>Kent-DM Rd, S. 240th St, 1st Av S</v>
          </cell>
          <cell r="F50" t="str">
            <v>131/166</v>
          </cell>
          <cell r="G50">
            <v>835.7352045450682</v>
          </cell>
          <cell r="H50">
            <v>2</v>
          </cell>
          <cell r="I50">
            <v>1101.6071549749915</v>
          </cell>
          <cell r="J50">
            <v>2</v>
          </cell>
          <cell r="K50">
            <v>0.6912699660050412</v>
          </cell>
          <cell r="L50">
            <v>5</v>
          </cell>
          <cell r="M50">
            <v>0.85517134301192432</v>
          </cell>
          <cell r="N50">
            <v>5</v>
          </cell>
          <cell r="O50" t="str">
            <v>Yes</v>
          </cell>
          <cell r="P50">
            <v>5</v>
          </cell>
          <cell r="Q50" t="str">
            <v/>
          </cell>
          <cell r="R50">
            <v>0</v>
          </cell>
          <cell r="S50">
            <v>19</v>
          </cell>
          <cell r="T50">
            <v>0</v>
          </cell>
          <cell r="U50">
            <v>0</v>
          </cell>
          <cell r="V50">
            <v>15</v>
          </cell>
          <cell r="W50">
            <v>30</v>
          </cell>
          <cell r="X50">
            <v>30</v>
          </cell>
          <cell r="Y50" t="str">
            <v>Frequent</v>
          </cell>
          <cell r="Z50">
            <v>3</v>
          </cell>
          <cell r="AA50" t="str">
            <v>N/A</v>
          </cell>
          <cell r="AB50">
            <v>0.50476192186276114</v>
          </cell>
          <cell r="AC50" t="str">
            <v>N/A</v>
          </cell>
          <cell r="AD50">
            <v>0</v>
          </cell>
          <cell r="AE50" t="str">
            <v>N/A</v>
          </cell>
          <cell r="AF50">
            <v>0.22748908070430146</v>
          </cell>
          <cell r="AG50" t="str">
            <v>N/A</v>
          </cell>
          <cell r="AH50" t="str">
            <v>N/A</v>
          </cell>
          <cell r="AI50">
            <v>0</v>
          </cell>
          <cell r="AJ50" t="str">
            <v>N/A</v>
          </cell>
          <cell r="AK50">
            <v>0</v>
          </cell>
          <cell r="AL50" t="str">
            <v>N/A</v>
          </cell>
          <cell r="AM50">
            <v>30</v>
          </cell>
          <cell r="AN50">
            <v>30</v>
          </cell>
          <cell r="AP50">
            <v>0</v>
          </cell>
          <cell r="AQ50">
            <v>0</v>
          </cell>
          <cell r="AR50">
            <v>0</v>
          </cell>
          <cell r="AS50">
            <v>15</v>
          </cell>
          <cell r="AT50">
            <v>30</v>
          </cell>
          <cell r="AU50">
            <v>30</v>
          </cell>
          <cell r="AV50" t="str">
            <v>Frequent</v>
          </cell>
          <cell r="AW50">
            <v>3</v>
          </cell>
          <cell r="AX50">
            <v>6</v>
          </cell>
          <cell r="AY50">
            <v>3</v>
          </cell>
          <cell r="AZ50">
            <v>6</v>
          </cell>
          <cell r="BA50">
            <v>2</v>
          </cell>
          <cell r="BB50">
            <v>3</v>
          </cell>
          <cell r="BC50">
            <v>3</v>
          </cell>
          <cell r="BD50">
            <v>-4</v>
          </cell>
          <cell r="BE50">
            <v>0</v>
          </cell>
          <cell r="BF50">
            <v>-3</v>
          </cell>
        </row>
        <row r="51">
          <cell r="A51">
            <v>49</v>
          </cell>
          <cell r="B51">
            <v>0</v>
          </cell>
          <cell r="C51" t="str">
            <v>Kent</v>
          </cell>
          <cell r="D51" t="str">
            <v>Maple Valley</v>
          </cell>
          <cell r="E51" t="str">
            <v>Kent-Kangley Road</v>
          </cell>
          <cell r="F51">
            <v>168</v>
          </cell>
          <cell r="G51">
            <v>615.86836697274077</v>
          </cell>
          <cell r="H51">
            <v>2</v>
          </cell>
          <cell r="I51">
            <v>567.22653416725041</v>
          </cell>
          <cell r="J51">
            <v>2</v>
          </cell>
          <cell r="K51">
            <v>0.61814524642746205</v>
          </cell>
          <cell r="L51">
            <v>5</v>
          </cell>
          <cell r="M51">
            <v>0.57082362875468473</v>
          </cell>
          <cell r="N51">
            <v>5</v>
          </cell>
          <cell r="O51" t="str">
            <v>Yes</v>
          </cell>
          <cell r="P51">
            <v>5</v>
          </cell>
          <cell r="Q51" t="str">
            <v/>
          </cell>
          <cell r="R51">
            <v>0</v>
          </cell>
          <cell r="S51">
            <v>19</v>
          </cell>
          <cell r="T51">
            <v>0</v>
          </cell>
          <cell r="U51">
            <v>0</v>
          </cell>
          <cell r="V51">
            <v>15</v>
          </cell>
          <cell r="W51">
            <v>30</v>
          </cell>
          <cell r="X51">
            <v>30</v>
          </cell>
          <cell r="Y51" t="str">
            <v>Frequent</v>
          </cell>
          <cell r="Z51">
            <v>3</v>
          </cell>
          <cell r="AA51" t="str">
            <v>N/A</v>
          </cell>
          <cell r="AB51">
            <v>0.18095238506793976</v>
          </cell>
          <cell r="AC51" t="str">
            <v>N/A</v>
          </cell>
          <cell r="AD51">
            <v>0</v>
          </cell>
          <cell r="AE51" t="str">
            <v>N/A</v>
          </cell>
          <cell r="AF51">
            <v>9.0245728977283279E-2</v>
          </cell>
          <cell r="AG51" t="str">
            <v>N/A</v>
          </cell>
          <cell r="AH51" t="str">
            <v>N/A</v>
          </cell>
          <cell r="AI51">
            <v>0</v>
          </cell>
          <cell r="AJ51" t="str">
            <v>N/A</v>
          </cell>
          <cell r="AK51">
            <v>0</v>
          </cell>
          <cell r="AL51" t="str">
            <v>N/A</v>
          </cell>
          <cell r="AM51">
            <v>30</v>
          </cell>
          <cell r="AN51">
            <v>30</v>
          </cell>
          <cell r="AP51">
            <v>0</v>
          </cell>
          <cell r="AQ51">
            <v>0</v>
          </cell>
          <cell r="AR51">
            <v>0</v>
          </cell>
          <cell r="AS51">
            <v>15</v>
          </cell>
          <cell r="AT51">
            <v>30</v>
          </cell>
          <cell r="AU51">
            <v>30</v>
          </cell>
          <cell r="AV51" t="str">
            <v>Frequent</v>
          </cell>
          <cell r="AW51">
            <v>3</v>
          </cell>
          <cell r="AX51">
            <v>6</v>
          </cell>
          <cell r="AY51">
            <v>5</v>
          </cell>
          <cell r="AZ51">
            <v>6</v>
          </cell>
          <cell r="BA51">
            <v>2</v>
          </cell>
          <cell r="BB51">
            <v>3</v>
          </cell>
          <cell r="BC51">
            <v>3</v>
          </cell>
          <cell r="BD51">
            <v>-4</v>
          </cell>
          <cell r="BE51">
            <v>-2</v>
          </cell>
          <cell r="BF51">
            <v>-3</v>
          </cell>
        </row>
        <row r="52">
          <cell r="A52">
            <v>50</v>
          </cell>
          <cell r="B52">
            <v>0</v>
          </cell>
          <cell r="C52" t="str">
            <v>Kent</v>
          </cell>
          <cell r="D52" t="str">
            <v>Renton</v>
          </cell>
          <cell r="E52" t="str">
            <v>Kent East Hill</v>
          </cell>
          <cell r="F52">
            <v>169</v>
          </cell>
          <cell r="G52">
            <v>780.63031491489721</v>
          </cell>
          <cell r="H52">
            <v>2</v>
          </cell>
          <cell r="I52">
            <v>1065.2398094179146</v>
          </cell>
          <cell r="J52">
            <v>2</v>
          </cell>
          <cell r="K52">
            <v>1</v>
          </cell>
          <cell r="L52">
            <v>5</v>
          </cell>
          <cell r="M52">
            <v>0.36346427057205249</v>
          </cell>
          <cell r="N52">
            <v>0</v>
          </cell>
          <cell r="O52" t="str">
            <v/>
          </cell>
          <cell r="P52">
            <v>0</v>
          </cell>
          <cell r="Q52" t="str">
            <v>Yes</v>
          </cell>
          <cell r="R52">
            <v>10</v>
          </cell>
          <cell r="S52">
            <v>19</v>
          </cell>
          <cell r="T52">
            <v>0</v>
          </cell>
          <cell r="U52">
            <v>0</v>
          </cell>
          <cell r="V52">
            <v>15</v>
          </cell>
          <cell r="W52">
            <v>30</v>
          </cell>
          <cell r="X52">
            <v>30</v>
          </cell>
          <cell r="Y52" t="str">
            <v>Frequent</v>
          </cell>
          <cell r="Z52">
            <v>3</v>
          </cell>
          <cell r="AA52" t="str">
            <v>N/A</v>
          </cell>
          <cell r="AB52">
            <v>0.67012988979166199</v>
          </cell>
          <cell r="AC52" t="str">
            <v>N/A</v>
          </cell>
          <cell r="AD52">
            <v>0</v>
          </cell>
          <cell r="AE52" t="str">
            <v>N/A</v>
          </cell>
          <cell r="AF52">
            <v>0.31169275396265023</v>
          </cell>
          <cell r="AG52" t="str">
            <v>N/A</v>
          </cell>
          <cell r="AH52" t="str">
            <v>N/A</v>
          </cell>
          <cell r="AI52">
            <v>0</v>
          </cell>
          <cell r="AJ52" t="str">
            <v>N/A</v>
          </cell>
          <cell r="AK52">
            <v>60</v>
          </cell>
          <cell r="AL52" t="str">
            <v>N/A</v>
          </cell>
          <cell r="AM52">
            <v>30</v>
          </cell>
          <cell r="AN52">
            <v>30</v>
          </cell>
          <cell r="AP52">
            <v>0</v>
          </cell>
          <cell r="AQ52">
            <v>0</v>
          </cell>
          <cell r="AR52">
            <v>0</v>
          </cell>
          <cell r="AS52">
            <v>15</v>
          </cell>
          <cell r="AT52">
            <v>30</v>
          </cell>
          <cell r="AU52">
            <v>30</v>
          </cell>
          <cell r="AV52" t="str">
            <v>Frequent</v>
          </cell>
          <cell r="AW52">
            <v>3</v>
          </cell>
          <cell r="AX52">
            <v>6</v>
          </cell>
          <cell r="AY52">
            <v>3</v>
          </cell>
          <cell r="AZ52">
            <v>6</v>
          </cell>
          <cell r="BA52">
            <v>2</v>
          </cell>
          <cell r="BB52">
            <v>3</v>
          </cell>
          <cell r="BC52">
            <v>3</v>
          </cell>
          <cell r="BD52">
            <v>-4</v>
          </cell>
          <cell r="BE52">
            <v>0</v>
          </cell>
          <cell r="BF52">
            <v>-3</v>
          </cell>
        </row>
        <row r="53">
          <cell r="A53">
            <v>51</v>
          </cell>
          <cell r="B53">
            <v>0</v>
          </cell>
          <cell r="C53" t="str">
            <v>Kent</v>
          </cell>
          <cell r="D53" t="str">
            <v>Seattle CBD</v>
          </cell>
          <cell r="E53" t="str">
            <v>Tukwila</v>
          </cell>
          <cell r="F53">
            <v>150</v>
          </cell>
          <cell r="G53">
            <v>408.10889319640188</v>
          </cell>
          <cell r="H53">
            <v>0</v>
          </cell>
          <cell r="I53">
            <v>3769.2850524691398</v>
          </cell>
          <cell r="J53">
            <v>6</v>
          </cell>
          <cell r="K53">
            <v>1</v>
          </cell>
          <cell r="L53">
            <v>5</v>
          </cell>
          <cell r="M53">
            <v>0.99989281885984127</v>
          </cell>
          <cell r="N53">
            <v>5</v>
          </cell>
          <cell r="O53" t="str">
            <v/>
          </cell>
          <cell r="P53">
            <v>0</v>
          </cell>
          <cell r="Q53" t="str">
            <v>Yes</v>
          </cell>
          <cell r="R53">
            <v>10</v>
          </cell>
          <cell r="S53">
            <v>26</v>
          </cell>
          <cell r="T53">
            <v>0</v>
          </cell>
          <cell r="U53">
            <v>0</v>
          </cell>
          <cell r="V53">
            <v>15</v>
          </cell>
          <cell r="W53">
            <v>15</v>
          </cell>
          <cell r="X53">
            <v>30</v>
          </cell>
          <cell r="Y53" t="str">
            <v>Very Frequent</v>
          </cell>
          <cell r="Z53">
            <v>4</v>
          </cell>
          <cell r="AA53" t="str">
            <v>N/A</v>
          </cell>
          <cell r="AB53">
            <v>0.3048941785538638</v>
          </cell>
          <cell r="AC53" t="str">
            <v>N/A</v>
          </cell>
          <cell r="AD53">
            <v>0</v>
          </cell>
          <cell r="AE53" t="str">
            <v>N/A</v>
          </cell>
          <cell r="AF53">
            <v>0.16921483032380571</v>
          </cell>
          <cell r="AG53" t="str">
            <v>N/A</v>
          </cell>
          <cell r="AH53" t="str">
            <v>N/A</v>
          </cell>
          <cell r="AI53">
            <v>0</v>
          </cell>
          <cell r="AJ53" t="str">
            <v>N/A</v>
          </cell>
          <cell r="AK53">
            <v>60</v>
          </cell>
          <cell r="AL53" t="str">
            <v>N/A</v>
          </cell>
          <cell r="AM53">
            <v>30</v>
          </cell>
          <cell r="AN53">
            <v>30</v>
          </cell>
          <cell r="AP53">
            <v>0</v>
          </cell>
          <cell r="AQ53">
            <v>0</v>
          </cell>
          <cell r="AR53">
            <v>0</v>
          </cell>
          <cell r="AS53">
            <v>15</v>
          </cell>
          <cell r="AT53">
            <v>15</v>
          </cell>
          <cell r="AU53">
            <v>30</v>
          </cell>
          <cell r="AV53" t="str">
            <v>Very Frequent</v>
          </cell>
          <cell r="AW53">
            <v>4</v>
          </cell>
          <cell r="AX53">
            <v>6</v>
          </cell>
          <cell r="AY53">
            <v>3</v>
          </cell>
          <cell r="AZ53">
            <v>6</v>
          </cell>
          <cell r="BA53">
            <v>2</v>
          </cell>
          <cell r="BB53">
            <v>2</v>
          </cell>
          <cell r="BC53">
            <v>3</v>
          </cell>
          <cell r="BD53">
            <v>-4</v>
          </cell>
          <cell r="BE53">
            <v>-1</v>
          </cell>
          <cell r="BF53">
            <v>-3</v>
          </cell>
        </row>
        <row r="54">
          <cell r="A54">
            <v>52</v>
          </cell>
          <cell r="B54">
            <v>0</v>
          </cell>
          <cell r="C54" t="str">
            <v>Kent</v>
          </cell>
          <cell r="D54" t="str">
            <v>Renton</v>
          </cell>
          <cell r="E54" t="str">
            <v>84th Av S, Lind Av SW</v>
          </cell>
          <cell r="F54">
            <v>153</v>
          </cell>
          <cell r="G54">
            <v>363.19243145122277</v>
          </cell>
          <cell r="H54">
            <v>0</v>
          </cell>
          <cell r="I54">
            <v>2396.5032406622399</v>
          </cell>
          <cell r="J54">
            <v>4</v>
          </cell>
          <cell r="K54">
            <v>0.99215891292879255</v>
          </cell>
          <cell r="L54">
            <v>5</v>
          </cell>
          <cell r="M54">
            <v>0.95243073665868716</v>
          </cell>
          <cell r="N54">
            <v>5</v>
          </cell>
          <cell r="O54" t="str">
            <v/>
          </cell>
          <cell r="P54">
            <v>0</v>
          </cell>
          <cell r="Q54" t="str">
            <v>Yes</v>
          </cell>
          <cell r="R54">
            <v>10</v>
          </cell>
          <cell r="S54">
            <v>24</v>
          </cell>
          <cell r="T54">
            <v>0</v>
          </cell>
          <cell r="U54">
            <v>0</v>
          </cell>
          <cell r="V54">
            <v>15</v>
          </cell>
          <cell r="W54">
            <v>30</v>
          </cell>
          <cell r="X54">
            <v>30</v>
          </cell>
          <cell r="Y54" t="str">
            <v>Frequent</v>
          </cell>
          <cell r="Z54">
            <v>3</v>
          </cell>
          <cell r="AA54" t="str">
            <v>N/A</v>
          </cell>
          <cell r="AB54" t="str">
            <v>N/A</v>
          </cell>
          <cell r="AC54" t="str">
            <v>N/A</v>
          </cell>
          <cell r="AD54" t="str">
            <v>N/A</v>
          </cell>
          <cell r="AE54" t="str">
            <v>N/A</v>
          </cell>
          <cell r="AF54" t="str">
            <v>N/A</v>
          </cell>
          <cell r="AG54" t="str">
            <v>N/A</v>
          </cell>
          <cell r="AH54" t="str">
            <v>N/A</v>
          </cell>
          <cell r="AI54" t="str">
            <v>N/A</v>
          </cell>
          <cell r="AJ54" t="str">
            <v>N/A</v>
          </cell>
          <cell r="AK54">
            <v>60</v>
          </cell>
          <cell r="AL54" t="str">
            <v>N/A</v>
          </cell>
          <cell r="AM54">
            <v>30</v>
          </cell>
          <cell r="AN54">
            <v>30</v>
          </cell>
          <cell r="AP54">
            <v>0</v>
          </cell>
          <cell r="AQ54">
            <v>0</v>
          </cell>
          <cell r="AR54">
            <v>0</v>
          </cell>
          <cell r="AS54">
            <v>15</v>
          </cell>
          <cell r="AT54">
            <v>30</v>
          </cell>
          <cell r="AU54">
            <v>30</v>
          </cell>
          <cell r="AV54" t="str">
            <v>Frequent</v>
          </cell>
          <cell r="AW54">
            <v>3</v>
          </cell>
          <cell r="AX54">
            <v>6</v>
          </cell>
          <cell r="AY54">
            <v>6</v>
          </cell>
          <cell r="AZ54">
            <v>6</v>
          </cell>
          <cell r="BA54">
            <v>2</v>
          </cell>
          <cell r="BB54">
            <v>3</v>
          </cell>
          <cell r="BC54">
            <v>3</v>
          </cell>
          <cell r="BD54">
            <v>-4</v>
          </cell>
          <cell r="BE54">
            <v>-3</v>
          </cell>
          <cell r="BF54">
            <v>-3</v>
          </cell>
        </row>
        <row r="55">
          <cell r="A55">
            <v>53</v>
          </cell>
          <cell r="B55">
            <v>0</v>
          </cell>
          <cell r="C55" t="str">
            <v>Kirkland</v>
          </cell>
          <cell r="D55" t="str">
            <v>Bellevue</v>
          </cell>
          <cell r="E55" t="str">
            <v>South Kirkland</v>
          </cell>
          <cell r="F55" t="str">
            <v>234/235</v>
          </cell>
          <cell r="G55">
            <v>1552.970297029703</v>
          </cell>
          <cell r="H55">
            <v>4</v>
          </cell>
          <cell r="I55">
            <v>6067.6567656765683</v>
          </cell>
          <cell r="J55">
            <v>8</v>
          </cell>
          <cell r="K55">
            <v>0.22826086860396574</v>
          </cell>
          <cell r="L55">
            <v>0</v>
          </cell>
          <cell r="M55">
            <v>0</v>
          </cell>
          <cell r="N55">
            <v>0</v>
          </cell>
          <cell r="O55" t="str">
            <v>Yes</v>
          </cell>
          <cell r="P55">
            <v>5</v>
          </cell>
          <cell r="Q55" t="str">
            <v/>
          </cell>
          <cell r="R55">
            <v>0</v>
          </cell>
          <cell r="S55">
            <v>17</v>
          </cell>
          <cell r="T55">
            <v>0</v>
          </cell>
          <cell r="U55">
            <v>0</v>
          </cell>
          <cell r="V55">
            <v>30</v>
          </cell>
          <cell r="W55">
            <v>30</v>
          </cell>
          <cell r="X55">
            <v>0</v>
          </cell>
          <cell r="Y55" t="str">
            <v>Local</v>
          </cell>
          <cell r="Z55">
            <v>2</v>
          </cell>
          <cell r="AA55" t="e">
            <v>#N/A</v>
          </cell>
          <cell r="AB55" t="str">
            <v>N/A</v>
          </cell>
          <cell r="AC55" t="e">
            <v>#N/A</v>
          </cell>
          <cell r="AD55" t="str">
            <v>N/A</v>
          </cell>
          <cell r="AE55" t="e">
            <v>#N/A</v>
          </cell>
          <cell r="AF55" t="str">
            <v>N/A</v>
          </cell>
          <cell r="AG55" t="str">
            <v>N/A</v>
          </cell>
          <cell r="AH55" t="e">
            <v>#N/A</v>
          </cell>
          <cell r="AI55" t="str">
            <v>N/A</v>
          </cell>
          <cell r="AJ55" t="str">
            <v>N/A</v>
          </cell>
          <cell r="AK55">
            <v>0</v>
          </cell>
          <cell r="AL55" t="str">
            <v>N/A</v>
          </cell>
          <cell r="AM55" t="e">
            <v>#N/A</v>
          </cell>
          <cell r="AN55" t="e">
            <v>#N/A</v>
          </cell>
          <cell r="AP55" t="e">
            <v>#N/A</v>
          </cell>
          <cell r="AQ55">
            <v>0</v>
          </cell>
          <cell r="AR55" t="e">
            <v>#N/A</v>
          </cell>
          <cell r="AS55" t="e">
            <v>#N/A</v>
          </cell>
          <cell r="AT55">
            <v>30</v>
          </cell>
          <cell r="AU55" t="e">
            <v>#N/A</v>
          </cell>
          <cell r="AV55" t="e">
            <v>#N/A</v>
          </cell>
          <cell r="AW55" t="e">
            <v>#N/A</v>
          </cell>
          <cell r="AX55">
            <v>3</v>
          </cell>
          <cell r="AY55">
            <v>3</v>
          </cell>
          <cell r="AZ55">
            <v>6</v>
          </cell>
          <cell r="BA55" t="e">
            <v>#N/A</v>
          </cell>
          <cell r="BB55">
            <v>3</v>
          </cell>
          <cell r="BC55" t="e">
            <v>#N/A</v>
          </cell>
          <cell r="BD55" t="e">
            <v>#N/A</v>
          </cell>
          <cell r="BE55">
            <v>0</v>
          </cell>
          <cell r="BF55" t="e">
            <v>#N/A</v>
          </cell>
        </row>
        <row r="56">
          <cell r="A56">
            <v>54</v>
          </cell>
          <cell r="B56">
            <v>0</v>
          </cell>
          <cell r="C56" t="str">
            <v>Kirkland</v>
          </cell>
          <cell r="D56" t="str">
            <v>Factoria</v>
          </cell>
          <cell r="E56" t="str">
            <v>Overlake, Crossroads, Eastgate</v>
          </cell>
          <cell r="F56">
            <v>245</v>
          </cell>
          <cell r="G56">
            <v>887.12629652226963</v>
          </cell>
          <cell r="H56">
            <v>2</v>
          </cell>
          <cell r="I56">
            <v>3714.8261134838313</v>
          </cell>
          <cell r="J56">
            <v>6</v>
          </cell>
          <cell r="K56">
            <v>0.64768029127153515</v>
          </cell>
          <cell r="L56">
            <v>5</v>
          </cell>
          <cell r="M56">
            <v>0.16182164171193977</v>
          </cell>
          <cell r="N56">
            <v>0</v>
          </cell>
          <cell r="O56" t="str">
            <v>Yes</v>
          </cell>
          <cell r="P56">
            <v>5</v>
          </cell>
          <cell r="Q56" t="str">
            <v/>
          </cell>
          <cell r="R56">
            <v>0</v>
          </cell>
          <cell r="S56">
            <v>18</v>
          </cell>
          <cell r="T56">
            <v>0</v>
          </cell>
          <cell r="U56">
            <v>0</v>
          </cell>
          <cell r="V56">
            <v>30</v>
          </cell>
          <cell r="W56">
            <v>30</v>
          </cell>
          <cell r="X56">
            <v>0</v>
          </cell>
          <cell r="Y56" t="str">
            <v>Local</v>
          </cell>
          <cell r="Z56">
            <v>2</v>
          </cell>
          <cell r="AA56" t="str">
            <v>N/A</v>
          </cell>
          <cell r="AB56">
            <v>0.39238095700740816</v>
          </cell>
          <cell r="AC56" t="str">
            <v>N/A</v>
          </cell>
          <cell r="AD56">
            <v>0</v>
          </cell>
          <cell r="AE56" t="str">
            <v>N/A</v>
          </cell>
          <cell r="AF56">
            <v>0.14785924548198254</v>
          </cell>
          <cell r="AG56" t="str">
            <v>N/A</v>
          </cell>
          <cell r="AH56" t="str">
            <v>N/A</v>
          </cell>
          <cell r="AI56">
            <v>0</v>
          </cell>
          <cell r="AJ56" t="str">
            <v>N/A</v>
          </cell>
          <cell r="AK56">
            <v>0</v>
          </cell>
          <cell r="AL56" t="str">
            <v>N/A</v>
          </cell>
          <cell r="AM56">
            <v>0</v>
          </cell>
          <cell r="AN56">
            <v>0</v>
          </cell>
          <cell r="AP56">
            <v>0</v>
          </cell>
          <cell r="AQ56">
            <v>0</v>
          </cell>
          <cell r="AR56">
            <v>0</v>
          </cell>
          <cell r="AS56">
            <v>30</v>
          </cell>
          <cell r="AT56">
            <v>30</v>
          </cell>
          <cell r="AU56">
            <v>0</v>
          </cell>
          <cell r="AV56" t="str">
            <v>Local</v>
          </cell>
          <cell r="AW56">
            <v>2</v>
          </cell>
          <cell r="AX56">
            <v>6</v>
          </cell>
          <cell r="AY56">
            <v>3</v>
          </cell>
          <cell r="AZ56">
            <v>6</v>
          </cell>
          <cell r="BA56">
            <v>3</v>
          </cell>
          <cell r="BB56">
            <v>3</v>
          </cell>
          <cell r="BC56">
            <v>6</v>
          </cell>
          <cell r="BD56">
            <v>-3</v>
          </cell>
          <cell r="BE56">
            <v>0</v>
          </cell>
          <cell r="BF56">
            <v>0</v>
          </cell>
        </row>
        <row r="57">
          <cell r="A57">
            <v>55</v>
          </cell>
          <cell r="B57">
            <v>0</v>
          </cell>
          <cell r="C57" t="str">
            <v>Lake City</v>
          </cell>
          <cell r="D57" t="str">
            <v>Seattle CBD</v>
          </cell>
          <cell r="E57" t="str">
            <v>NE 125th St, Northgate, I-5</v>
          </cell>
          <cell r="F57">
            <v>41</v>
          </cell>
          <cell r="G57">
            <v>1308.8</v>
          </cell>
          <cell r="H57">
            <v>4</v>
          </cell>
          <cell r="I57">
            <v>7826.7636363636366</v>
          </cell>
          <cell r="J57">
            <v>8</v>
          </cell>
          <cell r="K57">
            <v>0.61355459103968824</v>
          </cell>
          <cell r="L57">
            <v>5</v>
          </cell>
          <cell r="M57">
            <v>0.61355459103968824</v>
          </cell>
          <cell r="N57">
            <v>5</v>
          </cell>
          <cell r="O57" t="str">
            <v/>
          </cell>
          <cell r="P57">
            <v>0</v>
          </cell>
          <cell r="Q57" t="str">
            <v>Yes</v>
          </cell>
          <cell r="R57">
            <v>10</v>
          </cell>
          <cell r="S57">
            <v>32</v>
          </cell>
          <cell r="T57">
            <v>0</v>
          </cell>
          <cell r="U57">
            <v>0</v>
          </cell>
          <cell r="V57">
            <v>15</v>
          </cell>
          <cell r="W57">
            <v>15</v>
          </cell>
          <cell r="X57">
            <v>30</v>
          </cell>
          <cell r="Y57" t="str">
            <v>Very Frequent</v>
          </cell>
          <cell r="Z57">
            <v>4</v>
          </cell>
          <cell r="AA57" t="str">
            <v>N/A</v>
          </cell>
          <cell r="AB57" t="str">
            <v>N/A</v>
          </cell>
          <cell r="AC57" t="str">
            <v>N/A</v>
          </cell>
          <cell r="AD57" t="str">
            <v>N/A</v>
          </cell>
          <cell r="AE57" t="str">
            <v>N/A</v>
          </cell>
          <cell r="AF57" t="str">
            <v>N/A</v>
          </cell>
          <cell r="AG57">
            <v>0.2974410345727499</v>
          </cell>
          <cell r="AH57" t="str">
            <v>N/A</v>
          </cell>
          <cell r="AI57" t="str">
            <v>N/A</v>
          </cell>
          <cell r="AJ57">
            <v>0</v>
          </cell>
          <cell r="AK57">
            <v>60</v>
          </cell>
          <cell r="AL57">
            <v>30</v>
          </cell>
          <cell r="AM57">
            <v>30</v>
          </cell>
          <cell r="AN57">
            <v>30</v>
          </cell>
          <cell r="AP57">
            <v>0</v>
          </cell>
          <cell r="AQ57">
            <v>0</v>
          </cell>
          <cell r="AR57">
            <v>0</v>
          </cell>
          <cell r="AS57">
            <v>15</v>
          </cell>
          <cell r="AT57">
            <v>15</v>
          </cell>
          <cell r="AU57">
            <v>30</v>
          </cell>
          <cell r="AV57" t="str">
            <v>Very Frequent</v>
          </cell>
          <cell r="AW57">
            <v>4</v>
          </cell>
          <cell r="AX57">
            <v>6</v>
          </cell>
          <cell r="AY57">
            <v>6</v>
          </cell>
          <cell r="AZ57">
            <v>3</v>
          </cell>
          <cell r="BA57">
            <v>2</v>
          </cell>
          <cell r="BB57">
            <v>2</v>
          </cell>
          <cell r="BC57">
            <v>3</v>
          </cell>
          <cell r="BD57">
            <v>-4</v>
          </cell>
          <cell r="BE57">
            <v>-4</v>
          </cell>
          <cell r="BF57">
            <v>0</v>
          </cell>
        </row>
        <row r="58">
          <cell r="A58">
            <v>56</v>
          </cell>
          <cell r="B58">
            <v>0</v>
          </cell>
          <cell r="C58" t="str">
            <v>Lake City</v>
          </cell>
          <cell r="D58" t="str">
            <v>U. District</v>
          </cell>
          <cell r="E58" t="str">
            <v>Lake City, Sand Point</v>
          </cell>
          <cell r="F58" t="str">
            <v>75</v>
          </cell>
          <cell r="G58">
            <v>1606.117231845581</v>
          </cell>
          <cell r="H58">
            <v>4</v>
          </cell>
          <cell r="I58">
            <v>10331.733052180083</v>
          </cell>
          <cell r="J58">
            <v>10</v>
          </cell>
          <cell r="K58">
            <v>0.23555977933313516</v>
          </cell>
          <cell r="L58">
            <v>0</v>
          </cell>
          <cell r="M58">
            <v>0.68409793146791553</v>
          </cell>
          <cell r="N58">
            <v>5</v>
          </cell>
          <cell r="O58" t="str">
            <v>Yes</v>
          </cell>
          <cell r="P58">
            <v>5</v>
          </cell>
          <cell r="Q58" t="str">
            <v/>
          </cell>
          <cell r="R58">
            <v>0</v>
          </cell>
          <cell r="S58">
            <v>24</v>
          </cell>
          <cell r="T58">
            <v>0</v>
          </cell>
          <cell r="U58">
            <v>0</v>
          </cell>
          <cell r="V58">
            <v>15</v>
          </cell>
          <cell r="W58">
            <v>30</v>
          </cell>
          <cell r="X58">
            <v>30</v>
          </cell>
          <cell r="Y58" t="str">
            <v>Frequent</v>
          </cell>
          <cell r="Z58">
            <v>3</v>
          </cell>
          <cell r="AA58" t="str">
            <v>N/A</v>
          </cell>
          <cell r="AB58" t="str">
            <v>N/A</v>
          </cell>
          <cell r="AC58" t="str">
            <v>N/A</v>
          </cell>
          <cell r="AD58" t="str">
            <v>N/A</v>
          </cell>
          <cell r="AE58" t="str">
            <v>N/A</v>
          </cell>
          <cell r="AF58" t="str">
            <v>N/A</v>
          </cell>
          <cell r="AG58" t="str">
            <v>N/A</v>
          </cell>
          <cell r="AH58" t="str">
            <v>N/A</v>
          </cell>
          <cell r="AI58" t="str">
            <v>N/A</v>
          </cell>
          <cell r="AJ58" t="str">
            <v>N/A</v>
          </cell>
          <cell r="AK58">
            <v>0</v>
          </cell>
          <cell r="AL58" t="str">
            <v>N/A</v>
          </cell>
          <cell r="AM58">
            <v>30</v>
          </cell>
          <cell r="AN58">
            <v>30</v>
          </cell>
          <cell r="AP58">
            <v>0</v>
          </cell>
          <cell r="AQ58">
            <v>0</v>
          </cell>
          <cell r="AR58">
            <v>0</v>
          </cell>
          <cell r="AS58">
            <v>15</v>
          </cell>
          <cell r="AT58">
            <v>30</v>
          </cell>
          <cell r="AU58">
            <v>30</v>
          </cell>
          <cell r="AV58" t="str">
            <v>Frequent</v>
          </cell>
          <cell r="AW58">
            <v>3</v>
          </cell>
          <cell r="AX58">
            <v>3</v>
          </cell>
          <cell r="AY58">
            <v>6</v>
          </cell>
          <cell r="AZ58">
            <v>6</v>
          </cell>
          <cell r="BA58">
            <v>2</v>
          </cell>
          <cell r="BB58">
            <v>3</v>
          </cell>
          <cell r="BC58">
            <v>3</v>
          </cell>
          <cell r="BD58">
            <v>-1</v>
          </cell>
          <cell r="BE58">
            <v>-3</v>
          </cell>
          <cell r="BF58">
            <v>-3</v>
          </cell>
        </row>
        <row r="59">
          <cell r="A59">
            <v>57</v>
          </cell>
          <cell r="B59">
            <v>0</v>
          </cell>
          <cell r="C59" t="str">
            <v>Lake City</v>
          </cell>
          <cell r="D59" t="str">
            <v>U. District</v>
          </cell>
          <cell r="E59" t="str">
            <v>35th Ave NE, Childrens Hospital</v>
          </cell>
          <cell r="F59">
            <v>65</v>
          </cell>
          <cell r="G59">
            <v>1400</v>
          </cell>
          <cell r="H59">
            <v>4</v>
          </cell>
          <cell r="I59">
            <v>8835.8294930875581</v>
          </cell>
          <cell r="J59">
            <v>8</v>
          </cell>
          <cell r="K59">
            <v>0.49092080602244725</v>
          </cell>
          <cell r="L59">
            <v>0</v>
          </cell>
          <cell r="M59">
            <v>0.63390346793907959</v>
          </cell>
          <cell r="N59">
            <v>5</v>
          </cell>
          <cell r="O59" t="str">
            <v>Yes</v>
          </cell>
          <cell r="P59">
            <v>5</v>
          </cell>
          <cell r="Q59" t="str">
            <v/>
          </cell>
          <cell r="R59">
            <v>0</v>
          </cell>
          <cell r="S59">
            <v>22</v>
          </cell>
          <cell r="T59">
            <v>0</v>
          </cell>
          <cell r="U59">
            <v>0</v>
          </cell>
          <cell r="V59">
            <v>15</v>
          </cell>
          <cell r="W59">
            <v>30</v>
          </cell>
          <cell r="X59">
            <v>30</v>
          </cell>
          <cell r="Y59" t="str">
            <v>Frequent</v>
          </cell>
          <cell r="Z59">
            <v>3</v>
          </cell>
          <cell r="AA59" t="str">
            <v>N/A</v>
          </cell>
          <cell r="AB59" t="str">
            <v>N/A</v>
          </cell>
          <cell r="AC59" t="str">
            <v>N/A</v>
          </cell>
          <cell r="AD59" t="str">
            <v>N/A</v>
          </cell>
          <cell r="AE59" t="str">
            <v>N/A</v>
          </cell>
          <cell r="AF59" t="str">
            <v>N/A</v>
          </cell>
          <cell r="AG59">
            <v>0.16658746610645453</v>
          </cell>
          <cell r="AH59" t="str">
            <v>N/A</v>
          </cell>
          <cell r="AI59" t="str">
            <v>N/A</v>
          </cell>
          <cell r="AJ59">
            <v>0</v>
          </cell>
          <cell r="AK59">
            <v>0</v>
          </cell>
          <cell r="AL59">
            <v>30</v>
          </cell>
          <cell r="AM59">
            <v>30</v>
          </cell>
          <cell r="AN59">
            <v>30</v>
          </cell>
          <cell r="AO59">
            <v>0</v>
          </cell>
          <cell r="AP59">
            <v>0</v>
          </cell>
          <cell r="AQ59">
            <v>0</v>
          </cell>
          <cell r="AR59">
            <v>0</v>
          </cell>
          <cell r="AS59">
            <v>15</v>
          </cell>
          <cell r="AT59">
            <v>30</v>
          </cell>
          <cell r="AU59">
            <v>30</v>
          </cell>
          <cell r="AV59" t="str">
            <v>Frequent</v>
          </cell>
          <cell r="AW59">
            <v>3</v>
          </cell>
          <cell r="AX59">
            <v>6</v>
          </cell>
          <cell r="AY59">
            <v>6</v>
          </cell>
          <cell r="AZ59">
            <v>3</v>
          </cell>
          <cell r="BA59">
            <v>2</v>
          </cell>
          <cell r="BB59">
            <v>3</v>
          </cell>
          <cell r="BC59">
            <v>3</v>
          </cell>
          <cell r="BD59">
            <v>-4</v>
          </cell>
          <cell r="BE59">
            <v>-3</v>
          </cell>
          <cell r="BF59">
            <v>0</v>
          </cell>
        </row>
        <row r="60">
          <cell r="A60">
            <v>58</v>
          </cell>
          <cell r="B60">
            <v>0</v>
          </cell>
          <cell r="C60" t="str">
            <v>Laurelhurst</v>
          </cell>
          <cell r="D60" t="str">
            <v>U. District</v>
          </cell>
          <cell r="E60" t="str">
            <v>NE 45th St</v>
          </cell>
          <cell r="F60" t="str">
            <v>25</v>
          </cell>
          <cell r="G60">
            <v>854.70721133062614</v>
          </cell>
          <cell r="H60">
            <v>2</v>
          </cell>
          <cell r="I60">
            <v>10737.41312700673</v>
          </cell>
          <cell r="J60">
            <v>10</v>
          </cell>
          <cell r="K60">
            <v>0.12984496348033092</v>
          </cell>
          <cell r="L60">
            <v>0</v>
          </cell>
          <cell r="M60">
            <v>0.27713178383027182</v>
          </cell>
          <cell r="N60">
            <v>0</v>
          </cell>
          <cell r="O60" t="str">
            <v/>
          </cell>
          <cell r="P60">
            <v>0</v>
          </cell>
          <cell r="Q60" t="str">
            <v/>
          </cell>
          <cell r="R60">
            <v>0</v>
          </cell>
          <cell r="S60">
            <v>12</v>
          </cell>
          <cell r="T60">
            <v>0</v>
          </cell>
          <cell r="U60">
            <v>0</v>
          </cell>
          <cell r="V60">
            <v>30</v>
          </cell>
          <cell r="W60">
            <v>30</v>
          </cell>
          <cell r="X60">
            <v>0</v>
          </cell>
          <cell r="Y60" t="str">
            <v>Local</v>
          </cell>
          <cell r="Z60">
            <v>2</v>
          </cell>
          <cell r="AA60">
            <v>0.11250000260770321</v>
          </cell>
          <cell r="AB60" t="str">
            <v>N/A</v>
          </cell>
          <cell r="AC60">
            <v>0</v>
          </cell>
          <cell r="AD60" t="str">
            <v>N/A</v>
          </cell>
          <cell r="AE60">
            <v>4.7368088983208441E-2</v>
          </cell>
          <cell r="AF60" t="str">
            <v>N/A</v>
          </cell>
          <cell r="AG60" t="str">
            <v>N/A</v>
          </cell>
          <cell r="AH60">
            <v>0</v>
          </cell>
          <cell r="AI60" t="str">
            <v>N/A</v>
          </cell>
          <cell r="AJ60" t="str">
            <v>N/A</v>
          </cell>
          <cell r="AK60">
            <v>0</v>
          </cell>
          <cell r="AL60" t="str">
            <v>N/A</v>
          </cell>
          <cell r="AM60">
            <v>0</v>
          </cell>
          <cell r="AN60">
            <v>0</v>
          </cell>
          <cell r="AP60">
            <v>0</v>
          </cell>
          <cell r="AQ60">
            <v>0</v>
          </cell>
          <cell r="AR60">
            <v>0</v>
          </cell>
          <cell r="AS60">
            <v>30</v>
          </cell>
          <cell r="AT60">
            <v>30</v>
          </cell>
          <cell r="AU60">
            <v>0</v>
          </cell>
          <cell r="AV60" t="str">
            <v>Local</v>
          </cell>
          <cell r="AW60">
            <v>2</v>
          </cell>
          <cell r="AX60">
            <v>5</v>
          </cell>
          <cell r="AY60">
            <v>6</v>
          </cell>
          <cell r="AZ60">
            <v>6</v>
          </cell>
          <cell r="BA60">
            <v>3</v>
          </cell>
          <cell r="BB60">
            <v>3</v>
          </cell>
          <cell r="BC60">
            <v>6</v>
          </cell>
          <cell r="BD60">
            <v>-2</v>
          </cell>
          <cell r="BE60">
            <v>-3</v>
          </cell>
          <cell r="BF60">
            <v>0</v>
          </cell>
        </row>
        <row r="61">
          <cell r="A61">
            <v>59</v>
          </cell>
          <cell r="B61">
            <v>0</v>
          </cell>
          <cell r="C61" t="str">
            <v>Madison Park</v>
          </cell>
          <cell r="D61" t="str">
            <v>Seattle CBD</v>
          </cell>
          <cell r="E61" t="str">
            <v>Madison St</v>
          </cell>
          <cell r="F61">
            <v>11</v>
          </cell>
          <cell r="G61">
            <v>3572.9824561403507</v>
          </cell>
          <cell r="H61">
            <v>10</v>
          </cell>
          <cell r="I61">
            <v>11813.859649122807</v>
          </cell>
          <cell r="J61">
            <v>10</v>
          </cell>
          <cell r="K61">
            <v>0.28812423719441504</v>
          </cell>
          <cell r="L61">
            <v>0</v>
          </cell>
          <cell r="M61">
            <v>0.80852618653252961</v>
          </cell>
          <cell r="N61">
            <v>5</v>
          </cell>
          <cell r="O61" t="str">
            <v>Yes</v>
          </cell>
          <cell r="P61">
            <v>5</v>
          </cell>
          <cell r="Q61" t="str">
            <v/>
          </cell>
          <cell r="R61">
            <v>0</v>
          </cell>
          <cell r="S61">
            <v>30</v>
          </cell>
          <cell r="T61">
            <v>0</v>
          </cell>
          <cell r="U61">
            <v>0</v>
          </cell>
          <cell r="V61">
            <v>15</v>
          </cell>
          <cell r="W61">
            <v>15</v>
          </cell>
          <cell r="X61">
            <v>30</v>
          </cell>
          <cell r="Y61" t="str">
            <v>Very Frequent</v>
          </cell>
          <cell r="Z61">
            <v>4</v>
          </cell>
          <cell r="AA61" t="str">
            <v>N/A</v>
          </cell>
          <cell r="AB61" t="str">
            <v>N/A</v>
          </cell>
          <cell r="AC61" t="str">
            <v>N/A</v>
          </cell>
          <cell r="AD61" t="str">
            <v>N/A</v>
          </cell>
          <cell r="AE61" t="str">
            <v>N/A</v>
          </cell>
          <cell r="AF61" t="str">
            <v>N/A</v>
          </cell>
          <cell r="AG61">
            <v>0.37306283485271224</v>
          </cell>
          <cell r="AH61" t="str">
            <v>N/A</v>
          </cell>
          <cell r="AI61" t="str">
            <v>N/A</v>
          </cell>
          <cell r="AJ61">
            <v>1</v>
          </cell>
          <cell r="AK61">
            <v>0</v>
          </cell>
          <cell r="AL61">
            <v>30</v>
          </cell>
          <cell r="AM61">
            <v>30</v>
          </cell>
          <cell r="AN61">
            <v>30</v>
          </cell>
          <cell r="AP61">
            <v>0</v>
          </cell>
          <cell r="AQ61">
            <v>0</v>
          </cell>
          <cell r="AR61">
            <v>1</v>
          </cell>
          <cell r="AS61">
            <v>15</v>
          </cell>
          <cell r="AT61">
            <v>15</v>
          </cell>
          <cell r="AU61">
            <v>15</v>
          </cell>
          <cell r="AV61" t="str">
            <v>Very Frequent</v>
          </cell>
          <cell r="AW61">
            <v>4</v>
          </cell>
          <cell r="AX61">
            <v>6</v>
          </cell>
          <cell r="AY61">
            <v>6</v>
          </cell>
          <cell r="AZ61">
            <v>3</v>
          </cell>
          <cell r="BA61">
            <v>2</v>
          </cell>
          <cell r="BB61">
            <v>2</v>
          </cell>
          <cell r="BC61">
            <v>2</v>
          </cell>
          <cell r="BD61">
            <v>-4</v>
          </cell>
          <cell r="BE61">
            <v>-4</v>
          </cell>
          <cell r="BF61">
            <v>-1</v>
          </cell>
        </row>
        <row r="62">
          <cell r="A62">
            <v>60</v>
          </cell>
          <cell r="B62">
            <v>0</v>
          </cell>
          <cell r="C62" t="str">
            <v>Madrona</v>
          </cell>
          <cell r="D62" t="str">
            <v>Seattle CBD</v>
          </cell>
          <cell r="E62" t="str">
            <v>Union St</v>
          </cell>
          <cell r="F62" t="str">
            <v>2S</v>
          </cell>
          <cell r="G62">
            <v>3813.9819962945335</v>
          </cell>
          <cell r="H62">
            <v>10</v>
          </cell>
          <cell r="I62">
            <v>21656.637711853378</v>
          </cell>
          <cell r="J62">
            <v>10</v>
          </cell>
          <cell r="K62">
            <v>0.37472240413867286</v>
          </cell>
          <cell r="L62">
            <v>0</v>
          </cell>
          <cell r="M62">
            <v>0.83775310214693011</v>
          </cell>
          <cell r="N62">
            <v>5</v>
          </cell>
          <cell r="O62" t="str">
            <v/>
          </cell>
          <cell r="P62">
            <v>0</v>
          </cell>
          <cell r="Q62" t="str">
            <v/>
          </cell>
          <cell r="R62">
            <v>0</v>
          </cell>
          <cell r="S62">
            <v>25</v>
          </cell>
          <cell r="T62">
            <v>0</v>
          </cell>
          <cell r="U62">
            <v>0</v>
          </cell>
          <cell r="V62">
            <v>15</v>
          </cell>
          <cell r="W62">
            <v>15</v>
          </cell>
          <cell r="X62">
            <v>30</v>
          </cell>
          <cell r="Y62" t="str">
            <v>Very Frequent</v>
          </cell>
          <cell r="Z62">
            <v>4</v>
          </cell>
          <cell r="AA62">
            <v>0.29563492350280285</v>
          </cell>
          <cell r="AB62" t="str">
            <v>N/A</v>
          </cell>
          <cell r="AC62">
            <v>0</v>
          </cell>
          <cell r="AD62" t="str">
            <v>N/A</v>
          </cell>
          <cell r="AE62">
            <v>0.19003980827298358</v>
          </cell>
          <cell r="AF62" t="str">
            <v>N/A</v>
          </cell>
          <cell r="AG62" t="str">
            <v>N/A</v>
          </cell>
          <cell r="AH62">
            <v>0</v>
          </cell>
          <cell r="AI62" t="str">
            <v>N/A</v>
          </cell>
          <cell r="AJ62" t="str">
            <v>N/A</v>
          </cell>
          <cell r="AK62">
            <v>0</v>
          </cell>
          <cell r="AL62" t="str">
            <v>N/A</v>
          </cell>
          <cell r="AM62">
            <v>30</v>
          </cell>
          <cell r="AN62">
            <v>30</v>
          </cell>
          <cell r="AP62">
            <v>0</v>
          </cell>
          <cell r="AQ62">
            <v>0</v>
          </cell>
          <cell r="AR62">
            <v>0</v>
          </cell>
          <cell r="AS62">
            <v>15</v>
          </cell>
          <cell r="AT62">
            <v>15</v>
          </cell>
          <cell r="AU62">
            <v>30</v>
          </cell>
          <cell r="AV62" t="str">
            <v>Very Frequent</v>
          </cell>
          <cell r="AW62">
            <v>4</v>
          </cell>
          <cell r="AX62">
            <v>3</v>
          </cell>
          <cell r="AY62">
            <v>6</v>
          </cell>
          <cell r="AZ62">
            <v>6</v>
          </cell>
          <cell r="BA62">
            <v>2</v>
          </cell>
          <cell r="BB62">
            <v>2</v>
          </cell>
          <cell r="BC62">
            <v>3</v>
          </cell>
          <cell r="BD62">
            <v>-1</v>
          </cell>
          <cell r="BE62">
            <v>-4</v>
          </cell>
          <cell r="BF62">
            <v>-3</v>
          </cell>
        </row>
        <row r="63">
          <cell r="A63">
            <v>61</v>
          </cell>
          <cell r="B63">
            <v>0</v>
          </cell>
          <cell r="C63" t="str">
            <v>Magnolia</v>
          </cell>
          <cell r="D63" t="str">
            <v>Seattle CBD</v>
          </cell>
          <cell r="E63" t="str">
            <v>34th Ave W, 28th Ave W</v>
          </cell>
          <cell r="F63">
            <v>24</v>
          </cell>
          <cell r="G63">
            <v>2830.9302325581398</v>
          </cell>
          <cell r="H63">
            <v>8</v>
          </cell>
          <cell r="I63">
            <v>10902.209302325582</v>
          </cell>
          <cell r="J63">
            <v>10</v>
          </cell>
          <cell r="K63">
            <v>0</v>
          </cell>
          <cell r="L63">
            <v>0</v>
          </cell>
          <cell r="M63">
            <v>0.2696534234394718</v>
          </cell>
          <cell r="N63">
            <v>0</v>
          </cell>
          <cell r="O63" t="str">
            <v>Yes</v>
          </cell>
          <cell r="P63">
            <v>5</v>
          </cell>
          <cell r="Q63" t="str">
            <v/>
          </cell>
          <cell r="R63">
            <v>0</v>
          </cell>
          <cell r="S63">
            <v>23</v>
          </cell>
          <cell r="T63">
            <v>0</v>
          </cell>
          <cell r="U63">
            <v>0</v>
          </cell>
          <cell r="V63">
            <v>15</v>
          </cell>
          <cell r="W63">
            <v>30</v>
          </cell>
          <cell r="X63">
            <v>30</v>
          </cell>
          <cell r="Y63" t="str">
            <v>Frequent</v>
          </cell>
          <cell r="Z63">
            <v>3</v>
          </cell>
          <cell r="AA63" t="str">
            <v>N/A</v>
          </cell>
          <cell r="AB63" t="str">
            <v>N/A</v>
          </cell>
          <cell r="AC63" t="str">
            <v>N/A</v>
          </cell>
          <cell r="AD63" t="str">
            <v>N/A</v>
          </cell>
          <cell r="AE63" t="str">
            <v>N/A</v>
          </cell>
          <cell r="AF63" t="str">
            <v>N/A</v>
          </cell>
          <cell r="AG63">
            <v>0.10177808196597513</v>
          </cell>
          <cell r="AH63" t="str">
            <v>N/A</v>
          </cell>
          <cell r="AI63" t="str">
            <v>N/A</v>
          </cell>
          <cell r="AJ63">
            <v>0</v>
          </cell>
          <cell r="AK63">
            <v>0</v>
          </cell>
          <cell r="AL63">
            <v>60</v>
          </cell>
          <cell r="AM63">
            <v>30</v>
          </cell>
          <cell r="AN63">
            <v>30</v>
          </cell>
          <cell r="AP63">
            <v>0</v>
          </cell>
          <cell r="AQ63">
            <v>0</v>
          </cell>
          <cell r="AR63">
            <v>0</v>
          </cell>
          <cell r="AS63">
            <v>15</v>
          </cell>
          <cell r="AT63">
            <v>30</v>
          </cell>
          <cell r="AU63">
            <v>30</v>
          </cell>
          <cell r="AV63" t="str">
            <v>Frequent</v>
          </cell>
          <cell r="AW63">
            <v>3</v>
          </cell>
          <cell r="AX63">
            <v>6</v>
          </cell>
          <cell r="AY63">
            <v>6</v>
          </cell>
          <cell r="AZ63">
            <v>3</v>
          </cell>
          <cell r="BA63">
            <v>2</v>
          </cell>
          <cell r="BB63">
            <v>3</v>
          </cell>
          <cell r="BC63">
            <v>3</v>
          </cell>
          <cell r="BD63">
            <v>-4</v>
          </cell>
          <cell r="BE63">
            <v>-3</v>
          </cell>
          <cell r="BF63">
            <v>0</v>
          </cell>
        </row>
        <row r="64">
          <cell r="A64">
            <v>62</v>
          </cell>
          <cell r="B64">
            <v>0</v>
          </cell>
          <cell r="C64" t="str">
            <v>Mercer Island</v>
          </cell>
          <cell r="D64" t="str">
            <v>S Mercer Island</v>
          </cell>
          <cell r="E64" t="str">
            <v>Island Crest Way</v>
          </cell>
          <cell r="F64">
            <v>204</v>
          </cell>
          <cell r="G64">
            <v>615.26717557251914</v>
          </cell>
          <cell r="H64">
            <v>2</v>
          </cell>
          <cell r="I64">
            <v>672.67175572519091</v>
          </cell>
          <cell r="J64">
            <v>2</v>
          </cell>
          <cell r="K64">
            <v>0</v>
          </cell>
          <cell r="L64">
            <v>0</v>
          </cell>
          <cell r="M64">
            <v>0</v>
          </cell>
          <cell r="N64">
            <v>0</v>
          </cell>
          <cell r="O64" t="str">
            <v>Yes</v>
          </cell>
          <cell r="P64">
            <v>5</v>
          </cell>
          <cell r="Q64" t="str">
            <v/>
          </cell>
          <cell r="R64">
            <v>0</v>
          </cell>
          <cell r="S64">
            <v>9</v>
          </cell>
          <cell r="T64">
            <v>0</v>
          </cell>
          <cell r="U64">
            <v>0</v>
          </cell>
          <cell r="V64">
            <v>60</v>
          </cell>
          <cell r="W64">
            <v>60</v>
          </cell>
          <cell r="X64">
            <v>0</v>
          </cell>
          <cell r="Y64" t="str">
            <v>Hourly</v>
          </cell>
          <cell r="Z64">
            <v>1</v>
          </cell>
          <cell r="AA64" t="str">
            <v>N/A</v>
          </cell>
          <cell r="AB64">
            <v>0.25555556391676265</v>
          </cell>
          <cell r="AC64" t="str">
            <v>N/A</v>
          </cell>
          <cell r="AD64">
            <v>0</v>
          </cell>
          <cell r="AE64" t="str">
            <v>N/A</v>
          </cell>
          <cell r="AF64">
            <v>0.15446657739743203</v>
          </cell>
          <cell r="AG64" t="str">
            <v>N/A</v>
          </cell>
          <cell r="AH64" t="str">
            <v>N/A</v>
          </cell>
          <cell r="AI64">
            <v>0</v>
          </cell>
          <cell r="AJ64" t="str">
            <v>N/A</v>
          </cell>
          <cell r="AK64">
            <v>0</v>
          </cell>
          <cell r="AL64" t="str">
            <v>N/A</v>
          </cell>
          <cell r="AM64">
            <v>0</v>
          </cell>
          <cell r="AN64">
            <v>0</v>
          </cell>
          <cell r="AP64">
            <v>0</v>
          </cell>
          <cell r="AQ64">
            <v>0</v>
          </cell>
          <cell r="AR64">
            <v>0</v>
          </cell>
          <cell r="AS64">
            <v>60</v>
          </cell>
          <cell r="AT64">
            <v>60</v>
          </cell>
          <cell r="AU64">
            <v>0</v>
          </cell>
          <cell r="AV64" t="str">
            <v>Hourly</v>
          </cell>
          <cell r="AW64">
            <v>1</v>
          </cell>
          <cell r="AX64">
            <v>6</v>
          </cell>
          <cell r="AY64">
            <v>3</v>
          </cell>
          <cell r="AZ64">
            <v>6</v>
          </cell>
          <cell r="BA64">
            <v>5</v>
          </cell>
          <cell r="BB64">
            <v>5</v>
          </cell>
          <cell r="BC64">
            <v>6</v>
          </cell>
          <cell r="BD64">
            <v>-1</v>
          </cell>
          <cell r="BE64">
            <v>2</v>
          </cell>
          <cell r="BF64">
            <v>0</v>
          </cell>
        </row>
        <row r="65">
          <cell r="A65">
            <v>63</v>
          </cell>
          <cell r="B65">
            <v>0</v>
          </cell>
          <cell r="C65" t="str">
            <v>Mirror Lake</v>
          </cell>
          <cell r="D65" t="str">
            <v>Federal Way</v>
          </cell>
          <cell r="E65" t="str">
            <v>S 312th St</v>
          </cell>
          <cell r="F65" t="str">
            <v>901DART</v>
          </cell>
          <cell r="G65">
            <v>872.04745232794153</v>
          </cell>
          <cell r="H65">
            <v>2</v>
          </cell>
          <cell r="I65">
            <v>494.20946338404519</v>
          </cell>
          <cell r="J65">
            <v>0</v>
          </cell>
          <cell r="K65">
            <v>0.97368421052631582</v>
          </cell>
          <cell r="L65">
            <v>5</v>
          </cell>
          <cell r="M65">
            <v>0.97368421052631582</v>
          </cell>
          <cell r="N65">
            <v>5</v>
          </cell>
          <cell r="O65" t="str">
            <v/>
          </cell>
          <cell r="P65">
            <v>0</v>
          </cell>
          <cell r="Q65" t="str">
            <v/>
          </cell>
          <cell r="R65">
            <v>0</v>
          </cell>
          <cell r="S65">
            <v>12</v>
          </cell>
          <cell r="T65">
            <v>0</v>
          </cell>
          <cell r="U65">
            <v>0</v>
          </cell>
          <cell r="V65">
            <v>30</v>
          </cell>
          <cell r="W65">
            <v>30</v>
          </cell>
          <cell r="X65">
            <v>0</v>
          </cell>
          <cell r="Y65" t="str">
            <v>Local</v>
          </cell>
          <cell r="Z65">
            <v>2</v>
          </cell>
          <cell r="AA65">
            <v>0.26111112286647159</v>
          </cell>
          <cell r="AB65" t="str">
            <v>N/A</v>
          </cell>
          <cell r="AC65">
            <v>0</v>
          </cell>
          <cell r="AD65" t="str">
            <v>N/A</v>
          </cell>
          <cell r="AE65">
            <v>7.5193602589286604E-2</v>
          </cell>
          <cell r="AF65" t="str">
            <v>N/A</v>
          </cell>
          <cell r="AG65" t="str">
            <v>N/A</v>
          </cell>
          <cell r="AH65">
            <v>0</v>
          </cell>
          <cell r="AI65" t="str">
            <v>N/A</v>
          </cell>
          <cell r="AJ65" t="str">
            <v>N/A</v>
          </cell>
          <cell r="AK65">
            <v>0</v>
          </cell>
          <cell r="AL65" t="str">
            <v>N/A</v>
          </cell>
          <cell r="AM65">
            <v>0</v>
          </cell>
          <cell r="AN65">
            <v>0</v>
          </cell>
          <cell r="AP65">
            <v>0</v>
          </cell>
          <cell r="AQ65">
            <v>0</v>
          </cell>
          <cell r="AR65">
            <v>0</v>
          </cell>
          <cell r="AS65">
            <v>30</v>
          </cell>
          <cell r="AT65">
            <v>30</v>
          </cell>
          <cell r="AU65">
            <v>0</v>
          </cell>
          <cell r="AV65" t="str">
            <v>Local</v>
          </cell>
          <cell r="AW65">
            <v>2</v>
          </cell>
          <cell r="AX65">
            <v>5</v>
          </cell>
          <cell r="AY65">
            <v>6</v>
          </cell>
          <cell r="AZ65">
            <v>6</v>
          </cell>
          <cell r="BA65">
            <v>3</v>
          </cell>
          <cell r="BB65">
            <v>3</v>
          </cell>
          <cell r="BC65">
            <v>6</v>
          </cell>
          <cell r="BD65">
            <v>-2</v>
          </cell>
          <cell r="BE65">
            <v>-3</v>
          </cell>
          <cell r="BF65">
            <v>0</v>
          </cell>
        </row>
        <row r="66">
          <cell r="A66">
            <v>64</v>
          </cell>
          <cell r="B66">
            <v>0</v>
          </cell>
          <cell r="C66" t="str">
            <v>Mount Baker</v>
          </cell>
          <cell r="D66" t="str">
            <v>Seattle CBD</v>
          </cell>
          <cell r="E66" t="str">
            <v>31st Av S, S Jackson St</v>
          </cell>
          <cell r="F66" t="str">
            <v>14S</v>
          </cell>
          <cell r="G66">
            <v>2489.6739130434785</v>
          </cell>
          <cell r="H66">
            <v>8</v>
          </cell>
          <cell r="I66">
            <v>17085.688405797104</v>
          </cell>
          <cell r="J66">
            <v>10</v>
          </cell>
          <cell r="K66">
            <v>1</v>
          </cell>
          <cell r="L66">
            <v>5</v>
          </cell>
          <cell r="M66">
            <v>0.86732649921918692</v>
          </cell>
          <cell r="N66">
            <v>5</v>
          </cell>
          <cell r="O66" t="str">
            <v/>
          </cell>
          <cell r="P66">
            <v>0</v>
          </cell>
          <cell r="Q66" t="str">
            <v/>
          </cell>
          <cell r="R66">
            <v>0</v>
          </cell>
          <cell r="S66">
            <v>28</v>
          </cell>
          <cell r="T66">
            <v>0</v>
          </cell>
          <cell r="U66">
            <v>0</v>
          </cell>
          <cell r="V66">
            <v>15</v>
          </cell>
          <cell r="W66">
            <v>15</v>
          </cell>
          <cell r="X66">
            <v>30</v>
          </cell>
          <cell r="Y66" t="str">
            <v>Very Frequent</v>
          </cell>
          <cell r="Z66">
            <v>4</v>
          </cell>
          <cell r="AA66">
            <v>0.44805194302038714</v>
          </cell>
          <cell r="AB66" t="str">
            <v>N/A</v>
          </cell>
          <cell r="AC66">
            <v>0</v>
          </cell>
          <cell r="AD66" t="str">
            <v>N/A</v>
          </cell>
          <cell r="AE66">
            <v>0.17746918399768249</v>
          </cell>
          <cell r="AF66" t="str">
            <v>N/A</v>
          </cell>
          <cell r="AG66" t="str">
            <v>N/A</v>
          </cell>
          <cell r="AH66">
            <v>0</v>
          </cell>
          <cell r="AI66" t="str">
            <v>N/A</v>
          </cell>
          <cell r="AJ66" t="str">
            <v>N/A</v>
          </cell>
          <cell r="AK66">
            <v>0</v>
          </cell>
          <cell r="AL66" t="str">
            <v>N/A</v>
          </cell>
          <cell r="AM66">
            <v>30</v>
          </cell>
          <cell r="AN66">
            <v>30</v>
          </cell>
          <cell r="AP66">
            <v>0</v>
          </cell>
          <cell r="AQ66">
            <v>0</v>
          </cell>
          <cell r="AR66">
            <v>0</v>
          </cell>
          <cell r="AS66">
            <v>15</v>
          </cell>
          <cell r="AT66">
            <v>15</v>
          </cell>
          <cell r="AU66">
            <v>30</v>
          </cell>
          <cell r="AV66" t="str">
            <v>Very Frequent</v>
          </cell>
          <cell r="AW66">
            <v>4</v>
          </cell>
          <cell r="AX66">
            <v>3</v>
          </cell>
          <cell r="AY66">
            <v>6</v>
          </cell>
          <cell r="AZ66">
            <v>6</v>
          </cell>
          <cell r="BA66">
            <v>2</v>
          </cell>
          <cell r="BB66">
            <v>2</v>
          </cell>
          <cell r="BC66">
            <v>3</v>
          </cell>
          <cell r="BD66">
            <v>-1</v>
          </cell>
          <cell r="BE66">
            <v>-4</v>
          </cell>
          <cell r="BF66">
            <v>-3</v>
          </cell>
        </row>
        <row r="67">
          <cell r="A67">
            <v>65</v>
          </cell>
          <cell r="B67">
            <v>0</v>
          </cell>
          <cell r="C67" t="str">
            <v>Mountlake Terrace</v>
          </cell>
          <cell r="D67" t="str">
            <v>Northgate</v>
          </cell>
          <cell r="E67" t="str">
            <v>15th Ave NE, 5th Ave NE</v>
          </cell>
          <cell r="F67">
            <v>347</v>
          </cell>
          <cell r="G67">
            <v>1229.3797606093581</v>
          </cell>
          <cell r="H67">
            <v>4</v>
          </cell>
          <cell r="I67">
            <v>1143.0903155603919</v>
          </cell>
          <cell r="J67">
            <v>2</v>
          </cell>
          <cell r="K67">
            <v>0.51128274890309711</v>
          </cell>
          <cell r="L67">
            <v>0</v>
          </cell>
          <cell r="M67">
            <v>0.35711040222608464</v>
          </cell>
          <cell r="N67">
            <v>0</v>
          </cell>
          <cell r="O67" t="str">
            <v/>
          </cell>
          <cell r="P67">
            <v>0</v>
          </cell>
          <cell r="Q67" t="str">
            <v/>
          </cell>
          <cell r="R67">
            <v>0</v>
          </cell>
          <cell r="S67">
            <v>6</v>
          </cell>
          <cell r="T67">
            <v>0</v>
          </cell>
          <cell r="U67">
            <v>0</v>
          </cell>
          <cell r="V67">
            <v>60</v>
          </cell>
          <cell r="W67">
            <v>60</v>
          </cell>
          <cell r="X67">
            <v>0</v>
          </cell>
          <cell r="Y67" t="str">
            <v>Hourly</v>
          </cell>
          <cell r="Z67">
            <v>1</v>
          </cell>
          <cell r="AA67" t="str">
            <v>N/A</v>
          </cell>
          <cell r="AB67">
            <v>0.50952382385730743</v>
          </cell>
          <cell r="AC67" t="str">
            <v>N/A</v>
          </cell>
          <cell r="AD67">
            <v>0</v>
          </cell>
          <cell r="AE67" t="str">
            <v>N/A</v>
          </cell>
          <cell r="AF67">
            <v>0.1744921013545446</v>
          </cell>
          <cell r="AG67" t="str">
            <v>N/A</v>
          </cell>
          <cell r="AH67" t="str">
            <v>N/A</v>
          </cell>
          <cell r="AI67">
            <v>0</v>
          </cell>
          <cell r="AJ67" t="str">
            <v>N/A</v>
          </cell>
          <cell r="AK67">
            <v>0</v>
          </cell>
          <cell r="AL67" t="str">
            <v>N/A</v>
          </cell>
          <cell r="AM67">
            <v>0</v>
          </cell>
          <cell r="AN67">
            <v>0</v>
          </cell>
          <cell r="AP67">
            <v>0</v>
          </cell>
          <cell r="AQ67">
            <v>0</v>
          </cell>
          <cell r="AR67">
            <v>0</v>
          </cell>
          <cell r="AS67">
            <v>60</v>
          </cell>
          <cell r="AT67">
            <v>60</v>
          </cell>
          <cell r="AU67">
            <v>0</v>
          </cell>
          <cell r="AV67" t="str">
            <v>Hourly</v>
          </cell>
          <cell r="AW67">
            <v>1</v>
          </cell>
          <cell r="AX67">
            <v>6</v>
          </cell>
          <cell r="AY67">
            <v>5</v>
          </cell>
          <cell r="AZ67">
            <v>6</v>
          </cell>
          <cell r="BA67">
            <v>5</v>
          </cell>
          <cell r="BB67">
            <v>5</v>
          </cell>
          <cell r="BC67">
            <v>6</v>
          </cell>
          <cell r="BD67">
            <v>-1</v>
          </cell>
          <cell r="BE67">
            <v>0</v>
          </cell>
          <cell r="BF67">
            <v>0</v>
          </cell>
        </row>
        <row r="68">
          <cell r="A68">
            <v>66</v>
          </cell>
          <cell r="B68">
            <v>0</v>
          </cell>
          <cell r="C68" t="str">
            <v>Mt Baker</v>
          </cell>
          <cell r="D68" t="str">
            <v>U. District</v>
          </cell>
          <cell r="E68" t="str">
            <v>23rd Ave E</v>
          </cell>
          <cell r="F68" t="str">
            <v>48S</v>
          </cell>
          <cell r="G68">
            <v>1638.8693806882543</v>
          </cell>
          <cell r="H68">
            <v>4</v>
          </cell>
          <cell r="I68">
            <v>11096.007296635767</v>
          </cell>
          <cell r="J68">
            <v>10</v>
          </cell>
          <cell r="K68">
            <v>0.88831660872195317</v>
          </cell>
          <cell r="L68">
            <v>5</v>
          </cell>
          <cell r="M68">
            <v>0.58224550594642277</v>
          </cell>
          <cell r="N68">
            <v>5</v>
          </cell>
          <cell r="O68" t="str">
            <v>Yes</v>
          </cell>
          <cell r="P68">
            <v>5</v>
          </cell>
          <cell r="Q68" t="str">
            <v/>
          </cell>
          <cell r="R68">
            <v>0</v>
          </cell>
          <cell r="S68">
            <v>29</v>
          </cell>
          <cell r="T68">
            <v>0</v>
          </cell>
          <cell r="U68">
            <v>0</v>
          </cell>
          <cell r="V68">
            <v>15</v>
          </cell>
          <cell r="W68">
            <v>15</v>
          </cell>
          <cell r="X68">
            <v>30</v>
          </cell>
          <cell r="Y68" t="str">
            <v>Very Frequent</v>
          </cell>
          <cell r="Z68">
            <v>4</v>
          </cell>
          <cell r="AA68">
            <v>0.63793102709146643</v>
          </cell>
          <cell r="AB68" t="str">
            <v>N/A</v>
          </cell>
          <cell r="AC68">
            <v>0</v>
          </cell>
          <cell r="AD68" t="str">
            <v>N/A</v>
          </cell>
          <cell r="AE68">
            <v>0.73719363765005819</v>
          </cell>
          <cell r="AF68" t="str">
            <v>N/A</v>
          </cell>
          <cell r="AG68" t="str">
            <v>N/A</v>
          </cell>
          <cell r="AH68">
            <v>1</v>
          </cell>
          <cell r="AI68" t="str">
            <v>N/A</v>
          </cell>
          <cell r="AJ68" t="str">
            <v>N/A</v>
          </cell>
          <cell r="AK68">
            <v>0</v>
          </cell>
          <cell r="AL68" t="str">
            <v>N/A</v>
          </cell>
          <cell r="AM68">
            <v>30</v>
          </cell>
          <cell r="AN68">
            <v>30</v>
          </cell>
          <cell r="AP68">
            <v>1</v>
          </cell>
          <cell r="AQ68">
            <v>0</v>
          </cell>
          <cell r="AR68">
            <v>0</v>
          </cell>
          <cell r="AS68" t="str">
            <v>Better than 15 min</v>
          </cell>
          <cell r="AT68">
            <v>15</v>
          </cell>
          <cell r="AU68">
            <v>30</v>
          </cell>
          <cell r="AV68" t="str">
            <v>Very Frequent</v>
          </cell>
          <cell r="AW68">
            <v>4</v>
          </cell>
          <cell r="AX68">
            <v>2</v>
          </cell>
          <cell r="AY68">
            <v>6</v>
          </cell>
          <cell r="AZ68">
            <v>6</v>
          </cell>
          <cell r="BA68">
            <v>1</v>
          </cell>
          <cell r="BB68">
            <v>2</v>
          </cell>
          <cell r="BC68">
            <v>3</v>
          </cell>
          <cell r="BD68">
            <v>-1</v>
          </cell>
          <cell r="BE68">
            <v>-4</v>
          </cell>
          <cell r="BF68">
            <v>-3</v>
          </cell>
        </row>
        <row r="69">
          <cell r="A69">
            <v>67</v>
          </cell>
          <cell r="B69">
            <v>0</v>
          </cell>
          <cell r="C69" t="str">
            <v>NE Tacoma</v>
          </cell>
          <cell r="D69" t="str">
            <v>Federal Way</v>
          </cell>
          <cell r="E69" t="str">
            <v>SW 356th St, 9th Ave S</v>
          </cell>
          <cell r="F69">
            <v>182</v>
          </cell>
          <cell r="G69">
            <v>340.99756690997566</v>
          </cell>
          <cell r="H69">
            <v>0</v>
          </cell>
          <cell r="I69">
            <v>1002.0681265206812</v>
          </cell>
          <cell r="J69">
            <v>2</v>
          </cell>
          <cell r="K69">
            <v>0.605937372378196</v>
          </cell>
          <cell r="L69">
            <v>5</v>
          </cell>
          <cell r="M69">
            <v>0.38958926256629162</v>
          </cell>
          <cell r="N69">
            <v>0</v>
          </cell>
          <cell r="O69" t="str">
            <v/>
          </cell>
          <cell r="P69">
            <v>0</v>
          </cell>
          <cell r="Q69" t="str">
            <v/>
          </cell>
          <cell r="R69">
            <v>0</v>
          </cell>
          <cell r="S69">
            <v>7</v>
          </cell>
          <cell r="T69">
            <v>0</v>
          </cell>
          <cell r="U69">
            <v>0</v>
          </cell>
          <cell r="V69">
            <v>60</v>
          </cell>
          <cell r="W69">
            <v>60</v>
          </cell>
          <cell r="X69">
            <v>0</v>
          </cell>
          <cell r="Y69" t="str">
            <v>Hourly</v>
          </cell>
          <cell r="Z69">
            <v>1</v>
          </cell>
          <cell r="AA69" t="str">
            <v>N/A</v>
          </cell>
          <cell r="AB69" t="str">
            <v>N/A</v>
          </cell>
          <cell r="AC69" t="str">
            <v>N/A</v>
          </cell>
          <cell r="AD69" t="str">
            <v>N/A</v>
          </cell>
          <cell r="AE69" t="str">
            <v>N/A</v>
          </cell>
          <cell r="AF69" t="str">
            <v>N/A</v>
          </cell>
          <cell r="AG69" t="str">
            <v>N/A</v>
          </cell>
          <cell r="AH69" t="str">
            <v>N/A</v>
          </cell>
          <cell r="AI69" t="str">
            <v>N/A</v>
          </cell>
          <cell r="AJ69" t="str">
            <v>N/A</v>
          </cell>
          <cell r="AK69">
            <v>0</v>
          </cell>
          <cell r="AL69" t="str">
            <v>N/A</v>
          </cell>
          <cell r="AM69">
            <v>0</v>
          </cell>
          <cell r="AN69">
            <v>0</v>
          </cell>
          <cell r="AP69">
            <v>0</v>
          </cell>
          <cell r="AQ69">
            <v>0</v>
          </cell>
          <cell r="AR69">
            <v>0</v>
          </cell>
          <cell r="AS69">
            <v>60</v>
          </cell>
          <cell r="AT69">
            <v>60</v>
          </cell>
          <cell r="AU69">
            <v>0</v>
          </cell>
          <cell r="AV69" t="str">
            <v>Hourly</v>
          </cell>
          <cell r="AW69">
            <v>1</v>
          </cell>
          <cell r="AX69">
            <v>6</v>
          </cell>
          <cell r="AY69">
            <v>6</v>
          </cell>
          <cell r="AZ69">
            <v>6</v>
          </cell>
          <cell r="BA69">
            <v>5</v>
          </cell>
          <cell r="BB69">
            <v>5</v>
          </cell>
          <cell r="BC69">
            <v>6</v>
          </cell>
          <cell r="BD69">
            <v>-1</v>
          </cell>
          <cell r="BE69">
            <v>-1</v>
          </cell>
          <cell r="BF69">
            <v>0</v>
          </cell>
        </row>
        <row r="70">
          <cell r="A70">
            <v>68</v>
          </cell>
          <cell r="B70">
            <v>0</v>
          </cell>
          <cell r="C70" t="str">
            <v>Northgate</v>
          </cell>
          <cell r="D70" t="str">
            <v>U. District</v>
          </cell>
          <cell r="E70" t="str">
            <v>Roosevelt</v>
          </cell>
          <cell r="F70">
            <v>67</v>
          </cell>
          <cell r="G70">
            <v>1329.8501064719326</v>
          </cell>
          <cell r="H70">
            <v>4</v>
          </cell>
          <cell r="I70">
            <v>9216.3756818273941</v>
          </cell>
          <cell r="J70">
            <v>8</v>
          </cell>
          <cell r="K70">
            <v>0.46544991519822038</v>
          </cell>
          <cell r="L70">
            <v>0</v>
          </cell>
          <cell r="M70">
            <v>0.59753820047485073</v>
          </cell>
          <cell r="N70">
            <v>5</v>
          </cell>
          <cell r="O70" t="str">
            <v/>
          </cell>
          <cell r="P70">
            <v>0</v>
          </cell>
          <cell r="Q70" t="str">
            <v>Yes</v>
          </cell>
          <cell r="R70">
            <v>10</v>
          </cell>
          <cell r="S70">
            <v>27</v>
          </cell>
          <cell r="T70">
            <v>0</v>
          </cell>
          <cell r="U70">
            <v>0</v>
          </cell>
          <cell r="V70">
            <v>15</v>
          </cell>
          <cell r="W70">
            <v>15</v>
          </cell>
          <cell r="X70">
            <v>30</v>
          </cell>
          <cell r="Y70" t="str">
            <v>Very Frequent</v>
          </cell>
          <cell r="Z70">
            <v>4</v>
          </cell>
          <cell r="AA70" t="str">
            <v>N/A</v>
          </cell>
          <cell r="AB70" t="str">
            <v>N/A</v>
          </cell>
          <cell r="AC70" t="str">
            <v>N/A</v>
          </cell>
          <cell r="AD70" t="str">
            <v>N/A</v>
          </cell>
          <cell r="AE70" t="str">
            <v>N/A</v>
          </cell>
          <cell r="AF70" t="str">
            <v>N/A</v>
          </cell>
          <cell r="AG70" t="e">
            <v>#N/A</v>
          </cell>
          <cell r="AH70" t="str">
            <v>N/A</v>
          </cell>
          <cell r="AI70" t="str">
            <v>N/A</v>
          </cell>
          <cell r="AJ70" t="e">
            <v>#N/A</v>
          </cell>
          <cell r="AK70">
            <v>60</v>
          </cell>
          <cell r="AL70" t="e">
            <v>#N/A</v>
          </cell>
          <cell r="AM70">
            <v>30</v>
          </cell>
          <cell r="AN70">
            <v>30</v>
          </cell>
          <cell r="AP70">
            <v>0</v>
          </cell>
          <cell r="AQ70">
            <v>0</v>
          </cell>
          <cell r="AR70" t="e">
            <v>#N/A</v>
          </cell>
          <cell r="AS70">
            <v>15</v>
          </cell>
          <cell r="AT70">
            <v>15</v>
          </cell>
          <cell r="AU70" t="e">
            <v>#N/A</v>
          </cell>
          <cell r="AV70" t="str">
            <v>Very Frequent</v>
          </cell>
          <cell r="AW70">
            <v>4</v>
          </cell>
          <cell r="AX70">
            <v>3</v>
          </cell>
          <cell r="AY70">
            <v>6</v>
          </cell>
          <cell r="AZ70">
            <v>3</v>
          </cell>
          <cell r="BA70">
            <v>2</v>
          </cell>
          <cell r="BB70">
            <v>2</v>
          </cell>
          <cell r="BC70" t="e">
            <v>#N/A</v>
          </cell>
          <cell r="BD70">
            <v>-1</v>
          </cell>
          <cell r="BE70">
            <v>-4</v>
          </cell>
          <cell r="BF70" t="e">
            <v>#N/A</v>
          </cell>
        </row>
        <row r="71">
          <cell r="A71">
            <v>69</v>
          </cell>
          <cell r="B71">
            <v>0</v>
          </cell>
          <cell r="C71" t="str">
            <v>Northgate</v>
          </cell>
          <cell r="D71" t="str">
            <v>Seattle CBD</v>
          </cell>
          <cell r="E71" t="str">
            <v>Green Lake, Wallingford</v>
          </cell>
          <cell r="F71">
            <v>16</v>
          </cell>
          <cell r="G71">
            <v>2730.6075365296156</v>
          </cell>
          <cell r="H71">
            <v>8</v>
          </cell>
          <cell r="I71">
            <v>9875.1316665468767</v>
          </cell>
          <cell r="J71">
            <v>8</v>
          </cell>
          <cell r="K71">
            <v>0.26085624457158818</v>
          </cell>
          <cell r="L71">
            <v>0</v>
          </cell>
          <cell r="M71">
            <v>0.55104185061651889</v>
          </cell>
          <cell r="N71">
            <v>0</v>
          </cell>
          <cell r="O71" t="str">
            <v/>
          </cell>
          <cell r="P71">
            <v>0</v>
          </cell>
          <cell r="Q71" t="str">
            <v>Yes</v>
          </cell>
          <cell r="R71">
            <v>10</v>
          </cell>
          <cell r="S71">
            <v>26</v>
          </cell>
          <cell r="T71">
            <v>0</v>
          </cell>
          <cell r="U71">
            <v>0</v>
          </cell>
          <cell r="V71">
            <v>15</v>
          </cell>
          <cell r="W71">
            <v>15</v>
          </cell>
          <cell r="X71">
            <v>30</v>
          </cell>
          <cell r="Y71" t="str">
            <v>Very Frequent</v>
          </cell>
          <cell r="Z71">
            <v>4</v>
          </cell>
          <cell r="AA71" t="str">
            <v>N/A</v>
          </cell>
          <cell r="AB71" t="str">
            <v>N/A</v>
          </cell>
          <cell r="AC71" t="str">
            <v>N/A</v>
          </cell>
          <cell r="AD71" t="str">
            <v>N/A</v>
          </cell>
          <cell r="AE71" t="str">
            <v>N/A</v>
          </cell>
          <cell r="AF71" t="str">
            <v>N/A</v>
          </cell>
          <cell r="AG71">
            <v>0.16804196625418533</v>
          </cell>
          <cell r="AH71" t="str">
            <v>N/A</v>
          </cell>
          <cell r="AI71" t="str">
            <v>N/A</v>
          </cell>
          <cell r="AJ71">
            <v>0</v>
          </cell>
          <cell r="AK71">
            <v>60</v>
          </cell>
          <cell r="AL71">
            <v>30</v>
          </cell>
          <cell r="AM71">
            <v>30</v>
          </cell>
          <cell r="AN71">
            <v>30</v>
          </cell>
          <cell r="AP71">
            <v>0</v>
          </cell>
          <cell r="AQ71">
            <v>0</v>
          </cell>
          <cell r="AR71">
            <v>0</v>
          </cell>
          <cell r="AS71">
            <v>15</v>
          </cell>
          <cell r="AT71">
            <v>15</v>
          </cell>
          <cell r="AU71">
            <v>30</v>
          </cell>
          <cell r="AV71" t="str">
            <v>Very Frequent</v>
          </cell>
          <cell r="AW71">
            <v>4</v>
          </cell>
          <cell r="AX71">
            <v>6</v>
          </cell>
          <cell r="AY71">
            <v>6</v>
          </cell>
          <cell r="AZ71">
            <v>3</v>
          </cell>
          <cell r="BA71">
            <v>2</v>
          </cell>
          <cell r="BB71">
            <v>2</v>
          </cell>
          <cell r="BC71">
            <v>3</v>
          </cell>
          <cell r="BD71">
            <v>-4</v>
          </cell>
          <cell r="BE71">
            <v>-4</v>
          </cell>
          <cell r="BF71">
            <v>0</v>
          </cell>
        </row>
        <row r="72">
          <cell r="A72">
            <v>70</v>
          </cell>
          <cell r="B72">
            <v>0</v>
          </cell>
          <cell r="C72" t="str">
            <v>Northgate</v>
          </cell>
          <cell r="D72" t="str">
            <v>U. District</v>
          </cell>
          <cell r="E72" t="str">
            <v>Roosevelt Way NE, NE 75th St</v>
          </cell>
          <cell r="F72">
            <v>68</v>
          </cell>
          <cell r="G72">
            <v>1649.7185605019638</v>
          </cell>
          <cell r="H72">
            <v>4</v>
          </cell>
          <cell r="I72">
            <v>11247.327944662835</v>
          </cell>
          <cell r="J72">
            <v>10</v>
          </cell>
          <cell r="K72">
            <v>0.47169126034848685</v>
          </cell>
          <cell r="L72">
            <v>0</v>
          </cell>
          <cell r="M72">
            <v>0.78181553976025764</v>
          </cell>
          <cell r="N72">
            <v>5</v>
          </cell>
          <cell r="O72" t="str">
            <v/>
          </cell>
          <cell r="P72">
            <v>0</v>
          </cell>
          <cell r="Q72" t="str">
            <v/>
          </cell>
          <cell r="R72">
            <v>0</v>
          </cell>
          <cell r="S72">
            <v>19</v>
          </cell>
          <cell r="T72">
            <v>0</v>
          </cell>
          <cell r="U72">
            <v>0</v>
          </cell>
          <cell r="V72">
            <v>15</v>
          </cell>
          <cell r="W72">
            <v>30</v>
          </cell>
          <cell r="X72">
            <v>30</v>
          </cell>
          <cell r="Y72" t="str">
            <v>Frequent</v>
          </cell>
          <cell r="Z72">
            <v>3</v>
          </cell>
          <cell r="AA72" t="str">
            <v>N/A</v>
          </cell>
          <cell r="AB72" t="str">
            <v>N/A</v>
          </cell>
          <cell r="AC72" t="str">
            <v>N/A</v>
          </cell>
          <cell r="AD72" t="str">
            <v>N/A</v>
          </cell>
          <cell r="AE72" t="str">
            <v>N/A</v>
          </cell>
          <cell r="AF72" t="str">
            <v>N/A</v>
          </cell>
          <cell r="AG72" t="str">
            <v>N/A</v>
          </cell>
          <cell r="AH72" t="str">
            <v>N/A</v>
          </cell>
          <cell r="AI72" t="str">
            <v>N/A</v>
          </cell>
          <cell r="AJ72" t="str">
            <v>N/A</v>
          </cell>
          <cell r="AK72">
            <v>0</v>
          </cell>
          <cell r="AL72" t="str">
            <v>N/A</v>
          </cell>
          <cell r="AM72">
            <v>30</v>
          </cell>
          <cell r="AN72">
            <v>30</v>
          </cell>
          <cell r="AP72">
            <v>0</v>
          </cell>
          <cell r="AQ72">
            <v>0</v>
          </cell>
          <cell r="AR72">
            <v>0</v>
          </cell>
          <cell r="AS72">
            <v>15</v>
          </cell>
          <cell r="AT72">
            <v>30</v>
          </cell>
          <cell r="AU72">
            <v>30</v>
          </cell>
          <cell r="AV72" t="str">
            <v>Frequent</v>
          </cell>
          <cell r="AW72">
            <v>3</v>
          </cell>
          <cell r="AX72">
            <v>6</v>
          </cell>
          <cell r="AY72">
            <v>6</v>
          </cell>
          <cell r="AZ72">
            <v>3</v>
          </cell>
          <cell r="BA72">
            <v>2</v>
          </cell>
          <cell r="BB72">
            <v>3</v>
          </cell>
          <cell r="BC72">
            <v>3</v>
          </cell>
          <cell r="BD72">
            <v>-4</v>
          </cell>
          <cell r="BE72">
            <v>-3</v>
          </cell>
          <cell r="BF72">
            <v>0</v>
          </cell>
        </row>
        <row r="73">
          <cell r="A73">
            <v>71</v>
          </cell>
          <cell r="B73">
            <v>0</v>
          </cell>
          <cell r="C73" t="str">
            <v>Othello Station</v>
          </cell>
          <cell r="D73" t="str">
            <v>Columbia City</v>
          </cell>
          <cell r="E73" t="str">
            <v>Seward Park</v>
          </cell>
          <cell r="F73">
            <v>39</v>
          </cell>
          <cell r="G73">
            <v>1387.6457499696551</v>
          </cell>
          <cell r="H73">
            <v>4</v>
          </cell>
          <cell r="I73">
            <v>1831.8319441176761</v>
          </cell>
          <cell r="J73">
            <v>4</v>
          </cell>
          <cell r="K73">
            <v>1</v>
          </cell>
          <cell r="L73">
            <v>5</v>
          </cell>
          <cell r="M73">
            <v>0.70524646662760837</v>
          </cell>
          <cell r="N73">
            <v>5</v>
          </cell>
          <cell r="O73" t="str">
            <v/>
          </cell>
          <cell r="P73">
            <v>0</v>
          </cell>
          <cell r="Q73" t="str">
            <v/>
          </cell>
          <cell r="R73">
            <v>0</v>
          </cell>
          <cell r="S73">
            <v>18</v>
          </cell>
          <cell r="T73">
            <v>0</v>
          </cell>
          <cell r="U73">
            <v>0</v>
          </cell>
          <cell r="V73">
            <v>30</v>
          </cell>
          <cell r="W73">
            <v>30</v>
          </cell>
          <cell r="X73">
            <v>0</v>
          </cell>
          <cell r="Y73" t="str">
            <v>Local</v>
          </cell>
          <cell r="Z73">
            <v>2</v>
          </cell>
          <cell r="AA73" t="str">
            <v>N/A</v>
          </cell>
          <cell r="AB73" t="str">
            <v>N/A</v>
          </cell>
          <cell r="AC73" t="str">
            <v>N/A</v>
          </cell>
          <cell r="AD73" t="str">
            <v>N/A</v>
          </cell>
          <cell r="AE73" t="str">
            <v>N/A</v>
          </cell>
          <cell r="AF73" t="str">
            <v>N/A</v>
          </cell>
          <cell r="AG73" t="str">
            <v>N/A</v>
          </cell>
          <cell r="AH73" t="str">
            <v>N/A</v>
          </cell>
          <cell r="AI73" t="str">
            <v>N/A</v>
          </cell>
          <cell r="AJ73" t="str">
            <v>N/A</v>
          </cell>
          <cell r="AK73">
            <v>0</v>
          </cell>
          <cell r="AL73" t="str">
            <v>N/A</v>
          </cell>
          <cell r="AM73">
            <v>0</v>
          </cell>
          <cell r="AN73">
            <v>0</v>
          </cell>
          <cell r="AP73">
            <v>0</v>
          </cell>
          <cell r="AQ73">
            <v>0</v>
          </cell>
          <cell r="AR73">
            <v>0</v>
          </cell>
          <cell r="AS73">
            <v>30</v>
          </cell>
          <cell r="AT73">
            <v>30</v>
          </cell>
          <cell r="AU73">
            <v>0</v>
          </cell>
          <cell r="AV73" t="str">
            <v>Local</v>
          </cell>
          <cell r="AW73">
            <v>2</v>
          </cell>
          <cell r="AX73">
            <v>6</v>
          </cell>
          <cell r="AY73">
            <v>6</v>
          </cell>
          <cell r="AZ73">
            <v>3</v>
          </cell>
          <cell r="BA73">
            <v>3</v>
          </cell>
          <cell r="BB73">
            <v>3</v>
          </cell>
          <cell r="BC73">
            <v>6</v>
          </cell>
          <cell r="BD73">
            <v>-3</v>
          </cell>
          <cell r="BE73">
            <v>-3</v>
          </cell>
          <cell r="BF73">
            <v>3</v>
          </cell>
        </row>
        <row r="74">
          <cell r="A74">
            <v>72</v>
          </cell>
          <cell r="B74">
            <v>0</v>
          </cell>
          <cell r="C74" t="str">
            <v>Overlake P&amp;R</v>
          </cell>
          <cell r="D74" t="str">
            <v>Bellevue</v>
          </cell>
          <cell r="E74" t="str">
            <v>Bell-Red Road</v>
          </cell>
          <cell r="F74" t="str">
            <v>226</v>
          </cell>
          <cell r="G74">
            <v>1851.2820512820513</v>
          </cell>
          <cell r="H74">
            <v>6</v>
          </cell>
          <cell r="I74">
            <v>10411.282051282051</v>
          </cell>
          <cell r="J74">
            <v>10</v>
          </cell>
          <cell r="K74">
            <v>0.99225663741904213</v>
          </cell>
          <cell r="L74">
            <v>5</v>
          </cell>
          <cell r="M74">
            <v>0.82190265849510402</v>
          </cell>
          <cell r="N74">
            <v>5</v>
          </cell>
          <cell r="O74" t="str">
            <v/>
          </cell>
          <cell r="P74">
            <v>0</v>
          </cell>
          <cell r="Q74" t="str">
            <v/>
          </cell>
          <cell r="R74">
            <v>0</v>
          </cell>
          <cell r="S74">
            <v>26</v>
          </cell>
          <cell r="T74">
            <v>0</v>
          </cell>
          <cell r="U74">
            <v>0</v>
          </cell>
          <cell r="V74">
            <v>15</v>
          </cell>
          <cell r="W74">
            <v>15</v>
          </cell>
          <cell r="X74">
            <v>30</v>
          </cell>
          <cell r="Y74" t="str">
            <v>Very Frequent</v>
          </cell>
          <cell r="Z74">
            <v>4</v>
          </cell>
          <cell r="AA74">
            <v>9.4246033579111099E-2</v>
          </cell>
          <cell r="AB74" t="str">
            <v>N/A</v>
          </cell>
          <cell r="AC74">
            <v>0</v>
          </cell>
          <cell r="AD74" t="str">
            <v>N/A</v>
          </cell>
          <cell r="AE74">
            <v>4.4726042355023241E-2</v>
          </cell>
          <cell r="AF74" t="str">
            <v>N/A</v>
          </cell>
          <cell r="AG74" t="str">
            <v>N/A</v>
          </cell>
          <cell r="AH74">
            <v>0</v>
          </cell>
          <cell r="AI74" t="str">
            <v>N/A</v>
          </cell>
          <cell r="AJ74" t="str">
            <v>N/A</v>
          </cell>
          <cell r="AK74">
            <v>0</v>
          </cell>
          <cell r="AL74" t="str">
            <v>N/A</v>
          </cell>
          <cell r="AM74">
            <v>30</v>
          </cell>
          <cell r="AN74">
            <v>30</v>
          </cell>
          <cell r="AP74">
            <v>0</v>
          </cell>
          <cell r="AQ74">
            <v>0</v>
          </cell>
          <cell r="AR74">
            <v>0</v>
          </cell>
          <cell r="AS74">
            <v>15</v>
          </cell>
          <cell r="AT74">
            <v>15</v>
          </cell>
          <cell r="AU74">
            <v>30</v>
          </cell>
          <cell r="AV74" t="str">
            <v>Very Frequent</v>
          </cell>
          <cell r="AW74">
            <v>4</v>
          </cell>
          <cell r="AX74">
            <v>5</v>
          </cell>
          <cell r="AY74">
            <v>6</v>
          </cell>
          <cell r="AZ74">
            <v>6</v>
          </cell>
          <cell r="BA74">
            <v>2</v>
          </cell>
          <cell r="BB74">
            <v>2</v>
          </cell>
          <cell r="BC74">
            <v>3</v>
          </cell>
          <cell r="BD74">
            <v>-3</v>
          </cell>
          <cell r="BE74">
            <v>-4</v>
          </cell>
          <cell r="BF74">
            <v>-3</v>
          </cell>
        </row>
        <row r="75">
          <cell r="A75">
            <v>73</v>
          </cell>
          <cell r="B75">
            <v>0</v>
          </cell>
          <cell r="C75" t="str">
            <v>Overlake</v>
          </cell>
          <cell r="D75" t="str">
            <v>Bellevue</v>
          </cell>
          <cell r="E75" t="str">
            <v>W Lake Sammamish Pkwy, S Kirkland P&amp;R, Bellevue Way NE</v>
          </cell>
          <cell r="F75">
            <v>249</v>
          </cell>
          <cell r="G75">
            <v>1007.0932922127987</v>
          </cell>
          <cell r="H75">
            <v>2</v>
          </cell>
          <cell r="I75">
            <v>4424.9036237471082</v>
          </cell>
          <cell r="J75">
            <v>6</v>
          </cell>
          <cell r="K75">
            <v>0.38393771668437288</v>
          </cell>
          <cell r="L75">
            <v>0</v>
          </cell>
          <cell r="M75">
            <v>6.4331079156147775E-2</v>
          </cell>
          <cell r="N75">
            <v>0</v>
          </cell>
          <cell r="O75" t="str">
            <v>Yes</v>
          </cell>
          <cell r="P75">
            <v>5</v>
          </cell>
          <cell r="Q75" t="str">
            <v/>
          </cell>
          <cell r="R75">
            <v>0</v>
          </cell>
          <cell r="S75">
            <v>13</v>
          </cell>
          <cell r="T75">
            <v>0</v>
          </cell>
          <cell r="U75">
            <v>0</v>
          </cell>
          <cell r="V75">
            <v>30</v>
          </cell>
          <cell r="W75">
            <v>30</v>
          </cell>
          <cell r="X75">
            <v>0</v>
          </cell>
          <cell r="Y75" t="str">
            <v>Local</v>
          </cell>
          <cell r="Z75">
            <v>2</v>
          </cell>
          <cell r="AA75" t="str">
            <v>N/A</v>
          </cell>
          <cell r="AB75" t="str">
            <v>N/A</v>
          </cell>
          <cell r="AC75" t="str">
            <v>N/A</v>
          </cell>
          <cell r="AD75" t="str">
            <v>N/A</v>
          </cell>
          <cell r="AE75" t="str">
            <v>N/A</v>
          </cell>
          <cell r="AF75" t="str">
            <v>N/A</v>
          </cell>
          <cell r="AG75" t="str">
            <v>N/A</v>
          </cell>
          <cell r="AH75" t="str">
            <v>N/A</v>
          </cell>
          <cell r="AI75" t="str">
            <v>N/A</v>
          </cell>
          <cell r="AJ75" t="str">
            <v>N/A</v>
          </cell>
          <cell r="AK75">
            <v>0</v>
          </cell>
          <cell r="AL75" t="str">
            <v>N/A</v>
          </cell>
          <cell r="AM75">
            <v>0</v>
          </cell>
          <cell r="AN75">
            <v>0</v>
          </cell>
          <cell r="AP75">
            <v>0</v>
          </cell>
          <cell r="AQ75">
            <v>0</v>
          </cell>
          <cell r="AR75">
            <v>0</v>
          </cell>
          <cell r="AS75">
            <v>30</v>
          </cell>
          <cell r="AT75">
            <v>30</v>
          </cell>
          <cell r="AU75">
            <v>0</v>
          </cell>
          <cell r="AV75" t="str">
            <v>Local</v>
          </cell>
          <cell r="AW75">
            <v>2</v>
          </cell>
          <cell r="AX75">
            <v>6</v>
          </cell>
          <cell r="AY75">
            <v>6</v>
          </cell>
          <cell r="AZ75">
            <v>6</v>
          </cell>
          <cell r="BA75">
            <v>3</v>
          </cell>
          <cell r="BB75">
            <v>3</v>
          </cell>
          <cell r="BC75">
            <v>6</v>
          </cell>
          <cell r="BD75">
            <v>-3</v>
          </cell>
          <cell r="BE75">
            <v>-3</v>
          </cell>
          <cell r="BF75">
            <v>0</v>
          </cell>
        </row>
        <row r="76">
          <cell r="A76">
            <v>74</v>
          </cell>
          <cell r="B76">
            <v>0</v>
          </cell>
          <cell r="C76" t="str">
            <v>Pacific</v>
          </cell>
          <cell r="D76" t="str">
            <v>Auburn</v>
          </cell>
          <cell r="E76" t="str">
            <v>Algona</v>
          </cell>
          <cell r="F76" t="str">
            <v>917DART</v>
          </cell>
          <cell r="G76">
            <v>302.70087736466786</v>
          </cell>
          <cell r="H76">
            <v>0</v>
          </cell>
          <cell r="I76">
            <v>460.13513187590615</v>
          </cell>
          <cell r="J76">
            <v>0</v>
          </cell>
          <cell r="K76">
            <v>0.92156862745098034</v>
          </cell>
          <cell r="L76">
            <v>5</v>
          </cell>
          <cell r="M76">
            <v>1</v>
          </cell>
          <cell r="N76">
            <v>5</v>
          </cell>
          <cell r="O76" t="str">
            <v/>
          </cell>
          <cell r="P76">
            <v>0</v>
          </cell>
          <cell r="Q76" t="str">
            <v/>
          </cell>
          <cell r="R76">
            <v>0</v>
          </cell>
          <cell r="S76">
            <v>10</v>
          </cell>
          <cell r="T76">
            <v>0</v>
          </cell>
          <cell r="U76">
            <v>0</v>
          </cell>
          <cell r="V76">
            <v>30</v>
          </cell>
          <cell r="W76">
            <v>30</v>
          </cell>
          <cell r="X76">
            <v>0</v>
          </cell>
          <cell r="Y76" t="str">
            <v>Local</v>
          </cell>
          <cell r="Z76">
            <v>2</v>
          </cell>
          <cell r="AA76">
            <v>0.25555556515852612</v>
          </cell>
          <cell r="AB76" t="str">
            <v>N/A</v>
          </cell>
          <cell r="AC76">
            <v>0</v>
          </cell>
          <cell r="AD76" t="str">
            <v>N/A</v>
          </cell>
          <cell r="AE76">
            <v>8.4607697179036934E-2</v>
          </cell>
          <cell r="AF76" t="str">
            <v>N/A</v>
          </cell>
          <cell r="AG76" t="str">
            <v>N/A</v>
          </cell>
          <cell r="AH76">
            <v>0</v>
          </cell>
          <cell r="AI76" t="str">
            <v>N/A</v>
          </cell>
          <cell r="AJ76" t="str">
            <v>N/A</v>
          </cell>
          <cell r="AK76">
            <v>0</v>
          </cell>
          <cell r="AL76" t="str">
            <v>N/A</v>
          </cell>
          <cell r="AM76">
            <v>0</v>
          </cell>
          <cell r="AN76">
            <v>0</v>
          </cell>
          <cell r="AP76">
            <v>0</v>
          </cell>
          <cell r="AQ76">
            <v>0</v>
          </cell>
          <cell r="AR76">
            <v>0</v>
          </cell>
          <cell r="AS76">
            <v>30</v>
          </cell>
          <cell r="AT76">
            <v>30</v>
          </cell>
          <cell r="AU76">
            <v>0</v>
          </cell>
          <cell r="AV76" t="str">
            <v>Local</v>
          </cell>
          <cell r="AW76">
            <v>2</v>
          </cell>
          <cell r="AX76">
            <v>5</v>
          </cell>
          <cell r="AY76">
            <v>6</v>
          </cell>
          <cell r="AZ76">
            <v>6</v>
          </cell>
          <cell r="BA76">
            <v>3</v>
          </cell>
          <cell r="BB76">
            <v>3</v>
          </cell>
          <cell r="BC76">
            <v>6</v>
          </cell>
          <cell r="BD76">
            <v>-2</v>
          </cell>
          <cell r="BE76">
            <v>-3</v>
          </cell>
          <cell r="BF76">
            <v>0</v>
          </cell>
        </row>
        <row r="77">
          <cell r="A77">
            <v>75</v>
          </cell>
          <cell r="B77">
            <v>0</v>
          </cell>
          <cell r="C77" t="str">
            <v>Queen Anne</v>
          </cell>
          <cell r="D77" t="str">
            <v>Seattle CBD</v>
          </cell>
          <cell r="E77" t="str">
            <v>Queen Anne Ave N</v>
          </cell>
          <cell r="F77" t="str">
            <v>2/13</v>
          </cell>
          <cell r="G77">
            <v>4472.6747148857366</v>
          </cell>
          <cell r="H77">
            <v>10</v>
          </cell>
          <cell r="I77">
            <v>19782.045464408446</v>
          </cell>
          <cell r="J77">
            <v>10</v>
          </cell>
          <cell r="K77">
            <v>0</v>
          </cell>
          <cell r="L77">
            <v>0</v>
          </cell>
          <cell r="M77">
            <v>0.47525829420766236</v>
          </cell>
          <cell r="N77">
            <v>0</v>
          </cell>
          <cell r="O77" t="str">
            <v/>
          </cell>
          <cell r="P77">
            <v>0</v>
          </cell>
          <cell r="Q77" t="str">
            <v/>
          </cell>
          <cell r="R77">
            <v>0</v>
          </cell>
          <cell r="S77">
            <v>20</v>
          </cell>
          <cell r="T77">
            <v>0</v>
          </cell>
          <cell r="U77">
            <v>0</v>
          </cell>
          <cell r="V77">
            <v>15</v>
          </cell>
          <cell r="W77">
            <v>30</v>
          </cell>
          <cell r="X77">
            <v>30</v>
          </cell>
          <cell r="Y77" t="str">
            <v>Frequent</v>
          </cell>
          <cell r="Z77">
            <v>3</v>
          </cell>
          <cell r="AA77" t="str">
            <v>N/A</v>
          </cell>
          <cell r="AB77" t="str">
            <v>N/A</v>
          </cell>
          <cell r="AC77" t="str">
            <v>N/A</v>
          </cell>
          <cell r="AD77" t="str">
            <v>N/A</v>
          </cell>
          <cell r="AE77" t="str">
            <v>N/A</v>
          </cell>
          <cell r="AF77" t="str">
            <v>N/A</v>
          </cell>
          <cell r="AG77">
            <v>0.38791451430805529</v>
          </cell>
          <cell r="AH77" t="str">
            <v>N/A</v>
          </cell>
          <cell r="AI77" t="str">
            <v>N/A</v>
          </cell>
          <cell r="AJ77">
            <v>1</v>
          </cell>
          <cell r="AK77">
            <v>0</v>
          </cell>
          <cell r="AL77">
            <v>30</v>
          </cell>
          <cell r="AM77">
            <v>30</v>
          </cell>
          <cell r="AN77">
            <v>30</v>
          </cell>
          <cell r="AP77">
            <v>0</v>
          </cell>
          <cell r="AQ77">
            <v>0</v>
          </cell>
          <cell r="AR77">
            <v>1</v>
          </cell>
          <cell r="AS77">
            <v>15</v>
          </cell>
          <cell r="AT77">
            <v>30</v>
          </cell>
          <cell r="AU77">
            <v>15</v>
          </cell>
          <cell r="AV77" t="str">
            <v>Frequent</v>
          </cell>
          <cell r="AW77">
            <v>3</v>
          </cell>
          <cell r="AX77">
            <v>6</v>
          </cell>
          <cell r="AY77">
            <v>6</v>
          </cell>
          <cell r="AZ77">
            <v>2</v>
          </cell>
          <cell r="BA77">
            <v>2</v>
          </cell>
          <cell r="BB77">
            <v>3</v>
          </cell>
          <cell r="BC77">
            <v>2</v>
          </cell>
          <cell r="BD77">
            <v>-4</v>
          </cell>
          <cell r="BE77">
            <v>-3</v>
          </cell>
          <cell r="BF77">
            <v>0</v>
          </cell>
        </row>
        <row r="78">
          <cell r="A78">
            <v>76</v>
          </cell>
          <cell r="B78">
            <v>0</v>
          </cell>
          <cell r="C78" t="str">
            <v>Queen Anne</v>
          </cell>
          <cell r="D78" t="str">
            <v>Seattle CBD</v>
          </cell>
          <cell r="E78" t="str">
            <v>Taylor Ave N</v>
          </cell>
          <cell r="F78" t="str">
            <v>3N/4N</v>
          </cell>
          <cell r="G78">
            <v>4434.0428852366431</v>
          </cell>
          <cell r="H78">
            <v>10</v>
          </cell>
          <cell r="I78">
            <v>21071.131368073115</v>
          </cell>
          <cell r="J78">
            <v>10</v>
          </cell>
          <cell r="K78">
            <v>0</v>
          </cell>
          <cell r="L78">
            <v>0</v>
          </cell>
          <cell r="M78">
            <v>0.43138936909583731</v>
          </cell>
          <cell r="N78">
            <v>0</v>
          </cell>
          <cell r="O78" t="str">
            <v/>
          </cell>
          <cell r="P78">
            <v>0</v>
          </cell>
          <cell r="Q78" t="str">
            <v/>
          </cell>
          <cell r="R78">
            <v>0</v>
          </cell>
          <cell r="S78">
            <v>20</v>
          </cell>
          <cell r="T78">
            <v>0</v>
          </cell>
          <cell r="U78">
            <v>0</v>
          </cell>
          <cell r="V78">
            <v>15</v>
          </cell>
          <cell r="W78">
            <v>30</v>
          </cell>
          <cell r="X78">
            <v>30</v>
          </cell>
          <cell r="Y78" t="str">
            <v>Frequent</v>
          </cell>
          <cell r="Z78">
            <v>3</v>
          </cell>
          <cell r="AA78">
            <v>0.7351190410554409</v>
          </cell>
          <cell r="AB78" t="str">
            <v>N/A</v>
          </cell>
          <cell r="AC78">
            <v>0</v>
          </cell>
          <cell r="AD78" t="str">
            <v>N/A</v>
          </cell>
          <cell r="AE78">
            <v>0.46674861161666847</v>
          </cell>
          <cell r="AF78" t="str">
            <v>N/A</v>
          </cell>
          <cell r="AG78" t="str">
            <v>N/A</v>
          </cell>
          <cell r="AH78">
            <v>0</v>
          </cell>
          <cell r="AI78" t="str">
            <v>N/A</v>
          </cell>
          <cell r="AJ78" t="str">
            <v>N/A</v>
          </cell>
          <cell r="AK78">
            <v>0</v>
          </cell>
          <cell r="AL78" t="str">
            <v>N/A</v>
          </cell>
          <cell r="AM78">
            <v>30</v>
          </cell>
          <cell r="AN78">
            <v>30</v>
          </cell>
          <cell r="AO78">
            <v>0</v>
          </cell>
          <cell r="AP78">
            <v>0</v>
          </cell>
          <cell r="AQ78">
            <v>0</v>
          </cell>
          <cell r="AR78">
            <v>0</v>
          </cell>
          <cell r="AS78">
            <v>15</v>
          </cell>
          <cell r="AT78">
            <v>30</v>
          </cell>
          <cell r="AU78">
            <v>30</v>
          </cell>
          <cell r="AV78" t="str">
            <v>Frequent</v>
          </cell>
          <cell r="AW78">
            <v>3</v>
          </cell>
          <cell r="AX78">
            <v>2</v>
          </cell>
          <cell r="AY78">
            <v>6</v>
          </cell>
          <cell r="AZ78">
            <v>6</v>
          </cell>
          <cell r="BA78">
            <v>2</v>
          </cell>
          <cell r="BB78">
            <v>3</v>
          </cell>
          <cell r="BC78">
            <v>3</v>
          </cell>
          <cell r="BD78">
            <v>0</v>
          </cell>
          <cell r="BE78">
            <v>-3</v>
          </cell>
          <cell r="BF78">
            <v>-3</v>
          </cell>
        </row>
        <row r="79">
          <cell r="A79">
            <v>77</v>
          </cell>
          <cell r="B79">
            <v>0</v>
          </cell>
          <cell r="C79" t="str">
            <v>Rainier Beach</v>
          </cell>
          <cell r="D79" t="str">
            <v>Seattle CBD</v>
          </cell>
          <cell r="E79" t="str">
            <v>Rainier Ave</v>
          </cell>
          <cell r="F79">
            <v>7</v>
          </cell>
          <cell r="G79">
            <v>2014.5130605322215</v>
          </cell>
          <cell r="H79">
            <v>6</v>
          </cell>
          <cell r="I79">
            <v>11048.169144324529</v>
          </cell>
          <cell r="J79">
            <v>10</v>
          </cell>
          <cell r="K79">
            <v>1</v>
          </cell>
          <cell r="L79">
            <v>5</v>
          </cell>
          <cell r="M79">
            <v>0.71392879230296857</v>
          </cell>
          <cell r="N79">
            <v>5</v>
          </cell>
          <cell r="O79" t="str">
            <v/>
          </cell>
          <cell r="P79">
            <v>0</v>
          </cell>
          <cell r="Q79" t="str">
            <v/>
          </cell>
          <cell r="R79">
            <v>0</v>
          </cell>
          <cell r="S79">
            <v>26</v>
          </cell>
          <cell r="T79">
            <v>0</v>
          </cell>
          <cell r="U79">
            <v>0</v>
          </cell>
          <cell r="V79">
            <v>15</v>
          </cell>
          <cell r="W79">
            <v>15</v>
          </cell>
          <cell r="X79">
            <v>30</v>
          </cell>
          <cell r="Y79" t="str">
            <v>Very Frequent</v>
          </cell>
          <cell r="Z79">
            <v>4</v>
          </cell>
          <cell r="AA79" t="str">
            <v>N/A</v>
          </cell>
          <cell r="AB79" t="str">
            <v>N/A</v>
          </cell>
          <cell r="AC79" t="str">
            <v>N/A</v>
          </cell>
          <cell r="AD79" t="str">
            <v>N/A</v>
          </cell>
          <cell r="AE79" t="str">
            <v>N/A</v>
          </cell>
          <cell r="AF79" t="str">
            <v>N/A</v>
          </cell>
          <cell r="AG79">
            <v>0.48294775201541168</v>
          </cell>
          <cell r="AH79" t="str">
            <v>N/A</v>
          </cell>
          <cell r="AI79" t="str">
            <v>N/A</v>
          </cell>
          <cell r="AJ79">
            <v>1</v>
          </cell>
          <cell r="AK79">
            <v>0</v>
          </cell>
          <cell r="AL79">
            <v>30</v>
          </cell>
          <cell r="AM79">
            <v>30</v>
          </cell>
          <cell r="AN79">
            <v>30</v>
          </cell>
          <cell r="AP79">
            <v>0</v>
          </cell>
          <cell r="AQ79">
            <v>0</v>
          </cell>
          <cell r="AR79">
            <v>1</v>
          </cell>
          <cell r="AS79">
            <v>15</v>
          </cell>
          <cell r="AT79">
            <v>15</v>
          </cell>
          <cell r="AU79">
            <v>15</v>
          </cell>
          <cell r="AV79" t="str">
            <v>Very Frequent</v>
          </cell>
          <cell r="AW79">
            <v>4</v>
          </cell>
          <cell r="AX79">
            <v>6</v>
          </cell>
          <cell r="AY79">
            <v>6</v>
          </cell>
          <cell r="AZ79">
            <v>2</v>
          </cell>
          <cell r="BA79">
            <v>2</v>
          </cell>
          <cell r="BB79">
            <v>2</v>
          </cell>
          <cell r="BC79">
            <v>2</v>
          </cell>
          <cell r="BD79">
            <v>-4</v>
          </cell>
          <cell r="BE79">
            <v>-4</v>
          </cell>
          <cell r="BF79">
            <v>0</v>
          </cell>
        </row>
        <row r="80">
          <cell r="A80">
            <v>78</v>
          </cell>
          <cell r="B80">
            <v>0</v>
          </cell>
          <cell r="C80" t="str">
            <v>Rainier Beach</v>
          </cell>
          <cell r="D80" t="str">
            <v>Seattle Center</v>
          </cell>
          <cell r="E80" t="str">
            <v>MLK Jr Wy, E John St, Denny Way</v>
          </cell>
          <cell r="F80">
            <v>8</v>
          </cell>
          <cell r="G80">
            <v>2914.9382872288279</v>
          </cell>
          <cell r="H80">
            <v>8</v>
          </cell>
          <cell r="I80">
            <v>4139.8019981931675</v>
          </cell>
          <cell r="J80">
            <v>6</v>
          </cell>
          <cell r="K80">
            <v>0.40733948757622157</v>
          </cell>
          <cell r="L80">
            <v>0</v>
          </cell>
          <cell r="M80">
            <v>0.80859399518361685</v>
          </cell>
          <cell r="N80">
            <v>5</v>
          </cell>
          <cell r="O80" t="str">
            <v/>
          </cell>
          <cell r="P80">
            <v>0</v>
          </cell>
          <cell r="Q80" t="str">
            <v>Yes</v>
          </cell>
          <cell r="R80">
            <v>10</v>
          </cell>
          <cell r="S80">
            <v>29</v>
          </cell>
          <cell r="T80">
            <v>0</v>
          </cell>
          <cell r="U80">
            <v>0</v>
          </cell>
          <cell r="V80">
            <v>15</v>
          </cell>
          <cell r="W80">
            <v>15</v>
          </cell>
          <cell r="X80">
            <v>30</v>
          </cell>
          <cell r="Y80" t="str">
            <v>Very Frequent</v>
          </cell>
          <cell r="Z80">
            <v>4</v>
          </cell>
          <cell r="AA80" t="str">
            <v>N/A</v>
          </cell>
          <cell r="AB80" t="str">
            <v>N/A</v>
          </cell>
          <cell r="AC80" t="str">
            <v>N/A</v>
          </cell>
          <cell r="AD80" t="str">
            <v>N/A</v>
          </cell>
          <cell r="AE80" t="str">
            <v>N/A</v>
          </cell>
          <cell r="AF80" t="str">
            <v>N/A</v>
          </cell>
          <cell r="AG80">
            <v>0.27544741151794483</v>
          </cell>
          <cell r="AH80" t="str">
            <v>N/A</v>
          </cell>
          <cell r="AI80" t="str">
            <v>N/A</v>
          </cell>
          <cell r="AJ80">
            <v>0</v>
          </cell>
          <cell r="AK80">
            <v>60</v>
          </cell>
          <cell r="AL80">
            <v>30</v>
          </cell>
          <cell r="AM80">
            <v>30</v>
          </cell>
          <cell r="AN80">
            <v>30</v>
          </cell>
          <cell r="AP80">
            <v>0</v>
          </cell>
          <cell r="AQ80">
            <v>0</v>
          </cell>
          <cell r="AR80">
            <v>0</v>
          </cell>
          <cell r="AS80">
            <v>15</v>
          </cell>
          <cell r="AT80">
            <v>15</v>
          </cell>
          <cell r="AU80">
            <v>30</v>
          </cell>
          <cell r="AV80" t="str">
            <v>Very Frequent</v>
          </cell>
          <cell r="AW80">
            <v>4</v>
          </cell>
          <cell r="AX80">
            <v>6</v>
          </cell>
          <cell r="AY80">
            <v>6</v>
          </cell>
          <cell r="AZ80">
            <v>3</v>
          </cell>
          <cell r="BA80">
            <v>2</v>
          </cell>
          <cell r="BB80">
            <v>2</v>
          </cell>
          <cell r="BC80">
            <v>3</v>
          </cell>
          <cell r="BD80">
            <v>-4</v>
          </cell>
          <cell r="BE80">
            <v>-4</v>
          </cell>
          <cell r="BF80">
            <v>0</v>
          </cell>
        </row>
        <row r="81">
          <cell r="A81">
            <v>79</v>
          </cell>
          <cell r="B81">
            <v>0</v>
          </cell>
          <cell r="C81" t="str">
            <v>Rainier Beach</v>
          </cell>
          <cell r="D81" t="str">
            <v>Capitol Hill</v>
          </cell>
          <cell r="E81" t="str">
            <v>Rainier Ave</v>
          </cell>
          <cell r="F81" t="str">
            <v>9EX</v>
          </cell>
          <cell r="G81">
            <v>2340.966317058525</v>
          </cell>
          <cell r="H81">
            <v>6</v>
          </cell>
          <cell r="I81">
            <v>5568.4605056099645</v>
          </cell>
          <cell r="J81">
            <v>8</v>
          </cell>
          <cell r="K81">
            <v>0.95606018039820939</v>
          </cell>
          <cell r="L81">
            <v>5</v>
          </cell>
          <cell r="M81">
            <v>0.70985658019024211</v>
          </cell>
          <cell r="N81">
            <v>5</v>
          </cell>
          <cell r="O81" t="str">
            <v>Yes</v>
          </cell>
          <cell r="P81">
            <v>5</v>
          </cell>
          <cell r="Q81" t="str">
            <v/>
          </cell>
          <cell r="R81">
            <v>0</v>
          </cell>
          <cell r="S81">
            <v>29</v>
          </cell>
          <cell r="T81">
            <v>0</v>
          </cell>
          <cell r="U81">
            <v>0</v>
          </cell>
          <cell r="V81">
            <v>15</v>
          </cell>
          <cell r="W81">
            <v>15</v>
          </cell>
          <cell r="X81">
            <v>30</v>
          </cell>
          <cell r="Y81" t="str">
            <v>Very Frequent</v>
          </cell>
          <cell r="Z81">
            <v>4</v>
          </cell>
          <cell r="AA81">
            <v>0.44770936667919159</v>
          </cell>
          <cell r="AB81" t="str">
            <v>N/A</v>
          </cell>
          <cell r="AC81">
            <v>0</v>
          </cell>
          <cell r="AD81" t="str">
            <v>N/A</v>
          </cell>
          <cell r="AE81">
            <v>0.17513258884189598</v>
          </cell>
          <cell r="AF81" t="str">
            <v>N/A</v>
          </cell>
          <cell r="AG81" t="str">
            <v>N/A</v>
          </cell>
          <cell r="AH81">
            <v>0</v>
          </cell>
          <cell r="AI81" t="str">
            <v>N/A</v>
          </cell>
          <cell r="AJ81" t="str">
            <v>N/A</v>
          </cell>
          <cell r="AK81">
            <v>0</v>
          </cell>
          <cell r="AL81" t="str">
            <v>N/A</v>
          </cell>
          <cell r="AM81">
            <v>30</v>
          </cell>
          <cell r="AN81">
            <v>30</v>
          </cell>
          <cell r="AP81">
            <v>0</v>
          </cell>
          <cell r="AQ81">
            <v>0</v>
          </cell>
          <cell r="AR81">
            <v>0</v>
          </cell>
          <cell r="AS81">
            <v>15</v>
          </cell>
          <cell r="AT81">
            <v>15</v>
          </cell>
          <cell r="AU81">
            <v>30</v>
          </cell>
          <cell r="AV81" t="str">
            <v>Very Frequent</v>
          </cell>
          <cell r="AW81">
            <v>4</v>
          </cell>
          <cell r="AX81">
            <v>3</v>
          </cell>
          <cell r="AY81">
            <v>6</v>
          </cell>
          <cell r="AZ81">
            <v>6</v>
          </cell>
          <cell r="BA81">
            <v>2</v>
          </cell>
          <cell r="BB81">
            <v>2</v>
          </cell>
          <cell r="BC81">
            <v>3</v>
          </cell>
          <cell r="BD81">
            <v>-1</v>
          </cell>
          <cell r="BE81">
            <v>-4</v>
          </cell>
          <cell r="BF81">
            <v>-3</v>
          </cell>
        </row>
        <row r="82">
          <cell r="A82">
            <v>80</v>
          </cell>
          <cell r="B82">
            <v>0</v>
          </cell>
          <cell r="C82" t="str">
            <v>Redmond</v>
          </cell>
          <cell r="D82" t="str">
            <v>Eastgate</v>
          </cell>
          <cell r="E82" t="str">
            <v>148th Ave, Crossroads, Bellevue College</v>
          </cell>
          <cell r="F82">
            <v>221</v>
          </cell>
          <cell r="G82">
            <v>736.59043659043664</v>
          </cell>
          <cell r="H82">
            <v>2</v>
          </cell>
          <cell r="I82">
            <v>2289.9168399168402</v>
          </cell>
          <cell r="J82">
            <v>4</v>
          </cell>
          <cell r="K82">
            <v>0.90867435552021836</v>
          </cell>
          <cell r="L82">
            <v>5</v>
          </cell>
          <cell r="M82">
            <v>0.47021646501831271</v>
          </cell>
          <cell r="N82">
            <v>0</v>
          </cell>
          <cell r="O82" t="str">
            <v>Yes</v>
          </cell>
          <cell r="P82">
            <v>5</v>
          </cell>
          <cell r="Q82" t="str">
            <v/>
          </cell>
          <cell r="R82">
            <v>0</v>
          </cell>
          <cell r="S82">
            <v>16</v>
          </cell>
          <cell r="T82">
            <v>0</v>
          </cell>
          <cell r="U82">
            <v>0</v>
          </cell>
          <cell r="V82">
            <v>30</v>
          </cell>
          <cell r="W82">
            <v>30</v>
          </cell>
          <cell r="X82">
            <v>0</v>
          </cell>
          <cell r="Y82" t="str">
            <v>Local</v>
          </cell>
          <cell r="Z82">
            <v>2</v>
          </cell>
          <cell r="AA82" t="str">
            <v>N/A</v>
          </cell>
          <cell r="AB82">
            <v>0.2718254029750824</v>
          </cell>
          <cell r="AC82" t="str">
            <v>N/A</v>
          </cell>
          <cell r="AD82">
            <v>0</v>
          </cell>
          <cell r="AE82" t="str">
            <v>N/A</v>
          </cell>
          <cell r="AF82">
            <v>0.10956635134834757</v>
          </cell>
          <cell r="AG82" t="str">
            <v>N/A</v>
          </cell>
          <cell r="AH82" t="str">
            <v>N/A</v>
          </cell>
          <cell r="AI82">
            <v>0</v>
          </cell>
          <cell r="AJ82" t="str">
            <v>N/A</v>
          </cell>
          <cell r="AK82">
            <v>0</v>
          </cell>
          <cell r="AL82" t="str">
            <v>N/A</v>
          </cell>
          <cell r="AM82">
            <v>0</v>
          </cell>
          <cell r="AN82">
            <v>0</v>
          </cell>
          <cell r="AP82">
            <v>0</v>
          </cell>
          <cell r="AQ82">
            <v>0</v>
          </cell>
          <cell r="AR82">
            <v>0</v>
          </cell>
          <cell r="AS82">
            <v>30</v>
          </cell>
          <cell r="AT82">
            <v>30</v>
          </cell>
          <cell r="AU82">
            <v>0</v>
          </cell>
          <cell r="AV82" t="str">
            <v>Local</v>
          </cell>
          <cell r="AW82">
            <v>2</v>
          </cell>
          <cell r="AX82">
            <v>6</v>
          </cell>
          <cell r="AY82">
            <v>3</v>
          </cell>
          <cell r="AZ82">
            <v>6</v>
          </cell>
          <cell r="BA82">
            <v>3</v>
          </cell>
          <cell r="BB82">
            <v>3</v>
          </cell>
          <cell r="BC82">
            <v>6</v>
          </cell>
          <cell r="BD82">
            <v>-3</v>
          </cell>
          <cell r="BE82">
            <v>0</v>
          </cell>
          <cell r="BF82">
            <v>0</v>
          </cell>
        </row>
        <row r="83">
          <cell r="A83">
            <v>81</v>
          </cell>
          <cell r="B83">
            <v>0</v>
          </cell>
          <cell r="C83" t="str">
            <v>Redmond</v>
          </cell>
          <cell r="D83" t="str">
            <v>Totem Lake</v>
          </cell>
          <cell r="E83" t="str">
            <v>Willows Road</v>
          </cell>
          <cell r="F83" t="str">
            <v>930DART</v>
          </cell>
          <cell r="G83">
            <v>685.20408163265313</v>
          </cell>
          <cell r="H83">
            <v>2</v>
          </cell>
          <cell r="I83">
            <v>2750.5102040816328</v>
          </cell>
          <cell r="J83">
            <v>4</v>
          </cell>
          <cell r="K83">
            <v>0.660377358490566</v>
          </cell>
          <cell r="L83">
            <v>5</v>
          </cell>
          <cell r="M83">
            <v>0.11320754716981132</v>
          </cell>
          <cell r="N83">
            <v>0</v>
          </cell>
          <cell r="O83" t="str">
            <v/>
          </cell>
          <cell r="P83">
            <v>0</v>
          </cell>
          <cell r="Q83" t="str">
            <v>Yes</v>
          </cell>
          <cell r="R83">
            <v>10</v>
          </cell>
          <cell r="S83">
            <v>21</v>
          </cell>
          <cell r="T83">
            <v>0</v>
          </cell>
          <cell r="U83">
            <v>0</v>
          </cell>
          <cell r="V83">
            <v>15</v>
          </cell>
          <cell r="W83">
            <v>30</v>
          </cell>
          <cell r="X83">
            <v>30</v>
          </cell>
          <cell r="Y83" t="str">
            <v>Frequent</v>
          </cell>
          <cell r="Z83">
            <v>3</v>
          </cell>
          <cell r="AA83">
            <v>0.215</v>
          </cell>
          <cell r="AB83" t="str">
            <v>N/A</v>
          </cell>
          <cell r="AC83">
            <v>0</v>
          </cell>
          <cell r="AD83" t="str">
            <v>N/A</v>
          </cell>
          <cell r="AE83">
            <v>4.0360220628888388E-2</v>
          </cell>
          <cell r="AF83" t="str">
            <v>N/A</v>
          </cell>
          <cell r="AG83" t="str">
            <v>N/A</v>
          </cell>
          <cell r="AH83">
            <v>0</v>
          </cell>
          <cell r="AI83" t="str">
            <v>N/A</v>
          </cell>
          <cell r="AJ83" t="str">
            <v>N/A</v>
          </cell>
          <cell r="AK83">
            <v>60</v>
          </cell>
          <cell r="AL83" t="str">
            <v>N/A</v>
          </cell>
          <cell r="AM83">
            <v>30</v>
          </cell>
          <cell r="AN83">
            <v>30</v>
          </cell>
          <cell r="AP83">
            <v>0</v>
          </cell>
          <cell r="AQ83">
            <v>0</v>
          </cell>
          <cell r="AR83">
            <v>0</v>
          </cell>
          <cell r="AS83">
            <v>15</v>
          </cell>
          <cell r="AT83">
            <v>30</v>
          </cell>
          <cell r="AU83">
            <v>30</v>
          </cell>
          <cell r="AV83" t="str">
            <v>Frequent</v>
          </cell>
          <cell r="AW83">
            <v>3</v>
          </cell>
          <cell r="AX83">
            <v>3</v>
          </cell>
          <cell r="AY83">
            <v>6</v>
          </cell>
          <cell r="AZ83">
            <v>6</v>
          </cell>
          <cell r="BA83">
            <v>2</v>
          </cell>
          <cell r="BB83">
            <v>3</v>
          </cell>
          <cell r="BC83">
            <v>3</v>
          </cell>
          <cell r="BD83">
            <v>-1</v>
          </cell>
          <cell r="BE83">
            <v>-3</v>
          </cell>
          <cell r="BF83">
            <v>-3</v>
          </cell>
        </row>
        <row r="84">
          <cell r="A84">
            <v>82</v>
          </cell>
          <cell r="B84">
            <v>0</v>
          </cell>
          <cell r="C84" t="str">
            <v>Redmond</v>
          </cell>
          <cell r="D84" t="str">
            <v>Fall City</v>
          </cell>
          <cell r="E84" t="str">
            <v>Duvall, Carnation</v>
          </cell>
          <cell r="F84">
            <v>224</v>
          </cell>
          <cell r="G84">
            <v>187.53862314101067</v>
          </cell>
          <cell r="H84">
            <v>0</v>
          </cell>
          <cell r="I84">
            <v>235.82868380085384</v>
          </cell>
          <cell r="J84">
            <v>0</v>
          </cell>
          <cell r="K84">
            <v>0.29458598796580654</v>
          </cell>
          <cell r="L84">
            <v>0</v>
          </cell>
          <cell r="M84">
            <v>0.11305732540940422</v>
          </cell>
          <cell r="N84">
            <v>0</v>
          </cell>
          <cell r="O84" t="str">
            <v>Yes</v>
          </cell>
          <cell r="P84">
            <v>5</v>
          </cell>
          <cell r="Q84" t="str">
            <v/>
          </cell>
          <cell r="R84">
            <v>0</v>
          </cell>
          <cell r="S84">
            <v>5</v>
          </cell>
          <cell r="T84">
            <v>0</v>
          </cell>
          <cell r="U84">
            <v>0</v>
          </cell>
          <cell r="V84">
            <v>60</v>
          </cell>
          <cell r="W84">
            <v>60</v>
          </cell>
          <cell r="X84">
            <v>0</v>
          </cell>
          <cell r="Y84" t="str">
            <v>Hourly</v>
          </cell>
          <cell r="Z84">
            <v>1</v>
          </cell>
          <cell r="AA84" t="str">
            <v>N/A</v>
          </cell>
          <cell r="AB84">
            <v>0.26666668057441711</v>
          </cell>
          <cell r="AC84" t="str">
            <v>N/A</v>
          </cell>
          <cell r="AD84">
            <v>0</v>
          </cell>
          <cell r="AE84" t="str">
            <v>N/A</v>
          </cell>
          <cell r="AF84">
            <v>5.3087211664106418E-2</v>
          </cell>
          <cell r="AG84" t="str">
            <v>N/A</v>
          </cell>
          <cell r="AH84" t="str">
            <v>N/A</v>
          </cell>
          <cell r="AI84">
            <v>0</v>
          </cell>
          <cell r="AJ84" t="str">
            <v>N/A</v>
          </cell>
          <cell r="AK84">
            <v>0</v>
          </cell>
          <cell r="AL84" t="str">
            <v>N/A</v>
          </cell>
          <cell r="AM84">
            <v>0</v>
          </cell>
          <cell r="AN84">
            <v>0</v>
          </cell>
          <cell r="AO84">
            <v>0</v>
          </cell>
          <cell r="AP84">
            <v>0</v>
          </cell>
          <cell r="AQ84">
            <v>0</v>
          </cell>
          <cell r="AR84">
            <v>0</v>
          </cell>
          <cell r="AS84">
            <v>60</v>
          </cell>
          <cell r="AT84">
            <v>60</v>
          </cell>
          <cell r="AU84">
            <v>0</v>
          </cell>
          <cell r="AV84" t="str">
            <v>Hourly</v>
          </cell>
          <cell r="AW84">
            <v>1</v>
          </cell>
          <cell r="AX84">
            <v>6</v>
          </cell>
          <cell r="AY84">
            <v>5</v>
          </cell>
          <cell r="AZ84">
            <v>6</v>
          </cell>
          <cell r="BA84">
            <v>5</v>
          </cell>
          <cell r="BB84">
            <v>5</v>
          </cell>
          <cell r="BC84">
            <v>6</v>
          </cell>
          <cell r="BD84">
            <v>-1</v>
          </cell>
          <cell r="BE84">
            <v>0</v>
          </cell>
          <cell r="BF84">
            <v>0</v>
          </cell>
        </row>
        <row r="85">
          <cell r="A85">
            <v>83</v>
          </cell>
          <cell r="B85">
            <v>0</v>
          </cell>
          <cell r="C85" t="str">
            <v>Renton</v>
          </cell>
          <cell r="D85" t="str">
            <v>Burien</v>
          </cell>
          <cell r="E85" t="str">
            <v>S 154th St</v>
          </cell>
          <cell r="F85" t="str">
            <v>F Line</v>
          </cell>
          <cell r="G85">
            <v>513.40425714232026</v>
          </cell>
          <cell r="H85">
            <v>0</v>
          </cell>
          <cell r="I85">
            <v>1503.0269490638489</v>
          </cell>
          <cell r="J85">
            <v>4</v>
          </cell>
          <cell r="K85">
            <v>0.9314527500583063</v>
          </cell>
          <cell r="L85">
            <v>5</v>
          </cell>
          <cell r="M85">
            <v>0.60992947805872311</v>
          </cell>
          <cell r="N85">
            <v>5</v>
          </cell>
          <cell r="O85" t="str">
            <v/>
          </cell>
          <cell r="P85">
            <v>0</v>
          </cell>
          <cell r="Q85" t="str">
            <v>Yes</v>
          </cell>
          <cell r="R85">
            <v>10</v>
          </cell>
          <cell r="S85">
            <v>24</v>
          </cell>
          <cell r="T85" t="str">
            <v>Yes</v>
          </cell>
          <cell r="U85">
            <v>0</v>
          </cell>
          <cell r="V85" t="str">
            <v>Better than 15 min</v>
          </cell>
          <cell r="W85">
            <v>15</v>
          </cell>
          <cell r="X85">
            <v>15</v>
          </cell>
          <cell r="Y85" t="str">
            <v>Very Frequent</v>
          </cell>
          <cell r="Z85">
            <v>4</v>
          </cell>
          <cell r="AA85" t="str">
            <v>N/A</v>
          </cell>
          <cell r="AB85">
            <v>0.23988095795114836</v>
          </cell>
          <cell r="AC85" t="str">
            <v>N/A</v>
          </cell>
          <cell r="AD85">
            <v>0</v>
          </cell>
          <cell r="AE85" t="str">
            <v>N/A</v>
          </cell>
          <cell r="AF85">
            <v>0.12913380696074869</v>
          </cell>
          <cell r="AG85" t="str">
            <v>N/A</v>
          </cell>
          <cell r="AH85" t="str">
            <v>N/A</v>
          </cell>
          <cell r="AI85">
            <v>0</v>
          </cell>
          <cell r="AJ85" t="str">
            <v>N/A</v>
          </cell>
          <cell r="AK85">
            <v>60</v>
          </cell>
          <cell r="AL85" t="str">
            <v>N/A</v>
          </cell>
          <cell r="AM85">
            <v>30</v>
          </cell>
          <cell r="AN85">
            <v>30</v>
          </cell>
          <cell r="AP85">
            <v>0</v>
          </cell>
          <cell r="AQ85">
            <v>0</v>
          </cell>
          <cell r="AR85">
            <v>0</v>
          </cell>
          <cell r="AS85" t="str">
            <v>Better than 15 min</v>
          </cell>
          <cell r="AT85">
            <v>15</v>
          </cell>
          <cell r="AU85">
            <v>15</v>
          </cell>
          <cell r="AV85" t="str">
            <v>Very Frequent</v>
          </cell>
          <cell r="AW85">
            <v>4</v>
          </cell>
          <cell r="AX85">
            <v>6</v>
          </cell>
          <cell r="AY85">
            <v>3</v>
          </cell>
          <cell r="AZ85">
            <v>6</v>
          </cell>
          <cell r="BA85">
            <v>1</v>
          </cell>
          <cell r="BB85">
            <v>2</v>
          </cell>
          <cell r="BC85">
            <v>2</v>
          </cell>
          <cell r="BD85">
            <v>-5</v>
          </cell>
          <cell r="BE85">
            <v>-1</v>
          </cell>
          <cell r="BF85">
            <v>-4</v>
          </cell>
        </row>
        <row r="86">
          <cell r="A86">
            <v>84</v>
          </cell>
          <cell r="B86">
            <v>0</v>
          </cell>
          <cell r="C86" t="str">
            <v>Renton</v>
          </cell>
          <cell r="D86" t="str">
            <v>Seattle CBD</v>
          </cell>
          <cell r="E86" t="str">
            <v>MLK Jr Wy, I-5</v>
          </cell>
          <cell r="F86">
            <v>101</v>
          </cell>
          <cell r="G86">
            <v>876.49824594836559</v>
          </cell>
          <cell r="H86">
            <v>2</v>
          </cell>
          <cell r="I86">
            <v>6206.098331579452</v>
          </cell>
          <cell r="J86">
            <v>8</v>
          </cell>
          <cell r="K86">
            <v>1</v>
          </cell>
          <cell r="L86">
            <v>5</v>
          </cell>
          <cell r="M86">
            <v>0.43591545330623738</v>
          </cell>
          <cell r="N86">
            <v>0</v>
          </cell>
          <cell r="O86" t="str">
            <v/>
          </cell>
          <cell r="P86">
            <v>0</v>
          </cell>
          <cell r="Q86" t="str">
            <v>Yes</v>
          </cell>
          <cell r="R86">
            <v>10</v>
          </cell>
          <cell r="S86">
            <v>25</v>
          </cell>
          <cell r="T86">
            <v>0</v>
          </cell>
          <cell r="U86">
            <v>0</v>
          </cell>
          <cell r="V86">
            <v>15</v>
          </cell>
          <cell r="W86">
            <v>15</v>
          </cell>
          <cell r="X86">
            <v>30</v>
          </cell>
          <cell r="Y86" t="str">
            <v>Very Frequent</v>
          </cell>
          <cell r="Z86">
            <v>4</v>
          </cell>
          <cell r="AA86" t="str">
            <v>N/A</v>
          </cell>
          <cell r="AB86" t="str">
            <v>N/A</v>
          </cell>
          <cell r="AC86" t="str">
            <v>N/A</v>
          </cell>
          <cell r="AD86" t="str">
            <v>N/A</v>
          </cell>
          <cell r="AE86" t="str">
            <v>N/A</v>
          </cell>
          <cell r="AF86" t="str">
            <v>N/A</v>
          </cell>
          <cell r="AG86">
            <v>0.27265172706551183</v>
          </cell>
          <cell r="AH86" t="str">
            <v>N/A</v>
          </cell>
          <cell r="AI86" t="str">
            <v>N/A</v>
          </cell>
          <cell r="AJ86">
            <v>0</v>
          </cell>
          <cell r="AK86">
            <v>60</v>
          </cell>
          <cell r="AL86">
            <v>30</v>
          </cell>
          <cell r="AM86">
            <v>30</v>
          </cell>
          <cell r="AN86">
            <v>30</v>
          </cell>
          <cell r="AP86">
            <v>0</v>
          </cell>
          <cell r="AQ86">
            <v>0</v>
          </cell>
          <cell r="AR86">
            <v>0</v>
          </cell>
          <cell r="AS86">
            <v>15</v>
          </cell>
          <cell r="AT86">
            <v>15</v>
          </cell>
          <cell r="AU86">
            <v>30</v>
          </cell>
          <cell r="AV86" t="str">
            <v>Very Frequent</v>
          </cell>
          <cell r="AW86">
            <v>4</v>
          </cell>
          <cell r="AX86">
            <v>6</v>
          </cell>
          <cell r="AY86">
            <v>6</v>
          </cell>
          <cell r="AZ86">
            <v>3</v>
          </cell>
          <cell r="BA86">
            <v>2</v>
          </cell>
          <cell r="BB86">
            <v>2</v>
          </cell>
          <cell r="BC86">
            <v>3</v>
          </cell>
          <cell r="BD86">
            <v>-4</v>
          </cell>
          <cell r="BE86">
            <v>-4</v>
          </cell>
          <cell r="BF86">
            <v>0</v>
          </cell>
        </row>
        <row r="87">
          <cell r="A87">
            <v>85</v>
          </cell>
          <cell r="B87">
            <v>0</v>
          </cell>
          <cell r="C87" t="str">
            <v>Renton</v>
          </cell>
          <cell r="D87" t="str">
            <v>Rainier Beach</v>
          </cell>
          <cell r="E87" t="str">
            <v>West Hill, Rainier View</v>
          </cell>
          <cell r="F87">
            <v>107</v>
          </cell>
          <cell r="G87">
            <v>836.54876741693465</v>
          </cell>
          <cell r="H87">
            <v>2</v>
          </cell>
          <cell r="I87">
            <v>518.43515541264742</v>
          </cell>
          <cell r="J87">
            <v>2</v>
          </cell>
          <cell r="K87">
            <v>1</v>
          </cell>
          <cell r="L87">
            <v>5</v>
          </cell>
          <cell r="M87">
            <v>0.62618135145953213</v>
          </cell>
          <cell r="N87">
            <v>5</v>
          </cell>
          <cell r="O87" t="str">
            <v/>
          </cell>
          <cell r="P87">
            <v>0</v>
          </cell>
          <cell r="Q87" t="str">
            <v/>
          </cell>
          <cell r="R87">
            <v>0</v>
          </cell>
          <cell r="S87">
            <v>14</v>
          </cell>
          <cell r="T87">
            <v>0</v>
          </cell>
          <cell r="U87">
            <v>0</v>
          </cell>
          <cell r="V87">
            <v>30</v>
          </cell>
          <cell r="W87">
            <v>30</v>
          </cell>
          <cell r="X87">
            <v>0</v>
          </cell>
          <cell r="Y87" t="str">
            <v>Local</v>
          </cell>
          <cell r="Z87">
            <v>2</v>
          </cell>
          <cell r="AA87" t="str">
            <v>N/A</v>
          </cell>
          <cell r="AB87" t="str">
            <v>N/A</v>
          </cell>
          <cell r="AC87" t="str">
            <v>N/A</v>
          </cell>
          <cell r="AD87" t="str">
            <v>N/A</v>
          </cell>
          <cell r="AE87" t="str">
            <v>N/A</v>
          </cell>
          <cell r="AF87" t="str">
            <v>N/A</v>
          </cell>
          <cell r="AG87">
            <v>0.22559917204830798</v>
          </cell>
          <cell r="AH87" t="str">
            <v>N/A</v>
          </cell>
          <cell r="AI87" t="str">
            <v>N/A</v>
          </cell>
          <cell r="AJ87">
            <v>0</v>
          </cell>
          <cell r="AK87">
            <v>0</v>
          </cell>
          <cell r="AL87">
            <v>30</v>
          </cell>
          <cell r="AM87">
            <v>0</v>
          </cell>
          <cell r="AN87">
            <v>30</v>
          </cell>
          <cell r="AP87">
            <v>0</v>
          </cell>
          <cell r="AQ87">
            <v>0</v>
          </cell>
          <cell r="AR87">
            <v>0</v>
          </cell>
          <cell r="AS87">
            <v>30</v>
          </cell>
          <cell r="AT87">
            <v>30</v>
          </cell>
          <cell r="AU87">
            <v>30</v>
          </cell>
          <cell r="AV87" t="str">
            <v>Local</v>
          </cell>
          <cell r="AW87">
            <v>2</v>
          </cell>
          <cell r="AX87">
            <v>6</v>
          </cell>
          <cell r="AY87">
            <v>6</v>
          </cell>
          <cell r="AZ87">
            <v>3</v>
          </cell>
          <cell r="BA87">
            <v>3</v>
          </cell>
          <cell r="BB87">
            <v>3</v>
          </cell>
          <cell r="BC87">
            <v>3</v>
          </cell>
          <cell r="BD87">
            <v>-3</v>
          </cell>
          <cell r="BE87">
            <v>-3</v>
          </cell>
          <cell r="BF87">
            <v>0</v>
          </cell>
        </row>
        <row r="88">
          <cell r="A88">
            <v>86</v>
          </cell>
          <cell r="B88">
            <v>0</v>
          </cell>
          <cell r="C88" t="str">
            <v>Renton</v>
          </cell>
          <cell r="D88" t="str">
            <v>Seattle CBD</v>
          </cell>
          <cell r="E88" t="str">
            <v>Skyway, S. Beacon Hill</v>
          </cell>
          <cell r="F88">
            <v>106</v>
          </cell>
          <cell r="G88">
            <v>1065.4013690105787</v>
          </cell>
          <cell r="H88">
            <v>2</v>
          </cell>
          <cell r="I88">
            <v>6971.2507778469198</v>
          </cell>
          <cell r="J88">
            <v>8</v>
          </cell>
          <cell r="K88">
            <v>0.9742969904799168</v>
          </cell>
          <cell r="L88">
            <v>5</v>
          </cell>
          <cell r="M88">
            <v>0.56951159315421718</v>
          </cell>
          <cell r="N88">
            <v>5</v>
          </cell>
          <cell r="O88" t="str">
            <v>Yes</v>
          </cell>
          <cell r="P88">
            <v>5</v>
          </cell>
          <cell r="Q88" t="str">
            <v/>
          </cell>
          <cell r="R88">
            <v>0</v>
          </cell>
          <cell r="S88">
            <v>25</v>
          </cell>
          <cell r="T88">
            <v>0</v>
          </cell>
          <cell r="U88">
            <v>0</v>
          </cell>
          <cell r="V88">
            <v>15</v>
          </cell>
          <cell r="W88">
            <v>15</v>
          </cell>
          <cell r="X88">
            <v>30</v>
          </cell>
          <cell r="Y88" t="str">
            <v>Very Frequent</v>
          </cell>
          <cell r="Z88">
            <v>4</v>
          </cell>
          <cell r="AA88" t="str">
            <v>N/A</v>
          </cell>
          <cell r="AB88" t="str">
            <v>N/A</v>
          </cell>
          <cell r="AC88" t="str">
            <v>N/A</v>
          </cell>
          <cell r="AD88" t="str">
            <v>N/A</v>
          </cell>
          <cell r="AE88" t="str">
            <v>N/A</v>
          </cell>
          <cell r="AF88" t="str">
            <v>N/A</v>
          </cell>
          <cell r="AG88">
            <v>0.18783918478876044</v>
          </cell>
          <cell r="AH88" t="str">
            <v>N/A</v>
          </cell>
          <cell r="AI88" t="str">
            <v>N/A</v>
          </cell>
          <cell r="AJ88">
            <v>0</v>
          </cell>
          <cell r="AK88">
            <v>0</v>
          </cell>
          <cell r="AL88">
            <v>30</v>
          </cell>
          <cell r="AM88">
            <v>30</v>
          </cell>
          <cell r="AN88">
            <v>30</v>
          </cell>
          <cell r="AP88">
            <v>0</v>
          </cell>
          <cell r="AQ88">
            <v>0</v>
          </cell>
          <cell r="AR88">
            <v>0</v>
          </cell>
          <cell r="AS88">
            <v>15</v>
          </cell>
          <cell r="AT88">
            <v>15</v>
          </cell>
          <cell r="AU88">
            <v>30</v>
          </cell>
          <cell r="AV88" t="str">
            <v>Very Frequent</v>
          </cell>
          <cell r="AW88">
            <v>4</v>
          </cell>
          <cell r="AX88">
            <v>6</v>
          </cell>
          <cell r="AY88">
            <v>6</v>
          </cell>
          <cell r="AZ88">
            <v>3</v>
          </cell>
          <cell r="BA88">
            <v>2</v>
          </cell>
          <cell r="BB88">
            <v>2</v>
          </cell>
          <cell r="BC88">
            <v>3</v>
          </cell>
          <cell r="BD88">
            <v>-4</v>
          </cell>
          <cell r="BE88">
            <v>-4</v>
          </cell>
          <cell r="BF88">
            <v>0</v>
          </cell>
        </row>
        <row r="89">
          <cell r="A89">
            <v>87</v>
          </cell>
          <cell r="B89">
            <v>0</v>
          </cell>
          <cell r="C89" t="str">
            <v>Renton</v>
          </cell>
          <cell r="D89" t="str">
            <v>Renton Highlands</v>
          </cell>
          <cell r="E89" t="str">
            <v>NE 4th St, Union Ave NE</v>
          </cell>
          <cell r="F89">
            <v>105</v>
          </cell>
          <cell r="G89">
            <v>1214.8282097649185</v>
          </cell>
          <cell r="H89">
            <v>4</v>
          </cell>
          <cell r="I89">
            <v>2747.3779385171788</v>
          </cell>
          <cell r="J89">
            <v>4</v>
          </cell>
          <cell r="K89">
            <v>0.96665335533813646</v>
          </cell>
          <cell r="L89">
            <v>5</v>
          </cell>
          <cell r="M89">
            <v>0.89556709359347786</v>
          </cell>
          <cell r="N89">
            <v>5</v>
          </cell>
          <cell r="O89" t="str">
            <v>Yes</v>
          </cell>
          <cell r="P89">
            <v>5</v>
          </cell>
          <cell r="Q89" t="str">
            <v/>
          </cell>
          <cell r="R89">
            <v>0</v>
          </cell>
          <cell r="S89">
            <v>23</v>
          </cell>
          <cell r="T89">
            <v>0</v>
          </cell>
          <cell r="U89">
            <v>0</v>
          </cell>
          <cell r="V89">
            <v>15</v>
          </cell>
          <cell r="W89">
            <v>30</v>
          </cell>
          <cell r="X89">
            <v>30</v>
          </cell>
          <cell r="Y89" t="str">
            <v>Frequent</v>
          </cell>
          <cell r="Z89">
            <v>3</v>
          </cell>
          <cell r="AA89" t="str">
            <v>N/A</v>
          </cell>
          <cell r="AB89" t="str">
            <v>N/A</v>
          </cell>
          <cell r="AC89" t="str">
            <v>N/A</v>
          </cell>
          <cell r="AD89" t="str">
            <v>N/A</v>
          </cell>
          <cell r="AE89" t="str">
            <v>N/A</v>
          </cell>
          <cell r="AF89" t="str">
            <v>N/A</v>
          </cell>
          <cell r="AG89">
            <v>0.14204136381526219</v>
          </cell>
          <cell r="AH89" t="str">
            <v>N/A</v>
          </cell>
          <cell r="AI89" t="str">
            <v>N/A</v>
          </cell>
          <cell r="AJ89">
            <v>0</v>
          </cell>
          <cell r="AK89">
            <v>0</v>
          </cell>
          <cell r="AL89">
            <v>60</v>
          </cell>
          <cell r="AM89">
            <v>30</v>
          </cell>
          <cell r="AN89">
            <v>30</v>
          </cell>
          <cell r="AP89">
            <v>0</v>
          </cell>
          <cell r="AQ89">
            <v>0</v>
          </cell>
          <cell r="AR89">
            <v>0</v>
          </cell>
          <cell r="AS89">
            <v>15</v>
          </cell>
          <cell r="AT89">
            <v>30</v>
          </cell>
          <cell r="AU89">
            <v>30</v>
          </cell>
          <cell r="AV89" t="str">
            <v>Frequent</v>
          </cell>
          <cell r="AW89">
            <v>3</v>
          </cell>
          <cell r="AX89">
            <v>6</v>
          </cell>
          <cell r="AY89">
            <v>6</v>
          </cell>
          <cell r="AZ89">
            <v>3</v>
          </cell>
          <cell r="BA89">
            <v>2</v>
          </cell>
          <cell r="BB89">
            <v>3</v>
          </cell>
          <cell r="BC89">
            <v>3</v>
          </cell>
          <cell r="BD89">
            <v>-4</v>
          </cell>
          <cell r="BE89">
            <v>-3</v>
          </cell>
          <cell r="BF89">
            <v>0</v>
          </cell>
        </row>
        <row r="90">
          <cell r="A90">
            <v>88</v>
          </cell>
          <cell r="B90">
            <v>0</v>
          </cell>
          <cell r="C90" t="str">
            <v>Renton</v>
          </cell>
          <cell r="D90" t="str">
            <v>Enumclaw</v>
          </cell>
          <cell r="E90" t="str">
            <v>Maple Valley, Black Diamond</v>
          </cell>
          <cell r="F90">
            <v>907</v>
          </cell>
          <cell r="G90">
            <v>183.00723187035408</v>
          </cell>
          <cell r="H90">
            <v>0</v>
          </cell>
          <cell r="I90">
            <v>233.41204672860215</v>
          </cell>
          <cell r="J90">
            <v>0</v>
          </cell>
          <cell r="K90">
            <v>0.15</v>
          </cell>
          <cell r="L90">
            <v>0</v>
          </cell>
          <cell r="M90">
            <v>0.16250000000000001</v>
          </cell>
          <cell r="N90">
            <v>0</v>
          </cell>
          <cell r="O90" t="str">
            <v>Yes</v>
          </cell>
          <cell r="P90">
            <v>5</v>
          </cell>
          <cell r="Q90" t="str">
            <v/>
          </cell>
          <cell r="R90">
            <v>0</v>
          </cell>
          <cell r="S90">
            <v>5</v>
          </cell>
          <cell r="T90">
            <v>0</v>
          </cell>
          <cell r="U90">
            <v>0</v>
          </cell>
          <cell r="V90">
            <v>60</v>
          </cell>
          <cell r="W90">
            <v>60</v>
          </cell>
          <cell r="X90">
            <v>0</v>
          </cell>
          <cell r="Y90" t="str">
            <v>Hourly</v>
          </cell>
          <cell r="Z90">
            <v>1</v>
          </cell>
          <cell r="AA90">
            <v>0</v>
          </cell>
          <cell r="AB90" t="str">
            <v>N/A</v>
          </cell>
          <cell r="AC90">
            <v>0</v>
          </cell>
          <cell r="AD90" t="str">
            <v>N/A</v>
          </cell>
          <cell r="AE90" t="str">
            <v>N/A</v>
          </cell>
          <cell r="AF90" t="str">
            <v>N/A</v>
          </cell>
          <cell r="AG90" t="str">
            <v>N/A</v>
          </cell>
          <cell r="AH90" t="str">
            <v>N/A</v>
          </cell>
          <cell r="AI90" t="str">
            <v>N/A</v>
          </cell>
          <cell r="AJ90" t="str">
            <v>N/A</v>
          </cell>
          <cell r="AK90">
            <v>0</v>
          </cell>
          <cell r="AL90" t="str">
            <v>N/A</v>
          </cell>
          <cell r="AM90">
            <v>0</v>
          </cell>
          <cell r="AN90">
            <v>0</v>
          </cell>
          <cell r="AP90">
            <v>0</v>
          </cell>
          <cell r="AQ90">
            <v>0</v>
          </cell>
          <cell r="AR90">
            <v>0</v>
          </cell>
          <cell r="AS90">
            <v>60</v>
          </cell>
          <cell r="AT90">
            <v>60</v>
          </cell>
          <cell r="AU90">
            <v>0</v>
          </cell>
          <cell r="AV90" t="str">
            <v>Hourly</v>
          </cell>
          <cell r="AW90">
            <v>1</v>
          </cell>
          <cell r="AX90">
            <v>5</v>
          </cell>
          <cell r="AY90">
            <v>6</v>
          </cell>
          <cell r="AZ90">
            <v>6</v>
          </cell>
          <cell r="BA90">
            <v>5</v>
          </cell>
          <cell r="BB90">
            <v>5</v>
          </cell>
          <cell r="BC90">
            <v>6</v>
          </cell>
          <cell r="BD90">
            <v>0</v>
          </cell>
          <cell r="BE90">
            <v>-1</v>
          </cell>
          <cell r="BF90">
            <v>0</v>
          </cell>
        </row>
        <row r="91">
          <cell r="A91">
            <v>89</v>
          </cell>
          <cell r="B91">
            <v>0</v>
          </cell>
          <cell r="C91" t="str">
            <v>Renton Highlands</v>
          </cell>
          <cell r="D91" t="str">
            <v>Renton</v>
          </cell>
          <cell r="E91" t="str">
            <v>NE 7th St, Edmonds Av NE</v>
          </cell>
          <cell r="F91" t="str">
            <v>908DART</v>
          </cell>
          <cell r="G91">
            <v>993.90424696480227</v>
          </cell>
          <cell r="H91">
            <v>2</v>
          </cell>
          <cell r="I91">
            <v>554.08499721051999</v>
          </cell>
          <cell r="J91">
            <v>2</v>
          </cell>
          <cell r="K91">
            <v>0.81818181818181823</v>
          </cell>
          <cell r="L91">
            <v>5</v>
          </cell>
          <cell r="M91">
            <v>0.66666666666666663</v>
          </cell>
          <cell r="N91">
            <v>5</v>
          </cell>
          <cell r="O91" t="str">
            <v/>
          </cell>
          <cell r="P91">
            <v>0</v>
          </cell>
          <cell r="Q91" t="str">
            <v/>
          </cell>
          <cell r="R91">
            <v>0</v>
          </cell>
          <cell r="S91">
            <v>14</v>
          </cell>
          <cell r="T91">
            <v>0</v>
          </cell>
          <cell r="U91">
            <v>0</v>
          </cell>
          <cell r="V91">
            <v>30</v>
          </cell>
          <cell r="W91">
            <v>30</v>
          </cell>
          <cell r="X91">
            <v>0</v>
          </cell>
          <cell r="Y91" t="str">
            <v>Local</v>
          </cell>
          <cell r="Z91">
            <v>2</v>
          </cell>
          <cell r="AA91">
            <v>0.13333334028720856</v>
          </cell>
          <cell r="AB91" t="str">
            <v>N/A</v>
          </cell>
          <cell r="AC91">
            <v>0</v>
          </cell>
          <cell r="AD91" t="str">
            <v>N/A</v>
          </cell>
          <cell r="AE91" t="str">
            <v>N/A</v>
          </cell>
          <cell r="AF91" t="str">
            <v>N/A</v>
          </cell>
          <cell r="AG91" t="str">
            <v>N/A</v>
          </cell>
          <cell r="AH91" t="str">
            <v>N/A</v>
          </cell>
          <cell r="AI91" t="str">
            <v>N/A</v>
          </cell>
          <cell r="AJ91" t="str">
            <v>N/A</v>
          </cell>
          <cell r="AK91">
            <v>0</v>
          </cell>
          <cell r="AL91" t="str">
            <v>N/A</v>
          </cell>
          <cell r="AM91">
            <v>0</v>
          </cell>
          <cell r="AN91">
            <v>0</v>
          </cell>
          <cell r="AP91">
            <v>0</v>
          </cell>
          <cell r="AQ91">
            <v>0</v>
          </cell>
          <cell r="AR91">
            <v>0</v>
          </cell>
          <cell r="AS91">
            <v>30</v>
          </cell>
          <cell r="AT91">
            <v>30</v>
          </cell>
          <cell r="AU91">
            <v>0</v>
          </cell>
          <cell r="AV91" t="str">
            <v>Local</v>
          </cell>
          <cell r="AW91">
            <v>2</v>
          </cell>
          <cell r="AX91">
            <v>5</v>
          </cell>
          <cell r="AY91">
            <v>6</v>
          </cell>
          <cell r="AZ91">
            <v>6</v>
          </cell>
          <cell r="BA91">
            <v>3</v>
          </cell>
          <cell r="BB91">
            <v>3</v>
          </cell>
          <cell r="BC91">
            <v>6</v>
          </cell>
          <cell r="BD91">
            <v>-2</v>
          </cell>
          <cell r="BE91">
            <v>-3</v>
          </cell>
          <cell r="BF91">
            <v>0</v>
          </cell>
        </row>
        <row r="92">
          <cell r="A92">
            <v>90</v>
          </cell>
          <cell r="B92">
            <v>0</v>
          </cell>
          <cell r="C92" t="str">
            <v>Richmond Beach</v>
          </cell>
          <cell r="D92" t="str">
            <v>Northgate</v>
          </cell>
          <cell r="E92" t="str">
            <v>Richmond Bch Rd, 15th Ave NE</v>
          </cell>
          <cell r="F92">
            <v>348</v>
          </cell>
          <cell r="G92">
            <v>1259.8335067637879</v>
          </cell>
          <cell r="H92">
            <v>4</v>
          </cell>
          <cell r="I92">
            <v>1180.6451612903227</v>
          </cell>
          <cell r="J92">
            <v>2</v>
          </cell>
          <cell r="K92">
            <v>0.58116829415030535</v>
          </cell>
          <cell r="L92">
            <v>5</v>
          </cell>
          <cell r="M92">
            <v>0.40178719185415757</v>
          </cell>
          <cell r="N92">
            <v>0</v>
          </cell>
          <cell r="O92" t="str">
            <v>Yes</v>
          </cell>
          <cell r="P92">
            <v>5</v>
          </cell>
          <cell r="Q92" t="str">
            <v/>
          </cell>
          <cell r="R92">
            <v>0</v>
          </cell>
          <cell r="S92">
            <v>16</v>
          </cell>
          <cell r="T92">
            <v>0</v>
          </cell>
          <cell r="U92">
            <v>0</v>
          </cell>
          <cell r="V92">
            <v>30</v>
          </cell>
          <cell r="W92">
            <v>30</v>
          </cell>
          <cell r="X92">
            <v>0</v>
          </cell>
          <cell r="Y92" t="str">
            <v>Local</v>
          </cell>
          <cell r="Z92">
            <v>2</v>
          </cell>
          <cell r="AA92" t="str">
            <v>N/A</v>
          </cell>
          <cell r="AB92">
            <v>0.20416667064030966</v>
          </cell>
          <cell r="AC92" t="str">
            <v>N/A</v>
          </cell>
          <cell r="AD92">
            <v>0</v>
          </cell>
          <cell r="AE92" t="str">
            <v>N/A</v>
          </cell>
          <cell r="AF92">
            <v>8.8496190428679275E-2</v>
          </cell>
          <cell r="AG92" t="str">
            <v>N/A</v>
          </cell>
          <cell r="AH92" t="str">
            <v>N/A</v>
          </cell>
          <cell r="AI92">
            <v>0</v>
          </cell>
          <cell r="AJ92" t="str">
            <v>N/A</v>
          </cell>
          <cell r="AK92">
            <v>0</v>
          </cell>
          <cell r="AL92" t="str">
            <v>N/A</v>
          </cell>
          <cell r="AM92">
            <v>0</v>
          </cell>
          <cell r="AN92">
            <v>0</v>
          </cell>
          <cell r="AP92">
            <v>0</v>
          </cell>
          <cell r="AQ92">
            <v>0</v>
          </cell>
          <cell r="AR92">
            <v>0</v>
          </cell>
          <cell r="AS92">
            <v>30</v>
          </cell>
          <cell r="AT92">
            <v>30</v>
          </cell>
          <cell r="AU92">
            <v>0</v>
          </cell>
          <cell r="AV92" t="str">
            <v>Local</v>
          </cell>
          <cell r="AW92">
            <v>2</v>
          </cell>
          <cell r="AX92">
            <v>6</v>
          </cell>
          <cell r="AY92">
            <v>5</v>
          </cell>
          <cell r="AZ92">
            <v>6</v>
          </cell>
          <cell r="BA92">
            <v>3</v>
          </cell>
          <cell r="BB92">
            <v>3</v>
          </cell>
          <cell r="BC92">
            <v>6</v>
          </cell>
          <cell r="BD92">
            <v>-3</v>
          </cell>
          <cell r="BE92">
            <v>-2</v>
          </cell>
          <cell r="BF92">
            <v>0</v>
          </cell>
        </row>
        <row r="93">
          <cell r="A93">
            <v>91</v>
          </cell>
          <cell r="B93">
            <v>0</v>
          </cell>
          <cell r="C93" t="str">
            <v>S Vashon</v>
          </cell>
          <cell r="D93" t="str">
            <v>N Vashon</v>
          </cell>
          <cell r="E93" t="str">
            <v>Valley Center</v>
          </cell>
          <cell r="F93">
            <v>118</v>
          </cell>
          <cell r="G93">
            <v>38.256382192149005</v>
          </cell>
          <cell r="H93">
            <v>0</v>
          </cell>
          <cell r="I93">
            <v>75.070310629512051</v>
          </cell>
          <cell r="J93">
            <v>0</v>
          </cell>
          <cell r="K93">
            <v>0</v>
          </cell>
          <cell r="L93">
            <v>0</v>
          </cell>
          <cell r="M93">
            <v>0</v>
          </cell>
          <cell r="N93">
            <v>0</v>
          </cell>
          <cell r="O93" t="str">
            <v/>
          </cell>
          <cell r="P93">
            <v>0</v>
          </cell>
          <cell r="Q93" t="str">
            <v/>
          </cell>
          <cell r="R93">
            <v>0</v>
          </cell>
          <cell r="S93">
            <v>0</v>
          </cell>
          <cell r="T93">
            <v>0</v>
          </cell>
          <cell r="U93">
            <v>0</v>
          </cell>
          <cell r="V93">
            <v>60</v>
          </cell>
          <cell r="W93">
            <v>60</v>
          </cell>
          <cell r="X93">
            <v>0</v>
          </cell>
          <cell r="Y93" t="str">
            <v>Hourly</v>
          </cell>
          <cell r="Z93">
            <v>1</v>
          </cell>
          <cell r="AA93" t="str">
            <v>N/A</v>
          </cell>
          <cell r="AB93" t="str">
            <v>N/A</v>
          </cell>
          <cell r="AC93" t="str">
            <v>N/A</v>
          </cell>
          <cell r="AD93" t="str">
            <v>N/A</v>
          </cell>
          <cell r="AE93" t="str">
            <v>N/A</v>
          </cell>
          <cell r="AF93" t="str">
            <v>N/A</v>
          </cell>
          <cell r="AG93" t="str">
            <v>N/A</v>
          </cell>
          <cell r="AH93" t="str">
            <v>N/A</v>
          </cell>
          <cell r="AI93" t="str">
            <v>N/A</v>
          </cell>
          <cell r="AJ93" t="str">
            <v>N/A</v>
          </cell>
          <cell r="AK93">
            <v>0</v>
          </cell>
          <cell r="AL93" t="str">
            <v>N/A</v>
          </cell>
          <cell r="AM93">
            <v>0</v>
          </cell>
          <cell r="AN93">
            <v>0</v>
          </cell>
          <cell r="AP93">
            <v>0</v>
          </cell>
          <cell r="AQ93">
            <v>0</v>
          </cell>
          <cell r="AR93">
            <v>0</v>
          </cell>
          <cell r="AS93">
            <v>60</v>
          </cell>
          <cell r="AT93">
            <v>60</v>
          </cell>
          <cell r="AU93">
            <v>0</v>
          </cell>
          <cell r="AV93" t="str">
            <v>Hourly</v>
          </cell>
          <cell r="AW93">
            <v>1</v>
          </cell>
          <cell r="AX93">
            <v>6</v>
          </cell>
          <cell r="AY93">
            <v>6</v>
          </cell>
          <cell r="AZ93">
            <v>6</v>
          </cell>
          <cell r="BA93">
            <v>5</v>
          </cell>
          <cell r="BB93">
            <v>5</v>
          </cell>
          <cell r="BC93">
            <v>6</v>
          </cell>
          <cell r="BD93">
            <v>-1</v>
          </cell>
          <cell r="BE93">
            <v>-1</v>
          </cell>
          <cell r="BF93">
            <v>0</v>
          </cell>
        </row>
        <row r="94">
          <cell r="A94">
            <v>92</v>
          </cell>
          <cell r="B94">
            <v>0</v>
          </cell>
          <cell r="C94" t="str">
            <v>Sand Point</v>
          </cell>
          <cell r="D94" t="str">
            <v>U. District</v>
          </cell>
          <cell r="E94" t="str">
            <v>NE 55th St</v>
          </cell>
          <cell r="F94" t="str">
            <v>30</v>
          </cell>
          <cell r="G94">
            <v>1855.9859154929579</v>
          </cell>
          <cell r="H94">
            <v>6</v>
          </cell>
          <cell r="I94">
            <v>12488.732394366198</v>
          </cell>
          <cell r="J94">
            <v>10</v>
          </cell>
          <cell r="K94">
            <v>0.35268583623880434</v>
          </cell>
          <cell r="L94">
            <v>0</v>
          </cell>
          <cell r="M94">
            <v>0.73412913268060298</v>
          </cell>
          <cell r="N94">
            <v>5</v>
          </cell>
          <cell r="O94" t="str">
            <v/>
          </cell>
          <cell r="P94">
            <v>0</v>
          </cell>
          <cell r="Q94" t="str">
            <v/>
          </cell>
          <cell r="R94">
            <v>0</v>
          </cell>
          <cell r="S94">
            <v>21</v>
          </cell>
          <cell r="T94">
            <v>0</v>
          </cell>
          <cell r="U94">
            <v>0</v>
          </cell>
          <cell r="V94">
            <v>15</v>
          </cell>
          <cell r="W94">
            <v>30</v>
          </cell>
          <cell r="X94">
            <v>30</v>
          </cell>
          <cell r="Y94" t="str">
            <v>Frequent</v>
          </cell>
          <cell r="Z94">
            <v>3</v>
          </cell>
          <cell r="AA94">
            <v>0.190476194024086</v>
          </cell>
          <cell r="AB94" t="str">
            <v>N/A</v>
          </cell>
          <cell r="AC94">
            <v>0</v>
          </cell>
          <cell r="AD94" t="str">
            <v>N/A</v>
          </cell>
          <cell r="AE94">
            <v>0.10686270439558283</v>
          </cell>
          <cell r="AF94" t="str">
            <v>N/A</v>
          </cell>
          <cell r="AG94" t="str">
            <v>N/A</v>
          </cell>
          <cell r="AH94">
            <v>0</v>
          </cell>
          <cell r="AI94" t="str">
            <v>N/A</v>
          </cell>
          <cell r="AJ94" t="str">
            <v>N/A</v>
          </cell>
          <cell r="AK94">
            <v>0</v>
          </cell>
          <cell r="AL94" t="str">
            <v>N/A</v>
          </cell>
          <cell r="AM94">
            <v>30</v>
          </cell>
          <cell r="AN94">
            <v>30</v>
          </cell>
          <cell r="AP94">
            <v>0</v>
          </cell>
          <cell r="AQ94">
            <v>0</v>
          </cell>
          <cell r="AR94">
            <v>0</v>
          </cell>
          <cell r="AS94">
            <v>15</v>
          </cell>
          <cell r="AT94">
            <v>30</v>
          </cell>
          <cell r="AU94">
            <v>30</v>
          </cell>
          <cell r="AV94" t="str">
            <v>Frequent</v>
          </cell>
          <cell r="AW94">
            <v>3</v>
          </cell>
          <cell r="AX94">
            <v>3</v>
          </cell>
          <cell r="AY94">
            <v>6</v>
          </cell>
          <cell r="AZ94">
            <v>6</v>
          </cell>
          <cell r="BA94">
            <v>2</v>
          </cell>
          <cell r="BB94">
            <v>3</v>
          </cell>
          <cell r="BC94">
            <v>3</v>
          </cell>
          <cell r="BD94">
            <v>-1</v>
          </cell>
          <cell r="BE94">
            <v>-3</v>
          </cell>
          <cell r="BF94">
            <v>-3</v>
          </cell>
        </row>
        <row r="95">
          <cell r="A95">
            <v>93</v>
          </cell>
          <cell r="B95">
            <v>0</v>
          </cell>
          <cell r="C95" t="str">
            <v>Shoreline</v>
          </cell>
          <cell r="D95" t="str">
            <v>U. District</v>
          </cell>
          <cell r="E95" t="str">
            <v>Jackson Park, 15th Av NE</v>
          </cell>
          <cell r="F95" t="str">
            <v>373EX</v>
          </cell>
          <cell r="G95">
            <v>1147.5153570592856</v>
          </cell>
          <cell r="H95">
            <v>2</v>
          </cell>
          <cell r="I95">
            <v>5451.2661681271411</v>
          </cell>
          <cell r="J95">
            <v>6</v>
          </cell>
          <cell r="K95">
            <v>0.84566968766951922</v>
          </cell>
          <cell r="L95">
            <v>5</v>
          </cell>
          <cell r="M95">
            <v>0.59818731517285628</v>
          </cell>
          <cell r="N95">
            <v>5</v>
          </cell>
          <cell r="O95" t="str">
            <v/>
          </cell>
          <cell r="P95">
            <v>0</v>
          </cell>
          <cell r="Q95" t="str">
            <v/>
          </cell>
          <cell r="R95">
            <v>0</v>
          </cell>
          <cell r="S95">
            <v>18</v>
          </cell>
          <cell r="T95">
            <v>0</v>
          </cell>
          <cell r="U95">
            <v>0</v>
          </cell>
          <cell r="V95">
            <v>30</v>
          </cell>
          <cell r="W95">
            <v>30</v>
          </cell>
          <cell r="X95">
            <v>0</v>
          </cell>
          <cell r="Y95" t="str">
            <v>Local</v>
          </cell>
          <cell r="Z95">
            <v>2</v>
          </cell>
          <cell r="AA95">
            <v>1.0044642857142858</v>
          </cell>
          <cell r="AB95" t="str">
            <v>N/A</v>
          </cell>
          <cell r="AC95">
            <v>1</v>
          </cell>
          <cell r="AD95" t="str">
            <v>N/A</v>
          </cell>
          <cell r="AE95">
            <v>0.3519764211980545</v>
          </cell>
          <cell r="AF95" t="str">
            <v>N/A</v>
          </cell>
          <cell r="AG95" t="str">
            <v>N/A</v>
          </cell>
          <cell r="AH95">
            <v>0</v>
          </cell>
          <cell r="AI95" t="str">
            <v>N/A</v>
          </cell>
          <cell r="AJ95" t="str">
            <v>N/A</v>
          </cell>
          <cell r="AK95">
            <v>0</v>
          </cell>
          <cell r="AL95" t="str">
            <v>N/A</v>
          </cell>
          <cell r="AM95">
            <v>30</v>
          </cell>
          <cell r="AN95">
            <v>30</v>
          </cell>
          <cell r="AP95">
            <v>1</v>
          </cell>
          <cell r="AQ95">
            <v>0</v>
          </cell>
          <cell r="AR95">
            <v>0</v>
          </cell>
          <cell r="AS95">
            <v>15</v>
          </cell>
          <cell r="AT95">
            <v>30</v>
          </cell>
          <cell r="AU95">
            <v>30</v>
          </cell>
          <cell r="AV95" t="str">
            <v>Frequent</v>
          </cell>
          <cell r="AW95">
            <v>3</v>
          </cell>
          <cell r="AX95">
            <v>3</v>
          </cell>
          <cell r="AY95">
            <v>6</v>
          </cell>
          <cell r="AZ95">
            <v>6</v>
          </cell>
          <cell r="BA95">
            <v>2</v>
          </cell>
          <cell r="BB95">
            <v>3</v>
          </cell>
          <cell r="BC95">
            <v>3</v>
          </cell>
          <cell r="BD95">
            <v>-1</v>
          </cell>
          <cell r="BE95">
            <v>-3</v>
          </cell>
          <cell r="BF95">
            <v>-3</v>
          </cell>
        </row>
        <row r="96">
          <cell r="A96">
            <v>94</v>
          </cell>
          <cell r="B96">
            <v>0</v>
          </cell>
          <cell r="C96" t="str">
            <v>Shoreline CC</v>
          </cell>
          <cell r="D96" t="str">
            <v>Northgate</v>
          </cell>
          <cell r="E96" t="str">
            <v>N 130th St, Meridian Av N</v>
          </cell>
          <cell r="F96">
            <v>345</v>
          </cell>
          <cell r="G96">
            <v>1238.9127324749643</v>
          </cell>
          <cell r="H96">
            <v>4</v>
          </cell>
          <cell r="I96">
            <v>5058.3690987124464</v>
          </cell>
          <cell r="J96">
            <v>6</v>
          </cell>
          <cell r="K96">
            <v>0.56041335122251268</v>
          </cell>
          <cell r="L96">
            <v>5</v>
          </cell>
          <cell r="M96">
            <v>0.56041335122251268</v>
          </cell>
          <cell r="N96">
            <v>5</v>
          </cell>
          <cell r="O96" t="str">
            <v>Yes</v>
          </cell>
          <cell r="P96">
            <v>5</v>
          </cell>
          <cell r="Q96" t="str">
            <v/>
          </cell>
          <cell r="R96">
            <v>0</v>
          </cell>
          <cell r="S96">
            <v>25</v>
          </cell>
          <cell r="T96">
            <v>0</v>
          </cell>
          <cell r="U96">
            <v>0</v>
          </cell>
          <cell r="V96">
            <v>15</v>
          </cell>
          <cell r="W96">
            <v>15</v>
          </cell>
          <cell r="X96">
            <v>30</v>
          </cell>
          <cell r="Y96" t="str">
            <v>Very Frequent</v>
          </cell>
          <cell r="Z96">
            <v>4</v>
          </cell>
          <cell r="AA96" t="str">
            <v>N/A</v>
          </cell>
          <cell r="AB96">
            <v>0.14097222499549389</v>
          </cell>
          <cell r="AC96" t="str">
            <v>N/A</v>
          </cell>
          <cell r="AD96">
            <v>0</v>
          </cell>
          <cell r="AE96" t="str">
            <v>N/A</v>
          </cell>
          <cell r="AF96">
            <v>7.2662071582952917E-2</v>
          </cell>
          <cell r="AG96" t="str">
            <v>N/A</v>
          </cell>
          <cell r="AH96" t="str">
            <v>N/A</v>
          </cell>
          <cell r="AI96">
            <v>0</v>
          </cell>
          <cell r="AJ96" t="str">
            <v>N/A</v>
          </cell>
          <cell r="AK96">
            <v>0</v>
          </cell>
          <cell r="AL96" t="str">
            <v>N/A</v>
          </cell>
          <cell r="AM96">
            <v>30</v>
          </cell>
          <cell r="AN96">
            <v>30</v>
          </cell>
          <cell r="AP96">
            <v>0</v>
          </cell>
          <cell r="AQ96">
            <v>0</v>
          </cell>
          <cell r="AR96">
            <v>0</v>
          </cell>
          <cell r="AS96">
            <v>15</v>
          </cell>
          <cell r="AT96">
            <v>15</v>
          </cell>
          <cell r="AU96">
            <v>30</v>
          </cell>
          <cell r="AV96" t="str">
            <v>Very Frequent</v>
          </cell>
          <cell r="AW96">
            <v>4</v>
          </cell>
          <cell r="AX96">
            <v>6</v>
          </cell>
          <cell r="AY96">
            <v>5</v>
          </cell>
          <cell r="AZ96">
            <v>6</v>
          </cell>
          <cell r="BA96">
            <v>2</v>
          </cell>
          <cell r="BB96">
            <v>2</v>
          </cell>
          <cell r="BC96">
            <v>3</v>
          </cell>
          <cell r="BD96">
            <v>-4</v>
          </cell>
          <cell r="BE96">
            <v>-3</v>
          </cell>
          <cell r="BF96">
            <v>-3</v>
          </cell>
        </row>
        <row r="97">
          <cell r="A97">
            <v>95</v>
          </cell>
          <cell r="B97">
            <v>0</v>
          </cell>
          <cell r="C97" t="str">
            <v>Shoreline CC</v>
          </cell>
          <cell r="D97" t="str">
            <v>Lake City</v>
          </cell>
          <cell r="E97" t="str">
            <v>N 155th St, Jackson Park</v>
          </cell>
          <cell r="F97">
            <v>330</v>
          </cell>
          <cell r="G97">
            <v>1343.6038606265533</v>
          </cell>
          <cell r="H97">
            <v>4</v>
          </cell>
          <cell r="I97">
            <v>3376.1666042958527</v>
          </cell>
          <cell r="J97">
            <v>6</v>
          </cell>
          <cell r="K97">
            <v>0.51505288872338284</v>
          </cell>
          <cell r="L97">
            <v>0</v>
          </cell>
          <cell r="M97">
            <v>0.37103336041708113</v>
          </cell>
          <cell r="N97">
            <v>0</v>
          </cell>
          <cell r="O97" t="str">
            <v>Yes</v>
          </cell>
          <cell r="P97">
            <v>5</v>
          </cell>
          <cell r="Q97" t="str">
            <v/>
          </cell>
          <cell r="R97">
            <v>0</v>
          </cell>
          <cell r="S97">
            <v>15</v>
          </cell>
          <cell r="T97">
            <v>0</v>
          </cell>
          <cell r="U97">
            <v>0</v>
          </cell>
          <cell r="V97">
            <v>30</v>
          </cell>
          <cell r="W97">
            <v>30</v>
          </cell>
          <cell r="X97">
            <v>0</v>
          </cell>
          <cell r="Y97" t="str">
            <v>Local</v>
          </cell>
          <cell r="Z97">
            <v>2</v>
          </cell>
          <cell r="AA97" t="str">
            <v>N/A</v>
          </cell>
          <cell r="AB97" t="str">
            <v>N/A</v>
          </cell>
          <cell r="AC97" t="str">
            <v>N/A</v>
          </cell>
          <cell r="AD97" t="str">
            <v>N/A</v>
          </cell>
          <cell r="AE97" t="str">
            <v>N/A</v>
          </cell>
          <cell r="AF97" t="str">
            <v>N/A</v>
          </cell>
          <cell r="AG97" t="str">
            <v>N/A</v>
          </cell>
          <cell r="AH97" t="str">
            <v>N/A</v>
          </cell>
          <cell r="AI97" t="str">
            <v>N/A</v>
          </cell>
          <cell r="AJ97" t="str">
            <v>N/A</v>
          </cell>
          <cell r="AK97">
            <v>0</v>
          </cell>
          <cell r="AL97" t="str">
            <v>N/A</v>
          </cell>
          <cell r="AM97">
            <v>0</v>
          </cell>
          <cell r="AN97">
            <v>0</v>
          </cell>
          <cell r="AP97">
            <v>0</v>
          </cell>
          <cell r="AQ97">
            <v>0</v>
          </cell>
          <cell r="AR97">
            <v>0</v>
          </cell>
          <cell r="AS97">
            <v>30</v>
          </cell>
          <cell r="AT97">
            <v>30</v>
          </cell>
          <cell r="AU97">
            <v>0</v>
          </cell>
          <cell r="AV97" t="str">
            <v>Local</v>
          </cell>
          <cell r="AW97">
            <v>2</v>
          </cell>
          <cell r="AX97">
            <v>6</v>
          </cell>
          <cell r="AY97">
            <v>3</v>
          </cell>
          <cell r="AZ97">
            <v>6</v>
          </cell>
          <cell r="BA97">
            <v>3</v>
          </cell>
          <cell r="BB97">
            <v>3</v>
          </cell>
          <cell r="BC97">
            <v>6</v>
          </cell>
          <cell r="BD97">
            <v>-3</v>
          </cell>
          <cell r="BE97">
            <v>0</v>
          </cell>
          <cell r="BF97">
            <v>0</v>
          </cell>
        </row>
        <row r="98">
          <cell r="A98">
            <v>96</v>
          </cell>
          <cell r="B98">
            <v>0</v>
          </cell>
          <cell r="C98" t="str">
            <v>Shoreline CC</v>
          </cell>
          <cell r="D98" t="str">
            <v>Greenwood</v>
          </cell>
          <cell r="E98" t="str">
            <v>Greenwood Av N</v>
          </cell>
          <cell r="F98" t="str">
            <v>5</v>
          </cell>
          <cell r="G98">
            <v>1822.4211827398472</v>
          </cell>
          <cell r="H98">
            <v>6</v>
          </cell>
          <cell r="I98">
            <v>4128.3229788239796</v>
          </cell>
          <cell r="J98">
            <v>6</v>
          </cell>
          <cell r="K98">
            <v>0.09</v>
          </cell>
          <cell r="L98">
            <v>0</v>
          </cell>
          <cell r="M98">
            <v>0.56000000000000005</v>
          </cell>
          <cell r="N98">
            <v>5</v>
          </cell>
          <cell r="O98" t="str">
            <v>Yes</v>
          </cell>
          <cell r="P98">
            <v>5</v>
          </cell>
          <cell r="Q98" t="str">
            <v/>
          </cell>
          <cell r="R98">
            <v>0</v>
          </cell>
          <cell r="S98">
            <v>22</v>
          </cell>
          <cell r="T98">
            <v>0</v>
          </cell>
          <cell r="U98">
            <v>0</v>
          </cell>
          <cell r="V98">
            <v>15</v>
          </cell>
          <cell r="W98">
            <v>30</v>
          </cell>
          <cell r="X98">
            <v>30</v>
          </cell>
          <cell r="Y98" t="str">
            <v>Frequent</v>
          </cell>
          <cell r="Z98">
            <v>3</v>
          </cell>
          <cell r="AA98">
            <v>0.21394576297865975</v>
          </cell>
          <cell r="AB98" t="str">
            <v>N/A</v>
          </cell>
          <cell r="AC98">
            <v>0</v>
          </cell>
          <cell r="AD98" t="str">
            <v>N/A</v>
          </cell>
          <cell r="AE98">
            <v>9.9867433391145927E-2</v>
          </cell>
          <cell r="AF98" t="str">
            <v>N/A</v>
          </cell>
          <cell r="AG98" t="str">
            <v>N/A</v>
          </cell>
          <cell r="AH98">
            <v>0</v>
          </cell>
          <cell r="AI98" t="str">
            <v>N/A</v>
          </cell>
          <cell r="AJ98" t="str">
            <v>N/A</v>
          </cell>
          <cell r="AK98">
            <v>0</v>
          </cell>
          <cell r="AL98" t="str">
            <v>N/A</v>
          </cell>
          <cell r="AM98">
            <v>30</v>
          </cell>
          <cell r="AN98">
            <v>30</v>
          </cell>
          <cell r="AP98">
            <v>0</v>
          </cell>
          <cell r="AQ98">
            <v>0</v>
          </cell>
          <cell r="AR98">
            <v>0</v>
          </cell>
          <cell r="AS98">
            <v>15</v>
          </cell>
          <cell r="AT98">
            <v>30</v>
          </cell>
          <cell r="AU98">
            <v>30</v>
          </cell>
          <cell r="AV98" t="str">
            <v>Frequent</v>
          </cell>
          <cell r="AW98">
            <v>3</v>
          </cell>
          <cell r="AX98">
            <v>3</v>
          </cell>
          <cell r="AY98">
            <v>6</v>
          </cell>
          <cell r="AZ98">
            <v>6</v>
          </cell>
          <cell r="BA98">
            <v>2</v>
          </cell>
          <cell r="BB98">
            <v>3</v>
          </cell>
          <cell r="BC98">
            <v>3</v>
          </cell>
          <cell r="BD98">
            <v>-1</v>
          </cell>
          <cell r="BE98">
            <v>-3</v>
          </cell>
          <cell r="BF98">
            <v>-3</v>
          </cell>
        </row>
        <row r="99">
          <cell r="A99">
            <v>97</v>
          </cell>
          <cell r="B99">
            <v>0</v>
          </cell>
          <cell r="C99" t="str">
            <v>Totem Lake</v>
          </cell>
          <cell r="D99" t="str">
            <v>Seattle CBD</v>
          </cell>
          <cell r="E99" t="str">
            <v>Kirkland, SR-520</v>
          </cell>
          <cell r="F99">
            <v>255</v>
          </cell>
          <cell r="G99">
            <v>1128.1965382467895</v>
          </cell>
          <cell r="H99">
            <v>2</v>
          </cell>
          <cell r="I99">
            <v>5580.1786711334453</v>
          </cell>
          <cell r="J99">
            <v>8</v>
          </cell>
          <cell r="K99">
            <v>0</v>
          </cell>
          <cell r="L99">
            <v>0</v>
          </cell>
          <cell r="M99">
            <v>2.29379418365535E-2</v>
          </cell>
          <cell r="N99">
            <v>0</v>
          </cell>
          <cell r="O99" t="str">
            <v/>
          </cell>
          <cell r="P99">
            <v>0</v>
          </cell>
          <cell r="Q99" t="str">
            <v>Yes</v>
          </cell>
          <cell r="R99">
            <v>10</v>
          </cell>
          <cell r="S99">
            <v>20</v>
          </cell>
          <cell r="T99">
            <v>0</v>
          </cell>
          <cell r="U99">
            <v>0</v>
          </cell>
          <cell r="V99">
            <v>15</v>
          </cell>
          <cell r="W99">
            <v>30</v>
          </cell>
          <cell r="X99">
            <v>30</v>
          </cell>
          <cell r="Y99" t="str">
            <v>Frequent</v>
          </cell>
          <cell r="Z99">
            <v>3</v>
          </cell>
          <cell r="AA99" t="str">
            <v>N/A</v>
          </cell>
          <cell r="AB99">
            <v>0.43749999828063524</v>
          </cell>
          <cell r="AC99" t="str">
            <v>N/A</v>
          </cell>
          <cell r="AD99">
            <v>0</v>
          </cell>
          <cell r="AE99" t="str">
            <v>N/A</v>
          </cell>
          <cell r="AF99">
            <v>0.20497629727131203</v>
          </cell>
          <cell r="AG99" t="str">
            <v>N/A</v>
          </cell>
          <cell r="AH99" t="str">
            <v>N/A</v>
          </cell>
          <cell r="AI99">
            <v>0</v>
          </cell>
          <cell r="AJ99" t="str">
            <v>N/A</v>
          </cell>
          <cell r="AK99">
            <v>60</v>
          </cell>
          <cell r="AL99" t="str">
            <v>N/A</v>
          </cell>
          <cell r="AM99">
            <v>30</v>
          </cell>
          <cell r="AN99">
            <v>30</v>
          </cell>
          <cell r="AP99">
            <v>0</v>
          </cell>
          <cell r="AQ99">
            <v>0</v>
          </cell>
          <cell r="AR99">
            <v>0</v>
          </cell>
          <cell r="AS99">
            <v>15</v>
          </cell>
          <cell r="AT99">
            <v>30</v>
          </cell>
          <cell r="AU99">
            <v>30</v>
          </cell>
          <cell r="AV99" t="str">
            <v>Frequent</v>
          </cell>
          <cell r="AW99">
            <v>3</v>
          </cell>
          <cell r="AX99">
            <v>6</v>
          </cell>
          <cell r="AY99">
            <v>3</v>
          </cell>
          <cell r="AZ99">
            <v>6</v>
          </cell>
          <cell r="BA99">
            <v>2</v>
          </cell>
          <cell r="BB99">
            <v>3</v>
          </cell>
          <cell r="BC99">
            <v>3</v>
          </cell>
          <cell r="BD99">
            <v>-4</v>
          </cell>
          <cell r="BE99">
            <v>0</v>
          </cell>
          <cell r="BF99">
            <v>-3</v>
          </cell>
        </row>
        <row r="100">
          <cell r="A100">
            <v>98</v>
          </cell>
          <cell r="B100">
            <v>0</v>
          </cell>
          <cell r="C100" t="str">
            <v>Totem Lake</v>
          </cell>
          <cell r="D100" t="str">
            <v>Kirkland</v>
          </cell>
          <cell r="E100" t="str">
            <v>Kingsgate</v>
          </cell>
          <cell r="F100">
            <v>236</v>
          </cell>
          <cell r="G100">
            <v>991.58805031446536</v>
          </cell>
          <cell r="H100">
            <v>2</v>
          </cell>
          <cell r="I100">
            <v>1154.7169811320755</v>
          </cell>
          <cell r="J100">
            <v>2</v>
          </cell>
          <cell r="K100">
            <v>0.28240040391521881</v>
          </cell>
          <cell r="L100">
            <v>0</v>
          </cell>
          <cell r="M100">
            <v>0.54109934567606488</v>
          </cell>
          <cell r="N100">
            <v>0</v>
          </cell>
          <cell r="O100" t="str">
            <v>Yes</v>
          </cell>
          <cell r="P100">
            <v>5</v>
          </cell>
          <cell r="Q100" t="str">
            <v/>
          </cell>
          <cell r="R100">
            <v>0</v>
          </cell>
          <cell r="S100">
            <v>9</v>
          </cell>
          <cell r="T100">
            <v>0</v>
          </cell>
          <cell r="U100">
            <v>0</v>
          </cell>
          <cell r="V100">
            <v>60</v>
          </cell>
          <cell r="W100">
            <v>60</v>
          </cell>
          <cell r="X100">
            <v>0</v>
          </cell>
          <cell r="Y100" t="str">
            <v>Hourly</v>
          </cell>
          <cell r="Z100">
            <v>1</v>
          </cell>
          <cell r="AA100" t="str">
            <v>N/A</v>
          </cell>
          <cell r="AB100">
            <v>0.1611111176510652</v>
          </cell>
          <cell r="AC100" t="str">
            <v>N/A</v>
          </cell>
          <cell r="AD100">
            <v>0</v>
          </cell>
          <cell r="AE100" t="str">
            <v>N/A</v>
          </cell>
          <cell r="AF100">
            <v>5.6431902071168417E-2</v>
          </cell>
          <cell r="AG100" t="str">
            <v>N/A</v>
          </cell>
          <cell r="AH100" t="str">
            <v>N/A</v>
          </cell>
          <cell r="AI100">
            <v>0</v>
          </cell>
          <cell r="AJ100" t="str">
            <v>N/A</v>
          </cell>
          <cell r="AK100">
            <v>0</v>
          </cell>
          <cell r="AL100" t="str">
            <v>N/A</v>
          </cell>
          <cell r="AM100">
            <v>0</v>
          </cell>
          <cell r="AN100">
            <v>0</v>
          </cell>
          <cell r="AP100">
            <v>0</v>
          </cell>
          <cell r="AQ100">
            <v>0</v>
          </cell>
          <cell r="AR100">
            <v>0</v>
          </cell>
          <cell r="AS100">
            <v>60</v>
          </cell>
          <cell r="AT100">
            <v>60</v>
          </cell>
          <cell r="AU100">
            <v>0</v>
          </cell>
          <cell r="AV100" t="str">
            <v>Hourly</v>
          </cell>
          <cell r="AW100">
            <v>1</v>
          </cell>
          <cell r="AX100">
            <v>6</v>
          </cell>
          <cell r="AY100">
            <v>5</v>
          </cell>
          <cell r="AZ100">
            <v>6</v>
          </cell>
          <cell r="BA100">
            <v>5</v>
          </cell>
          <cell r="BB100">
            <v>5</v>
          </cell>
          <cell r="BC100">
            <v>6</v>
          </cell>
          <cell r="BD100">
            <v>-1</v>
          </cell>
          <cell r="BE100">
            <v>0</v>
          </cell>
          <cell r="BF100">
            <v>0</v>
          </cell>
        </row>
        <row r="101">
          <cell r="A101">
            <v>99</v>
          </cell>
          <cell r="B101">
            <v>0</v>
          </cell>
          <cell r="C101" t="str">
            <v>Tukwila</v>
          </cell>
          <cell r="D101" t="str">
            <v>Seattle CBD</v>
          </cell>
          <cell r="E101" t="str">
            <v>Pacific Hwy S, 4th Ave S</v>
          </cell>
          <cell r="F101">
            <v>124</v>
          </cell>
          <cell r="G101">
            <v>1497.2865123703114</v>
          </cell>
          <cell r="H101">
            <v>4</v>
          </cell>
          <cell r="I101">
            <v>9923.1444533120521</v>
          </cell>
          <cell r="J101">
            <v>8</v>
          </cell>
          <cell r="K101">
            <v>0.74378457717042235</v>
          </cell>
          <cell r="L101">
            <v>5</v>
          </cell>
          <cell r="M101">
            <v>0.69992668236325084</v>
          </cell>
          <cell r="N101">
            <v>5</v>
          </cell>
          <cell r="O101" t="str">
            <v/>
          </cell>
          <cell r="P101">
            <v>0</v>
          </cell>
          <cell r="Q101" t="str">
            <v>Yes</v>
          </cell>
          <cell r="R101">
            <v>10</v>
          </cell>
          <cell r="S101">
            <v>32</v>
          </cell>
          <cell r="T101">
            <v>0</v>
          </cell>
          <cell r="U101">
            <v>0</v>
          </cell>
          <cell r="V101">
            <v>15</v>
          </cell>
          <cell r="W101">
            <v>15</v>
          </cell>
          <cell r="X101">
            <v>30</v>
          </cell>
          <cell r="Y101" t="str">
            <v>Very Frequent</v>
          </cell>
          <cell r="Z101">
            <v>4</v>
          </cell>
          <cell r="AA101" t="str">
            <v>N/A</v>
          </cell>
          <cell r="AB101">
            <v>0.26962450375923741</v>
          </cell>
          <cell r="AC101" t="str">
            <v>N/A</v>
          </cell>
          <cell r="AD101">
            <v>0</v>
          </cell>
          <cell r="AE101" t="str">
            <v>N/A</v>
          </cell>
          <cell r="AF101">
            <v>0.15306005546577625</v>
          </cell>
          <cell r="AG101">
            <v>0.18010755635499537</v>
          </cell>
          <cell r="AH101" t="str">
            <v>N/A</v>
          </cell>
          <cell r="AI101">
            <v>0</v>
          </cell>
          <cell r="AJ101">
            <v>0</v>
          </cell>
          <cell r="AK101">
            <v>60</v>
          </cell>
          <cell r="AL101">
            <v>30</v>
          </cell>
          <cell r="AM101">
            <v>30</v>
          </cell>
          <cell r="AN101">
            <v>30</v>
          </cell>
          <cell r="AP101">
            <v>0</v>
          </cell>
          <cell r="AQ101">
            <v>0</v>
          </cell>
          <cell r="AR101">
            <v>0</v>
          </cell>
          <cell r="AS101">
            <v>15</v>
          </cell>
          <cell r="AT101">
            <v>15</v>
          </cell>
          <cell r="AU101">
            <v>30</v>
          </cell>
          <cell r="AV101" t="str">
            <v>Very Frequent</v>
          </cell>
          <cell r="AW101">
            <v>4</v>
          </cell>
          <cell r="AX101">
            <v>6</v>
          </cell>
          <cell r="AY101">
            <v>3</v>
          </cell>
          <cell r="AZ101">
            <v>3</v>
          </cell>
          <cell r="BA101">
            <v>2</v>
          </cell>
          <cell r="BB101">
            <v>2</v>
          </cell>
          <cell r="BC101">
            <v>3</v>
          </cell>
          <cell r="BD101">
            <v>-4</v>
          </cell>
          <cell r="BE101">
            <v>-1</v>
          </cell>
          <cell r="BF101">
            <v>0</v>
          </cell>
        </row>
        <row r="102">
          <cell r="A102">
            <v>100</v>
          </cell>
          <cell r="B102">
            <v>0</v>
          </cell>
          <cell r="C102" t="str">
            <v>Tukwila</v>
          </cell>
          <cell r="D102" t="str">
            <v>Des Moines</v>
          </cell>
          <cell r="E102" t="str">
            <v>McMicken Heights, Sea-Tac</v>
          </cell>
          <cell r="F102">
            <v>156</v>
          </cell>
          <cell r="G102">
            <v>558.0040291564618</v>
          </cell>
          <cell r="H102">
            <v>0</v>
          </cell>
          <cell r="I102">
            <v>601.40514492235206</v>
          </cell>
          <cell r="J102">
            <v>2</v>
          </cell>
          <cell r="K102">
            <v>1</v>
          </cell>
          <cell r="L102">
            <v>5</v>
          </cell>
          <cell r="M102">
            <v>0.88141202382636685</v>
          </cell>
          <cell r="N102">
            <v>5</v>
          </cell>
          <cell r="O102" t="str">
            <v/>
          </cell>
          <cell r="P102">
            <v>0</v>
          </cell>
          <cell r="Q102" t="str">
            <v>Yes</v>
          </cell>
          <cell r="R102">
            <v>10</v>
          </cell>
          <cell r="S102">
            <v>22</v>
          </cell>
          <cell r="T102">
            <v>0</v>
          </cell>
          <cell r="U102">
            <v>0</v>
          </cell>
          <cell r="V102">
            <v>15</v>
          </cell>
          <cell r="W102">
            <v>30</v>
          </cell>
          <cell r="X102">
            <v>30</v>
          </cell>
          <cell r="Y102" t="str">
            <v>Frequent</v>
          </cell>
          <cell r="Z102">
            <v>3</v>
          </cell>
          <cell r="AA102" t="str">
            <v>N/A</v>
          </cell>
          <cell r="AB102">
            <v>0.15833333817621073</v>
          </cell>
          <cell r="AC102" t="str">
            <v>N/A</v>
          </cell>
          <cell r="AD102">
            <v>0</v>
          </cell>
          <cell r="AE102" t="str">
            <v>N/A</v>
          </cell>
          <cell r="AF102">
            <v>7.3306323183488176E-2</v>
          </cell>
          <cell r="AG102" t="str">
            <v>N/A</v>
          </cell>
          <cell r="AH102" t="str">
            <v>N/A</v>
          </cell>
          <cell r="AI102">
            <v>0</v>
          </cell>
          <cell r="AJ102" t="str">
            <v>N/A</v>
          </cell>
          <cell r="AK102">
            <v>60</v>
          </cell>
          <cell r="AL102" t="str">
            <v>N/A</v>
          </cell>
          <cell r="AM102">
            <v>30</v>
          </cell>
          <cell r="AN102">
            <v>30</v>
          </cell>
          <cell r="AP102">
            <v>0</v>
          </cell>
          <cell r="AQ102">
            <v>0</v>
          </cell>
          <cell r="AR102">
            <v>0</v>
          </cell>
          <cell r="AS102">
            <v>15</v>
          </cell>
          <cell r="AT102">
            <v>30</v>
          </cell>
          <cell r="AU102">
            <v>30</v>
          </cell>
          <cell r="AV102" t="str">
            <v>Frequent</v>
          </cell>
          <cell r="AW102">
            <v>3</v>
          </cell>
          <cell r="AX102">
            <v>6</v>
          </cell>
          <cell r="AY102">
            <v>3</v>
          </cell>
          <cell r="AZ102">
            <v>6</v>
          </cell>
          <cell r="BA102">
            <v>2</v>
          </cell>
          <cell r="BB102">
            <v>3</v>
          </cell>
          <cell r="BC102">
            <v>3</v>
          </cell>
          <cell r="BD102">
            <v>-4</v>
          </cell>
          <cell r="BE102">
            <v>0</v>
          </cell>
          <cell r="BF102">
            <v>-3</v>
          </cell>
        </row>
        <row r="103">
          <cell r="A103">
            <v>101</v>
          </cell>
          <cell r="B103">
            <v>0</v>
          </cell>
          <cell r="C103" t="str">
            <v>Tukwila</v>
          </cell>
          <cell r="D103" t="str">
            <v>Fairwood</v>
          </cell>
          <cell r="E103" t="str">
            <v>S 180th St, Carr Road</v>
          </cell>
          <cell r="F103">
            <v>155</v>
          </cell>
          <cell r="G103">
            <v>585.26386196463147</v>
          </cell>
          <cell r="H103">
            <v>0</v>
          </cell>
          <cell r="I103">
            <v>1200.5092237951137</v>
          </cell>
          <cell r="J103">
            <v>2</v>
          </cell>
          <cell r="K103">
            <v>1</v>
          </cell>
          <cell r="L103">
            <v>5</v>
          </cell>
          <cell r="M103">
            <v>0.39748549318836213</v>
          </cell>
          <cell r="N103">
            <v>0</v>
          </cell>
          <cell r="O103" t="str">
            <v>Yes</v>
          </cell>
          <cell r="P103">
            <v>5</v>
          </cell>
          <cell r="Q103" t="str">
            <v/>
          </cell>
          <cell r="R103">
            <v>0</v>
          </cell>
          <cell r="S103">
            <v>12</v>
          </cell>
          <cell r="T103">
            <v>0</v>
          </cell>
          <cell r="U103">
            <v>0</v>
          </cell>
          <cell r="V103">
            <v>30</v>
          </cell>
          <cell r="W103">
            <v>30</v>
          </cell>
          <cell r="X103">
            <v>0</v>
          </cell>
          <cell r="Y103" t="str">
            <v>Local</v>
          </cell>
          <cell r="Z103">
            <v>2</v>
          </cell>
          <cell r="AA103" t="str">
            <v>N/A</v>
          </cell>
          <cell r="AB103">
            <v>0.19166667014360428</v>
          </cell>
          <cell r="AC103" t="str">
            <v>N/A</v>
          </cell>
          <cell r="AD103">
            <v>0</v>
          </cell>
          <cell r="AE103" t="str">
            <v>N/A</v>
          </cell>
          <cell r="AF103">
            <v>7.3003337643124458E-2</v>
          </cell>
          <cell r="AG103" t="str">
            <v>N/A</v>
          </cell>
          <cell r="AH103" t="str">
            <v>N/A</v>
          </cell>
          <cell r="AI103">
            <v>0</v>
          </cell>
          <cell r="AJ103" t="str">
            <v>N/A</v>
          </cell>
          <cell r="AK103">
            <v>0</v>
          </cell>
          <cell r="AL103" t="str">
            <v>N/A</v>
          </cell>
          <cell r="AM103">
            <v>0</v>
          </cell>
          <cell r="AN103">
            <v>0</v>
          </cell>
          <cell r="AP103">
            <v>0</v>
          </cell>
          <cell r="AQ103">
            <v>0</v>
          </cell>
          <cell r="AR103">
            <v>0</v>
          </cell>
          <cell r="AS103">
            <v>30</v>
          </cell>
          <cell r="AT103">
            <v>30</v>
          </cell>
          <cell r="AU103">
            <v>0</v>
          </cell>
          <cell r="AV103" t="str">
            <v>Local</v>
          </cell>
          <cell r="AW103">
            <v>2</v>
          </cell>
          <cell r="AX103">
            <v>6</v>
          </cell>
          <cell r="AY103">
            <v>5</v>
          </cell>
          <cell r="AZ103">
            <v>6</v>
          </cell>
          <cell r="BA103">
            <v>3</v>
          </cell>
          <cell r="BB103">
            <v>3</v>
          </cell>
          <cell r="BC103">
            <v>6</v>
          </cell>
          <cell r="BD103">
            <v>-3</v>
          </cell>
          <cell r="BE103">
            <v>-2</v>
          </cell>
          <cell r="BF103">
            <v>0</v>
          </cell>
        </row>
        <row r="104">
          <cell r="A104">
            <v>102</v>
          </cell>
          <cell r="B104">
            <v>0</v>
          </cell>
          <cell r="C104" t="str">
            <v>Twin Lakes</v>
          </cell>
          <cell r="D104" t="str">
            <v>Federal Way</v>
          </cell>
          <cell r="E104" t="str">
            <v>SW Campus Dr, 1st Ave S</v>
          </cell>
          <cell r="F104" t="str">
            <v>903</v>
          </cell>
          <cell r="G104">
            <v>771.96531791907512</v>
          </cell>
          <cell r="H104">
            <v>2</v>
          </cell>
          <cell r="I104">
            <v>1174.2774566473988</v>
          </cell>
          <cell r="J104">
            <v>2</v>
          </cell>
          <cell r="K104">
            <v>1</v>
          </cell>
          <cell r="L104">
            <v>5</v>
          </cell>
          <cell r="M104">
            <v>0.87272727272727268</v>
          </cell>
          <cell r="N104">
            <v>5</v>
          </cell>
          <cell r="O104" t="str">
            <v/>
          </cell>
          <cell r="P104">
            <v>0</v>
          </cell>
          <cell r="Q104" t="str">
            <v/>
          </cell>
          <cell r="R104">
            <v>0</v>
          </cell>
          <cell r="S104">
            <v>14</v>
          </cell>
          <cell r="T104">
            <v>0</v>
          </cell>
          <cell r="U104">
            <v>0</v>
          </cell>
          <cell r="V104">
            <v>30</v>
          </cell>
          <cell r="W104">
            <v>30</v>
          </cell>
          <cell r="X104">
            <v>0</v>
          </cell>
          <cell r="Y104" t="str">
            <v>Local</v>
          </cell>
          <cell r="Z104">
            <v>2</v>
          </cell>
          <cell r="AA104">
            <v>0.32777778804302216</v>
          </cell>
          <cell r="AB104" t="str">
            <v>N/A</v>
          </cell>
          <cell r="AC104">
            <v>0</v>
          </cell>
          <cell r="AD104" t="str">
            <v>N/A</v>
          </cell>
          <cell r="AE104">
            <v>7.3056219017995139E-2</v>
          </cell>
          <cell r="AF104" t="str">
            <v>N/A</v>
          </cell>
          <cell r="AG104" t="str">
            <v>N/A</v>
          </cell>
          <cell r="AH104">
            <v>0</v>
          </cell>
          <cell r="AI104" t="str">
            <v>N/A</v>
          </cell>
          <cell r="AJ104" t="str">
            <v>N/A</v>
          </cell>
          <cell r="AK104">
            <v>0</v>
          </cell>
          <cell r="AL104" t="str">
            <v>N/A</v>
          </cell>
          <cell r="AM104">
            <v>0</v>
          </cell>
          <cell r="AN104">
            <v>0</v>
          </cell>
          <cell r="AP104">
            <v>0</v>
          </cell>
          <cell r="AQ104">
            <v>0</v>
          </cell>
          <cell r="AR104">
            <v>0</v>
          </cell>
          <cell r="AS104">
            <v>30</v>
          </cell>
          <cell r="AT104">
            <v>30</v>
          </cell>
          <cell r="AU104">
            <v>0</v>
          </cell>
          <cell r="AV104" t="str">
            <v>Local</v>
          </cell>
          <cell r="AW104">
            <v>2</v>
          </cell>
          <cell r="AX104">
            <v>5</v>
          </cell>
          <cell r="AY104">
            <v>6</v>
          </cell>
          <cell r="AZ104">
            <v>6</v>
          </cell>
          <cell r="BA104">
            <v>3</v>
          </cell>
          <cell r="BB104">
            <v>3</v>
          </cell>
          <cell r="BC104">
            <v>6</v>
          </cell>
          <cell r="BD104">
            <v>-2</v>
          </cell>
          <cell r="BE104">
            <v>-3</v>
          </cell>
          <cell r="BF104">
            <v>0</v>
          </cell>
        </row>
        <row r="105">
          <cell r="A105">
            <v>103</v>
          </cell>
          <cell r="B105">
            <v>0</v>
          </cell>
          <cell r="C105" t="str">
            <v>Twin Lakes</v>
          </cell>
          <cell r="D105" t="str">
            <v>Federal Way</v>
          </cell>
          <cell r="E105" t="str">
            <v>S 320th St</v>
          </cell>
          <cell r="F105">
            <v>187</v>
          </cell>
          <cell r="G105">
            <v>744.35543783255628</v>
          </cell>
          <cell r="H105">
            <v>2</v>
          </cell>
          <cell r="I105">
            <v>592.90599315574968</v>
          </cell>
          <cell r="J105">
            <v>2</v>
          </cell>
          <cell r="K105">
            <v>0.62424457732497141</v>
          </cell>
          <cell r="L105">
            <v>5</v>
          </cell>
          <cell r="M105">
            <v>0.51368645314557781</v>
          </cell>
          <cell r="N105">
            <v>0</v>
          </cell>
          <cell r="O105" t="str">
            <v/>
          </cell>
          <cell r="P105">
            <v>0</v>
          </cell>
          <cell r="Q105" t="str">
            <v/>
          </cell>
          <cell r="R105">
            <v>0</v>
          </cell>
          <cell r="S105">
            <v>9</v>
          </cell>
          <cell r="T105">
            <v>0</v>
          </cell>
          <cell r="U105">
            <v>0</v>
          </cell>
          <cell r="V105">
            <v>60</v>
          </cell>
          <cell r="W105">
            <v>60</v>
          </cell>
          <cell r="X105">
            <v>0</v>
          </cell>
          <cell r="Y105" t="str">
            <v>Hourly</v>
          </cell>
          <cell r="Z105">
            <v>1</v>
          </cell>
          <cell r="AA105" t="str">
            <v>N/A</v>
          </cell>
          <cell r="AB105">
            <v>0.2944444517294566</v>
          </cell>
          <cell r="AC105" t="str">
            <v>N/A</v>
          </cell>
          <cell r="AD105">
            <v>0</v>
          </cell>
          <cell r="AE105" t="str">
            <v>N/A</v>
          </cell>
          <cell r="AF105">
            <v>0.21657227829076178</v>
          </cell>
          <cell r="AG105" t="str">
            <v>N/A</v>
          </cell>
          <cell r="AH105" t="str">
            <v>N/A</v>
          </cell>
          <cell r="AI105">
            <v>0</v>
          </cell>
          <cell r="AJ105" t="str">
            <v>N/A</v>
          </cell>
          <cell r="AK105">
            <v>0</v>
          </cell>
          <cell r="AL105" t="str">
            <v>N/A</v>
          </cell>
          <cell r="AM105">
            <v>0</v>
          </cell>
          <cell r="AN105">
            <v>0</v>
          </cell>
          <cell r="AP105">
            <v>0</v>
          </cell>
          <cell r="AQ105">
            <v>0</v>
          </cell>
          <cell r="AR105">
            <v>0</v>
          </cell>
          <cell r="AS105">
            <v>60</v>
          </cell>
          <cell r="AT105">
            <v>60</v>
          </cell>
          <cell r="AU105">
            <v>0</v>
          </cell>
          <cell r="AV105" t="str">
            <v>Hourly</v>
          </cell>
          <cell r="AW105">
            <v>1</v>
          </cell>
          <cell r="AX105">
            <v>6</v>
          </cell>
          <cell r="AY105">
            <v>5</v>
          </cell>
          <cell r="AZ105">
            <v>6</v>
          </cell>
          <cell r="BA105">
            <v>5</v>
          </cell>
          <cell r="BB105">
            <v>5</v>
          </cell>
          <cell r="BC105">
            <v>6</v>
          </cell>
          <cell r="BD105">
            <v>-1</v>
          </cell>
          <cell r="BE105">
            <v>0</v>
          </cell>
          <cell r="BF105">
            <v>0</v>
          </cell>
        </row>
        <row r="106">
          <cell r="A106">
            <v>104</v>
          </cell>
          <cell r="B106">
            <v>0</v>
          </cell>
          <cell r="C106" t="str">
            <v>U. District</v>
          </cell>
          <cell r="D106" t="str">
            <v>Seattle CBD</v>
          </cell>
          <cell r="E106" t="str">
            <v>Eastlake, Fairview</v>
          </cell>
          <cell r="F106">
            <v>70</v>
          </cell>
          <cell r="G106">
            <v>3142.4623838326565</v>
          </cell>
          <cell r="H106">
            <v>10</v>
          </cell>
          <cell r="I106">
            <v>29579.177976270934</v>
          </cell>
          <cell r="J106">
            <v>10</v>
          </cell>
          <cell r="K106">
            <v>0.3893218635823244</v>
          </cell>
          <cell r="L106">
            <v>0</v>
          </cell>
          <cell r="M106">
            <v>0.87773279412666438</v>
          </cell>
          <cell r="N106">
            <v>5</v>
          </cell>
          <cell r="O106" t="str">
            <v/>
          </cell>
          <cell r="P106">
            <v>0</v>
          </cell>
          <cell r="Q106" t="str">
            <v>Yes</v>
          </cell>
          <cell r="R106">
            <v>10</v>
          </cell>
          <cell r="S106">
            <v>35</v>
          </cell>
          <cell r="T106">
            <v>0</v>
          </cell>
          <cell r="U106">
            <v>0</v>
          </cell>
          <cell r="V106">
            <v>15</v>
          </cell>
          <cell r="W106">
            <v>15</v>
          </cell>
          <cell r="X106">
            <v>30</v>
          </cell>
          <cell r="Y106" t="str">
            <v>Very Frequent</v>
          </cell>
          <cell r="Z106">
            <v>4</v>
          </cell>
          <cell r="AA106" t="str">
            <v>N/A</v>
          </cell>
          <cell r="AB106" t="str">
            <v>N/A</v>
          </cell>
          <cell r="AC106" t="str">
            <v>N/A</v>
          </cell>
          <cell r="AD106" t="str">
            <v>N/A</v>
          </cell>
          <cell r="AE106" t="str">
            <v>N/A</v>
          </cell>
          <cell r="AF106" t="str">
            <v>N/A</v>
          </cell>
          <cell r="AG106">
            <v>0.66737811318062357</v>
          </cell>
          <cell r="AH106" t="str">
            <v>N/A</v>
          </cell>
          <cell r="AI106" t="str">
            <v>N/A</v>
          </cell>
          <cell r="AJ106">
            <v>1</v>
          </cell>
          <cell r="AK106">
            <v>60</v>
          </cell>
          <cell r="AL106">
            <v>30</v>
          </cell>
          <cell r="AM106">
            <v>30</v>
          </cell>
          <cell r="AN106">
            <v>30</v>
          </cell>
          <cell r="AP106">
            <v>0</v>
          </cell>
          <cell r="AQ106">
            <v>0</v>
          </cell>
          <cell r="AR106">
            <v>1</v>
          </cell>
          <cell r="AS106">
            <v>15</v>
          </cell>
          <cell r="AT106">
            <v>15</v>
          </cell>
          <cell r="AU106">
            <v>15</v>
          </cell>
          <cell r="AV106" t="str">
            <v>Very Frequent</v>
          </cell>
          <cell r="AW106">
            <v>4</v>
          </cell>
          <cell r="AX106">
            <v>6</v>
          </cell>
          <cell r="AY106">
            <v>6</v>
          </cell>
          <cell r="AZ106">
            <v>2</v>
          </cell>
          <cell r="BA106">
            <v>2</v>
          </cell>
          <cell r="BB106">
            <v>2</v>
          </cell>
          <cell r="BC106">
            <v>2</v>
          </cell>
          <cell r="BD106">
            <v>-4</v>
          </cell>
          <cell r="BE106">
            <v>-4</v>
          </cell>
          <cell r="BF106">
            <v>0</v>
          </cell>
        </row>
        <row r="107">
          <cell r="A107">
            <v>105</v>
          </cell>
          <cell r="B107">
            <v>0</v>
          </cell>
          <cell r="C107" t="str">
            <v>U. District</v>
          </cell>
          <cell r="D107" t="str">
            <v>Seattle CBD</v>
          </cell>
          <cell r="E107" t="str">
            <v>Broadway</v>
          </cell>
          <cell r="F107">
            <v>49</v>
          </cell>
          <cell r="G107">
            <v>3284.4771019515879</v>
          </cell>
          <cell r="H107">
            <v>10</v>
          </cell>
          <cell r="I107">
            <v>17892.145550126614</v>
          </cell>
          <cell r="J107">
            <v>10</v>
          </cell>
          <cell r="K107">
            <v>0.42346051435508386</v>
          </cell>
          <cell r="L107">
            <v>0</v>
          </cell>
          <cell r="M107">
            <v>0.76539487282912</v>
          </cell>
          <cell r="N107">
            <v>5</v>
          </cell>
          <cell r="O107" t="str">
            <v/>
          </cell>
          <cell r="P107">
            <v>0</v>
          </cell>
          <cell r="Q107" t="str">
            <v>Yes</v>
          </cell>
          <cell r="R107">
            <v>10</v>
          </cell>
          <cell r="S107">
            <v>35</v>
          </cell>
          <cell r="T107">
            <v>0</v>
          </cell>
          <cell r="U107">
            <v>0</v>
          </cell>
          <cell r="V107">
            <v>15</v>
          </cell>
          <cell r="W107">
            <v>15</v>
          </cell>
          <cell r="X107">
            <v>30</v>
          </cell>
          <cell r="Y107" t="str">
            <v>Very Frequent</v>
          </cell>
          <cell r="Z107">
            <v>4</v>
          </cell>
          <cell r="AA107" t="str">
            <v>N/A</v>
          </cell>
          <cell r="AB107" t="str">
            <v>N/A</v>
          </cell>
          <cell r="AC107" t="str">
            <v>N/A</v>
          </cell>
          <cell r="AD107" t="str">
            <v>N/A</v>
          </cell>
          <cell r="AE107" t="str">
            <v>N/A</v>
          </cell>
          <cell r="AF107" t="str">
            <v>N/A</v>
          </cell>
          <cell r="AG107">
            <v>0.74140362538318405</v>
          </cell>
          <cell r="AH107" t="str">
            <v>N/A</v>
          </cell>
          <cell r="AI107" t="str">
            <v>N/A</v>
          </cell>
          <cell r="AJ107">
            <v>1</v>
          </cell>
          <cell r="AK107">
            <v>60</v>
          </cell>
          <cell r="AL107">
            <v>30</v>
          </cell>
          <cell r="AM107">
            <v>30</v>
          </cell>
          <cell r="AN107">
            <v>30</v>
          </cell>
          <cell r="AP107">
            <v>0</v>
          </cell>
          <cell r="AQ107">
            <v>0</v>
          </cell>
          <cell r="AR107">
            <v>1</v>
          </cell>
          <cell r="AS107">
            <v>15</v>
          </cell>
          <cell r="AT107">
            <v>15</v>
          </cell>
          <cell r="AU107">
            <v>15</v>
          </cell>
          <cell r="AV107" t="str">
            <v>Very Frequent</v>
          </cell>
          <cell r="AW107">
            <v>4</v>
          </cell>
          <cell r="AX107">
            <v>6</v>
          </cell>
          <cell r="AY107">
            <v>6</v>
          </cell>
          <cell r="AZ107">
            <v>2</v>
          </cell>
          <cell r="BA107">
            <v>2</v>
          </cell>
          <cell r="BB107">
            <v>2</v>
          </cell>
          <cell r="BC107">
            <v>2</v>
          </cell>
          <cell r="BD107">
            <v>-4</v>
          </cell>
          <cell r="BE107">
            <v>-4</v>
          </cell>
          <cell r="BF107">
            <v>0</v>
          </cell>
        </row>
        <row r="108">
          <cell r="A108">
            <v>106</v>
          </cell>
          <cell r="B108">
            <v>0</v>
          </cell>
          <cell r="C108" t="str">
            <v>U. District</v>
          </cell>
          <cell r="D108" t="str">
            <v>Bellevue</v>
          </cell>
          <cell r="E108" t="str">
            <v>SR-520</v>
          </cell>
          <cell r="F108" t="str">
            <v>271</v>
          </cell>
          <cell r="G108">
            <v>884.97697865684097</v>
          </cell>
          <cell r="H108">
            <v>2</v>
          </cell>
          <cell r="I108">
            <v>11275.232108869077</v>
          </cell>
          <cell r="J108">
            <v>10</v>
          </cell>
          <cell r="K108">
            <v>0.5717017252312484</v>
          </cell>
          <cell r="L108">
            <v>5</v>
          </cell>
          <cell r="M108">
            <v>0.42529364224856625</v>
          </cell>
          <cell r="N108">
            <v>0</v>
          </cell>
          <cell r="O108" t="str">
            <v/>
          </cell>
          <cell r="P108">
            <v>0</v>
          </cell>
          <cell r="Q108" t="str">
            <v>Yes</v>
          </cell>
          <cell r="R108">
            <v>10</v>
          </cell>
          <cell r="S108">
            <v>27</v>
          </cell>
          <cell r="T108">
            <v>0</v>
          </cell>
          <cell r="U108">
            <v>0</v>
          </cell>
          <cell r="V108">
            <v>15</v>
          </cell>
          <cell r="W108">
            <v>15</v>
          </cell>
          <cell r="X108">
            <v>30</v>
          </cell>
          <cell r="Y108" t="str">
            <v>Very Frequent</v>
          </cell>
          <cell r="Z108">
            <v>4</v>
          </cell>
          <cell r="AA108">
            <v>0.30075188137983022</v>
          </cell>
          <cell r="AB108" t="str">
            <v>N/A</v>
          </cell>
          <cell r="AC108">
            <v>0</v>
          </cell>
          <cell r="AD108" t="str">
            <v>N/A</v>
          </cell>
          <cell r="AE108">
            <v>0.10237608192643577</v>
          </cell>
          <cell r="AF108" t="str">
            <v>N/A</v>
          </cell>
          <cell r="AG108" t="str">
            <v>N/A</v>
          </cell>
          <cell r="AH108">
            <v>0</v>
          </cell>
          <cell r="AI108" t="str">
            <v>N/A</v>
          </cell>
          <cell r="AJ108" t="str">
            <v>N/A</v>
          </cell>
          <cell r="AK108">
            <v>60</v>
          </cell>
          <cell r="AL108" t="str">
            <v>N/A</v>
          </cell>
          <cell r="AM108">
            <v>30</v>
          </cell>
          <cell r="AN108">
            <v>30</v>
          </cell>
          <cell r="AP108">
            <v>0</v>
          </cell>
          <cell r="AQ108">
            <v>0</v>
          </cell>
          <cell r="AR108">
            <v>0</v>
          </cell>
          <cell r="AS108">
            <v>15</v>
          </cell>
          <cell r="AT108">
            <v>15</v>
          </cell>
          <cell r="AU108">
            <v>30</v>
          </cell>
          <cell r="AV108" t="str">
            <v>Very Frequent</v>
          </cell>
          <cell r="AW108">
            <v>4</v>
          </cell>
          <cell r="AX108">
            <v>3</v>
          </cell>
          <cell r="AY108">
            <v>6</v>
          </cell>
          <cell r="AZ108">
            <v>6</v>
          </cell>
          <cell r="BA108">
            <v>2</v>
          </cell>
          <cell r="BB108">
            <v>2</v>
          </cell>
          <cell r="BC108">
            <v>3</v>
          </cell>
          <cell r="BD108">
            <v>-1</v>
          </cell>
          <cell r="BE108">
            <v>-4</v>
          </cell>
          <cell r="BF108">
            <v>-3</v>
          </cell>
        </row>
        <row r="109">
          <cell r="A109">
            <v>107</v>
          </cell>
          <cell r="B109">
            <v>0</v>
          </cell>
          <cell r="C109" t="str">
            <v>U. District</v>
          </cell>
          <cell r="D109" t="str">
            <v>Seattle CBD</v>
          </cell>
          <cell r="E109" t="str">
            <v>Lakeview</v>
          </cell>
          <cell r="F109" t="str">
            <v>25</v>
          </cell>
          <cell r="G109">
            <v>2065.8905059556114</v>
          </cell>
          <cell r="H109">
            <v>6</v>
          </cell>
          <cell r="I109">
            <v>17657.663124629948</v>
          </cell>
          <cell r="J109">
            <v>10</v>
          </cell>
          <cell r="K109">
            <v>0.44</v>
          </cell>
          <cell r="L109">
            <v>0</v>
          </cell>
          <cell r="M109">
            <v>0.8</v>
          </cell>
          <cell r="N109">
            <v>5</v>
          </cell>
          <cell r="O109" t="str">
            <v/>
          </cell>
          <cell r="P109">
            <v>0</v>
          </cell>
          <cell r="Q109" t="str">
            <v/>
          </cell>
          <cell r="R109">
            <v>0</v>
          </cell>
          <cell r="S109">
            <v>21</v>
          </cell>
          <cell r="T109">
            <v>0</v>
          </cell>
          <cell r="U109">
            <v>0</v>
          </cell>
          <cell r="V109">
            <v>15</v>
          </cell>
          <cell r="W109">
            <v>30</v>
          </cell>
          <cell r="X109">
            <v>30</v>
          </cell>
          <cell r="Y109" t="str">
            <v>Frequent</v>
          </cell>
          <cell r="Z109">
            <v>3</v>
          </cell>
          <cell r="AA109">
            <v>0.11250000260770321</v>
          </cell>
          <cell r="AB109" t="str">
            <v>N/A</v>
          </cell>
          <cell r="AC109">
            <v>0</v>
          </cell>
          <cell r="AD109" t="str">
            <v>N/A</v>
          </cell>
          <cell r="AE109">
            <v>4.7368088983208441E-2</v>
          </cell>
          <cell r="AF109" t="str">
            <v>N/A</v>
          </cell>
          <cell r="AG109" t="str">
            <v>N/A</v>
          </cell>
          <cell r="AH109">
            <v>0</v>
          </cell>
          <cell r="AI109" t="str">
            <v>N/A</v>
          </cell>
          <cell r="AJ109" t="str">
            <v>N/A</v>
          </cell>
          <cell r="AK109">
            <v>0</v>
          </cell>
          <cell r="AL109" t="str">
            <v>N/A</v>
          </cell>
          <cell r="AM109">
            <v>30</v>
          </cell>
          <cell r="AN109">
            <v>30</v>
          </cell>
          <cell r="AP109">
            <v>0</v>
          </cell>
          <cell r="AQ109">
            <v>0</v>
          </cell>
          <cell r="AR109">
            <v>0</v>
          </cell>
          <cell r="AS109">
            <v>15</v>
          </cell>
          <cell r="AT109">
            <v>30</v>
          </cell>
          <cell r="AU109">
            <v>30</v>
          </cell>
          <cell r="AV109" t="str">
            <v>Frequent</v>
          </cell>
          <cell r="AW109">
            <v>3</v>
          </cell>
          <cell r="AX109">
            <v>5</v>
          </cell>
          <cell r="AY109">
            <v>6</v>
          </cell>
          <cell r="AZ109">
            <v>6</v>
          </cell>
          <cell r="BA109">
            <v>2</v>
          </cell>
          <cell r="BB109">
            <v>3</v>
          </cell>
          <cell r="BC109">
            <v>3</v>
          </cell>
          <cell r="BD109">
            <v>-3</v>
          </cell>
          <cell r="BE109">
            <v>-3</v>
          </cell>
          <cell r="BF109">
            <v>-3</v>
          </cell>
        </row>
        <row r="110">
          <cell r="A110">
            <v>108</v>
          </cell>
          <cell r="B110">
            <v>0</v>
          </cell>
          <cell r="C110" t="str">
            <v>UW Bothell</v>
          </cell>
          <cell r="D110" t="str">
            <v>Redmond</v>
          </cell>
          <cell r="E110" t="str">
            <v>Woodinville, Cottage Lake</v>
          </cell>
          <cell r="F110" t="str">
            <v>931DART</v>
          </cell>
          <cell r="G110">
            <v>348.2509199998928</v>
          </cell>
          <cell r="H110">
            <v>0</v>
          </cell>
          <cell r="I110">
            <v>1124.0094634285128</v>
          </cell>
          <cell r="J110">
            <v>2</v>
          </cell>
          <cell r="K110">
            <v>8.8888888888888892E-2</v>
          </cell>
          <cell r="L110">
            <v>0</v>
          </cell>
          <cell r="M110">
            <v>0.18888888888888888</v>
          </cell>
          <cell r="N110">
            <v>0</v>
          </cell>
          <cell r="O110" t="str">
            <v>Yes</v>
          </cell>
          <cell r="P110">
            <v>5</v>
          </cell>
          <cell r="Q110" t="str">
            <v/>
          </cell>
          <cell r="R110">
            <v>0</v>
          </cell>
          <cell r="S110">
            <v>7</v>
          </cell>
          <cell r="T110">
            <v>0</v>
          </cell>
          <cell r="U110">
            <v>0</v>
          </cell>
          <cell r="V110">
            <v>60</v>
          </cell>
          <cell r="W110">
            <v>60</v>
          </cell>
          <cell r="X110">
            <v>0</v>
          </cell>
          <cell r="Y110" t="str">
            <v>Hourly</v>
          </cell>
          <cell r="Z110">
            <v>1</v>
          </cell>
          <cell r="AA110" t="str">
            <v>N/A</v>
          </cell>
          <cell r="AB110" t="str">
            <v>N/A</v>
          </cell>
          <cell r="AC110" t="str">
            <v>N/A</v>
          </cell>
          <cell r="AD110" t="str">
            <v>N/A</v>
          </cell>
          <cell r="AE110" t="str">
            <v>N/A</v>
          </cell>
          <cell r="AF110" t="str">
            <v>N/A</v>
          </cell>
          <cell r="AG110" t="str">
            <v>N/A</v>
          </cell>
          <cell r="AH110" t="str">
            <v>N/A</v>
          </cell>
          <cell r="AI110" t="str">
            <v>N/A</v>
          </cell>
          <cell r="AJ110" t="str">
            <v>N/A</v>
          </cell>
          <cell r="AK110">
            <v>0</v>
          </cell>
          <cell r="AL110" t="str">
            <v>N/A</v>
          </cell>
          <cell r="AM110">
            <v>0</v>
          </cell>
          <cell r="AN110">
            <v>0</v>
          </cell>
          <cell r="AP110">
            <v>0</v>
          </cell>
          <cell r="AQ110">
            <v>0</v>
          </cell>
          <cell r="AR110">
            <v>0</v>
          </cell>
          <cell r="AS110">
            <v>60</v>
          </cell>
          <cell r="AT110">
            <v>60</v>
          </cell>
          <cell r="AU110">
            <v>0</v>
          </cell>
          <cell r="AV110" t="str">
            <v>Hourly</v>
          </cell>
          <cell r="AW110">
            <v>1</v>
          </cell>
          <cell r="AX110">
            <v>6</v>
          </cell>
          <cell r="AY110">
            <v>6</v>
          </cell>
          <cell r="AZ110">
            <v>6</v>
          </cell>
          <cell r="BA110">
            <v>5</v>
          </cell>
          <cell r="BB110">
            <v>5</v>
          </cell>
          <cell r="BC110">
            <v>6</v>
          </cell>
          <cell r="BD110">
            <v>-1</v>
          </cell>
          <cell r="BE110">
            <v>-1</v>
          </cell>
          <cell r="BF110">
            <v>0</v>
          </cell>
        </row>
        <row r="111">
          <cell r="A111">
            <v>109</v>
          </cell>
          <cell r="B111">
            <v>0</v>
          </cell>
          <cell r="C111" t="str">
            <v>UW Bothell/CCC</v>
          </cell>
          <cell r="D111" t="str">
            <v>Kirkland</v>
          </cell>
          <cell r="E111" t="str">
            <v>132nd Ave NE, Lk Wash Voch Tech</v>
          </cell>
          <cell r="F111">
            <v>238</v>
          </cell>
          <cell r="G111">
            <v>873.8840772818121</v>
          </cell>
          <cell r="H111">
            <v>2</v>
          </cell>
          <cell r="I111">
            <v>2046.3024650233178</v>
          </cell>
          <cell r="J111">
            <v>4</v>
          </cell>
          <cell r="K111">
            <v>0</v>
          </cell>
          <cell r="L111">
            <v>0</v>
          </cell>
          <cell r="M111">
            <v>0.12070682024652248</v>
          </cell>
          <cell r="N111">
            <v>0</v>
          </cell>
          <cell r="O111" t="str">
            <v>Yes</v>
          </cell>
          <cell r="P111">
            <v>5</v>
          </cell>
          <cell r="Q111" t="str">
            <v/>
          </cell>
          <cell r="R111">
            <v>0</v>
          </cell>
          <cell r="S111">
            <v>11</v>
          </cell>
          <cell r="T111">
            <v>0</v>
          </cell>
          <cell r="U111">
            <v>0</v>
          </cell>
          <cell r="V111">
            <v>30</v>
          </cell>
          <cell r="W111">
            <v>30</v>
          </cell>
          <cell r="X111">
            <v>0</v>
          </cell>
          <cell r="Y111" t="str">
            <v>Local</v>
          </cell>
          <cell r="Z111">
            <v>2</v>
          </cell>
          <cell r="AA111" t="str">
            <v>N/A</v>
          </cell>
          <cell r="AB111">
            <v>0.13611111541589102</v>
          </cell>
          <cell r="AC111" t="str">
            <v>N/A</v>
          </cell>
          <cell r="AD111">
            <v>0</v>
          </cell>
          <cell r="AE111" t="str">
            <v>N/A</v>
          </cell>
          <cell r="AF111">
            <v>4.7851845891009361E-2</v>
          </cell>
          <cell r="AG111" t="str">
            <v>N/A</v>
          </cell>
          <cell r="AH111" t="str">
            <v>N/A</v>
          </cell>
          <cell r="AI111">
            <v>0</v>
          </cell>
          <cell r="AJ111" t="str">
            <v>N/A</v>
          </cell>
          <cell r="AK111">
            <v>0</v>
          </cell>
          <cell r="AL111" t="str">
            <v>N/A</v>
          </cell>
          <cell r="AM111">
            <v>0</v>
          </cell>
          <cell r="AN111">
            <v>0</v>
          </cell>
          <cell r="AP111">
            <v>0</v>
          </cell>
          <cell r="AQ111">
            <v>0</v>
          </cell>
          <cell r="AR111">
            <v>0</v>
          </cell>
          <cell r="AS111">
            <v>30</v>
          </cell>
          <cell r="AT111">
            <v>30</v>
          </cell>
          <cell r="AU111">
            <v>0</v>
          </cell>
          <cell r="AV111" t="str">
            <v>Local</v>
          </cell>
          <cell r="AW111">
            <v>2</v>
          </cell>
          <cell r="AX111">
            <v>6</v>
          </cell>
          <cell r="AY111">
            <v>5</v>
          </cell>
          <cell r="AZ111">
            <v>6</v>
          </cell>
          <cell r="BA111">
            <v>3</v>
          </cell>
          <cell r="BB111">
            <v>3</v>
          </cell>
          <cell r="BC111">
            <v>6</v>
          </cell>
          <cell r="BD111">
            <v>-3</v>
          </cell>
          <cell r="BE111">
            <v>-2</v>
          </cell>
          <cell r="BF111">
            <v>0</v>
          </cell>
        </row>
        <row r="112">
          <cell r="A112">
            <v>110</v>
          </cell>
          <cell r="B112">
            <v>0</v>
          </cell>
          <cell r="C112" t="str">
            <v>Wedgwood</v>
          </cell>
          <cell r="D112" t="str">
            <v>Cowen Park</v>
          </cell>
          <cell r="E112" t="str">
            <v>View Ridge, NE 65th St</v>
          </cell>
          <cell r="F112">
            <v>71</v>
          </cell>
          <cell r="G112">
            <v>1381.910627569519</v>
          </cell>
          <cell r="H112">
            <v>4</v>
          </cell>
          <cell r="I112">
            <v>433.72939934242726</v>
          </cell>
          <cell r="J112">
            <v>0</v>
          </cell>
          <cell r="K112">
            <v>0.6520896781643345</v>
          </cell>
          <cell r="L112">
            <v>5</v>
          </cell>
          <cell r="M112">
            <v>0.84804871459615561</v>
          </cell>
          <cell r="N112">
            <v>5</v>
          </cell>
          <cell r="O112" t="str">
            <v/>
          </cell>
          <cell r="P112">
            <v>0</v>
          </cell>
          <cell r="Q112" t="str">
            <v/>
          </cell>
          <cell r="R112">
            <v>0</v>
          </cell>
          <cell r="S112">
            <v>14</v>
          </cell>
          <cell r="T112">
            <v>0</v>
          </cell>
          <cell r="U112">
            <v>0</v>
          </cell>
          <cell r="V112">
            <v>30</v>
          </cell>
          <cell r="W112">
            <v>30</v>
          </cell>
          <cell r="X112">
            <v>0</v>
          </cell>
          <cell r="Y112" t="str">
            <v>Local</v>
          </cell>
          <cell r="Z112">
            <v>2</v>
          </cell>
          <cell r="AA112" t="str">
            <v>N/A</v>
          </cell>
          <cell r="AB112" t="str">
            <v>N/A</v>
          </cell>
          <cell r="AC112" t="str">
            <v>N/A</v>
          </cell>
          <cell r="AD112" t="str">
            <v>N/A</v>
          </cell>
          <cell r="AE112" t="str">
            <v>N/A</v>
          </cell>
          <cell r="AF112" t="str">
            <v>N/A</v>
          </cell>
          <cell r="AG112">
            <v>0.31119121599749222</v>
          </cell>
          <cell r="AH112" t="str">
            <v>N/A</v>
          </cell>
          <cell r="AI112" t="str">
            <v>N/A</v>
          </cell>
          <cell r="AJ112">
            <v>0</v>
          </cell>
          <cell r="AK112">
            <v>0</v>
          </cell>
          <cell r="AL112">
            <v>30</v>
          </cell>
          <cell r="AM112">
            <v>0</v>
          </cell>
          <cell r="AN112">
            <v>30</v>
          </cell>
          <cell r="AP112">
            <v>0</v>
          </cell>
          <cell r="AQ112">
            <v>0</v>
          </cell>
          <cell r="AR112">
            <v>0</v>
          </cell>
          <cell r="AS112">
            <v>30</v>
          </cell>
          <cell r="AT112">
            <v>30</v>
          </cell>
          <cell r="AU112">
            <v>30</v>
          </cell>
          <cell r="AV112" t="str">
            <v>Local</v>
          </cell>
          <cell r="AW112">
            <v>2</v>
          </cell>
          <cell r="AX112">
            <v>6</v>
          </cell>
          <cell r="AY112">
            <v>6</v>
          </cell>
          <cell r="AZ112">
            <v>3</v>
          </cell>
          <cell r="BA112">
            <v>3</v>
          </cell>
          <cell r="BB112">
            <v>3</v>
          </cell>
          <cell r="BC112">
            <v>3</v>
          </cell>
          <cell r="BD112">
            <v>-3</v>
          </cell>
          <cell r="BE112">
            <v>-3</v>
          </cell>
          <cell r="BF112">
            <v>0</v>
          </cell>
        </row>
        <row r="113">
          <cell r="A113">
            <v>111</v>
          </cell>
          <cell r="B113">
            <v>0</v>
          </cell>
          <cell r="C113" t="str">
            <v>West Seattle</v>
          </cell>
          <cell r="D113" t="str">
            <v>Seattle CBD</v>
          </cell>
          <cell r="E113" t="str">
            <v>Fauntleroy, Alaska Junction</v>
          </cell>
          <cell r="F113" t="str">
            <v>C Line</v>
          </cell>
          <cell r="G113">
            <v>2409.4460134570818</v>
          </cell>
          <cell r="H113">
            <v>8</v>
          </cell>
          <cell r="I113">
            <v>9232.4703031065001</v>
          </cell>
          <cell r="J113">
            <v>8</v>
          </cell>
          <cell r="K113">
            <v>0</v>
          </cell>
          <cell r="L113">
            <v>0</v>
          </cell>
          <cell r="M113">
            <v>0</v>
          </cell>
          <cell r="N113">
            <v>0</v>
          </cell>
          <cell r="O113" t="str">
            <v>Yes</v>
          </cell>
          <cell r="P113">
            <v>5</v>
          </cell>
          <cell r="Q113" t="str">
            <v/>
          </cell>
          <cell r="R113">
            <v>0</v>
          </cell>
          <cell r="S113">
            <v>21</v>
          </cell>
          <cell r="T113" t="str">
            <v>Yes</v>
          </cell>
          <cell r="U113">
            <v>0</v>
          </cell>
          <cell r="V113" t="str">
            <v>Better than 15 min</v>
          </cell>
          <cell r="W113">
            <v>15</v>
          </cell>
          <cell r="X113">
            <v>15</v>
          </cell>
          <cell r="Y113" t="str">
            <v>Very Frequent</v>
          </cell>
          <cell r="Z113">
            <v>4</v>
          </cell>
          <cell r="AA113" t="str">
            <v>N/A</v>
          </cell>
          <cell r="AB113" t="str">
            <v>N/A</v>
          </cell>
          <cell r="AC113" t="str">
            <v>N/A</v>
          </cell>
          <cell r="AD113" t="str">
            <v>N/A</v>
          </cell>
          <cell r="AE113" t="str">
            <v>N/A</v>
          </cell>
          <cell r="AF113" t="str">
            <v>N/A</v>
          </cell>
          <cell r="AG113" t="str">
            <v>N/A</v>
          </cell>
          <cell r="AH113" t="str">
            <v>N/A</v>
          </cell>
          <cell r="AI113" t="str">
            <v>N/A</v>
          </cell>
          <cell r="AJ113" t="str">
            <v>N/A</v>
          </cell>
          <cell r="AK113">
            <v>0</v>
          </cell>
          <cell r="AL113" t="str">
            <v>N/A</v>
          </cell>
          <cell r="AM113">
            <v>30</v>
          </cell>
          <cell r="AN113">
            <v>30</v>
          </cell>
          <cell r="AO113">
            <v>0</v>
          </cell>
          <cell r="AP113">
            <v>0</v>
          </cell>
          <cell r="AQ113">
            <v>0</v>
          </cell>
          <cell r="AR113">
            <v>0</v>
          </cell>
          <cell r="AS113" t="str">
            <v>Better than 15 min</v>
          </cell>
          <cell r="AT113">
            <v>15</v>
          </cell>
          <cell r="AU113">
            <v>15</v>
          </cell>
          <cell r="AV113" t="str">
            <v>Very Frequent</v>
          </cell>
          <cell r="AW113">
            <v>4</v>
          </cell>
          <cell r="AX113">
            <v>2</v>
          </cell>
          <cell r="AY113">
            <v>6</v>
          </cell>
          <cell r="AZ113">
            <v>6</v>
          </cell>
          <cell r="BA113">
            <v>1</v>
          </cell>
          <cell r="BB113">
            <v>2</v>
          </cell>
          <cell r="BC113">
            <v>2</v>
          </cell>
          <cell r="BD113">
            <v>-1</v>
          </cell>
          <cell r="BE113">
            <v>-4</v>
          </cell>
          <cell r="BF113">
            <v>-4</v>
          </cell>
        </row>
        <row r="114">
          <cell r="A114">
            <v>112</v>
          </cell>
          <cell r="B114">
            <v>0</v>
          </cell>
          <cell r="C114" t="str">
            <v>White Center</v>
          </cell>
          <cell r="D114" t="str">
            <v>Seattle CBD</v>
          </cell>
          <cell r="E114" t="str">
            <v>16th Ave SW, SSCC</v>
          </cell>
          <cell r="F114">
            <v>125</v>
          </cell>
          <cell r="G114">
            <v>882.67564966313762</v>
          </cell>
          <cell r="H114">
            <v>2</v>
          </cell>
          <cell r="I114">
            <v>5558.0365736284884</v>
          </cell>
          <cell r="J114">
            <v>8</v>
          </cell>
          <cell r="K114">
            <v>0.87969489403972889</v>
          </cell>
          <cell r="L114">
            <v>5</v>
          </cell>
          <cell r="M114">
            <v>0.26358984146390979</v>
          </cell>
          <cell r="N114">
            <v>0</v>
          </cell>
          <cell r="O114" t="str">
            <v>Yes</v>
          </cell>
          <cell r="P114">
            <v>5</v>
          </cell>
          <cell r="Q114" t="str">
            <v/>
          </cell>
          <cell r="R114">
            <v>0</v>
          </cell>
          <cell r="S114">
            <v>20</v>
          </cell>
          <cell r="T114">
            <v>0</v>
          </cell>
          <cell r="U114">
            <v>0</v>
          </cell>
          <cell r="V114">
            <v>15</v>
          </cell>
          <cell r="W114">
            <v>30</v>
          </cell>
          <cell r="X114">
            <v>30</v>
          </cell>
          <cell r="Y114" t="str">
            <v>Frequent</v>
          </cell>
          <cell r="Z114">
            <v>3</v>
          </cell>
          <cell r="AA114" t="str">
            <v>N/A</v>
          </cell>
          <cell r="AB114">
            <v>0.39982317655514449</v>
          </cell>
          <cell r="AC114" t="str">
            <v>N/A</v>
          </cell>
          <cell r="AD114">
            <v>0</v>
          </cell>
          <cell r="AE114" t="str">
            <v>N/A</v>
          </cell>
          <cell r="AF114">
            <v>0.1280833539485125</v>
          </cell>
          <cell r="AG114" t="str">
            <v>N/A</v>
          </cell>
          <cell r="AH114" t="str">
            <v>N/A</v>
          </cell>
          <cell r="AI114">
            <v>0</v>
          </cell>
          <cell r="AJ114" t="str">
            <v>N/A</v>
          </cell>
          <cell r="AK114">
            <v>0</v>
          </cell>
          <cell r="AL114" t="str">
            <v>N/A</v>
          </cell>
          <cell r="AM114">
            <v>30</v>
          </cell>
          <cell r="AN114">
            <v>30</v>
          </cell>
          <cell r="AP114">
            <v>0</v>
          </cell>
          <cell r="AQ114">
            <v>0</v>
          </cell>
          <cell r="AR114">
            <v>0</v>
          </cell>
          <cell r="AS114">
            <v>15</v>
          </cell>
          <cell r="AT114">
            <v>30</v>
          </cell>
          <cell r="AU114">
            <v>30</v>
          </cell>
          <cell r="AV114" t="str">
            <v>Frequent</v>
          </cell>
          <cell r="AW114">
            <v>3</v>
          </cell>
          <cell r="AX114">
            <v>6</v>
          </cell>
          <cell r="AY114">
            <v>4</v>
          </cell>
          <cell r="AZ114">
            <v>6</v>
          </cell>
          <cell r="BA114">
            <v>2</v>
          </cell>
          <cell r="BB114">
            <v>3</v>
          </cell>
          <cell r="BC114">
            <v>3</v>
          </cell>
          <cell r="BD114">
            <v>-4</v>
          </cell>
          <cell r="BE114">
            <v>-1</v>
          </cell>
          <cell r="BF114">
            <v>-3</v>
          </cell>
        </row>
        <row r="115">
          <cell r="A115">
            <v>113</v>
          </cell>
          <cell r="B115">
            <v>0</v>
          </cell>
          <cell r="C115" t="str">
            <v>White Center</v>
          </cell>
          <cell r="D115" t="str">
            <v>Seattle CBD</v>
          </cell>
          <cell r="E115" t="str">
            <v>Highland Park, 4th Ave S</v>
          </cell>
          <cell r="F115">
            <v>23</v>
          </cell>
          <cell r="G115" t="e">
            <v>#N/A</v>
          </cell>
          <cell r="H115" t="e">
            <v>#N/A</v>
          </cell>
          <cell r="I115" t="e">
            <v>#N/A</v>
          </cell>
          <cell r="J115" t="e">
            <v>#N/A</v>
          </cell>
          <cell r="K115">
            <v>0.81415639547391561</v>
          </cell>
          <cell r="L115">
            <v>5</v>
          </cell>
          <cell r="M115">
            <v>0.63093030747631818</v>
          </cell>
          <cell r="N115">
            <v>5</v>
          </cell>
          <cell r="O115" t="str">
            <v/>
          </cell>
          <cell r="P115">
            <v>0</v>
          </cell>
          <cell r="Q115" t="str">
            <v/>
          </cell>
          <cell r="R115">
            <v>0</v>
          </cell>
          <cell r="S115" t="e">
            <v>#N/A</v>
          </cell>
          <cell r="T115">
            <v>0</v>
          </cell>
          <cell r="U115">
            <v>0</v>
          </cell>
          <cell r="V115" t="e">
            <v>#N/A</v>
          </cell>
          <cell r="W115" t="e">
            <v>#N/A</v>
          </cell>
          <cell r="X115" t="e">
            <v>#N/A</v>
          </cell>
          <cell r="Y115" t="e">
            <v>#N/A</v>
          </cell>
          <cell r="Z115" t="e">
            <v>#N/A</v>
          </cell>
          <cell r="AA115" t="str">
            <v>N/A</v>
          </cell>
          <cell r="AB115" t="str">
            <v>N/A</v>
          </cell>
          <cell r="AC115" t="str">
            <v>N/A</v>
          </cell>
          <cell r="AD115" t="str">
            <v>N/A</v>
          </cell>
          <cell r="AE115" t="str">
            <v>N/A</v>
          </cell>
          <cell r="AF115" t="str">
            <v>N/A</v>
          </cell>
          <cell r="AG115" t="str">
            <v>N/A</v>
          </cell>
          <cell r="AH115" t="str">
            <v>N/A</v>
          </cell>
          <cell r="AI115" t="str">
            <v>N/A</v>
          </cell>
          <cell r="AJ115" t="str">
            <v>N/A</v>
          </cell>
          <cell r="AK115">
            <v>0</v>
          </cell>
          <cell r="AL115" t="str">
            <v>N/A</v>
          </cell>
          <cell r="AM115" t="e">
            <v>#N/A</v>
          </cell>
          <cell r="AN115" t="e">
            <v>#N/A</v>
          </cell>
          <cell r="AP115">
            <v>0</v>
          </cell>
          <cell r="AQ115">
            <v>0</v>
          </cell>
          <cell r="AR115">
            <v>0</v>
          </cell>
          <cell r="AS115" t="e">
            <v>#N/A</v>
          </cell>
          <cell r="AT115" t="e">
            <v>#N/A</v>
          </cell>
          <cell r="AU115" t="e">
            <v>#N/A</v>
          </cell>
          <cell r="AV115" t="e">
            <v>#N/A</v>
          </cell>
          <cell r="AW115" t="e">
            <v>#N/A</v>
          </cell>
          <cell r="AX115">
            <v>6</v>
          </cell>
          <cell r="AY115">
            <v>6</v>
          </cell>
          <cell r="AZ115">
            <v>6</v>
          </cell>
          <cell r="BA115" t="e">
            <v>#N/A</v>
          </cell>
          <cell r="BB115" t="e">
            <v>#N/A</v>
          </cell>
          <cell r="BC115" t="e">
            <v>#N/A</v>
          </cell>
          <cell r="BD115" t="e">
            <v>#N/A</v>
          </cell>
          <cell r="BE115" t="e">
            <v>#N/A</v>
          </cell>
          <cell r="BF115" t="e">
            <v>#N/A</v>
          </cell>
        </row>
        <row r="119">
          <cell r="K119">
            <v>0.54400000000000004</v>
          </cell>
          <cell r="L119">
            <v>5</v>
          </cell>
          <cell r="M119">
            <v>0.55800000000000005</v>
          </cell>
          <cell r="N119">
            <v>5</v>
          </cell>
          <cell r="U119">
            <v>15</v>
          </cell>
          <cell r="V119">
            <v>18</v>
          </cell>
          <cell r="W119">
            <v>24</v>
          </cell>
          <cell r="X119">
            <v>40</v>
          </cell>
          <cell r="AB119">
            <v>1.5</v>
          </cell>
          <cell r="AC119">
            <v>2</v>
          </cell>
          <cell r="AG119">
            <v>1</v>
          </cell>
          <cell r="AH119">
            <v>2</v>
          </cell>
        </row>
        <row r="120">
          <cell r="M120">
            <v>0.46</v>
          </cell>
          <cell r="N120">
            <v>5</v>
          </cell>
          <cell r="U120">
            <v>30</v>
          </cell>
          <cell r="V120">
            <v>9</v>
          </cell>
          <cell r="W120">
            <v>9</v>
          </cell>
          <cell r="X120">
            <v>18</v>
          </cell>
          <cell r="AB120">
            <v>0.75</v>
          </cell>
          <cell r="AC120">
            <v>1</v>
          </cell>
          <cell r="AG120">
            <v>0.5</v>
          </cell>
          <cell r="AH120">
            <v>1</v>
          </cell>
        </row>
        <row r="121">
          <cell r="U121">
            <v>60</v>
          </cell>
          <cell r="V121">
            <v>-1</v>
          </cell>
          <cell r="W121">
            <v>-1</v>
          </cell>
          <cell r="X121">
            <v>18</v>
          </cell>
          <cell r="AG121">
            <v>0.33</v>
          </cell>
          <cell r="AJ121">
            <v>1</v>
          </cell>
        </row>
        <row r="122">
          <cell r="AG122">
            <v>0.16</v>
          </cell>
          <cell r="AJ122">
            <v>30</v>
          </cell>
        </row>
        <row r="123">
          <cell r="AG123">
            <v>0.08</v>
          </cell>
          <cell r="AJ123">
            <v>60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RouteSummarySource"/>
      <sheetName val="RouteDetail&amp;ReductionPriority"/>
      <sheetName val="CorridorSummarySource"/>
      <sheetName val="Jurisdictions"/>
      <sheetName val="Sheet1"/>
      <sheetName val="Sheet3"/>
      <sheetName val="Sheet4"/>
      <sheetName val="Sheet5"/>
    </sheetNames>
    <sheetDataSet>
      <sheetData sheetId="0">
        <row r="4">
          <cell r="D4" t="str">
            <v>Renton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C11"/>
  <sheetViews>
    <sheetView tabSelected="1" workbookViewId="0">
      <selection activeCell="C4" sqref="C4"/>
    </sheetView>
  </sheetViews>
  <sheetFormatPr defaultRowHeight="15" x14ac:dyDescent="0.25"/>
  <cols>
    <col min="1" max="2" width="9.140625" style="143"/>
    <col min="3" max="4" width="29.7109375" style="143" customWidth="1"/>
    <col min="5" max="16384" width="9.140625" style="143"/>
  </cols>
  <sheetData>
    <row r="2" spans="2:3" x14ac:dyDescent="0.25">
      <c r="B2" s="142" t="s">
        <v>853</v>
      </c>
      <c r="C2" s="143" t="s">
        <v>854</v>
      </c>
    </row>
    <row r="4" spans="2:3" ht="39.950000000000003" customHeight="1" x14ac:dyDescent="0.25">
      <c r="C4" s="169" t="s">
        <v>1254</v>
      </c>
    </row>
    <row r="6" spans="2:3" x14ac:dyDescent="0.25">
      <c r="B6" s="142" t="s">
        <v>855</v>
      </c>
      <c r="C6" s="143" t="s">
        <v>856</v>
      </c>
    </row>
    <row r="7" spans="2:3" x14ac:dyDescent="0.25">
      <c r="B7" s="142"/>
      <c r="C7" s="144" t="s">
        <v>857</v>
      </c>
    </row>
    <row r="8" spans="2:3" x14ac:dyDescent="0.25">
      <c r="B8" s="142"/>
      <c r="C8" s="144" t="s">
        <v>858</v>
      </c>
    </row>
    <row r="9" spans="2:3" x14ac:dyDescent="0.25">
      <c r="B9" s="142"/>
      <c r="C9" s="145" t="s">
        <v>859</v>
      </c>
    </row>
    <row r="11" spans="2:3" x14ac:dyDescent="0.25">
      <c r="B11" s="142" t="s">
        <v>1252</v>
      </c>
      <c r="C11" s="143" t="s">
        <v>1253</v>
      </c>
    </row>
  </sheetData>
  <sheetProtection password="80F0" sheet="1" objects="1" scenarios="1" selectLockedCell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Jurisdictions!$B:$B</xm:f>
          </x14:formula1>
          <xm:sqref>C4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9"/>
  <sheetViews>
    <sheetView workbookViewId="0">
      <selection activeCell="A6" sqref="A6"/>
    </sheetView>
  </sheetViews>
  <sheetFormatPr defaultRowHeight="15" x14ac:dyDescent="0.25"/>
  <cols>
    <col min="2" max="2" width="19.28515625" bestFit="1" customWidth="1"/>
  </cols>
  <sheetData>
    <row r="1" spans="1:2" x14ac:dyDescent="0.25">
      <c r="A1" t="s">
        <v>1257</v>
      </c>
      <c r="B1">
        <v>1</v>
      </c>
    </row>
    <row r="2" spans="1:2" x14ac:dyDescent="0.25">
      <c r="A2" t="s">
        <v>1258</v>
      </c>
      <c r="B2">
        <v>2</v>
      </c>
    </row>
    <row r="3" spans="1:2" x14ac:dyDescent="0.25">
      <c r="A3" t="s">
        <v>1259</v>
      </c>
      <c r="B3">
        <v>3</v>
      </c>
    </row>
    <row r="4" spans="1:2" x14ac:dyDescent="0.25">
      <c r="A4" t="s">
        <v>1260</v>
      </c>
      <c r="B4">
        <v>4</v>
      </c>
    </row>
    <row r="5" spans="1:2" x14ac:dyDescent="0.25">
      <c r="A5" t="s">
        <v>1261</v>
      </c>
      <c r="B5">
        <v>5</v>
      </c>
    </row>
    <row r="6" spans="1:2" x14ac:dyDescent="0.25">
      <c r="A6" t="s">
        <v>1262</v>
      </c>
      <c r="B6">
        <v>6</v>
      </c>
    </row>
    <row r="7" spans="1:2" x14ac:dyDescent="0.25">
      <c r="A7" t="s">
        <v>1263</v>
      </c>
      <c r="B7">
        <v>7</v>
      </c>
    </row>
    <row r="8" spans="1:2" x14ac:dyDescent="0.25">
      <c r="A8" t="s">
        <v>1264</v>
      </c>
      <c r="B8">
        <v>8</v>
      </c>
    </row>
    <row r="9" spans="1:2" x14ac:dyDescent="0.25">
      <c r="A9" t="s">
        <v>1265</v>
      </c>
      <c r="B9">
        <v>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O149"/>
  <sheetViews>
    <sheetView topLeftCell="A25" workbookViewId="0">
      <selection activeCell="A53" sqref="A53"/>
    </sheetView>
  </sheetViews>
  <sheetFormatPr defaultRowHeight="15" x14ac:dyDescent="0.25"/>
  <cols>
    <col min="1" max="2" width="8.7109375" bestFit="1" customWidth="1"/>
    <col min="3" max="3" width="8.85546875" bestFit="1" customWidth="1"/>
    <col min="4" max="4" width="7.7109375" customWidth="1"/>
    <col min="5" max="6" width="8.7109375" bestFit="1" customWidth="1"/>
    <col min="7" max="7" width="9.5703125" bestFit="1" customWidth="1"/>
    <col min="8" max="8" width="9.42578125" bestFit="1" customWidth="1"/>
    <col min="9" max="9" width="10" bestFit="1" customWidth="1"/>
    <col min="10" max="10" width="11.28515625" bestFit="1" customWidth="1"/>
    <col min="11" max="11" width="6.5703125" bestFit="1" customWidth="1"/>
    <col min="13" max="13" width="10" bestFit="1" customWidth="1"/>
    <col min="14" max="14" width="12" bestFit="1" customWidth="1"/>
    <col min="15" max="15" width="8.7109375" bestFit="1" customWidth="1"/>
    <col min="17" max="17" width="5.140625" bestFit="1" customWidth="1"/>
    <col min="18" max="18" width="11.5703125" bestFit="1" customWidth="1"/>
    <col min="19" max="19" width="8.28515625" bestFit="1" customWidth="1"/>
    <col min="20" max="20" width="15.42578125" bestFit="1" customWidth="1"/>
    <col min="21" max="21" width="12.5703125" bestFit="1" customWidth="1"/>
    <col min="22" max="22" width="7.7109375" bestFit="1" customWidth="1"/>
    <col min="23" max="23" width="13.140625" bestFit="1" customWidth="1"/>
    <col min="24" max="24" width="17.85546875" bestFit="1" customWidth="1"/>
    <col min="25" max="25" width="10.28515625" bestFit="1" customWidth="1"/>
    <col min="26" max="26" width="14.7109375" bestFit="1" customWidth="1"/>
    <col min="27" max="27" width="11.140625" bestFit="1" customWidth="1"/>
    <col min="28" max="28" width="6.7109375" bestFit="1" customWidth="1"/>
    <col min="29" max="29" width="9.5703125" bestFit="1" customWidth="1"/>
    <col min="30" max="30" width="7.42578125" bestFit="1" customWidth="1"/>
    <col min="31" max="31" width="11.7109375" bestFit="1" customWidth="1"/>
    <col min="32" max="32" width="7" bestFit="1" customWidth="1"/>
    <col min="33" max="33" width="7.28515625" bestFit="1" customWidth="1"/>
    <col min="34" max="34" width="9.5703125" bestFit="1" customWidth="1"/>
    <col min="35" max="35" width="17.85546875" bestFit="1" customWidth="1"/>
    <col min="36" max="36" width="12.5703125" bestFit="1" customWidth="1"/>
    <col min="37" max="37" width="7.7109375" bestFit="1" customWidth="1"/>
    <col min="38" max="38" width="7.85546875" bestFit="1" customWidth="1"/>
    <col min="39" max="39" width="11.85546875" bestFit="1" customWidth="1"/>
    <col min="40" max="40" width="11.85546875" customWidth="1"/>
    <col min="41" max="41" width="12.28515625" bestFit="1" customWidth="1"/>
  </cols>
  <sheetData>
    <row r="1" spans="1:41" x14ac:dyDescent="0.25">
      <c r="A1">
        <v>1</v>
      </c>
      <c r="B1">
        <v>2</v>
      </c>
      <c r="C1">
        <v>3</v>
      </c>
      <c r="D1">
        <v>4</v>
      </c>
      <c r="E1">
        <v>5</v>
      </c>
      <c r="F1">
        <v>6</v>
      </c>
      <c r="G1">
        <v>7</v>
      </c>
      <c r="H1">
        <v>8</v>
      </c>
      <c r="I1">
        <v>9</v>
      </c>
    </row>
    <row r="2" spans="1:41" x14ac:dyDescent="0.25">
      <c r="A2" s="381">
        <v>5</v>
      </c>
      <c r="B2" s="382">
        <v>1</v>
      </c>
      <c r="C2" s="383">
        <v>200</v>
      </c>
      <c r="D2" s="384">
        <v>1</v>
      </c>
      <c r="E2" s="385">
        <v>101</v>
      </c>
      <c r="F2" s="386">
        <v>167</v>
      </c>
      <c r="G2" s="387">
        <v>152</v>
      </c>
      <c r="H2" s="388">
        <v>1</v>
      </c>
      <c r="I2" s="389">
        <v>102</v>
      </c>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row>
    <row r="3" spans="1:41" x14ac:dyDescent="0.25">
      <c r="A3" s="390" t="s">
        <v>43</v>
      </c>
      <c r="B3" s="382">
        <v>2</v>
      </c>
      <c r="C3" s="383">
        <v>208</v>
      </c>
      <c r="D3" s="384">
        <v>2</v>
      </c>
      <c r="E3" s="385">
        <v>102</v>
      </c>
      <c r="F3" s="386">
        <v>201</v>
      </c>
      <c r="G3" s="387">
        <v>157</v>
      </c>
      <c r="H3" s="388">
        <v>2</v>
      </c>
      <c r="I3" s="389">
        <v>105</v>
      </c>
      <c r="J3" s="177"/>
      <c r="K3" s="177"/>
      <c r="L3" s="177"/>
      <c r="M3" s="177"/>
      <c r="N3" s="177"/>
      <c r="O3" s="177"/>
      <c r="P3" s="177"/>
      <c r="Q3" s="177"/>
      <c r="R3" s="177"/>
      <c r="S3" s="177"/>
      <c r="T3" s="177"/>
      <c r="U3" s="177"/>
      <c r="V3" s="177"/>
      <c r="W3" s="177"/>
      <c r="Y3" s="177"/>
      <c r="Z3" s="177"/>
      <c r="AA3" s="177"/>
      <c r="AC3" s="177"/>
      <c r="AD3" s="177"/>
      <c r="AE3" s="177"/>
      <c r="AF3" s="177"/>
      <c r="AG3" s="177"/>
      <c r="AH3" s="177"/>
      <c r="AI3" s="177"/>
      <c r="AJ3" s="177"/>
      <c r="AL3" s="177"/>
      <c r="AM3" s="177"/>
      <c r="AN3" s="177"/>
      <c r="AO3" s="177"/>
    </row>
    <row r="4" spans="1:41" x14ac:dyDescent="0.25">
      <c r="A4" s="390">
        <v>16</v>
      </c>
      <c r="B4" s="382">
        <v>4</v>
      </c>
      <c r="C4" s="383">
        <v>209</v>
      </c>
      <c r="D4" s="384" t="s">
        <v>43</v>
      </c>
      <c r="E4" s="385">
        <v>105</v>
      </c>
      <c r="F4" s="386">
        <v>202</v>
      </c>
      <c r="G4" s="387">
        <v>158</v>
      </c>
      <c r="H4" s="388">
        <v>3</v>
      </c>
      <c r="I4" s="389">
        <v>111</v>
      </c>
      <c r="J4" s="177"/>
      <c r="K4" s="177"/>
      <c r="L4" s="177"/>
      <c r="N4" s="177"/>
      <c r="O4" s="177"/>
      <c r="P4" s="177"/>
      <c r="Q4" s="177"/>
      <c r="R4" s="177"/>
      <c r="S4" s="177"/>
      <c r="T4" s="177"/>
      <c r="U4" s="177"/>
      <c r="V4" s="177"/>
      <c r="W4" s="177"/>
      <c r="AC4" s="177"/>
      <c r="AD4" s="177"/>
      <c r="AF4" s="177"/>
      <c r="AG4" s="177"/>
      <c r="AH4" s="177"/>
      <c r="AJ4" s="177"/>
      <c r="AL4" s="177"/>
      <c r="AM4" s="177"/>
      <c r="AN4" s="177"/>
      <c r="AO4" s="177"/>
    </row>
    <row r="5" spans="1:41" x14ac:dyDescent="0.25">
      <c r="A5" s="390">
        <v>30</v>
      </c>
      <c r="B5" s="382" t="s">
        <v>50</v>
      </c>
      <c r="C5" s="383">
        <v>210</v>
      </c>
      <c r="D5" s="384" t="s">
        <v>50</v>
      </c>
      <c r="E5" s="385">
        <v>106</v>
      </c>
      <c r="F5" s="386">
        <v>203</v>
      </c>
      <c r="G5" s="387">
        <v>159</v>
      </c>
      <c r="H5" s="388">
        <v>4</v>
      </c>
      <c r="I5" s="389">
        <v>114</v>
      </c>
      <c r="J5" s="177"/>
      <c r="N5" s="177"/>
      <c r="O5" s="177"/>
      <c r="P5" s="177"/>
      <c r="Q5" s="177"/>
      <c r="R5" s="177"/>
      <c r="S5" s="177"/>
      <c r="T5" s="177"/>
      <c r="V5" s="177"/>
      <c r="W5" s="177"/>
      <c r="AC5" s="177"/>
      <c r="AD5" s="177"/>
      <c r="AF5" s="177"/>
      <c r="AG5" s="177"/>
      <c r="AH5" s="177"/>
      <c r="AL5" s="177"/>
      <c r="AM5" s="177"/>
      <c r="AN5" s="177"/>
      <c r="AO5" s="177"/>
    </row>
    <row r="6" spans="1:41" x14ac:dyDescent="0.25">
      <c r="A6" s="390">
        <v>40</v>
      </c>
      <c r="B6" s="382">
        <v>8</v>
      </c>
      <c r="C6" s="383" t="s">
        <v>218</v>
      </c>
      <c r="D6" s="384">
        <v>8</v>
      </c>
      <c r="E6" s="385">
        <v>107</v>
      </c>
      <c r="F6" s="386">
        <v>204</v>
      </c>
      <c r="G6" s="387">
        <v>161</v>
      </c>
      <c r="H6" s="388">
        <v>5</v>
      </c>
      <c r="I6" s="389" t="s">
        <v>177</v>
      </c>
      <c r="J6" s="177"/>
      <c r="N6" s="177"/>
      <c r="O6" s="177"/>
      <c r="P6" s="177"/>
      <c r="Q6" s="177"/>
      <c r="R6" s="177"/>
      <c r="S6" s="177"/>
      <c r="T6" s="177"/>
      <c r="V6" s="177"/>
      <c r="W6" s="177"/>
      <c r="AC6" s="177"/>
      <c r="AD6" s="177"/>
      <c r="AF6" s="177"/>
      <c r="AG6" s="177"/>
      <c r="AH6" s="177"/>
      <c r="AL6" s="177"/>
      <c r="AM6" s="177"/>
      <c r="AN6" s="177"/>
      <c r="AO6" s="177"/>
    </row>
    <row r="7" spans="1:41" x14ac:dyDescent="0.25">
      <c r="A7" s="390">
        <v>41</v>
      </c>
      <c r="B7" s="382">
        <v>9</v>
      </c>
      <c r="C7" s="383">
        <v>214</v>
      </c>
      <c r="D7" s="384">
        <v>10</v>
      </c>
      <c r="E7" s="385">
        <v>110</v>
      </c>
      <c r="F7" s="386" t="s">
        <v>214</v>
      </c>
      <c r="G7" s="387">
        <v>164</v>
      </c>
      <c r="H7" s="388" t="s">
        <v>43</v>
      </c>
      <c r="I7" s="389">
        <v>148</v>
      </c>
      <c r="N7" s="177"/>
      <c r="O7" s="177"/>
      <c r="P7" s="177"/>
      <c r="Q7" s="177"/>
      <c r="R7" s="177"/>
      <c r="S7" s="177"/>
      <c r="T7" s="177"/>
      <c r="V7" s="177"/>
      <c r="W7" s="177"/>
      <c r="AC7" s="177"/>
      <c r="AD7" s="177"/>
      <c r="AF7" s="177"/>
      <c r="AG7" s="177"/>
      <c r="AH7" s="177"/>
      <c r="AL7" s="177"/>
      <c r="AM7" s="177"/>
      <c r="AN7" s="177"/>
      <c r="AO7" s="177"/>
    </row>
    <row r="8" spans="1:41" x14ac:dyDescent="0.25">
      <c r="A8" s="390">
        <v>48</v>
      </c>
      <c r="B8" s="382">
        <v>10</v>
      </c>
      <c r="C8" s="383">
        <v>215</v>
      </c>
      <c r="D8" s="384">
        <v>11</v>
      </c>
      <c r="E8" s="385">
        <v>121</v>
      </c>
      <c r="F8" s="386">
        <v>210</v>
      </c>
      <c r="G8" s="387">
        <v>168</v>
      </c>
      <c r="H8" s="388">
        <v>7</v>
      </c>
      <c r="I8" s="389">
        <v>157</v>
      </c>
      <c r="N8" s="177"/>
      <c r="O8" s="177"/>
      <c r="P8" s="177"/>
      <c r="Q8" s="177"/>
      <c r="R8" s="177"/>
      <c r="S8" s="177"/>
      <c r="T8" s="177"/>
      <c r="V8" s="177"/>
      <c r="W8" s="177"/>
      <c r="AC8" s="177"/>
      <c r="AD8" s="177"/>
      <c r="AG8" s="177"/>
      <c r="AH8" s="177"/>
      <c r="AL8" s="177"/>
      <c r="AM8" s="177"/>
      <c r="AN8" s="177"/>
      <c r="AO8" s="177"/>
    </row>
    <row r="9" spans="1:41" x14ac:dyDescent="0.25">
      <c r="A9" s="390" t="s">
        <v>113</v>
      </c>
      <c r="B9" s="382">
        <v>12</v>
      </c>
      <c r="C9" s="383">
        <v>216</v>
      </c>
      <c r="D9" s="384">
        <v>13</v>
      </c>
      <c r="E9" s="385">
        <v>122</v>
      </c>
      <c r="F9" s="386" t="s">
        <v>218</v>
      </c>
      <c r="G9" s="387">
        <v>173</v>
      </c>
      <c r="H9" s="388" t="s">
        <v>50</v>
      </c>
      <c r="I9" s="389">
        <v>158</v>
      </c>
      <c r="N9" s="177"/>
      <c r="O9" s="177"/>
      <c r="P9" s="177"/>
      <c r="Q9" s="177"/>
      <c r="R9" s="177"/>
      <c r="S9" s="177"/>
      <c r="V9" s="177"/>
      <c r="W9" s="177"/>
      <c r="AC9" s="177"/>
      <c r="AD9" s="177"/>
      <c r="AG9" s="177"/>
      <c r="AH9" s="177"/>
      <c r="AL9" s="177"/>
      <c r="AN9" s="177"/>
    </row>
    <row r="10" spans="1:41" x14ac:dyDescent="0.25">
      <c r="A10" s="390" t="s">
        <v>124</v>
      </c>
      <c r="B10" s="382">
        <v>14</v>
      </c>
      <c r="C10" s="383">
        <v>217</v>
      </c>
      <c r="D10" s="384">
        <v>14</v>
      </c>
      <c r="E10" s="385">
        <v>123</v>
      </c>
      <c r="F10" s="386">
        <v>212</v>
      </c>
      <c r="G10" s="387">
        <v>177</v>
      </c>
      <c r="H10" s="388">
        <v>8</v>
      </c>
      <c r="I10" s="389">
        <v>159</v>
      </c>
      <c r="N10" s="177"/>
      <c r="O10" s="177"/>
      <c r="P10" s="177"/>
      <c r="Q10" s="177"/>
      <c r="R10" s="177"/>
      <c r="S10" s="177"/>
      <c r="V10" s="177"/>
      <c r="AC10" s="177"/>
      <c r="AD10" s="177"/>
      <c r="AG10" s="177"/>
      <c r="AH10" s="177"/>
      <c r="AL10" s="177"/>
      <c r="AN10" s="177"/>
    </row>
    <row r="11" spans="1:41" x14ac:dyDescent="0.25">
      <c r="A11" s="390">
        <v>65</v>
      </c>
      <c r="B11" s="382">
        <v>25</v>
      </c>
      <c r="C11" s="383">
        <v>218</v>
      </c>
      <c r="D11" s="384" t="s">
        <v>71</v>
      </c>
      <c r="E11" s="385">
        <v>128</v>
      </c>
      <c r="F11" s="386">
        <v>213</v>
      </c>
      <c r="G11" s="387">
        <v>178</v>
      </c>
      <c r="H11" s="388" t="s">
        <v>57</v>
      </c>
      <c r="I11" s="389">
        <v>167</v>
      </c>
      <c r="N11" s="177"/>
      <c r="O11" s="177"/>
      <c r="Q11" s="177"/>
      <c r="R11" s="177"/>
      <c r="S11" s="177"/>
      <c r="V11" s="177"/>
      <c r="AC11" s="177"/>
      <c r="AD11" s="177"/>
      <c r="AG11" s="177"/>
      <c r="AH11" s="177"/>
      <c r="AL11" s="177"/>
      <c r="AN11" s="177"/>
    </row>
    <row r="12" spans="1:41" x14ac:dyDescent="0.25">
      <c r="A12" s="390" t="s">
        <v>127</v>
      </c>
      <c r="B12" s="382">
        <v>26</v>
      </c>
      <c r="C12" s="383">
        <v>219</v>
      </c>
      <c r="D12" s="384" t="s">
        <v>73</v>
      </c>
      <c r="E12" s="385">
        <v>139</v>
      </c>
      <c r="F12" s="386">
        <v>214</v>
      </c>
      <c r="G12" s="387">
        <v>179</v>
      </c>
      <c r="H12" s="388">
        <v>10</v>
      </c>
      <c r="I12" s="389">
        <v>168</v>
      </c>
      <c r="N12" s="177"/>
      <c r="O12" s="177"/>
      <c r="Q12" s="177"/>
      <c r="R12" s="177"/>
      <c r="S12" s="177"/>
      <c r="V12" s="177"/>
      <c r="AC12" s="177"/>
      <c r="AD12" s="177"/>
      <c r="AG12" s="177"/>
      <c r="AH12" s="177"/>
      <c r="AL12" s="177"/>
      <c r="AN12" s="177"/>
    </row>
    <row r="13" spans="1:41" x14ac:dyDescent="0.25">
      <c r="A13" s="390">
        <v>67</v>
      </c>
      <c r="B13" s="382">
        <v>27</v>
      </c>
      <c r="C13" s="383">
        <v>221</v>
      </c>
      <c r="D13" s="384">
        <v>19</v>
      </c>
      <c r="E13" s="385">
        <v>140</v>
      </c>
      <c r="F13" s="386">
        <v>215</v>
      </c>
      <c r="G13" s="387">
        <v>180</v>
      </c>
      <c r="H13" s="388">
        <v>11</v>
      </c>
      <c r="I13" s="389">
        <v>186</v>
      </c>
      <c r="N13" s="177"/>
      <c r="O13" s="177"/>
      <c r="Q13" s="177"/>
      <c r="R13" s="177"/>
      <c r="S13" s="177"/>
      <c r="V13" s="177"/>
      <c r="AC13" s="177"/>
      <c r="AD13" s="177"/>
      <c r="AG13" s="177"/>
      <c r="AH13" s="177"/>
      <c r="AL13" s="177"/>
      <c r="AN13" s="177"/>
    </row>
    <row r="14" spans="1:41" x14ac:dyDescent="0.25">
      <c r="A14" s="390">
        <v>68</v>
      </c>
      <c r="B14" s="382">
        <v>30</v>
      </c>
      <c r="C14" s="383">
        <v>224</v>
      </c>
      <c r="D14" s="384" t="s">
        <v>76</v>
      </c>
      <c r="E14" s="385" t="s">
        <v>177</v>
      </c>
      <c r="F14" s="386">
        <v>216</v>
      </c>
      <c r="G14" s="387">
        <v>181</v>
      </c>
      <c r="H14" s="388">
        <v>12</v>
      </c>
      <c r="I14" s="389">
        <v>210</v>
      </c>
      <c r="N14" s="177"/>
      <c r="O14" s="177"/>
      <c r="Q14" s="177"/>
      <c r="R14" s="177"/>
      <c r="S14" s="177"/>
      <c r="V14" s="177"/>
      <c r="AC14" s="177"/>
      <c r="AD14" s="177"/>
      <c r="AG14" s="177"/>
      <c r="AH14" s="177"/>
      <c r="AL14" s="177"/>
    </row>
    <row r="15" spans="1:41" x14ac:dyDescent="0.25">
      <c r="A15" s="390">
        <v>71</v>
      </c>
      <c r="B15" s="382">
        <v>31</v>
      </c>
      <c r="C15" s="383">
        <v>232</v>
      </c>
      <c r="D15" s="384">
        <v>24</v>
      </c>
      <c r="E15" s="385">
        <v>148</v>
      </c>
      <c r="F15" s="386">
        <v>217</v>
      </c>
      <c r="G15" s="387">
        <v>182</v>
      </c>
      <c r="H15" s="388">
        <v>13</v>
      </c>
      <c r="I15" s="389" t="s">
        <v>218</v>
      </c>
      <c r="N15" s="177"/>
      <c r="Q15" s="177"/>
      <c r="R15" s="177"/>
      <c r="S15" s="177"/>
      <c r="V15" s="177"/>
      <c r="AC15" s="177"/>
      <c r="AD15" s="177"/>
      <c r="AG15" s="177"/>
      <c r="AH15" s="177"/>
    </row>
    <row r="16" spans="1:41" x14ac:dyDescent="0.25">
      <c r="A16" s="390">
        <v>72</v>
      </c>
      <c r="B16" s="382">
        <v>32</v>
      </c>
      <c r="C16" s="383">
        <v>234</v>
      </c>
      <c r="D16" s="384">
        <v>25</v>
      </c>
      <c r="E16" s="385">
        <v>150</v>
      </c>
      <c r="F16" s="386">
        <v>218</v>
      </c>
      <c r="G16" s="387">
        <v>183</v>
      </c>
      <c r="H16" s="388">
        <v>14</v>
      </c>
      <c r="I16" s="389">
        <v>212</v>
      </c>
      <c r="Q16" s="177"/>
      <c r="R16" s="177"/>
      <c r="S16" s="177"/>
      <c r="AC16" s="177"/>
      <c r="AD16" s="177"/>
      <c r="AG16" s="177"/>
      <c r="AH16" s="177"/>
    </row>
    <row r="17" spans="1:34" x14ac:dyDescent="0.25">
      <c r="A17" s="390" t="s">
        <v>138</v>
      </c>
      <c r="B17" s="382">
        <v>36</v>
      </c>
      <c r="C17" s="383" t="s">
        <v>246</v>
      </c>
      <c r="D17" s="384">
        <v>26</v>
      </c>
      <c r="E17" s="385">
        <v>152</v>
      </c>
      <c r="F17" s="386">
        <v>219</v>
      </c>
      <c r="G17" s="387">
        <v>186</v>
      </c>
      <c r="H17" s="388" t="s">
        <v>68</v>
      </c>
      <c r="I17" s="389">
        <v>215</v>
      </c>
      <c r="Q17" s="177"/>
      <c r="R17" s="177"/>
      <c r="S17" s="177"/>
      <c r="AC17" s="177"/>
      <c r="AD17" s="177"/>
      <c r="AG17" s="177"/>
      <c r="AH17" s="177"/>
    </row>
    <row r="18" spans="1:34" x14ac:dyDescent="0.25">
      <c r="A18" s="390">
        <v>77</v>
      </c>
      <c r="B18" s="382">
        <v>43</v>
      </c>
      <c r="C18" s="383">
        <v>248</v>
      </c>
      <c r="D18" s="384" t="s">
        <v>86</v>
      </c>
      <c r="E18" s="385">
        <v>153</v>
      </c>
      <c r="F18" s="386">
        <v>221</v>
      </c>
      <c r="G18" s="387">
        <v>187</v>
      </c>
      <c r="H18" s="388">
        <v>16</v>
      </c>
      <c r="I18" s="389">
        <v>216</v>
      </c>
      <c r="Q18" s="177"/>
      <c r="R18" s="177"/>
      <c r="S18" s="177"/>
      <c r="AC18" s="177"/>
      <c r="AD18" s="177"/>
      <c r="AG18" s="177"/>
      <c r="AH18" s="177"/>
    </row>
    <row r="19" spans="1:34" x14ac:dyDescent="0.25">
      <c r="A19" s="390">
        <v>83</v>
      </c>
      <c r="B19" s="382">
        <v>44</v>
      </c>
      <c r="C19" s="383">
        <v>249</v>
      </c>
      <c r="D19" s="384">
        <v>27</v>
      </c>
      <c r="E19" s="385">
        <v>154</v>
      </c>
      <c r="F19" s="386">
        <v>226</v>
      </c>
      <c r="G19" s="387">
        <v>190</v>
      </c>
      <c r="H19" s="388" t="s">
        <v>71</v>
      </c>
      <c r="I19" s="389">
        <v>217</v>
      </c>
      <c r="Q19" s="177"/>
      <c r="R19" s="177"/>
      <c r="S19" s="177"/>
      <c r="AD19" s="177"/>
      <c r="AG19" s="177"/>
      <c r="AH19" s="177"/>
    </row>
    <row r="20" spans="1:34" x14ac:dyDescent="0.25">
      <c r="A20" s="390">
        <v>235</v>
      </c>
      <c r="B20" s="382">
        <v>47</v>
      </c>
      <c r="C20" s="383">
        <v>250</v>
      </c>
      <c r="D20" s="384" t="s">
        <v>92</v>
      </c>
      <c r="E20" s="385">
        <v>156</v>
      </c>
      <c r="F20" s="386">
        <v>232</v>
      </c>
      <c r="G20" s="387">
        <v>192</v>
      </c>
      <c r="H20" s="388" t="s">
        <v>73</v>
      </c>
      <c r="I20" s="389">
        <v>218</v>
      </c>
      <c r="Q20" s="177"/>
      <c r="R20" s="177"/>
      <c r="S20" s="177"/>
      <c r="AD20" s="177"/>
      <c r="AG20" s="177"/>
      <c r="AH20" s="177"/>
    </row>
    <row r="21" spans="1:34" x14ac:dyDescent="0.25">
      <c r="A21" s="390">
        <v>236</v>
      </c>
      <c r="B21" s="382" t="s">
        <v>113</v>
      </c>
      <c r="C21" s="383">
        <v>268</v>
      </c>
      <c r="D21" s="384">
        <v>29</v>
      </c>
      <c r="E21" s="385">
        <v>157</v>
      </c>
      <c r="F21" s="386">
        <v>234</v>
      </c>
      <c r="G21" s="387" t="s">
        <v>206</v>
      </c>
      <c r="H21" s="388">
        <v>19</v>
      </c>
      <c r="I21" s="389">
        <v>219</v>
      </c>
      <c r="Q21" s="177"/>
      <c r="R21" s="177"/>
      <c r="AD21" s="177"/>
      <c r="AG21" s="177"/>
      <c r="AH21" s="177"/>
    </row>
    <row r="22" spans="1:34" x14ac:dyDescent="0.25">
      <c r="A22" s="390">
        <v>236</v>
      </c>
      <c r="B22" s="382">
        <v>49</v>
      </c>
      <c r="C22" s="383">
        <v>269</v>
      </c>
      <c r="D22" s="384">
        <v>31</v>
      </c>
      <c r="E22" s="385">
        <v>159</v>
      </c>
      <c r="F22" s="386">
        <v>235</v>
      </c>
      <c r="G22" s="387">
        <v>197</v>
      </c>
      <c r="H22" s="388">
        <v>21</v>
      </c>
      <c r="I22" s="389">
        <v>240</v>
      </c>
      <c r="Q22" s="177"/>
      <c r="R22" s="177"/>
      <c r="AD22" s="177"/>
      <c r="AG22" s="177"/>
    </row>
    <row r="23" spans="1:34" x14ac:dyDescent="0.25">
      <c r="A23" s="390">
        <v>238</v>
      </c>
      <c r="B23" s="382">
        <v>50</v>
      </c>
      <c r="C23" s="383">
        <v>271</v>
      </c>
      <c r="D23" s="384">
        <v>33</v>
      </c>
      <c r="E23" s="385">
        <v>161</v>
      </c>
      <c r="F23" s="386">
        <v>236</v>
      </c>
      <c r="G23" s="387" t="s">
        <v>13</v>
      </c>
      <c r="H23" s="388" t="s">
        <v>76</v>
      </c>
      <c r="I23" s="389">
        <v>241</v>
      </c>
      <c r="Q23" s="177"/>
      <c r="R23" s="177"/>
      <c r="AD23" s="177"/>
      <c r="AG23" s="177"/>
    </row>
    <row r="24" spans="1:34" x14ac:dyDescent="0.25">
      <c r="A24" s="390">
        <v>242</v>
      </c>
      <c r="B24" s="382">
        <v>60</v>
      </c>
      <c r="C24" s="383" t="s">
        <v>646</v>
      </c>
      <c r="D24" s="384">
        <v>37</v>
      </c>
      <c r="E24" s="385">
        <v>164</v>
      </c>
      <c r="F24" s="386">
        <v>237</v>
      </c>
      <c r="G24" s="387" t="s">
        <v>410</v>
      </c>
      <c r="H24" s="388">
        <v>22</v>
      </c>
      <c r="I24" s="389">
        <v>245</v>
      </c>
      <c r="R24" s="177"/>
      <c r="AD24" s="177"/>
      <c r="AG24" s="177"/>
    </row>
    <row r="25" spans="1:34" x14ac:dyDescent="0.25">
      <c r="A25" s="390">
        <v>243</v>
      </c>
      <c r="B25" s="382">
        <v>65</v>
      </c>
      <c r="C25" s="383" t="s">
        <v>414</v>
      </c>
      <c r="D25" s="384">
        <v>40</v>
      </c>
      <c r="E25" s="385">
        <v>166</v>
      </c>
      <c r="F25" s="386">
        <v>238</v>
      </c>
      <c r="G25" s="387" t="s">
        <v>417</v>
      </c>
      <c r="H25" s="388">
        <v>24</v>
      </c>
      <c r="I25" s="389">
        <v>246</v>
      </c>
      <c r="R25" s="177"/>
      <c r="AD25" s="177"/>
      <c r="AG25" s="177"/>
    </row>
    <row r="26" spans="1:34" x14ac:dyDescent="0.25">
      <c r="A26" s="390">
        <v>252</v>
      </c>
      <c r="B26" s="382" t="s">
        <v>127</v>
      </c>
      <c r="C26" s="383" t="s">
        <v>418</v>
      </c>
      <c r="D26" s="384">
        <v>41</v>
      </c>
      <c r="E26" s="385">
        <v>167</v>
      </c>
      <c r="F26" s="386">
        <v>240</v>
      </c>
      <c r="G26" s="387" t="s">
        <v>640</v>
      </c>
      <c r="H26" s="388">
        <v>25</v>
      </c>
      <c r="I26" s="389">
        <v>280</v>
      </c>
      <c r="R26" s="177"/>
      <c r="AG26" s="177"/>
    </row>
    <row r="27" spans="1:34" x14ac:dyDescent="0.25">
      <c r="A27" s="390">
        <v>255</v>
      </c>
      <c r="B27" s="382">
        <v>67</v>
      </c>
      <c r="C27" s="177"/>
      <c r="D27" s="384">
        <v>44</v>
      </c>
      <c r="E27" s="385">
        <v>168</v>
      </c>
      <c r="F27" s="386">
        <v>241</v>
      </c>
      <c r="G27" s="387" t="s">
        <v>642</v>
      </c>
      <c r="H27" s="388">
        <v>26</v>
      </c>
      <c r="I27" s="389">
        <v>342</v>
      </c>
      <c r="R27" s="177"/>
      <c r="AG27" s="177"/>
    </row>
    <row r="28" spans="1:34" x14ac:dyDescent="0.25">
      <c r="A28" s="390">
        <v>257</v>
      </c>
      <c r="B28" s="382">
        <v>68</v>
      </c>
      <c r="C28" s="177"/>
      <c r="D28" s="384">
        <v>47</v>
      </c>
      <c r="E28" s="385">
        <v>169</v>
      </c>
      <c r="F28" s="386">
        <v>242</v>
      </c>
      <c r="G28" s="387" t="s">
        <v>643</v>
      </c>
      <c r="H28" s="388" t="s">
        <v>86</v>
      </c>
      <c r="I28" s="389" t="s">
        <v>1225</v>
      </c>
      <c r="R28" s="177"/>
      <c r="AG28" s="177"/>
    </row>
    <row r="29" spans="1:34" x14ac:dyDescent="0.25">
      <c r="A29" s="390">
        <v>260</v>
      </c>
      <c r="B29" s="382">
        <v>71</v>
      </c>
      <c r="C29" s="177"/>
      <c r="D29" s="384">
        <v>48</v>
      </c>
      <c r="E29" s="385">
        <v>173</v>
      </c>
      <c r="F29" s="386">
        <v>243</v>
      </c>
      <c r="G29" s="387" t="s">
        <v>411</v>
      </c>
      <c r="H29" s="388">
        <v>27</v>
      </c>
      <c r="I29" s="389" t="s">
        <v>415</v>
      </c>
      <c r="R29" s="177"/>
      <c r="AG29" s="177"/>
    </row>
    <row r="30" spans="1:34" x14ac:dyDescent="0.25">
      <c r="A30" s="390">
        <v>277</v>
      </c>
      <c r="B30" s="382">
        <v>73</v>
      </c>
      <c r="C30" s="177"/>
      <c r="D30" s="384" t="s">
        <v>113</v>
      </c>
      <c r="E30" s="385">
        <v>177</v>
      </c>
      <c r="F30" s="386" t="s">
        <v>246</v>
      </c>
      <c r="G30" s="387" t="s">
        <v>645</v>
      </c>
      <c r="H30" s="388">
        <v>28</v>
      </c>
      <c r="I30" s="389" t="s">
        <v>416</v>
      </c>
      <c r="R30" s="177"/>
      <c r="AG30" s="177"/>
    </row>
    <row r="31" spans="1:34" x14ac:dyDescent="0.25">
      <c r="A31" s="390">
        <v>301</v>
      </c>
      <c r="B31" s="382" t="s">
        <v>138</v>
      </c>
      <c r="C31" s="177"/>
      <c r="D31" s="384">
        <v>49</v>
      </c>
      <c r="E31" s="385">
        <v>180</v>
      </c>
      <c r="F31" s="386">
        <v>245</v>
      </c>
      <c r="H31" s="388" t="s">
        <v>92</v>
      </c>
      <c r="I31" s="389" t="s">
        <v>409</v>
      </c>
      <c r="R31" s="177"/>
      <c r="AG31" s="177"/>
    </row>
    <row r="32" spans="1:34" x14ac:dyDescent="0.25">
      <c r="A32" s="390">
        <v>304</v>
      </c>
      <c r="B32" s="382">
        <v>75</v>
      </c>
      <c r="C32" s="177"/>
      <c r="D32" s="384">
        <v>55</v>
      </c>
      <c r="E32" s="385">
        <v>190</v>
      </c>
      <c r="F32" s="386">
        <v>246</v>
      </c>
      <c r="H32" s="388">
        <v>29</v>
      </c>
      <c r="I32" s="389" t="s">
        <v>643</v>
      </c>
      <c r="R32" s="177"/>
      <c r="AG32" s="177"/>
    </row>
    <row r="33" spans="1:33" x14ac:dyDescent="0.25">
      <c r="A33" s="390" t="s">
        <v>270</v>
      </c>
      <c r="B33" s="382">
        <v>76</v>
      </c>
      <c r="D33" s="384">
        <v>56</v>
      </c>
      <c r="E33" s="385">
        <v>192</v>
      </c>
      <c r="F33" s="386">
        <v>248</v>
      </c>
      <c r="H33" s="388">
        <v>33</v>
      </c>
      <c r="R33" s="177"/>
      <c r="AG33" s="177"/>
    </row>
    <row r="34" spans="1:33" x14ac:dyDescent="0.25">
      <c r="A34" s="390">
        <v>308</v>
      </c>
      <c r="B34" s="382">
        <v>83</v>
      </c>
      <c r="D34" s="384">
        <v>57</v>
      </c>
      <c r="E34" s="385" t="s">
        <v>206</v>
      </c>
      <c r="F34" s="386">
        <v>249</v>
      </c>
      <c r="H34" s="388">
        <v>36</v>
      </c>
      <c r="R34" s="177"/>
      <c r="AG34" s="177"/>
    </row>
    <row r="35" spans="1:33" x14ac:dyDescent="0.25">
      <c r="A35" s="390" t="s">
        <v>273</v>
      </c>
      <c r="B35" s="382">
        <v>84</v>
      </c>
      <c r="D35" s="384">
        <v>61</v>
      </c>
      <c r="E35" s="385">
        <v>197</v>
      </c>
      <c r="F35" s="386">
        <v>250</v>
      </c>
      <c r="H35" s="388">
        <v>37</v>
      </c>
      <c r="R35" s="177"/>
      <c r="AG35" s="177"/>
    </row>
    <row r="36" spans="1:33" x14ac:dyDescent="0.25">
      <c r="A36" s="390" t="s">
        <v>276</v>
      </c>
      <c r="B36" s="382">
        <v>101</v>
      </c>
      <c r="D36" s="384">
        <v>62</v>
      </c>
      <c r="E36" s="385">
        <v>240</v>
      </c>
      <c r="F36" s="386">
        <v>252</v>
      </c>
      <c r="H36" s="388">
        <v>40</v>
      </c>
      <c r="R36" s="177"/>
      <c r="AG36" s="177"/>
    </row>
    <row r="37" spans="1:33" x14ac:dyDescent="0.25">
      <c r="A37" s="390">
        <v>316</v>
      </c>
      <c r="B37" s="382">
        <v>102</v>
      </c>
      <c r="D37" s="384">
        <v>64</v>
      </c>
      <c r="E37" s="385">
        <v>280</v>
      </c>
      <c r="F37" s="386">
        <v>255</v>
      </c>
      <c r="H37" s="388">
        <v>41</v>
      </c>
      <c r="R37" s="177"/>
      <c r="AG37" s="177"/>
    </row>
    <row r="38" spans="1:33" x14ac:dyDescent="0.25">
      <c r="A38" s="390">
        <v>330</v>
      </c>
      <c r="B38" s="382">
        <v>106</v>
      </c>
      <c r="D38" s="384" t="s">
        <v>127</v>
      </c>
      <c r="E38" s="385">
        <v>342</v>
      </c>
      <c r="F38" s="386">
        <v>257</v>
      </c>
      <c r="H38" s="388">
        <v>43</v>
      </c>
      <c r="R38" s="177"/>
      <c r="AG38" s="177"/>
    </row>
    <row r="39" spans="1:33" x14ac:dyDescent="0.25">
      <c r="A39" s="390">
        <v>331</v>
      </c>
      <c r="B39" s="382">
        <v>107</v>
      </c>
      <c r="D39" s="384">
        <v>70</v>
      </c>
      <c r="E39" s="385" t="s">
        <v>1225</v>
      </c>
      <c r="F39" s="386">
        <v>260</v>
      </c>
      <c r="H39" s="388">
        <v>47</v>
      </c>
      <c r="R39" s="177"/>
      <c r="AG39" s="177"/>
    </row>
    <row r="40" spans="1:33" x14ac:dyDescent="0.25">
      <c r="A40" s="390">
        <v>342</v>
      </c>
      <c r="B40" s="382">
        <v>111</v>
      </c>
      <c r="D40" s="384">
        <v>71</v>
      </c>
      <c r="E40" s="385" t="s">
        <v>415</v>
      </c>
      <c r="F40" s="386">
        <v>265</v>
      </c>
      <c r="H40" s="388">
        <v>49</v>
      </c>
      <c r="R40" s="177"/>
      <c r="AG40" s="177"/>
    </row>
    <row r="41" spans="1:33" x14ac:dyDescent="0.25">
      <c r="A41" s="390">
        <v>345</v>
      </c>
      <c r="B41" s="382">
        <v>114</v>
      </c>
      <c r="D41" s="384">
        <v>72</v>
      </c>
      <c r="E41" s="385" t="s">
        <v>416</v>
      </c>
      <c r="F41" s="386">
        <v>268</v>
      </c>
      <c r="H41" s="388">
        <v>50</v>
      </c>
      <c r="R41" s="177"/>
      <c r="AG41" s="177"/>
    </row>
    <row r="42" spans="1:33" x14ac:dyDescent="0.25">
      <c r="A42" s="390">
        <v>346</v>
      </c>
      <c r="B42" s="382" t="s">
        <v>177</v>
      </c>
      <c r="D42" s="384">
        <v>73</v>
      </c>
      <c r="E42" s="385" t="s">
        <v>409</v>
      </c>
      <c r="F42" s="386">
        <v>269</v>
      </c>
      <c r="H42" s="388">
        <v>55</v>
      </c>
      <c r="R42" s="177"/>
      <c r="AG42" s="177"/>
    </row>
    <row r="43" spans="1:33" x14ac:dyDescent="0.25">
      <c r="A43" s="390">
        <v>347</v>
      </c>
      <c r="B43" s="382">
        <v>167</v>
      </c>
      <c r="D43" s="384" t="s">
        <v>138</v>
      </c>
      <c r="E43" s="385" t="s">
        <v>641</v>
      </c>
      <c r="F43" s="386">
        <v>271</v>
      </c>
      <c r="H43" s="388" t="s">
        <v>118</v>
      </c>
      <c r="R43" s="177"/>
      <c r="AG43" s="177"/>
    </row>
    <row r="44" spans="1:33" x14ac:dyDescent="0.25">
      <c r="A44" s="390">
        <v>348</v>
      </c>
      <c r="B44" s="382" t="s">
        <v>206</v>
      </c>
      <c r="D44" s="384">
        <v>76</v>
      </c>
      <c r="E44" s="385" t="s">
        <v>642</v>
      </c>
      <c r="F44" s="386">
        <v>277</v>
      </c>
      <c r="H44" s="388">
        <v>57</v>
      </c>
      <c r="R44" s="177"/>
      <c r="AG44" s="177"/>
    </row>
    <row r="45" spans="1:33" x14ac:dyDescent="0.25">
      <c r="A45" s="390" t="s">
        <v>286</v>
      </c>
      <c r="B45" s="382">
        <v>193</v>
      </c>
      <c r="D45" s="384">
        <v>77</v>
      </c>
      <c r="E45" s="385" t="s">
        <v>644</v>
      </c>
      <c r="F45" s="386">
        <v>280</v>
      </c>
      <c r="H45" s="388">
        <v>60</v>
      </c>
      <c r="R45" s="177"/>
      <c r="AG45" s="177"/>
    </row>
    <row r="46" spans="1:33" x14ac:dyDescent="0.25">
      <c r="A46" s="390" t="s">
        <v>289</v>
      </c>
      <c r="B46" s="382" t="s">
        <v>214</v>
      </c>
      <c r="D46" s="384">
        <v>82</v>
      </c>
      <c r="F46" s="386">
        <v>311</v>
      </c>
      <c r="H46" s="388">
        <v>62</v>
      </c>
      <c r="R46" s="177"/>
      <c r="AG46" s="177"/>
    </row>
    <row r="47" spans="1:33" x14ac:dyDescent="0.25">
      <c r="A47" s="390" t="s">
        <v>291</v>
      </c>
      <c r="B47" s="382" t="s">
        <v>218</v>
      </c>
      <c r="D47" s="384">
        <v>83</v>
      </c>
      <c r="F47" s="386">
        <v>342</v>
      </c>
      <c r="H47" s="388" t="s">
        <v>124</v>
      </c>
      <c r="R47" s="177"/>
      <c r="AG47" s="177"/>
    </row>
    <row r="48" spans="1:33" x14ac:dyDescent="0.25">
      <c r="A48" s="390" t="s">
        <v>414</v>
      </c>
      <c r="B48" s="382">
        <v>214</v>
      </c>
      <c r="D48" s="384">
        <v>84</v>
      </c>
      <c r="F48" s="386" t="s">
        <v>22</v>
      </c>
      <c r="H48" s="388" t="s">
        <v>127</v>
      </c>
      <c r="R48" s="177"/>
      <c r="AG48" s="177"/>
    </row>
    <row r="49" spans="1:33" x14ac:dyDescent="0.25">
      <c r="A49" s="390" t="s">
        <v>418</v>
      </c>
      <c r="B49" s="382">
        <v>215</v>
      </c>
      <c r="D49" s="384">
        <v>98</v>
      </c>
      <c r="F49" s="386" t="s">
        <v>414</v>
      </c>
      <c r="H49" s="388">
        <v>70</v>
      </c>
      <c r="R49" s="177"/>
      <c r="AG49" s="177"/>
    </row>
    <row r="50" spans="1:33" x14ac:dyDescent="0.25">
      <c r="A50" s="390" t="s">
        <v>408</v>
      </c>
      <c r="B50" s="382">
        <v>216</v>
      </c>
      <c r="D50" s="384">
        <v>99</v>
      </c>
      <c r="F50" s="386" t="s">
        <v>408</v>
      </c>
      <c r="H50" s="388">
        <v>71</v>
      </c>
      <c r="R50" s="177"/>
      <c r="AG50" s="177"/>
    </row>
    <row r="51" spans="1:33" x14ac:dyDescent="0.25">
      <c r="B51" s="382">
        <v>217</v>
      </c>
      <c r="D51" s="384">
        <v>101</v>
      </c>
      <c r="H51" s="388">
        <v>72</v>
      </c>
      <c r="R51" s="177"/>
      <c r="AG51" s="177"/>
    </row>
    <row r="52" spans="1:33" x14ac:dyDescent="0.25">
      <c r="B52" s="382">
        <v>218</v>
      </c>
      <c r="D52" s="384">
        <v>102</v>
      </c>
      <c r="H52" s="388">
        <v>73</v>
      </c>
      <c r="R52" s="177"/>
      <c r="AG52" s="177"/>
    </row>
    <row r="53" spans="1:33" x14ac:dyDescent="0.25">
      <c r="B53" s="382">
        <v>219</v>
      </c>
      <c r="D53" s="384">
        <v>106</v>
      </c>
      <c r="H53" s="388" t="s">
        <v>138</v>
      </c>
      <c r="R53" s="177"/>
      <c r="AG53" s="177"/>
    </row>
    <row r="54" spans="1:33" x14ac:dyDescent="0.25">
      <c r="B54" s="382">
        <v>243</v>
      </c>
      <c r="D54" s="384">
        <v>111</v>
      </c>
      <c r="H54" s="388">
        <v>76</v>
      </c>
      <c r="R54" s="177"/>
      <c r="AG54" s="177"/>
    </row>
    <row r="55" spans="1:33" x14ac:dyDescent="0.25">
      <c r="B55" s="382">
        <v>250</v>
      </c>
      <c r="D55" s="384">
        <v>113</v>
      </c>
      <c r="H55" s="388">
        <v>77</v>
      </c>
      <c r="R55" s="177"/>
      <c r="AG55" s="177"/>
    </row>
    <row r="56" spans="1:33" x14ac:dyDescent="0.25">
      <c r="B56" s="382">
        <v>252</v>
      </c>
      <c r="D56" s="384">
        <v>114</v>
      </c>
      <c r="H56" s="388">
        <v>83</v>
      </c>
      <c r="R56" s="177"/>
      <c r="AG56" s="177"/>
    </row>
    <row r="57" spans="1:33" x14ac:dyDescent="0.25">
      <c r="B57" s="382">
        <v>255</v>
      </c>
      <c r="D57" s="384" t="s">
        <v>157</v>
      </c>
      <c r="H57" s="388">
        <v>84</v>
      </c>
      <c r="R57" s="177"/>
      <c r="AG57" s="177"/>
    </row>
    <row r="58" spans="1:33" x14ac:dyDescent="0.25">
      <c r="B58" s="382">
        <v>257</v>
      </c>
      <c r="D58" s="384" t="s">
        <v>161</v>
      </c>
      <c r="H58" s="388">
        <v>99</v>
      </c>
      <c r="R58" s="177"/>
      <c r="AG58" s="177"/>
    </row>
    <row r="59" spans="1:33" x14ac:dyDescent="0.25">
      <c r="B59" s="382">
        <v>260</v>
      </c>
      <c r="D59" s="384" t="s">
        <v>164</v>
      </c>
      <c r="H59" s="388">
        <v>101</v>
      </c>
      <c r="R59" s="177"/>
      <c r="AG59" s="177"/>
    </row>
    <row r="60" spans="1:33" x14ac:dyDescent="0.25">
      <c r="B60" s="382">
        <v>265</v>
      </c>
      <c r="D60" s="384">
        <v>120</v>
      </c>
      <c r="H60" s="388">
        <v>102</v>
      </c>
      <c r="R60" s="177"/>
      <c r="AG60" s="177"/>
    </row>
    <row r="61" spans="1:33" x14ac:dyDescent="0.25">
      <c r="B61" s="382">
        <v>268</v>
      </c>
      <c r="D61" s="384">
        <v>121</v>
      </c>
      <c r="H61" s="388">
        <v>106</v>
      </c>
      <c r="AG61" s="177"/>
    </row>
    <row r="62" spans="1:33" x14ac:dyDescent="0.25">
      <c r="B62" s="382">
        <v>271</v>
      </c>
      <c r="D62" s="384">
        <v>122</v>
      </c>
      <c r="H62" s="388">
        <v>107</v>
      </c>
      <c r="AG62" s="177"/>
    </row>
    <row r="63" spans="1:33" x14ac:dyDescent="0.25">
      <c r="B63" s="382">
        <v>277</v>
      </c>
      <c r="D63" s="384">
        <v>123</v>
      </c>
      <c r="H63" s="388">
        <v>111</v>
      </c>
      <c r="AG63" s="177"/>
    </row>
    <row r="64" spans="1:33" x14ac:dyDescent="0.25">
      <c r="B64" s="382">
        <v>280</v>
      </c>
      <c r="D64" s="384">
        <v>124</v>
      </c>
      <c r="H64" s="388">
        <v>113</v>
      </c>
      <c r="AG64" s="177"/>
    </row>
    <row r="65" spans="2:33" x14ac:dyDescent="0.25">
      <c r="B65" s="382">
        <v>301</v>
      </c>
      <c r="D65" s="384">
        <v>125</v>
      </c>
      <c r="H65" s="388">
        <v>114</v>
      </c>
      <c r="AG65" s="177"/>
    </row>
    <row r="66" spans="2:33" x14ac:dyDescent="0.25">
      <c r="B66" s="382" t="s">
        <v>267</v>
      </c>
      <c r="D66" s="384">
        <v>131</v>
      </c>
      <c r="H66" s="388" t="s">
        <v>157</v>
      </c>
      <c r="AG66" s="177"/>
    </row>
    <row r="67" spans="2:33" x14ac:dyDescent="0.25">
      <c r="B67" s="382" t="s">
        <v>273</v>
      </c>
      <c r="D67" s="384">
        <v>132</v>
      </c>
      <c r="H67" s="388">
        <v>118</v>
      </c>
      <c r="AG67" s="177"/>
    </row>
    <row r="68" spans="2:33" x14ac:dyDescent="0.25">
      <c r="B68" s="382">
        <v>311</v>
      </c>
      <c r="D68" s="384" t="s">
        <v>177</v>
      </c>
      <c r="H68" s="388" t="s">
        <v>161</v>
      </c>
      <c r="AG68" s="177"/>
    </row>
    <row r="69" spans="2:33" x14ac:dyDescent="0.25">
      <c r="B69" s="382" t="s">
        <v>289</v>
      </c>
      <c r="D69" s="384">
        <v>150</v>
      </c>
      <c r="H69" s="388">
        <v>119</v>
      </c>
      <c r="AG69" s="177"/>
    </row>
    <row r="70" spans="2:33" x14ac:dyDescent="0.25">
      <c r="B70" s="382" t="s">
        <v>291</v>
      </c>
      <c r="D70" s="384">
        <v>152</v>
      </c>
      <c r="H70" s="388" t="s">
        <v>164</v>
      </c>
      <c r="AG70" s="177"/>
    </row>
    <row r="71" spans="2:33" x14ac:dyDescent="0.25">
      <c r="D71" s="384">
        <v>157</v>
      </c>
      <c r="H71" s="388">
        <v>120</v>
      </c>
      <c r="AG71" s="177"/>
    </row>
    <row r="72" spans="2:33" x14ac:dyDescent="0.25">
      <c r="D72" s="384">
        <v>158</v>
      </c>
      <c r="H72" s="388">
        <v>121</v>
      </c>
      <c r="AG72" s="177"/>
    </row>
    <row r="73" spans="2:33" x14ac:dyDescent="0.25">
      <c r="D73" s="384">
        <v>159</v>
      </c>
      <c r="H73" s="388">
        <v>122</v>
      </c>
      <c r="AG73" s="177"/>
    </row>
    <row r="74" spans="2:33" x14ac:dyDescent="0.25">
      <c r="D74" s="384">
        <v>161</v>
      </c>
      <c r="H74" s="388">
        <v>123</v>
      </c>
      <c r="AG74" s="177"/>
    </row>
    <row r="75" spans="2:33" x14ac:dyDescent="0.25">
      <c r="D75" s="384">
        <v>177</v>
      </c>
      <c r="H75" s="388">
        <v>124</v>
      </c>
      <c r="AG75" s="177"/>
    </row>
    <row r="76" spans="2:33" x14ac:dyDescent="0.25">
      <c r="D76" s="384">
        <v>178</v>
      </c>
      <c r="H76" s="388">
        <v>125</v>
      </c>
      <c r="AG76" s="177"/>
    </row>
    <row r="77" spans="2:33" x14ac:dyDescent="0.25">
      <c r="D77" s="384">
        <v>179</v>
      </c>
      <c r="H77" s="388">
        <v>128</v>
      </c>
      <c r="AG77" s="177"/>
    </row>
    <row r="78" spans="2:33" x14ac:dyDescent="0.25">
      <c r="D78" s="384">
        <v>192</v>
      </c>
      <c r="H78" s="388">
        <v>131</v>
      </c>
      <c r="AG78" s="177"/>
    </row>
    <row r="79" spans="2:33" x14ac:dyDescent="0.25">
      <c r="D79" s="384" t="s">
        <v>206</v>
      </c>
      <c r="H79" s="388">
        <v>132</v>
      </c>
      <c r="AG79" s="177"/>
    </row>
    <row r="80" spans="2:33" x14ac:dyDescent="0.25">
      <c r="D80" s="384">
        <v>197</v>
      </c>
      <c r="H80" s="388">
        <v>139</v>
      </c>
      <c r="AG80" s="177"/>
    </row>
    <row r="81" spans="4:33" x14ac:dyDescent="0.25">
      <c r="D81" s="384">
        <v>202</v>
      </c>
      <c r="H81" s="388">
        <v>140</v>
      </c>
      <c r="AG81" s="177"/>
    </row>
    <row r="82" spans="4:33" x14ac:dyDescent="0.25">
      <c r="D82" s="384" t="s">
        <v>218</v>
      </c>
      <c r="H82" s="388" t="s">
        <v>177</v>
      </c>
      <c r="AG82" s="177"/>
    </row>
    <row r="83" spans="4:33" x14ac:dyDescent="0.25">
      <c r="D83" s="384">
        <v>212</v>
      </c>
      <c r="H83" s="388">
        <v>150</v>
      </c>
      <c r="AG83" s="177"/>
    </row>
    <row r="84" spans="4:33" x14ac:dyDescent="0.25">
      <c r="D84" s="384">
        <v>215</v>
      </c>
      <c r="H84" s="388">
        <v>152</v>
      </c>
      <c r="AG84" s="177"/>
    </row>
    <row r="85" spans="4:33" x14ac:dyDescent="0.25">
      <c r="D85" s="384">
        <v>216</v>
      </c>
      <c r="H85" s="388">
        <v>154</v>
      </c>
      <c r="AG85" s="177"/>
    </row>
    <row r="86" spans="4:33" x14ac:dyDescent="0.25">
      <c r="D86" s="384">
        <v>217</v>
      </c>
      <c r="H86" s="388">
        <v>156</v>
      </c>
      <c r="AG86" s="177"/>
    </row>
    <row r="87" spans="4:33" x14ac:dyDescent="0.25">
      <c r="D87" s="384">
        <v>219</v>
      </c>
      <c r="H87" s="388">
        <v>157</v>
      </c>
      <c r="AG87" s="177"/>
    </row>
    <row r="88" spans="4:33" x14ac:dyDescent="0.25">
      <c r="D88" s="384">
        <v>250</v>
      </c>
      <c r="H88" s="388">
        <v>158</v>
      </c>
      <c r="AG88" s="177"/>
    </row>
    <row r="89" spans="4:33" x14ac:dyDescent="0.25">
      <c r="D89" s="384">
        <v>252</v>
      </c>
      <c r="H89" s="388">
        <v>159</v>
      </c>
      <c r="AG89" s="177"/>
    </row>
    <row r="90" spans="4:33" x14ac:dyDescent="0.25">
      <c r="D90" s="384">
        <v>255</v>
      </c>
      <c r="H90" s="388">
        <v>161</v>
      </c>
      <c r="AG90" s="177"/>
    </row>
    <row r="91" spans="4:33" x14ac:dyDescent="0.25">
      <c r="D91" s="384">
        <v>257</v>
      </c>
      <c r="H91" s="388">
        <v>166</v>
      </c>
      <c r="AG91" s="177"/>
    </row>
    <row r="92" spans="4:33" x14ac:dyDescent="0.25">
      <c r="D92" s="384">
        <v>260</v>
      </c>
      <c r="H92" s="388">
        <v>173</v>
      </c>
      <c r="AG92" s="177"/>
    </row>
    <row r="93" spans="4:33" x14ac:dyDescent="0.25">
      <c r="D93" s="384">
        <v>265</v>
      </c>
      <c r="H93" s="388">
        <v>177</v>
      </c>
      <c r="AG93" s="177"/>
    </row>
    <row r="94" spans="4:33" x14ac:dyDescent="0.25">
      <c r="D94" s="384">
        <v>280</v>
      </c>
      <c r="H94" s="388">
        <v>178</v>
      </c>
      <c r="AG94" s="177"/>
    </row>
    <row r="95" spans="4:33" x14ac:dyDescent="0.25">
      <c r="D95" s="384">
        <v>301</v>
      </c>
      <c r="H95" s="388">
        <v>179</v>
      </c>
      <c r="AG95" s="177"/>
    </row>
    <row r="96" spans="4:33" x14ac:dyDescent="0.25">
      <c r="D96" s="384" t="s">
        <v>267</v>
      </c>
      <c r="H96" s="388">
        <v>180</v>
      </c>
      <c r="AG96" s="177"/>
    </row>
    <row r="97" spans="4:33" x14ac:dyDescent="0.25">
      <c r="D97" s="384">
        <v>304</v>
      </c>
      <c r="H97" s="388">
        <v>190</v>
      </c>
      <c r="AG97" s="177"/>
    </row>
    <row r="98" spans="4:33" x14ac:dyDescent="0.25">
      <c r="D98" s="384" t="s">
        <v>270</v>
      </c>
      <c r="H98" s="388">
        <v>192</v>
      </c>
      <c r="AG98" s="177"/>
    </row>
    <row r="99" spans="4:33" x14ac:dyDescent="0.25">
      <c r="D99" s="384" t="s">
        <v>273</v>
      </c>
      <c r="H99" s="388" t="s">
        <v>206</v>
      </c>
      <c r="AG99" s="177"/>
    </row>
    <row r="100" spans="4:33" x14ac:dyDescent="0.25">
      <c r="D100" s="384">
        <v>311</v>
      </c>
      <c r="H100" s="388">
        <v>202</v>
      </c>
      <c r="AG100" s="177"/>
    </row>
    <row r="101" spans="4:33" x14ac:dyDescent="0.25">
      <c r="D101" s="384" t="s">
        <v>276</v>
      </c>
      <c r="H101" s="388" t="s">
        <v>214</v>
      </c>
      <c r="AG101" s="177"/>
    </row>
    <row r="102" spans="4:33" x14ac:dyDescent="0.25">
      <c r="D102" s="384">
        <v>316</v>
      </c>
      <c r="H102" s="388">
        <v>210</v>
      </c>
      <c r="AG102" s="177"/>
    </row>
    <row r="103" spans="4:33" x14ac:dyDescent="0.25">
      <c r="D103" s="384">
        <v>345</v>
      </c>
      <c r="H103" s="388" t="s">
        <v>218</v>
      </c>
      <c r="AG103" s="177"/>
    </row>
    <row r="104" spans="4:33" x14ac:dyDescent="0.25">
      <c r="D104" s="384">
        <v>346</v>
      </c>
      <c r="H104" s="388">
        <v>212</v>
      </c>
      <c r="AG104" s="177"/>
    </row>
    <row r="105" spans="4:33" x14ac:dyDescent="0.25">
      <c r="D105" s="384" t="s">
        <v>286</v>
      </c>
      <c r="H105" s="388">
        <v>214</v>
      </c>
      <c r="AG105" s="177"/>
    </row>
    <row r="106" spans="4:33" x14ac:dyDescent="0.25">
      <c r="D106" s="384" t="s">
        <v>288</v>
      </c>
      <c r="H106" s="388">
        <v>215</v>
      </c>
      <c r="AG106" s="177"/>
    </row>
    <row r="107" spans="4:33" x14ac:dyDescent="0.25">
      <c r="D107" s="384" t="s">
        <v>25</v>
      </c>
      <c r="H107" s="388">
        <v>216</v>
      </c>
      <c r="AG107" s="177"/>
    </row>
    <row r="108" spans="4:33" x14ac:dyDescent="0.25">
      <c r="H108" s="388">
        <v>217</v>
      </c>
      <c r="AG108" s="177"/>
    </row>
    <row r="109" spans="4:33" x14ac:dyDescent="0.25">
      <c r="H109" s="388">
        <v>218</v>
      </c>
      <c r="AG109" s="177"/>
    </row>
    <row r="110" spans="4:33" x14ac:dyDescent="0.25">
      <c r="H110" s="388">
        <v>219</v>
      </c>
      <c r="AG110" s="177"/>
    </row>
    <row r="111" spans="4:33" x14ac:dyDescent="0.25">
      <c r="H111" s="388">
        <v>250</v>
      </c>
      <c r="AG111" s="177"/>
    </row>
    <row r="112" spans="4:33" x14ac:dyDescent="0.25">
      <c r="H112" s="388">
        <v>252</v>
      </c>
      <c r="AG112" s="177"/>
    </row>
    <row r="113" spans="8:33" x14ac:dyDescent="0.25">
      <c r="H113" s="388">
        <v>255</v>
      </c>
      <c r="AG113" s="177"/>
    </row>
    <row r="114" spans="8:33" x14ac:dyDescent="0.25">
      <c r="H114" s="388">
        <v>257</v>
      </c>
      <c r="AG114" s="177"/>
    </row>
    <row r="115" spans="8:33" x14ac:dyDescent="0.25">
      <c r="H115" s="388">
        <v>260</v>
      </c>
      <c r="AG115" s="177"/>
    </row>
    <row r="116" spans="8:33" x14ac:dyDescent="0.25">
      <c r="H116" s="388">
        <v>265</v>
      </c>
      <c r="AG116" s="177"/>
    </row>
    <row r="117" spans="8:33" x14ac:dyDescent="0.25">
      <c r="H117" s="388">
        <v>268</v>
      </c>
      <c r="AG117" s="177"/>
    </row>
    <row r="118" spans="8:33" x14ac:dyDescent="0.25">
      <c r="H118" s="388">
        <v>280</v>
      </c>
      <c r="AG118" s="177"/>
    </row>
    <row r="119" spans="8:33" x14ac:dyDescent="0.25">
      <c r="H119" s="388">
        <v>301</v>
      </c>
      <c r="AG119" s="177"/>
    </row>
    <row r="120" spans="8:33" x14ac:dyDescent="0.25">
      <c r="H120" s="388" t="s">
        <v>267</v>
      </c>
      <c r="AG120" s="177"/>
    </row>
    <row r="121" spans="8:33" x14ac:dyDescent="0.25">
      <c r="H121" s="388">
        <v>304</v>
      </c>
      <c r="AG121" s="177"/>
    </row>
    <row r="122" spans="8:33" x14ac:dyDescent="0.25">
      <c r="H122" s="388" t="s">
        <v>270</v>
      </c>
      <c r="AG122" s="177"/>
    </row>
    <row r="123" spans="8:33" x14ac:dyDescent="0.25">
      <c r="H123" s="388">
        <v>308</v>
      </c>
      <c r="AG123" s="177"/>
    </row>
    <row r="124" spans="8:33" x14ac:dyDescent="0.25">
      <c r="H124" s="388" t="s">
        <v>273</v>
      </c>
      <c r="AG124" s="177"/>
    </row>
    <row r="125" spans="8:33" x14ac:dyDescent="0.25">
      <c r="H125" s="388">
        <v>311</v>
      </c>
      <c r="AG125" s="177"/>
    </row>
    <row r="126" spans="8:33" x14ac:dyDescent="0.25">
      <c r="H126" s="388" t="s">
        <v>276</v>
      </c>
      <c r="AG126" s="177"/>
    </row>
    <row r="127" spans="8:33" x14ac:dyDescent="0.25">
      <c r="H127" s="388">
        <v>316</v>
      </c>
      <c r="AG127" s="177"/>
    </row>
    <row r="128" spans="8:33" x14ac:dyDescent="0.25">
      <c r="H128" s="388" t="s">
        <v>286</v>
      </c>
      <c r="AG128" s="177"/>
    </row>
    <row r="129" spans="8:33" x14ac:dyDescent="0.25">
      <c r="H129" s="388" t="s">
        <v>286</v>
      </c>
      <c r="AG129" s="177"/>
    </row>
    <row r="130" spans="8:33" x14ac:dyDescent="0.25">
      <c r="H130" s="388" t="s">
        <v>288</v>
      </c>
      <c r="AG130" s="177"/>
    </row>
    <row r="131" spans="8:33" x14ac:dyDescent="0.25">
      <c r="H131" s="388" t="s">
        <v>13</v>
      </c>
      <c r="AG131" s="177"/>
    </row>
    <row r="132" spans="8:33" x14ac:dyDescent="0.25">
      <c r="H132" s="388" t="s">
        <v>25</v>
      </c>
      <c r="AG132" s="177"/>
    </row>
    <row r="133" spans="8:33" x14ac:dyDescent="0.25">
      <c r="H133" s="388" t="s">
        <v>28</v>
      </c>
      <c r="AG133" s="177"/>
    </row>
    <row r="134" spans="8:33" x14ac:dyDescent="0.25">
      <c r="AG134" s="177"/>
    </row>
    <row r="135" spans="8:33" x14ac:dyDescent="0.25">
      <c r="AG135" s="177"/>
    </row>
    <row r="136" spans="8:33" x14ac:dyDescent="0.25">
      <c r="AG136" s="177"/>
    </row>
    <row r="137" spans="8:33" x14ac:dyDescent="0.25">
      <c r="AG137" s="177"/>
    </row>
    <row r="138" spans="8:33" x14ac:dyDescent="0.25">
      <c r="AG138" s="177"/>
    </row>
    <row r="139" spans="8:33" x14ac:dyDescent="0.25">
      <c r="AG139" s="177"/>
    </row>
    <row r="140" spans="8:33" x14ac:dyDescent="0.25">
      <c r="AG140" s="177"/>
    </row>
    <row r="141" spans="8:33" x14ac:dyDescent="0.25">
      <c r="AG141" s="177"/>
    </row>
    <row r="142" spans="8:33" x14ac:dyDescent="0.25">
      <c r="AG142" s="177"/>
    </row>
    <row r="143" spans="8:33" x14ac:dyDescent="0.25">
      <c r="AG143" s="177"/>
    </row>
    <row r="144" spans="8:33" x14ac:dyDescent="0.25">
      <c r="AG144" s="177"/>
    </row>
    <row r="145" spans="33:33" x14ac:dyDescent="0.25">
      <c r="AG145" s="177"/>
    </row>
    <row r="146" spans="33:33" x14ac:dyDescent="0.25">
      <c r="AG146" s="177"/>
    </row>
    <row r="147" spans="33:33" x14ac:dyDescent="0.25">
      <c r="AG147" s="177"/>
    </row>
    <row r="148" spans="33:33" x14ac:dyDescent="0.25">
      <c r="AG148" s="177"/>
    </row>
    <row r="149" spans="33:33" x14ac:dyDescent="0.25">
      <c r="AG149" s="17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P149"/>
  <sheetViews>
    <sheetView topLeftCell="AA1" workbookViewId="0">
      <selection activeCell="AS2" sqref="AS2"/>
    </sheetView>
  </sheetViews>
  <sheetFormatPr defaultRowHeight="15" x14ac:dyDescent="0.25"/>
  <cols>
    <col min="2" max="3" width="8.7109375" bestFit="1" customWidth="1"/>
    <col min="4" max="4" width="8.85546875" bestFit="1" customWidth="1"/>
    <col min="5" max="5" width="14.140625" bestFit="1" customWidth="1"/>
    <col min="6" max="6" width="7.42578125" bestFit="1" customWidth="1"/>
    <col min="7" max="7" width="6.85546875" bestFit="1" customWidth="1"/>
    <col min="8" max="8" width="9.5703125" bestFit="1" customWidth="1"/>
    <col min="9" max="9" width="9.42578125" bestFit="1" customWidth="1"/>
    <col min="10" max="10" width="10" bestFit="1" customWidth="1"/>
    <col min="11" max="11" width="11.28515625" bestFit="1" customWidth="1"/>
    <col min="12" max="12" width="6.5703125" bestFit="1" customWidth="1"/>
    <col min="14" max="14" width="10" bestFit="1" customWidth="1"/>
    <col min="15" max="15" width="12" bestFit="1" customWidth="1"/>
    <col min="16" max="16" width="8.7109375" bestFit="1" customWidth="1"/>
    <col min="18" max="18" width="5.140625" bestFit="1" customWidth="1"/>
    <col min="19" max="19" width="11.5703125" bestFit="1" customWidth="1"/>
    <col min="20" max="20" width="8.28515625" bestFit="1" customWidth="1"/>
    <col min="21" max="21" width="15.42578125" bestFit="1" customWidth="1"/>
    <col min="22" max="22" width="12.5703125" bestFit="1" customWidth="1"/>
    <col min="23" max="23" width="7.7109375" bestFit="1" customWidth="1"/>
    <col min="24" max="24" width="13.140625" bestFit="1" customWidth="1"/>
    <col min="25" max="25" width="17.85546875" bestFit="1" customWidth="1"/>
    <col min="26" max="26" width="10.28515625" bestFit="1" customWidth="1"/>
    <col min="27" max="27" width="14.7109375" bestFit="1" customWidth="1"/>
    <col min="28" max="28" width="11.140625" bestFit="1" customWidth="1"/>
    <col min="29" max="29" width="6.7109375" bestFit="1" customWidth="1"/>
    <col min="30" max="30" width="9.5703125" bestFit="1" customWidth="1"/>
    <col min="31" max="31" width="7.42578125" bestFit="1" customWidth="1"/>
    <col min="32" max="32" width="11.7109375" bestFit="1" customWidth="1"/>
    <col min="33" max="33" width="7" bestFit="1" customWidth="1"/>
    <col min="34" max="34" width="7.28515625" bestFit="1" customWidth="1"/>
    <col min="35" max="35" width="9.5703125" bestFit="1" customWidth="1"/>
    <col min="36" max="36" width="17.85546875" bestFit="1" customWidth="1"/>
    <col min="37" max="37" width="12.5703125" bestFit="1" customWidth="1"/>
    <col min="38" max="38" width="7.7109375" bestFit="1" customWidth="1"/>
    <col min="39" max="39" width="7.85546875" bestFit="1" customWidth="1"/>
    <col min="40" max="40" width="9.42578125" bestFit="1" customWidth="1"/>
    <col min="41" max="41" width="11.85546875" bestFit="1" customWidth="1"/>
    <col min="42" max="42" width="12.28515625" bestFit="1" customWidth="1"/>
  </cols>
  <sheetData>
    <row r="1" spans="1:42" x14ac:dyDescent="0.25">
      <c r="A1" t="s">
        <v>1254</v>
      </c>
      <c r="B1" t="s">
        <v>579</v>
      </c>
      <c r="C1" t="s">
        <v>343</v>
      </c>
      <c r="D1" t="s">
        <v>344</v>
      </c>
      <c r="E1" t="s">
        <v>345</v>
      </c>
      <c r="F1" t="s">
        <v>346</v>
      </c>
      <c r="G1" t="s">
        <v>347</v>
      </c>
      <c r="H1" t="s">
        <v>348</v>
      </c>
      <c r="I1" t="s">
        <v>349</v>
      </c>
      <c r="J1" t="s">
        <v>350</v>
      </c>
      <c r="K1" t="s">
        <v>351</v>
      </c>
      <c r="L1" t="s">
        <v>352</v>
      </c>
      <c r="M1" t="s">
        <v>353</v>
      </c>
      <c r="N1" s="75" t="s">
        <v>354</v>
      </c>
      <c r="O1" t="s">
        <v>355</v>
      </c>
      <c r="P1" s="75" t="s">
        <v>356</v>
      </c>
      <c r="Q1" t="s">
        <v>358</v>
      </c>
      <c r="R1" t="s">
        <v>360</v>
      </c>
      <c r="S1" t="s">
        <v>357</v>
      </c>
      <c r="T1" t="s">
        <v>359</v>
      </c>
      <c r="U1" t="s">
        <v>361</v>
      </c>
      <c r="V1" s="75" t="s">
        <v>365</v>
      </c>
      <c r="W1" t="s">
        <v>362</v>
      </c>
      <c r="X1" s="75" t="s">
        <v>363</v>
      </c>
      <c r="Y1" t="s">
        <v>364</v>
      </c>
      <c r="Z1" t="s">
        <v>366</v>
      </c>
      <c r="AA1" t="s">
        <v>368</v>
      </c>
      <c r="AB1" t="s">
        <v>367</v>
      </c>
      <c r="AC1" t="s">
        <v>578</v>
      </c>
      <c r="AD1" t="s">
        <v>369</v>
      </c>
      <c r="AE1" t="s">
        <v>370</v>
      </c>
      <c r="AF1" t="s">
        <v>371</v>
      </c>
      <c r="AG1" t="s">
        <v>374</v>
      </c>
      <c r="AH1" t="s">
        <v>342</v>
      </c>
      <c r="AI1" t="s">
        <v>341</v>
      </c>
      <c r="AJ1" t="s">
        <v>373</v>
      </c>
      <c r="AK1" t="s">
        <v>372</v>
      </c>
      <c r="AL1" t="s">
        <v>375</v>
      </c>
      <c r="AM1" t="s">
        <v>376</v>
      </c>
      <c r="AN1" t="s">
        <v>377</v>
      </c>
      <c r="AO1" t="s">
        <v>378</v>
      </c>
      <c r="AP1" t="s">
        <v>379</v>
      </c>
    </row>
    <row r="2" spans="1:42" x14ac:dyDescent="0.25">
      <c r="A2">
        <v>1</v>
      </c>
      <c r="B2" s="114">
        <v>74</v>
      </c>
      <c r="C2" s="114">
        <v>3</v>
      </c>
      <c r="D2" s="114">
        <v>14</v>
      </c>
      <c r="E2" s="114">
        <v>88</v>
      </c>
      <c r="F2" s="114">
        <v>45</v>
      </c>
      <c r="G2" s="114">
        <v>3</v>
      </c>
      <c r="H2" s="114">
        <v>82</v>
      </c>
      <c r="I2" s="114">
        <v>97</v>
      </c>
      <c r="J2" s="114">
        <v>49</v>
      </c>
      <c r="K2" s="114">
        <v>32</v>
      </c>
      <c r="L2" s="114">
        <v>82</v>
      </c>
      <c r="M2" s="114">
        <v>44</v>
      </c>
      <c r="N2" s="114">
        <v>30</v>
      </c>
      <c r="O2" s="114">
        <v>4</v>
      </c>
      <c r="P2" s="114">
        <v>40</v>
      </c>
      <c r="Q2" s="114">
        <v>43</v>
      </c>
      <c r="R2" s="114">
        <v>3</v>
      </c>
      <c r="S2" s="114">
        <v>1</v>
      </c>
      <c r="T2" s="114">
        <v>7</v>
      </c>
      <c r="U2" s="114">
        <v>44</v>
      </c>
      <c r="V2" s="114">
        <v>49</v>
      </c>
      <c r="W2" s="114">
        <v>97</v>
      </c>
      <c r="X2" s="114">
        <v>62</v>
      </c>
      <c r="Y2" s="114">
        <v>65</v>
      </c>
      <c r="Z2" s="114">
        <v>16</v>
      </c>
      <c r="AA2" s="114">
        <v>48</v>
      </c>
      <c r="AB2" s="114">
        <v>42</v>
      </c>
      <c r="AC2" s="114">
        <v>74</v>
      </c>
      <c r="AD2" s="114">
        <v>7</v>
      </c>
      <c r="AE2" s="114">
        <v>16</v>
      </c>
      <c r="AF2" s="114">
        <v>41</v>
      </c>
      <c r="AG2" s="114">
        <v>1</v>
      </c>
      <c r="AH2" s="114">
        <v>1</v>
      </c>
      <c r="AI2" s="114">
        <v>5</v>
      </c>
      <c r="AJ2" s="114">
        <v>65</v>
      </c>
      <c r="AK2" s="114">
        <v>42</v>
      </c>
      <c r="AL2" s="114">
        <v>67</v>
      </c>
      <c r="AM2" s="114">
        <v>1</v>
      </c>
      <c r="AN2" s="114">
        <v>14</v>
      </c>
      <c r="AO2" s="114">
        <v>45</v>
      </c>
      <c r="AP2" s="114">
        <v>97</v>
      </c>
    </row>
    <row r="3" spans="1:42" x14ac:dyDescent="0.25">
      <c r="A3">
        <v>2</v>
      </c>
      <c r="C3" s="114">
        <v>4</v>
      </c>
      <c r="D3" s="114">
        <v>15</v>
      </c>
      <c r="E3" s="114"/>
      <c r="F3" s="114">
        <v>98</v>
      </c>
      <c r="G3" s="114">
        <v>17</v>
      </c>
      <c r="I3" s="114">
        <v>106</v>
      </c>
      <c r="J3" s="114"/>
      <c r="K3" s="114">
        <v>48</v>
      </c>
      <c r="L3" s="114"/>
      <c r="M3" s="114"/>
      <c r="N3" s="114">
        <v>88</v>
      </c>
      <c r="O3" s="114">
        <v>32</v>
      </c>
      <c r="P3" s="114">
        <v>41</v>
      </c>
      <c r="Q3" s="114">
        <v>44</v>
      </c>
      <c r="R3" s="114">
        <v>32</v>
      </c>
      <c r="S3" s="114">
        <v>4</v>
      </c>
      <c r="T3" s="114">
        <v>43</v>
      </c>
      <c r="U3" s="114">
        <v>45</v>
      </c>
      <c r="V3" s="114">
        <v>88</v>
      </c>
      <c r="W3" s="114">
        <v>106</v>
      </c>
      <c r="X3" s="114"/>
      <c r="Z3" s="114"/>
      <c r="AA3" s="114"/>
      <c r="AB3" s="114"/>
      <c r="AD3" s="114">
        <v>15</v>
      </c>
      <c r="AE3" s="114">
        <v>31</v>
      </c>
      <c r="AF3" s="114"/>
      <c r="AG3" s="114">
        <v>3</v>
      </c>
      <c r="AH3" s="114">
        <v>2</v>
      </c>
      <c r="AI3" s="114">
        <v>6</v>
      </c>
      <c r="AJ3" s="114"/>
      <c r="AK3" s="114"/>
      <c r="AM3" s="114">
        <v>32</v>
      </c>
      <c r="AN3" s="114">
        <v>17</v>
      </c>
      <c r="AO3" s="114">
        <v>97</v>
      </c>
      <c r="AP3" s="114"/>
    </row>
    <row r="4" spans="1:42" x14ac:dyDescent="0.25">
      <c r="A4">
        <v>3</v>
      </c>
      <c r="C4" s="114">
        <v>30</v>
      </c>
      <c r="D4" s="114">
        <v>16</v>
      </c>
      <c r="F4" s="114">
        <v>108</v>
      </c>
      <c r="G4" s="114">
        <v>18</v>
      </c>
      <c r="I4" s="114"/>
      <c r="K4" s="114">
        <v>100</v>
      </c>
      <c r="L4" s="114"/>
      <c r="M4" s="114"/>
      <c r="O4" s="114">
        <v>33</v>
      </c>
      <c r="P4" s="114">
        <v>42</v>
      </c>
      <c r="Q4" s="114">
        <v>45</v>
      </c>
      <c r="R4" s="114">
        <v>33</v>
      </c>
      <c r="S4" s="114">
        <v>7</v>
      </c>
      <c r="T4" s="114">
        <v>46</v>
      </c>
      <c r="U4" s="114"/>
      <c r="V4" s="114"/>
      <c r="W4" s="114"/>
      <c r="X4" s="114"/>
      <c r="AD4" s="114">
        <v>41</v>
      </c>
      <c r="AE4" s="114">
        <v>47</v>
      </c>
      <c r="AG4" s="114">
        <v>19</v>
      </c>
      <c r="AH4" s="114">
        <v>5</v>
      </c>
      <c r="AI4" s="114">
        <v>44</v>
      </c>
      <c r="AM4" s="114">
        <v>51</v>
      </c>
      <c r="AN4" s="114">
        <v>28</v>
      </c>
      <c r="AO4" s="114">
        <v>98</v>
      </c>
      <c r="AP4" s="114"/>
    </row>
    <row r="5" spans="1:42" x14ac:dyDescent="0.25">
      <c r="A5">
        <v>4</v>
      </c>
      <c r="C5" s="114">
        <v>37</v>
      </c>
      <c r="D5" s="114">
        <v>27</v>
      </c>
      <c r="F5" s="114">
        <v>109</v>
      </c>
      <c r="G5" s="114">
        <v>19</v>
      </c>
      <c r="I5" s="114"/>
      <c r="K5" s="114"/>
      <c r="O5" s="114">
        <v>63</v>
      </c>
      <c r="P5" s="114"/>
      <c r="Q5" s="114">
        <v>46</v>
      </c>
      <c r="R5" s="114">
        <v>37</v>
      </c>
      <c r="S5" s="114">
        <v>17</v>
      </c>
      <c r="T5" s="114">
        <v>53</v>
      </c>
      <c r="U5" s="114"/>
      <c r="W5" s="114"/>
      <c r="X5" s="114"/>
      <c r="AD5" s="114">
        <v>54</v>
      </c>
      <c r="AE5" s="114">
        <v>50</v>
      </c>
      <c r="AG5" s="114">
        <v>32</v>
      </c>
      <c r="AH5" s="114">
        <v>6</v>
      </c>
      <c r="AI5" s="114">
        <v>65</v>
      </c>
      <c r="AM5" s="114">
        <v>83</v>
      </c>
      <c r="AN5" s="114">
        <v>33</v>
      </c>
      <c r="AO5" s="114">
        <v>108</v>
      </c>
      <c r="AP5" s="114"/>
    </row>
    <row r="6" spans="1:42" x14ac:dyDescent="0.25">
      <c r="A6">
        <v>5</v>
      </c>
      <c r="C6" s="114">
        <v>74</v>
      </c>
      <c r="D6" s="114">
        <v>28</v>
      </c>
      <c r="F6" s="114"/>
      <c r="G6" s="114">
        <v>48</v>
      </c>
      <c r="I6" s="114"/>
      <c r="K6" s="114"/>
      <c r="O6" s="114">
        <v>67</v>
      </c>
      <c r="P6" s="114"/>
      <c r="Q6" s="114"/>
      <c r="R6" s="114">
        <v>48</v>
      </c>
      <c r="S6" s="114">
        <v>18</v>
      </c>
      <c r="T6" s="114">
        <v>54</v>
      </c>
      <c r="U6" s="114"/>
      <c r="W6" s="114"/>
      <c r="X6" s="114"/>
      <c r="AD6" s="114">
        <v>73</v>
      </c>
      <c r="AE6" s="114">
        <v>52</v>
      </c>
      <c r="AG6" s="114">
        <v>83</v>
      </c>
      <c r="AH6" s="114">
        <v>8</v>
      </c>
      <c r="AI6" s="114">
        <v>90</v>
      </c>
      <c r="AM6" s="114">
        <v>99</v>
      </c>
      <c r="AN6" s="114">
        <v>42</v>
      </c>
      <c r="AO6" s="114"/>
      <c r="AP6" s="114"/>
    </row>
    <row r="7" spans="1:42" x14ac:dyDescent="0.25">
      <c r="A7">
        <v>6</v>
      </c>
      <c r="C7" s="114"/>
      <c r="D7" s="114">
        <v>29</v>
      </c>
      <c r="F7" s="114"/>
      <c r="G7" s="114">
        <v>83</v>
      </c>
      <c r="I7" s="114"/>
      <c r="O7" s="114">
        <v>102</v>
      </c>
      <c r="P7" s="114"/>
      <c r="Q7" s="114"/>
      <c r="R7" s="114">
        <v>49</v>
      </c>
      <c r="S7" s="114">
        <v>19</v>
      </c>
      <c r="T7" s="114">
        <v>73</v>
      </c>
      <c r="U7" s="114"/>
      <c r="W7" s="114"/>
      <c r="X7" s="114"/>
      <c r="AD7" s="114">
        <v>80</v>
      </c>
      <c r="AE7" s="114">
        <v>83</v>
      </c>
      <c r="AG7" s="114">
        <v>100</v>
      </c>
      <c r="AH7" s="114">
        <v>9</v>
      </c>
      <c r="AI7" s="114">
        <v>93</v>
      </c>
      <c r="AM7" s="114">
        <v>100</v>
      </c>
      <c r="AN7" s="114">
        <v>43</v>
      </c>
      <c r="AO7" s="114"/>
      <c r="AP7" s="114"/>
    </row>
    <row r="8" spans="1:42" x14ac:dyDescent="0.25">
      <c r="A8">
        <v>7</v>
      </c>
      <c r="D8" s="114">
        <v>40</v>
      </c>
      <c r="F8" s="114"/>
      <c r="G8" s="114"/>
      <c r="I8" s="114"/>
      <c r="O8" s="114">
        <v>103</v>
      </c>
      <c r="P8" s="114"/>
      <c r="Q8" s="114"/>
      <c r="R8" s="114">
        <v>50</v>
      </c>
      <c r="S8" s="114">
        <v>20</v>
      </c>
      <c r="T8" s="114">
        <v>81</v>
      </c>
      <c r="U8" s="114"/>
      <c r="W8" s="114"/>
      <c r="X8" s="114"/>
      <c r="AD8" s="114">
        <v>81</v>
      </c>
      <c r="AE8" s="114">
        <v>84</v>
      </c>
      <c r="AH8" s="114">
        <v>10</v>
      </c>
      <c r="AI8" s="114">
        <v>94</v>
      </c>
      <c r="AM8" s="114">
        <v>101</v>
      </c>
      <c r="AN8" s="114">
        <v>73</v>
      </c>
      <c r="AO8" s="114"/>
      <c r="AP8" s="114"/>
    </row>
    <row r="9" spans="1:42" x14ac:dyDescent="0.25">
      <c r="A9">
        <v>8</v>
      </c>
      <c r="D9" s="114">
        <v>41</v>
      </c>
      <c r="F9" s="114"/>
      <c r="G9" s="114"/>
      <c r="I9" s="114"/>
      <c r="O9" s="114"/>
      <c r="P9" s="114"/>
      <c r="Q9" s="114"/>
      <c r="R9" s="114">
        <v>51</v>
      </c>
      <c r="S9" s="114">
        <v>27</v>
      </c>
      <c r="T9" s="114">
        <v>97</v>
      </c>
      <c r="W9" s="114"/>
      <c r="X9" s="114"/>
      <c r="AD9" s="114">
        <v>82</v>
      </c>
      <c r="AE9" s="114">
        <v>85</v>
      </c>
      <c r="AH9" s="114">
        <v>11</v>
      </c>
      <c r="AI9" s="114">
        <v>95</v>
      </c>
      <c r="AM9" s="114"/>
      <c r="AN9" s="114">
        <v>82</v>
      </c>
      <c r="AP9" s="114"/>
    </row>
    <row r="10" spans="1:42" x14ac:dyDescent="0.25">
      <c r="A10">
        <v>9</v>
      </c>
      <c r="D10" s="114">
        <v>43</v>
      </c>
      <c r="G10" s="114"/>
      <c r="I10" s="114"/>
      <c r="O10" s="114"/>
      <c r="P10" s="114"/>
      <c r="Q10" s="114"/>
      <c r="R10" s="114">
        <v>52</v>
      </c>
      <c r="S10" s="114">
        <v>30</v>
      </c>
      <c r="T10" s="114">
        <v>98</v>
      </c>
      <c r="W10" s="114"/>
      <c r="AD10" s="114">
        <v>108</v>
      </c>
      <c r="AE10" s="114">
        <v>86</v>
      </c>
      <c r="AH10" s="114">
        <v>12</v>
      </c>
      <c r="AI10" s="114">
        <v>96</v>
      </c>
      <c r="AM10" s="114"/>
      <c r="AN10" s="114">
        <v>85</v>
      </c>
      <c r="AP10" s="114"/>
    </row>
    <row r="11" spans="1:42" x14ac:dyDescent="0.25">
      <c r="A11">
        <v>10</v>
      </c>
      <c r="D11" s="114">
        <v>53</v>
      </c>
      <c r="G11" s="114"/>
      <c r="I11" s="114"/>
      <c r="O11" s="114"/>
      <c r="P11" s="114"/>
      <c r="R11" s="114">
        <v>101</v>
      </c>
      <c r="S11" s="114">
        <v>31</v>
      </c>
      <c r="T11" s="114">
        <v>109</v>
      </c>
      <c r="W11" s="114"/>
      <c r="AD11" s="114">
        <v>109</v>
      </c>
      <c r="AE11" s="114">
        <v>87</v>
      </c>
      <c r="AH11" s="114">
        <v>13</v>
      </c>
      <c r="AI11" s="114"/>
      <c r="AM11" s="114"/>
      <c r="AN11" s="114">
        <v>97</v>
      </c>
      <c r="AP11" s="114"/>
    </row>
    <row r="12" spans="1:42" x14ac:dyDescent="0.25">
      <c r="A12">
        <v>11</v>
      </c>
      <c r="D12" s="114">
        <v>54</v>
      </c>
      <c r="I12" s="114"/>
      <c r="O12" s="114"/>
      <c r="P12" s="114"/>
      <c r="R12" s="114"/>
      <c r="S12" s="114">
        <v>33</v>
      </c>
      <c r="T12" s="114"/>
      <c r="W12" s="114"/>
      <c r="AD12" s="114"/>
      <c r="AE12" s="114">
        <v>88</v>
      </c>
      <c r="AH12" s="114">
        <v>17</v>
      </c>
      <c r="AI12" s="114"/>
      <c r="AM12" s="114"/>
      <c r="AN12" s="114">
        <v>98</v>
      </c>
      <c r="AP12" s="114"/>
    </row>
    <row r="13" spans="1:42" x14ac:dyDescent="0.25">
      <c r="A13">
        <v>12</v>
      </c>
      <c r="D13" s="114">
        <v>72</v>
      </c>
      <c r="I13" s="114"/>
      <c r="O13" s="114"/>
      <c r="R13" s="114"/>
      <c r="S13" s="114">
        <v>40</v>
      </c>
      <c r="T13" s="114"/>
      <c r="W13" s="114"/>
      <c r="AD13" s="114"/>
      <c r="AE13" s="114">
        <v>89</v>
      </c>
      <c r="AH13" s="114">
        <v>18</v>
      </c>
      <c r="AI13" s="114"/>
      <c r="AM13" s="114"/>
      <c r="AN13" s="114">
        <v>101</v>
      </c>
      <c r="AP13" s="114"/>
    </row>
    <row r="14" spans="1:42" x14ac:dyDescent="0.25">
      <c r="A14">
        <v>13</v>
      </c>
      <c r="D14" s="114">
        <v>73</v>
      </c>
      <c r="I14" s="114"/>
      <c r="O14" s="114"/>
      <c r="R14" s="114"/>
      <c r="S14" s="114">
        <v>41</v>
      </c>
      <c r="T14" s="114"/>
      <c r="W14" s="114"/>
      <c r="AD14" s="114"/>
      <c r="AE14" s="114">
        <v>101</v>
      </c>
      <c r="AH14" s="114">
        <v>19</v>
      </c>
      <c r="AI14" s="114"/>
      <c r="AM14" s="114"/>
      <c r="AN14" s="114">
        <v>109</v>
      </c>
    </row>
    <row r="15" spans="1:42" x14ac:dyDescent="0.25">
      <c r="A15">
        <v>14</v>
      </c>
      <c r="D15" s="114">
        <v>80</v>
      </c>
      <c r="I15" s="114"/>
      <c r="O15" s="114"/>
      <c r="R15" s="114"/>
      <c r="S15" s="114">
        <v>42</v>
      </c>
      <c r="T15" s="114"/>
      <c r="W15" s="114"/>
      <c r="AD15" s="114"/>
      <c r="AE15" s="114"/>
      <c r="AH15" s="114">
        <v>20</v>
      </c>
      <c r="AI15" s="114"/>
      <c r="AN15" s="114"/>
    </row>
    <row r="16" spans="1:42" x14ac:dyDescent="0.25">
      <c r="A16">
        <v>15</v>
      </c>
      <c r="D16" s="114">
        <v>97</v>
      </c>
      <c r="R16" s="114"/>
      <c r="S16" s="114">
        <v>43</v>
      </c>
      <c r="T16" s="114"/>
      <c r="AD16" s="114"/>
      <c r="AE16" s="114"/>
      <c r="AH16" s="114">
        <v>21</v>
      </c>
      <c r="AI16" s="114"/>
      <c r="AN16" s="114"/>
    </row>
    <row r="17" spans="1:40" x14ac:dyDescent="0.25">
      <c r="A17">
        <v>16</v>
      </c>
      <c r="D17" s="114">
        <v>106</v>
      </c>
      <c r="R17" s="114"/>
      <c r="S17" s="114">
        <v>45</v>
      </c>
      <c r="T17" s="114"/>
      <c r="AD17" s="114"/>
      <c r="AE17" s="114"/>
      <c r="AH17" s="114">
        <v>22</v>
      </c>
      <c r="AI17" s="114"/>
      <c r="AN17" s="114"/>
    </row>
    <row r="18" spans="1:40" x14ac:dyDescent="0.25">
      <c r="A18">
        <v>17</v>
      </c>
      <c r="D18" s="114"/>
      <c r="R18" s="114"/>
      <c r="S18" s="114">
        <v>48</v>
      </c>
      <c r="T18" s="114"/>
      <c r="AD18" s="114"/>
      <c r="AE18" s="114"/>
      <c r="AH18" s="114">
        <v>23</v>
      </c>
      <c r="AI18" s="114"/>
      <c r="AN18" s="114"/>
    </row>
    <row r="19" spans="1:40" x14ac:dyDescent="0.25">
      <c r="A19">
        <v>18</v>
      </c>
      <c r="D19" s="114"/>
      <c r="R19" s="114"/>
      <c r="S19" s="114">
        <v>54</v>
      </c>
      <c r="T19" s="114"/>
      <c r="AE19" s="114"/>
      <c r="AH19" s="114">
        <v>24</v>
      </c>
      <c r="AI19" s="114"/>
      <c r="AN19" s="114"/>
    </row>
    <row r="20" spans="1:40" x14ac:dyDescent="0.25">
      <c r="A20">
        <v>19</v>
      </c>
      <c r="D20" s="114"/>
      <c r="R20" s="114"/>
      <c r="S20" s="114">
        <v>65</v>
      </c>
      <c r="T20" s="114"/>
      <c r="AE20" s="114"/>
      <c r="AH20" s="114">
        <v>25</v>
      </c>
      <c r="AI20" s="114"/>
      <c r="AN20" s="114"/>
    </row>
    <row r="21" spans="1:40" x14ac:dyDescent="0.25">
      <c r="A21">
        <v>20</v>
      </c>
      <c r="D21" s="114"/>
      <c r="R21" s="114"/>
      <c r="S21" s="114">
        <v>82</v>
      </c>
      <c r="AE21" s="114"/>
      <c r="AH21" s="114">
        <v>26</v>
      </c>
      <c r="AI21" s="114"/>
      <c r="AN21" s="114"/>
    </row>
    <row r="22" spans="1:40" x14ac:dyDescent="0.25">
      <c r="A22">
        <v>21</v>
      </c>
      <c r="D22" s="114"/>
      <c r="R22" s="114"/>
      <c r="S22" s="114">
        <v>84</v>
      </c>
      <c r="AE22" s="114"/>
      <c r="AH22" s="114">
        <v>34</v>
      </c>
      <c r="AN22" s="114"/>
    </row>
    <row r="23" spans="1:40" x14ac:dyDescent="0.25">
      <c r="A23">
        <v>22</v>
      </c>
      <c r="D23" s="114"/>
      <c r="R23" s="114"/>
      <c r="S23" s="114">
        <v>85</v>
      </c>
      <c r="AE23" s="114"/>
      <c r="AH23" s="114">
        <v>35</v>
      </c>
      <c r="AN23" s="114"/>
    </row>
    <row r="24" spans="1:40" x14ac:dyDescent="0.25">
      <c r="A24">
        <v>23</v>
      </c>
      <c r="D24" s="114"/>
      <c r="S24" s="114">
        <v>86</v>
      </c>
      <c r="AE24" s="114"/>
      <c r="AH24" s="114">
        <v>36</v>
      </c>
      <c r="AN24" s="114"/>
    </row>
    <row r="25" spans="1:40" x14ac:dyDescent="0.25">
      <c r="A25">
        <v>24</v>
      </c>
      <c r="D25" s="114"/>
      <c r="S25" s="114">
        <v>88</v>
      </c>
      <c r="AE25" s="114"/>
      <c r="AH25" s="114">
        <v>38</v>
      </c>
      <c r="AN25" s="114"/>
    </row>
    <row r="26" spans="1:40" x14ac:dyDescent="0.25">
      <c r="A26">
        <v>25</v>
      </c>
      <c r="D26" s="114"/>
      <c r="S26" s="114">
        <v>91</v>
      </c>
      <c r="AH26" s="114">
        <v>39</v>
      </c>
    </row>
    <row r="27" spans="1:40" x14ac:dyDescent="0.25">
      <c r="A27">
        <v>26</v>
      </c>
      <c r="D27" s="114"/>
      <c r="S27" s="114">
        <v>97</v>
      </c>
      <c r="AH27" s="114">
        <v>45</v>
      </c>
    </row>
    <row r="28" spans="1:40" x14ac:dyDescent="0.25">
      <c r="A28">
        <v>27</v>
      </c>
      <c r="D28" s="114"/>
      <c r="S28" s="114">
        <v>98</v>
      </c>
      <c r="AH28" s="114">
        <v>51</v>
      </c>
    </row>
    <row r="29" spans="1:40" x14ac:dyDescent="0.25">
      <c r="A29">
        <v>28</v>
      </c>
      <c r="D29" s="114"/>
      <c r="S29" s="114">
        <v>101</v>
      </c>
      <c r="AH29" s="114">
        <v>55</v>
      </c>
    </row>
    <row r="30" spans="1:40" x14ac:dyDescent="0.25">
      <c r="A30">
        <v>29</v>
      </c>
      <c r="D30" s="114"/>
      <c r="S30" s="114">
        <v>108</v>
      </c>
      <c r="AH30" s="114">
        <v>56</v>
      </c>
    </row>
    <row r="31" spans="1:40" x14ac:dyDescent="0.25">
      <c r="A31">
        <v>30</v>
      </c>
      <c r="D31" s="114"/>
      <c r="S31" s="114">
        <v>109</v>
      </c>
      <c r="AH31" s="114">
        <v>57</v>
      </c>
    </row>
    <row r="32" spans="1:40" x14ac:dyDescent="0.25">
      <c r="A32">
        <v>31</v>
      </c>
      <c r="D32" s="114"/>
      <c r="S32" s="114"/>
      <c r="AH32" s="114">
        <v>58</v>
      </c>
    </row>
    <row r="33" spans="1:34" x14ac:dyDescent="0.25">
      <c r="A33">
        <v>32</v>
      </c>
      <c r="D33" s="114"/>
      <c r="S33" s="114"/>
      <c r="AH33" s="114">
        <v>59</v>
      </c>
    </row>
    <row r="34" spans="1:34" x14ac:dyDescent="0.25">
      <c r="A34">
        <v>33</v>
      </c>
      <c r="S34" s="114"/>
      <c r="AH34" s="114">
        <v>60</v>
      </c>
    </row>
    <row r="35" spans="1:34" x14ac:dyDescent="0.25">
      <c r="A35">
        <v>34</v>
      </c>
      <c r="S35" s="114"/>
      <c r="AH35" s="114">
        <v>61</v>
      </c>
    </row>
    <row r="36" spans="1:34" x14ac:dyDescent="0.25">
      <c r="A36">
        <v>35</v>
      </c>
      <c r="S36" s="114"/>
      <c r="AH36" s="114">
        <v>64</v>
      </c>
    </row>
    <row r="37" spans="1:34" x14ac:dyDescent="0.25">
      <c r="A37">
        <v>36</v>
      </c>
      <c r="S37" s="114"/>
      <c r="AH37" s="114">
        <v>65</v>
      </c>
    </row>
    <row r="38" spans="1:34" x14ac:dyDescent="0.25">
      <c r="A38">
        <v>37</v>
      </c>
      <c r="S38" s="114"/>
      <c r="AH38" s="114">
        <v>66</v>
      </c>
    </row>
    <row r="39" spans="1:34" x14ac:dyDescent="0.25">
      <c r="A39">
        <v>38</v>
      </c>
      <c r="S39" s="114"/>
      <c r="AH39" s="114">
        <v>68</v>
      </c>
    </row>
    <row r="40" spans="1:34" x14ac:dyDescent="0.25">
      <c r="A40">
        <v>39</v>
      </c>
      <c r="S40" s="114"/>
      <c r="AH40" s="114">
        <v>69</v>
      </c>
    </row>
    <row r="41" spans="1:34" x14ac:dyDescent="0.25">
      <c r="A41">
        <v>40</v>
      </c>
      <c r="S41" s="114"/>
      <c r="AH41" s="114">
        <v>70</v>
      </c>
    </row>
    <row r="42" spans="1:34" x14ac:dyDescent="0.25">
      <c r="A42">
        <v>41</v>
      </c>
      <c r="S42" s="114"/>
      <c r="AH42" s="114">
        <v>71</v>
      </c>
    </row>
    <row r="43" spans="1:34" x14ac:dyDescent="0.25">
      <c r="A43">
        <v>42</v>
      </c>
      <c r="S43" s="114"/>
      <c r="AH43" s="114">
        <v>75</v>
      </c>
    </row>
    <row r="44" spans="1:34" x14ac:dyDescent="0.25">
      <c r="A44">
        <v>43</v>
      </c>
      <c r="S44" s="114"/>
      <c r="AH44" s="114">
        <v>76</v>
      </c>
    </row>
    <row r="45" spans="1:34" x14ac:dyDescent="0.25">
      <c r="A45">
        <v>44</v>
      </c>
      <c r="S45" s="114"/>
      <c r="AH45" s="114">
        <v>77</v>
      </c>
    </row>
    <row r="46" spans="1:34" x14ac:dyDescent="0.25">
      <c r="A46">
        <v>45</v>
      </c>
      <c r="S46" s="114"/>
      <c r="AH46" s="114">
        <v>78</v>
      </c>
    </row>
    <row r="47" spans="1:34" x14ac:dyDescent="0.25">
      <c r="A47">
        <v>46</v>
      </c>
      <c r="S47" s="114"/>
      <c r="AH47" s="114">
        <v>79</v>
      </c>
    </row>
    <row r="48" spans="1:34" x14ac:dyDescent="0.25">
      <c r="A48">
        <v>47</v>
      </c>
      <c r="S48" s="114"/>
      <c r="AH48" s="114">
        <v>84</v>
      </c>
    </row>
    <row r="49" spans="1:34" x14ac:dyDescent="0.25">
      <c r="A49">
        <v>48</v>
      </c>
      <c r="S49" s="114"/>
      <c r="AH49" s="114">
        <v>85</v>
      </c>
    </row>
    <row r="50" spans="1:34" x14ac:dyDescent="0.25">
      <c r="A50">
        <v>49</v>
      </c>
      <c r="S50" s="114"/>
      <c r="AH50" s="114">
        <v>86</v>
      </c>
    </row>
    <row r="51" spans="1:34" x14ac:dyDescent="0.25">
      <c r="A51">
        <v>50</v>
      </c>
      <c r="S51" s="114"/>
      <c r="AH51" s="114">
        <v>90</v>
      </c>
    </row>
    <row r="52" spans="1:34" x14ac:dyDescent="0.25">
      <c r="A52">
        <v>51</v>
      </c>
      <c r="S52" s="114"/>
      <c r="AH52" s="114">
        <v>91</v>
      </c>
    </row>
    <row r="53" spans="1:34" x14ac:dyDescent="0.25">
      <c r="A53">
        <v>52</v>
      </c>
      <c r="S53" s="114"/>
      <c r="AH53" s="114">
        <v>92</v>
      </c>
    </row>
    <row r="54" spans="1:34" x14ac:dyDescent="0.25">
      <c r="A54">
        <v>53</v>
      </c>
      <c r="S54" s="114"/>
      <c r="AH54" s="114">
        <v>93</v>
      </c>
    </row>
    <row r="55" spans="1:34" x14ac:dyDescent="0.25">
      <c r="A55">
        <v>54</v>
      </c>
      <c r="S55" s="114"/>
      <c r="AH55" s="114">
        <v>94</v>
      </c>
    </row>
    <row r="56" spans="1:34" x14ac:dyDescent="0.25">
      <c r="A56">
        <v>55</v>
      </c>
      <c r="S56" s="114"/>
      <c r="AH56" s="114">
        <v>95</v>
      </c>
    </row>
    <row r="57" spans="1:34" x14ac:dyDescent="0.25">
      <c r="A57">
        <v>56</v>
      </c>
      <c r="S57" s="114"/>
      <c r="AH57" s="114">
        <v>96</v>
      </c>
    </row>
    <row r="58" spans="1:34" x14ac:dyDescent="0.25">
      <c r="A58">
        <v>57</v>
      </c>
      <c r="S58" s="114"/>
      <c r="AH58" s="114">
        <v>97</v>
      </c>
    </row>
    <row r="59" spans="1:34" x14ac:dyDescent="0.25">
      <c r="A59">
        <v>58</v>
      </c>
      <c r="AH59" s="114">
        <v>99</v>
      </c>
    </row>
    <row r="60" spans="1:34" x14ac:dyDescent="0.25">
      <c r="A60">
        <v>59</v>
      </c>
      <c r="AH60" s="114">
        <v>104</v>
      </c>
    </row>
    <row r="61" spans="1:34" x14ac:dyDescent="0.25">
      <c r="A61">
        <v>60</v>
      </c>
      <c r="AH61" s="114">
        <v>105</v>
      </c>
    </row>
    <row r="62" spans="1:34" x14ac:dyDescent="0.25">
      <c r="A62">
        <v>61</v>
      </c>
      <c r="AH62" s="114">
        <v>106</v>
      </c>
    </row>
    <row r="63" spans="1:34" x14ac:dyDescent="0.25">
      <c r="A63">
        <v>62</v>
      </c>
      <c r="AH63" s="114">
        <v>107</v>
      </c>
    </row>
    <row r="64" spans="1:34" x14ac:dyDescent="0.25">
      <c r="A64">
        <v>63</v>
      </c>
      <c r="AH64" s="114">
        <v>110</v>
      </c>
    </row>
    <row r="65" spans="1:34" x14ac:dyDescent="0.25">
      <c r="A65">
        <v>64</v>
      </c>
      <c r="AH65" s="114">
        <v>111</v>
      </c>
    </row>
    <row r="66" spans="1:34" x14ac:dyDescent="0.25">
      <c r="A66">
        <v>65</v>
      </c>
      <c r="AH66" s="114">
        <v>112</v>
      </c>
    </row>
    <row r="67" spans="1:34" x14ac:dyDescent="0.25">
      <c r="A67">
        <v>66</v>
      </c>
      <c r="AH67" s="114"/>
    </row>
    <row r="68" spans="1:34" x14ac:dyDescent="0.25">
      <c r="A68">
        <v>67</v>
      </c>
      <c r="AH68" s="114"/>
    </row>
    <row r="69" spans="1:34" x14ac:dyDescent="0.25">
      <c r="A69">
        <v>68</v>
      </c>
      <c r="AH69" s="114"/>
    </row>
    <row r="70" spans="1:34" x14ac:dyDescent="0.25">
      <c r="A70">
        <v>69</v>
      </c>
      <c r="AH70" s="114"/>
    </row>
    <row r="71" spans="1:34" x14ac:dyDescent="0.25">
      <c r="A71">
        <v>70</v>
      </c>
      <c r="AH71" s="114"/>
    </row>
    <row r="72" spans="1:34" x14ac:dyDescent="0.25">
      <c r="A72">
        <v>71</v>
      </c>
      <c r="AH72" s="114"/>
    </row>
    <row r="73" spans="1:34" x14ac:dyDescent="0.25">
      <c r="A73">
        <v>72</v>
      </c>
      <c r="AH73" s="114"/>
    </row>
    <row r="74" spans="1:34" x14ac:dyDescent="0.25">
      <c r="A74">
        <v>73</v>
      </c>
      <c r="AH74" s="114"/>
    </row>
    <row r="75" spans="1:34" x14ac:dyDescent="0.25">
      <c r="A75">
        <v>74</v>
      </c>
      <c r="AH75" s="114"/>
    </row>
    <row r="76" spans="1:34" x14ac:dyDescent="0.25">
      <c r="A76">
        <v>75</v>
      </c>
      <c r="AH76" s="114"/>
    </row>
    <row r="77" spans="1:34" x14ac:dyDescent="0.25">
      <c r="A77">
        <v>76</v>
      </c>
      <c r="AH77" s="114"/>
    </row>
    <row r="78" spans="1:34" x14ac:dyDescent="0.25">
      <c r="A78">
        <v>77</v>
      </c>
      <c r="AH78" s="114"/>
    </row>
    <row r="79" spans="1:34" x14ac:dyDescent="0.25">
      <c r="A79">
        <v>78</v>
      </c>
      <c r="AH79" s="114"/>
    </row>
    <row r="80" spans="1:34" x14ac:dyDescent="0.25">
      <c r="A80">
        <v>79</v>
      </c>
      <c r="AH80" s="114"/>
    </row>
    <row r="81" spans="1:34" x14ac:dyDescent="0.25">
      <c r="A81">
        <v>80</v>
      </c>
      <c r="AH81" s="114"/>
    </row>
    <row r="82" spans="1:34" x14ac:dyDescent="0.25">
      <c r="A82">
        <v>81</v>
      </c>
      <c r="AH82" s="114"/>
    </row>
    <row r="83" spans="1:34" x14ac:dyDescent="0.25">
      <c r="A83">
        <v>82</v>
      </c>
      <c r="AH83" s="114"/>
    </row>
    <row r="84" spans="1:34" x14ac:dyDescent="0.25">
      <c r="A84">
        <v>83</v>
      </c>
      <c r="AH84" s="114"/>
    </row>
    <row r="85" spans="1:34" x14ac:dyDescent="0.25">
      <c r="A85">
        <v>84</v>
      </c>
      <c r="AH85" s="114"/>
    </row>
    <row r="86" spans="1:34" x14ac:dyDescent="0.25">
      <c r="A86">
        <v>85</v>
      </c>
      <c r="AH86" s="114"/>
    </row>
    <row r="87" spans="1:34" x14ac:dyDescent="0.25">
      <c r="A87">
        <v>86</v>
      </c>
      <c r="AH87" s="114"/>
    </row>
    <row r="88" spans="1:34" x14ac:dyDescent="0.25">
      <c r="A88">
        <v>87</v>
      </c>
      <c r="AH88" s="114"/>
    </row>
    <row r="89" spans="1:34" x14ac:dyDescent="0.25">
      <c r="A89">
        <v>88</v>
      </c>
      <c r="AH89" s="114"/>
    </row>
    <row r="90" spans="1:34" x14ac:dyDescent="0.25">
      <c r="A90">
        <v>89</v>
      </c>
      <c r="AH90" s="114"/>
    </row>
    <row r="91" spans="1:34" x14ac:dyDescent="0.25">
      <c r="A91">
        <v>90</v>
      </c>
      <c r="AH91" s="114"/>
    </row>
    <row r="92" spans="1:34" x14ac:dyDescent="0.25">
      <c r="A92">
        <v>91</v>
      </c>
      <c r="AH92" s="114"/>
    </row>
    <row r="93" spans="1:34" x14ac:dyDescent="0.25">
      <c r="A93">
        <v>92</v>
      </c>
      <c r="AH93" s="114"/>
    </row>
    <row r="94" spans="1:34" x14ac:dyDescent="0.25">
      <c r="A94">
        <v>93</v>
      </c>
      <c r="AH94" s="114"/>
    </row>
    <row r="95" spans="1:34" x14ac:dyDescent="0.25">
      <c r="A95">
        <v>94</v>
      </c>
      <c r="AH95" s="114"/>
    </row>
    <row r="96" spans="1:34" x14ac:dyDescent="0.25">
      <c r="A96">
        <v>95</v>
      </c>
      <c r="AH96" s="114"/>
    </row>
    <row r="97" spans="1:34" x14ac:dyDescent="0.25">
      <c r="A97">
        <v>96</v>
      </c>
      <c r="AH97" s="114"/>
    </row>
    <row r="98" spans="1:34" x14ac:dyDescent="0.25">
      <c r="A98">
        <v>97</v>
      </c>
      <c r="AH98" s="114"/>
    </row>
    <row r="99" spans="1:34" x14ac:dyDescent="0.25">
      <c r="A99">
        <v>98</v>
      </c>
      <c r="AH99" s="114"/>
    </row>
    <row r="100" spans="1:34" x14ac:dyDescent="0.25">
      <c r="A100">
        <v>99</v>
      </c>
      <c r="AH100" s="114"/>
    </row>
    <row r="101" spans="1:34" x14ac:dyDescent="0.25">
      <c r="A101">
        <v>100</v>
      </c>
      <c r="AH101" s="114"/>
    </row>
    <row r="102" spans="1:34" x14ac:dyDescent="0.25">
      <c r="A102">
        <v>101</v>
      </c>
      <c r="AH102" s="114"/>
    </row>
    <row r="103" spans="1:34" x14ac:dyDescent="0.25">
      <c r="A103">
        <v>102</v>
      </c>
      <c r="AH103" s="114"/>
    </row>
    <row r="104" spans="1:34" x14ac:dyDescent="0.25">
      <c r="A104">
        <v>103</v>
      </c>
      <c r="AH104" s="114"/>
    </row>
    <row r="105" spans="1:34" x14ac:dyDescent="0.25">
      <c r="A105">
        <v>104</v>
      </c>
      <c r="AH105" s="114"/>
    </row>
    <row r="106" spans="1:34" x14ac:dyDescent="0.25">
      <c r="A106">
        <v>105</v>
      </c>
      <c r="AH106" s="114"/>
    </row>
    <row r="107" spans="1:34" x14ac:dyDescent="0.25">
      <c r="A107">
        <v>106</v>
      </c>
      <c r="AH107" s="114"/>
    </row>
    <row r="108" spans="1:34" x14ac:dyDescent="0.25">
      <c r="A108">
        <v>107</v>
      </c>
      <c r="AH108" s="114"/>
    </row>
    <row r="109" spans="1:34" x14ac:dyDescent="0.25">
      <c r="A109">
        <v>108</v>
      </c>
      <c r="AH109" s="114"/>
    </row>
    <row r="110" spans="1:34" x14ac:dyDescent="0.25">
      <c r="A110">
        <v>109</v>
      </c>
      <c r="AH110" s="114"/>
    </row>
    <row r="111" spans="1:34" x14ac:dyDescent="0.25">
      <c r="A111">
        <v>110</v>
      </c>
      <c r="AH111" s="114"/>
    </row>
    <row r="112" spans="1:34" x14ac:dyDescent="0.25">
      <c r="A112">
        <v>111</v>
      </c>
      <c r="AH112" s="114"/>
    </row>
    <row r="113" spans="1:34" x14ac:dyDescent="0.25">
      <c r="A113">
        <v>112</v>
      </c>
      <c r="AH113" s="114"/>
    </row>
    <row r="114" spans="1:34" x14ac:dyDescent="0.25">
      <c r="AH114" s="114"/>
    </row>
    <row r="115" spans="1:34" x14ac:dyDescent="0.25">
      <c r="AH115" s="114"/>
    </row>
    <row r="116" spans="1:34" x14ac:dyDescent="0.25">
      <c r="AH116" s="114"/>
    </row>
    <row r="117" spans="1:34" x14ac:dyDescent="0.25">
      <c r="AH117" s="114"/>
    </row>
    <row r="118" spans="1:34" x14ac:dyDescent="0.25">
      <c r="AH118" s="114"/>
    </row>
    <row r="119" spans="1:34" x14ac:dyDescent="0.25">
      <c r="AH119" s="114"/>
    </row>
    <row r="120" spans="1:34" x14ac:dyDescent="0.25">
      <c r="AH120" s="114"/>
    </row>
    <row r="121" spans="1:34" x14ac:dyDescent="0.25">
      <c r="AH121" s="114"/>
    </row>
    <row r="122" spans="1:34" x14ac:dyDescent="0.25">
      <c r="AH122" s="114"/>
    </row>
    <row r="123" spans="1:34" x14ac:dyDescent="0.25">
      <c r="AH123" s="114"/>
    </row>
    <row r="124" spans="1:34" x14ac:dyDescent="0.25">
      <c r="AH124" s="114"/>
    </row>
    <row r="125" spans="1:34" x14ac:dyDescent="0.25">
      <c r="AH125" s="114"/>
    </row>
    <row r="126" spans="1:34" x14ac:dyDescent="0.25">
      <c r="AH126" s="114"/>
    </row>
    <row r="127" spans="1:34" x14ac:dyDescent="0.25">
      <c r="AH127" s="114"/>
    </row>
    <row r="128" spans="1:34" x14ac:dyDescent="0.25">
      <c r="AH128" s="114"/>
    </row>
    <row r="129" spans="34:34" x14ac:dyDescent="0.25">
      <c r="AH129" s="114"/>
    </row>
    <row r="130" spans="34:34" x14ac:dyDescent="0.25">
      <c r="AH130" s="114"/>
    </row>
    <row r="131" spans="34:34" x14ac:dyDescent="0.25">
      <c r="AH131" s="114"/>
    </row>
    <row r="132" spans="34:34" x14ac:dyDescent="0.25">
      <c r="AH132" s="114"/>
    </row>
    <row r="133" spans="34:34" x14ac:dyDescent="0.25">
      <c r="AH133" s="114"/>
    </row>
    <row r="134" spans="34:34" x14ac:dyDescent="0.25">
      <c r="AH134" s="114"/>
    </row>
    <row r="135" spans="34:34" x14ac:dyDescent="0.25">
      <c r="AH135" s="114"/>
    </row>
    <row r="136" spans="34:34" x14ac:dyDescent="0.25">
      <c r="AH136" s="114"/>
    </row>
    <row r="137" spans="34:34" x14ac:dyDescent="0.25">
      <c r="AH137" s="114"/>
    </row>
    <row r="138" spans="34:34" x14ac:dyDescent="0.25">
      <c r="AH138" s="114"/>
    </row>
    <row r="139" spans="34:34" x14ac:dyDescent="0.25">
      <c r="AH139" s="114"/>
    </row>
    <row r="140" spans="34:34" x14ac:dyDescent="0.25">
      <c r="AH140" s="114"/>
    </row>
    <row r="141" spans="34:34" x14ac:dyDescent="0.25">
      <c r="AH141" s="114"/>
    </row>
    <row r="142" spans="34:34" x14ac:dyDescent="0.25">
      <c r="AH142" s="114"/>
    </row>
    <row r="143" spans="34:34" x14ac:dyDescent="0.25">
      <c r="AH143" s="114"/>
    </row>
    <row r="144" spans="34:34" x14ac:dyDescent="0.25">
      <c r="AH144" s="114"/>
    </row>
    <row r="145" spans="34:34" x14ac:dyDescent="0.25">
      <c r="AH145" s="114"/>
    </row>
    <row r="146" spans="34:34" x14ac:dyDescent="0.25">
      <c r="AH146" s="114"/>
    </row>
    <row r="147" spans="34:34" x14ac:dyDescent="0.25">
      <c r="AH147" s="114"/>
    </row>
    <row r="148" spans="34:34" x14ac:dyDescent="0.25">
      <c r="AH148" s="114"/>
    </row>
    <row r="149" spans="34:34" x14ac:dyDescent="0.25">
      <c r="AH149" s="114"/>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132"/>
  <sheetViews>
    <sheetView workbookViewId="0">
      <selection activeCell="E3" sqref="E3"/>
    </sheetView>
  </sheetViews>
  <sheetFormatPr defaultRowHeight="15" x14ac:dyDescent="0.25"/>
  <cols>
    <col min="1" max="1" width="11.140625" bestFit="1" customWidth="1"/>
    <col min="2" max="2" width="9.42578125" customWidth="1"/>
    <col min="3" max="3" width="9" bestFit="1" customWidth="1"/>
    <col min="4" max="4" width="6.5703125" bestFit="1" customWidth="1"/>
  </cols>
  <sheetData>
    <row r="1" spans="1:4" x14ac:dyDescent="0.25">
      <c r="B1" t="s">
        <v>628</v>
      </c>
    </row>
    <row r="2" spans="1:4" x14ac:dyDescent="0.25">
      <c r="A2" t="s">
        <v>627</v>
      </c>
      <c r="B2" t="s">
        <v>397</v>
      </c>
      <c r="C2" t="s">
        <v>398</v>
      </c>
      <c r="D2" t="s">
        <v>399</v>
      </c>
    </row>
    <row r="3" spans="1:4" x14ac:dyDescent="0.25">
      <c r="A3">
        <v>1</v>
      </c>
      <c r="B3">
        <v>-1</v>
      </c>
      <c r="C3">
        <v>-1</v>
      </c>
      <c r="D3">
        <v>0</v>
      </c>
    </row>
    <row r="4" spans="1:4" x14ac:dyDescent="0.25">
      <c r="A4">
        <v>2</v>
      </c>
      <c r="B4">
        <v>-1</v>
      </c>
      <c r="C4">
        <v>0</v>
      </c>
      <c r="D4">
        <v>0</v>
      </c>
    </row>
    <row r="5" spans="1:4" x14ac:dyDescent="0.25">
      <c r="A5">
        <v>3</v>
      </c>
      <c r="B5">
        <v>-1</v>
      </c>
      <c r="C5">
        <v>-1</v>
      </c>
      <c r="D5">
        <v>0</v>
      </c>
    </row>
    <row r="6" spans="1:4" x14ac:dyDescent="0.25">
      <c r="A6">
        <v>4</v>
      </c>
      <c r="B6">
        <v>0</v>
      </c>
      <c r="C6">
        <v>0</v>
      </c>
      <c r="D6">
        <v>0</v>
      </c>
    </row>
    <row r="7" spans="1:4" x14ac:dyDescent="0.25">
      <c r="A7">
        <v>5</v>
      </c>
      <c r="B7">
        <v>0</v>
      </c>
      <c r="C7">
        <v>-1</v>
      </c>
      <c r="D7">
        <v>-1</v>
      </c>
    </row>
    <row r="8" spans="1:4" x14ac:dyDescent="0.25">
      <c r="A8">
        <v>6</v>
      </c>
      <c r="B8">
        <v>0</v>
      </c>
      <c r="C8">
        <v>0</v>
      </c>
      <c r="D8">
        <v>0</v>
      </c>
    </row>
    <row r="9" spans="1:4" x14ac:dyDescent="0.25">
      <c r="A9">
        <v>7</v>
      </c>
      <c r="B9">
        <v>0</v>
      </c>
      <c r="C9">
        <v>0</v>
      </c>
      <c r="D9">
        <v>0</v>
      </c>
    </row>
    <row r="10" spans="1:4" x14ac:dyDescent="0.25">
      <c r="A10">
        <v>8</v>
      </c>
      <c r="B10">
        <v>0</v>
      </c>
      <c r="C10">
        <v>0</v>
      </c>
      <c r="D10">
        <v>0</v>
      </c>
    </row>
    <row r="11" spans="1:4" x14ac:dyDescent="0.25">
      <c r="A11">
        <v>9</v>
      </c>
      <c r="B11">
        <v>-1</v>
      </c>
      <c r="C11">
        <v>0</v>
      </c>
      <c r="D11">
        <v>0</v>
      </c>
    </row>
    <row r="12" spans="1:4" x14ac:dyDescent="0.25">
      <c r="A12">
        <v>10</v>
      </c>
      <c r="B12">
        <v>0</v>
      </c>
      <c r="C12">
        <v>0</v>
      </c>
      <c r="D12">
        <v>0</v>
      </c>
    </row>
    <row r="13" spans="1:4" x14ac:dyDescent="0.25">
      <c r="A13">
        <v>11</v>
      </c>
      <c r="B13">
        <v>0</v>
      </c>
      <c r="C13">
        <v>0</v>
      </c>
      <c r="D13">
        <v>0</v>
      </c>
    </row>
    <row r="14" spans="1:4" x14ac:dyDescent="0.25">
      <c r="A14">
        <v>12</v>
      </c>
      <c r="B14">
        <v>-1</v>
      </c>
      <c r="C14">
        <v>0</v>
      </c>
      <c r="D14">
        <v>0</v>
      </c>
    </row>
    <row r="15" spans="1:4" x14ac:dyDescent="0.25">
      <c r="A15">
        <v>13</v>
      </c>
      <c r="B15">
        <v>0</v>
      </c>
      <c r="C15">
        <v>0</v>
      </c>
      <c r="D15">
        <v>0</v>
      </c>
    </row>
    <row r="16" spans="1:4" x14ac:dyDescent="0.25">
      <c r="A16">
        <v>14</v>
      </c>
      <c r="B16">
        <v>1</v>
      </c>
      <c r="C16">
        <v>0</v>
      </c>
      <c r="D16">
        <v>0</v>
      </c>
    </row>
    <row r="17" spans="1:4" x14ac:dyDescent="0.25">
      <c r="A17">
        <v>15</v>
      </c>
      <c r="B17">
        <v>0</v>
      </c>
      <c r="C17">
        <v>0</v>
      </c>
      <c r="D17">
        <v>0</v>
      </c>
    </row>
    <row r="18" spans="1:4" x14ac:dyDescent="0.25">
      <c r="A18">
        <v>16</v>
      </c>
      <c r="B18">
        <v>-1</v>
      </c>
      <c r="C18">
        <v>0</v>
      </c>
      <c r="D18">
        <v>0</v>
      </c>
    </row>
    <row r="19" spans="1:4" x14ac:dyDescent="0.25">
      <c r="A19">
        <v>17</v>
      </c>
      <c r="B19">
        <v>0</v>
      </c>
      <c r="C19">
        <v>0</v>
      </c>
      <c r="D19">
        <v>0</v>
      </c>
    </row>
    <row r="20" spans="1:4" x14ac:dyDescent="0.25">
      <c r="A20">
        <v>18</v>
      </c>
      <c r="B20">
        <v>-1</v>
      </c>
      <c r="C20">
        <v>-1</v>
      </c>
      <c r="D20">
        <v>0</v>
      </c>
    </row>
    <row r="21" spans="1:4" x14ac:dyDescent="0.25">
      <c r="A21">
        <v>19</v>
      </c>
      <c r="B21">
        <v>-1</v>
      </c>
      <c r="C21">
        <v>-1</v>
      </c>
      <c r="D21">
        <v>0</v>
      </c>
    </row>
    <row r="22" spans="1:4" x14ac:dyDescent="0.25">
      <c r="A22">
        <v>20</v>
      </c>
      <c r="B22">
        <v>-1</v>
      </c>
      <c r="C22">
        <v>-1</v>
      </c>
      <c r="D22">
        <v>0</v>
      </c>
    </row>
    <row r="23" spans="1:4" x14ac:dyDescent="0.25">
      <c r="A23">
        <v>21</v>
      </c>
      <c r="B23">
        <v>0</v>
      </c>
      <c r="C23">
        <v>0</v>
      </c>
      <c r="D23">
        <v>0</v>
      </c>
    </row>
    <row r="24" spans="1:4" x14ac:dyDescent="0.25">
      <c r="A24">
        <v>22</v>
      </c>
      <c r="B24">
        <v>0</v>
      </c>
      <c r="C24">
        <v>0</v>
      </c>
      <c r="D24">
        <v>0</v>
      </c>
    </row>
    <row r="25" spans="1:4" x14ac:dyDescent="0.25">
      <c r="A25">
        <v>23</v>
      </c>
      <c r="B25">
        <v>0</v>
      </c>
      <c r="C25">
        <v>0</v>
      </c>
      <c r="D25">
        <v>0</v>
      </c>
    </row>
    <row r="26" spans="1:4" x14ac:dyDescent="0.25">
      <c r="A26">
        <v>24</v>
      </c>
      <c r="B26">
        <v>-2</v>
      </c>
      <c r="C26">
        <v>0</v>
      </c>
      <c r="D26">
        <v>0</v>
      </c>
    </row>
    <row r="27" spans="1:4" x14ac:dyDescent="0.25">
      <c r="A27">
        <v>25</v>
      </c>
      <c r="B27">
        <v>0</v>
      </c>
      <c r="C27">
        <v>0</v>
      </c>
      <c r="D27">
        <v>-3</v>
      </c>
    </row>
    <row r="28" spans="1:4" x14ac:dyDescent="0.25">
      <c r="A28">
        <v>26</v>
      </c>
      <c r="B28">
        <v>-1</v>
      </c>
      <c r="C28">
        <v>0</v>
      </c>
      <c r="D28">
        <v>-2</v>
      </c>
    </row>
    <row r="29" spans="1:4" x14ac:dyDescent="0.25">
      <c r="A29">
        <v>27</v>
      </c>
      <c r="B29">
        <v>-1</v>
      </c>
      <c r="C29">
        <v>0</v>
      </c>
      <c r="D29">
        <v>-2</v>
      </c>
    </row>
    <row r="30" spans="1:4" x14ac:dyDescent="0.25">
      <c r="A30">
        <v>28</v>
      </c>
      <c r="B30">
        <v>0</v>
      </c>
      <c r="C30">
        <v>-2</v>
      </c>
      <c r="D30">
        <v>0</v>
      </c>
    </row>
    <row r="31" spans="1:4" x14ac:dyDescent="0.25">
      <c r="A31">
        <v>29</v>
      </c>
      <c r="B31">
        <v>2</v>
      </c>
      <c r="C31">
        <v>2</v>
      </c>
      <c r="D31">
        <v>1</v>
      </c>
    </row>
    <row r="32" spans="1:4" x14ac:dyDescent="0.25">
      <c r="A32">
        <v>30</v>
      </c>
      <c r="B32">
        <v>0</v>
      </c>
      <c r="C32">
        <v>-2</v>
      </c>
      <c r="D32">
        <v>0</v>
      </c>
    </row>
    <row r="33" spans="1:4" x14ac:dyDescent="0.25">
      <c r="A33">
        <v>31</v>
      </c>
      <c r="B33">
        <v>0</v>
      </c>
      <c r="C33">
        <v>0</v>
      </c>
      <c r="D33">
        <v>0</v>
      </c>
    </row>
    <row r="34" spans="1:4" x14ac:dyDescent="0.25">
      <c r="A34">
        <v>32</v>
      </c>
      <c r="B34">
        <v>0</v>
      </c>
      <c r="C34">
        <v>-1</v>
      </c>
      <c r="D34">
        <v>0</v>
      </c>
    </row>
    <row r="35" spans="1:4" x14ac:dyDescent="0.25">
      <c r="A35">
        <v>33</v>
      </c>
      <c r="B35">
        <v>-1</v>
      </c>
      <c r="C35">
        <v>-2</v>
      </c>
      <c r="D35">
        <v>-3</v>
      </c>
    </row>
    <row r="36" spans="1:4" x14ac:dyDescent="0.25">
      <c r="A36">
        <v>34</v>
      </c>
      <c r="B36">
        <v>0</v>
      </c>
      <c r="C36">
        <v>0</v>
      </c>
      <c r="D36">
        <v>0</v>
      </c>
    </row>
    <row r="37" spans="1:4" x14ac:dyDescent="0.25">
      <c r="A37">
        <v>35</v>
      </c>
      <c r="B37">
        <v>0</v>
      </c>
      <c r="C37">
        <v>-1</v>
      </c>
      <c r="D37">
        <v>0</v>
      </c>
    </row>
    <row r="38" spans="1:4" x14ac:dyDescent="0.25">
      <c r="A38">
        <v>36</v>
      </c>
      <c r="B38">
        <v>0</v>
      </c>
      <c r="C38">
        <v>2</v>
      </c>
      <c r="D38">
        <v>0</v>
      </c>
    </row>
    <row r="39" spans="1:4" x14ac:dyDescent="0.25">
      <c r="A39">
        <v>37</v>
      </c>
      <c r="B39">
        <v>-1</v>
      </c>
      <c r="C39">
        <v>-1</v>
      </c>
      <c r="D39">
        <v>-2</v>
      </c>
    </row>
    <row r="40" spans="1:4" x14ac:dyDescent="0.25">
      <c r="A40">
        <v>38</v>
      </c>
      <c r="B40">
        <v>-1</v>
      </c>
      <c r="C40">
        <v>0</v>
      </c>
      <c r="D40">
        <v>0</v>
      </c>
    </row>
    <row r="41" spans="1:4" x14ac:dyDescent="0.25">
      <c r="A41">
        <v>39</v>
      </c>
      <c r="B41">
        <v>0</v>
      </c>
      <c r="C41">
        <v>0</v>
      </c>
      <c r="D41">
        <v>0</v>
      </c>
    </row>
    <row r="42" spans="1:4" x14ac:dyDescent="0.25">
      <c r="A42">
        <v>40</v>
      </c>
      <c r="B42">
        <v>0</v>
      </c>
      <c r="C42">
        <v>0</v>
      </c>
      <c r="D42">
        <v>0</v>
      </c>
    </row>
    <row r="43" spans="1:4" x14ac:dyDescent="0.25">
      <c r="A43">
        <v>41</v>
      </c>
      <c r="B43">
        <v>0</v>
      </c>
      <c r="C43">
        <v>-3</v>
      </c>
      <c r="D43">
        <v>0</v>
      </c>
    </row>
    <row r="44" spans="1:4" x14ac:dyDescent="0.25">
      <c r="A44">
        <v>42</v>
      </c>
      <c r="B44">
        <v>0</v>
      </c>
      <c r="C44">
        <v>0</v>
      </c>
      <c r="D44">
        <v>0</v>
      </c>
    </row>
    <row r="45" spans="1:4" x14ac:dyDescent="0.25">
      <c r="A45">
        <v>43</v>
      </c>
      <c r="B45">
        <v>2</v>
      </c>
      <c r="C45">
        <v>2</v>
      </c>
      <c r="D45">
        <v>1</v>
      </c>
    </row>
    <row r="46" spans="1:4" x14ac:dyDescent="0.25">
      <c r="A46">
        <v>44</v>
      </c>
      <c r="B46">
        <v>0</v>
      </c>
      <c r="C46">
        <v>0</v>
      </c>
      <c r="D46">
        <v>1</v>
      </c>
    </row>
    <row r="47" spans="1:4" x14ac:dyDescent="0.25">
      <c r="A47">
        <v>45</v>
      </c>
      <c r="B47">
        <v>0</v>
      </c>
      <c r="C47">
        <v>-1</v>
      </c>
      <c r="D47">
        <v>-2</v>
      </c>
    </row>
    <row r="48" spans="1:4" x14ac:dyDescent="0.25">
      <c r="A48">
        <v>46</v>
      </c>
      <c r="B48">
        <v>2</v>
      </c>
      <c r="C48">
        <v>0</v>
      </c>
      <c r="D48">
        <v>0</v>
      </c>
    </row>
    <row r="49" spans="1:4" x14ac:dyDescent="0.25">
      <c r="A49">
        <v>47</v>
      </c>
      <c r="B49">
        <v>0</v>
      </c>
      <c r="C49">
        <v>0</v>
      </c>
      <c r="D49">
        <v>0</v>
      </c>
    </row>
    <row r="50" spans="1:4" x14ac:dyDescent="0.25">
      <c r="A50">
        <v>48</v>
      </c>
      <c r="B50">
        <v>0</v>
      </c>
      <c r="C50">
        <v>0</v>
      </c>
      <c r="D50">
        <v>0</v>
      </c>
    </row>
    <row r="51" spans="1:4" x14ac:dyDescent="0.25">
      <c r="A51">
        <v>49</v>
      </c>
      <c r="B51">
        <v>-1</v>
      </c>
      <c r="C51">
        <v>0</v>
      </c>
      <c r="D51">
        <v>-2</v>
      </c>
    </row>
    <row r="52" spans="1:4" x14ac:dyDescent="0.25">
      <c r="A52">
        <v>50</v>
      </c>
      <c r="B52">
        <v>-1</v>
      </c>
      <c r="C52">
        <v>0</v>
      </c>
      <c r="D52">
        <v>0</v>
      </c>
    </row>
    <row r="53" spans="1:4" x14ac:dyDescent="0.25">
      <c r="A53">
        <v>51</v>
      </c>
      <c r="B53">
        <v>-1</v>
      </c>
      <c r="C53">
        <v>0</v>
      </c>
      <c r="D53">
        <v>0</v>
      </c>
    </row>
    <row r="54" spans="1:4" x14ac:dyDescent="0.25">
      <c r="A54">
        <v>52</v>
      </c>
      <c r="B54">
        <v>-1</v>
      </c>
      <c r="C54">
        <v>-3</v>
      </c>
      <c r="D54">
        <v>-3</v>
      </c>
    </row>
    <row r="55" spans="1:4" x14ac:dyDescent="0.25">
      <c r="A55">
        <v>53</v>
      </c>
      <c r="B55">
        <v>0</v>
      </c>
      <c r="C55">
        <v>0</v>
      </c>
      <c r="D55">
        <v>0</v>
      </c>
    </row>
    <row r="56" spans="1:4" x14ac:dyDescent="0.25">
      <c r="A56">
        <v>54</v>
      </c>
      <c r="B56">
        <v>0</v>
      </c>
      <c r="C56">
        <v>0</v>
      </c>
      <c r="D56">
        <v>0</v>
      </c>
    </row>
    <row r="57" spans="1:4" x14ac:dyDescent="0.25">
      <c r="A57">
        <v>55</v>
      </c>
      <c r="B57">
        <v>-1</v>
      </c>
      <c r="C57">
        <v>-1</v>
      </c>
      <c r="D57">
        <v>-1</v>
      </c>
    </row>
    <row r="58" spans="1:4" x14ac:dyDescent="0.25">
      <c r="A58">
        <v>56</v>
      </c>
      <c r="B58">
        <v>-1</v>
      </c>
      <c r="C58">
        <v>0</v>
      </c>
      <c r="D58">
        <v>0</v>
      </c>
    </row>
    <row r="59" spans="1:4" x14ac:dyDescent="0.25">
      <c r="A59">
        <v>57</v>
      </c>
      <c r="B59">
        <v>-1</v>
      </c>
      <c r="C59">
        <v>0</v>
      </c>
      <c r="D59">
        <v>0</v>
      </c>
    </row>
    <row r="60" spans="1:4" x14ac:dyDescent="0.25">
      <c r="A60">
        <v>58</v>
      </c>
      <c r="B60">
        <v>-2</v>
      </c>
      <c r="C60">
        <v>-2</v>
      </c>
      <c r="D60">
        <v>0</v>
      </c>
    </row>
    <row r="61" spans="1:4" x14ac:dyDescent="0.25">
      <c r="A61">
        <v>59</v>
      </c>
      <c r="B61">
        <v>0</v>
      </c>
      <c r="C61">
        <v>-1</v>
      </c>
      <c r="D61">
        <v>0</v>
      </c>
    </row>
    <row r="62" spans="1:4" x14ac:dyDescent="0.25">
      <c r="A62">
        <v>60</v>
      </c>
      <c r="B62">
        <v>0</v>
      </c>
      <c r="C62">
        <v>0</v>
      </c>
      <c r="D62">
        <v>0</v>
      </c>
    </row>
    <row r="63" spans="1:4" x14ac:dyDescent="0.25">
      <c r="A63">
        <v>61</v>
      </c>
      <c r="B63">
        <v>0</v>
      </c>
      <c r="C63">
        <v>0</v>
      </c>
      <c r="D63">
        <v>0</v>
      </c>
    </row>
    <row r="64" spans="1:4" x14ac:dyDescent="0.25">
      <c r="A64">
        <v>62</v>
      </c>
      <c r="B64">
        <v>0</v>
      </c>
      <c r="C64">
        <v>2</v>
      </c>
      <c r="D64">
        <v>0</v>
      </c>
    </row>
    <row r="65" spans="1:4" x14ac:dyDescent="0.25">
      <c r="A65">
        <v>63</v>
      </c>
      <c r="B65">
        <v>0</v>
      </c>
      <c r="C65">
        <v>0</v>
      </c>
      <c r="D65">
        <v>0</v>
      </c>
    </row>
    <row r="66" spans="1:4" x14ac:dyDescent="0.25">
      <c r="A66">
        <v>64</v>
      </c>
      <c r="B66">
        <v>-1</v>
      </c>
      <c r="C66">
        <v>-1</v>
      </c>
      <c r="D66">
        <v>0</v>
      </c>
    </row>
    <row r="67" spans="1:4" x14ac:dyDescent="0.25">
      <c r="A67">
        <v>65</v>
      </c>
      <c r="B67">
        <v>0</v>
      </c>
      <c r="C67">
        <v>0</v>
      </c>
      <c r="D67">
        <v>-2</v>
      </c>
    </row>
    <row r="68" spans="1:4" x14ac:dyDescent="0.25">
      <c r="A68">
        <v>66</v>
      </c>
      <c r="B68">
        <v>0</v>
      </c>
      <c r="C68">
        <v>0</v>
      </c>
      <c r="D68">
        <v>0</v>
      </c>
    </row>
    <row r="69" spans="1:4" x14ac:dyDescent="0.25">
      <c r="A69">
        <v>67</v>
      </c>
      <c r="B69">
        <v>2</v>
      </c>
      <c r="C69">
        <v>0</v>
      </c>
      <c r="D69">
        <v>0</v>
      </c>
    </row>
    <row r="70" spans="1:4" x14ac:dyDescent="0.25">
      <c r="A70">
        <v>68</v>
      </c>
      <c r="B70">
        <v>0</v>
      </c>
      <c r="C70">
        <v>-1</v>
      </c>
      <c r="D70">
        <v>0</v>
      </c>
    </row>
    <row r="71" spans="1:4" x14ac:dyDescent="0.25">
      <c r="A71">
        <v>69</v>
      </c>
      <c r="B71">
        <v>-1</v>
      </c>
      <c r="C71">
        <v>-1</v>
      </c>
      <c r="D71">
        <v>0</v>
      </c>
    </row>
    <row r="72" spans="1:4" x14ac:dyDescent="0.25">
      <c r="A72">
        <v>70</v>
      </c>
      <c r="B72">
        <v>-1</v>
      </c>
      <c r="C72">
        <v>-1</v>
      </c>
      <c r="D72">
        <v>-3</v>
      </c>
    </row>
    <row r="73" spans="1:4" x14ac:dyDescent="0.25">
      <c r="A73">
        <v>71</v>
      </c>
      <c r="B73">
        <v>-1</v>
      </c>
      <c r="C73">
        <v>0</v>
      </c>
      <c r="D73">
        <v>0</v>
      </c>
    </row>
    <row r="74" spans="1:4" x14ac:dyDescent="0.25">
      <c r="A74">
        <v>72</v>
      </c>
      <c r="B74">
        <v>-1</v>
      </c>
      <c r="C74">
        <v>-1</v>
      </c>
      <c r="D74">
        <v>-2</v>
      </c>
    </row>
    <row r="75" spans="1:4" x14ac:dyDescent="0.25">
      <c r="A75">
        <v>73</v>
      </c>
      <c r="B75">
        <v>0</v>
      </c>
      <c r="C75">
        <v>0</v>
      </c>
      <c r="D75">
        <v>0</v>
      </c>
    </row>
    <row r="76" spans="1:4" x14ac:dyDescent="0.25">
      <c r="A76">
        <v>74</v>
      </c>
      <c r="B76">
        <v>-2</v>
      </c>
      <c r="C76">
        <v>-2</v>
      </c>
      <c r="D76">
        <v>0</v>
      </c>
    </row>
    <row r="77" spans="1:4" x14ac:dyDescent="0.25">
      <c r="A77">
        <v>75</v>
      </c>
      <c r="B77">
        <v>0</v>
      </c>
      <c r="C77">
        <v>0</v>
      </c>
      <c r="D77">
        <v>0</v>
      </c>
    </row>
    <row r="78" spans="1:4" x14ac:dyDescent="0.25">
      <c r="A78">
        <v>76</v>
      </c>
      <c r="B78">
        <v>0</v>
      </c>
      <c r="C78">
        <v>0</v>
      </c>
      <c r="D78">
        <v>0</v>
      </c>
    </row>
    <row r="79" spans="1:4" x14ac:dyDescent="0.25">
      <c r="A79">
        <v>77</v>
      </c>
      <c r="B79">
        <v>0</v>
      </c>
      <c r="C79">
        <v>0</v>
      </c>
      <c r="D79">
        <v>0</v>
      </c>
    </row>
    <row r="80" spans="1:4" x14ac:dyDescent="0.25">
      <c r="A80">
        <v>78</v>
      </c>
      <c r="B80">
        <v>0</v>
      </c>
      <c r="C80">
        <v>0</v>
      </c>
      <c r="D80">
        <v>0</v>
      </c>
    </row>
    <row r="81" spans="1:4" x14ac:dyDescent="0.25">
      <c r="A81">
        <v>79</v>
      </c>
      <c r="B81">
        <v>-1</v>
      </c>
      <c r="C81">
        <v>-1</v>
      </c>
      <c r="D81">
        <v>-3</v>
      </c>
    </row>
    <row r="82" spans="1:4" x14ac:dyDescent="0.25">
      <c r="A82">
        <v>80</v>
      </c>
      <c r="B82">
        <v>0</v>
      </c>
      <c r="C82">
        <v>0</v>
      </c>
      <c r="D82">
        <v>0</v>
      </c>
    </row>
    <row r="83" spans="1:4" x14ac:dyDescent="0.25">
      <c r="A83">
        <v>81</v>
      </c>
      <c r="B83">
        <v>-1</v>
      </c>
      <c r="C83">
        <v>-3</v>
      </c>
      <c r="D83">
        <v>-3</v>
      </c>
    </row>
    <row r="84" spans="1:4" x14ac:dyDescent="0.25">
      <c r="A84">
        <v>82</v>
      </c>
      <c r="B84">
        <v>0</v>
      </c>
      <c r="C84">
        <v>0</v>
      </c>
      <c r="D84">
        <v>0</v>
      </c>
    </row>
    <row r="85" spans="1:4" x14ac:dyDescent="0.25">
      <c r="A85">
        <v>83</v>
      </c>
      <c r="B85">
        <v>-1</v>
      </c>
      <c r="C85">
        <v>0</v>
      </c>
      <c r="D85">
        <v>-1</v>
      </c>
    </row>
    <row r="86" spans="1:4" x14ac:dyDescent="0.25">
      <c r="A86">
        <v>84</v>
      </c>
      <c r="B86">
        <v>0</v>
      </c>
      <c r="C86">
        <v>-1</v>
      </c>
      <c r="D86">
        <v>0</v>
      </c>
    </row>
    <row r="87" spans="1:4" x14ac:dyDescent="0.25">
      <c r="A87">
        <v>85</v>
      </c>
      <c r="B87">
        <v>0</v>
      </c>
      <c r="C87">
        <v>0</v>
      </c>
      <c r="D87">
        <v>0</v>
      </c>
    </row>
    <row r="88" spans="1:4" x14ac:dyDescent="0.25">
      <c r="A88">
        <v>86</v>
      </c>
      <c r="B88">
        <v>0</v>
      </c>
      <c r="C88">
        <v>-1</v>
      </c>
      <c r="D88">
        <v>0</v>
      </c>
    </row>
    <row r="89" spans="1:4" x14ac:dyDescent="0.25">
      <c r="A89">
        <v>87</v>
      </c>
      <c r="B89">
        <v>-1</v>
      </c>
      <c r="C89">
        <v>0</v>
      </c>
      <c r="D89">
        <v>0</v>
      </c>
    </row>
    <row r="90" spans="1:4" x14ac:dyDescent="0.25">
      <c r="A90">
        <v>88</v>
      </c>
      <c r="B90">
        <v>0</v>
      </c>
      <c r="C90">
        <v>0</v>
      </c>
      <c r="D90">
        <v>0</v>
      </c>
    </row>
    <row r="91" spans="1:4" x14ac:dyDescent="0.25">
      <c r="A91">
        <v>89</v>
      </c>
      <c r="B91">
        <v>-2</v>
      </c>
      <c r="C91">
        <v>-2</v>
      </c>
      <c r="D91">
        <v>0</v>
      </c>
    </row>
    <row r="92" spans="1:4" x14ac:dyDescent="0.25">
      <c r="A92">
        <v>90</v>
      </c>
      <c r="B92">
        <v>0</v>
      </c>
      <c r="C92">
        <v>0</v>
      </c>
      <c r="D92">
        <v>0</v>
      </c>
    </row>
    <row r="93" spans="1:4" x14ac:dyDescent="0.25">
      <c r="A93">
        <v>91</v>
      </c>
      <c r="B93">
        <v>0</v>
      </c>
      <c r="C93">
        <v>0</v>
      </c>
      <c r="D93">
        <v>0</v>
      </c>
    </row>
    <row r="94" spans="1:4" x14ac:dyDescent="0.25">
      <c r="A94">
        <v>92</v>
      </c>
      <c r="B94">
        <v>-1</v>
      </c>
      <c r="C94">
        <v>0</v>
      </c>
      <c r="D94">
        <v>0</v>
      </c>
    </row>
    <row r="95" spans="1:4" x14ac:dyDescent="0.25">
      <c r="A95">
        <v>93</v>
      </c>
      <c r="B95">
        <v>-1</v>
      </c>
      <c r="C95">
        <v>-3</v>
      </c>
      <c r="D95">
        <v>-3</v>
      </c>
    </row>
    <row r="96" spans="1:4" x14ac:dyDescent="0.25">
      <c r="A96">
        <v>94</v>
      </c>
      <c r="B96">
        <v>-1</v>
      </c>
      <c r="C96">
        <v>-1</v>
      </c>
      <c r="D96">
        <v>-2</v>
      </c>
    </row>
    <row r="97" spans="1:4" x14ac:dyDescent="0.25">
      <c r="A97">
        <v>95</v>
      </c>
      <c r="B97">
        <v>0</v>
      </c>
      <c r="C97">
        <v>-3</v>
      </c>
      <c r="D97">
        <v>0</v>
      </c>
    </row>
    <row r="98" spans="1:4" x14ac:dyDescent="0.25">
      <c r="A98">
        <v>96</v>
      </c>
      <c r="B98">
        <v>0</v>
      </c>
      <c r="C98">
        <v>1</v>
      </c>
      <c r="D98">
        <v>0</v>
      </c>
    </row>
    <row r="99" spans="1:4" x14ac:dyDescent="0.25">
      <c r="A99">
        <v>97</v>
      </c>
      <c r="B99">
        <v>0</v>
      </c>
      <c r="C99">
        <v>0</v>
      </c>
      <c r="D99">
        <v>0</v>
      </c>
    </row>
    <row r="100" spans="1:4" x14ac:dyDescent="0.25">
      <c r="A100">
        <v>98</v>
      </c>
      <c r="B100">
        <v>2</v>
      </c>
      <c r="C100">
        <v>2</v>
      </c>
      <c r="D100">
        <v>1</v>
      </c>
    </row>
    <row r="101" spans="1:4" x14ac:dyDescent="0.25">
      <c r="A101">
        <v>99</v>
      </c>
      <c r="B101">
        <v>-1</v>
      </c>
      <c r="C101">
        <v>-1</v>
      </c>
      <c r="D101">
        <v>0</v>
      </c>
    </row>
    <row r="102" spans="1:4" x14ac:dyDescent="0.25">
      <c r="A102">
        <v>100</v>
      </c>
      <c r="B102">
        <v>-1</v>
      </c>
      <c r="C102">
        <v>0</v>
      </c>
      <c r="D102">
        <v>-3</v>
      </c>
    </row>
    <row r="103" spans="1:4" x14ac:dyDescent="0.25">
      <c r="A103">
        <v>101</v>
      </c>
      <c r="B103">
        <v>-2</v>
      </c>
      <c r="C103">
        <v>-2</v>
      </c>
      <c r="D103">
        <v>0</v>
      </c>
    </row>
    <row r="104" spans="1:4" x14ac:dyDescent="0.25">
      <c r="A104">
        <v>102</v>
      </c>
      <c r="B104">
        <v>0</v>
      </c>
      <c r="C104">
        <v>0</v>
      </c>
      <c r="D104">
        <v>0</v>
      </c>
    </row>
    <row r="105" spans="1:4" x14ac:dyDescent="0.25">
      <c r="A105">
        <v>103</v>
      </c>
      <c r="B105">
        <v>0</v>
      </c>
      <c r="C105">
        <v>0</v>
      </c>
      <c r="D105">
        <v>0</v>
      </c>
    </row>
    <row r="106" spans="1:4" x14ac:dyDescent="0.25">
      <c r="A106">
        <v>104</v>
      </c>
      <c r="B106">
        <v>0</v>
      </c>
      <c r="C106">
        <v>0</v>
      </c>
      <c r="D106">
        <v>1</v>
      </c>
    </row>
    <row r="107" spans="1:4" x14ac:dyDescent="0.25">
      <c r="A107">
        <v>105</v>
      </c>
      <c r="B107">
        <v>-1</v>
      </c>
      <c r="C107">
        <v>0</v>
      </c>
      <c r="D107">
        <v>0</v>
      </c>
    </row>
    <row r="108" spans="1:4" x14ac:dyDescent="0.25">
      <c r="A108">
        <v>106</v>
      </c>
      <c r="B108">
        <v>0</v>
      </c>
      <c r="C108">
        <v>0</v>
      </c>
      <c r="D108">
        <v>0</v>
      </c>
    </row>
    <row r="109" spans="1:4" x14ac:dyDescent="0.25">
      <c r="A109">
        <v>107</v>
      </c>
      <c r="B109">
        <v>-3</v>
      </c>
      <c r="C109">
        <v>-2</v>
      </c>
      <c r="D109">
        <v>-3</v>
      </c>
    </row>
    <row r="110" spans="1:4" x14ac:dyDescent="0.25">
      <c r="A110">
        <v>108</v>
      </c>
      <c r="B110">
        <v>2</v>
      </c>
      <c r="C110">
        <v>0</v>
      </c>
      <c r="D110">
        <v>0</v>
      </c>
    </row>
    <row r="111" spans="1:4" x14ac:dyDescent="0.25">
      <c r="A111">
        <v>109</v>
      </c>
      <c r="B111">
        <v>0</v>
      </c>
      <c r="C111">
        <v>0</v>
      </c>
      <c r="D111">
        <v>1</v>
      </c>
    </row>
    <row r="112" spans="1:4" x14ac:dyDescent="0.25">
      <c r="A112">
        <v>110</v>
      </c>
      <c r="B112">
        <v>0</v>
      </c>
      <c r="C112">
        <v>0</v>
      </c>
      <c r="D112">
        <v>0</v>
      </c>
    </row>
    <row r="113" spans="1:4" x14ac:dyDescent="0.25">
      <c r="A113">
        <v>111</v>
      </c>
      <c r="B113">
        <v>0</v>
      </c>
      <c r="C113">
        <v>-1</v>
      </c>
      <c r="D113">
        <v>0</v>
      </c>
    </row>
    <row r="114" spans="1:4" x14ac:dyDescent="0.25">
      <c r="A114">
        <v>112</v>
      </c>
      <c r="B114">
        <v>-1</v>
      </c>
      <c r="C114">
        <v>0</v>
      </c>
      <c r="D114">
        <v>-1</v>
      </c>
    </row>
    <row r="115" spans="1:4" x14ac:dyDescent="0.25">
      <c r="A115">
        <v>113</v>
      </c>
      <c r="B115" t="e">
        <v>#N/A</v>
      </c>
      <c r="C115" t="e">
        <v>#N/A</v>
      </c>
      <c r="D115" t="e">
        <v>#N/A</v>
      </c>
    </row>
    <row r="132" spans="1:4" x14ac:dyDescent="0.25">
      <c r="A132">
        <v>1</v>
      </c>
      <c r="B132">
        <v>56</v>
      </c>
      <c r="C132">
        <v>57</v>
      </c>
      <c r="D132">
        <v>58</v>
      </c>
    </row>
  </sheetData>
  <sheetProtection password="80F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CW216"/>
  <sheetViews>
    <sheetView topLeftCell="S1" zoomScale="85" zoomScaleNormal="85" zoomScalePageLayoutView="50" workbookViewId="0">
      <pane ySplit="3" topLeftCell="A206" activePane="bottomLeft" state="frozen"/>
      <selection activeCell="D1" sqref="D1"/>
      <selection pane="bottomLeft" activeCell="AC218" sqref="AC218"/>
    </sheetView>
  </sheetViews>
  <sheetFormatPr defaultRowHeight="15" x14ac:dyDescent="0.25"/>
  <cols>
    <col min="1" max="1" width="10.85546875" style="148" customWidth="1"/>
    <col min="2" max="2" width="18" style="148" customWidth="1"/>
    <col min="3" max="3" width="14.28515625" style="148" customWidth="1"/>
    <col min="4" max="4" width="8" style="148" customWidth="1"/>
    <col min="5" max="5" width="8.140625" style="148" customWidth="1"/>
    <col min="6" max="6" width="7.42578125" style="148" customWidth="1"/>
    <col min="7" max="7" width="7.140625" style="148" customWidth="1"/>
    <col min="8" max="8" width="11.5703125" style="335" customWidth="1"/>
    <col min="9" max="9" width="12.28515625" style="335" customWidth="1"/>
    <col min="10" max="10" width="11.42578125" style="335" customWidth="1"/>
    <col min="11" max="11" width="11.28515625" style="148" customWidth="1"/>
    <col min="12" max="12" width="10.42578125" style="148" customWidth="1"/>
    <col min="13" max="13" width="11.5703125" style="148" customWidth="1"/>
    <col min="14" max="14" width="10.7109375" style="148" customWidth="1"/>
    <col min="15" max="15" width="11.140625" style="148" customWidth="1"/>
    <col min="16" max="16" width="10.7109375" style="148" customWidth="1"/>
    <col min="17" max="17" width="12" style="148" customWidth="1"/>
    <col min="18" max="18" width="18.140625" style="148" customWidth="1"/>
    <col min="19" max="19" width="19.42578125" style="147" customWidth="1"/>
    <col min="20" max="20" width="56.5703125" style="148" customWidth="1"/>
    <col min="21" max="21" width="12.5703125" style="148" customWidth="1"/>
    <col min="22" max="22" width="21.42578125" style="148" customWidth="1"/>
    <col min="23" max="23" width="55.140625" style="148" customWidth="1"/>
    <col min="24" max="24" width="12.5703125" style="148" customWidth="1"/>
    <col min="25" max="101" width="9.140625" style="186"/>
    <col min="102" max="255" width="9.140625" style="148"/>
    <col min="256" max="256" width="10.85546875" style="148" customWidth="1"/>
    <col min="257" max="257" width="18" style="148" customWidth="1"/>
    <col min="258" max="258" width="14.28515625" style="148" customWidth="1"/>
    <col min="259" max="259" width="8" style="148" customWidth="1"/>
    <col min="260" max="260" width="8.140625" style="148" customWidth="1"/>
    <col min="261" max="261" width="7.42578125" style="148" customWidth="1"/>
    <col min="262" max="262" width="7.140625" style="148" customWidth="1"/>
    <col min="263" max="263" width="11.5703125" style="148" customWidth="1"/>
    <col min="264" max="264" width="12.28515625" style="148" customWidth="1"/>
    <col min="265" max="265" width="11.42578125" style="148" customWidth="1"/>
    <col min="266" max="266" width="11.28515625" style="148" customWidth="1"/>
    <col min="267" max="267" width="10.42578125" style="148" customWidth="1"/>
    <col min="268" max="268" width="11.5703125" style="148" customWidth="1"/>
    <col min="269" max="269" width="10.7109375" style="148" customWidth="1"/>
    <col min="270" max="270" width="11.140625" style="148" customWidth="1"/>
    <col min="271" max="271" width="10.7109375" style="148" customWidth="1"/>
    <col min="272" max="272" width="12" style="148" customWidth="1"/>
    <col min="273" max="273" width="18.140625" style="148" customWidth="1"/>
    <col min="274" max="274" width="19.42578125" style="148" customWidth="1"/>
    <col min="275" max="275" width="56.5703125" style="148" customWidth="1"/>
    <col min="276" max="276" width="12.5703125" style="148" customWidth="1"/>
    <col min="277" max="277" width="21.42578125" style="148" customWidth="1"/>
    <col min="278" max="278" width="55.140625" style="148" customWidth="1"/>
    <col min="279" max="279" width="12.5703125" style="148" customWidth="1"/>
    <col min="280" max="511" width="9.140625" style="148"/>
    <col min="512" max="512" width="10.85546875" style="148" customWidth="1"/>
    <col min="513" max="513" width="18" style="148" customWidth="1"/>
    <col min="514" max="514" width="14.28515625" style="148" customWidth="1"/>
    <col min="515" max="515" width="8" style="148" customWidth="1"/>
    <col min="516" max="516" width="8.140625" style="148" customWidth="1"/>
    <col min="517" max="517" width="7.42578125" style="148" customWidth="1"/>
    <col min="518" max="518" width="7.140625" style="148" customWidth="1"/>
    <col min="519" max="519" width="11.5703125" style="148" customWidth="1"/>
    <col min="520" max="520" width="12.28515625" style="148" customWidth="1"/>
    <col min="521" max="521" width="11.42578125" style="148" customWidth="1"/>
    <col min="522" max="522" width="11.28515625" style="148" customWidth="1"/>
    <col min="523" max="523" width="10.42578125" style="148" customWidth="1"/>
    <col min="524" max="524" width="11.5703125" style="148" customWidth="1"/>
    <col min="525" max="525" width="10.7109375" style="148" customWidth="1"/>
    <col min="526" max="526" width="11.140625" style="148" customWidth="1"/>
    <col min="527" max="527" width="10.7109375" style="148" customWidth="1"/>
    <col min="528" max="528" width="12" style="148" customWidth="1"/>
    <col min="529" max="529" width="18.140625" style="148" customWidth="1"/>
    <col min="530" max="530" width="19.42578125" style="148" customWidth="1"/>
    <col min="531" max="531" width="56.5703125" style="148" customWidth="1"/>
    <col min="532" max="532" width="12.5703125" style="148" customWidth="1"/>
    <col min="533" max="533" width="21.42578125" style="148" customWidth="1"/>
    <col min="534" max="534" width="55.140625" style="148" customWidth="1"/>
    <col min="535" max="535" width="12.5703125" style="148" customWidth="1"/>
    <col min="536" max="767" width="9.140625" style="148"/>
    <col min="768" max="768" width="10.85546875" style="148" customWidth="1"/>
    <col min="769" max="769" width="18" style="148" customWidth="1"/>
    <col min="770" max="770" width="14.28515625" style="148" customWidth="1"/>
    <col min="771" max="771" width="8" style="148" customWidth="1"/>
    <col min="772" max="772" width="8.140625" style="148" customWidth="1"/>
    <col min="773" max="773" width="7.42578125" style="148" customWidth="1"/>
    <col min="774" max="774" width="7.140625" style="148" customWidth="1"/>
    <col min="775" max="775" width="11.5703125" style="148" customWidth="1"/>
    <col min="776" max="776" width="12.28515625" style="148" customWidth="1"/>
    <col min="777" max="777" width="11.42578125" style="148" customWidth="1"/>
    <col min="778" max="778" width="11.28515625" style="148" customWidth="1"/>
    <col min="779" max="779" width="10.42578125" style="148" customWidth="1"/>
    <col min="780" max="780" width="11.5703125" style="148" customWidth="1"/>
    <col min="781" max="781" width="10.7109375" style="148" customWidth="1"/>
    <col min="782" max="782" width="11.140625" style="148" customWidth="1"/>
    <col min="783" max="783" width="10.7109375" style="148" customWidth="1"/>
    <col min="784" max="784" width="12" style="148" customWidth="1"/>
    <col min="785" max="785" width="18.140625" style="148" customWidth="1"/>
    <col min="786" max="786" width="19.42578125" style="148" customWidth="1"/>
    <col min="787" max="787" width="56.5703125" style="148" customWidth="1"/>
    <col min="788" max="788" width="12.5703125" style="148" customWidth="1"/>
    <col min="789" max="789" width="21.42578125" style="148" customWidth="1"/>
    <col min="790" max="790" width="55.140625" style="148" customWidth="1"/>
    <col min="791" max="791" width="12.5703125" style="148" customWidth="1"/>
    <col min="792" max="1023" width="9.140625" style="148"/>
    <col min="1024" max="1024" width="10.85546875" style="148" customWidth="1"/>
    <col min="1025" max="1025" width="18" style="148" customWidth="1"/>
    <col min="1026" max="1026" width="14.28515625" style="148" customWidth="1"/>
    <col min="1027" max="1027" width="8" style="148" customWidth="1"/>
    <col min="1028" max="1028" width="8.140625" style="148" customWidth="1"/>
    <col min="1029" max="1029" width="7.42578125" style="148" customWidth="1"/>
    <col min="1030" max="1030" width="7.140625" style="148" customWidth="1"/>
    <col min="1031" max="1031" width="11.5703125" style="148" customWidth="1"/>
    <col min="1032" max="1032" width="12.28515625" style="148" customWidth="1"/>
    <col min="1033" max="1033" width="11.42578125" style="148" customWidth="1"/>
    <col min="1034" max="1034" width="11.28515625" style="148" customWidth="1"/>
    <col min="1035" max="1035" width="10.42578125" style="148" customWidth="1"/>
    <col min="1036" max="1036" width="11.5703125" style="148" customWidth="1"/>
    <col min="1037" max="1037" width="10.7109375" style="148" customWidth="1"/>
    <col min="1038" max="1038" width="11.140625" style="148" customWidth="1"/>
    <col min="1039" max="1039" width="10.7109375" style="148" customWidth="1"/>
    <col min="1040" max="1040" width="12" style="148" customWidth="1"/>
    <col min="1041" max="1041" width="18.140625" style="148" customWidth="1"/>
    <col min="1042" max="1042" width="19.42578125" style="148" customWidth="1"/>
    <col min="1043" max="1043" width="56.5703125" style="148" customWidth="1"/>
    <col min="1044" max="1044" width="12.5703125" style="148" customWidth="1"/>
    <col min="1045" max="1045" width="21.42578125" style="148" customWidth="1"/>
    <col min="1046" max="1046" width="55.140625" style="148" customWidth="1"/>
    <col min="1047" max="1047" width="12.5703125" style="148" customWidth="1"/>
    <col min="1048" max="1279" width="9.140625" style="148"/>
    <col min="1280" max="1280" width="10.85546875" style="148" customWidth="1"/>
    <col min="1281" max="1281" width="18" style="148" customWidth="1"/>
    <col min="1282" max="1282" width="14.28515625" style="148" customWidth="1"/>
    <col min="1283" max="1283" width="8" style="148" customWidth="1"/>
    <col min="1284" max="1284" width="8.140625" style="148" customWidth="1"/>
    <col min="1285" max="1285" width="7.42578125" style="148" customWidth="1"/>
    <col min="1286" max="1286" width="7.140625" style="148" customWidth="1"/>
    <col min="1287" max="1287" width="11.5703125" style="148" customWidth="1"/>
    <col min="1288" max="1288" width="12.28515625" style="148" customWidth="1"/>
    <col min="1289" max="1289" width="11.42578125" style="148" customWidth="1"/>
    <col min="1290" max="1290" width="11.28515625" style="148" customWidth="1"/>
    <col min="1291" max="1291" width="10.42578125" style="148" customWidth="1"/>
    <col min="1292" max="1292" width="11.5703125" style="148" customWidth="1"/>
    <col min="1293" max="1293" width="10.7109375" style="148" customWidth="1"/>
    <col min="1294" max="1294" width="11.140625" style="148" customWidth="1"/>
    <col min="1295" max="1295" width="10.7109375" style="148" customWidth="1"/>
    <col min="1296" max="1296" width="12" style="148" customWidth="1"/>
    <col min="1297" max="1297" width="18.140625" style="148" customWidth="1"/>
    <col min="1298" max="1298" width="19.42578125" style="148" customWidth="1"/>
    <col min="1299" max="1299" width="56.5703125" style="148" customWidth="1"/>
    <col min="1300" max="1300" width="12.5703125" style="148" customWidth="1"/>
    <col min="1301" max="1301" width="21.42578125" style="148" customWidth="1"/>
    <col min="1302" max="1302" width="55.140625" style="148" customWidth="1"/>
    <col min="1303" max="1303" width="12.5703125" style="148" customWidth="1"/>
    <col min="1304" max="1535" width="9.140625" style="148"/>
    <col min="1536" max="1536" width="10.85546875" style="148" customWidth="1"/>
    <col min="1537" max="1537" width="18" style="148" customWidth="1"/>
    <col min="1538" max="1538" width="14.28515625" style="148" customWidth="1"/>
    <col min="1539" max="1539" width="8" style="148" customWidth="1"/>
    <col min="1540" max="1540" width="8.140625" style="148" customWidth="1"/>
    <col min="1541" max="1541" width="7.42578125" style="148" customWidth="1"/>
    <col min="1542" max="1542" width="7.140625" style="148" customWidth="1"/>
    <col min="1543" max="1543" width="11.5703125" style="148" customWidth="1"/>
    <col min="1544" max="1544" width="12.28515625" style="148" customWidth="1"/>
    <col min="1545" max="1545" width="11.42578125" style="148" customWidth="1"/>
    <col min="1546" max="1546" width="11.28515625" style="148" customWidth="1"/>
    <col min="1547" max="1547" width="10.42578125" style="148" customWidth="1"/>
    <col min="1548" max="1548" width="11.5703125" style="148" customWidth="1"/>
    <col min="1549" max="1549" width="10.7109375" style="148" customWidth="1"/>
    <col min="1550" max="1550" width="11.140625" style="148" customWidth="1"/>
    <col min="1551" max="1551" width="10.7109375" style="148" customWidth="1"/>
    <col min="1552" max="1552" width="12" style="148" customWidth="1"/>
    <col min="1553" max="1553" width="18.140625" style="148" customWidth="1"/>
    <col min="1554" max="1554" width="19.42578125" style="148" customWidth="1"/>
    <col min="1555" max="1555" width="56.5703125" style="148" customWidth="1"/>
    <col min="1556" max="1556" width="12.5703125" style="148" customWidth="1"/>
    <col min="1557" max="1557" width="21.42578125" style="148" customWidth="1"/>
    <col min="1558" max="1558" width="55.140625" style="148" customWidth="1"/>
    <col min="1559" max="1559" width="12.5703125" style="148" customWidth="1"/>
    <col min="1560" max="1791" width="9.140625" style="148"/>
    <col min="1792" max="1792" width="10.85546875" style="148" customWidth="1"/>
    <col min="1793" max="1793" width="18" style="148" customWidth="1"/>
    <col min="1794" max="1794" width="14.28515625" style="148" customWidth="1"/>
    <col min="1795" max="1795" width="8" style="148" customWidth="1"/>
    <col min="1796" max="1796" width="8.140625" style="148" customWidth="1"/>
    <col min="1797" max="1797" width="7.42578125" style="148" customWidth="1"/>
    <col min="1798" max="1798" width="7.140625" style="148" customWidth="1"/>
    <col min="1799" max="1799" width="11.5703125" style="148" customWidth="1"/>
    <col min="1800" max="1800" width="12.28515625" style="148" customWidth="1"/>
    <col min="1801" max="1801" width="11.42578125" style="148" customWidth="1"/>
    <col min="1802" max="1802" width="11.28515625" style="148" customWidth="1"/>
    <col min="1803" max="1803" width="10.42578125" style="148" customWidth="1"/>
    <col min="1804" max="1804" width="11.5703125" style="148" customWidth="1"/>
    <col min="1805" max="1805" width="10.7109375" style="148" customWidth="1"/>
    <col min="1806" max="1806" width="11.140625" style="148" customWidth="1"/>
    <col min="1807" max="1807" width="10.7109375" style="148" customWidth="1"/>
    <col min="1808" max="1808" width="12" style="148" customWidth="1"/>
    <col min="1809" max="1809" width="18.140625" style="148" customWidth="1"/>
    <col min="1810" max="1810" width="19.42578125" style="148" customWidth="1"/>
    <col min="1811" max="1811" width="56.5703125" style="148" customWidth="1"/>
    <col min="1812" max="1812" width="12.5703125" style="148" customWidth="1"/>
    <col min="1813" max="1813" width="21.42578125" style="148" customWidth="1"/>
    <col min="1814" max="1814" width="55.140625" style="148" customWidth="1"/>
    <col min="1815" max="1815" width="12.5703125" style="148" customWidth="1"/>
    <col min="1816" max="2047" width="9.140625" style="148"/>
    <col min="2048" max="2048" width="10.85546875" style="148" customWidth="1"/>
    <col min="2049" max="2049" width="18" style="148" customWidth="1"/>
    <col min="2050" max="2050" width="14.28515625" style="148" customWidth="1"/>
    <col min="2051" max="2051" width="8" style="148" customWidth="1"/>
    <col min="2052" max="2052" width="8.140625" style="148" customWidth="1"/>
    <col min="2053" max="2053" width="7.42578125" style="148" customWidth="1"/>
    <col min="2054" max="2054" width="7.140625" style="148" customWidth="1"/>
    <col min="2055" max="2055" width="11.5703125" style="148" customWidth="1"/>
    <col min="2056" max="2056" width="12.28515625" style="148" customWidth="1"/>
    <col min="2057" max="2057" width="11.42578125" style="148" customWidth="1"/>
    <col min="2058" max="2058" width="11.28515625" style="148" customWidth="1"/>
    <col min="2059" max="2059" width="10.42578125" style="148" customWidth="1"/>
    <col min="2060" max="2060" width="11.5703125" style="148" customWidth="1"/>
    <col min="2061" max="2061" width="10.7109375" style="148" customWidth="1"/>
    <col min="2062" max="2062" width="11.140625" style="148" customWidth="1"/>
    <col min="2063" max="2063" width="10.7109375" style="148" customWidth="1"/>
    <col min="2064" max="2064" width="12" style="148" customWidth="1"/>
    <col min="2065" max="2065" width="18.140625" style="148" customWidth="1"/>
    <col min="2066" max="2066" width="19.42578125" style="148" customWidth="1"/>
    <col min="2067" max="2067" width="56.5703125" style="148" customWidth="1"/>
    <col min="2068" max="2068" width="12.5703125" style="148" customWidth="1"/>
    <col min="2069" max="2069" width="21.42578125" style="148" customWidth="1"/>
    <col min="2070" max="2070" width="55.140625" style="148" customWidth="1"/>
    <col min="2071" max="2071" width="12.5703125" style="148" customWidth="1"/>
    <col min="2072" max="2303" width="9.140625" style="148"/>
    <col min="2304" max="2304" width="10.85546875" style="148" customWidth="1"/>
    <col min="2305" max="2305" width="18" style="148" customWidth="1"/>
    <col min="2306" max="2306" width="14.28515625" style="148" customWidth="1"/>
    <col min="2307" max="2307" width="8" style="148" customWidth="1"/>
    <col min="2308" max="2308" width="8.140625" style="148" customWidth="1"/>
    <col min="2309" max="2309" width="7.42578125" style="148" customWidth="1"/>
    <col min="2310" max="2310" width="7.140625" style="148" customWidth="1"/>
    <col min="2311" max="2311" width="11.5703125" style="148" customWidth="1"/>
    <col min="2312" max="2312" width="12.28515625" style="148" customWidth="1"/>
    <col min="2313" max="2313" width="11.42578125" style="148" customWidth="1"/>
    <col min="2314" max="2314" width="11.28515625" style="148" customWidth="1"/>
    <col min="2315" max="2315" width="10.42578125" style="148" customWidth="1"/>
    <col min="2316" max="2316" width="11.5703125" style="148" customWidth="1"/>
    <col min="2317" max="2317" width="10.7109375" style="148" customWidth="1"/>
    <col min="2318" max="2318" width="11.140625" style="148" customWidth="1"/>
    <col min="2319" max="2319" width="10.7109375" style="148" customWidth="1"/>
    <col min="2320" max="2320" width="12" style="148" customWidth="1"/>
    <col min="2321" max="2321" width="18.140625" style="148" customWidth="1"/>
    <col min="2322" max="2322" width="19.42578125" style="148" customWidth="1"/>
    <col min="2323" max="2323" width="56.5703125" style="148" customWidth="1"/>
    <col min="2324" max="2324" width="12.5703125" style="148" customWidth="1"/>
    <col min="2325" max="2325" width="21.42578125" style="148" customWidth="1"/>
    <col min="2326" max="2326" width="55.140625" style="148" customWidth="1"/>
    <col min="2327" max="2327" width="12.5703125" style="148" customWidth="1"/>
    <col min="2328" max="2559" width="9.140625" style="148"/>
    <col min="2560" max="2560" width="10.85546875" style="148" customWidth="1"/>
    <col min="2561" max="2561" width="18" style="148" customWidth="1"/>
    <col min="2562" max="2562" width="14.28515625" style="148" customWidth="1"/>
    <col min="2563" max="2563" width="8" style="148" customWidth="1"/>
    <col min="2564" max="2564" width="8.140625" style="148" customWidth="1"/>
    <col min="2565" max="2565" width="7.42578125" style="148" customWidth="1"/>
    <col min="2566" max="2566" width="7.140625" style="148" customWidth="1"/>
    <col min="2567" max="2567" width="11.5703125" style="148" customWidth="1"/>
    <col min="2568" max="2568" width="12.28515625" style="148" customWidth="1"/>
    <col min="2569" max="2569" width="11.42578125" style="148" customWidth="1"/>
    <col min="2570" max="2570" width="11.28515625" style="148" customWidth="1"/>
    <col min="2571" max="2571" width="10.42578125" style="148" customWidth="1"/>
    <col min="2572" max="2572" width="11.5703125" style="148" customWidth="1"/>
    <col min="2573" max="2573" width="10.7109375" style="148" customWidth="1"/>
    <col min="2574" max="2574" width="11.140625" style="148" customWidth="1"/>
    <col min="2575" max="2575" width="10.7109375" style="148" customWidth="1"/>
    <col min="2576" max="2576" width="12" style="148" customWidth="1"/>
    <col min="2577" max="2577" width="18.140625" style="148" customWidth="1"/>
    <col min="2578" max="2578" width="19.42578125" style="148" customWidth="1"/>
    <col min="2579" max="2579" width="56.5703125" style="148" customWidth="1"/>
    <col min="2580" max="2580" width="12.5703125" style="148" customWidth="1"/>
    <col min="2581" max="2581" width="21.42578125" style="148" customWidth="1"/>
    <col min="2582" max="2582" width="55.140625" style="148" customWidth="1"/>
    <col min="2583" max="2583" width="12.5703125" style="148" customWidth="1"/>
    <col min="2584" max="2815" width="9.140625" style="148"/>
    <col min="2816" max="2816" width="10.85546875" style="148" customWidth="1"/>
    <col min="2817" max="2817" width="18" style="148" customWidth="1"/>
    <col min="2818" max="2818" width="14.28515625" style="148" customWidth="1"/>
    <col min="2819" max="2819" width="8" style="148" customWidth="1"/>
    <col min="2820" max="2820" width="8.140625" style="148" customWidth="1"/>
    <col min="2821" max="2821" width="7.42578125" style="148" customWidth="1"/>
    <col min="2822" max="2822" width="7.140625" style="148" customWidth="1"/>
    <col min="2823" max="2823" width="11.5703125" style="148" customWidth="1"/>
    <col min="2824" max="2824" width="12.28515625" style="148" customWidth="1"/>
    <col min="2825" max="2825" width="11.42578125" style="148" customWidth="1"/>
    <col min="2826" max="2826" width="11.28515625" style="148" customWidth="1"/>
    <col min="2827" max="2827" width="10.42578125" style="148" customWidth="1"/>
    <col min="2828" max="2828" width="11.5703125" style="148" customWidth="1"/>
    <col min="2829" max="2829" width="10.7109375" style="148" customWidth="1"/>
    <col min="2830" max="2830" width="11.140625" style="148" customWidth="1"/>
    <col min="2831" max="2831" width="10.7109375" style="148" customWidth="1"/>
    <col min="2832" max="2832" width="12" style="148" customWidth="1"/>
    <col min="2833" max="2833" width="18.140625" style="148" customWidth="1"/>
    <col min="2834" max="2834" width="19.42578125" style="148" customWidth="1"/>
    <col min="2835" max="2835" width="56.5703125" style="148" customWidth="1"/>
    <col min="2836" max="2836" width="12.5703125" style="148" customWidth="1"/>
    <col min="2837" max="2837" width="21.42578125" style="148" customWidth="1"/>
    <col min="2838" max="2838" width="55.140625" style="148" customWidth="1"/>
    <col min="2839" max="2839" width="12.5703125" style="148" customWidth="1"/>
    <col min="2840" max="3071" width="9.140625" style="148"/>
    <col min="3072" max="3072" width="10.85546875" style="148" customWidth="1"/>
    <col min="3073" max="3073" width="18" style="148" customWidth="1"/>
    <col min="3074" max="3074" width="14.28515625" style="148" customWidth="1"/>
    <col min="3075" max="3075" width="8" style="148" customWidth="1"/>
    <col min="3076" max="3076" width="8.140625" style="148" customWidth="1"/>
    <col min="3077" max="3077" width="7.42578125" style="148" customWidth="1"/>
    <col min="3078" max="3078" width="7.140625" style="148" customWidth="1"/>
    <col min="3079" max="3079" width="11.5703125" style="148" customWidth="1"/>
    <col min="3080" max="3080" width="12.28515625" style="148" customWidth="1"/>
    <col min="3081" max="3081" width="11.42578125" style="148" customWidth="1"/>
    <col min="3082" max="3082" width="11.28515625" style="148" customWidth="1"/>
    <col min="3083" max="3083" width="10.42578125" style="148" customWidth="1"/>
    <col min="3084" max="3084" width="11.5703125" style="148" customWidth="1"/>
    <col min="3085" max="3085" width="10.7109375" style="148" customWidth="1"/>
    <col min="3086" max="3086" width="11.140625" style="148" customWidth="1"/>
    <col min="3087" max="3087" width="10.7109375" style="148" customWidth="1"/>
    <col min="3088" max="3088" width="12" style="148" customWidth="1"/>
    <col min="3089" max="3089" width="18.140625" style="148" customWidth="1"/>
    <col min="3090" max="3090" width="19.42578125" style="148" customWidth="1"/>
    <col min="3091" max="3091" width="56.5703125" style="148" customWidth="1"/>
    <col min="3092" max="3092" width="12.5703125" style="148" customWidth="1"/>
    <col min="3093" max="3093" width="21.42578125" style="148" customWidth="1"/>
    <col min="3094" max="3094" width="55.140625" style="148" customWidth="1"/>
    <col min="3095" max="3095" width="12.5703125" style="148" customWidth="1"/>
    <col min="3096" max="3327" width="9.140625" style="148"/>
    <col min="3328" max="3328" width="10.85546875" style="148" customWidth="1"/>
    <col min="3329" max="3329" width="18" style="148" customWidth="1"/>
    <col min="3330" max="3330" width="14.28515625" style="148" customWidth="1"/>
    <col min="3331" max="3331" width="8" style="148" customWidth="1"/>
    <col min="3332" max="3332" width="8.140625" style="148" customWidth="1"/>
    <col min="3333" max="3333" width="7.42578125" style="148" customWidth="1"/>
    <col min="3334" max="3334" width="7.140625" style="148" customWidth="1"/>
    <col min="3335" max="3335" width="11.5703125" style="148" customWidth="1"/>
    <col min="3336" max="3336" width="12.28515625" style="148" customWidth="1"/>
    <col min="3337" max="3337" width="11.42578125" style="148" customWidth="1"/>
    <col min="3338" max="3338" width="11.28515625" style="148" customWidth="1"/>
    <col min="3339" max="3339" width="10.42578125" style="148" customWidth="1"/>
    <col min="3340" max="3340" width="11.5703125" style="148" customWidth="1"/>
    <col min="3341" max="3341" width="10.7109375" style="148" customWidth="1"/>
    <col min="3342" max="3342" width="11.140625" style="148" customWidth="1"/>
    <col min="3343" max="3343" width="10.7109375" style="148" customWidth="1"/>
    <col min="3344" max="3344" width="12" style="148" customWidth="1"/>
    <col min="3345" max="3345" width="18.140625" style="148" customWidth="1"/>
    <col min="3346" max="3346" width="19.42578125" style="148" customWidth="1"/>
    <col min="3347" max="3347" width="56.5703125" style="148" customWidth="1"/>
    <col min="3348" max="3348" width="12.5703125" style="148" customWidth="1"/>
    <col min="3349" max="3349" width="21.42578125" style="148" customWidth="1"/>
    <col min="3350" max="3350" width="55.140625" style="148" customWidth="1"/>
    <col min="3351" max="3351" width="12.5703125" style="148" customWidth="1"/>
    <col min="3352" max="3583" width="9.140625" style="148"/>
    <col min="3584" max="3584" width="10.85546875" style="148" customWidth="1"/>
    <col min="3585" max="3585" width="18" style="148" customWidth="1"/>
    <col min="3586" max="3586" width="14.28515625" style="148" customWidth="1"/>
    <col min="3587" max="3587" width="8" style="148" customWidth="1"/>
    <col min="3588" max="3588" width="8.140625" style="148" customWidth="1"/>
    <col min="3589" max="3589" width="7.42578125" style="148" customWidth="1"/>
    <col min="3590" max="3590" width="7.140625" style="148" customWidth="1"/>
    <col min="3591" max="3591" width="11.5703125" style="148" customWidth="1"/>
    <col min="3592" max="3592" width="12.28515625" style="148" customWidth="1"/>
    <col min="3593" max="3593" width="11.42578125" style="148" customWidth="1"/>
    <col min="3594" max="3594" width="11.28515625" style="148" customWidth="1"/>
    <col min="3595" max="3595" width="10.42578125" style="148" customWidth="1"/>
    <col min="3596" max="3596" width="11.5703125" style="148" customWidth="1"/>
    <col min="3597" max="3597" width="10.7109375" style="148" customWidth="1"/>
    <col min="3598" max="3598" width="11.140625" style="148" customWidth="1"/>
    <col min="3599" max="3599" width="10.7109375" style="148" customWidth="1"/>
    <col min="3600" max="3600" width="12" style="148" customWidth="1"/>
    <col min="3601" max="3601" width="18.140625" style="148" customWidth="1"/>
    <col min="3602" max="3602" width="19.42578125" style="148" customWidth="1"/>
    <col min="3603" max="3603" width="56.5703125" style="148" customWidth="1"/>
    <col min="3604" max="3604" width="12.5703125" style="148" customWidth="1"/>
    <col min="3605" max="3605" width="21.42578125" style="148" customWidth="1"/>
    <col min="3606" max="3606" width="55.140625" style="148" customWidth="1"/>
    <col min="3607" max="3607" width="12.5703125" style="148" customWidth="1"/>
    <col min="3608" max="3839" width="9.140625" style="148"/>
    <col min="3840" max="3840" width="10.85546875" style="148" customWidth="1"/>
    <col min="3841" max="3841" width="18" style="148" customWidth="1"/>
    <col min="3842" max="3842" width="14.28515625" style="148" customWidth="1"/>
    <col min="3843" max="3843" width="8" style="148" customWidth="1"/>
    <col min="3844" max="3844" width="8.140625" style="148" customWidth="1"/>
    <col min="3845" max="3845" width="7.42578125" style="148" customWidth="1"/>
    <col min="3846" max="3846" width="7.140625" style="148" customWidth="1"/>
    <col min="3847" max="3847" width="11.5703125" style="148" customWidth="1"/>
    <col min="3848" max="3848" width="12.28515625" style="148" customWidth="1"/>
    <col min="3849" max="3849" width="11.42578125" style="148" customWidth="1"/>
    <col min="3850" max="3850" width="11.28515625" style="148" customWidth="1"/>
    <col min="3851" max="3851" width="10.42578125" style="148" customWidth="1"/>
    <col min="3852" max="3852" width="11.5703125" style="148" customWidth="1"/>
    <col min="3853" max="3853" width="10.7109375" style="148" customWidth="1"/>
    <col min="3854" max="3854" width="11.140625" style="148" customWidth="1"/>
    <col min="3855" max="3855" width="10.7109375" style="148" customWidth="1"/>
    <col min="3856" max="3856" width="12" style="148" customWidth="1"/>
    <col min="3857" max="3857" width="18.140625" style="148" customWidth="1"/>
    <col min="3858" max="3858" width="19.42578125" style="148" customWidth="1"/>
    <col min="3859" max="3859" width="56.5703125" style="148" customWidth="1"/>
    <col min="3860" max="3860" width="12.5703125" style="148" customWidth="1"/>
    <col min="3861" max="3861" width="21.42578125" style="148" customWidth="1"/>
    <col min="3862" max="3862" width="55.140625" style="148" customWidth="1"/>
    <col min="3863" max="3863" width="12.5703125" style="148" customWidth="1"/>
    <col min="3864" max="4095" width="9.140625" style="148"/>
    <col min="4096" max="4096" width="10.85546875" style="148" customWidth="1"/>
    <col min="4097" max="4097" width="18" style="148" customWidth="1"/>
    <col min="4098" max="4098" width="14.28515625" style="148" customWidth="1"/>
    <col min="4099" max="4099" width="8" style="148" customWidth="1"/>
    <col min="4100" max="4100" width="8.140625" style="148" customWidth="1"/>
    <col min="4101" max="4101" width="7.42578125" style="148" customWidth="1"/>
    <col min="4102" max="4102" width="7.140625" style="148" customWidth="1"/>
    <col min="4103" max="4103" width="11.5703125" style="148" customWidth="1"/>
    <col min="4104" max="4104" width="12.28515625" style="148" customWidth="1"/>
    <col min="4105" max="4105" width="11.42578125" style="148" customWidth="1"/>
    <col min="4106" max="4106" width="11.28515625" style="148" customWidth="1"/>
    <col min="4107" max="4107" width="10.42578125" style="148" customWidth="1"/>
    <col min="4108" max="4108" width="11.5703125" style="148" customWidth="1"/>
    <col min="4109" max="4109" width="10.7109375" style="148" customWidth="1"/>
    <col min="4110" max="4110" width="11.140625" style="148" customWidth="1"/>
    <col min="4111" max="4111" width="10.7109375" style="148" customWidth="1"/>
    <col min="4112" max="4112" width="12" style="148" customWidth="1"/>
    <col min="4113" max="4113" width="18.140625" style="148" customWidth="1"/>
    <col min="4114" max="4114" width="19.42578125" style="148" customWidth="1"/>
    <col min="4115" max="4115" width="56.5703125" style="148" customWidth="1"/>
    <col min="4116" max="4116" width="12.5703125" style="148" customWidth="1"/>
    <col min="4117" max="4117" width="21.42578125" style="148" customWidth="1"/>
    <col min="4118" max="4118" width="55.140625" style="148" customWidth="1"/>
    <col min="4119" max="4119" width="12.5703125" style="148" customWidth="1"/>
    <col min="4120" max="4351" width="9.140625" style="148"/>
    <col min="4352" max="4352" width="10.85546875" style="148" customWidth="1"/>
    <col min="4353" max="4353" width="18" style="148" customWidth="1"/>
    <col min="4354" max="4354" width="14.28515625" style="148" customWidth="1"/>
    <col min="4355" max="4355" width="8" style="148" customWidth="1"/>
    <col min="4356" max="4356" width="8.140625" style="148" customWidth="1"/>
    <col min="4357" max="4357" width="7.42578125" style="148" customWidth="1"/>
    <col min="4358" max="4358" width="7.140625" style="148" customWidth="1"/>
    <col min="4359" max="4359" width="11.5703125" style="148" customWidth="1"/>
    <col min="4360" max="4360" width="12.28515625" style="148" customWidth="1"/>
    <col min="4361" max="4361" width="11.42578125" style="148" customWidth="1"/>
    <col min="4362" max="4362" width="11.28515625" style="148" customWidth="1"/>
    <col min="4363" max="4363" width="10.42578125" style="148" customWidth="1"/>
    <col min="4364" max="4364" width="11.5703125" style="148" customWidth="1"/>
    <col min="4365" max="4365" width="10.7109375" style="148" customWidth="1"/>
    <col min="4366" max="4366" width="11.140625" style="148" customWidth="1"/>
    <col min="4367" max="4367" width="10.7109375" style="148" customWidth="1"/>
    <col min="4368" max="4368" width="12" style="148" customWidth="1"/>
    <col min="4369" max="4369" width="18.140625" style="148" customWidth="1"/>
    <col min="4370" max="4370" width="19.42578125" style="148" customWidth="1"/>
    <col min="4371" max="4371" width="56.5703125" style="148" customWidth="1"/>
    <col min="4372" max="4372" width="12.5703125" style="148" customWidth="1"/>
    <col min="4373" max="4373" width="21.42578125" style="148" customWidth="1"/>
    <col min="4374" max="4374" width="55.140625" style="148" customWidth="1"/>
    <col min="4375" max="4375" width="12.5703125" style="148" customWidth="1"/>
    <col min="4376" max="4607" width="9.140625" style="148"/>
    <col min="4608" max="4608" width="10.85546875" style="148" customWidth="1"/>
    <col min="4609" max="4609" width="18" style="148" customWidth="1"/>
    <col min="4610" max="4610" width="14.28515625" style="148" customWidth="1"/>
    <col min="4611" max="4611" width="8" style="148" customWidth="1"/>
    <col min="4612" max="4612" width="8.140625" style="148" customWidth="1"/>
    <col min="4613" max="4613" width="7.42578125" style="148" customWidth="1"/>
    <col min="4614" max="4614" width="7.140625" style="148" customWidth="1"/>
    <col min="4615" max="4615" width="11.5703125" style="148" customWidth="1"/>
    <col min="4616" max="4616" width="12.28515625" style="148" customWidth="1"/>
    <col min="4617" max="4617" width="11.42578125" style="148" customWidth="1"/>
    <col min="4618" max="4618" width="11.28515625" style="148" customWidth="1"/>
    <col min="4619" max="4619" width="10.42578125" style="148" customWidth="1"/>
    <col min="4620" max="4620" width="11.5703125" style="148" customWidth="1"/>
    <col min="4621" max="4621" width="10.7109375" style="148" customWidth="1"/>
    <col min="4622" max="4622" width="11.140625" style="148" customWidth="1"/>
    <col min="4623" max="4623" width="10.7109375" style="148" customWidth="1"/>
    <col min="4624" max="4624" width="12" style="148" customWidth="1"/>
    <col min="4625" max="4625" width="18.140625" style="148" customWidth="1"/>
    <col min="4626" max="4626" width="19.42578125" style="148" customWidth="1"/>
    <col min="4627" max="4627" width="56.5703125" style="148" customWidth="1"/>
    <col min="4628" max="4628" width="12.5703125" style="148" customWidth="1"/>
    <col min="4629" max="4629" width="21.42578125" style="148" customWidth="1"/>
    <col min="4630" max="4630" width="55.140625" style="148" customWidth="1"/>
    <col min="4631" max="4631" width="12.5703125" style="148" customWidth="1"/>
    <col min="4632" max="4863" width="9.140625" style="148"/>
    <col min="4864" max="4864" width="10.85546875" style="148" customWidth="1"/>
    <col min="4865" max="4865" width="18" style="148" customWidth="1"/>
    <col min="4866" max="4866" width="14.28515625" style="148" customWidth="1"/>
    <col min="4867" max="4867" width="8" style="148" customWidth="1"/>
    <col min="4868" max="4868" width="8.140625" style="148" customWidth="1"/>
    <col min="4869" max="4869" width="7.42578125" style="148" customWidth="1"/>
    <col min="4870" max="4870" width="7.140625" style="148" customWidth="1"/>
    <col min="4871" max="4871" width="11.5703125" style="148" customWidth="1"/>
    <col min="4872" max="4872" width="12.28515625" style="148" customWidth="1"/>
    <col min="4873" max="4873" width="11.42578125" style="148" customWidth="1"/>
    <col min="4874" max="4874" width="11.28515625" style="148" customWidth="1"/>
    <col min="4875" max="4875" width="10.42578125" style="148" customWidth="1"/>
    <col min="4876" max="4876" width="11.5703125" style="148" customWidth="1"/>
    <col min="4877" max="4877" width="10.7109375" style="148" customWidth="1"/>
    <col min="4878" max="4878" width="11.140625" style="148" customWidth="1"/>
    <col min="4879" max="4879" width="10.7109375" style="148" customWidth="1"/>
    <col min="4880" max="4880" width="12" style="148" customWidth="1"/>
    <col min="4881" max="4881" width="18.140625" style="148" customWidth="1"/>
    <col min="4882" max="4882" width="19.42578125" style="148" customWidth="1"/>
    <col min="4883" max="4883" width="56.5703125" style="148" customWidth="1"/>
    <col min="4884" max="4884" width="12.5703125" style="148" customWidth="1"/>
    <col min="4885" max="4885" width="21.42578125" style="148" customWidth="1"/>
    <col min="4886" max="4886" width="55.140625" style="148" customWidth="1"/>
    <col min="4887" max="4887" width="12.5703125" style="148" customWidth="1"/>
    <col min="4888" max="5119" width="9.140625" style="148"/>
    <col min="5120" max="5120" width="10.85546875" style="148" customWidth="1"/>
    <col min="5121" max="5121" width="18" style="148" customWidth="1"/>
    <col min="5122" max="5122" width="14.28515625" style="148" customWidth="1"/>
    <col min="5123" max="5123" width="8" style="148" customWidth="1"/>
    <col min="5124" max="5124" width="8.140625" style="148" customWidth="1"/>
    <col min="5125" max="5125" width="7.42578125" style="148" customWidth="1"/>
    <col min="5126" max="5126" width="7.140625" style="148" customWidth="1"/>
    <col min="5127" max="5127" width="11.5703125" style="148" customWidth="1"/>
    <col min="5128" max="5128" width="12.28515625" style="148" customWidth="1"/>
    <col min="5129" max="5129" width="11.42578125" style="148" customWidth="1"/>
    <col min="5130" max="5130" width="11.28515625" style="148" customWidth="1"/>
    <col min="5131" max="5131" width="10.42578125" style="148" customWidth="1"/>
    <col min="5132" max="5132" width="11.5703125" style="148" customWidth="1"/>
    <col min="5133" max="5133" width="10.7109375" style="148" customWidth="1"/>
    <col min="5134" max="5134" width="11.140625" style="148" customWidth="1"/>
    <col min="5135" max="5135" width="10.7109375" style="148" customWidth="1"/>
    <col min="5136" max="5136" width="12" style="148" customWidth="1"/>
    <col min="5137" max="5137" width="18.140625" style="148" customWidth="1"/>
    <col min="5138" max="5138" width="19.42578125" style="148" customWidth="1"/>
    <col min="5139" max="5139" width="56.5703125" style="148" customWidth="1"/>
    <col min="5140" max="5140" width="12.5703125" style="148" customWidth="1"/>
    <col min="5141" max="5141" width="21.42578125" style="148" customWidth="1"/>
    <col min="5142" max="5142" width="55.140625" style="148" customWidth="1"/>
    <col min="5143" max="5143" width="12.5703125" style="148" customWidth="1"/>
    <col min="5144" max="5375" width="9.140625" style="148"/>
    <col min="5376" max="5376" width="10.85546875" style="148" customWidth="1"/>
    <col min="5377" max="5377" width="18" style="148" customWidth="1"/>
    <col min="5378" max="5378" width="14.28515625" style="148" customWidth="1"/>
    <col min="5379" max="5379" width="8" style="148" customWidth="1"/>
    <col min="5380" max="5380" width="8.140625" style="148" customWidth="1"/>
    <col min="5381" max="5381" width="7.42578125" style="148" customWidth="1"/>
    <col min="5382" max="5382" width="7.140625" style="148" customWidth="1"/>
    <col min="5383" max="5383" width="11.5703125" style="148" customWidth="1"/>
    <col min="5384" max="5384" width="12.28515625" style="148" customWidth="1"/>
    <col min="5385" max="5385" width="11.42578125" style="148" customWidth="1"/>
    <col min="5386" max="5386" width="11.28515625" style="148" customWidth="1"/>
    <col min="5387" max="5387" width="10.42578125" style="148" customWidth="1"/>
    <col min="5388" max="5388" width="11.5703125" style="148" customWidth="1"/>
    <col min="5389" max="5389" width="10.7109375" style="148" customWidth="1"/>
    <col min="5390" max="5390" width="11.140625" style="148" customWidth="1"/>
    <col min="5391" max="5391" width="10.7109375" style="148" customWidth="1"/>
    <col min="5392" max="5392" width="12" style="148" customWidth="1"/>
    <col min="5393" max="5393" width="18.140625" style="148" customWidth="1"/>
    <col min="5394" max="5394" width="19.42578125" style="148" customWidth="1"/>
    <col min="5395" max="5395" width="56.5703125" style="148" customWidth="1"/>
    <col min="5396" max="5396" width="12.5703125" style="148" customWidth="1"/>
    <col min="5397" max="5397" width="21.42578125" style="148" customWidth="1"/>
    <col min="5398" max="5398" width="55.140625" style="148" customWidth="1"/>
    <col min="5399" max="5399" width="12.5703125" style="148" customWidth="1"/>
    <col min="5400" max="5631" width="9.140625" style="148"/>
    <col min="5632" max="5632" width="10.85546875" style="148" customWidth="1"/>
    <col min="5633" max="5633" width="18" style="148" customWidth="1"/>
    <col min="5634" max="5634" width="14.28515625" style="148" customWidth="1"/>
    <col min="5635" max="5635" width="8" style="148" customWidth="1"/>
    <col min="5636" max="5636" width="8.140625" style="148" customWidth="1"/>
    <col min="5637" max="5637" width="7.42578125" style="148" customWidth="1"/>
    <col min="5638" max="5638" width="7.140625" style="148" customWidth="1"/>
    <col min="5639" max="5639" width="11.5703125" style="148" customWidth="1"/>
    <col min="5640" max="5640" width="12.28515625" style="148" customWidth="1"/>
    <col min="5641" max="5641" width="11.42578125" style="148" customWidth="1"/>
    <col min="5642" max="5642" width="11.28515625" style="148" customWidth="1"/>
    <col min="5643" max="5643" width="10.42578125" style="148" customWidth="1"/>
    <col min="5644" max="5644" width="11.5703125" style="148" customWidth="1"/>
    <col min="5645" max="5645" width="10.7109375" style="148" customWidth="1"/>
    <col min="5646" max="5646" width="11.140625" style="148" customWidth="1"/>
    <col min="5647" max="5647" width="10.7109375" style="148" customWidth="1"/>
    <col min="5648" max="5648" width="12" style="148" customWidth="1"/>
    <col min="5649" max="5649" width="18.140625" style="148" customWidth="1"/>
    <col min="5650" max="5650" width="19.42578125" style="148" customWidth="1"/>
    <col min="5651" max="5651" width="56.5703125" style="148" customWidth="1"/>
    <col min="5652" max="5652" width="12.5703125" style="148" customWidth="1"/>
    <col min="5653" max="5653" width="21.42578125" style="148" customWidth="1"/>
    <col min="5654" max="5654" width="55.140625" style="148" customWidth="1"/>
    <col min="5655" max="5655" width="12.5703125" style="148" customWidth="1"/>
    <col min="5656" max="5887" width="9.140625" style="148"/>
    <col min="5888" max="5888" width="10.85546875" style="148" customWidth="1"/>
    <col min="5889" max="5889" width="18" style="148" customWidth="1"/>
    <col min="5890" max="5890" width="14.28515625" style="148" customWidth="1"/>
    <col min="5891" max="5891" width="8" style="148" customWidth="1"/>
    <col min="5892" max="5892" width="8.140625" style="148" customWidth="1"/>
    <col min="5893" max="5893" width="7.42578125" style="148" customWidth="1"/>
    <col min="5894" max="5894" width="7.140625" style="148" customWidth="1"/>
    <col min="5895" max="5895" width="11.5703125" style="148" customWidth="1"/>
    <col min="5896" max="5896" width="12.28515625" style="148" customWidth="1"/>
    <col min="5897" max="5897" width="11.42578125" style="148" customWidth="1"/>
    <col min="5898" max="5898" width="11.28515625" style="148" customWidth="1"/>
    <col min="5899" max="5899" width="10.42578125" style="148" customWidth="1"/>
    <col min="5900" max="5900" width="11.5703125" style="148" customWidth="1"/>
    <col min="5901" max="5901" width="10.7109375" style="148" customWidth="1"/>
    <col min="5902" max="5902" width="11.140625" style="148" customWidth="1"/>
    <col min="5903" max="5903" width="10.7109375" style="148" customWidth="1"/>
    <col min="5904" max="5904" width="12" style="148" customWidth="1"/>
    <col min="5905" max="5905" width="18.140625" style="148" customWidth="1"/>
    <col min="5906" max="5906" width="19.42578125" style="148" customWidth="1"/>
    <col min="5907" max="5907" width="56.5703125" style="148" customWidth="1"/>
    <col min="5908" max="5908" width="12.5703125" style="148" customWidth="1"/>
    <col min="5909" max="5909" width="21.42578125" style="148" customWidth="1"/>
    <col min="5910" max="5910" width="55.140625" style="148" customWidth="1"/>
    <col min="5911" max="5911" width="12.5703125" style="148" customWidth="1"/>
    <col min="5912" max="6143" width="9.140625" style="148"/>
    <col min="6144" max="6144" width="10.85546875" style="148" customWidth="1"/>
    <col min="6145" max="6145" width="18" style="148" customWidth="1"/>
    <col min="6146" max="6146" width="14.28515625" style="148" customWidth="1"/>
    <col min="6147" max="6147" width="8" style="148" customWidth="1"/>
    <col min="6148" max="6148" width="8.140625" style="148" customWidth="1"/>
    <col min="6149" max="6149" width="7.42578125" style="148" customWidth="1"/>
    <col min="6150" max="6150" width="7.140625" style="148" customWidth="1"/>
    <col min="6151" max="6151" width="11.5703125" style="148" customWidth="1"/>
    <col min="6152" max="6152" width="12.28515625" style="148" customWidth="1"/>
    <col min="6153" max="6153" width="11.42578125" style="148" customWidth="1"/>
    <col min="6154" max="6154" width="11.28515625" style="148" customWidth="1"/>
    <col min="6155" max="6155" width="10.42578125" style="148" customWidth="1"/>
    <col min="6156" max="6156" width="11.5703125" style="148" customWidth="1"/>
    <col min="6157" max="6157" width="10.7109375" style="148" customWidth="1"/>
    <col min="6158" max="6158" width="11.140625" style="148" customWidth="1"/>
    <col min="6159" max="6159" width="10.7109375" style="148" customWidth="1"/>
    <col min="6160" max="6160" width="12" style="148" customWidth="1"/>
    <col min="6161" max="6161" width="18.140625" style="148" customWidth="1"/>
    <col min="6162" max="6162" width="19.42578125" style="148" customWidth="1"/>
    <col min="6163" max="6163" width="56.5703125" style="148" customWidth="1"/>
    <col min="6164" max="6164" width="12.5703125" style="148" customWidth="1"/>
    <col min="6165" max="6165" width="21.42578125" style="148" customWidth="1"/>
    <col min="6166" max="6166" width="55.140625" style="148" customWidth="1"/>
    <col min="6167" max="6167" width="12.5703125" style="148" customWidth="1"/>
    <col min="6168" max="6399" width="9.140625" style="148"/>
    <col min="6400" max="6400" width="10.85546875" style="148" customWidth="1"/>
    <col min="6401" max="6401" width="18" style="148" customWidth="1"/>
    <col min="6402" max="6402" width="14.28515625" style="148" customWidth="1"/>
    <col min="6403" max="6403" width="8" style="148" customWidth="1"/>
    <col min="6404" max="6404" width="8.140625" style="148" customWidth="1"/>
    <col min="6405" max="6405" width="7.42578125" style="148" customWidth="1"/>
    <col min="6406" max="6406" width="7.140625" style="148" customWidth="1"/>
    <col min="6407" max="6407" width="11.5703125" style="148" customWidth="1"/>
    <col min="6408" max="6408" width="12.28515625" style="148" customWidth="1"/>
    <col min="6409" max="6409" width="11.42578125" style="148" customWidth="1"/>
    <col min="6410" max="6410" width="11.28515625" style="148" customWidth="1"/>
    <col min="6411" max="6411" width="10.42578125" style="148" customWidth="1"/>
    <col min="6412" max="6412" width="11.5703125" style="148" customWidth="1"/>
    <col min="6413" max="6413" width="10.7109375" style="148" customWidth="1"/>
    <col min="6414" max="6414" width="11.140625" style="148" customWidth="1"/>
    <col min="6415" max="6415" width="10.7109375" style="148" customWidth="1"/>
    <col min="6416" max="6416" width="12" style="148" customWidth="1"/>
    <col min="6417" max="6417" width="18.140625" style="148" customWidth="1"/>
    <col min="6418" max="6418" width="19.42578125" style="148" customWidth="1"/>
    <col min="6419" max="6419" width="56.5703125" style="148" customWidth="1"/>
    <col min="6420" max="6420" width="12.5703125" style="148" customWidth="1"/>
    <col min="6421" max="6421" width="21.42578125" style="148" customWidth="1"/>
    <col min="6422" max="6422" width="55.140625" style="148" customWidth="1"/>
    <col min="6423" max="6423" width="12.5703125" style="148" customWidth="1"/>
    <col min="6424" max="6655" width="9.140625" style="148"/>
    <col min="6656" max="6656" width="10.85546875" style="148" customWidth="1"/>
    <col min="6657" max="6657" width="18" style="148" customWidth="1"/>
    <col min="6658" max="6658" width="14.28515625" style="148" customWidth="1"/>
    <col min="6659" max="6659" width="8" style="148" customWidth="1"/>
    <col min="6660" max="6660" width="8.140625" style="148" customWidth="1"/>
    <col min="6661" max="6661" width="7.42578125" style="148" customWidth="1"/>
    <col min="6662" max="6662" width="7.140625" style="148" customWidth="1"/>
    <col min="6663" max="6663" width="11.5703125" style="148" customWidth="1"/>
    <col min="6664" max="6664" width="12.28515625" style="148" customWidth="1"/>
    <col min="6665" max="6665" width="11.42578125" style="148" customWidth="1"/>
    <col min="6666" max="6666" width="11.28515625" style="148" customWidth="1"/>
    <col min="6667" max="6667" width="10.42578125" style="148" customWidth="1"/>
    <col min="6668" max="6668" width="11.5703125" style="148" customWidth="1"/>
    <col min="6669" max="6669" width="10.7109375" style="148" customWidth="1"/>
    <col min="6670" max="6670" width="11.140625" style="148" customWidth="1"/>
    <col min="6671" max="6671" width="10.7109375" style="148" customWidth="1"/>
    <col min="6672" max="6672" width="12" style="148" customWidth="1"/>
    <col min="6673" max="6673" width="18.140625" style="148" customWidth="1"/>
    <col min="6674" max="6674" width="19.42578125" style="148" customWidth="1"/>
    <col min="6675" max="6675" width="56.5703125" style="148" customWidth="1"/>
    <col min="6676" max="6676" width="12.5703125" style="148" customWidth="1"/>
    <col min="6677" max="6677" width="21.42578125" style="148" customWidth="1"/>
    <col min="6678" max="6678" width="55.140625" style="148" customWidth="1"/>
    <col min="6679" max="6679" width="12.5703125" style="148" customWidth="1"/>
    <col min="6680" max="6911" width="9.140625" style="148"/>
    <col min="6912" max="6912" width="10.85546875" style="148" customWidth="1"/>
    <col min="6913" max="6913" width="18" style="148" customWidth="1"/>
    <col min="6914" max="6914" width="14.28515625" style="148" customWidth="1"/>
    <col min="6915" max="6915" width="8" style="148" customWidth="1"/>
    <col min="6916" max="6916" width="8.140625" style="148" customWidth="1"/>
    <col min="6917" max="6917" width="7.42578125" style="148" customWidth="1"/>
    <col min="6918" max="6918" width="7.140625" style="148" customWidth="1"/>
    <col min="6919" max="6919" width="11.5703125" style="148" customWidth="1"/>
    <col min="6920" max="6920" width="12.28515625" style="148" customWidth="1"/>
    <col min="6921" max="6921" width="11.42578125" style="148" customWidth="1"/>
    <col min="6922" max="6922" width="11.28515625" style="148" customWidth="1"/>
    <col min="6923" max="6923" width="10.42578125" style="148" customWidth="1"/>
    <col min="6924" max="6924" width="11.5703125" style="148" customWidth="1"/>
    <col min="6925" max="6925" width="10.7109375" style="148" customWidth="1"/>
    <col min="6926" max="6926" width="11.140625" style="148" customWidth="1"/>
    <col min="6927" max="6927" width="10.7109375" style="148" customWidth="1"/>
    <col min="6928" max="6928" width="12" style="148" customWidth="1"/>
    <col min="6929" max="6929" width="18.140625" style="148" customWidth="1"/>
    <col min="6930" max="6930" width="19.42578125" style="148" customWidth="1"/>
    <col min="6931" max="6931" width="56.5703125" style="148" customWidth="1"/>
    <col min="6932" max="6932" width="12.5703125" style="148" customWidth="1"/>
    <col min="6933" max="6933" width="21.42578125" style="148" customWidth="1"/>
    <col min="6934" max="6934" width="55.140625" style="148" customWidth="1"/>
    <col min="6935" max="6935" width="12.5703125" style="148" customWidth="1"/>
    <col min="6936" max="7167" width="9.140625" style="148"/>
    <col min="7168" max="7168" width="10.85546875" style="148" customWidth="1"/>
    <col min="7169" max="7169" width="18" style="148" customWidth="1"/>
    <col min="7170" max="7170" width="14.28515625" style="148" customWidth="1"/>
    <col min="7171" max="7171" width="8" style="148" customWidth="1"/>
    <col min="7172" max="7172" width="8.140625" style="148" customWidth="1"/>
    <col min="7173" max="7173" width="7.42578125" style="148" customWidth="1"/>
    <col min="7174" max="7174" width="7.140625" style="148" customWidth="1"/>
    <col min="7175" max="7175" width="11.5703125" style="148" customWidth="1"/>
    <col min="7176" max="7176" width="12.28515625" style="148" customWidth="1"/>
    <col min="7177" max="7177" width="11.42578125" style="148" customWidth="1"/>
    <col min="7178" max="7178" width="11.28515625" style="148" customWidth="1"/>
    <col min="7179" max="7179" width="10.42578125" style="148" customWidth="1"/>
    <col min="7180" max="7180" width="11.5703125" style="148" customWidth="1"/>
    <col min="7181" max="7181" width="10.7109375" style="148" customWidth="1"/>
    <col min="7182" max="7182" width="11.140625" style="148" customWidth="1"/>
    <col min="7183" max="7183" width="10.7109375" style="148" customWidth="1"/>
    <col min="7184" max="7184" width="12" style="148" customWidth="1"/>
    <col min="7185" max="7185" width="18.140625" style="148" customWidth="1"/>
    <col min="7186" max="7186" width="19.42578125" style="148" customWidth="1"/>
    <col min="7187" max="7187" width="56.5703125" style="148" customWidth="1"/>
    <col min="7188" max="7188" width="12.5703125" style="148" customWidth="1"/>
    <col min="7189" max="7189" width="21.42578125" style="148" customWidth="1"/>
    <col min="7190" max="7190" width="55.140625" style="148" customWidth="1"/>
    <col min="7191" max="7191" width="12.5703125" style="148" customWidth="1"/>
    <col min="7192" max="7423" width="9.140625" style="148"/>
    <col min="7424" max="7424" width="10.85546875" style="148" customWidth="1"/>
    <col min="7425" max="7425" width="18" style="148" customWidth="1"/>
    <col min="7426" max="7426" width="14.28515625" style="148" customWidth="1"/>
    <col min="7427" max="7427" width="8" style="148" customWidth="1"/>
    <col min="7428" max="7428" width="8.140625" style="148" customWidth="1"/>
    <col min="7429" max="7429" width="7.42578125" style="148" customWidth="1"/>
    <col min="7430" max="7430" width="7.140625" style="148" customWidth="1"/>
    <col min="7431" max="7431" width="11.5703125" style="148" customWidth="1"/>
    <col min="7432" max="7432" width="12.28515625" style="148" customWidth="1"/>
    <col min="7433" max="7433" width="11.42578125" style="148" customWidth="1"/>
    <col min="7434" max="7434" width="11.28515625" style="148" customWidth="1"/>
    <col min="7435" max="7435" width="10.42578125" style="148" customWidth="1"/>
    <col min="7436" max="7436" width="11.5703125" style="148" customWidth="1"/>
    <col min="7437" max="7437" width="10.7109375" style="148" customWidth="1"/>
    <col min="7438" max="7438" width="11.140625" style="148" customWidth="1"/>
    <col min="7439" max="7439" width="10.7109375" style="148" customWidth="1"/>
    <col min="7440" max="7440" width="12" style="148" customWidth="1"/>
    <col min="7441" max="7441" width="18.140625" style="148" customWidth="1"/>
    <col min="7442" max="7442" width="19.42578125" style="148" customWidth="1"/>
    <col min="7443" max="7443" width="56.5703125" style="148" customWidth="1"/>
    <col min="7444" max="7444" width="12.5703125" style="148" customWidth="1"/>
    <col min="7445" max="7445" width="21.42578125" style="148" customWidth="1"/>
    <col min="7446" max="7446" width="55.140625" style="148" customWidth="1"/>
    <col min="7447" max="7447" width="12.5703125" style="148" customWidth="1"/>
    <col min="7448" max="7679" width="9.140625" style="148"/>
    <col min="7680" max="7680" width="10.85546875" style="148" customWidth="1"/>
    <col min="7681" max="7681" width="18" style="148" customWidth="1"/>
    <col min="7682" max="7682" width="14.28515625" style="148" customWidth="1"/>
    <col min="7683" max="7683" width="8" style="148" customWidth="1"/>
    <col min="7684" max="7684" width="8.140625" style="148" customWidth="1"/>
    <col min="7685" max="7685" width="7.42578125" style="148" customWidth="1"/>
    <col min="7686" max="7686" width="7.140625" style="148" customWidth="1"/>
    <col min="7687" max="7687" width="11.5703125" style="148" customWidth="1"/>
    <col min="7688" max="7688" width="12.28515625" style="148" customWidth="1"/>
    <col min="7689" max="7689" width="11.42578125" style="148" customWidth="1"/>
    <col min="7690" max="7690" width="11.28515625" style="148" customWidth="1"/>
    <col min="7691" max="7691" width="10.42578125" style="148" customWidth="1"/>
    <col min="7692" max="7692" width="11.5703125" style="148" customWidth="1"/>
    <col min="7693" max="7693" width="10.7109375" style="148" customWidth="1"/>
    <col min="7694" max="7694" width="11.140625" style="148" customWidth="1"/>
    <col min="7695" max="7695" width="10.7109375" style="148" customWidth="1"/>
    <col min="7696" max="7696" width="12" style="148" customWidth="1"/>
    <col min="7697" max="7697" width="18.140625" style="148" customWidth="1"/>
    <col min="7698" max="7698" width="19.42578125" style="148" customWidth="1"/>
    <col min="7699" max="7699" width="56.5703125" style="148" customWidth="1"/>
    <col min="7700" max="7700" width="12.5703125" style="148" customWidth="1"/>
    <col min="7701" max="7701" width="21.42578125" style="148" customWidth="1"/>
    <col min="7702" max="7702" width="55.140625" style="148" customWidth="1"/>
    <col min="7703" max="7703" width="12.5703125" style="148" customWidth="1"/>
    <col min="7704" max="7935" width="9.140625" style="148"/>
    <col min="7936" max="7936" width="10.85546875" style="148" customWidth="1"/>
    <col min="7937" max="7937" width="18" style="148" customWidth="1"/>
    <col min="7938" max="7938" width="14.28515625" style="148" customWidth="1"/>
    <col min="7939" max="7939" width="8" style="148" customWidth="1"/>
    <col min="7940" max="7940" width="8.140625" style="148" customWidth="1"/>
    <col min="7941" max="7941" width="7.42578125" style="148" customWidth="1"/>
    <col min="7942" max="7942" width="7.140625" style="148" customWidth="1"/>
    <col min="7943" max="7943" width="11.5703125" style="148" customWidth="1"/>
    <col min="7944" max="7944" width="12.28515625" style="148" customWidth="1"/>
    <col min="7945" max="7945" width="11.42578125" style="148" customWidth="1"/>
    <col min="7946" max="7946" width="11.28515625" style="148" customWidth="1"/>
    <col min="7947" max="7947" width="10.42578125" style="148" customWidth="1"/>
    <col min="7948" max="7948" width="11.5703125" style="148" customWidth="1"/>
    <col min="7949" max="7949" width="10.7109375" style="148" customWidth="1"/>
    <col min="7950" max="7950" width="11.140625" style="148" customWidth="1"/>
    <col min="7951" max="7951" width="10.7109375" style="148" customWidth="1"/>
    <col min="7952" max="7952" width="12" style="148" customWidth="1"/>
    <col min="7953" max="7953" width="18.140625" style="148" customWidth="1"/>
    <col min="7954" max="7954" width="19.42578125" style="148" customWidth="1"/>
    <col min="7955" max="7955" width="56.5703125" style="148" customWidth="1"/>
    <col min="7956" max="7956" width="12.5703125" style="148" customWidth="1"/>
    <col min="7957" max="7957" width="21.42578125" style="148" customWidth="1"/>
    <col min="7958" max="7958" width="55.140625" style="148" customWidth="1"/>
    <col min="7959" max="7959" width="12.5703125" style="148" customWidth="1"/>
    <col min="7960" max="8191" width="9.140625" style="148"/>
    <col min="8192" max="8192" width="10.85546875" style="148" customWidth="1"/>
    <col min="8193" max="8193" width="18" style="148" customWidth="1"/>
    <col min="8194" max="8194" width="14.28515625" style="148" customWidth="1"/>
    <col min="8195" max="8195" width="8" style="148" customWidth="1"/>
    <col min="8196" max="8196" width="8.140625" style="148" customWidth="1"/>
    <col min="8197" max="8197" width="7.42578125" style="148" customWidth="1"/>
    <col min="8198" max="8198" width="7.140625" style="148" customWidth="1"/>
    <col min="8199" max="8199" width="11.5703125" style="148" customWidth="1"/>
    <col min="8200" max="8200" width="12.28515625" style="148" customWidth="1"/>
    <col min="8201" max="8201" width="11.42578125" style="148" customWidth="1"/>
    <col min="8202" max="8202" width="11.28515625" style="148" customWidth="1"/>
    <col min="8203" max="8203" width="10.42578125" style="148" customWidth="1"/>
    <col min="8204" max="8204" width="11.5703125" style="148" customWidth="1"/>
    <col min="8205" max="8205" width="10.7109375" style="148" customWidth="1"/>
    <col min="8206" max="8206" width="11.140625" style="148" customWidth="1"/>
    <col min="8207" max="8207" width="10.7109375" style="148" customWidth="1"/>
    <col min="8208" max="8208" width="12" style="148" customWidth="1"/>
    <col min="8209" max="8209" width="18.140625" style="148" customWidth="1"/>
    <col min="8210" max="8210" width="19.42578125" style="148" customWidth="1"/>
    <col min="8211" max="8211" width="56.5703125" style="148" customWidth="1"/>
    <col min="8212" max="8212" width="12.5703125" style="148" customWidth="1"/>
    <col min="8213" max="8213" width="21.42578125" style="148" customWidth="1"/>
    <col min="8214" max="8214" width="55.140625" style="148" customWidth="1"/>
    <col min="8215" max="8215" width="12.5703125" style="148" customWidth="1"/>
    <col min="8216" max="8447" width="9.140625" style="148"/>
    <col min="8448" max="8448" width="10.85546875" style="148" customWidth="1"/>
    <col min="8449" max="8449" width="18" style="148" customWidth="1"/>
    <col min="8450" max="8450" width="14.28515625" style="148" customWidth="1"/>
    <col min="8451" max="8451" width="8" style="148" customWidth="1"/>
    <col min="8452" max="8452" width="8.140625" style="148" customWidth="1"/>
    <col min="8453" max="8453" width="7.42578125" style="148" customWidth="1"/>
    <col min="8454" max="8454" width="7.140625" style="148" customWidth="1"/>
    <col min="8455" max="8455" width="11.5703125" style="148" customWidth="1"/>
    <col min="8456" max="8456" width="12.28515625" style="148" customWidth="1"/>
    <col min="8457" max="8457" width="11.42578125" style="148" customWidth="1"/>
    <col min="8458" max="8458" width="11.28515625" style="148" customWidth="1"/>
    <col min="8459" max="8459" width="10.42578125" style="148" customWidth="1"/>
    <col min="8460" max="8460" width="11.5703125" style="148" customWidth="1"/>
    <col min="8461" max="8461" width="10.7109375" style="148" customWidth="1"/>
    <col min="8462" max="8462" width="11.140625" style="148" customWidth="1"/>
    <col min="8463" max="8463" width="10.7109375" style="148" customWidth="1"/>
    <col min="8464" max="8464" width="12" style="148" customWidth="1"/>
    <col min="8465" max="8465" width="18.140625" style="148" customWidth="1"/>
    <col min="8466" max="8466" width="19.42578125" style="148" customWidth="1"/>
    <col min="8467" max="8467" width="56.5703125" style="148" customWidth="1"/>
    <col min="8468" max="8468" width="12.5703125" style="148" customWidth="1"/>
    <col min="8469" max="8469" width="21.42578125" style="148" customWidth="1"/>
    <col min="8470" max="8470" width="55.140625" style="148" customWidth="1"/>
    <col min="8471" max="8471" width="12.5703125" style="148" customWidth="1"/>
    <col min="8472" max="8703" width="9.140625" style="148"/>
    <col min="8704" max="8704" width="10.85546875" style="148" customWidth="1"/>
    <col min="8705" max="8705" width="18" style="148" customWidth="1"/>
    <col min="8706" max="8706" width="14.28515625" style="148" customWidth="1"/>
    <col min="8707" max="8707" width="8" style="148" customWidth="1"/>
    <col min="8708" max="8708" width="8.140625" style="148" customWidth="1"/>
    <col min="8709" max="8709" width="7.42578125" style="148" customWidth="1"/>
    <col min="8710" max="8710" width="7.140625" style="148" customWidth="1"/>
    <col min="8711" max="8711" width="11.5703125" style="148" customWidth="1"/>
    <col min="8712" max="8712" width="12.28515625" style="148" customWidth="1"/>
    <col min="8713" max="8713" width="11.42578125" style="148" customWidth="1"/>
    <col min="8714" max="8714" width="11.28515625" style="148" customWidth="1"/>
    <col min="8715" max="8715" width="10.42578125" style="148" customWidth="1"/>
    <col min="8716" max="8716" width="11.5703125" style="148" customWidth="1"/>
    <col min="8717" max="8717" width="10.7109375" style="148" customWidth="1"/>
    <col min="8718" max="8718" width="11.140625" style="148" customWidth="1"/>
    <col min="8719" max="8719" width="10.7109375" style="148" customWidth="1"/>
    <col min="8720" max="8720" width="12" style="148" customWidth="1"/>
    <col min="8721" max="8721" width="18.140625" style="148" customWidth="1"/>
    <col min="8722" max="8722" width="19.42578125" style="148" customWidth="1"/>
    <col min="8723" max="8723" width="56.5703125" style="148" customWidth="1"/>
    <col min="8724" max="8724" width="12.5703125" style="148" customWidth="1"/>
    <col min="8725" max="8725" width="21.42578125" style="148" customWidth="1"/>
    <col min="8726" max="8726" width="55.140625" style="148" customWidth="1"/>
    <col min="8727" max="8727" width="12.5703125" style="148" customWidth="1"/>
    <col min="8728" max="8959" width="9.140625" style="148"/>
    <col min="8960" max="8960" width="10.85546875" style="148" customWidth="1"/>
    <col min="8961" max="8961" width="18" style="148" customWidth="1"/>
    <col min="8962" max="8962" width="14.28515625" style="148" customWidth="1"/>
    <col min="8963" max="8963" width="8" style="148" customWidth="1"/>
    <col min="8964" max="8964" width="8.140625" style="148" customWidth="1"/>
    <col min="8965" max="8965" width="7.42578125" style="148" customWidth="1"/>
    <col min="8966" max="8966" width="7.140625" style="148" customWidth="1"/>
    <col min="8967" max="8967" width="11.5703125" style="148" customWidth="1"/>
    <col min="8968" max="8968" width="12.28515625" style="148" customWidth="1"/>
    <col min="8969" max="8969" width="11.42578125" style="148" customWidth="1"/>
    <col min="8970" max="8970" width="11.28515625" style="148" customWidth="1"/>
    <col min="8971" max="8971" width="10.42578125" style="148" customWidth="1"/>
    <col min="8972" max="8972" width="11.5703125" style="148" customWidth="1"/>
    <col min="8973" max="8973" width="10.7109375" style="148" customWidth="1"/>
    <col min="8974" max="8974" width="11.140625" style="148" customWidth="1"/>
    <col min="8975" max="8975" width="10.7109375" style="148" customWidth="1"/>
    <col min="8976" max="8976" width="12" style="148" customWidth="1"/>
    <col min="8977" max="8977" width="18.140625" style="148" customWidth="1"/>
    <col min="8978" max="8978" width="19.42578125" style="148" customWidth="1"/>
    <col min="8979" max="8979" width="56.5703125" style="148" customWidth="1"/>
    <col min="8980" max="8980" width="12.5703125" style="148" customWidth="1"/>
    <col min="8981" max="8981" width="21.42578125" style="148" customWidth="1"/>
    <col min="8982" max="8982" width="55.140625" style="148" customWidth="1"/>
    <col min="8983" max="8983" width="12.5703125" style="148" customWidth="1"/>
    <col min="8984" max="9215" width="9.140625" style="148"/>
    <col min="9216" max="9216" width="10.85546875" style="148" customWidth="1"/>
    <col min="9217" max="9217" width="18" style="148" customWidth="1"/>
    <col min="9218" max="9218" width="14.28515625" style="148" customWidth="1"/>
    <col min="9219" max="9219" width="8" style="148" customWidth="1"/>
    <col min="9220" max="9220" width="8.140625" style="148" customWidth="1"/>
    <col min="9221" max="9221" width="7.42578125" style="148" customWidth="1"/>
    <col min="9222" max="9222" width="7.140625" style="148" customWidth="1"/>
    <col min="9223" max="9223" width="11.5703125" style="148" customWidth="1"/>
    <col min="9224" max="9224" width="12.28515625" style="148" customWidth="1"/>
    <col min="9225" max="9225" width="11.42578125" style="148" customWidth="1"/>
    <col min="9226" max="9226" width="11.28515625" style="148" customWidth="1"/>
    <col min="9227" max="9227" width="10.42578125" style="148" customWidth="1"/>
    <col min="9228" max="9228" width="11.5703125" style="148" customWidth="1"/>
    <col min="9229" max="9229" width="10.7109375" style="148" customWidth="1"/>
    <col min="9230" max="9230" width="11.140625" style="148" customWidth="1"/>
    <col min="9231" max="9231" width="10.7109375" style="148" customWidth="1"/>
    <col min="9232" max="9232" width="12" style="148" customWidth="1"/>
    <col min="9233" max="9233" width="18.140625" style="148" customWidth="1"/>
    <col min="9234" max="9234" width="19.42578125" style="148" customWidth="1"/>
    <col min="9235" max="9235" width="56.5703125" style="148" customWidth="1"/>
    <col min="9236" max="9236" width="12.5703125" style="148" customWidth="1"/>
    <col min="9237" max="9237" width="21.42578125" style="148" customWidth="1"/>
    <col min="9238" max="9238" width="55.140625" style="148" customWidth="1"/>
    <col min="9239" max="9239" width="12.5703125" style="148" customWidth="1"/>
    <col min="9240" max="9471" width="9.140625" style="148"/>
    <col min="9472" max="9472" width="10.85546875" style="148" customWidth="1"/>
    <col min="9473" max="9473" width="18" style="148" customWidth="1"/>
    <col min="9474" max="9474" width="14.28515625" style="148" customWidth="1"/>
    <col min="9475" max="9475" width="8" style="148" customWidth="1"/>
    <col min="9476" max="9476" width="8.140625" style="148" customWidth="1"/>
    <col min="9477" max="9477" width="7.42578125" style="148" customWidth="1"/>
    <col min="9478" max="9478" width="7.140625" style="148" customWidth="1"/>
    <col min="9479" max="9479" width="11.5703125" style="148" customWidth="1"/>
    <col min="9480" max="9480" width="12.28515625" style="148" customWidth="1"/>
    <col min="9481" max="9481" width="11.42578125" style="148" customWidth="1"/>
    <col min="9482" max="9482" width="11.28515625" style="148" customWidth="1"/>
    <col min="9483" max="9483" width="10.42578125" style="148" customWidth="1"/>
    <col min="9484" max="9484" width="11.5703125" style="148" customWidth="1"/>
    <col min="9485" max="9485" width="10.7109375" style="148" customWidth="1"/>
    <col min="9486" max="9486" width="11.140625" style="148" customWidth="1"/>
    <col min="9487" max="9487" width="10.7109375" style="148" customWidth="1"/>
    <col min="9488" max="9488" width="12" style="148" customWidth="1"/>
    <col min="9489" max="9489" width="18.140625" style="148" customWidth="1"/>
    <col min="9490" max="9490" width="19.42578125" style="148" customWidth="1"/>
    <col min="9491" max="9491" width="56.5703125" style="148" customWidth="1"/>
    <col min="9492" max="9492" width="12.5703125" style="148" customWidth="1"/>
    <col min="9493" max="9493" width="21.42578125" style="148" customWidth="1"/>
    <col min="9494" max="9494" width="55.140625" style="148" customWidth="1"/>
    <col min="9495" max="9495" width="12.5703125" style="148" customWidth="1"/>
    <col min="9496" max="9727" width="9.140625" style="148"/>
    <col min="9728" max="9728" width="10.85546875" style="148" customWidth="1"/>
    <col min="9729" max="9729" width="18" style="148" customWidth="1"/>
    <col min="9730" max="9730" width="14.28515625" style="148" customWidth="1"/>
    <col min="9731" max="9731" width="8" style="148" customWidth="1"/>
    <col min="9732" max="9732" width="8.140625" style="148" customWidth="1"/>
    <col min="9733" max="9733" width="7.42578125" style="148" customWidth="1"/>
    <col min="9734" max="9734" width="7.140625" style="148" customWidth="1"/>
    <col min="9735" max="9735" width="11.5703125" style="148" customWidth="1"/>
    <col min="9736" max="9736" width="12.28515625" style="148" customWidth="1"/>
    <col min="9737" max="9737" width="11.42578125" style="148" customWidth="1"/>
    <col min="9738" max="9738" width="11.28515625" style="148" customWidth="1"/>
    <col min="9739" max="9739" width="10.42578125" style="148" customWidth="1"/>
    <col min="9740" max="9740" width="11.5703125" style="148" customWidth="1"/>
    <col min="9741" max="9741" width="10.7109375" style="148" customWidth="1"/>
    <col min="9742" max="9742" width="11.140625" style="148" customWidth="1"/>
    <col min="9743" max="9743" width="10.7109375" style="148" customWidth="1"/>
    <col min="9744" max="9744" width="12" style="148" customWidth="1"/>
    <col min="9745" max="9745" width="18.140625" style="148" customWidth="1"/>
    <col min="9746" max="9746" width="19.42578125" style="148" customWidth="1"/>
    <col min="9747" max="9747" width="56.5703125" style="148" customWidth="1"/>
    <col min="9748" max="9748" width="12.5703125" style="148" customWidth="1"/>
    <col min="9749" max="9749" width="21.42578125" style="148" customWidth="1"/>
    <col min="9750" max="9750" width="55.140625" style="148" customWidth="1"/>
    <col min="9751" max="9751" width="12.5703125" style="148" customWidth="1"/>
    <col min="9752" max="9983" width="9.140625" style="148"/>
    <col min="9984" max="9984" width="10.85546875" style="148" customWidth="1"/>
    <col min="9985" max="9985" width="18" style="148" customWidth="1"/>
    <col min="9986" max="9986" width="14.28515625" style="148" customWidth="1"/>
    <col min="9987" max="9987" width="8" style="148" customWidth="1"/>
    <col min="9988" max="9988" width="8.140625" style="148" customWidth="1"/>
    <col min="9989" max="9989" width="7.42578125" style="148" customWidth="1"/>
    <col min="9990" max="9990" width="7.140625" style="148" customWidth="1"/>
    <col min="9991" max="9991" width="11.5703125" style="148" customWidth="1"/>
    <col min="9992" max="9992" width="12.28515625" style="148" customWidth="1"/>
    <col min="9993" max="9993" width="11.42578125" style="148" customWidth="1"/>
    <col min="9994" max="9994" width="11.28515625" style="148" customWidth="1"/>
    <col min="9995" max="9995" width="10.42578125" style="148" customWidth="1"/>
    <col min="9996" max="9996" width="11.5703125" style="148" customWidth="1"/>
    <col min="9997" max="9997" width="10.7109375" style="148" customWidth="1"/>
    <col min="9998" max="9998" width="11.140625" style="148" customWidth="1"/>
    <col min="9999" max="9999" width="10.7109375" style="148" customWidth="1"/>
    <col min="10000" max="10000" width="12" style="148" customWidth="1"/>
    <col min="10001" max="10001" width="18.140625" style="148" customWidth="1"/>
    <col min="10002" max="10002" width="19.42578125" style="148" customWidth="1"/>
    <col min="10003" max="10003" width="56.5703125" style="148" customWidth="1"/>
    <col min="10004" max="10004" width="12.5703125" style="148" customWidth="1"/>
    <col min="10005" max="10005" width="21.42578125" style="148" customWidth="1"/>
    <col min="10006" max="10006" width="55.140625" style="148" customWidth="1"/>
    <col min="10007" max="10007" width="12.5703125" style="148" customWidth="1"/>
    <col min="10008" max="10239" width="9.140625" style="148"/>
    <col min="10240" max="10240" width="10.85546875" style="148" customWidth="1"/>
    <col min="10241" max="10241" width="18" style="148" customWidth="1"/>
    <col min="10242" max="10242" width="14.28515625" style="148" customWidth="1"/>
    <col min="10243" max="10243" width="8" style="148" customWidth="1"/>
    <col min="10244" max="10244" width="8.140625" style="148" customWidth="1"/>
    <col min="10245" max="10245" width="7.42578125" style="148" customWidth="1"/>
    <col min="10246" max="10246" width="7.140625" style="148" customWidth="1"/>
    <col min="10247" max="10247" width="11.5703125" style="148" customWidth="1"/>
    <col min="10248" max="10248" width="12.28515625" style="148" customWidth="1"/>
    <col min="10249" max="10249" width="11.42578125" style="148" customWidth="1"/>
    <col min="10250" max="10250" width="11.28515625" style="148" customWidth="1"/>
    <col min="10251" max="10251" width="10.42578125" style="148" customWidth="1"/>
    <col min="10252" max="10252" width="11.5703125" style="148" customWidth="1"/>
    <col min="10253" max="10253" width="10.7109375" style="148" customWidth="1"/>
    <col min="10254" max="10254" width="11.140625" style="148" customWidth="1"/>
    <col min="10255" max="10255" width="10.7109375" style="148" customWidth="1"/>
    <col min="10256" max="10256" width="12" style="148" customWidth="1"/>
    <col min="10257" max="10257" width="18.140625" style="148" customWidth="1"/>
    <col min="10258" max="10258" width="19.42578125" style="148" customWidth="1"/>
    <col min="10259" max="10259" width="56.5703125" style="148" customWidth="1"/>
    <col min="10260" max="10260" width="12.5703125" style="148" customWidth="1"/>
    <col min="10261" max="10261" width="21.42578125" style="148" customWidth="1"/>
    <col min="10262" max="10262" width="55.140625" style="148" customWidth="1"/>
    <col min="10263" max="10263" width="12.5703125" style="148" customWidth="1"/>
    <col min="10264" max="10495" width="9.140625" style="148"/>
    <col min="10496" max="10496" width="10.85546875" style="148" customWidth="1"/>
    <col min="10497" max="10497" width="18" style="148" customWidth="1"/>
    <col min="10498" max="10498" width="14.28515625" style="148" customWidth="1"/>
    <col min="10499" max="10499" width="8" style="148" customWidth="1"/>
    <col min="10500" max="10500" width="8.140625" style="148" customWidth="1"/>
    <col min="10501" max="10501" width="7.42578125" style="148" customWidth="1"/>
    <col min="10502" max="10502" width="7.140625" style="148" customWidth="1"/>
    <col min="10503" max="10503" width="11.5703125" style="148" customWidth="1"/>
    <col min="10504" max="10504" width="12.28515625" style="148" customWidth="1"/>
    <col min="10505" max="10505" width="11.42578125" style="148" customWidth="1"/>
    <col min="10506" max="10506" width="11.28515625" style="148" customWidth="1"/>
    <col min="10507" max="10507" width="10.42578125" style="148" customWidth="1"/>
    <col min="10508" max="10508" width="11.5703125" style="148" customWidth="1"/>
    <col min="10509" max="10509" width="10.7109375" style="148" customWidth="1"/>
    <col min="10510" max="10510" width="11.140625" style="148" customWidth="1"/>
    <col min="10511" max="10511" width="10.7109375" style="148" customWidth="1"/>
    <col min="10512" max="10512" width="12" style="148" customWidth="1"/>
    <col min="10513" max="10513" width="18.140625" style="148" customWidth="1"/>
    <col min="10514" max="10514" width="19.42578125" style="148" customWidth="1"/>
    <col min="10515" max="10515" width="56.5703125" style="148" customWidth="1"/>
    <col min="10516" max="10516" width="12.5703125" style="148" customWidth="1"/>
    <col min="10517" max="10517" width="21.42578125" style="148" customWidth="1"/>
    <col min="10518" max="10518" width="55.140625" style="148" customWidth="1"/>
    <col min="10519" max="10519" width="12.5703125" style="148" customWidth="1"/>
    <col min="10520" max="10751" width="9.140625" style="148"/>
    <col min="10752" max="10752" width="10.85546875" style="148" customWidth="1"/>
    <col min="10753" max="10753" width="18" style="148" customWidth="1"/>
    <col min="10754" max="10754" width="14.28515625" style="148" customWidth="1"/>
    <col min="10755" max="10755" width="8" style="148" customWidth="1"/>
    <col min="10756" max="10756" width="8.140625" style="148" customWidth="1"/>
    <col min="10757" max="10757" width="7.42578125" style="148" customWidth="1"/>
    <col min="10758" max="10758" width="7.140625" style="148" customWidth="1"/>
    <col min="10759" max="10759" width="11.5703125" style="148" customWidth="1"/>
    <col min="10760" max="10760" width="12.28515625" style="148" customWidth="1"/>
    <col min="10761" max="10761" width="11.42578125" style="148" customWidth="1"/>
    <col min="10762" max="10762" width="11.28515625" style="148" customWidth="1"/>
    <col min="10763" max="10763" width="10.42578125" style="148" customWidth="1"/>
    <col min="10764" max="10764" width="11.5703125" style="148" customWidth="1"/>
    <col min="10765" max="10765" width="10.7109375" style="148" customWidth="1"/>
    <col min="10766" max="10766" width="11.140625" style="148" customWidth="1"/>
    <col min="10767" max="10767" width="10.7109375" style="148" customWidth="1"/>
    <col min="10768" max="10768" width="12" style="148" customWidth="1"/>
    <col min="10769" max="10769" width="18.140625" style="148" customWidth="1"/>
    <col min="10770" max="10770" width="19.42578125" style="148" customWidth="1"/>
    <col min="10771" max="10771" width="56.5703125" style="148" customWidth="1"/>
    <col min="10772" max="10772" width="12.5703125" style="148" customWidth="1"/>
    <col min="10773" max="10773" width="21.42578125" style="148" customWidth="1"/>
    <col min="10774" max="10774" width="55.140625" style="148" customWidth="1"/>
    <col min="10775" max="10775" width="12.5703125" style="148" customWidth="1"/>
    <col min="10776" max="11007" width="9.140625" style="148"/>
    <col min="11008" max="11008" width="10.85546875" style="148" customWidth="1"/>
    <col min="11009" max="11009" width="18" style="148" customWidth="1"/>
    <col min="11010" max="11010" width="14.28515625" style="148" customWidth="1"/>
    <col min="11011" max="11011" width="8" style="148" customWidth="1"/>
    <col min="11012" max="11012" width="8.140625" style="148" customWidth="1"/>
    <col min="11013" max="11013" width="7.42578125" style="148" customWidth="1"/>
    <col min="11014" max="11014" width="7.140625" style="148" customWidth="1"/>
    <col min="11015" max="11015" width="11.5703125" style="148" customWidth="1"/>
    <col min="11016" max="11016" width="12.28515625" style="148" customWidth="1"/>
    <col min="11017" max="11017" width="11.42578125" style="148" customWidth="1"/>
    <col min="11018" max="11018" width="11.28515625" style="148" customWidth="1"/>
    <col min="11019" max="11019" width="10.42578125" style="148" customWidth="1"/>
    <col min="11020" max="11020" width="11.5703125" style="148" customWidth="1"/>
    <col min="11021" max="11021" width="10.7109375" style="148" customWidth="1"/>
    <col min="11022" max="11022" width="11.140625" style="148" customWidth="1"/>
    <col min="11023" max="11023" width="10.7109375" style="148" customWidth="1"/>
    <col min="11024" max="11024" width="12" style="148" customWidth="1"/>
    <col min="11025" max="11025" width="18.140625" style="148" customWidth="1"/>
    <col min="11026" max="11026" width="19.42578125" style="148" customWidth="1"/>
    <col min="11027" max="11027" width="56.5703125" style="148" customWidth="1"/>
    <col min="11028" max="11028" width="12.5703125" style="148" customWidth="1"/>
    <col min="11029" max="11029" width="21.42578125" style="148" customWidth="1"/>
    <col min="11030" max="11030" width="55.140625" style="148" customWidth="1"/>
    <col min="11031" max="11031" width="12.5703125" style="148" customWidth="1"/>
    <col min="11032" max="11263" width="9.140625" style="148"/>
    <col min="11264" max="11264" width="10.85546875" style="148" customWidth="1"/>
    <col min="11265" max="11265" width="18" style="148" customWidth="1"/>
    <col min="11266" max="11266" width="14.28515625" style="148" customWidth="1"/>
    <col min="11267" max="11267" width="8" style="148" customWidth="1"/>
    <col min="11268" max="11268" width="8.140625" style="148" customWidth="1"/>
    <col min="11269" max="11269" width="7.42578125" style="148" customWidth="1"/>
    <col min="11270" max="11270" width="7.140625" style="148" customWidth="1"/>
    <col min="11271" max="11271" width="11.5703125" style="148" customWidth="1"/>
    <col min="11272" max="11272" width="12.28515625" style="148" customWidth="1"/>
    <col min="11273" max="11273" width="11.42578125" style="148" customWidth="1"/>
    <col min="11274" max="11274" width="11.28515625" style="148" customWidth="1"/>
    <col min="11275" max="11275" width="10.42578125" style="148" customWidth="1"/>
    <col min="11276" max="11276" width="11.5703125" style="148" customWidth="1"/>
    <col min="11277" max="11277" width="10.7109375" style="148" customWidth="1"/>
    <col min="11278" max="11278" width="11.140625" style="148" customWidth="1"/>
    <col min="11279" max="11279" width="10.7109375" style="148" customWidth="1"/>
    <col min="11280" max="11280" width="12" style="148" customWidth="1"/>
    <col min="11281" max="11281" width="18.140625" style="148" customWidth="1"/>
    <col min="11282" max="11282" width="19.42578125" style="148" customWidth="1"/>
    <col min="11283" max="11283" width="56.5703125" style="148" customWidth="1"/>
    <col min="11284" max="11284" width="12.5703125" style="148" customWidth="1"/>
    <col min="11285" max="11285" width="21.42578125" style="148" customWidth="1"/>
    <col min="11286" max="11286" width="55.140625" style="148" customWidth="1"/>
    <col min="11287" max="11287" width="12.5703125" style="148" customWidth="1"/>
    <col min="11288" max="11519" width="9.140625" style="148"/>
    <col min="11520" max="11520" width="10.85546875" style="148" customWidth="1"/>
    <col min="11521" max="11521" width="18" style="148" customWidth="1"/>
    <col min="11522" max="11522" width="14.28515625" style="148" customWidth="1"/>
    <col min="11523" max="11523" width="8" style="148" customWidth="1"/>
    <col min="11524" max="11524" width="8.140625" style="148" customWidth="1"/>
    <col min="11525" max="11525" width="7.42578125" style="148" customWidth="1"/>
    <col min="11526" max="11526" width="7.140625" style="148" customWidth="1"/>
    <col min="11527" max="11527" width="11.5703125" style="148" customWidth="1"/>
    <col min="11528" max="11528" width="12.28515625" style="148" customWidth="1"/>
    <col min="11529" max="11529" width="11.42578125" style="148" customWidth="1"/>
    <col min="11530" max="11530" width="11.28515625" style="148" customWidth="1"/>
    <col min="11531" max="11531" width="10.42578125" style="148" customWidth="1"/>
    <col min="11532" max="11532" width="11.5703125" style="148" customWidth="1"/>
    <col min="11533" max="11533" width="10.7109375" style="148" customWidth="1"/>
    <col min="11534" max="11534" width="11.140625" style="148" customWidth="1"/>
    <col min="11535" max="11535" width="10.7109375" style="148" customWidth="1"/>
    <col min="11536" max="11536" width="12" style="148" customWidth="1"/>
    <col min="11537" max="11537" width="18.140625" style="148" customWidth="1"/>
    <col min="11538" max="11538" width="19.42578125" style="148" customWidth="1"/>
    <col min="11539" max="11539" width="56.5703125" style="148" customWidth="1"/>
    <col min="11540" max="11540" width="12.5703125" style="148" customWidth="1"/>
    <col min="11541" max="11541" width="21.42578125" style="148" customWidth="1"/>
    <col min="11542" max="11542" width="55.140625" style="148" customWidth="1"/>
    <col min="11543" max="11543" width="12.5703125" style="148" customWidth="1"/>
    <col min="11544" max="11775" width="9.140625" style="148"/>
    <col min="11776" max="11776" width="10.85546875" style="148" customWidth="1"/>
    <col min="11777" max="11777" width="18" style="148" customWidth="1"/>
    <col min="11778" max="11778" width="14.28515625" style="148" customWidth="1"/>
    <col min="11779" max="11779" width="8" style="148" customWidth="1"/>
    <col min="11780" max="11780" width="8.140625" style="148" customWidth="1"/>
    <col min="11781" max="11781" width="7.42578125" style="148" customWidth="1"/>
    <col min="11782" max="11782" width="7.140625" style="148" customWidth="1"/>
    <col min="11783" max="11783" width="11.5703125" style="148" customWidth="1"/>
    <col min="11784" max="11784" width="12.28515625" style="148" customWidth="1"/>
    <col min="11785" max="11785" width="11.42578125" style="148" customWidth="1"/>
    <col min="11786" max="11786" width="11.28515625" style="148" customWidth="1"/>
    <col min="11787" max="11787" width="10.42578125" style="148" customWidth="1"/>
    <col min="11788" max="11788" width="11.5703125" style="148" customWidth="1"/>
    <col min="11789" max="11789" width="10.7109375" style="148" customWidth="1"/>
    <col min="11790" max="11790" width="11.140625" style="148" customWidth="1"/>
    <col min="11791" max="11791" width="10.7109375" style="148" customWidth="1"/>
    <col min="11792" max="11792" width="12" style="148" customWidth="1"/>
    <col min="11793" max="11793" width="18.140625" style="148" customWidth="1"/>
    <col min="11794" max="11794" width="19.42578125" style="148" customWidth="1"/>
    <col min="11795" max="11795" width="56.5703125" style="148" customWidth="1"/>
    <col min="11796" max="11796" width="12.5703125" style="148" customWidth="1"/>
    <col min="11797" max="11797" width="21.42578125" style="148" customWidth="1"/>
    <col min="11798" max="11798" width="55.140625" style="148" customWidth="1"/>
    <col min="11799" max="11799" width="12.5703125" style="148" customWidth="1"/>
    <col min="11800" max="12031" width="9.140625" style="148"/>
    <col min="12032" max="12032" width="10.85546875" style="148" customWidth="1"/>
    <col min="12033" max="12033" width="18" style="148" customWidth="1"/>
    <col min="12034" max="12034" width="14.28515625" style="148" customWidth="1"/>
    <col min="12035" max="12035" width="8" style="148" customWidth="1"/>
    <col min="12036" max="12036" width="8.140625" style="148" customWidth="1"/>
    <col min="12037" max="12037" width="7.42578125" style="148" customWidth="1"/>
    <col min="12038" max="12038" width="7.140625" style="148" customWidth="1"/>
    <col min="12039" max="12039" width="11.5703125" style="148" customWidth="1"/>
    <col min="12040" max="12040" width="12.28515625" style="148" customWidth="1"/>
    <col min="12041" max="12041" width="11.42578125" style="148" customWidth="1"/>
    <col min="12042" max="12042" width="11.28515625" style="148" customWidth="1"/>
    <col min="12043" max="12043" width="10.42578125" style="148" customWidth="1"/>
    <col min="12044" max="12044" width="11.5703125" style="148" customWidth="1"/>
    <col min="12045" max="12045" width="10.7109375" style="148" customWidth="1"/>
    <col min="12046" max="12046" width="11.140625" style="148" customWidth="1"/>
    <col min="12047" max="12047" width="10.7109375" style="148" customWidth="1"/>
    <col min="12048" max="12048" width="12" style="148" customWidth="1"/>
    <col min="12049" max="12049" width="18.140625" style="148" customWidth="1"/>
    <col min="12050" max="12050" width="19.42578125" style="148" customWidth="1"/>
    <col min="12051" max="12051" width="56.5703125" style="148" customWidth="1"/>
    <col min="12052" max="12052" width="12.5703125" style="148" customWidth="1"/>
    <col min="12053" max="12053" width="21.42578125" style="148" customWidth="1"/>
    <col min="12054" max="12054" width="55.140625" style="148" customWidth="1"/>
    <col min="12055" max="12055" width="12.5703125" style="148" customWidth="1"/>
    <col min="12056" max="12287" width="9.140625" style="148"/>
    <col min="12288" max="12288" width="10.85546875" style="148" customWidth="1"/>
    <col min="12289" max="12289" width="18" style="148" customWidth="1"/>
    <col min="12290" max="12290" width="14.28515625" style="148" customWidth="1"/>
    <col min="12291" max="12291" width="8" style="148" customWidth="1"/>
    <col min="12292" max="12292" width="8.140625" style="148" customWidth="1"/>
    <col min="12293" max="12293" width="7.42578125" style="148" customWidth="1"/>
    <col min="12294" max="12294" width="7.140625" style="148" customWidth="1"/>
    <col min="12295" max="12295" width="11.5703125" style="148" customWidth="1"/>
    <col min="12296" max="12296" width="12.28515625" style="148" customWidth="1"/>
    <col min="12297" max="12297" width="11.42578125" style="148" customWidth="1"/>
    <col min="12298" max="12298" width="11.28515625" style="148" customWidth="1"/>
    <col min="12299" max="12299" width="10.42578125" style="148" customWidth="1"/>
    <col min="12300" max="12300" width="11.5703125" style="148" customWidth="1"/>
    <col min="12301" max="12301" width="10.7109375" style="148" customWidth="1"/>
    <col min="12302" max="12302" width="11.140625" style="148" customWidth="1"/>
    <col min="12303" max="12303" width="10.7109375" style="148" customWidth="1"/>
    <col min="12304" max="12304" width="12" style="148" customWidth="1"/>
    <col min="12305" max="12305" width="18.140625" style="148" customWidth="1"/>
    <col min="12306" max="12306" width="19.42578125" style="148" customWidth="1"/>
    <col min="12307" max="12307" width="56.5703125" style="148" customWidth="1"/>
    <col min="12308" max="12308" width="12.5703125" style="148" customWidth="1"/>
    <col min="12309" max="12309" width="21.42578125" style="148" customWidth="1"/>
    <col min="12310" max="12310" width="55.140625" style="148" customWidth="1"/>
    <col min="12311" max="12311" width="12.5703125" style="148" customWidth="1"/>
    <col min="12312" max="12543" width="9.140625" style="148"/>
    <col min="12544" max="12544" width="10.85546875" style="148" customWidth="1"/>
    <col min="12545" max="12545" width="18" style="148" customWidth="1"/>
    <col min="12546" max="12546" width="14.28515625" style="148" customWidth="1"/>
    <col min="12547" max="12547" width="8" style="148" customWidth="1"/>
    <col min="12548" max="12548" width="8.140625" style="148" customWidth="1"/>
    <col min="12549" max="12549" width="7.42578125" style="148" customWidth="1"/>
    <col min="12550" max="12550" width="7.140625" style="148" customWidth="1"/>
    <col min="12551" max="12551" width="11.5703125" style="148" customWidth="1"/>
    <col min="12552" max="12552" width="12.28515625" style="148" customWidth="1"/>
    <col min="12553" max="12553" width="11.42578125" style="148" customWidth="1"/>
    <col min="12554" max="12554" width="11.28515625" style="148" customWidth="1"/>
    <col min="12555" max="12555" width="10.42578125" style="148" customWidth="1"/>
    <col min="12556" max="12556" width="11.5703125" style="148" customWidth="1"/>
    <col min="12557" max="12557" width="10.7109375" style="148" customWidth="1"/>
    <col min="12558" max="12558" width="11.140625" style="148" customWidth="1"/>
    <col min="12559" max="12559" width="10.7109375" style="148" customWidth="1"/>
    <col min="12560" max="12560" width="12" style="148" customWidth="1"/>
    <col min="12561" max="12561" width="18.140625" style="148" customWidth="1"/>
    <col min="12562" max="12562" width="19.42578125" style="148" customWidth="1"/>
    <col min="12563" max="12563" width="56.5703125" style="148" customWidth="1"/>
    <col min="12564" max="12564" width="12.5703125" style="148" customWidth="1"/>
    <col min="12565" max="12565" width="21.42578125" style="148" customWidth="1"/>
    <col min="12566" max="12566" width="55.140625" style="148" customWidth="1"/>
    <col min="12567" max="12567" width="12.5703125" style="148" customWidth="1"/>
    <col min="12568" max="12799" width="9.140625" style="148"/>
    <col min="12800" max="12800" width="10.85546875" style="148" customWidth="1"/>
    <col min="12801" max="12801" width="18" style="148" customWidth="1"/>
    <col min="12802" max="12802" width="14.28515625" style="148" customWidth="1"/>
    <col min="12803" max="12803" width="8" style="148" customWidth="1"/>
    <col min="12804" max="12804" width="8.140625" style="148" customWidth="1"/>
    <col min="12805" max="12805" width="7.42578125" style="148" customWidth="1"/>
    <col min="12806" max="12806" width="7.140625" style="148" customWidth="1"/>
    <col min="12807" max="12807" width="11.5703125" style="148" customWidth="1"/>
    <col min="12808" max="12808" width="12.28515625" style="148" customWidth="1"/>
    <col min="12809" max="12809" width="11.42578125" style="148" customWidth="1"/>
    <col min="12810" max="12810" width="11.28515625" style="148" customWidth="1"/>
    <col min="12811" max="12811" width="10.42578125" style="148" customWidth="1"/>
    <col min="12812" max="12812" width="11.5703125" style="148" customWidth="1"/>
    <col min="12813" max="12813" width="10.7109375" style="148" customWidth="1"/>
    <col min="12814" max="12814" width="11.140625" style="148" customWidth="1"/>
    <col min="12815" max="12815" width="10.7109375" style="148" customWidth="1"/>
    <col min="12816" max="12816" width="12" style="148" customWidth="1"/>
    <col min="12817" max="12817" width="18.140625" style="148" customWidth="1"/>
    <col min="12818" max="12818" width="19.42578125" style="148" customWidth="1"/>
    <col min="12819" max="12819" width="56.5703125" style="148" customWidth="1"/>
    <col min="12820" max="12820" width="12.5703125" style="148" customWidth="1"/>
    <col min="12821" max="12821" width="21.42578125" style="148" customWidth="1"/>
    <col min="12822" max="12822" width="55.140625" style="148" customWidth="1"/>
    <col min="12823" max="12823" width="12.5703125" style="148" customWidth="1"/>
    <col min="12824" max="13055" width="9.140625" style="148"/>
    <col min="13056" max="13056" width="10.85546875" style="148" customWidth="1"/>
    <col min="13057" max="13057" width="18" style="148" customWidth="1"/>
    <col min="13058" max="13058" width="14.28515625" style="148" customWidth="1"/>
    <col min="13059" max="13059" width="8" style="148" customWidth="1"/>
    <col min="13060" max="13060" width="8.140625" style="148" customWidth="1"/>
    <col min="13061" max="13061" width="7.42578125" style="148" customWidth="1"/>
    <col min="13062" max="13062" width="7.140625" style="148" customWidth="1"/>
    <col min="13063" max="13063" width="11.5703125" style="148" customWidth="1"/>
    <col min="13064" max="13064" width="12.28515625" style="148" customWidth="1"/>
    <col min="13065" max="13065" width="11.42578125" style="148" customWidth="1"/>
    <col min="13066" max="13066" width="11.28515625" style="148" customWidth="1"/>
    <col min="13067" max="13067" width="10.42578125" style="148" customWidth="1"/>
    <col min="13068" max="13068" width="11.5703125" style="148" customWidth="1"/>
    <col min="13069" max="13069" width="10.7109375" style="148" customWidth="1"/>
    <col min="13070" max="13070" width="11.140625" style="148" customWidth="1"/>
    <col min="13071" max="13071" width="10.7109375" style="148" customWidth="1"/>
    <col min="13072" max="13072" width="12" style="148" customWidth="1"/>
    <col min="13073" max="13073" width="18.140625" style="148" customWidth="1"/>
    <col min="13074" max="13074" width="19.42578125" style="148" customWidth="1"/>
    <col min="13075" max="13075" width="56.5703125" style="148" customWidth="1"/>
    <col min="13076" max="13076" width="12.5703125" style="148" customWidth="1"/>
    <col min="13077" max="13077" width="21.42578125" style="148" customWidth="1"/>
    <col min="13078" max="13078" width="55.140625" style="148" customWidth="1"/>
    <col min="13079" max="13079" width="12.5703125" style="148" customWidth="1"/>
    <col min="13080" max="13311" width="9.140625" style="148"/>
    <col min="13312" max="13312" width="10.85546875" style="148" customWidth="1"/>
    <col min="13313" max="13313" width="18" style="148" customWidth="1"/>
    <col min="13314" max="13314" width="14.28515625" style="148" customWidth="1"/>
    <col min="13315" max="13315" width="8" style="148" customWidth="1"/>
    <col min="13316" max="13316" width="8.140625" style="148" customWidth="1"/>
    <col min="13317" max="13317" width="7.42578125" style="148" customWidth="1"/>
    <col min="13318" max="13318" width="7.140625" style="148" customWidth="1"/>
    <col min="13319" max="13319" width="11.5703125" style="148" customWidth="1"/>
    <col min="13320" max="13320" width="12.28515625" style="148" customWidth="1"/>
    <col min="13321" max="13321" width="11.42578125" style="148" customWidth="1"/>
    <col min="13322" max="13322" width="11.28515625" style="148" customWidth="1"/>
    <col min="13323" max="13323" width="10.42578125" style="148" customWidth="1"/>
    <col min="13324" max="13324" width="11.5703125" style="148" customWidth="1"/>
    <col min="13325" max="13325" width="10.7109375" style="148" customWidth="1"/>
    <col min="13326" max="13326" width="11.140625" style="148" customWidth="1"/>
    <col min="13327" max="13327" width="10.7109375" style="148" customWidth="1"/>
    <col min="13328" max="13328" width="12" style="148" customWidth="1"/>
    <col min="13329" max="13329" width="18.140625" style="148" customWidth="1"/>
    <col min="13330" max="13330" width="19.42578125" style="148" customWidth="1"/>
    <col min="13331" max="13331" width="56.5703125" style="148" customWidth="1"/>
    <col min="13332" max="13332" width="12.5703125" style="148" customWidth="1"/>
    <col min="13333" max="13333" width="21.42578125" style="148" customWidth="1"/>
    <col min="13334" max="13334" width="55.140625" style="148" customWidth="1"/>
    <col min="13335" max="13335" width="12.5703125" style="148" customWidth="1"/>
    <col min="13336" max="13567" width="9.140625" style="148"/>
    <col min="13568" max="13568" width="10.85546875" style="148" customWidth="1"/>
    <col min="13569" max="13569" width="18" style="148" customWidth="1"/>
    <col min="13570" max="13570" width="14.28515625" style="148" customWidth="1"/>
    <col min="13571" max="13571" width="8" style="148" customWidth="1"/>
    <col min="13572" max="13572" width="8.140625" style="148" customWidth="1"/>
    <col min="13573" max="13573" width="7.42578125" style="148" customWidth="1"/>
    <col min="13574" max="13574" width="7.140625" style="148" customWidth="1"/>
    <col min="13575" max="13575" width="11.5703125" style="148" customWidth="1"/>
    <col min="13576" max="13576" width="12.28515625" style="148" customWidth="1"/>
    <col min="13577" max="13577" width="11.42578125" style="148" customWidth="1"/>
    <col min="13578" max="13578" width="11.28515625" style="148" customWidth="1"/>
    <col min="13579" max="13579" width="10.42578125" style="148" customWidth="1"/>
    <col min="13580" max="13580" width="11.5703125" style="148" customWidth="1"/>
    <col min="13581" max="13581" width="10.7109375" style="148" customWidth="1"/>
    <col min="13582" max="13582" width="11.140625" style="148" customWidth="1"/>
    <col min="13583" max="13583" width="10.7109375" style="148" customWidth="1"/>
    <col min="13584" max="13584" width="12" style="148" customWidth="1"/>
    <col min="13585" max="13585" width="18.140625" style="148" customWidth="1"/>
    <col min="13586" max="13586" width="19.42578125" style="148" customWidth="1"/>
    <col min="13587" max="13587" width="56.5703125" style="148" customWidth="1"/>
    <col min="13588" max="13588" width="12.5703125" style="148" customWidth="1"/>
    <col min="13589" max="13589" width="21.42578125" style="148" customWidth="1"/>
    <col min="13590" max="13590" width="55.140625" style="148" customWidth="1"/>
    <col min="13591" max="13591" width="12.5703125" style="148" customWidth="1"/>
    <col min="13592" max="13823" width="9.140625" style="148"/>
    <col min="13824" max="13824" width="10.85546875" style="148" customWidth="1"/>
    <col min="13825" max="13825" width="18" style="148" customWidth="1"/>
    <col min="13826" max="13826" width="14.28515625" style="148" customWidth="1"/>
    <col min="13827" max="13827" width="8" style="148" customWidth="1"/>
    <col min="13828" max="13828" width="8.140625" style="148" customWidth="1"/>
    <col min="13829" max="13829" width="7.42578125" style="148" customWidth="1"/>
    <col min="13830" max="13830" width="7.140625" style="148" customWidth="1"/>
    <col min="13831" max="13831" width="11.5703125" style="148" customWidth="1"/>
    <col min="13832" max="13832" width="12.28515625" style="148" customWidth="1"/>
    <col min="13833" max="13833" width="11.42578125" style="148" customWidth="1"/>
    <col min="13834" max="13834" width="11.28515625" style="148" customWidth="1"/>
    <col min="13835" max="13835" width="10.42578125" style="148" customWidth="1"/>
    <col min="13836" max="13836" width="11.5703125" style="148" customWidth="1"/>
    <col min="13837" max="13837" width="10.7109375" style="148" customWidth="1"/>
    <col min="13838" max="13838" width="11.140625" style="148" customWidth="1"/>
    <col min="13839" max="13839" width="10.7109375" style="148" customWidth="1"/>
    <col min="13840" max="13840" width="12" style="148" customWidth="1"/>
    <col min="13841" max="13841" width="18.140625" style="148" customWidth="1"/>
    <col min="13842" max="13842" width="19.42578125" style="148" customWidth="1"/>
    <col min="13843" max="13843" width="56.5703125" style="148" customWidth="1"/>
    <col min="13844" max="13844" width="12.5703125" style="148" customWidth="1"/>
    <col min="13845" max="13845" width="21.42578125" style="148" customWidth="1"/>
    <col min="13846" max="13846" width="55.140625" style="148" customWidth="1"/>
    <col min="13847" max="13847" width="12.5703125" style="148" customWidth="1"/>
    <col min="13848" max="14079" width="9.140625" style="148"/>
    <col min="14080" max="14080" width="10.85546875" style="148" customWidth="1"/>
    <col min="14081" max="14081" width="18" style="148" customWidth="1"/>
    <col min="14082" max="14082" width="14.28515625" style="148" customWidth="1"/>
    <col min="14083" max="14083" width="8" style="148" customWidth="1"/>
    <col min="14084" max="14084" width="8.140625" style="148" customWidth="1"/>
    <col min="14085" max="14085" width="7.42578125" style="148" customWidth="1"/>
    <col min="14086" max="14086" width="7.140625" style="148" customWidth="1"/>
    <col min="14087" max="14087" width="11.5703125" style="148" customWidth="1"/>
    <col min="14088" max="14088" width="12.28515625" style="148" customWidth="1"/>
    <col min="14089" max="14089" width="11.42578125" style="148" customWidth="1"/>
    <col min="14090" max="14090" width="11.28515625" style="148" customWidth="1"/>
    <col min="14091" max="14091" width="10.42578125" style="148" customWidth="1"/>
    <col min="14092" max="14092" width="11.5703125" style="148" customWidth="1"/>
    <col min="14093" max="14093" width="10.7109375" style="148" customWidth="1"/>
    <col min="14094" max="14094" width="11.140625" style="148" customWidth="1"/>
    <col min="14095" max="14095" width="10.7109375" style="148" customWidth="1"/>
    <col min="14096" max="14096" width="12" style="148" customWidth="1"/>
    <col min="14097" max="14097" width="18.140625" style="148" customWidth="1"/>
    <col min="14098" max="14098" width="19.42578125" style="148" customWidth="1"/>
    <col min="14099" max="14099" width="56.5703125" style="148" customWidth="1"/>
    <col min="14100" max="14100" width="12.5703125" style="148" customWidth="1"/>
    <col min="14101" max="14101" width="21.42578125" style="148" customWidth="1"/>
    <col min="14102" max="14102" width="55.140625" style="148" customWidth="1"/>
    <col min="14103" max="14103" width="12.5703125" style="148" customWidth="1"/>
    <col min="14104" max="14335" width="9.140625" style="148"/>
    <col min="14336" max="14336" width="10.85546875" style="148" customWidth="1"/>
    <col min="14337" max="14337" width="18" style="148" customWidth="1"/>
    <col min="14338" max="14338" width="14.28515625" style="148" customWidth="1"/>
    <col min="14339" max="14339" width="8" style="148" customWidth="1"/>
    <col min="14340" max="14340" width="8.140625" style="148" customWidth="1"/>
    <col min="14341" max="14341" width="7.42578125" style="148" customWidth="1"/>
    <col min="14342" max="14342" width="7.140625" style="148" customWidth="1"/>
    <col min="14343" max="14343" width="11.5703125" style="148" customWidth="1"/>
    <col min="14344" max="14344" width="12.28515625" style="148" customWidth="1"/>
    <col min="14345" max="14345" width="11.42578125" style="148" customWidth="1"/>
    <col min="14346" max="14346" width="11.28515625" style="148" customWidth="1"/>
    <col min="14347" max="14347" width="10.42578125" style="148" customWidth="1"/>
    <col min="14348" max="14348" width="11.5703125" style="148" customWidth="1"/>
    <col min="14349" max="14349" width="10.7109375" style="148" customWidth="1"/>
    <col min="14350" max="14350" width="11.140625" style="148" customWidth="1"/>
    <col min="14351" max="14351" width="10.7109375" style="148" customWidth="1"/>
    <col min="14352" max="14352" width="12" style="148" customWidth="1"/>
    <col min="14353" max="14353" width="18.140625" style="148" customWidth="1"/>
    <col min="14354" max="14354" width="19.42578125" style="148" customWidth="1"/>
    <col min="14355" max="14355" width="56.5703125" style="148" customWidth="1"/>
    <col min="14356" max="14356" width="12.5703125" style="148" customWidth="1"/>
    <col min="14357" max="14357" width="21.42578125" style="148" customWidth="1"/>
    <col min="14358" max="14358" width="55.140625" style="148" customWidth="1"/>
    <col min="14359" max="14359" width="12.5703125" style="148" customWidth="1"/>
    <col min="14360" max="14591" width="9.140625" style="148"/>
    <col min="14592" max="14592" width="10.85546875" style="148" customWidth="1"/>
    <col min="14593" max="14593" width="18" style="148" customWidth="1"/>
    <col min="14594" max="14594" width="14.28515625" style="148" customWidth="1"/>
    <col min="14595" max="14595" width="8" style="148" customWidth="1"/>
    <col min="14596" max="14596" width="8.140625" style="148" customWidth="1"/>
    <col min="14597" max="14597" width="7.42578125" style="148" customWidth="1"/>
    <col min="14598" max="14598" width="7.140625" style="148" customWidth="1"/>
    <col min="14599" max="14599" width="11.5703125" style="148" customWidth="1"/>
    <col min="14600" max="14600" width="12.28515625" style="148" customWidth="1"/>
    <col min="14601" max="14601" width="11.42578125" style="148" customWidth="1"/>
    <col min="14602" max="14602" width="11.28515625" style="148" customWidth="1"/>
    <col min="14603" max="14603" width="10.42578125" style="148" customWidth="1"/>
    <col min="14604" max="14604" width="11.5703125" style="148" customWidth="1"/>
    <col min="14605" max="14605" width="10.7109375" style="148" customWidth="1"/>
    <col min="14606" max="14606" width="11.140625" style="148" customWidth="1"/>
    <col min="14607" max="14607" width="10.7109375" style="148" customWidth="1"/>
    <col min="14608" max="14608" width="12" style="148" customWidth="1"/>
    <col min="14609" max="14609" width="18.140625" style="148" customWidth="1"/>
    <col min="14610" max="14610" width="19.42578125" style="148" customWidth="1"/>
    <col min="14611" max="14611" width="56.5703125" style="148" customWidth="1"/>
    <col min="14612" max="14612" width="12.5703125" style="148" customWidth="1"/>
    <col min="14613" max="14613" width="21.42578125" style="148" customWidth="1"/>
    <col min="14614" max="14614" width="55.140625" style="148" customWidth="1"/>
    <col min="14615" max="14615" width="12.5703125" style="148" customWidth="1"/>
    <col min="14616" max="14847" width="9.140625" style="148"/>
    <col min="14848" max="14848" width="10.85546875" style="148" customWidth="1"/>
    <col min="14849" max="14849" width="18" style="148" customWidth="1"/>
    <col min="14850" max="14850" width="14.28515625" style="148" customWidth="1"/>
    <col min="14851" max="14851" width="8" style="148" customWidth="1"/>
    <col min="14852" max="14852" width="8.140625" style="148" customWidth="1"/>
    <col min="14853" max="14853" width="7.42578125" style="148" customWidth="1"/>
    <col min="14854" max="14854" width="7.140625" style="148" customWidth="1"/>
    <col min="14855" max="14855" width="11.5703125" style="148" customWidth="1"/>
    <col min="14856" max="14856" width="12.28515625" style="148" customWidth="1"/>
    <col min="14857" max="14857" width="11.42578125" style="148" customWidth="1"/>
    <col min="14858" max="14858" width="11.28515625" style="148" customWidth="1"/>
    <col min="14859" max="14859" width="10.42578125" style="148" customWidth="1"/>
    <col min="14860" max="14860" width="11.5703125" style="148" customWidth="1"/>
    <col min="14861" max="14861" width="10.7109375" style="148" customWidth="1"/>
    <col min="14862" max="14862" width="11.140625" style="148" customWidth="1"/>
    <col min="14863" max="14863" width="10.7109375" style="148" customWidth="1"/>
    <col min="14864" max="14864" width="12" style="148" customWidth="1"/>
    <col min="14865" max="14865" width="18.140625" style="148" customWidth="1"/>
    <col min="14866" max="14866" width="19.42578125" style="148" customWidth="1"/>
    <col min="14867" max="14867" width="56.5703125" style="148" customWidth="1"/>
    <col min="14868" max="14868" width="12.5703125" style="148" customWidth="1"/>
    <col min="14869" max="14869" width="21.42578125" style="148" customWidth="1"/>
    <col min="14870" max="14870" width="55.140625" style="148" customWidth="1"/>
    <col min="14871" max="14871" width="12.5703125" style="148" customWidth="1"/>
    <col min="14872" max="15103" width="9.140625" style="148"/>
    <col min="15104" max="15104" width="10.85546875" style="148" customWidth="1"/>
    <col min="15105" max="15105" width="18" style="148" customWidth="1"/>
    <col min="15106" max="15106" width="14.28515625" style="148" customWidth="1"/>
    <col min="15107" max="15107" width="8" style="148" customWidth="1"/>
    <col min="15108" max="15108" width="8.140625" style="148" customWidth="1"/>
    <col min="15109" max="15109" width="7.42578125" style="148" customWidth="1"/>
    <col min="15110" max="15110" width="7.140625" style="148" customWidth="1"/>
    <col min="15111" max="15111" width="11.5703125" style="148" customWidth="1"/>
    <col min="15112" max="15112" width="12.28515625" style="148" customWidth="1"/>
    <col min="15113" max="15113" width="11.42578125" style="148" customWidth="1"/>
    <col min="15114" max="15114" width="11.28515625" style="148" customWidth="1"/>
    <col min="15115" max="15115" width="10.42578125" style="148" customWidth="1"/>
    <col min="15116" max="15116" width="11.5703125" style="148" customWidth="1"/>
    <col min="15117" max="15117" width="10.7109375" style="148" customWidth="1"/>
    <col min="15118" max="15118" width="11.140625" style="148" customWidth="1"/>
    <col min="15119" max="15119" width="10.7109375" style="148" customWidth="1"/>
    <col min="15120" max="15120" width="12" style="148" customWidth="1"/>
    <col min="15121" max="15121" width="18.140625" style="148" customWidth="1"/>
    <col min="15122" max="15122" width="19.42578125" style="148" customWidth="1"/>
    <col min="15123" max="15123" width="56.5703125" style="148" customWidth="1"/>
    <col min="15124" max="15124" width="12.5703125" style="148" customWidth="1"/>
    <col min="15125" max="15125" width="21.42578125" style="148" customWidth="1"/>
    <col min="15126" max="15126" width="55.140625" style="148" customWidth="1"/>
    <col min="15127" max="15127" width="12.5703125" style="148" customWidth="1"/>
    <col min="15128" max="15359" width="9.140625" style="148"/>
    <col min="15360" max="15360" width="10.85546875" style="148" customWidth="1"/>
    <col min="15361" max="15361" width="18" style="148" customWidth="1"/>
    <col min="15362" max="15362" width="14.28515625" style="148" customWidth="1"/>
    <col min="15363" max="15363" width="8" style="148" customWidth="1"/>
    <col min="15364" max="15364" width="8.140625" style="148" customWidth="1"/>
    <col min="15365" max="15365" width="7.42578125" style="148" customWidth="1"/>
    <col min="15366" max="15366" width="7.140625" style="148" customWidth="1"/>
    <col min="15367" max="15367" width="11.5703125" style="148" customWidth="1"/>
    <col min="15368" max="15368" width="12.28515625" style="148" customWidth="1"/>
    <col min="15369" max="15369" width="11.42578125" style="148" customWidth="1"/>
    <col min="15370" max="15370" width="11.28515625" style="148" customWidth="1"/>
    <col min="15371" max="15371" width="10.42578125" style="148" customWidth="1"/>
    <col min="15372" max="15372" width="11.5703125" style="148" customWidth="1"/>
    <col min="15373" max="15373" width="10.7109375" style="148" customWidth="1"/>
    <col min="15374" max="15374" width="11.140625" style="148" customWidth="1"/>
    <col min="15375" max="15375" width="10.7109375" style="148" customWidth="1"/>
    <col min="15376" max="15376" width="12" style="148" customWidth="1"/>
    <col min="15377" max="15377" width="18.140625" style="148" customWidth="1"/>
    <col min="15378" max="15378" width="19.42578125" style="148" customWidth="1"/>
    <col min="15379" max="15379" width="56.5703125" style="148" customWidth="1"/>
    <col min="15380" max="15380" width="12.5703125" style="148" customWidth="1"/>
    <col min="15381" max="15381" width="21.42578125" style="148" customWidth="1"/>
    <col min="15382" max="15382" width="55.140625" style="148" customWidth="1"/>
    <col min="15383" max="15383" width="12.5703125" style="148" customWidth="1"/>
    <col min="15384" max="15615" width="9.140625" style="148"/>
    <col min="15616" max="15616" width="10.85546875" style="148" customWidth="1"/>
    <col min="15617" max="15617" width="18" style="148" customWidth="1"/>
    <col min="15618" max="15618" width="14.28515625" style="148" customWidth="1"/>
    <col min="15619" max="15619" width="8" style="148" customWidth="1"/>
    <col min="15620" max="15620" width="8.140625" style="148" customWidth="1"/>
    <col min="15621" max="15621" width="7.42578125" style="148" customWidth="1"/>
    <col min="15622" max="15622" width="7.140625" style="148" customWidth="1"/>
    <col min="15623" max="15623" width="11.5703125" style="148" customWidth="1"/>
    <col min="15624" max="15624" width="12.28515625" style="148" customWidth="1"/>
    <col min="15625" max="15625" width="11.42578125" style="148" customWidth="1"/>
    <col min="15626" max="15626" width="11.28515625" style="148" customWidth="1"/>
    <col min="15627" max="15627" width="10.42578125" style="148" customWidth="1"/>
    <col min="15628" max="15628" width="11.5703125" style="148" customWidth="1"/>
    <col min="15629" max="15629" width="10.7109375" style="148" customWidth="1"/>
    <col min="15630" max="15630" width="11.140625" style="148" customWidth="1"/>
    <col min="15631" max="15631" width="10.7109375" style="148" customWidth="1"/>
    <col min="15632" max="15632" width="12" style="148" customWidth="1"/>
    <col min="15633" max="15633" width="18.140625" style="148" customWidth="1"/>
    <col min="15634" max="15634" width="19.42578125" style="148" customWidth="1"/>
    <col min="15635" max="15635" width="56.5703125" style="148" customWidth="1"/>
    <col min="15636" max="15636" width="12.5703125" style="148" customWidth="1"/>
    <col min="15637" max="15637" width="21.42578125" style="148" customWidth="1"/>
    <col min="15638" max="15638" width="55.140625" style="148" customWidth="1"/>
    <col min="15639" max="15639" width="12.5703125" style="148" customWidth="1"/>
    <col min="15640" max="15871" width="9.140625" style="148"/>
    <col min="15872" max="15872" width="10.85546875" style="148" customWidth="1"/>
    <col min="15873" max="15873" width="18" style="148" customWidth="1"/>
    <col min="15874" max="15874" width="14.28515625" style="148" customWidth="1"/>
    <col min="15875" max="15875" width="8" style="148" customWidth="1"/>
    <col min="15876" max="15876" width="8.140625" style="148" customWidth="1"/>
    <col min="15877" max="15877" width="7.42578125" style="148" customWidth="1"/>
    <col min="15878" max="15878" width="7.140625" style="148" customWidth="1"/>
    <col min="15879" max="15879" width="11.5703125" style="148" customWidth="1"/>
    <col min="15880" max="15880" width="12.28515625" style="148" customWidth="1"/>
    <col min="15881" max="15881" width="11.42578125" style="148" customWidth="1"/>
    <col min="15882" max="15882" width="11.28515625" style="148" customWidth="1"/>
    <col min="15883" max="15883" width="10.42578125" style="148" customWidth="1"/>
    <col min="15884" max="15884" width="11.5703125" style="148" customWidth="1"/>
    <col min="15885" max="15885" width="10.7109375" style="148" customWidth="1"/>
    <col min="15886" max="15886" width="11.140625" style="148" customWidth="1"/>
    <col min="15887" max="15887" width="10.7109375" style="148" customWidth="1"/>
    <col min="15888" max="15888" width="12" style="148" customWidth="1"/>
    <col min="15889" max="15889" width="18.140625" style="148" customWidth="1"/>
    <col min="15890" max="15890" width="19.42578125" style="148" customWidth="1"/>
    <col min="15891" max="15891" width="56.5703125" style="148" customWidth="1"/>
    <col min="15892" max="15892" width="12.5703125" style="148" customWidth="1"/>
    <col min="15893" max="15893" width="21.42578125" style="148" customWidth="1"/>
    <col min="15894" max="15894" width="55.140625" style="148" customWidth="1"/>
    <col min="15895" max="15895" width="12.5703125" style="148" customWidth="1"/>
    <col min="15896" max="16127" width="9.140625" style="148"/>
    <col min="16128" max="16128" width="10.85546875" style="148" customWidth="1"/>
    <col min="16129" max="16129" width="18" style="148" customWidth="1"/>
    <col min="16130" max="16130" width="14.28515625" style="148" customWidth="1"/>
    <col min="16131" max="16131" width="8" style="148" customWidth="1"/>
    <col min="16132" max="16132" width="8.140625" style="148" customWidth="1"/>
    <col min="16133" max="16133" width="7.42578125" style="148" customWidth="1"/>
    <col min="16134" max="16134" width="7.140625" style="148" customWidth="1"/>
    <col min="16135" max="16135" width="11.5703125" style="148" customWidth="1"/>
    <col min="16136" max="16136" width="12.28515625" style="148" customWidth="1"/>
    <col min="16137" max="16137" width="11.42578125" style="148" customWidth="1"/>
    <col min="16138" max="16138" width="11.28515625" style="148" customWidth="1"/>
    <col min="16139" max="16139" width="10.42578125" style="148" customWidth="1"/>
    <col min="16140" max="16140" width="11.5703125" style="148" customWidth="1"/>
    <col min="16141" max="16141" width="10.7109375" style="148" customWidth="1"/>
    <col min="16142" max="16142" width="11.140625" style="148" customWidth="1"/>
    <col min="16143" max="16143" width="10.7109375" style="148" customWidth="1"/>
    <col min="16144" max="16144" width="12" style="148" customWidth="1"/>
    <col min="16145" max="16145" width="18.140625" style="148" customWidth="1"/>
    <col min="16146" max="16146" width="19.42578125" style="148" customWidth="1"/>
    <col min="16147" max="16147" width="56.5703125" style="148" customWidth="1"/>
    <col min="16148" max="16148" width="12.5703125" style="148" customWidth="1"/>
    <col min="16149" max="16149" width="21.42578125" style="148" customWidth="1"/>
    <col min="16150" max="16150" width="55.140625" style="148" customWidth="1"/>
    <col min="16151" max="16151" width="12.5703125" style="148" customWidth="1"/>
    <col min="16152" max="16384" width="9.140625" style="148"/>
  </cols>
  <sheetData>
    <row r="1" spans="1:101" ht="33" customHeight="1" x14ac:dyDescent="0.25">
      <c r="A1" s="181"/>
      <c r="B1" s="181"/>
      <c r="C1" s="181"/>
      <c r="D1" s="493" t="s">
        <v>866</v>
      </c>
      <c r="E1" s="493"/>
      <c r="F1" s="493" t="s">
        <v>867</v>
      </c>
      <c r="G1" s="493"/>
      <c r="H1" s="485" t="s">
        <v>868</v>
      </c>
      <c r="I1" s="485"/>
      <c r="J1" s="485"/>
      <c r="K1" s="485"/>
      <c r="L1" s="485"/>
      <c r="M1" s="485" t="s">
        <v>869</v>
      </c>
      <c r="N1" s="485"/>
      <c r="O1" s="485"/>
      <c r="P1" s="485"/>
      <c r="Q1" s="485"/>
      <c r="R1" s="485" t="s">
        <v>870</v>
      </c>
      <c r="S1" s="485"/>
      <c r="T1" s="182"/>
      <c r="U1" s="183"/>
      <c r="V1" s="184"/>
      <c r="W1" s="182"/>
      <c r="X1" s="185"/>
    </row>
    <row r="2" spans="1:101" x14ac:dyDescent="0.25">
      <c r="A2" s="336">
        <v>1</v>
      </c>
      <c r="B2" s="336">
        <v>2</v>
      </c>
      <c r="C2" s="336">
        <v>3</v>
      </c>
      <c r="D2" s="337">
        <v>4</v>
      </c>
      <c r="E2" s="338">
        <v>5</v>
      </c>
      <c r="F2" s="339">
        <v>6</v>
      </c>
      <c r="G2" s="337">
        <v>7</v>
      </c>
      <c r="H2" s="340">
        <v>8</v>
      </c>
      <c r="I2" s="340">
        <v>9</v>
      </c>
      <c r="J2" s="340">
        <v>10</v>
      </c>
      <c r="K2" s="336">
        <v>11</v>
      </c>
      <c r="L2" s="336">
        <v>12</v>
      </c>
      <c r="M2" s="336">
        <v>13</v>
      </c>
      <c r="N2" s="337">
        <v>14</v>
      </c>
      <c r="O2" s="338">
        <v>15</v>
      </c>
      <c r="P2" s="339">
        <v>16</v>
      </c>
      <c r="Q2" s="337">
        <v>17</v>
      </c>
      <c r="R2" s="340">
        <v>18</v>
      </c>
      <c r="S2" s="340">
        <v>19</v>
      </c>
      <c r="T2" s="340">
        <v>20</v>
      </c>
      <c r="U2" s="336">
        <v>21</v>
      </c>
      <c r="V2" s="336">
        <v>22</v>
      </c>
      <c r="W2" s="336">
        <v>23</v>
      </c>
      <c r="X2" s="337">
        <v>24</v>
      </c>
    </row>
    <row r="3" spans="1:101" ht="30" x14ac:dyDescent="0.25">
      <c r="A3" s="187" t="s">
        <v>7</v>
      </c>
      <c r="B3" s="187" t="s">
        <v>871</v>
      </c>
      <c r="C3" s="187" t="s">
        <v>872</v>
      </c>
      <c r="D3" s="187" t="s">
        <v>873</v>
      </c>
      <c r="E3" s="188" t="s">
        <v>874</v>
      </c>
      <c r="F3" s="189" t="s">
        <v>873</v>
      </c>
      <c r="G3" s="187" t="s">
        <v>874</v>
      </c>
      <c r="H3" s="187" t="s">
        <v>8</v>
      </c>
      <c r="I3" s="187" t="s">
        <v>875</v>
      </c>
      <c r="J3" s="187" t="s">
        <v>10</v>
      </c>
      <c r="K3" s="187" t="s">
        <v>876</v>
      </c>
      <c r="L3" s="187" t="s">
        <v>877</v>
      </c>
      <c r="M3" s="187" t="s">
        <v>8</v>
      </c>
      <c r="N3" s="187" t="s">
        <v>875</v>
      </c>
      <c r="O3" s="187" t="s">
        <v>10</v>
      </c>
      <c r="P3" s="187" t="s">
        <v>876</v>
      </c>
      <c r="Q3" s="187" t="s">
        <v>877</v>
      </c>
      <c r="R3" s="190" t="s">
        <v>878</v>
      </c>
      <c r="S3" s="190" t="s">
        <v>879</v>
      </c>
      <c r="T3" s="187" t="s">
        <v>880</v>
      </c>
      <c r="U3" s="191" t="s">
        <v>881</v>
      </c>
      <c r="V3" s="192" t="s">
        <v>882</v>
      </c>
      <c r="W3" s="187" t="s">
        <v>883</v>
      </c>
      <c r="X3" s="190" t="s">
        <v>884</v>
      </c>
    </row>
    <row r="4" spans="1:101" ht="69" customHeight="1" x14ac:dyDescent="0.25">
      <c r="A4" s="193">
        <v>1</v>
      </c>
      <c r="B4" s="194" t="s">
        <v>885</v>
      </c>
      <c r="C4" s="195">
        <v>42036</v>
      </c>
      <c r="D4" s="196" t="s">
        <v>17</v>
      </c>
      <c r="E4" s="197" t="s">
        <v>17</v>
      </c>
      <c r="F4" s="198" t="s">
        <v>17</v>
      </c>
      <c r="G4" s="197" t="s">
        <v>17</v>
      </c>
      <c r="H4" s="196">
        <v>15</v>
      </c>
      <c r="I4" s="199">
        <v>30</v>
      </c>
      <c r="J4" s="199" t="s">
        <v>886</v>
      </c>
      <c r="K4" s="199">
        <v>30</v>
      </c>
      <c r="L4" s="200">
        <v>30</v>
      </c>
      <c r="M4" s="198">
        <v>15</v>
      </c>
      <c r="N4" s="199">
        <v>30</v>
      </c>
      <c r="O4" s="201" t="s">
        <v>886</v>
      </c>
      <c r="P4" s="202" t="s">
        <v>54</v>
      </c>
      <c r="Q4" s="203" t="s">
        <v>54</v>
      </c>
      <c r="R4" s="204" t="s">
        <v>887</v>
      </c>
      <c r="S4" s="205" t="s">
        <v>887</v>
      </c>
      <c r="T4" s="206" t="s">
        <v>888</v>
      </c>
      <c r="U4" s="207" t="s">
        <v>67</v>
      </c>
      <c r="V4" s="208" t="s">
        <v>889</v>
      </c>
      <c r="W4" s="209" t="s">
        <v>890</v>
      </c>
      <c r="X4" s="210" t="s">
        <v>891</v>
      </c>
    </row>
    <row r="5" spans="1:101" ht="195" x14ac:dyDescent="0.25">
      <c r="A5" s="211">
        <v>2</v>
      </c>
      <c r="B5" s="194" t="s">
        <v>892</v>
      </c>
      <c r="C5" s="195">
        <v>42036</v>
      </c>
      <c r="D5" s="198" t="s">
        <v>17</v>
      </c>
      <c r="E5" s="212" t="s">
        <v>17</v>
      </c>
      <c r="F5" s="198" t="s">
        <v>17</v>
      </c>
      <c r="G5" s="212" t="s">
        <v>17</v>
      </c>
      <c r="H5" s="198" t="s">
        <v>893</v>
      </c>
      <c r="I5" s="213">
        <v>15</v>
      </c>
      <c r="J5" s="213">
        <v>30</v>
      </c>
      <c r="K5" s="213">
        <v>15</v>
      </c>
      <c r="L5" s="214">
        <v>30</v>
      </c>
      <c r="M5" s="198">
        <v>10</v>
      </c>
      <c r="N5" s="213">
        <v>12</v>
      </c>
      <c r="O5" s="215" t="s">
        <v>886</v>
      </c>
      <c r="P5" s="213">
        <v>15</v>
      </c>
      <c r="Q5" s="214">
        <v>30</v>
      </c>
      <c r="R5" s="216" t="s">
        <v>894</v>
      </c>
      <c r="S5" s="217" t="s">
        <v>895</v>
      </c>
      <c r="T5" s="209" t="s">
        <v>896</v>
      </c>
      <c r="U5" s="207" t="s">
        <v>67</v>
      </c>
      <c r="V5" s="208" t="s">
        <v>889</v>
      </c>
      <c r="W5" s="209" t="s">
        <v>897</v>
      </c>
      <c r="X5" s="210" t="s">
        <v>891</v>
      </c>
    </row>
    <row r="6" spans="1:101" ht="150" x14ac:dyDescent="0.25">
      <c r="A6" s="211">
        <v>3</v>
      </c>
      <c r="B6" s="194" t="s">
        <v>898</v>
      </c>
      <c r="C6" s="195">
        <v>42036</v>
      </c>
      <c r="D6" s="198" t="s">
        <v>17</v>
      </c>
      <c r="E6" s="212" t="s">
        <v>17</v>
      </c>
      <c r="F6" s="198" t="s">
        <v>17</v>
      </c>
      <c r="G6" s="212" t="s">
        <v>17</v>
      </c>
      <c r="H6" s="198">
        <v>20</v>
      </c>
      <c r="I6" s="213">
        <v>30</v>
      </c>
      <c r="J6" s="213">
        <v>30</v>
      </c>
      <c r="K6" s="218">
        <v>30</v>
      </c>
      <c r="L6" s="219">
        <v>30</v>
      </c>
      <c r="M6" s="198">
        <v>10</v>
      </c>
      <c r="N6" s="213">
        <v>15</v>
      </c>
      <c r="O6" s="213" t="s">
        <v>899</v>
      </c>
      <c r="P6" s="213">
        <v>15</v>
      </c>
      <c r="Q6" s="220">
        <v>30</v>
      </c>
      <c r="R6" s="216" t="s">
        <v>894</v>
      </c>
      <c r="S6" s="221" t="s">
        <v>895</v>
      </c>
      <c r="T6" s="209" t="s">
        <v>900</v>
      </c>
      <c r="U6" s="207" t="s">
        <v>107</v>
      </c>
      <c r="V6" s="208" t="s">
        <v>889</v>
      </c>
      <c r="W6" s="209" t="s">
        <v>901</v>
      </c>
      <c r="X6" s="210" t="s">
        <v>891</v>
      </c>
    </row>
    <row r="7" spans="1:101" s="238" customFormat="1" ht="60" x14ac:dyDescent="0.25">
      <c r="A7" s="222">
        <v>4</v>
      </c>
      <c r="B7" s="223" t="s">
        <v>902</v>
      </c>
      <c r="C7" s="224">
        <v>42036</v>
      </c>
      <c r="D7" s="225" t="s">
        <v>17</v>
      </c>
      <c r="E7" s="226" t="s">
        <v>17</v>
      </c>
      <c r="F7" s="225" t="s">
        <v>17</v>
      </c>
      <c r="G7" s="226" t="s">
        <v>17</v>
      </c>
      <c r="H7" s="225">
        <v>20</v>
      </c>
      <c r="I7" s="227">
        <v>30</v>
      </c>
      <c r="J7" s="227">
        <v>30</v>
      </c>
      <c r="K7" s="227">
        <v>30</v>
      </c>
      <c r="L7" s="228">
        <v>30</v>
      </c>
      <c r="M7" s="229" t="s">
        <v>17</v>
      </c>
      <c r="N7" s="230" t="s">
        <v>17</v>
      </c>
      <c r="O7" s="230" t="s">
        <v>17</v>
      </c>
      <c r="P7" s="230" t="s">
        <v>17</v>
      </c>
      <c r="Q7" s="231" t="s">
        <v>17</v>
      </c>
      <c r="R7" s="232" t="s">
        <v>894</v>
      </c>
      <c r="S7" s="233"/>
      <c r="T7" s="234" t="s">
        <v>903</v>
      </c>
      <c r="U7" s="235" t="s">
        <v>67</v>
      </c>
      <c r="V7" s="236" t="s">
        <v>889</v>
      </c>
      <c r="W7" s="236" t="s">
        <v>904</v>
      </c>
      <c r="X7" s="237" t="s">
        <v>905</v>
      </c>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186"/>
      <c r="CI7" s="186"/>
      <c r="CJ7" s="186"/>
      <c r="CK7" s="186"/>
      <c r="CL7" s="186"/>
      <c r="CM7" s="186"/>
      <c r="CN7" s="186"/>
      <c r="CO7" s="186"/>
      <c r="CP7" s="186"/>
      <c r="CQ7" s="186"/>
      <c r="CR7" s="186"/>
      <c r="CS7" s="186"/>
      <c r="CT7" s="186"/>
      <c r="CU7" s="186"/>
      <c r="CV7" s="186"/>
      <c r="CW7" s="186"/>
    </row>
    <row r="8" spans="1:101" ht="75" x14ac:dyDescent="0.25">
      <c r="A8" s="211">
        <v>5</v>
      </c>
      <c r="B8" s="194" t="s">
        <v>906</v>
      </c>
      <c r="C8" s="239">
        <v>42156</v>
      </c>
      <c r="D8" s="198" t="s">
        <v>17</v>
      </c>
      <c r="E8" s="212" t="s">
        <v>17</v>
      </c>
      <c r="F8" s="198" t="s">
        <v>17</v>
      </c>
      <c r="G8" s="212" t="s">
        <v>17</v>
      </c>
      <c r="H8" s="198">
        <v>15</v>
      </c>
      <c r="I8" s="213">
        <v>15</v>
      </c>
      <c r="J8" s="213" t="s">
        <v>907</v>
      </c>
      <c r="K8" s="213">
        <v>15</v>
      </c>
      <c r="L8" s="214">
        <v>30</v>
      </c>
      <c r="M8" s="198" t="s">
        <v>908</v>
      </c>
      <c r="N8" s="215">
        <v>20</v>
      </c>
      <c r="O8" s="213" t="s">
        <v>909</v>
      </c>
      <c r="P8" s="215">
        <v>20</v>
      </c>
      <c r="Q8" s="214">
        <v>30</v>
      </c>
      <c r="R8" s="216" t="s">
        <v>894</v>
      </c>
      <c r="S8" s="221" t="s">
        <v>895</v>
      </c>
      <c r="T8" s="209" t="s">
        <v>910</v>
      </c>
      <c r="U8" s="207">
        <v>2</v>
      </c>
      <c r="V8" s="208" t="s">
        <v>889</v>
      </c>
      <c r="W8" s="240"/>
      <c r="X8" s="210" t="s">
        <v>891</v>
      </c>
    </row>
    <row r="9" spans="1:101" ht="75" x14ac:dyDescent="0.25">
      <c r="A9" s="222" t="s">
        <v>43</v>
      </c>
      <c r="B9" s="223" t="s">
        <v>906</v>
      </c>
      <c r="C9" s="241">
        <v>42156</v>
      </c>
      <c r="D9" s="225">
        <v>8</v>
      </c>
      <c r="E9" s="226">
        <v>6</v>
      </c>
      <c r="F9" s="229" t="s">
        <v>17</v>
      </c>
      <c r="G9" s="242" t="s">
        <v>17</v>
      </c>
      <c r="H9" s="225" t="s">
        <v>17</v>
      </c>
      <c r="I9" s="227" t="s">
        <v>17</v>
      </c>
      <c r="J9" s="227" t="s">
        <v>17</v>
      </c>
      <c r="K9" s="227" t="s">
        <v>17</v>
      </c>
      <c r="L9" s="228" t="s">
        <v>17</v>
      </c>
      <c r="M9" s="225" t="s">
        <v>17</v>
      </c>
      <c r="N9" s="227" t="s">
        <v>17</v>
      </c>
      <c r="O9" s="227" t="s">
        <v>17</v>
      </c>
      <c r="P9" s="227" t="s">
        <v>17</v>
      </c>
      <c r="Q9" s="228" t="s">
        <v>17</v>
      </c>
      <c r="R9" s="232" t="s">
        <v>17</v>
      </c>
      <c r="S9" s="233"/>
      <c r="T9" s="234" t="s">
        <v>903</v>
      </c>
      <c r="U9" s="235">
        <v>2</v>
      </c>
      <c r="V9" s="236" t="s">
        <v>889</v>
      </c>
      <c r="W9" s="236" t="s">
        <v>911</v>
      </c>
      <c r="X9" s="237" t="s">
        <v>905</v>
      </c>
    </row>
    <row r="10" spans="1:101" ht="60" x14ac:dyDescent="0.25">
      <c r="A10" s="211">
        <v>7</v>
      </c>
      <c r="B10" s="194" t="s">
        <v>912</v>
      </c>
      <c r="C10" s="195">
        <v>42036</v>
      </c>
      <c r="D10" s="198" t="s">
        <v>17</v>
      </c>
      <c r="E10" s="212" t="s">
        <v>17</v>
      </c>
      <c r="F10" s="198" t="s">
        <v>17</v>
      </c>
      <c r="G10" s="212" t="s">
        <v>17</v>
      </c>
      <c r="H10" s="198">
        <v>10</v>
      </c>
      <c r="I10" s="213">
        <v>10</v>
      </c>
      <c r="J10" s="213" t="s">
        <v>907</v>
      </c>
      <c r="K10" s="213">
        <v>12</v>
      </c>
      <c r="L10" s="214">
        <v>15</v>
      </c>
      <c r="M10" s="198">
        <v>10</v>
      </c>
      <c r="N10" s="213">
        <v>10</v>
      </c>
      <c r="O10" s="213" t="s">
        <v>899</v>
      </c>
      <c r="P10" s="213">
        <v>15</v>
      </c>
      <c r="Q10" s="214">
        <v>15</v>
      </c>
      <c r="R10" s="216" t="s">
        <v>913</v>
      </c>
      <c r="S10" s="221" t="s">
        <v>914</v>
      </c>
      <c r="T10" s="243" t="s">
        <v>915</v>
      </c>
      <c r="U10" s="207">
        <v>2</v>
      </c>
      <c r="V10" s="208" t="s">
        <v>889</v>
      </c>
      <c r="W10" s="209"/>
      <c r="X10" s="210" t="s">
        <v>891</v>
      </c>
    </row>
    <row r="11" spans="1:101" s="245" customFormat="1" ht="45" x14ac:dyDescent="0.25">
      <c r="A11" s="222" t="s">
        <v>50</v>
      </c>
      <c r="B11" s="223" t="s">
        <v>912</v>
      </c>
      <c r="C11" s="241">
        <v>41883</v>
      </c>
      <c r="D11" s="225">
        <v>4</v>
      </c>
      <c r="E11" s="226">
        <v>4</v>
      </c>
      <c r="F11" s="229" t="s">
        <v>17</v>
      </c>
      <c r="G11" s="242" t="s">
        <v>17</v>
      </c>
      <c r="H11" s="225" t="s">
        <v>17</v>
      </c>
      <c r="I11" s="227" t="s">
        <v>17</v>
      </c>
      <c r="J11" s="227" t="s">
        <v>17</v>
      </c>
      <c r="K11" s="227" t="s">
        <v>17</v>
      </c>
      <c r="L11" s="228" t="s">
        <v>17</v>
      </c>
      <c r="M11" s="225" t="s">
        <v>17</v>
      </c>
      <c r="N11" s="227" t="s">
        <v>17</v>
      </c>
      <c r="O11" s="227" t="s">
        <v>17</v>
      </c>
      <c r="P11" s="227" t="s">
        <v>17</v>
      </c>
      <c r="Q11" s="228" t="s">
        <v>17</v>
      </c>
      <c r="R11" s="232" t="s">
        <v>17</v>
      </c>
      <c r="S11" s="233"/>
      <c r="T11" s="234" t="s">
        <v>903</v>
      </c>
      <c r="U11" s="235">
        <v>1</v>
      </c>
      <c r="V11" s="244" t="s">
        <v>916</v>
      </c>
      <c r="W11" s="236" t="s">
        <v>917</v>
      </c>
      <c r="X11" s="237" t="s">
        <v>905</v>
      </c>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row>
    <row r="12" spans="1:101" ht="150" x14ac:dyDescent="0.25">
      <c r="A12" s="211">
        <v>8</v>
      </c>
      <c r="B12" s="194" t="s">
        <v>918</v>
      </c>
      <c r="C12" s="195">
        <v>42036</v>
      </c>
      <c r="D12" s="198" t="s">
        <v>17</v>
      </c>
      <c r="E12" s="212" t="s">
        <v>17</v>
      </c>
      <c r="F12" s="198" t="s">
        <v>17</v>
      </c>
      <c r="G12" s="212" t="s">
        <v>17</v>
      </c>
      <c r="H12" s="198">
        <v>15</v>
      </c>
      <c r="I12" s="213">
        <v>15</v>
      </c>
      <c r="J12" s="213">
        <v>30</v>
      </c>
      <c r="K12" s="213">
        <v>15</v>
      </c>
      <c r="L12" s="214">
        <v>30</v>
      </c>
      <c r="M12" s="198">
        <v>15</v>
      </c>
      <c r="N12" s="213">
        <v>15</v>
      </c>
      <c r="O12" s="213" t="s">
        <v>886</v>
      </c>
      <c r="P12" s="213">
        <v>15</v>
      </c>
      <c r="Q12" s="214">
        <v>30</v>
      </c>
      <c r="R12" s="216" t="s">
        <v>895</v>
      </c>
      <c r="S12" s="221" t="s">
        <v>887</v>
      </c>
      <c r="T12" s="209" t="s">
        <v>919</v>
      </c>
      <c r="U12" s="207" t="s">
        <v>67</v>
      </c>
      <c r="V12" s="208" t="s">
        <v>889</v>
      </c>
      <c r="W12" s="209" t="s">
        <v>920</v>
      </c>
      <c r="X12" s="210" t="s">
        <v>891</v>
      </c>
    </row>
    <row r="13" spans="1:101" ht="45" x14ac:dyDescent="0.25">
      <c r="A13" s="211" t="s">
        <v>57</v>
      </c>
      <c r="B13" s="194" t="s">
        <v>58</v>
      </c>
      <c r="C13" s="195">
        <v>42036</v>
      </c>
      <c r="D13" s="198" t="s">
        <v>17</v>
      </c>
      <c r="E13" s="212" t="s">
        <v>17</v>
      </c>
      <c r="F13" s="198">
        <v>9</v>
      </c>
      <c r="G13" s="212">
        <v>8</v>
      </c>
      <c r="H13" s="198" t="s">
        <v>921</v>
      </c>
      <c r="I13" s="213">
        <v>30</v>
      </c>
      <c r="J13" s="213" t="s">
        <v>17</v>
      </c>
      <c r="K13" s="215" t="s">
        <v>17</v>
      </c>
      <c r="L13" s="220" t="s">
        <v>17</v>
      </c>
      <c r="M13" s="246" t="s">
        <v>54</v>
      </c>
      <c r="N13" s="215" t="s">
        <v>54</v>
      </c>
      <c r="O13" s="213" t="s">
        <v>17</v>
      </c>
      <c r="P13" s="215" t="s">
        <v>17</v>
      </c>
      <c r="Q13" s="220" t="s">
        <v>17</v>
      </c>
      <c r="R13" s="247" t="s">
        <v>922</v>
      </c>
      <c r="S13" s="248" t="s">
        <v>17</v>
      </c>
      <c r="T13" s="209" t="s">
        <v>923</v>
      </c>
      <c r="U13" s="207">
        <v>2</v>
      </c>
      <c r="V13" s="208" t="s">
        <v>889</v>
      </c>
      <c r="W13" s="209" t="s">
        <v>924</v>
      </c>
      <c r="X13" s="210" t="s">
        <v>891</v>
      </c>
    </row>
    <row r="14" spans="1:101" ht="45" x14ac:dyDescent="0.25">
      <c r="A14" s="249">
        <v>10</v>
      </c>
      <c r="B14" s="250" t="s">
        <v>925</v>
      </c>
      <c r="C14" s="251"/>
      <c r="D14" s="252" t="s">
        <v>17</v>
      </c>
      <c r="E14" s="253" t="s">
        <v>17</v>
      </c>
      <c r="F14" s="252" t="s">
        <v>17</v>
      </c>
      <c r="G14" s="253" t="s">
        <v>17</v>
      </c>
      <c r="H14" s="252">
        <v>10</v>
      </c>
      <c r="I14" s="254">
        <v>15</v>
      </c>
      <c r="J14" s="254">
        <v>30</v>
      </c>
      <c r="K14" s="254">
        <v>15</v>
      </c>
      <c r="L14" s="255">
        <v>30</v>
      </c>
      <c r="M14" s="252">
        <v>10</v>
      </c>
      <c r="N14" s="254">
        <v>15</v>
      </c>
      <c r="O14" s="254">
        <v>30</v>
      </c>
      <c r="P14" s="254">
        <v>15</v>
      </c>
      <c r="Q14" s="255">
        <v>30</v>
      </c>
      <c r="R14" s="256" t="s">
        <v>894</v>
      </c>
      <c r="S14" s="257" t="s">
        <v>894</v>
      </c>
      <c r="T14" s="258" t="s">
        <v>926</v>
      </c>
      <c r="U14" s="259"/>
      <c r="V14" s="260"/>
      <c r="W14" s="260"/>
      <c r="X14" s="261" t="s">
        <v>926</v>
      </c>
    </row>
    <row r="15" spans="1:101" ht="45" x14ac:dyDescent="0.25">
      <c r="A15" s="211">
        <v>11</v>
      </c>
      <c r="B15" s="194" t="s">
        <v>927</v>
      </c>
      <c r="C15" s="239">
        <v>42248</v>
      </c>
      <c r="D15" s="198" t="s">
        <v>17</v>
      </c>
      <c r="E15" s="212" t="s">
        <v>17</v>
      </c>
      <c r="F15" s="198" t="s">
        <v>17</v>
      </c>
      <c r="G15" s="212" t="s">
        <v>17</v>
      </c>
      <c r="H15" s="198">
        <v>15</v>
      </c>
      <c r="I15" s="213">
        <v>30</v>
      </c>
      <c r="J15" s="213" t="s">
        <v>886</v>
      </c>
      <c r="K15" s="213">
        <v>30</v>
      </c>
      <c r="L15" s="214">
        <v>30</v>
      </c>
      <c r="M15" s="198">
        <v>15</v>
      </c>
      <c r="N15" s="213">
        <v>30</v>
      </c>
      <c r="O15" s="213" t="s">
        <v>886</v>
      </c>
      <c r="P15" s="213">
        <v>30</v>
      </c>
      <c r="Q15" s="214">
        <v>30</v>
      </c>
      <c r="R15" s="216" t="s">
        <v>894</v>
      </c>
      <c r="S15" s="204" t="s">
        <v>887</v>
      </c>
      <c r="T15" s="209" t="s">
        <v>928</v>
      </c>
      <c r="U15" s="207">
        <v>3</v>
      </c>
      <c r="V15" s="208" t="s">
        <v>916</v>
      </c>
      <c r="W15" s="209"/>
      <c r="X15" s="210" t="s">
        <v>891</v>
      </c>
    </row>
    <row r="16" spans="1:101" ht="105" x14ac:dyDescent="0.25">
      <c r="A16" s="211">
        <v>12</v>
      </c>
      <c r="B16" s="194" t="s">
        <v>929</v>
      </c>
      <c r="C16" s="195">
        <v>42036</v>
      </c>
      <c r="D16" s="198" t="s">
        <v>17</v>
      </c>
      <c r="E16" s="212" t="s">
        <v>17</v>
      </c>
      <c r="F16" s="198">
        <v>5</v>
      </c>
      <c r="G16" s="212">
        <v>3</v>
      </c>
      <c r="H16" s="198">
        <v>10</v>
      </c>
      <c r="I16" s="213">
        <v>15</v>
      </c>
      <c r="J16" s="213" t="s">
        <v>886</v>
      </c>
      <c r="K16" s="213">
        <v>15</v>
      </c>
      <c r="L16" s="214">
        <v>30</v>
      </c>
      <c r="M16" s="246" t="s">
        <v>54</v>
      </c>
      <c r="N16" s="215" t="s">
        <v>54</v>
      </c>
      <c r="O16" s="215" t="s">
        <v>54</v>
      </c>
      <c r="P16" s="215" t="s">
        <v>54</v>
      </c>
      <c r="Q16" s="220" t="s">
        <v>54</v>
      </c>
      <c r="R16" s="216" t="s">
        <v>887</v>
      </c>
      <c r="S16" s="248" t="s">
        <v>54</v>
      </c>
      <c r="T16" s="209" t="s">
        <v>930</v>
      </c>
      <c r="U16" s="207" t="s">
        <v>94</v>
      </c>
      <c r="V16" s="208" t="s">
        <v>889</v>
      </c>
      <c r="W16" s="209" t="s">
        <v>931</v>
      </c>
      <c r="X16" s="210" t="s">
        <v>891</v>
      </c>
    </row>
    <row r="17" spans="1:101" s="238" customFormat="1" ht="60" x14ac:dyDescent="0.25">
      <c r="A17" s="211">
        <v>13</v>
      </c>
      <c r="B17" s="194" t="s">
        <v>932</v>
      </c>
      <c r="C17" s="195">
        <v>42036</v>
      </c>
      <c r="D17" s="198" t="s">
        <v>17</v>
      </c>
      <c r="E17" s="212" t="s">
        <v>17</v>
      </c>
      <c r="F17" s="198" t="s">
        <v>17</v>
      </c>
      <c r="G17" s="212" t="s">
        <v>17</v>
      </c>
      <c r="H17" s="198">
        <v>15</v>
      </c>
      <c r="I17" s="213">
        <v>30</v>
      </c>
      <c r="J17" s="213">
        <v>30</v>
      </c>
      <c r="K17" s="213">
        <v>30</v>
      </c>
      <c r="L17" s="214">
        <v>30</v>
      </c>
      <c r="M17" s="198">
        <v>10</v>
      </c>
      <c r="N17" s="213">
        <v>15</v>
      </c>
      <c r="O17" s="213" t="s">
        <v>899</v>
      </c>
      <c r="P17" s="213">
        <v>20</v>
      </c>
      <c r="Q17" s="214">
        <v>30</v>
      </c>
      <c r="R17" s="216" t="s">
        <v>887</v>
      </c>
      <c r="S17" s="217" t="s">
        <v>895</v>
      </c>
      <c r="T17" s="209" t="s">
        <v>933</v>
      </c>
      <c r="U17" s="207" t="s">
        <v>67</v>
      </c>
      <c r="V17" s="208" t="s">
        <v>889</v>
      </c>
      <c r="W17" s="209"/>
      <c r="X17" s="210" t="s">
        <v>891</v>
      </c>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86"/>
      <c r="CL17" s="186"/>
      <c r="CM17" s="186"/>
      <c r="CN17" s="186"/>
      <c r="CO17" s="186"/>
      <c r="CP17" s="186"/>
      <c r="CQ17" s="186"/>
      <c r="CR17" s="186"/>
      <c r="CS17" s="186"/>
      <c r="CT17" s="186"/>
      <c r="CU17" s="186"/>
      <c r="CV17" s="186"/>
      <c r="CW17" s="186"/>
    </row>
    <row r="18" spans="1:101" s="238" customFormat="1" ht="60" x14ac:dyDescent="0.25">
      <c r="A18" s="211">
        <v>14</v>
      </c>
      <c r="B18" s="194" t="s">
        <v>934</v>
      </c>
      <c r="C18" s="195">
        <v>42036</v>
      </c>
      <c r="D18" s="198" t="s">
        <v>17</v>
      </c>
      <c r="E18" s="212" t="s">
        <v>17</v>
      </c>
      <c r="F18" s="198" t="s">
        <v>17</v>
      </c>
      <c r="G18" s="212" t="s">
        <v>17</v>
      </c>
      <c r="H18" s="198">
        <v>15</v>
      </c>
      <c r="I18" s="213">
        <v>30</v>
      </c>
      <c r="J18" s="213" t="s">
        <v>886</v>
      </c>
      <c r="K18" s="213">
        <v>30</v>
      </c>
      <c r="L18" s="214">
        <v>30</v>
      </c>
      <c r="M18" s="198">
        <v>15</v>
      </c>
      <c r="N18" s="213">
        <v>30</v>
      </c>
      <c r="O18" s="262" t="s">
        <v>886</v>
      </c>
      <c r="P18" s="215" t="s">
        <v>54</v>
      </c>
      <c r="Q18" s="220" t="s">
        <v>54</v>
      </c>
      <c r="R18" s="216" t="s">
        <v>894</v>
      </c>
      <c r="S18" s="217" t="s">
        <v>887</v>
      </c>
      <c r="T18" s="243" t="s">
        <v>935</v>
      </c>
      <c r="U18" s="207" t="s">
        <v>56</v>
      </c>
      <c r="V18" s="208" t="s">
        <v>889</v>
      </c>
      <c r="W18" s="209" t="s">
        <v>936</v>
      </c>
      <c r="X18" s="210" t="s">
        <v>891</v>
      </c>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186"/>
      <c r="CI18" s="186"/>
      <c r="CJ18" s="186"/>
      <c r="CK18" s="186"/>
      <c r="CL18" s="186"/>
      <c r="CM18" s="186"/>
      <c r="CN18" s="186"/>
      <c r="CO18" s="186"/>
      <c r="CP18" s="186"/>
      <c r="CQ18" s="186"/>
      <c r="CR18" s="186"/>
      <c r="CS18" s="186"/>
      <c r="CT18" s="186"/>
      <c r="CU18" s="186"/>
      <c r="CV18" s="186"/>
      <c r="CW18" s="186"/>
    </row>
    <row r="19" spans="1:101" s="238" customFormat="1" ht="45" x14ac:dyDescent="0.25">
      <c r="A19" s="249" t="s">
        <v>68</v>
      </c>
      <c r="B19" s="250" t="s">
        <v>937</v>
      </c>
      <c r="C19" s="263"/>
      <c r="D19" s="252">
        <v>6</v>
      </c>
      <c r="E19" s="253">
        <v>7</v>
      </c>
      <c r="F19" s="252">
        <v>6</v>
      </c>
      <c r="G19" s="253">
        <v>7</v>
      </c>
      <c r="H19" s="252" t="s">
        <v>17</v>
      </c>
      <c r="I19" s="254" t="s">
        <v>17</v>
      </c>
      <c r="J19" s="254" t="s">
        <v>17</v>
      </c>
      <c r="K19" s="254" t="s">
        <v>17</v>
      </c>
      <c r="L19" s="255" t="s">
        <v>17</v>
      </c>
      <c r="M19" s="252" t="s">
        <v>17</v>
      </c>
      <c r="N19" s="254" t="s">
        <v>17</v>
      </c>
      <c r="O19" s="254" t="s">
        <v>17</v>
      </c>
      <c r="P19" s="264" t="s">
        <v>17</v>
      </c>
      <c r="Q19" s="265" t="s">
        <v>17</v>
      </c>
      <c r="R19" s="256" t="s">
        <v>17</v>
      </c>
      <c r="S19" s="257" t="s">
        <v>17</v>
      </c>
      <c r="T19" s="258" t="s">
        <v>926</v>
      </c>
      <c r="U19" s="259"/>
      <c r="V19" s="259"/>
      <c r="W19" s="260"/>
      <c r="X19" s="261" t="s">
        <v>926</v>
      </c>
      <c r="Y19" s="186"/>
      <c r="Z19" s="186"/>
      <c r="AA19" s="186"/>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c r="BV19" s="186"/>
      <c r="BW19" s="186"/>
      <c r="BX19" s="186"/>
      <c r="BY19" s="186"/>
      <c r="BZ19" s="186"/>
      <c r="CA19" s="186"/>
      <c r="CB19" s="186"/>
      <c r="CC19" s="186"/>
      <c r="CD19" s="186"/>
      <c r="CE19" s="186"/>
      <c r="CF19" s="186"/>
      <c r="CG19" s="186"/>
      <c r="CH19" s="186"/>
      <c r="CI19" s="186"/>
      <c r="CJ19" s="186"/>
      <c r="CK19" s="186"/>
      <c r="CL19" s="186"/>
      <c r="CM19" s="186"/>
      <c r="CN19" s="186"/>
      <c r="CO19" s="186"/>
      <c r="CP19" s="186"/>
      <c r="CQ19" s="186"/>
      <c r="CR19" s="186"/>
      <c r="CS19" s="186"/>
      <c r="CT19" s="186"/>
      <c r="CU19" s="186"/>
      <c r="CV19" s="186"/>
      <c r="CW19" s="186"/>
    </row>
    <row r="20" spans="1:101" ht="120" x14ac:dyDescent="0.25">
      <c r="A20" s="211">
        <v>16</v>
      </c>
      <c r="B20" s="194" t="s">
        <v>938</v>
      </c>
      <c r="C20" s="239">
        <v>42156</v>
      </c>
      <c r="D20" s="198" t="s">
        <v>17</v>
      </c>
      <c r="E20" s="212" t="s">
        <v>17</v>
      </c>
      <c r="F20" s="198" t="s">
        <v>17</v>
      </c>
      <c r="G20" s="212" t="s">
        <v>17</v>
      </c>
      <c r="H20" s="198">
        <v>20</v>
      </c>
      <c r="I20" s="213">
        <v>20</v>
      </c>
      <c r="J20" s="213">
        <v>30</v>
      </c>
      <c r="K20" s="213">
        <v>20</v>
      </c>
      <c r="L20" s="214">
        <v>30</v>
      </c>
      <c r="M20" s="198">
        <v>15</v>
      </c>
      <c r="N20" s="213">
        <v>20</v>
      </c>
      <c r="O20" s="213">
        <v>30</v>
      </c>
      <c r="P20" s="213">
        <v>20</v>
      </c>
      <c r="Q20" s="214">
        <v>30</v>
      </c>
      <c r="R20" s="216" t="s">
        <v>894</v>
      </c>
      <c r="S20" s="221" t="s">
        <v>895</v>
      </c>
      <c r="T20" s="209" t="s">
        <v>939</v>
      </c>
      <c r="U20" s="207" t="s">
        <v>94</v>
      </c>
      <c r="V20" s="208" t="s">
        <v>889</v>
      </c>
      <c r="W20" s="240" t="s">
        <v>940</v>
      </c>
      <c r="X20" s="210" t="s">
        <v>891</v>
      </c>
    </row>
    <row r="21" spans="1:101" s="238" customFormat="1" ht="45" x14ac:dyDescent="0.25">
      <c r="A21" s="249" t="s">
        <v>71</v>
      </c>
      <c r="B21" s="250" t="s">
        <v>941</v>
      </c>
      <c r="C21" s="266"/>
      <c r="D21" s="252">
        <v>6</v>
      </c>
      <c r="E21" s="253">
        <v>6</v>
      </c>
      <c r="F21" s="252">
        <v>6</v>
      </c>
      <c r="G21" s="253">
        <v>6</v>
      </c>
      <c r="H21" s="252" t="s">
        <v>17</v>
      </c>
      <c r="I21" s="254" t="s">
        <v>17</v>
      </c>
      <c r="J21" s="254" t="s">
        <v>17</v>
      </c>
      <c r="K21" s="264" t="s">
        <v>17</v>
      </c>
      <c r="L21" s="265" t="s">
        <v>17</v>
      </c>
      <c r="M21" s="252" t="s">
        <v>17</v>
      </c>
      <c r="N21" s="254" t="s">
        <v>17</v>
      </c>
      <c r="O21" s="254" t="s">
        <v>17</v>
      </c>
      <c r="P21" s="264" t="s">
        <v>17</v>
      </c>
      <c r="Q21" s="265" t="s">
        <v>17</v>
      </c>
      <c r="R21" s="267" t="s">
        <v>17</v>
      </c>
      <c r="S21" s="268" t="s">
        <v>17</v>
      </c>
      <c r="T21" s="258" t="s">
        <v>926</v>
      </c>
      <c r="U21" s="259"/>
      <c r="V21" s="259"/>
      <c r="W21" s="258"/>
      <c r="X21" s="261" t="s">
        <v>926</v>
      </c>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row>
    <row r="22" spans="1:101" s="238" customFormat="1" ht="45" x14ac:dyDescent="0.25">
      <c r="A22" s="249" t="s">
        <v>73</v>
      </c>
      <c r="B22" s="250" t="s">
        <v>942</v>
      </c>
      <c r="C22" s="266"/>
      <c r="D22" s="252">
        <v>6</v>
      </c>
      <c r="E22" s="253">
        <v>8</v>
      </c>
      <c r="F22" s="252">
        <v>6</v>
      </c>
      <c r="G22" s="253">
        <v>8</v>
      </c>
      <c r="H22" s="252" t="s">
        <v>17</v>
      </c>
      <c r="I22" s="254" t="s">
        <v>17</v>
      </c>
      <c r="J22" s="254" t="s">
        <v>17</v>
      </c>
      <c r="K22" s="264" t="s">
        <v>17</v>
      </c>
      <c r="L22" s="265" t="s">
        <v>17</v>
      </c>
      <c r="M22" s="252" t="s">
        <v>17</v>
      </c>
      <c r="N22" s="254" t="s">
        <v>17</v>
      </c>
      <c r="O22" s="254" t="s">
        <v>17</v>
      </c>
      <c r="P22" s="264" t="s">
        <v>17</v>
      </c>
      <c r="Q22" s="265" t="s">
        <v>17</v>
      </c>
      <c r="R22" s="267" t="s">
        <v>17</v>
      </c>
      <c r="S22" s="268" t="s">
        <v>17</v>
      </c>
      <c r="T22" s="258" t="s">
        <v>926</v>
      </c>
      <c r="U22" s="259"/>
      <c r="V22" s="259"/>
      <c r="W22" s="258"/>
      <c r="X22" s="261" t="s">
        <v>926</v>
      </c>
      <c r="Y22" s="186"/>
      <c r="Z22" s="186"/>
      <c r="AA22" s="186"/>
      <c r="AB22" s="186"/>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row>
    <row r="23" spans="1:101" s="238" customFormat="1" ht="45" x14ac:dyDescent="0.25">
      <c r="A23" s="222">
        <v>19</v>
      </c>
      <c r="B23" s="223" t="s">
        <v>943</v>
      </c>
      <c r="C23" s="241">
        <v>41883</v>
      </c>
      <c r="D23" s="225">
        <v>4</v>
      </c>
      <c r="E23" s="226">
        <v>5</v>
      </c>
      <c r="F23" s="229" t="s">
        <v>17</v>
      </c>
      <c r="G23" s="242" t="s">
        <v>17</v>
      </c>
      <c r="H23" s="225" t="s">
        <v>17</v>
      </c>
      <c r="I23" s="227" t="s">
        <v>17</v>
      </c>
      <c r="J23" s="227" t="s">
        <v>17</v>
      </c>
      <c r="K23" s="227" t="s">
        <v>17</v>
      </c>
      <c r="L23" s="228" t="s">
        <v>17</v>
      </c>
      <c r="M23" s="225" t="s">
        <v>17</v>
      </c>
      <c r="N23" s="227" t="s">
        <v>17</v>
      </c>
      <c r="O23" s="227" t="s">
        <v>17</v>
      </c>
      <c r="P23" s="227" t="s">
        <v>17</v>
      </c>
      <c r="Q23" s="228" t="s">
        <v>17</v>
      </c>
      <c r="R23" s="232" t="s">
        <v>17</v>
      </c>
      <c r="S23" s="233"/>
      <c r="T23" s="234" t="s">
        <v>903</v>
      </c>
      <c r="U23" s="235">
        <v>1</v>
      </c>
      <c r="V23" s="244" t="s">
        <v>944</v>
      </c>
      <c r="W23" s="244" t="s">
        <v>945</v>
      </c>
      <c r="X23" s="237" t="s">
        <v>905</v>
      </c>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6"/>
      <c r="CB23" s="186"/>
      <c r="CC23" s="186"/>
      <c r="CD23" s="186"/>
      <c r="CE23" s="186"/>
      <c r="CF23" s="186"/>
      <c r="CG23" s="186"/>
      <c r="CH23" s="186"/>
      <c r="CI23" s="186"/>
      <c r="CJ23" s="186"/>
      <c r="CK23" s="186"/>
      <c r="CL23" s="186"/>
      <c r="CM23" s="186"/>
      <c r="CN23" s="186"/>
      <c r="CO23" s="186"/>
      <c r="CP23" s="186"/>
      <c r="CQ23" s="186"/>
      <c r="CR23" s="186"/>
      <c r="CS23" s="186"/>
      <c r="CT23" s="186"/>
      <c r="CU23" s="186"/>
      <c r="CV23" s="186"/>
      <c r="CW23" s="186"/>
    </row>
    <row r="24" spans="1:101" s="238" customFormat="1" ht="75" x14ac:dyDescent="0.25">
      <c r="A24" s="222">
        <v>21</v>
      </c>
      <c r="B24" s="223" t="s">
        <v>946</v>
      </c>
      <c r="C24" s="241">
        <v>42248</v>
      </c>
      <c r="D24" s="225" t="s">
        <v>17</v>
      </c>
      <c r="E24" s="226" t="s">
        <v>17</v>
      </c>
      <c r="F24" s="225" t="s">
        <v>17</v>
      </c>
      <c r="G24" s="226" t="s">
        <v>17</v>
      </c>
      <c r="H24" s="225">
        <v>15</v>
      </c>
      <c r="I24" s="227">
        <v>15</v>
      </c>
      <c r="J24" s="227">
        <v>30</v>
      </c>
      <c r="K24" s="227">
        <v>15</v>
      </c>
      <c r="L24" s="228">
        <v>30</v>
      </c>
      <c r="M24" s="229" t="s">
        <v>17</v>
      </c>
      <c r="N24" s="230" t="s">
        <v>17</v>
      </c>
      <c r="O24" s="230" t="s">
        <v>17</v>
      </c>
      <c r="P24" s="230" t="s">
        <v>17</v>
      </c>
      <c r="Q24" s="231" t="s">
        <v>17</v>
      </c>
      <c r="R24" s="232" t="s">
        <v>894</v>
      </c>
      <c r="S24" s="233"/>
      <c r="T24" s="234" t="s">
        <v>903</v>
      </c>
      <c r="U24" s="235" t="s">
        <v>94</v>
      </c>
      <c r="V24" s="236" t="s">
        <v>889</v>
      </c>
      <c r="W24" s="236" t="s">
        <v>947</v>
      </c>
      <c r="X24" s="237" t="s">
        <v>905</v>
      </c>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c r="BW24" s="186"/>
      <c r="BX24" s="186"/>
      <c r="BY24" s="186"/>
      <c r="BZ24" s="186"/>
      <c r="CA24" s="186"/>
      <c r="CB24" s="186"/>
      <c r="CC24" s="186"/>
      <c r="CD24" s="186"/>
      <c r="CE24" s="186"/>
      <c r="CF24" s="186"/>
      <c r="CG24" s="186"/>
      <c r="CH24" s="186"/>
      <c r="CI24" s="186"/>
      <c r="CJ24" s="186"/>
      <c r="CK24" s="186"/>
      <c r="CL24" s="186"/>
      <c r="CM24" s="186"/>
      <c r="CN24" s="186"/>
      <c r="CO24" s="186"/>
      <c r="CP24" s="186"/>
      <c r="CQ24" s="186"/>
      <c r="CR24" s="186"/>
      <c r="CS24" s="186"/>
      <c r="CT24" s="186"/>
      <c r="CU24" s="186"/>
      <c r="CV24" s="186"/>
      <c r="CW24" s="186"/>
    </row>
    <row r="25" spans="1:101" ht="45" x14ac:dyDescent="0.25">
      <c r="A25" s="211" t="s">
        <v>76</v>
      </c>
      <c r="B25" s="194" t="s">
        <v>948</v>
      </c>
      <c r="C25" s="239">
        <v>42248</v>
      </c>
      <c r="D25" s="198">
        <v>10</v>
      </c>
      <c r="E25" s="212">
        <v>10</v>
      </c>
      <c r="F25" s="269">
        <v>12</v>
      </c>
      <c r="G25" s="270">
        <v>12</v>
      </c>
      <c r="H25" s="198" t="s">
        <v>17</v>
      </c>
      <c r="I25" s="213" t="s">
        <v>17</v>
      </c>
      <c r="J25" s="213" t="s">
        <v>17</v>
      </c>
      <c r="K25" s="215" t="s">
        <v>17</v>
      </c>
      <c r="L25" s="220" t="s">
        <v>17</v>
      </c>
      <c r="M25" s="198" t="s">
        <v>17</v>
      </c>
      <c r="N25" s="213" t="s">
        <v>17</v>
      </c>
      <c r="O25" s="213" t="s">
        <v>17</v>
      </c>
      <c r="P25" s="215" t="s">
        <v>17</v>
      </c>
      <c r="Q25" s="220" t="s">
        <v>17</v>
      </c>
      <c r="R25" s="247" t="s">
        <v>17</v>
      </c>
      <c r="S25" s="248" t="s">
        <v>17</v>
      </c>
      <c r="T25" s="243" t="s">
        <v>949</v>
      </c>
      <c r="U25" s="207" t="s">
        <v>67</v>
      </c>
      <c r="V25" s="208" t="s">
        <v>889</v>
      </c>
      <c r="W25" s="240"/>
      <c r="X25" s="210" t="s">
        <v>891</v>
      </c>
    </row>
    <row r="26" spans="1:101" s="238" customFormat="1" ht="45" x14ac:dyDescent="0.25">
      <c r="A26" s="222">
        <v>22</v>
      </c>
      <c r="B26" s="223" t="s">
        <v>79</v>
      </c>
      <c r="C26" s="241">
        <v>42248</v>
      </c>
      <c r="D26" s="225" t="s">
        <v>17</v>
      </c>
      <c r="E26" s="226" t="s">
        <v>17</v>
      </c>
      <c r="F26" s="225" t="s">
        <v>17</v>
      </c>
      <c r="G26" s="226" t="s">
        <v>17</v>
      </c>
      <c r="H26" s="225">
        <v>60</v>
      </c>
      <c r="I26" s="227">
        <v>60</v>
      </c>
      <c r="J26" s="227" t="s">
        <v>17</v>
      </c>
      <c r="K26" s="227">
        <v>60</v>
      </c>
      <c r="L26" s="228">
        <v>60</v>
      </c>
      <c r="M26" s="229" t="s">
        <v>17</v>
      </c>
      <c r="N26" s="230" t="s">
        <v>17</v>
      </c>
      <c r="O26" s="230" t="s">
        <v>17</v>
      </c>
      <c r="P26" s="230" t="s">
        <v>17</v>
      </c>
      <c r="Q26" s="231" t="s">
        <v>17</v>
      </c>
      <c r="R26" s="232" t="s">
        <v>950</v>
      </c>
      <c r="S26" s="233"/>
      <c r="T26" s="234" t="s">
        <v>903</v>
      </c>
      <c r="U26" s="235" t="s">
        <v>59</v>
      </c>
      <c r="V26" s="236" t="s">
        <v>889</v>
      </c>
      <c r="W26" s="236" t="s">
        <v>951</v>
      </c>
      <c r="X26" s="237" t="s">
        <v>905</v>
      </c>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c r="BW26" s="186"/>
      <c r="BX26" s="186"/>
      <c r="BY26" s="186"/>
      <c r="BZ26" s="186"/>
      <c r="CA26" s="186"/>
      <c r="CB26" s="186"/>
      <c r="CC26" s="186"/>
      <c r="CD26" s="186"/>
      <c r="CE26" s="186"/>
      <c r="CF26" s="186"/>
      <c r="CG26" s="186"/>
      <c r="CH26" s="186"/>
      <c r="CI26" s="186"/>
      <c r="CJ26" s="186"/>
      <c r="CK26" s="186"/>
      <c r="CL26" s="186"/>
      <c r="CM26" s="186"/>
      <c r="CN26" s="186"/>
      <c r="CO26" s="186"/>
      <c r="CP26" s="186"/>
      <c r="CQ26" s="186"/>
      <c r="CR26" s="186"/>
      <c r="CS26" s="186"/>
      <c r="CT26" s="186"/>
      <c r="CU26" s="186"/>
      <c r="CV26" s="186"/>
      <c r="CW26" s="186"/>
    </row>
    <row r="27" spans="1:101" s="238" customFormat="1" ht="60" x14ac:dyDescent="0.25">
      <c r="A27" s="211">
        <v>24</v>
      </c>
      <c r="B27" s="194" t="s">
        <v>952</v>
      </c>
      <c r="C27" s="239">
        <v>42156</v>
      </c>
      <c r="D27" s="198" t="s">
        <v>17</v>
      </c>
      <c r="E27" s="212" t="s">
        <v>17</v>
      </c>
      <c r="F27" s="198" t="s">
        <v>17</v>
      </c>
      <c r="G27" s="212" t="s">
        <v>17</v>
      </c>
      <c r="H27" s="198" t="s">
        <v>907</v>
      </c>
      <c r="I27" s="213">
        <v>30</v>
      </c>
      <c r="J27" s="213">
        <v>30</v>
      </c>
      <c r="K27" s="213">
        <v>30</v>
      </c>
      <c r="L27" s="214">
        <v>30</v>
      </c>
      <c r="M27" s="198">
        <v>20</v>
      </c>
      <c r="N27" s="215" t="s">
        <v>54</v>
      </c>
      <c r="O27" s="215" t="s">
        <v>54</v>
      </c>
      <c r="P27" s="215" t="s">
        <v>54</v>
      </c>
      <c r="Q27" s="220" t="s">
        <v>54</v>
      </c>
      <c r="R27" s="216" t="s">
        <v>953</v>
      </c>
      <c r="S27" s="248" t="s">
        <v>922</v>
      </c>
      <c r="T27" s="209" t="s">
        <v>954</v>
      </c>
      <c r="U27" s="207" t="s">
        <v>107</v>
      </c>
      <c r="V27" s="208" t="s">
        <v>889</v>
      </c>
      <c r="W27" s="209" t="s">
        <v>955</v>
      </c>
      <c r="X27" s="210" t="s">
        <v>891</v>
      </c>
      <c r="Y27" s="186"/>
      <c r="Z27" s="186"/>
      <c r="AA27" s="186"/>
      <c r="AB27" s="186"/>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c r="BW27" s="186"/>
      <c r="BX27" s="186"/>
      <c r="BY27" s="186"/>
      <c r="BZ27" s="186"/>
      <c r="CA27" s="186"/>
      <c r="CB27" s="186"/>
      <c r="CC27" s="186"/>
      <c r="CD27" s="186"/>
      <c r="CE27" s="186"/>
      <c r="CF27" s="186"/>
      <c r="CG27" s="186"/>
      <c r="CH27" s="186"/>
      <c r="CI27" s="186"/>
      <c r="CJ27" s="186"/>
      <c r="CK27" s="186"/>
      <c r="CL27" s="186"/>
      <c r="CM27" s="186"/>
      <c r="CN27" s="186"/>
      <c r="CO27" s="186"/>
      <c r="CP27" s="186"/>
      <c r="CQ27" s="186"/>
      <c r="CR27" s="186"/>
      <c r="CS27" s="186"/>
      <c r="CT27" s="186"/>
      <c r="CU27" s="186"/>
      <c r="CV27" s="186"/>
      <c r="CW27" s="186"/>
    </row>
    <row r="28" spans="1:101" ht="75" x14ac:dyDescent="0.25">
      <c r="A28" s="222">
        <v>25</v>
      </c>
      <c r="B28" s="223" t="s">
        <v>956</v>
      </c>
      <c r="C28" s="241">
        <v>42156</v>
      </c>
      <c r="D28" s="225" t="s">
        <v>17</v>
      </c>
      <c r="E28" s="226" t="s">
        <v>17</v>
      </c>
      <c r="F28" s="225" t="s">
        <v>17</v>
      </c>
      <c r="G28" s="226" t="s">
        <v>17</v>
      </c>
      <c r="H28" s="225">
        <v>60</v>
      </c>
      <c r="I28" s="227">
        <v>60</v>
      </c>
      <c r="J28" s="227" t="s">
        <v>17</v>
      </c>
      <c r="K28" s="227" t="s">
        <v>17</v>
      </c>
      <c r="L28" s="228" t="s">
        <v>17</v>
      </c>
      <c r="M28" s="229" t="s">
        <v>17</v>
      </c>
      <c r="N28" s="230" t="s">
        <v>17</v>
      </c>
      <c r="O28" s="227" t="s">
        <v>17</v>
      </c>
      <c r="P28" s="230" t="s">
        <v>17</v>
      </c>
      <c r="Q28" s="231" t="s">
        <v>17</v>
      </c>
      <c r="R28" s="232" t="s">
        <v>957</v>
      </c>
      <c r="S28" s="233"/>
      <c r="T28" s="234" t="s">
        <v>903</v>
      </c>
      <c r="U28" s="235">
        <v>4</v>
      </c>
      <c r="V28" s="244" t="s">
        <v>916</v>
      </c>
      <c r="W28" s="271" t="s">
        <v>958</v>
      </c>
      <c r="X28" s="237" t="s">
        <v>905</v>
      </c>
    </row>
    <row r="29" spans="1:101" ht="45" x14ac:dyDescent="0.25">
      <c r="A29" s="222">
        <v>26</v>
      </c>
      <c r="B29" s="223" t="s">
        <v>959</v>
      </c>
      <c r="C29" s="241">
        <v>42156</v>
      </c>
      <c r="D29" s="225" t="s">
        <v>17</v>
      </c>
      <c r="E29" s="226" t="s">
        <v>17</v>
      </c>
      <c r="F29" s="225" t="s">
        <v>17</v>
      </c>
      <c r="G29" s="226" t="s">
        <v>17</v>
      </c>
      <c r="H29" s="225">
        <v>20</v>
      </c>
      <c r="I29" s="227">
        <v>30</v>
      </c>
      <c r="J29" s="227">
        <v>30</v>
      </c>
      <c r="K29" s="227">
        <v>30</v>
      </c>
      <c r="L29" s="228">
        <v>30</v>
      </c>
      <c r="M29" s="229"/>
      <c r="N29" s="230"/>
      <c r="O29" s="230"/>
      <c r="P29" s="230"/>
      <c r="Q29" s="231"/>
      <c r="R29" s="232" t="s">
        <v>894</v>
      </c>
      <c r="S29" s="233"/>
      <c r="T29" s="234" t="s">
        <v>903</v>
      </c>
      <c r="U29" s="235" t="s">
        <v>107</v>
      </c>
      <c r="V29" s="236" t="s">
        <v>889</v>
      </c>
      <c r="W29" s="236" t="s">
        <v>960</v>
      </c>
      <c r="X29" s="237" t="s">
        <v>905</v>
      </c>
    </row>
    <row r="30" spans="1:101" ht="75" x14ac:dyDescent="0.25">
      <c r="A30" s="211" t="s">
        <v>86</v>
      </c>
      <c r="B30" s="194" t="s">
        <v>959</v>
      </c>
      <c r="C30" s="239">
        <v>42156</v>
      </c>
      <c r="D30" s="198">
        <v>7</v>
      </c>
      <c r="E30" s="212">
        <v>6</v>
      </c>
      <c r="F30" s="246" t="s">
        <v>54</v>
      </c>
      <c r="G30" s="272" t="s">
        <v>54</v>
      </c>
      <c r="H30" s="198" t="s">
        <v>17</v>
      </c>
      <c r="I30" s="213" t="s">
        <v>17</v>
      </c>
      <c r="J30" s="213" t="s">
        <v>17</v>
      </c>
      <c r="K30" s="215" t="s">
        <v>17</v>
      </c>
      <c r="L30" s="220" t="s">
        <v>17</v>
      </c>
      <c r="M30" s="198">
        <v>20</v>
      </c>
      <c r="N30" s="213">
        <v>30</v>
      </c>
      <c r="O30" s="213" t="s">
        <v>17</v>
      </c>
      <c r="P30" s="213" t="s">
        <v>17</v>
      </c>
      <c r="Q30" s="214" t="s">
        <v>17</v>
      </c>
      <c r="R30" s="247" t="s">
        <v>17</v>
      </c>
      <c r="S30" s="248" t="s">
        <v>17</v>
      </c>
      <c r="T30" s="209" t="s">
        <v>961</v>
      </c>
      <c r="U30" s="207">
        <v>2</v>
      </c>
      <c r="V30" s="208" t="s">
        <v>889</v>
      </c>
      <c r="W30" s="209"/>
      <c r="X30" s="210" t="s">
        <v>891</v>
      </c>
    </row>
    <row r="31" spans="1:101" s="238" customFormat="1" ht="60" x14ac:dyDescent="0.25">
      <c r="A31" s="222">
        <v>27</v>
      </c>
      <c r="B31" s="223" t="s">
        <v>962</v>
      </c>
      <c r="C31" s="273" t="s">
        <v>963</v>
      </c>
      <c r="D31" s="225" t="s">
        <v>17</v>
      </c>
      <c r="E31" s="226" t="s">
        <v>17</v>
      </c>
      <c r="F31" s="225" t="s">
        <v>17</v>
      </c>
      <c r="G31" s="226" t="s">
        <v>17</v>
      </c>
      <c r="H31" s="225">
        <v>30</v>
      </c>
      <c r="I31" s="227">
        <v>30</v>
      </c>
      <c r="J31" s="227">
        <v>60</v>
      </c>
      <c r="K31" s="227">
        <v>60</v>
      </c>
      <c r="L31" s="228">
        <v>60</v>
      </c>
      <c r="M31" s="229" t="s">
        <v>17</v>
      </c>
      <c r="N31" s="230" t="s">
        <v>17</v>
      </c>
      <c r="O31" s="230" t="s">
        <v>17</v>
      </c>
      <c r="P31" s="230" t="s">
        <v>17</v>
      </c>
      <c r="Q31" s="231" t="s">
        <v>17</v>
      </c>
      <c r="R31" s="232" t="s">
        <v>953</v>
      </c>
      <c r="S31" s="233"/>
      <c r="T31" s="234" t="s">
        <v>903</v>
      </c>
      <c r="U31" s="235" t="s">
        <v>56</v>
      </c>
      <c r="V31" s="236" t="s">
        <v>889</v>
      </c>
      <c r="W31" s="236" t="s">
        <v>964</v>
      </c>
      <c r="X31" s="237" t="s">
        <v>905</v>
      </c>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186"/>
      <c r="BY31" s="186"/>
      <c r="BZ31" s="186"/>
      <c r="CA31" s="186"/>
      <c r="CB31" s="186"/>
      <c r="CC31" s="186"/>
      <c r="CD31" s="186"/>
      <c r="CE31" s="186"/>
      <c r="CF31" s="186"/>
      <c r="CG31" s="186"/>
      <c r="CH31" s="186"/>
      <c r="CI31" s="186"/>
      <c r="CJ31" s="186"/>
      <c r="CK31" s="186"/>
      <c r="CL31" s="186"/>
      <c r="CM31" s="186"/>
      <c r="CN31" s="186"/>
      <c r="CO31" s="186"/>
      <c r="CP31" s="186"/>
      <c r="CQ31" s="186"/>
      <c r="CR31" s="186"/>
      <c r="CS31" s="186"/>
      <c r="CT31" s="186"/>
      <c r="CU31" s="186"/>
      <c r="CV31" s="186"/>
      <c r="CW31" s="186"/>
    </row>
    <row r="32" spans="1:101" ht="60" x14ac:dyDescent="0.25">
      <c r="A32" s="222">
        <v>28</v>
      </c>
      <c r="B32" s="223" t="s">
        <v>965</v>
      </c>
      <c r="C32" s="241">
        <v>42156</v>
      </c>
      <c r="D32" s="225" t="s">
        <v>17</v>
      </c>
      <c r="E32" s="226" t="s">
        <v>17</v>
      </c>
      <c r="F32" s="225" t="s">
        <v>17</v>
      </c>
      <c r="G32" s="226" t="s">
        <v>17</v>
      </c>
      <c r="H32" s="225">
        <v>20</v>
      </c>
      <c r="I32" s="227">
        <v>30</v>
      </c>
      <c r="J32" s="227">
        <v>30</v>
      </c>
      <c r="K32" s="227">
        <v>30</v>
      </c>
      <c r="L32" s="228">
        <v>30</v>
      </c>
      <c r="M32" s="229"/>
      <c r="N32" s="230"/>
      <c r="O32" s="230"/>
      <c r="P32" s="230"/>
      <c r="Q32" s="231"/>
      <c r="R32" s="232" t="s">
        <v>895</v>
      </c>
      <c r="S32" s="274"/>
      <c r="T32" s="234" t="s">
        <v>903</v>
      </c>
      <c r="U32" s="235" t="s">
        <v>107</v>
      </c>
      <c r="V32" s="236" t="s">
        <v>889</v>
      </c>
      <c r="W32" s="271" t="s">
        <v>966</v>
      </c>
      <c r="X32" s="237" t="s">
        <v>905</v>
      </c>
    </row>
    <row r="33" spans="1:101" s="245" customFormat="1" ht="105" x14ac:dyDescent="0.25">
      <c r="A33" s="211" t="s">
        <v>92</v>
      </c>
      <c r="B33" s="194" t="s">
        <v>967</v>
      </c>
      <c r="C33" s="239">
        <v>42156</v>
      </c>
      <c r="D33" s="198">
        <v>11</v>
      </c>
      <c r="E33" s="212">
        <v>8</v>
      </c>
      <c r="F33" s="246" t="s">
        <v>54</v>
      </c>
      <c r="G33" s="272" t="s">
        <v>54</v>
      </c>
      <c r="H33" s="198" t="s">
        <v>17</v>
      </c>
      <c r="I33" s="213" t="s">
        <v>17</v>
      </c>
      <c r="J33" s="213" t="s">
        <v>17</v>
      </c>
      <c r="K33" s="215" t="s">
        <v>17</v>
      </c>
      <c r="L33" s="220" t="s">
        <v>17</v>
      </c>
      <c r="M33" s="275" t="s">
        <v>968</v>
      </c>
      <c r="N33" s="213">
        <v>30</v>
      </c>
      <c r="O33" s="213">
        <v>60</v>
      </c>
      <c r="P33" s="213">
        <v>30</v>
      </c>
      <c r="Q33" s="214">
        <v>30</v>
      </c>
      <c r="R33" s="247" t="s">
        <v>17</v>
      </c>
      <c r="S33" s="216" t="s">
        <v>17</v>
      </c>
      <c r="T33" s="209" t="s">
        <v>969</v>
      </c>
      <c r="U33" s="207">
        <v>2</v>
      </c>
      <c r="V33" s="208" t="s">
        <v>889</v>
      </c>
      <c r="W33" s="209" t="s">
        <v>970</v>
      </c>
      <c r="X33" s="210" t="s">
        <v>891</v>
      </c>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c r="CH33" s="186"/>
      <c r="CI33" s="186"/>
      <c r="CJ33" s="186"/>
      <c r="CK33" s="186"/>
      <c r="CL33" s="186"/>
      <c r="CM33" s="186"/>
      <c r="CN33" s="186"/>
      <c r="CO33" s="186"/>
      <c r="CP33" s="186"/>
      <c r="CQ33" s="186"/>
      <c r="CR33" s="186"/>
      <c r="CS33" s="186"/>
      <c r="CT33" s="186"/>
      <c r="CU33" s="186"/>
      <c r="CV33" s="186"/>
      <c r="CW33" s="186"/>
    </row>
    <row r="34" spans="1:101" s="245" customFormat="1" ht="60" x14ac:dyDescent="0.25">
      <c r="A34" s="211">
        <v>29</v>
      </c>
      <c r="B34" s="194" t="s">
        <v>971</v>
      </c>
      <c r="C34" s="195">
        <v>42036</v>
      </c>
      <c r="D34" s="198">
        <v>12</v>
      </c>
      <c r="E34" s="212">
        <v>12</v>
      </c>
      <c r="F34" s="198">
        <v>9</v>
      </c>
      <c r="G34" s="212">
        <v>9</v>
      </c>
      <c r="H34" s="246" t="s">
        <v>17</v>
      </c>
      <c r="I34" s="213" t="s">
        <v>17</v>
      </c>
      <c r="J34" s="213" t="s">
        <v>17</v>
      </c>
      <c r="K34" s="215" t="s">
        <v>17</v>
      </c>
      <c r="L34" s="220" t="s">
        <v>17</v>
      </c>
      <c r="M34" s="198" t="s">
        <v>17</v>
      </c>
      <c r="N34" s="213" t="s">
        <v>17</v>
      </c>
      <c r="O34" s="213" t="s">
        <v>17</v>
      </c>
      <c r="P34" s="213" t="s">
        <v>17</v>
      </c>
      <c r="Q34" s="214" t="s">
        <v>17</v>
      </c>
      <c r="R34" s="247" t="s">
        <v>17</v>
      </c>
      <c r="S34" s="247" t="s">
        <v>17</v>
      </c>
      <c r="T34" s="209" t="s">
        <v>972</v>
      </c>
      <c r="U34" s="207" t="s">
        <v>67</v>
      </c>
      <c r="V34" s="208" t="s">
        <v>889</v>
      </c>
      <c r="W34" s="209" t="s">
        <v>973</v>
      </c>
      <c r="X34" s="210" t="s">
        <v>891</v>
      </c>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c r="CH34" s="186"/>
      <c r="CI34" s="186"/>
      <c r="CJ34" s="186"/>
      <c r="CK34" s="186"/>
      <c r="CL34" s="186"/>
      <c r="CM34" s="186"/>
      <c r="CN34" s="186"/>
      <c r="CO34" s="186"/>
      <c r="CP34" s="186"/>
      <c r="CQ34" s="186"/>
      <c r="CR34" s="186"/>
      <c r="CS34" s="186"/>
      <c r="CT34" s="186"/>
      <c r="CU34" s="186"/>
      <c r="CV34" s="186"/>
      <c r="CW34" s="186"/>
    </row>
    <row r="35" spans="1:101" s="245" customFormat="1" ht="120" x14ac:dyDescent="0.25">
      <c r="A35" s="222">
        <v>30</v>
      </c>
      <c r="B35" s="223" t="s">
        <v>96</v>
      </c>
      <c r="C35" s="276" t="s">
        <v>974</v>
      </c>
      <c r="D35" s="225" t="s">
        <v>17</v>
      </c>
      <c r="E35" s="226" t="s">
        <v>17</v>
      </c>
      <c r="F35" s="225" t="s">
        <v>17</v>
      </c>
      <c r="G35" s="226"/>
      <c r="H35" s="225">
        <v>30</v>
      </c>
      <c r="I35" s="227">
        <v>30</v>
      </c>
      <c r="J35" s="227">
        <v>30</v>
      </c>
      <c r="K35" s="227">
        <v>30</v>
      </c>
      <c r="L35" s="228">
        <v>30</v>
      </c>
      <c r="M35" s="229" t="s">
        <v>17</v>
      </c>
      <c r="N35" s="230" t="s">
        <v>17</v>
      </c>
      <c r="O35" s="230" t="s">
        <v>17</v>
      </c>
      <c r="P35" s="230" t="s">
        <v>17</v>
      </c>
      <c r="Q35" s="231" t="s">
        <v>17</v>
      </c>
      <c r="R35" s="232" t="s">
        <v>895</v>
      </c>
      <c r="S35" s="274"/>
      <c r="T35" s="234" t="s">
        <v>903</v>
      </c>
      <c r="U35" s="235" t="s">
        <v>21</v>
      </c>
      <c r="V35" s="244" t="s">
        <v>916</v>
      </c>
      <c r="W35" s="236" t="s">
        <v>975</v>
      </c>
      <c r="X35" s="237" t="s">
        <v>905</v>
      </c>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86"/>
      <c r="CK35" s="186"/>
      <c r="CL35" s="186"/>
      <c r="CM35" s="186"/>
      <c r="CN35" s="186"/>
      <c r="CO35" s="186"/>
      <c r="CP35" s="186"/>
      <c r="CQ35" s="186"/>
      <c r="CR35" s="186"/>
      <c r="CS35" s="186"/>
      <c r="CT35" s="186"/>
      <c r="CU35" s="186"/>
      <c r="CV35" s="186"/>
      <c r="CW35" s="186"/>
    </row>
    <row r="36" spans="1:101" s="238" customFormat="1" ht="45" x14ac:dyDescent="0.25">
      <c r="A36" s="222">
        <v>31</v>
      </c>
      <c r="B36" s="223" t="s">
        <v>976</v>
      </c>
      <c r="C36" s="241">
        <v>42156</v>
      </c>
      <c r="D36" s="225" t="s">
        <v>17</v>
      </c>
      <c r="E36" s="226" t="s">
        <v>17</v>
      </c>
      <c r="F36" s="225" t="s">
        <v>17</v>
      </c>
      <c r="G36" s="226" t="s">
        <v>17</v>
      </c>
      <c r="H36" s="225" t="s">
        <v>977</v>
      </c>
      <c r="I36" s="227">
        <v>30</v>
      </c>
      <c r="J36" s="227" t="s">
        <v>17</v>
      </c>
      <c r="K36" s="227">
        <v>30</v>
      </c>
      <c r="L36" s="228" t="s">
        <v>17</v>
      </c>
      <c r="M36" s="229" t="s">
        <v>17</v>
      </c>
      <c r="N36" s="230" t="s">
        <v>17</v>
      </c>
      <c r="O36" s="230" t="s">
        <v>17</v>
      </c>
      <c r="P36" s="230" t="s">
        <v>17</v>
      </c>
      <c r="Q36" s="231" t="s">
        <v>17</v>
      </c>
      <c r="R36" s="232" t="s">
        <v>922</v>
      </c>
      <c r="S36" s="233"/>
      <c r="T36" s="234" t="s">
        <v>903</v>
      </c>
      <c r="U36" s="235" t="s">
        <v>56</v>
      </c>
      <c r="V36" s="236" t="s">
        <v>889</v>
      </c>
      <c r="W36" s="236" t="s">
        <v>978</v>
      </c>
      <c r="X36" s="237" t="s">
        <v>905</v>
      </c>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c r="CH36" s="186"/>
      <c r="CI36" s="186"/>
      <c r="CJ36" s="186"/>
      <c r="CK36" s="186"/>
      <c r="CL36" s="186"/>
      <c r="CM36" s="186"/>
      <c r="CN36" s="186"/>
      <c r="CO36" s="186"/>
      <c r="CP36" s="186"/>
      <c r="CQ36" s="186"/>
      <c r="CR36" s="186"/>
      <c r="CS36" s="186"/>
      <c r="CT36" s="186"/>
      <c r="CU36" s="186"/>
      <c r="CV36" s="186"/>
      <c r="CW36" s="186"/>
    </row>
    <row r="37" spans="1:101" s="245" customFormat="1" ht="90" x14ac:dyDescent="0.25">
      <c r="A37" s="211">
        <v>32</v>
      </c>
      <c r="B37" s="194" t="s">
        <v>979</v>
      </c>
      <c r="C37" s="239">
        <v>42156</v>
      </c>
      <c r="D37" s="198" t="s">
        <v>17</v>
      </c>
      <c r="E37" s="212" t="s">
        <v>17</v>
      </c>
      <c r="F37" s="198" t="s">
        <v>17</v>
      </c>
      <c r="G37" s="212" t="s">
        <v>17</v>
      </c>
      <c r="H37" s="198">
        <v>30</v>
      </c>
      <c r="I37" s="213">
        <v>30</v>
      </c>
      <c r="J37" s="213">
        <v>30</v>
      </c>
      <c r="K37" s="213">
        <v>30</v>
      </c>
      <c r="L37" s="214">
        <v>30</v>
      </c>
      <c r="M37" s="246" t="s">
        <v>980</v>
      </c>
      <c r="N37" s="213">
        <v>30</v>
      </c>
      <c r="O37" s="213">
        <v>30</v>
      </c>
      <c r="P37" s="213">
        <v>30</v>
      </c>
      <c r="Q37" s="214">
        <v>30</v>
      </c>
      <c r="R37" s="216" t="s">
        <v>895</v>
      </c>
      <c r="S37" s="221" t="s">
        <v>887</v>
      </c>
      <c r="T37" s="209" t="s">
        <v>981</v>
      </c>
      <c r="U37" s="207" t="s">
        <v>67</v>
      </c>
      <c r="V37" s="208" t="s">
        <v>889</v>
      </c>
      <c r="W37" s="240" t="s">
        <v>982</v>
      </c>
      <c r="X37" s="210" t="s">
        <v>891</v>
      </c>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c r="CH37" s="186"/>
      <c r="CI37" s="186"/>
      <c r="CJ37" s="186"/>
      <c r="CK37" s="186"/>
      <c r="CL37" s="186"/>
      <c r="CM37" s="186"/>
      <c r="CN37" s="186"/>
      <c r="CO37" s="186"/>
      <c r="CP37" s="186"/>
      <c r="CQ37" s="186"/>
      <c r="CR37" s="186"/>
      <c r="CS37" s="186"/>
      <c r="CT37" s="186"/>
      <c r="CU37" s="186"/>
      <c r="CV37" s="186"/>
      <c r="CW37" s="186"/>
    </row>
    <row r="38" spans="1:101" s="245" customFormat="1" ht="105" x14ac:dyDescent="0.25">
      <c r="A38" s="211">
        <v>33</v>
      </c>
      <c r="B38" s="194" t="s">
        <v>983</v>
      </c>
      <c r="C38" s="239">
        <v>42156</v>
      </c>
      <c r="D38" s="198" t="s">
        <v>17</v>
      </c>
      <c r="E38" s="212" t="s">
        <v>17</v>
      </c>
      <c r="F38" s="198" t="s">
        <v>17</v>
      </c>
      <c r="G38" s="212" t="s">
        <v>17</v>
      </c>
      <c r="H38" s="198">
        <v>30</v>
      </c>
      <c r="I38" s="213">
        <v>30</v>
      </c>
      <c r="J38" s="213">
        <v>60</v>
      </c>
      <c r="K38" s="213">
        <v>60</v>
      </c>
      <c r="L38" s="214">
        <v>60</v>
      </c>
      <c r="M38" s="246">
        <v>20</v>
      </c>
      <c r="N38" s="213">
        <v>30</v>
      </c>
      <c r="O38" s="213">
        <v>60</v>
      </c>
      <c r="P38" s="213">
        <v>60</v>
      </c>
      <c r="Q38" s="214">
        <v>60</v>
      </c>
      <c r="R38" s="216" t="s">
        <v>953</v>
      </c>
      <c r="S38" s="216" t="s">
        <v>953</v>
      </c>
      <c r="T38" s="243" t="s">
        <v>984</v>
      </c>
      <c r="U38" s="207" t="s">
        <v>56</v>
      </c>
      <c r="V38" s="208" t="s">
        <v>889</v>
      </c>
      <c r="W38" s="209" t="s">
        <v>985</v>
      </c>
      <c r="X38" s="210" t="s">
        <v>891</v>
      </c>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c r="CH38" s="186"/>
      <c r="CI38" s="186"/>
      <c r="CJ38" s="186"/>
      <c r="CK38" s="186"/>
      <c r="CL38" s="186"/>
      <c r="CM38" s="186"/>
      <c r="CN38" s="186"/>
      <c r="CO38" s="186"/>
      <c r="CP38" s="186"/>
      <c r="CQ38" s="186"/>
      <c r="CR38" s="186"/>
      <c r="CS38" s="186"/>
      <c r="CT38" s="186"/>
      <c r="CU38" s="186"/>
      <c r="CV38" s="186"/>
      <c r="CW38" s="186"/>
    </row>
    <row r="39" spans="1:101" ht="45" x14ac:dyDescent="0.25">
      <c r="A39" s="211">
        <v>36</v>
      </c>
      <c r="B39" s="194" t="s">
        <v>986</v>
      </c>
      <c r="C39" s="239">
        <v>42248</v>
      </c>
      <c r="D39" s="198" t="s">
        <v>17</v>
      </c>
      <c r="E39" s="212" t="s">
        <v>17</v>
      </c>
      <c r="F39" s="198" t="s">
        <v>17</v>
      </c>
      <c r="G39" s="212" t="s">
        <v>17</v>
      </c>
      <c r="H39" s="198">
        <v>7</v>
      </c>
      <c r="I39" s="213">
        <v>10</v>
      </c>
      <c r="J39" s="213" t="s">
        <v>907</v>
      </c>
      <c r="K39" s="215">
        <v>10</v>
      </c>
      <c r="L39" s="220">
        <v>15</v>
      </c>
      <c r="M39" s="246">
        <v>10</v>
      </c>
      <c r="N39" s="215">
        <v>15</v>
      </c>
      <c r="O39" s="215" t="s">
        <v>909</v>
      </c>
      <c r="P39" s="215">
        <v>15</v>
      </c>
      <c r="Q39" s="220">
        <v>20</v>
      </c>
      <c r="R39" s="216" t="s">
        <v>914</v>
      </c>
      <c r="S39" s="221" t="s">
        <v>895</v>
      </c>
      <c r="T39" s="209" t="s">
        <v>987</v>
      </c>
      <c r="U39" s="207" t="s">
        <v>67</v>
      </c>
      <c r="V39" s="208" t="s">
        <v>889</v>
      </c>
      <c r="W39" s="209"/>
      <c r="X39" s="210" t="s">
        <v>891</v>
      </c>
    </row>
    <row r="40" spans="1:101" s="245" customFormat="1" ht="90" x14ac:dyDescent="0.25">
      <c r="A40" s="222">
        <v>37</v>
      </c>
      <c r="B40" s="223" t="s">
        <v>988</v>
      </c>
      <c r="C40" s="241">
        <v>42248</v>
      </c>
      <c r="D40" s="225">
        <v>4</v>
      </c>
      <c r="E40" s="226">
        <v>4</v>
      </c>
      <c r="F40" s="229" t="s">
        <v>17</v>
      </c>
      <c r="G40" s="230" t="s">
        <v>17</v>
      </c>
      <c r="H40" s="225" t="s">
        <v>17</v>
      </c>
      <c r="I40" s="227" t="s">
        <v>17</v>
      </c>
      <c r="J40" s="227" t="s">
        <v>17</v>
      </c>
      <c r="K40" s="227" t="s">
        <v>17</v>
      </c>
      <c r="L40" s="228" t="s">
        <v>17</v>
      </c>
      <c r="M40" s="225" t="s">
        <v>17</v>
      </c>
      <c r="N40" s="227" t="s">
        <v>17</v>
      </c>
      <c r="O40" s="227" t="s">
        <v>17</v>
      </c>
      <c r="P40" s="227" t="s">
        <v>17</v>
      </c>
      <c r="Q40" s="228" t="s">
        <v>17</v>
      </c>
      <c r="R40" s="232" t="s">
        <v>17</v>
      </c>
      <c r="S40" s="233"/>
      <c r="T40" s="234" t="s">
        <v>903</v>
      </c>
      <c r="U40" s="235" t="s">
        <v>67</v>
      </c>
      <c r="V40" s="236" t="s">
        <v>889</v>
      </c>
      <c r="W40" s="236" t="s">
        <v>989</v>
      </c>
      <c r="X40" s="237" t="s">
        <v>905</v>
      </c>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c r="BX40" s="186"/>
      <c r="BY40" s="186"/>
      <c r="BZ40" s="186"/>
      <c r="CA40" s="186"/>
      <c r="CB40" s="186"/>
      <c r="CC40" s="186"/>
      <c r="CD40" s="186"/>
      <c r="CE40" s="186"/>
      <c r="CF40" s="186"/>
      <c r="CG40" s="186"/>
      <c r="CH40" s="186"/>
      <c r="CI40" s="186"/>
      <c r="CJ40" s="186"/>
      <c r="CK40" s="186"/>
      <c r="CL40" s="186"/>
      <c r="CM40" s="186"/>
      <c r="CN40" s="186"/>
      <c r="CO40" s="186"/>
      <c r="CP40" s="186"/>
      <c r="CQ40" s="186"/>
      <c r="CR40" s="186"/>
      <c r="CS40" s="186"/>
      <c r="CT40" s="186"/>
      <c r="CU40" s="186"/>
      <c r="CV40" s="186"/>
      <c r="CW40" s="186"/>
    </row>
    <row r="41" spans="1:101" s="238" customFormat="1" ht="45" x14ac:dyDescent="0.25">
      <c r="A41" s="211">
        <v>40</v>
      </c>
      <c r="B41" s="194" t="s">
        <v>990</v>
      </c>
      <c r="C41" s="195">
        <v>42156</v>
      </c>
      <c r="D41" s="198" t="s">
        <v>17</v>
      </c>
      <c r="E41" s="212" t="s">
        <v>17</v>
      </c>
      <c r="F41" s="198" t="s">
        <v>17</v>
      </c>
      <c r="G41" s="212" t="s">
        <v>17</v>
      </c>
      <c r="H41" s="198">
        <v>15</v>
      </c>
      <c r="I41" s="213">
        <v>15</v>
      </c>
      <c r="J41" s="213" t="s">
        <v>886</v>
      </c>
      <c r="K41" s="215">
        <v>15</v>
      </c>
      <c r="L41" s="220">
        <v>30</v>
      </c>
      <c r="M41" s="198">
        <v>15</v>
      </c>
      <c r="N41" s="262">
        <v>15</v>
      </c>
      <c r="O41" s="213" t="s">
        <v>886</v>
      </c>
      <c r="P41" s="215">
        <v>20</v>
      </c>
      <c r="Q41" s="214">
        <v>30</v>
      </c>
      <c r="R41" s="216" t="s">
        <v>895</v>
      </c>
      <c r="S41" s="221" t="s">
        <v>895</v>
      </c>
      <c r="T41" s="209" t="s">
        <v>991</v>
      </c>
      <c r="U41" s="207" t="s">
        <v>67</v>
      </c>
      <c r="V41" s="208" t="s">
        <v>889</v>
      </c>
      <c r="W41" s="209"/>
      <c r="X41" s="210" t="s">
        <v>891</v>
      </c>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c r="BV41" s="186"/>
      <c r="BW41" s="186"/>
      <c r="BX41" s="186"/>
      <c r="BY41" s="186"/>
      <c r="BZ41" s="186"/>
      <c r="CA41" s="186"/>
      <c r="CB41" s="186"/>
      <c r="CC41" s="186"/>
      <c r="CD41" s="186"/>
      <c r="CE41" s="186"/>
      <c r="CF41" s="186"/>
      <c r="CG41" s="186"/>
      <c r="CH41" s="186"/>
      <c r="CI41" s="186"/>
      <c r="CJ41" s="186"/>
      <c r="CK41" s="186"/>
      <c r="CL41" s="186"/>
      <c r="CM41" s="186"/>
      <c r="CN41" s="186"/>
      <c r="CO41" s="186"/>
      <c r="CP41" s="186"/>
      <c r="CQ41" s="186"/>
      <c r="CR41" s="186"/>
      <c r="CS41" s="186"/>
      <c r="CT41" s="186"/>
      <c r="CU41" s="186"/>
      <c r="CV41" s="186"/>
      <c r="CW41" s="186"/>
    </row>
    <row r="42" spans="1:101" ht="60" x14ac:dyDescent="0.25">
      <c r="A42" s="249">
        <v>41</v>
      </c>
      <c r="B42" s="250" t="s">
        <v>992</v>
      </c>
      <c r="C42" s="266"/>
      <c r="D42" s="252" t="s">
        <v>17</v>
      </c>
      <c r="E42" s="253" t="s">
        <v>17</v>
      </c>
      <c r="F42" s="252" t="s">
        <v>17</v>
      </c>
      <c r="G42" s="253" t="s">
        <v>17</v>
      </c>
      <c r="H42" s="252">
        <v>5</v>
      </c>
      <c r="I42" s="254">
        <v>15</v>
      </c>
      <c r="J42" s="254" t="s">
        <v>886</v>
      </c>
      <c r="K42" s="264">
        <v>15</v>
      </c>
      <c r="L42" s="265">
        <v>30</v>
      </c>
      <c r="M42" s="252">
        <v>5</v>
      </c>
      <c r="N42" s="254">
        <v>15</v>
      </c>
      <c r="O42" s="254" t="s">
        <v>886</v>
      </c>
      <c r="P42" s="254">
        <v>15</v>
      </c>
      <c r="Q42" s="255">
        <v>30</v>
      </c>
      <c r="R42" s="277" t="s">
        <v>894</v>
      </c>
      <c r="S42" s="278" t="s">
        <v>894</v>
      </c>
      <c r="T42" s="258" t="s">
        <v>926</v>
      </c>
      <c r="U42" s="259"/>
      <c r="V42" s="279"/>
      <c r="W42" s="280"/>
      <c r="X42" s="261" t="s">
        <v>926</v>
      </c>
    </row>
    <row r="43" spans="1:101" s="238" customFormat="1" ht="45" x14ac:dyDescent="0.25">
      <c r="A43" s="249">
        <v>43</v>
      </c>
      <c r="B43" s="250" t="s">
        <v>993</v>
      </c>
      <c r="C43" s="266"/>
      <c r="D43" s="252" t="s">
        <v>17</v>
      </c>
      <c r="E43" s="253" t="s">
        <v>17</v>
      </c>
      <c r="F43" s="252" t="s">
        <v>17</v>
      </c>
      <c r="G43" s="253" t="s">
        <v>17</v>
      </c>
      <c r="H43" s="252" t="s">
        <v>893</v>
      </c>
      <c r="I43" s="254">
        <v>15</v>
      </c>
      <c r="J43" s="254">
        <v>30</v>
      </c>
      <c r="K43" s="254">
        <v>15</v>
      </c>
      <c r="L43" s="255">
        <v>15</v>
      </c>
      <c r="M43" s="252" t="s">
        <v>893</v>
      </c>
      <c r="N43" s="254">
        <v>15</v>
      </c>
      <c r="O43" s="254">
        <v>30</v>
      </c>
      <c r="P43" s="254">
        <v>15</v>
      </c>
      <c r="Q43" s="255">
        <v>15</v>
      </c>
      <c r="R43" s="277" t="s">
        <v>894</v>
      </c>
      <c r="S43" s="278" t="s">
        <v>894</v>
      </c>
      <c r="T43" s="258" t="s">
        <v>926</v>
      </c>
      <c r="U43" s="259"/>
      <c r="V43" s="259"/>
      <c r="W43" s="258"/>
      <c r="X43" s="261" t="s">
        <v>926</v>
      </c>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R43" s="186"/>
      <c r="CS43" s="186"/>
      <c r="CT43" s="186"/>
      <c r="CU43" s="186"/>
      <c r="CV43" s="186"/>
      <c r="CW43" s="186"/>
    </row>
    <row r="44" spans="1:101" s="238" customFormat="1" x14ac:dyDescent="0.25">
      <c r="A44" s="249">
        <v>44</v>
      </c>
      <c r="B44" s="250" t="s">
        <v>994</v>
      </c>
      <c r="C44" s="266"/>
      <c r="D44" s="252" t="s">
        <v>17</v>
      </c>
      <c r="E44" s="253" t="s">
        <v>17</v>
      </c>
      <c r="F44" s="252" t="s">
        <v>17</v>
      </c>
      <c r="G44" s="253" t="s">
        <v>17</v>
      </c>
      <c r="H44" s="252" t="s">
        <v>995</v>
      </c>
      <c r="I44" s="254">
        <v>15</v>
      </c>
      <c r="J44" s="254" t="s">
        <v>907</v>
      </c>
      <c r="K44" s="264">
        <v>15</v>
      </c>
      <c r="L44" s="265">
        <v>15</v>
      </c>
      <c r="M44" s="252" t="s">
        <v>995</v>
      </c>
      <c r="N44" s="254">
        <v>15</v>
      </c>
      <c r="O44" s="254" t="s">
        <v>907</v>
      </c>
      <c r="P44" s="254">
        <v>15</v>
      </c>
      <c r="Q44" s="255">
        <v>15</v>
      </c>
      <c r="R44" s="277" t="s">
        <v>914</v>
      </c>
      <c r="S44" s="278" t="s">
        <v>914</v>
      </c>
      <c r="T44" s="258" t="s">
        <v>926</v>
      </c>
      <c r="U44" s="259"/>
      <c r="V44" s="259"/>
      <c r="W44" s="258"/>
      <c r="X44" s="261" t="s">
        <v>926</v>
      </c>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186"/>
      <c r="CU44" s="186"/>
      <c r="CV44" s="186"/>
      <c r="CW44" s="186"/>
    </row>
    <row r="45" spans="1:101" ht="75" x14ac:dyDescent="0.25">
      <c r="A45" s="222">
        <v>47</v>
      </c>
      <c r="B45" s="223" t="s">
        <v>996</v>
      </c>
      <c r="C45" s="241">
        <v>41883</v>
      </c>
      <c r="D45" s="225" t="s">
        <v>17</v>
      </c>
      <c r="E45" s="226" t="s">
        <v>17</v>
      </c>
      <c r="F45" s="225" t="s">
        <v>17</v>
      </c>
      <c r="G45" s="226" t="s">
        <v>17</v>
      </c>
      <c r="H45" s="225">
        <v>20</v>
      </c>
      <c r="I45" s="227">
        <v>35</v>
      </c>
      <c r="J45" s="227">
        <v>35</v>
      </c>
      <c r="K45" s="227">
        <v>35</v>
      </c>
      <c r="L45" s="228">
        <v>35</v>
      </c>
      <c r="M45" s="229" t="s">
        <v>17</v>
      </c>
      <c r="N45" s="230" t="s">
        <v>17</v>
      </c>
      <c r="O45" s="230" t="s">
        <v>17</v>
      </c>
      <c r="P45" s="230" t="s">
        <v>17</v>
      </c>
      <c r="Q45" s="231" t="s">
        <v>17</v>
      </c>
      <c r="R45" s="232" t="s">
        <v>953</v>
      </c>
      <c r="S45" s="233"/>
      <c r="T45" s="234" t="s">
        <v>903</v>
      </c>
      <c r="U45" s="235">
        <v>1</v>
      </c>
      <c r="V45" s="244" t="s">
        <v>944</v>
      </c>
      <c r="W45" s="281" t="s">
        <v>997</v>
      </c>
      <c r="X45" s="237" t="s">
        <v>905</v>
      </c>
    </row>
    <row r="46" spans="1:101" s="238" customFormat="1" ht="45" x14ac:dyDescent="0.25">
      <c r="A46" s="249">
        <v>48</v>
      </c>
      <c r="B46" s="250" t="s">
        <v>114</v>
      </c>
      <c r="C46" s="251"/>
      <c r="D46" s="252" t="s">
        <v>17</v>
      </c>
      <c r="E46" s="253" t="s">
        <v>17</v>
      </c>
      <c r="F46" s="252" t="s">
        <v>17</v>
      </c>
      <c r="G46" s="253" t="s">
        <v>17</v>
      </c>
      <c r="H46" s="252">
        <v>10</v>
      </c>
      <c r="I46" s="254">
        <v>15</v>
      </c>
      <c r="J46" s="254" t="s">
        <v>907</v>
      </c>
      <c r="K46" s="254">
        <v>15</v>
      </c>
      <c r="L46" s="255">
        <v>30</v>
      </c>
      <c r="M46" s="252">
        <v>10</v>
      </c>
      <c r="N46" s="254">
        <v>15</v>
      </c>
      <c r="O46" s="254" t="s">
        <v>907</v>
      </c>
      <c r="P46" s="254">
        <v>15</v>
      </c>
      <c r="Q46" s="255">
        <v>30</v>
      </c>
      <c r="R46" s="256" t="s">
        <v>887</v>
      </c>
      <c r="S46" s="257" t="s">
        <v>887</v>
      </c>
      <c r="T46" s="258" t="s">
        <v>926</v>
      </c>
      <c r="U46" s="259"/>
      <c r="V46" s="259"/>
      <c r="W46" s="260"/>
      <c r="X46" s="261" t="s">
        <v>926</v>
      </c>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c r="CH46" s="186"/>
      <c r="CI46" s="186"/>
      <c r="CJ46" s="186"/>
      <c r="CK46" s="186"/>
      <c r="CL46" s="186"/>
      <c r="CM46" s="186"/>
      <c r="CN46" s="186"/>
      <c r="CO46" s="186"/>
      <c r="CP46" s="186"/>
      <c r="CQ46" s="186"/>
      <c r="CR46" s="186"/>
      <c r="CS46" s="186"/>
      <c r="CT46" s="186"/>
      <c r="CU46" s="186"/>
      <c r="CV46" s="186"/>
      <c r="CW46" s="186"/>
    </row>
    <row r="47" spans="1:101" s="238" customFormat="1" ht="30" x14ac:dyDescent="0.25">
      <c r="A47" s="222" t="s">
        <v>113</v>
      </c>
      <c r="B47" s="223" t="s">
        <v>998</v>
      </c>
      <c r="C47" s="241">
        <v>41883</v>
      </c>
      <c r="D47" s="225">
        <v>3</v>
      </c>
      <c r="E47" s="226">
        <v>2</v>
      </c>
      <c r="F47" s="229" t="s">
        <v>17</v>
      </c>
      <c r="G47" s="242" t="s">
        <v>17</v>
      </c>
      <c r="H47" s="225" t="s">
        <v>17</v>
      </c>
      <c r="I47" s="227" t="s">
        <v>17</v>
      </c>
      <c r="J47" s="227" t="s">
        <v>17</v>
      </c>
      <c r="K47" s="227" t="s">
        <v>17</v>
      </c>
      <c r="L47" s="228" t="s">
        <v>17</v>
      </c>
      <c r="M47" s="225" t="s">
        <v>17</v>
      </c>
      <c r="N47" s="227" t="s">
        <v>17</v>
      </c>
      <c r="O47" s="227" t="s">
        <v>17</v>
      </c>
      <c r="P47" s="227" t="s">
        <v>17</v>
      </c>
      <c r="Q47" s="228" t="s">
        <v>17</v>
      </c>
      <c r="R47" s="232" t="s">
        <v>17</v>
      </c>
      <c r="S47" s="233"/>
      <c r="T47" s="234" t="s">
        <v>903</v>
      </c>
      <c r="U47" s="235">
        <v>1</v>
      </c>
      <c r="V47" s="244" t="s">
        <v>916</v>
      </c>
      <c r="W47" s="236" t="s">
        <v>999</v>
      </c>
      <c r="X47" s="237" t="s">
        <v>905</v>
      </c>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c r="CN47" s="186"/>
      <c r="CO47" s="186"/>
      <c r="CP47" s="186"/>
      <c r="CQ47" s="186"/>
      <c r="CR47" s="186"/>
      <c r="CS47" s="186"/>
      <c r="CT47" s="186"/>
      <c r="CU47" s="186"/>
      <c r="CV47" s="186"/>
      <c r="CW47" s="186"/>
    </row>
    <row r="48" spans="1:101" ht="45" x14ac:dyDescent="0.25">
      <c r="A48" s="249">
        <v>49</v>
      </c>
      <c r="B48" s="250" t="s">
        <v>993</v>
      </c>
      <c r="C48" s="266"/>
      <c r="D48" s="252" t="s">
        <v>17</v>
      </c>
      <c r="E48" s="253" t="s">
        <v>17</v>
      </c>
      <c r="F48" s="252" t="s">
        <v>17</v>
      </c>
      <c r="G48" s="253" t="s">
        <v>17</v>
      </c>
      <c r="H48" s="252">
        <v>15</v>
      </c>
      <c r="I48" s="254">
        <v>15</v>
      </c>
      <c r="J48" s="254" t="s">
        <v>907</v>
      </c>
      <c r="K48" s="254">
        <v>15</v>
      </c>
      <c r="L48" s="255">
        <v>15</v>
      </c>
      <c r="M48" s="252">
        <v>15</v>
      </c>
      <c r="N48" s="254">
        <v>15</v>
      </c>
      <c r="O48" s="254" t="s">
        <v>907</v>
      </c>
      <c r="P48" s="254">
        <v>15</v>
      </c>
      <c r="Q48" s="255">
        <v>15</v>
      </c>
      <c r="R48" s="277" t="s">
        <v>914</v>
      </c>
      <c r="S48" s="278" t="s">
        <v>914</v>
      </c>
      <c r="T48" s="258" t="s">
        <v>926</v>
      </c>
      <c r="U48" s="259"/>
      <c r="V48" s="279"/>
      <c r="W48" s="280"/>
      <c r="X48" s="261" t="s">
        <v>926</v>
      </c>
    </row>
    <row r="49" spans="1:101" ht="90" x14ac:dyDescent="0.25">
      <c r="A49" s="211">
        <v>50</v>
      </c>
      <c r="B49" s="194" t="s">
        <v>1000</v>
      </c>
      <c r="C49" s="239">
        <v>42248</v>
      </c>
      <c r="D49" s="198" t="s">
        <v>17</v>
      </c>
      <c r="E49" s="212" t="s">
        <v>17</v>
      </c>
      <c r="F49" s="198" t="s">
        <v>17</v>
      </c>
      <c r="G49" s="212" t="s">
        <v>17</v>
      </c>
      <c r="H49" s="198">
        <v>20</v>
      </c>
      <c r="I49" s="213">
        <v>30</v>
      </c>
      <c r="J49" s="213">
        <v>60</v>
      </c>
      <c r="K49" s="213">
        <v>30</v>
      </c>
      <c r="L49" s="214">
        <v>60</v>
      </c>
      <c r="M49" s="198">
        <v>20</v>
      </c>
      <c r="N49" s="213">
        <v>30</v>
      </c>
      <c r="O49" s="213">
        <v>60</v>
      </c>
      <c r="P49" s="213">
        <v>30</v>
      </c>
      <c r="Q49" s="220">
        <v>30</v>
      </c>
      <c r="R49" s="216" t="s">
        <v>953</v>
      </c>
      <c r="S49" s="221" t="s">
        <v>1001</v>
      </c>
      <c r="T49" s="209" t="s">
        <v>1002</v>
      </c>
      <c r="U49" s="207" t="s">
        <v>107</v>
      </c>
      <c r="V49" s="208" t="s">
        <v>889</v>
      </c>
      <c r="W49" s="209" t="s">
        <v>1003</v>
      </c>
      <c r="X49" s="210" t="s">
        <v>891</v>
      </c>
    </row>
    <row r="50" spans="1:101" s="238" customFormat="1" ht="60" x14ac:dyDescent="0.25">
      <c r="A50" s="249">
        <v>55</v>
      </c>
      <c r="B50" s="250" t="s">
        <v>1004</v>
      </c>
      <c r="C50" s="266"/>
      <c r="D50" s="282">
        <v>7</v>
      </c>
      <c r="E50" s="283">
        <v>7</v>
      </c>
      <c r="F50" s="282">
        <v>7</v>
      </c>
      <c r="G50" s="283">
        <v>7</v>
      </c>
      <c r="H50" s="252" t="s">
        <v>17</v>
      </c>
      <c r="I50" s="254" t="s">
        <v>17</v>
      </c>
      <c r="J50" s="254" t="s">
        <v>17</v>
      </c>
      <c r="K50" s="264" t="s">
        <v>17</v>
      </c>
      <c r="L50" s="265" t="s">
        <v>17</v>
      </c>
      <c r="M50" s="252" t="s">
        <v>17</v>
      </c>
      <c r="N50" s="254" t="s">
        <v>17</v>
      </c>
      <c r="O50" s="254" t="s">
        <v>17</v>
      </c>
      <c r="P50" s="254" t="s">
        <v>17</v>
      </c>
      <c r="Q50" s="255" t="s">
        <v>17</v>
      </c>
      <c r="R50" s="267" t="s">
        <v>17</v>
      </c>
      <c r="S50" s="268" t="s">
        <v>17</v>
      </c>
      <c r="T50" s="258" t="s">
        <v>926</v>
      </c>
      <c r="U50" s="259"/>
      <c r="V50" s="259"/>
      <c r="W50" s="258"/>
      <c r="X50" s="261" t="s">
        <v>926</v>
      </c>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c r="CH50" s="186"/>
      <c r="CI50" s="186"/>
      <c r="CJ50" s="186"/>
      <c r="CK50" s="186"/>
      <c r="CL50" s="186"/>
      <c r="CM50" s="186"/>
      <c r="CN50" s="186"/>
      <c r="CO50" s="186"/>
      <c r="CP50" s="186"/>
      <c r="CQ50" s="186"/>
      <c r="CR50" s="186"/>
      <c r="CS50" s="186"/>
      <c r="CT50" s="186"/>
      <c r="CU50" s="186"/>
      <c r="CV50" s="186"/>
      <c r="CW50" s="186"/>
    </row>
    <row r="51" spans="1:101" ht="45" x14ac:dyDescent="0.25">
      <c r="A51" s="211" t="s">
        <v>118</v>
      </c>
      <c r="B51" s="194" t="s">
        <v>1005</v>
      </c>
      <c r="C51" s="239">
        <v>42248</v>
      </c>
      <c r="D51" s="284">
        <v>9</v>
      </c>
      <c r="E51" s="285">
        <v>8</v>
      </c>
      <c r="F51" s="286">
        <v>11</v>
      </c>
      <c r="G51" s="287">
        <v>10</v>
      </c>
      <c r="H51" s="198" t="s">
        <v>17</v>
      </c>
      <c r="I51" s="213" t="s">
        <v>17</v>
      </c>
      <c r="J51" s="213" t="s">
        <v>17</v>
      </c>
      <c r="K51" s="215" t="s">
        <v>17</v>
      </c>
      <c r="L51" s="220" t="s">
        <v>17</v>
      </c>
      <c r="M51" s="198" t="s">
        <v>17</v>
      </c>
      <c r="N51" s="213" t="s">
        <v>17</v>
      </c>
      <c r="O51" s="213" t="s">
        <v>17</v>
      </c>
      <c r="P51" s="213" t="s">
        <v>17</v>
      </c>
      <c r="Q51" s="214" t="s">
        <v>17</v>
      </c>
      <c r="R51" s="247" t="s">
        <v>17</v>
      </c>
      <c r="S51" s="248" t="s">
        <v>17</v>
      </c>
      <c r="T51" s="243" t="s">
        <v>1006</v>
      </c>
      <c r="U51" s="207" t="s">
        <v>67</v>
      </c>
      <c r="V51" s="208" t="s">
        <v>889</v>
      </c>
      <c r="W51" s="240"/>
      <c r="X51" s="210" t="s">
        <v>891</v>
      </c>
    </row>
    <row r="52" spans="1:101" s="288" customFormat="1" ht="45" x14ac:dyDescent="0.25">
      <c r="A52" s="222">
        <v>57</v>
      </c>
      <c r="B52" s="223" t="s">
        <v>1007</v>
      </c>
      <c r="C52" s="241">
        <v>42248</v>
      </c>
      <c r="D52" s="225">
        <v>4</v>
      </c>
      <c r="E52" s="226">
        <v>5</v>
      </c>
      <c r="F52" s="229" t="s">
        <v>17</v>
      </c>
      <c r="G52" s="242" t="s">
        <v>17</v>
      </c>
      <c r="H52" s="225" t="s">
        <v>17</v>
      </c>
      <c r="I52" s="227" t="s">
        <v>17</v>
      </c>
      <c r="J52" s="227" t="s">
        <v>17</v>
      </c>
      <c r="K52" s="227" t="s">
        <v>17</v>
      </c>
      <c r="L52" s="228" t="s">
        <v>17</v>
      </c>
      <c r="M52" s="225" t="s">
        <v>17</v>
      </c>
      <c r="N52" s="227" t="s">
        <v>17</v>
      </c>
      <c r="O52" s="227" t="s">
        <v>17</v>
      </c>
      <c r="P52" s="227" t="s">
        <v>17</v>
      </c>
      <c r="Q52" s="228" t="s">
        <v>17</v>
      </c>
      <c r="R52" s="232"/>
      <c r="S52" s="233"/>
      <c r="T52" s="234" t="s">
        <v>903</v>
      </c>
      <c r="U52" s="235" t="s">
        <v>67</v>
      </c>
      <c r="V52" s="236" t="s">
        <v>889</v>
      </c>
      <c r="W52" s="236" t="s">
        <v>1008</v>
      </c>
      <c r="X52" s="237" t="s">
        <v>905</v>
      </c>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c r="CN52" s="186"/>
      <c r="CO52" s="186"/>
      <c r="CP52" s="186"/>
      <c r="CQ52" s="186"/>
      <c r="CR52" s="186"/>
      <c r="CS52" s="186"/>
      <c r="CT52" s="186"/>
      <c r="CU52" s="186"/>
      <c r="CV52" s="186"/>
      <c r="CW52" s="186"/>
    </row>
    <row r="53" spans="1:101" s="245" customFormat="1" ht="120" x14ac:dyDescent="0.25">
      <c r="A53" s="211">
        <v>60</v>
      </c>
      <c r="B53" s="194" t="s">
        <v>1009</v>
      </c>
      <c r="C53" s="195">
        <v>42036</v>
      </c>
      <c r="D53" s="198" t="s">
        <v>17</v>
      </c>
      <c r="E53" s="212" t="s">
        <v>17</v>
      </c>
      <c r="F53" s="198" t="s">
        <v>17</v>
      </c>
      <c r="G53" s="212" t="s">
        <v>17</v>
      </c>
      <c r="H53" s="198">
        <v>20</v>
      </c>
      <c r="I53" s="213">
        <v>20</v>
      </c>
      <c r="J53" s="213" t="s">
        <v>886</v>
      </c>
      <c r="K53" s="213">
        <v>30</v>
      </c>
      <c r="L53" s="214">
        <v>30</v>
      </c>
      <c r="M53" s="246">
        <v>30</v>
      </c>
      <c r="N53" s="215">
        <v>30</v>
      </c>
      <c r="O53" s="215">
        <v>60</v>
      </c>
      <c r="P53" s="213">
        <v>30</v>
      </c>
      <c r="Q53" s="214">
        <v>30</v>
      </c>
      <c r="R53" s="216" t="s">
        <v>887</v>
      </c>
      <c r="S53" s="221" t="s">
        <v>1001</v>
      </c>
      <c r="T53" s="209" t="s">
        <v>1010</v>
      </c>
      <c r="U53" s="207" t="s">
        <v>56</v>
      </c>
      <c r="V53" s="208" t="s">
        <v>889</v>
      </c>
      <c r="W53" s="209" t="s">
        <v>1011</v>
      </c>
      <c r="X53" s="210" t="s">
        <v>891</v>
      </c>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c r="CN53" s="186"/>
      <c r="CO53" s="186"/>
      <c r="CP53" s="186"/>
      <c r="CQ53" s="186"/>
      <c r="CR53" s="186"/>
      <c r="CS53" s="186"/>
      <c r="CT53" s="186"/>
      <c r="CU53" s="186"/>
      <c r="CV53" s="186"/>
      <c r="CW53" s="186"/>
    </row>
    <row r="54" spans="1:101" s="245" customFormat="1" ht="30" x14ac:dyDescent="0.25">
      <c r="A54" s="222">
        <v>61</v>
      </c>
      <c r="B54" s="223" t="s">
        <v>122</v>
      </c>
      <c r="C54" s="241">
        <v>41883</v>
      </c>
      <c r="D54" s="225" t="s">
        <v>17</v>
      </c>
      <c r="E54" s="226" t="s">
        <v>17</v>
      </c>
      <c r="F54" s="225" t="s">
        <v>17</v>
      </c>
      <c r="G54" s="226" t="s">
        <v>17</v>
      </c>
      <c r="H54" s="225">
        <v>30</v>
      </c>
      <c r="I54" s="227">
        <v>30</v>
      </c>
      <c r="J54" s="227">
        <v>30</v>
      </c>
      <c r="K54" s="227">
        <v>30</v>
      </c>
      <c r="L54" s="228">
        <v>30</v>
      </c>
      <c r="M54" s="229" t="s">
        <v>17</v>
      </c>
      <c r="N54" s="230" t="s">
        <v>17</v>
      </c>
      <c r="O54" s="230" t="s">
        <v>17</v>
      </c>
      <c r="P54" s="230" t="s">
        <v>17</v>
      </c>
      <c r="Q54" s="231" t="s">
        <v>17</v>
      </c>
      <c r="R54" s="232" t="s">
        <v>887</v>
      </c>
      <c r="S54" s="233"/>
      <c r="T54" s="234" t="s">
        <v>903</v>
      </c>
      <c r="U54" s="235">
        <v>1</v>
      </c>
      <c r="V54" s="244" t="s">
        <v>944</v>
      </c>
      <c r="W54" s="236" t="s">
        <v>1012</v>
      </c>
      <c r="X54" s="237" t="s">
        <v>905</v>
      </c>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c r="CN54" s="186"/>
      <c r="CO54" s="186"/>
      <c r="CP54" s="186"/>
      <c r="CQ54" s="186"/>
      <c r="CR54" s="186"/>
      <c r="CS54" s="186"/>
      <c r="CT54" s="186"/>
      <c r="CU54" s="186"/>
      <c r="CV54" s="186"/>
      <c r="CW54" s="186"/>
    </row>
    <row r="55" spans="1:101" s="238" customFormat="1" ht="45" x14ac:dyDescent="0.25">
      <c r="A55" s="222">
        <v>62</v>
      </c>
      <c r="B55" s="223" t="s">
        <v>971</v>
      </c>
      <c r="C55" s="241">
        <v>41883</v>
      </c>
      <c r="D55" s="225">
        <v>7</v>
      </c>
      <c r="E55" s="226">
        <v>7</v>
      </c>
      <c r="F55" s="229" t="s">
        <v>17</v>
      </c>
      <c r="G55" s="242" t="s">
        <v>17</v>
      </c>
      <c r="H55" s="225" t="s">
        <v>17</v>
      </c>
      <c r="I55" s="227" t="s">
        <v>17</v>
      </c>
      <c r="J55" s="227" t="s">
        <v>17</v>
      </c>
      <c r="K55" s="227" t="s">
        <v>17</v>
      </c>
      <c r="L55" s="228" t="s">
        <v>17</v>
      </c>
      <c r="M55" s="225" t="s">
        <v>17</v>
      </c>
      <c r="N55" s="227" t="s">
        <v>17</v>
      </c>
      <c r="O55" s="227" t="s">
        <v>17</v>
      </c>
      <c r="P55" s="227" t="s">
        <v>17</v>
      </c>
      <c r="Q55" s="228" t="s">
        <v>17</v>
      </c>
      <c r="R55" s="232" t="s">
        <v>17</v>
      </c>
      <c r="S55" s="233"/>
      <c r="T55" s="234" t="s">
        <v>903</v>
      </c>
      <c r="U55" s="235">
        <v>1</v>
      </c>
      <c r="V55" s="244" t="s">
        <v>944</v>
      </c>
      <c r="W55" s="236" t="s">
        <v>1013</v>
      </c>
      <c r="X55" s="237" t="s">
        <v>905</v>
      </c>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c r="CN55" s="186"/>
      <c r="CO55" s="186"/>
      <c r="CP55" s="186"/>
      <c r="CQ55" s="186"/>
      <c r="CR55" s="186"/>
      <c r="CS55" s="186"/>
      <c r="CT55" s="186"/>
      <c r="CU55" s="186"/>
      <c r="CV55" s="186"/>
      <c r="CW55" s="186"/>
    </row>
    <row r="56" spans="1:101" s="238" customFormat="1" x14ac:dyDescent="0.25">
      <c r="A56" s="211" t="s">
        <v>124</v>
      </c>
      <c r="B56" s="194" t="s">
        <v>125</v>
      </c>
      <c r="C56" s="239">
        <v>42248</v>
      </c>
      <c r="D56" s="284">
        <v>7</v>
      </c>
      <c r="E56" s="285">
        <v>7</v>
      </c>
      <c r="F56" s="284">
        <v>5</v>
      </c>
      <c r="G56" s="285">
        <v>5</v>
      </c>
      <c r="H56" s="198" t="s">
        <v>17</v>
      </c>
      <c r="I56" s="213" t="s">
        <v>17</v>
      </c>
      <c r="J56" s="213" t="s">
        <v>17</v>
      </c>
      <c r="K56" s="213" t="s">
        <v>17</v>
      </c>
      <c r="L56" s="214" t="s">
        <v>17</v>
      </c>
      <c r="M56" s="198" t="s">
        <v>17</v>
      </c>
      <c r="N56" s="213" t="s">
        <v>17</v>
      </c>
      <c r="O56" s="213" t="s">
        <v>17</v>
      </c>
      <c r="P56" s="213" t="s">
        <v>17</v>
      </c>
      <c r="Q56" s="214" t="s">
        <v>17</v>
      </c>
      <c r="R56" s="247" t="s">
        <v>17</v>
      </c>
      <c r="S56" s="248" t="s">
        <v>17</v>
      </c>
      <c r="T56" s="209" t="s">
        <v>1014</v>
      </c>
      <c r="U56" s="207">
        <v>3</v>
      </c>
      <c r="V56" s="208" t="s">
        <v>916</v>
      </c>
      <c r="W56" s="209"/>
      <c r="X56" s="210" t="s">
        <v>891</v>
      </c>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c r="CQ56" s="186"/>
      <c r="CR56" s="186"/>
      <c r="CS56" s="186"/>
      <c r="CT56" s="186"/>
      <c r="CU56" s="186"/>
      <c r="CV56" s="186"/>
      <c r="CW56" s="186"/>
    </row>
    <row r="57" spans="1:101" s="238" customFormat="1" ht="30" x14ac:dyDescent="0.25">
      <c r="A57" s="211">
        <v>65</v>
      </c>
      <c r="B57" s="194" t="s">
        <v>126</v>
      </c>
      <c r="C57" s="239">
        <v>42156</v>
      </c>
      <c r="D57" s="198" t="s">
        <v>17</v>
      </c>
      <c r="E57" s="212" t="s">
        <v>17</v>
      </c>
      <c r="F57" s="198" t="s">
        <v>17</v>
      </c>
      <c r="G57" s="212" t="s">
        <v>17</v>
      </c>
      <c r="H57" s="198" t="s">
        <v>893</v>
      </c>
      <c r="I57" s="213">
        <v>30</v>
      </c>
      <c r="J57" s="213" t="s">
        <v>886</v>
      </c>
      <c r="K57" s="213">
        <v>30</v>
      </c>
      <c r="L57" s="214">
        <v>30</v>
      </c>
      <c r="M57" s="198" t="s">
        <v>893</v>
      </c>
      <c r="N57" s="213">
        <v>30</v>
      </c>
      <c r="O57" s="213" t="s">
        <v>886</v>
      </c>
      <c r="P57" s="213">
        <v>30</v>
      </c>
      <c r="Q57" s="214">
        <v>30</v>
      </c>
      <c r="R57" s="216" t="s">
        <v>895</v>
      </c>
      <c r="S57" s="221" t="s">
        <v>887</v>
      </c>
      <c r="T57" s="209" t="s">
        <v>928</v>
      </c>
      <c r="U57" s="207">
        <v>1</v>
      </c>
      <c r="V57" s="208" t="s">
        <v>916</v>
      </c>
      <c r="W57" s="209" t="s">
        <v>1015</v>
      </c>
      <c r="X57" s="210" t="s">
        <v>891</v>
      </c>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c r="CN57" s="186"/>
      <c r="CO57" s="186"/>
      <c r="CP57" s="186"/>
      <c r="CQ57" s="186"/>
      <c r="CR57" s="186"/>
      <c r="CS57" s="186"/>
      <c r="CT57" s="186"/>
      <c r="CU57" s="186"/>
      <c r="CV57" s="186"/>
      <c r="CW57" s="186"/>
    </row>
    <row r="58" spans="1:101" ht="60" x14ac:dyDescent="0.25">
      <c r="A58" s="222" t="s">
        <v>127</v>
      </c>
      <c r="B58" s="223" t="s">
        <v>1016</v>
      </c>
      <c r="C58" s="241">
        <v>42156</v>
      </c>
      <c r="D58" s="225" t="s">
        <v>17</v>
      </c>
      <c r="E58" s="226" t="s">
        <v>17</v>
      </c>
      <c r="F58" s="225" t="s">
        <v>17</v>
      </c>
      <c r="G58" s="226" t="s">
        <v>17</v>
      </c>
      <c r="H58" s="225">
        <v>30</v>
      </c>
      <c r="I58" s="227">
        <v>30</v>
      </c>
      <c r="J58" s="227" t="s">
        <v>886</v>
      </c>
      <c r="K58" s="227">
        <v>30</v>
      </c>
      <c r="L58" s="228">
        <v>30</v>
      </c>
      <c r="M58" s="229" t="s">
        <v>17</v>
      </c>
      <c r="N58" s="230" t="s">
        <v>17</v>
      </c>
      <c r="O58" s="230" t="s">
        <v>17</v>
      </c>
      <c r="P58" s="230" t="s">
        <v>17</v>
      </c>
      <c r="Q58" s="231" t="s">
        <v>17</v>
      </c>
      <c r="R58" s="232" t="s">
        <v>894</v>
      </c>
      <c r="S58" s="233"/>
      <c r="T58" s="234" t="s">
        <v>903</v>
      </c>
      <c r="U58" s="235">
        <v>2</v>
      </c>
      <c r="V58" s="236" t="s">
        <v>889</v>
      </c>
      <c r="W58" s="271" t="s">
        <v>1017</v>
      </c>
      <c r="X58" s="237" t="s">
        <v>905</v>
      </c>
    </row>
    <row r="59" spans="1:101" s="238" customFormat="1" ht="30" x14ac:dyDescent="0.25">
      <c r="A59" s="222">
        <v>67</v>
      </c>
      <c r="B59" s="223" t="s">
        <v>130</v>
      </c>
      <c r="C59" s="241">
        <v>42156</v>
      </c>
      <c r="D59" s="225" t="s">
        <v>17</v>
      </c>
      <c r="E59" s="226" t="s">
        <v>17</v>
      </c>
      <c r="F59" s="225" t="s">
        <v>17</v>
      </c>
      <c r="G59" s="226" t="s">
        <v>17</v>
      </c>
      <c r="H59" s="225">
        <v>15</v>
      </c>
      <c r="I59" s="227">
        <v>30</v>
      </c>
      <c r="J59" s="227">
        <v>30</v>
      </c>
      <c r="K59" s="227" t="s">
        <v>17</v>
      </c>
      <c r="L59" s="228" t="s">
        <v>17</v>
      </c>
      <c r="M59" s="229" t="s">
        <v>17</v>
      </c>
      <c r="N59" s="230" t="s">
        <v>17</v>
      </c>
      <c r="O59" s="230" t="s">
        <v>17</v>
      </c>
      <c r="P59" s="230" t="s">
        <v>17</v>
      </c>
      <c r="Q59" s="231" t="s">
        <v>17</v>
      </c>
      <c r="R59" s="232" t="s">
        <v>1001</v>
      </c>
      <c r="S59" s="233"/>
      <c r="T59" s="234" t="s">
        <v>903</v>
      </c>
      <c r="U59" s="235" t="s">
        <v>67</v>
      </c>
      <c r="V59" s="236" t="s">
        <v>889</v>
      </c>
      <c r="W59" s="236" t="s">
        <v>1018</v>
      </c>
      <c r="X59" s="237" t="s">
        <v>905</v>
      </c>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c r="CN59" s="186"/>
      <c r="CO59" s="186"/>
      <c r="CP59" s="186"/>
      <c r="CQ59" s="186"/>
      <c r="CR59" s="186"/>
      <c r="CS59" s="186"/>
      <c r="CT59" s="186"/>
      <c r="CU59" s="186"/>
      <c r="CV59" s="186"/>
      <c r="CW59" s="186"/>
    </row>
    <row r="60" spans="1:101" s="245" customFormat="1" ht="45" x14ac:dyDescent="0.25">
      <c r="A60" s="222">
        <v>68</v>
      </c>
      <c r="B60" s="223" t="s">
        <v>130</v>
      </c>
      <c r="C60" s="241">
        <v>42156</v>
      </c>
      <c r="D60" s="225" t="s">
        <v>17</v>
      </c>
      <c r="E60" s="226" t="s">
        <v>17</v>
      </c>
      <c r="F60" s="225" t="s">
        <v>17</v>
      </c>
      <c r="G60" s="226" t="s">
        <v>17</v>
      </c>
      <c r="H60" s="225" t="s">
        <v>907</v>
      </c>
      <c r="I60" s="227">
        <v>30</v>
      </c>
      <c r="J60" s="227" t="s">
        <v>17</v>
      </c>
      <c r="K60" s="227">
        <v>30</v>
      </c>
      <c r="L60" s="228" t="s">
        <v>17</v>
      </c>
      <c r="M60" s="229" t="s">
        <v>17</v>
      </c>
      <c r="N60" s="230" t="s">
        <v>17</v>
      </c>
      <c r="O60" s="227" t="s">
        <v>17</v>
      </c>
      <c r="P60" s="230" t="s">
        <v>17</v>
      </c>
      <c r="Q60" s="231" t="s">
        <v>17</v>
      </c>
      <c r="R60" s="232" t="s">
        <v>957</v>
      </c>
      <c r="S60" s="233"/>
      <c r="T60" s="234" t="s">
        <v>903</v>
      </c>
      <c r="U60" s="235" t="s">
        <v>34</v>
      </c>
      <c r="V60" s="236" t="s">
        <v>889</v>
      </c>
      <c r="W60" s="271" t="s">
        <v>1019</v>
      </c>
      <c r="X60" s="237" t="s">
        <v>905</v>
      </c>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c r="CR60" s="186"/>
      <c r="CS60" s="186"/>
      <c r="CT60" s="186"/>
      <c r="CU60" s="186"/>
      <c r="CV60" s="186"/>
      <c r="CW60" s="186"/>
    </row>
    <row r="61" spans="1:101" s="245" customFormat="1" ht="60" x14ac:dyDescent="0.25">
      <c r="A61" s="211">
        <v>70</v>
      </c>
      <c r="B61" s="194" t="s">
        <v>993</v>
      </c>
      <c r="C61" s="239">
        <v>42248</v>
      </c>
      <c r="D61" s="198" t="s">
        <v>17</v>
      </c>
      <c r="E61" s="212" t="s">
        <v>17</v>
      </c>
      <c r="F61" s="198" t="s">
        <v>17</v>
      </c>
      <c r="G61" s="212" t="s">
        <v>17</v>
      </c>
      <c r="H61" s="246" t="s">
        <v>893</v>
      </c>
      <c r="I61" s="213">
        <v>15</v>
      </c>
      <c r="J61" s="213" t="s">
        <v>17</v>
      </c>
      <c r="K61" s="213">
        <v>15</v>
      </c>
      <c r="L61" s="220" t="s">
        <v>17</v>
      </c>
      <c r="M61" s="246">
        <v>10</v>
      </c>
      <c r="N61" s="213">
        <v>15</v>
      </c>
      <c r="O61" s="213" t="s">
        <v>17</v>
      </c>
      <c r="P61" s="213">
        <v>15</v>
      </c>
      <c r="Q61" s="220">
        <v>20</v>
      </c>
      <c r="R61" s="247" t="s">
        <v>922</v>
      </c>
      <c r="S61" s="248" t="s">
        <v>922</v>
      </c>
      <c r="T61" s="209" t="s">
        <v>1020</v>
      </c>
      <c r="U61" s="207" t="s">
        <v>67</v>
      </c>
      <c r="V61" s="208" t="s">
        <v>889</v>
      </c>
      <c r="W61" s="209"/>
      <c r="X61" s="210" t="s">
        <v>891</v>
      </c>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c r="CN61" s="186"/>
      <c r="CO61" s="186"/>
      <c r="CP61" s="186"/>
      <c r="CQ61" s="186"/>
      <c r="CR61" s="186"/>
      <c r="CS61" s="186"/>
      <c r="CT61" s="186"/>
      <c r="CU61" s="186"/>
      <c r="CV61" s="186"/>
      <c r="CW61" s="186"/>
    </row>
    <row r="62" spans="1:101" s="245" customFormat="1" ht="120" x14ac:dyDescent="0.25">
      <c r="A62" s="211">
        <v>71</v>
      </c>
      <c r="B62" s="194" t="s">
        <v>1021</v>
      </c>
      <c r="C62" s="239">
        <v>42156</v>
      </c>
      <c r="D62" s="198" t="s">
        <v>17</v>
      </c>
      <c r="E62" s="212" t="s">
        <v>17</v>
      </c>
      <c r="F62" s="198" t="s">
        <v>17</v>
      </c>
      <c r="G62" s="212" t="s">
        <v>17</v>
      </c>
      <c r="H62" s="198">
        <v>30</v>
      </c>
      <c r="I62" s="213">
        <v>30</v>
      </c>
      <c r="J62" s="213">
        <v>30</v>
      </c>
      <c r="K62" s="213">
        <v>30</v>
      </c>
      <c r="L62" s="214">
        <v>30</v>
      </c>
      <c r="M62" s="246">
        <v>60</v>
      </c>
      <c r="N62" s="215">
        <v>60</v>
      </c>
      <c r="O62" s="215" t="s">
        <v>17</v>
      </c>
      <c r="P62" s="215" t="s">
        <v>54</v>
      </c>
      <c r="Q62" s="220" t="s">
        <v>54</v>
      </c>
      <c r="R62" s="216" t="s">
        <v>895</v>
      </c>
      <c r="S62" s="216" t="s">
        <v>922</v>
      </c>
      <c r="T62" s="209" t="s">
        <v>1022</v>
      </c>
      <c r="U62" s="207">
        <v>2</v>
      </c>
      <c r="V62" s="208" t="s">
        <v>889</v>
      </c>
      <c r="W62" s="209" t="s">
        <v>1023</v>
      </c>
      <c r="X62" s="210" t="s">
        <v>891</v>
      </c>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c r="CN62" s="186"/>
      <c r="CO62" s="186"/>
      <c r="CP62" s="186"/>
      <c r="CQ62" s="186"/>
      <c r="CR62" s="186"/>
      <c r="CS62" s="186"/>
      <c r="CT62" s="186"/>
      <c r="CU62" s="186"/>
      <c r="CV62" s="186"/>
      <c r="CW62" s="186"/>
    </row>
    <row r="63" spans="1:101" ht="60" x14ac:dyDescent="0.25">
      <c r="A63" s="222">
        <v>72</v>
      </c>
      <c r="B63" s="223" t="s">
        <v>1024</v>
      </c>
      <c r="C63" s="241">
        <v>42156</v>
      </c>
      <c r="D63" s="225" t="s">
        <v>17</v>
      </c>
      <c r="E63" s="226" t="s">
        <v>17</v>
      </c>
      <c r="F63" s="225" t="s">
        <v>17</v>
      </c>
      <c r="G63" s="226" t="s">
        <v>17</v>
      </c>
      <c r="H63" s="225">
        <v>30</v>
      </c>
      <c r="I63" s="227">
        <v>30</v>
      </c>
      <c r="J63" s="227">
        <v>60</v>
      </c>
      <c r="K63" s="227">
        <v>30</v>
      </c>
      <c r="L63" s="228">
        <v>60</v>
      </c>
      <c r="M63" s="229" t="s">
        <v>17</v>
      </c>
      <c r="N63" s="230" t="s">
        <v>17</v>
      </c>
      <c r="O63" s="230" t="s">
        <v>17</v>
      </c>
      <c r="P63" s="230" t="s">
        <v>17</v>
      </c>
      <c r="Q63" s="231" t="s">
        <v>17</v>
      </c>
      <c r="R63" s="232" t="s">
        <v>894</v>
      </c>
      <c r="S63" s="233"/>
      <c r="T63" s="234" t="s">
        <v>903</v>
      </c>
      <c r="U63" s="235">
        <v>2</v>
      </c>
      <c r="V63" s="236" t="s">
        <v>889</v>
      </c>
      <c r="W63" s="236" t="s">
        <v>1025</v>
      </c>
      <c r="X63" s="237" t="s">
        <v>905</v>
      </c>
    </row>
    <row r="64" spans="1:101" ht="90" x14ac:dyDescent="0.25">
      <c r="A64" s="211">
        <v>73</v>
      </c>
      <c r="B64" s="194" t="s">
        <v>1026</v>
      </c>
      <c r="C64" s="239">
        <v>42156</v>
      </c>
      <c r="D64" s="198" t="s">
        <v>17</v>
      </c>
      <c r="E64" s="212" t="s">
        <v>17</v>
      </c>
      <c r="F64" s="198" t="s">
        <v>17</v>
      </c>
      <c r="G64" s="212" t="s">
        <v>17</v>
      </c>
      <c r="H64" s="198">
        <v>30</v>
      </c>
      <c r="I64" s="213">
        <v>30</v>
      </c>
      <c r="J64" s="213">
        <v>60</v>
      </c>
      <c r="K64" s="213">
        <v>30</v>
      </c>
      <c r="L64" s="214">
        <v>60</v>
      </c>
      <c r="M64" s="246">
        <v>8</v>
      </c>
      <c r="N64" s="215">
        <v>8</v>
      </c>
      <c r="O64" s="215" t="s">
        <v>907</v>
      </c>
      <c r="P64" s="215">
        <v>10</v>
      </c>
      <c r="Q64" s="220">
        <v>12</v>
      </c>
      <c r="R64" s="216" t="s">
        <v>895</v>
      </c>
      <c r="S64" s="221" t="s">
        <v>894</v>
      </c>
      <c r="T64" s="209" t="s">
        <v>1027</v>
      </c>
      <c r="U64" s="207">
        <v>2</v>
      </c>
      <c r="V64" s="208" t="s">
        <v>889</v>
      </c>
      <c r="W64" s="209" t="s">
        <v>1028</v>
      </c>
      <c r="X64" s="210" t="s">
        <v>891</v>
      </c>
    </row>
    <row r="65" spans="1:101" s="238" customFormat="1" ht="45" x14ac:dyDescent="0.25">
      <c r="A65" s="249" t="s">
        <v>138</v>
      </c>
      <c r="B65" s="250" t="s">
        <v>1029</v>
      </c>
      <c r="C65" s="251"/>
      <c r="D65" s="282">
        <v>8</v>
      </c>
      <c r="E65" s="283">
        <v>9</v>
      </c>
      <c r="F65" s="252">
        <v>8</v>
      </c>
      <c r="G65" s="253">
        <v>9</v>
      </c>
      <c r="H65" s="252" t="s">
        <v>17</v>
      </c>
      <c r="I65" s="254" t="s">
        <v>17</v>
      </c>
      <c r="J65" s="254" t="s">
        <v>17</v>
      </c>
      <c r="K65" s="254" t="s">
        <v>17</v>
      </c>
      <c r="L65" s="255" t="s">
        <v>17</v>
      </c>
      <c r="M65" s="252" t="s">
        <v>17</v>
      </c>
      <c r="N65" s="254" t="s">
        <v>17</v>
      </c>
      <c r="O65" s="254" t="s">
        <v>17</v>
      </c>
      <c r="P65" s="254" t="s">
        <v>17</v>
      </c>
      <c r="Q65" s="255" t="s">
        <v>17</v>
      </c>
      <c r="R65" s="256" t="s">
        <v>17</v>
      </c>
      <c r="S65" s="257" t="s">
        <v>17</v>
      </c>
      <c r="T65" s="258" t="s">
        <v>926</v>
      </c>
      <c r="U65" s="259"/>
      <c r="V65" s="259"/>
      <c r="W65" s="260"/>
      <c r="X65" s="261" t="s">
        <v>926</v>
      </c>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c r="CQ65" s="186"/>
      <c r="CR65" s="186"/>
      <c r="CS65" s="186"/>
      <c r="CT65" s="186"/>
      <c r="CU65" s="186"/>
      <c r="CV65" s="186"/>
      <c r="CW65" s="186"/>
    </row>
    <row r="66" spans="1:101" ht="45" x14ac:dyDescent="0.25">
      <c r="A66" s="289">
        <v>75</v>
      </c>
      <c r="B66" s="290" t="s">
        <v>990</v>
      </c>
      <c r="C66" s="291">
        <v>42156</v>
      </c>
      <c r="D66" s="292" t="s">
        <v>17</v>
      </c>
      <c r="E66" s="293" t="s">
        <v>17</v>
      </c>
      <c r="F66" s="292" t="s">
        <v>17</v>
      </c>
      <c r="G66" s="293" t="s">
        <v>17</v>
      </c>
      <c r="H66" s="292" t="s">
        <v>1030</v>
      </c>
      <c r="I66" s="294">
        <v>30</v>
      </c>
      <c r="J66" s="294">
        <v>30</v>
      </c>
      <c r="K66" s="294">
        <v>30</v>
      </c>
      <c r="L66" s="295">
        <v>30</v>
      </c>
      <c r="M66" s="292" t="s">
        <v>1030</v>
      </c>
      <c r="N66" s="294">
        <v>30</v>
      </c>
      <c r="O66" s="294">
        <v>30</v>
      </c>
      <c r="P66" s="294">
        <v>30</v>
      </c>
      <c r="Q66" s="295">
        <v>30</v>
      </c>
      <c r="R66" s="296" t="s">
        <v>895</v>
      </c>
      <c r="S66" s="297" t="s">
        <v>895</v>
      </c>
      <c r="T66" s="298" t="s">
        <v>1031</v>
      </c>
      <c r="U66" s="299"/>
      <c r="V66" s="300"/>
      <c r="W66" s="300"/>
      <c r="X66" s="210" t="s">
        <v>891</v>
      </c>
    </row>
    <row r="67" spans="1:101" s="245" customFormat="1" ht="45" x14ac:dyDescent="0.25">
      <c r="A67" s="249">
        <v>76</v>
      </c>
      <c r="B67" s="250" t="s">
        <v>1021</v>
      </c>
      <c r="C67" s="251"/>
      <c r="D67" s="282">
        <v>8</v>
      </c>
      <c r="E67" s="283">
        <v>8</v>
      </c>
      <c r="F67" s="252">
        <v>8</v>
      </c>
      <c r="G67" s="254">
        <v>8</v>
      </c>
      <c r="H67" s="252" t="s">
        <v>17</v>
      </c>
      <c r="I67" s="254" t="s">
        <v>17</v>
      </c>
      <c r="J67" s="254" t="s">
        <v>17</v>
      </c>
      <c r="K67" s="254" t="s">
        <v>17</v>
      </c>
      <c r="L67" s="255" t="s">
        <v>17</v>
      </c>
      <c r="M67" s="252" t="s">
        <v>17</v>
      </c>
      <c r="N67" s="254" t="s">
        <v>17</v>
      </c>
      <c r="O67" s="254" t="s">
        <v>17</v>
      </c>
      <c r="P67" s="254" t="s">
        <v>17</v>
      </c>
      <c r="Q67" s="255" t="s">
        <v>17</v>
      </c>
      <c r="R67" s="256" t="s">
        <v>17</v>
      </c>
      <c r="S67" s="257" t="s">
        <v>17</v>
      </c>
      <c r="T67" s="258" t="s">
        <v>926</v>
      </c>
      <c r="U67" s="259"/>
      <c r="V67" s="259"/>
      <c r="W67" s="260"/>
      <c r="X67" s="261" t="s">
        <v>926</v>
      </c>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c r="CH67" s="186"/>
      <c r="CI67" s="186"/>
      <c r="CJ67" s="186"/>
      <c r="CK67" s="186"/>
      <c r="CL67" s="186"/>
      <c r="CM67" s="186"/>
      <c r="CN67" s="186"/>
      <c r="CO67" s="186"/>
      <c r="CP67" s="186"/>
      <c r="CQ67" s="186"/>
      <c r="CR67" s="186"/>
      <c r="CS67" s="186"/>
      <c r="CT67" s="186"/>
      <c r="CU67" s="186"/>
      <c r="CV67" s="186"/>
      <c r="CW67" s="186"/>
    </row>
    <row r="68" spans="1:101" ht="45" x14ac:dyDescent="0.25">
      <c r="A68" s="249">
        <v>77</v>
      </c>
      <c r="B68" s="250" t="s">
        <v>1032</v>
      </c>
      <c r="C68" s="251"/>
      <c r="D68" s="282">
        <v>9</v>
      </c>
      <c r="E68" s="283">
        <v>8</v>
      </c>
      <c r="F68" s="252">
        <v>9</v>
      </c>
      <c r="G68" s="253">
        <v>8</v>
      </c>
      <c r="H68" s="252" t="s">
        <v>17</v>
      </c>
      <c r="I68" s="254" t="s">
        <v>17</v>
      </c>
      <c r="J68" s="254" t="s">
        <v>17</v>
      </c>
      <c r="K68" s="254" t="s">
        <v>17</v>
      </c>
      <c r="L68" s="255" t="s">
        <v>17</v>
      </c>
      <c r="M68" s="252" t="s">
        <v>17</v>
      </c>
      <c r="N68" s="254" t="s">
        <v>17</v>
      </c>
      <c r="O68" s="254" t="s">
        <v>17</v>
      </c>
      <c r="P68" s="254" t="s">
        <v>17</v>
      </c>
      <c r="Q68" s="255" t="s">
        <v>17</v>
      </c>
      <c r="R68" s="256" t="s">
        <v>17</v>
      </c>
      <c r="S68" s="257" t="s">
        <v>17</v>
      </c>
      <c r="T68" s="258" t="s">
        <v>926</v>
      </c>
      <c r="U68" s="259"/>
      <c r="V68" s="279"/>
      <c r="W68" s="301"/>
      <c r="X68" s="261" t="s">
        <v>926</v>
      </c>
    </row>
    <row r="69" spans="1:101" ht="45" x14ac:dyDescent="0.25">
      <c r="A69" s="222">
        <v>82</v>
      </c>
      <c r="B69" s="223" t="s">
        <v>1033</v>
      </c>
      <c r="C69" s="241">
        <v>41883</v>
      </c>
      <c r="D69" s="225" t="s">
        <v>17</v>
      </c>
      <c r="E69" s="226" t="s">
        <v>17</v>
      </c>
      <c r="F69" s="225" t="s">
        <v>17</v>
      </c>
      <c r="G69" s="226" t="s">
        <v>17</v>
      </c>
      <c r="H69" s="225" t="s">
        <v>17</v>
      </c>
      <c r="I69" s="227" t="s">
        <v>17</v>
      </c>
      <c r="J69" s="227" t="s">
        <v>17</v>
      </c>
      <c r="K69" s="227" t="s">
        <v>17</v>
      </c>
      <c r="L69" s="228" t="s">
        <v>17</v>
      </c>
      <c r="M69" s="225" t="s">
        <v>17</v>
      </c>
      <c r="N69" s="227" t="s">
        <v>17</v>
      </c>
      <c r="O69" s="230" t="s">
        <v>17</v>
      </c>
      <c r="P69" s="227" t="s">
        <v>17</v>
      </c>
      <c r="Q69" s="228" t="s">
        <v>17</v>
      </c>
      <c r="R69" s="232" t="s">
        <v>17</v>
      </c>
      <c r="S69" s="233"/>
      <c r="T69" s="234" t="s">
        <v>903</v>
      </c>
      <c r="U69" s="235">
        <v>1</v>
      </c>
      <c r="V69" s="244" t="s">
        <v>944</v>
      </c>
      <c r="W69" s="236" t="s">
        <v>1034</v>
      </c>
      <c r="X69" s="237" t="s">
        <v>905</v>
      </c>
    </row>
    <row r="70" spans="1:101" ht="45" x14ac:dyDescent="0.25">
      <c r="A70" s="222">
        <v>83</v>
      </c>
      <c r="B70" s="223" t="s">
        <v>1035</v>
      </c>
      <c r="C70" s="241">
        <v>41883</v>
      </c>
      <c r="D70" s="225" t="s">
        <v>17</v>
      </c>
      <c r="E70" s="226" t="s">
        <v>17</v>
      </c>
      <c r="F70" s="225" t="s">
        <v>17</v>
      </c>
      <c r="G70" s="226" t="s">
        <v>17</v>
      </c>
      <c r="H70" s="225" t="s">
        <v>17</v>
      </c>
      <c r="I70" s="227" t="s">
        <v>17</v>
      </c>
      <c r="J70" s="227" t="s">
        <v>17</v>
      </c>
      <c r="K70" s="227" t="s">
        <v>17</v>
      </c>
      <c r="L70" s="228" t="s">
        <v>17</v>
      </c>
      <c r="M70" s="225" t="s">
        <v>17</v>
      </c>
      <c r="N70" s="227" t="s">
        <v>17</v>
      </c>
      <c r="O70" s="230" t="s">
        <v>17</v>
      </c>
      <c r="P70" s="227" t="s">
        <v>17</v>
      </c>
      <c r="Q70" s="228" t="s">
        <v>17</v>
      </c>
      <c r="R70" s="232" t="s">
        <v>17</v>
      </c>
      <c r="S70" s="233"/>
      <c r="T70" s="234" t="s">
        <v>903</v>
      </c>
      <c r="U70" s="235">
        <v>1</v>
      </c>
      <c r="V70" s="244" t="s">
        <v>944</v>
      </c>
      <c r="W70" s="244" t="s">
        <v>1036</v>
      </c>
      <c r="X70" s="237" t="s">
        <v>905</v>
      </c>
    </row>
    <row r="71" spans="1:101" s="245" customFormat="1" ht="60" x14ac:dyDescent="0.25">
      <c r="A71" s="222">
        <v>84</v>
      </c>
      <c r="B71" s="223" t="s">
        <v>1037</v>
      </c>
      <c r="C71" s="241">
        <v>41883</v>
      </c>
      <c r="D71" s="225" t="s">
        <v>17</v>
      </c>
      <c r="E71" s="226" t="s">
        <v>17</v>
      </c>
      <c r="F71" s="225" t="s">
        <v>17</v>
      </c>
      <c r="G71" s="226" t="s">
        <v>17</v>
      </c>
      <c r="H71" s="225" t="s">
        <v>17</v>
      </c>
      <c r="I71" s="227" t="s">
        <v>17</v>
      </c>
      <c r="J71" s="227" t="s">
        <v>17</v>
      </c>
      <c r="K71" s="227" t="s">
        <v>17</v>
      </c>
      <c r="L71" s="228" t="s">
        <v>17</v>
      </c>
      <c r="M71" s="225" t="s">
        <v>17</v>
      </c>
      <c r="N71" s="227" t="s">
        <v>17</v>
      </c>
      <c r="O71" s="230" t="s">
        <v>17</v>
      </c>
      <c r="P71" s="227" t="s">
        <v>17</v>
      </c>
      <c r="Q71" s="228" t="s">
        <v>17</v>
      </c>
      <c r="R71" s="232" t="s">
        <v>17</v>
      </c>
      <c r="S71" s="274"/>
      <c r="T71" s="234" t="s">
        <v>903</v>
      </c>
      <c r="U71" s="235">
        <v>1</v>
      </c>
      <c r="V71" s="244" t="s">
        <v>944</v>
      </c>
      <c r="W71" s="244" t="s">
        <v>1036</v>
      </c>
      <c r="X71" s="237" t="s">
        <v>905</v>
      </c>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c r="CN71" s="186"/>
      <c r="CO71" s="186"/>
      <c r="CP71" s="186"/>
      <c r="CQ71" s="186"/>
      <c r="CR71" s="186"/>
      <c r="CS71" s="186"/>
      <c r="CT71" s="186"/>
      <c r="CU71" s="186"/>
      <c r="CV71" s="186"/>
      <c r="CW71" s="186"/>
    </row>
    <row r="72" spans="1:101" ht="45" x14ac:dyDescent="0.25">
      <c r="A72" s="222">
        <v>99</v>
      </c>
      <c r="B72" s="223" t="s">
        <v>147</v>
      </c>
      <c r="C72" s="224">
        <v>42248</v>
      </c>
      <c r="D72" s="225">
        <v>8</v>
      </c>
      <c r="E72" s="226">
        <v>10</v>
      </c>
      <c r="F72" s="229" t="s">
        <v>17</v>
      </c>
      <c r="G72" s="242" t="s">
        <v>17</v>
      </c>
      <c r="H72" s="225" t="s">
        <v>17</v>
      </c>
      <c r="I72" s="227" t="s">
        <v>17</v>
      </c>
      <c r="J72" s="227" t="s">
        <v>17</v>
      </c>
      <c r="K72" s="227" t="s">
        <v>17</v>
      </c>
      <c r="L72" s="228" t="s">
        <v>17</v>
      </c>
      <c r="M72" s="225" t="s">
        <v>17</v>
      </c>
      <c r="N72" s="227" t="s">
        <v>17</v>
      </c>
      <c r="O72" s="227" t="s">
        <v>17</v>
      </c>
      <c r="P72" s="227" t="s">
        <v>17</v>
      </c>
      <c r="Q72" s="228" t="s">
        <v>17</v>
      </c>
      <c r="R72" s="232" t="s">
        <v>17</v>
      </c>
      <c r="S72" s="233"/>
      <c r="T72" s="234" t="s">
        <v>903</v>
      </c>
      <c r="U72" s="235">
        <v>1</v>
      </c>
      <c r="V72" s="244" t="s">
        <v>944</v>
      </c>
      <c r="W72" s="236" t="s">
        <v>1038</v>
      </c>
      <c r="X72" s="237" t="s">
        <v>905</v>
      </c>
    </row>
    <row r="73" spans="1:101" s="245" customFormat="1" ht="45" x14ac:dyDescent="0.25">
      <c r="A73" s="249">
        <v>101</v>
      </c>
      <c r="B73" s="250" t="s">
        <v>1039</v>
      </c>
      <c r="C73" s="251"/>
      <c r="D73" s="252" t="s">
        <v>17</v>
      </c>
      <c r="E73" s="253" t="s">
        <v>17</v>
      </c>
      <c r="F73" s="252" t="s">
        <v>17</v>
      </c>
      <c r="G73" s="254" t="s">
        <v>17</v>
      </c>
      <c r="H73" s="252">
        <v>15</v>
      </c>
      <c r="I73" s="254">
        <v>30</v>
      </c>
      <c r="J73" s="254">
        <v>30</v>
      </c>
      <c r="K73" s="254">
        <v>30</v>
      </c>
      <c r="L73" s="255">
        <v>30</v>
      </c>
      <c r="M73" s="252">
        <v>15</v>
      </c>
      <c r="N73" s="254">
        <v>30</v>
      </c>
      <c r="O73" s="254">
        <v>30</v>
      </c>
      <c r="P73" s="254">
        <v>30</v>
      </c>
      <c r="Q73" s="255">
        <v>30</v>
      </c>
      <c r="R73" s="256" t="s">
        <v>953</v>
      </c>
      <c r="S73" s="257" t="s">
        <v>953</v>
      </c>
      <c r="T73" s="258" t="s">
        <v>926</v>
      </c>
      <c r="U73" s="259"/>
      <c r="V73" s="259"/>
      <c r="W73" s="260"/>
      <c r="X73" s="261" t="s">
        <v>926</v>
      </c>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c r="CN73" s="186"/>
      <c r="CO73" s="186"/>
      <c r="CP73" s="186"/>
      <c r="CQ73" s="186"/>
      <c r="CR73" s="186"/>
      <c r="CS73" s="186"/>
      <c r="CT73" s="186"/>
      <c r="CU73" s="186"/>
      <c r="CV73" s="186"/>
      <c r="CW73" s="186"/>
    </row>
    <row r="74" spans="1:101" ht="45" x14ac:dyDescent="0.25">
      <c r="A74" s="249">
        <v>102</v>
      </c>
      <c r="B74" s="250" t="s">
        <v>1040</v>
      </c>
      <c r="C74" s="251"/>
      <c r="D74" s="282">
        <v>6</v>
      </c>
      <c r="E74" s="283">
        <v>7</v>
      </c>
      <c r="F74" s="252">
        <v>6</v>
      </c>
      <c r="G74" s="253">
        <v>7</v>
      </c>
      <c r="H74" s="252" t="s">
        <v>17</v>
      </c>
      <c r="I74" s="254" t="s">
        <v>17</v>
      </c>
      <c r="J74" s="254" t="s">
        <v>17</v>
      </c>
      <c r="K74" s="254" t="s">
        <v>17</v>
      </c>
      <c r="L74" s="255" t="s">
        <v>17</v>
      </c>
      <c r="M74" s="252" t="s">
        <v>17</v>
      </c>
      <c r="N74" s="254" t="s">
        <v>17</v>
      </c>
      <c r="O74" s="254" t="s">
        <v>17</v>
      </c>
      <c r="P74" s="254" t="s">
        <v>17</v>
      </c>
      <c r="Q74" s="255" t="s">
        <v>17</v>
      </c>
      <c r="R74" s="256" t="s">
        <v>17</v>
      </c>
      <c r="S74" s="257" t="s">
        <v>17</v>
      </c>
      <c r="T74" s="258" t="s">
        <v>926</v>
      </c>
      <c r="U74" s="259"/>
      <c r="V74" s="259"/>
      <c r="W74" s="260"/>
      <c r="X74" s="261" t="s">
        <v>926</v>
      </c>
    </row>
    <row r="75" spans="1:101" ht="30" x14ac:dyDescent="0.25">
      <c r="A75" s="302">
        <v>105</v>
      </c>
      <c r="B75" s="303" t="s">
        <v>150</v>
      </c>
      <c r="C75" s="304"/>
      <c r="D75" s="252" t="s">
        <v>17</v>
      </c>
      <c r="E75" s="253" t="s">
        <v>17</v>
      </c>
      <c r="F75" s="252" t="s">
        <v>17</v>
      </c>
      <c r="G75" s="253" t="s">
        <v>17</v>
      </c>
      <c r="H75" s="252">
        <v>30</v>
      </c>
      <c r="I75" s="254">
        <v>30</v>
      </c>
      <c r="J75" s="254" t="s">
        <v>886</v>
      </c>
      <c r="K75" s="254">
        <v>30</v>
      </c>
      <c r="L75" s="255">
        <v>60</v>
      </c>
      <c r="M75" s="252">
        <v>30</v>
      </c>
      <c r="N75" s="254">
        <v>30</v>
      </c>
      <c r="O75" s="254">
        <v>30</v>
      </c>
      <c r="P75" s="254">
        <v>30</v>
      </c>
      <c r="Q75" s="255">
        <v>60</v>
      </c>
      <c r="R75" s="277" t="s">
        <v>887</v>
      </c>
      <c r="S75" s="278" t="s">
        <v>887</v>
      </c>
      <c r="T75" s="258" t="s">
        <v>926</v>
      </c>
      <c r="U75" s="259"/>
      <c r="V75" s="259"/>
      <c r="W75" s="258"/>
      <c r="X75" s="261" t="s">
        <v>926</v>
      </c>
    </row>
    <row r="76" spans="1:101" ht="135" x14ac:dyDescent="0.25">
      <c r="A76" s="211">
        <v>106</v>
      </c>
      <c r="B76" s="194" t="s">
        <v>1041</v>
      </c>
      <c r="C76" s="195">
        <v>42036</v>
      </c>
      <c r="D76" s="198" t="s">
        <v>17</v>
      </c>
      <c r="E76" s="212" t="s">
        <v>17</v>
      </c>
      <c r="F76" s="198" t="s">
        <v>17</v>
      </c>
      <c r="G76" s="212" t="s">
        <v>17</v>
      </c>
      <c r="H76" s="198">
        <v>15</v>
      </c>
      <c r="I76" s="213">
        <v>30</v>
      </c>
      <c r="J76" s="213" t="s">
        <v>886</v>
      </c>
      <c r="K76" s="213">
        <v>30</v>
      </c>
      <c r="L76" s="220">
        <v>30</v>
      </c>
      <c r="M76" s="198">
        <v>15</v>
      </c>
      <c r="N76" s="215">
        <v>15</v>
      </c>
      <c r="O76" s="215" t="s">
        <v>886</v>
      </c>
      <c r="P76" s="213">
        <v>30</v>
      </c>
      <c r="Q76" s="214">
        <v>30</v>
      </c>
      <c r="R76" s="216" t="s">
        <v>894</v>
      </c>
      <c r="S76" s="216" t="s">
        <v>895</v>
      </c>
      <c r="T76" s="209" t="s">
        <v>1042</v>
      </c>
      <c r="U76" s="207" t="s">
        <v>67</v>
      </c>
      <c r="V76" s="208" t="s">
        <v>889</v>
      </c>
      <c r="W76" s="209" t="s">
        <v>1043</v>
      </c>
      <c r="X76" s="210" t="s">
        <v>891</v>
      </c>
    </row>
    <row r="77" spans="1:101" s="245" customFormat="1" ht="75" x14ac:dyDescent="0.25">
      <c r="A77" s="211">
        <v>107</v>
      </c>
      <c r="B77" s="194" t="s">
        <v>152</v>
      </c>
      <c r="C77" s="195">
        <v>42036</v>
      </c>
      <c r="D77" s="198" t="s">
        <v>17</v>
      </c>
      <c r="E77" s="212" t="s">
        <v>17</v>
      </c>
      <c r="F77" s="198" t="s">
        <v>17</v>
      </c>
      <c r="G77" s="212" t="s">
        <v>17</v>
      </c>
      <c r="H77" s="198" t="s">
        <v>907</v>
      </c>
      <c r="I77" s="213">
        <v>30</v>
      </c>
      <c r="J77" s="213" t="s">
        <v>886</v>
      </c>
      <c r="K77" s="213">
        <v>30</v>
      </c>
      <c r="L77" s="220">
        <v>30</v>
      </c>
      <c r="M77" s="198">
        <v>30</v>
      </c>
      <c r="N77" s="213">
        <v>30</v>
      </c>
      <c r="O77" s="213" t="s">
        <v>886</v>
      </c>
      <c r="P77" s="213">
        <v>30</v>
      </c>
      <c r="Q77" s="214">
        <v>30</v>
      </c>
      <c r="R77" s="216" t="s">
        <v>895</v>
      </c>
      <c r="S77" s="216" t="s">
        <v>887</v>
      </c>
      <c r="T77" s="209" t="s">
        <v>1044</v>
      </c>
      <c r="U77" s="207" t="s">
        <v>67</v>
      </c>
      <c r="V77" s="208" t="s">
        <v>889</v>
      </c>
      <c r="W77" s="209"/>
      <c r="X77" s="210" t="s">
        <v>891</v>
      </c>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c r="CH77" s="186"/>
      <c r="CI77" s="186"/>
      <c r="CJ77" s="186"/>
      <c r="CK77" s="186"/>
      <c r="CL77" s="186"/>
      <c r="CM77" s="186"/>
      <c r="CN77" s="186"/>
      <c r="CO77" s="186"/>
      <c r="CP77" s="186"/>
      <c r="CQ77" s="186"/>
      <c r="CR77" s="186"/>
      <c r="CS77" s="186"/>
      <c r="CT77" s="186"/>
      <c r="CU77" s="186"/>
      <c r="CV77" s="186"/>
      <c r="CW77" s="186"/>
    </row>
    <row r="78" spans="1:101" s="245" customFormat="1" ht="60" x14ac:dyDescent="0.25">
      <c r="A78" s="222">
        <v>110</v>
      </c>
      <c r="B78" s="223" t="s">
        <v>153</v>
      </c>
      <c r="C78" s="276"/>
      <c r="D78" s="225" t="s">
        <v>17</v>
      </c>
      <c r="E78" s="226" t="s">
        <v>17</v>
      </c>
      <c r="F78" s="225" t="s">
        <v>17</v>
      </c>
      <c r="G78" s="226" t="s">
        <v>17</v>
      </c>
      <c r="H78" s="225" t="s">
        <v>17</v>
      </c>
      <c r="I78" s="227" t="s">
        <v>17</v>
      </c>
      <c r="J78" s="227" t="s">
        <v>17</v>
      </c>
      <c r="K78" s="227" t="s">
        <v>17</v>
      </c>
      <c r="L78" s="228" t="s">
        <v>17</v>
      </c>
      <c r="M78" s="229" t="s">
        <v>17</v>
      </c>
      <c r="N78" s="227" t="s">
        <v>17</v>
      </c>
      <c r="O78" s="227" t="s">
        <v>17</v>
      </c>
      <c r="P78" s="227" t="s">
        <v>17</v>
      </c>
      <c r="Q78" s="228" t="s">
        <v>17</v>
      </c>
      <c r="R78" s="232" t="s">
        <v>17</v>
      </c>
      <c r="S78" s="274"/>
      <c r="T78" s="234" t="s">
        <v>903</v>
      </c>
      <c r="U78" s="235">
        <v>1</v>
      </c>
      <c r="V78" s="236" t="s">
        <v>1045</v>
      </c>
      <c r="W78" s="236" t="s">
        <v>1046</v>
      </c>
      <c r="X78" s="237" t="s">
        <v>905</v>
      </c>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c r="CH78" s="186"/>
      <c r="CI78" s="186"/>
      <c r="CJ78" s="186"/>
      <c r="CK78" s="186"/>
      <c r="CL78" s="186"/>
      <c r="CM78" s="186"/>
      <c r="CN78" s="186"/>
      <c r="CO78" s="186"/>
      <c r="CP78" s="186"/>
      <c r="CQ78" s="186"/>
      <c r="CR78" s="186"/>
      <c r="CS78" s="186"/>
      <c r="CT78" s="186"/>
      <c r="CU78" s="186"/>
      <c r="CV78" s="186"/>
      <c r="CW78" s="186"/>
    </row>
    <row r="79" spans="1:101" s="306" customFormat="1" ht="45" x14ac:dyDescent="0.25">
      <c r="A79" s="211">
        <v>111</v>
      </c>
      <c r="B79" s="194" t="s">
        <v>1047</v>
      </c>
      <c r="C79" s="239">
        <v>42248</v>
      </c>
      <c r="D79" s="284">
        <v>8</v>
      </c>
      <c r="E79" s="285">
        <v>8</v>
      </c>
      <c r="F79" s="284">
        <v>8</v>
      </c>
      <c r="G79" s="285">
        <v>7</v>
      </c>
      <c r="H79" s="198" t="s">
        <v>17</v>
      </c>
      <c r="I79" s="213" t="s">
        <v>17</v>
      </c>
      <c r="J79" s="213" t="s">
        <v>17</v>
      </c>
      <c r="K79" s="213" t="s">
        <v>17</v>
      </c>
      <c r="L79" s="214" t="s">
        <v>17</v>
      </c>
      <c r="M79" s="198" t="s">
        <v>17</v>
      </c>
      <c r="N79" s="213" t="s">
        <v>17</v>
      </c>
      <c r="O79" s="213" t="s">
        <v>17</v>
      </c>
      <c r="P79" s="213" t="s">
        <v>17</v>
      </c>
      <c r="Q79" s="214" t="s">
        <v>17</v>
      </c>
      <c r="R79" s="247" t="s">
        <v>17</v>
      </c>
      <c r="S79" s="248" t="s">
        <v>17</v>
      </c>
      <c r="T79" s="209" t="s">
        <v>1048</v>
      </c>
      <c r="U79" s="207" t="s">
        <v>67</v>
      </c>
      <c r="V79" s="208" t="s">
        <v>916</v>
      </c>
      <c r="W79" s="209" t="s">
        <v>1049</v>
      </c>
      <c r="X79" s="210" t="s">
        <v>891</v>
      </c>
      <c r="Y79" s="305"/>
      <c r="Z79" s="305"/>
      <c r="AA79" s="305"/>
      <c r="AB79" s="305"/>
      <c r="AC79" s="305"/>
      <c r="AD79" s="305"/>
      <c r="AE79" s="305"/>
      <c r="AF79" s="305"/>
      <c r="AG79" s="305"/>
      <c r="AH79" s="305"/>
      <c r="AI79" s="305"/>
      <c r="AJ79" s="305"/>
      <c r="AK79" s="305"/>
      <c r="AL79" s="305"/>
      <c r="AM79" s="305"/>
      <c r="AN79" s="305"/>
      <c r="AO79" s="305"/>
      <c r="AP79" s="305"/>
      <c r="AQ79" s="305"/>
      <c r="AR79" s="305"/>
      <c r="AS79" s="305"/>
      <c r="AT79" s="305"/>
      <c r="AU79" s="305"/>
      <c r="AV79" s="305"/>
      <c r="AW79" s="305"/>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c r="CH79" s="305"/>
      <c r="CI79" s="305"/>
      <c r="CJ79" s="305"/>
      <c r="CK79" s="305"/>
      <c r="CL79" s="305"/>
      <c r="CM79" s="305"/>
      <c r="CN79" s="305"/>
      <c r="CO79" s="305"/>
      <c r="CP79" s="305"/>
      <c r="CQ79" s="305"/>
      <c r="CR79" s="305"/>
      <c r="CS79" s="305"/>
      <c r="CT79" s="305"/>
      <c r="CU79" s="305"/>
      <c r="CV79" s="305"/>
      <c r="CW79" s="305"/>
    </row>
    <row r="80" spans="1:101" s="245" customFormat="1" ht="45" x14ac:dyDescent="0.25">
      <c r="A80" s="249">
        <v>113</v>
      </c>
      <c r="B80" s="250" t="s">
        <v>1050</v>
      </c>
      <c r="C80" s="266"/>
      <c r="D80" s="252">
        <v>5</v>
      </c>
      <c r="E80" s="253">
        <v>4</v>
      </c>
      <c r="F80" s="252">
        <v>5</v>
      </c>
      <c r="G80" s="253">
        <v>4</v>
      </c>
      <c r="H80" s="252" t="s">
        <v>17</v>
      </c>
      <c r="I80" s="254" t="s">
        <v>17</v>
      </c>
      <c r="J80" s="254" t="s">
        <v>17</v>
      </c>
      <c r="K80" s="254" t="s">
        <v>17</v>
      </c>
      <c r="L80" s="255" t="s">
        <v>17</v>
      </c>
      <c r="M80" s="252" t="s">
        <v>17</v>
      </c>
      <c r="N80" s="254" t="s">
        <v>17</v>
      </c>
      <c r="O80" s="254" t="s">
        <v>17</v>
      </c>
      <c r="P80" s="254" t="s">
        <v>17</v>
      </c>
      <c r="Q80" s="255" t="s">
        <v>17</v>
      </c>
      <c r="R80" s="307" t="s">
        <v>17</v>
      </c>
      <c r="S80" s="268"/>
      <c r="T80" s="258" t="s">
        <v>926</v>
      </c>
      <c r="U80" s="259"/>
      <c r="V80" s="259"/>
      <c r="W80" s="308"/>
      <c r="X80" s="261" t="s">
        <v>926</v>
      </c>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s="186"/>
      <c r="CU80" s="186"/>
      <c r="CV80" s="186"/>
      <c r="CW80" s="186"/>
    </row>
    <row r="81" spans="1:101" ht="45" x14ac:dyDescent="0.25">
      <c r="A81" s="211">
        <v>114</v>
      </c>
      <c r="B81" s="194" t="s">
        <v>1051</v>
      </c>
      <c r="C81" s="239">
        <v>42248</v>
      </c>
      <c r="D81" s="284">
        <v>5</v>
      </c>
      <c r="E81" s="285">
        <v>4</v>
      </c>
      <c r="F81" s="284">
        <v>3</v>
      </c>
      <c r="G81" s="285">
        <v>3</v>
      </c>
      <c r="H81" s="198" t="s">
        <v>17</v>
      </c>
      <c r="I81" s="213" t="s">
        <v>17</v>
      </c>
      <c r="J81" s="213" t="s">
        <v>17</v>
      </c>
      <c r="K81" s="213" t="s">
        <v>17</v>
      </c>
      <c r="L81" s="214" t="s">
        <v>17</v>
      </c>
      <c r="M81" s="198" t="s">
        <v>17</v>
      </c>
      <c r="N81" s="213" t="s">
        <v>17</v>
      </c>
      <c r="O81" s="213" t="s">
        <v>17</v>
      </c>
      <c r="P81" s="213" t="s">
        <v>17</v>
      </c>
      <c r="Q81" s="214" t="s">
        <v>17</v>
      </c>
      <c r="R81" s="247" t="s">
        <v>17</v>
      </c>
      <c r="S81" s="248" t="s">
        <v>17</v>
      </c>
      <c r="T81" s="209" t="s">
        <v>1052</v>
      </c>
      <c r="U81" s="207">
        <v>3</v>
      </c>
      <c r="V81" s="208" t="s">
        <v>916</v>
      </c>
      <c r="W81" s="209"/>
      <c r="X81" s="210" t="s">
        <v>891</v>
      </c>
    </row>
    <row r="82" spans="1:101" s="245" customFormat="1" ht="45" x14ac:dyDescent="0.25">
      <c r="A82" s="211" t="s">
        <v>157</v>
      </c>
      <c r="B82" s="194" t="s">
        <v>1053</v>
      </c>
      <c r="C82" s="239">
        <v>42248</v>
      </c>
      <c r="D82" s="284">
        <v>10</v>
      </c>
      <c r="E82" s="285">
        <v>8</v>
      </c>
      <c r="F82" s="286">
        <v>8</v>
      </c>
      <c r="G82" s="287">
        <v>7</v>
      </c>
      <c r="H82" s="198" t="s">
        <v>17</v>
      </c>
      <c r="I82" s="213" t="s">
        <v>17</v>
      </c>
      <c r="J82" s="213" t="s">
        <v>17</v>
      </c>
      <c r="K82" s="215" t="s">
        <v>17</v>
      </c>
      <c r="L82" s="220" t="s">
        <v>17</v>
      </c>
      <c r="M82" s="198" t="s">
        <v>17</v>
      </c>
      <c r="N82" s="213" t="s">
        <v>17</v>
      </c>
      <c r="O82" s="213" t="s">
        <v>17</v>
      </c>
      <c r="P82" s="213" t="s">
        <v>17</v>
      </c>
      <c r="Q82" s="214" t="s">
        <v>17</v>
      </c>
      <c r="R82" s="247" t="s">
        <v>17</v>
      </c>
      <c r="S82" s="247" t="s">
        <v>17</v>
      </c>
      <c r="T82" s="243" t="s">
        <v>1052</v>
      </c>
      <c r="U82" s="207" t="s">
        <v>94</v>
      </c>
      <c r="V82" s="208" t="s">
        <v>889</v>
      </c>
      <c r="W82" s="243"/>
      <c r="X82" s="210" t="s">
        <v>891</v>
      </c>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s="186"/>
      <c r="CU82" s="186"/>
      <c r="CV82" s="186"/>
      <c r="CW82" s="186"/>
    </row>
    <row r="83" spans="1:101" s="238" customFormat="1" ht="30" x14ac:dyDescent="0.25">
      <c r="A83" s="211">
        <v>118</v>
      </c>
      <c r="B83" s="194" t="s">
        <v>159</v>
      </c>
      <c r="C83" s="239">
        <v>42248</v>
      </c>
      <c r="D83" s="198" t="s">
        <v>17</v>
      </c>
      <c r="E83" s="212" t="s">
        <v>17</v>
      </c>
      <c r="F83" s="198" t="s">
        <v>17</v>
      </c>
      <c r="G83" s="212" t="s">
        <v>17</v>
      </c>
      <c r="H83" s="198">
        <v>60</v>
      </c>
      <c r="I83" s="213">
        <v>120</v>
      </c>
      <c r="J83" s="213">
        <v>120</v>
      </c>
      <c r="K83" s="213">
        <v>120</v>
      </c>
      <c r="L83" s="214" t="s">
        <v>17</v>
      </c>
      <c r="M83" s="198">
        <v>60</v>
      </c>
      <c r="N83" s="213">
        <v>120</v>
      </c>
      <c r="O83" s="213">
        <v>120</v>
      </c>
      <c r="P83" s="213">
        <v>120</v>
      </c>
      <c r="Q83" s="214" t="s">
        <v>17</v>
      </c>
      <c r="R83" s="216" t="s">
        <v>1001</v>
      </c>
      <c r="S83" s="221" t="s">
        <v>1001</v>
      </c>
      <c r="T83" s="209" t="s">
        <v>1054</v>
      </c>
      <c r="U83" s="207" t="s">
        <v>59</v>
      </c>
      <c r="V83" s="208" t="s">
        <v>944</v>
      </c>
      <c r="W83" s="209"/>
      <c r="X83" s="210" t="s">
        <v>891</v>
      </c>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s="186"/>
      <c r="CU83" s="186"/>
      <c r="CV83" s="186"/>
      <c r="CW83" s="186"/>
    </row>
    <row r="84" spans="1:101" s="245" customFormat="1" ht="60" x14ac:dyDescent="0.25">
      <c r="A84" s="211" t="s">
        <v>161</v>
      </c>
      <c r="B84" s="194" t="s">
        <v>1055</v>
      </c>
      <c r="C84" s="239">
        <v>42248</v>
      </c>
      <c r="D84" s="284">
        <v>2</v>
      </c>
      <c r="E84" s="285">
        <v>2</v>
      </c>
      <c r="F84" s="284">
        <v>1</v>
      </c>
      <c r="G84" s="285">
        <v>1</v>
      </c>
      <c r="H84" s="198" t="s">
        <v>17</v>
      </c>
      <c r="I84" s="213" t="s">
        <v>17</v>
      </c>
      <c r="J84" s="213" t="s">
        <v>17</v>
      </c>
      <c r="K84" s="215" t="s">
        <v>17</v>
      </c>
      <c r="L84" s="220" t="s">
        <v>17</v>
      </c>
      <c r="M84" s="198" t="s">
        <v>17</v>
      </c>
      <c r="N84" s="213" t="s">
        <v>17</v>
      </c>
      <c r="O84" s="213" t="s">
        <v>17</v>
      </c>
      <c r="P84" s="213" t="s">
        <v>17</v>
      </c>
      <c r="Q84" s="214" t="s">
        <v>17</v>
      </c>
      <c r="R84" s="247" t="s">
        <v>17</v>
      </c>
      <c r="S84" s="248" t="s">
        <v>17</v>
      </c>
      <c r="T84" s="243" t="s">
        <v>1056</v>
      </c>
      <c r="U84" s="207" t="s">
        <v>67</v>
      </c>
      <c r="V84" s="208" t="s">
        <v>889</v>
      </c>
      <c r="W84" s="206"/>
      <c r="X84" s="210" t="s">
        <v>891</v>
      </c>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s="186"/>
      <c r="CU84" s="186"/>
      <c r="CV84" s="186"/>
      <c r="CW84" s="186"/>
    </row>
    <row r="85" spans="1:101" s="238" customFormat="1" ht="30" x14ac:dyDescent="0.25">
      <c r="A85" s="211">
        <v>119</v>
      </c>
      <c r="B85" s="194" t="s">
        <v>163</v>
      </c>
      <c r="C85" s="239">
        <v>42248</v>
      </c>
      <c r="D85" s="198" t="s">
        <v>17</v>
      </c>
      <c r="E85" s="212" t="s">
        <v>17</v>
      </c>
      <c r="F85" s="198" t="s">
        <v>17</v>
      </c>
      <c r="G85" s="212" t="s">
        <v>17</v>
      </c>
      <c r="H85" s="198">
        <v>120</v>
      </c>
      <c r="I85" s="213">
        <v>240</v>
      </c>
      <c r="J85" s="213" t="s">
        <v>17</v>
      </c>
      <c r="K85" s="215" t="s">
        <v>17</v>
      </c>
      <c r="L85" s="220" t="s">
        <v>17</v>
      </c>
      <c r="M85" s="198">
        <v>120</v>
      </c>
      <c r="N85" s="213">
        <v>240</v>
      </c>
      <c r="O85" s="213" t="s">
        <v>17</v>
      </c>
      <c r="P85" s="215" t="s">
        <v>17</v>
      </c>
      <c r="Q85" s="220" t="s">
        <v>17</v>
      </c>
      <c r="R85" s="247" t="s">
        <v>1057</v>
      </c>
      <c r="S85" s="272" t="s">
        <v>1057</v>
      </c>
      <c r="T85" s="209" t="s">
        <v>1058</v>
      </c>
      <c r="U85" s="207">
        <v>1</v>
      </c>
      <c r="V85" s="208" t="s">
        <v>944</v>
      </c>
      <c r="W85" s="209"/>
      <c r="X85" s="210" t="s">
        <v>891</v>
      </c>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s="186"/>
      <c r="CU85" s="186"/>
      <c r="CV85" s="186"/>
      <c r="CW85" s="186"/>
    </row>
    <row r="86" spans="1:101" s="288" customFormat="1" ht="45" x14ac:dyDescent="0.25">
      <c r="A86" s="249" t="s">
        <v>164</v>
      </c>
      <c r="B86" s="250" t="s">
        <v>1059</v>
      </c>
      <c r="C86" s="266"/>
      <c r="D86" s="282">
        <v>1</v>
      </c>
      <c r="E86" s="283">
        <v>1</v>
      </c>
      <c r="F86" s="282">
        <v>1</v>
      </c>
      <c r="G86" s="283">
        <v>1</v>
      </c>
      <c r="H86" s="252" t="s">
        <v>17</v>
      </c>
      <c r="I86" s="254" t="s">
        <v>17</v>
      </c>
      <c r="J86" s="254" t="s">
        <v>17</v>
      </c>
      <c r="K86" s="264" t="s">
        <v>17</v>
      </c>
      <c r="L86" s="265" t="s">
        <v>17</v>
      </c>
      <c r="M86" s="252" t="s">
        <v>17</v>
      </c>
      <c r="N86" s="254" t="s">
        <v>17</v>
      </c>
      <c r="O86" s="254" t="s">
        <v>17</v>
      </c>
      <c r="P86" s="254" t="s">
        <v>17</v>
      </c>
      <c r="Q86" s="255" t="s">
        <v>17</v>
      </c>
      <c r="R86" s="267" t="s">
        <v>17</v>
      </c>
      <c r="S86" s="267" t="s">
        <v>17</v>
      </c>
      <c r="T86" s="258" t="s">
        <v>926</v>
      </c>
      <c r="U86" s="259"/>
      <c r="V86" s="259"/>
      <c r="W86" s="280"/>
      <c r="X86" s="261" t="s">
        <v>926</v>
      </c>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s="186"/>
      <c r="CU86" s="186"/>
      <c r="CV86" s="186"/>
      <c r="CW86" s="186"/>
    </row>
    <row r="87" spans="1:101" ht="45" x14ac:dyDescent="0.25">
      <c r="A87" s="249">
        <v>120</v>
      </c>
      <c r="B87" s="250" t="s">
        <v>1060</v>
      </c>
      <c r="C87" s="251"/>
      <c r="D87" s="252" t="s">
        <v>17</v>
      </c>
      <c r="E87" s="253" t="s">
        <v>17</v>
      </c>
      <c r="F87" s="252" t="s">
        <v>17</v>
      </c>
      <c r="G87" s="253" t="s">
        <v>17</v>
      </c>
      <c r="H87" s="252">
        <v>8</v>
      </c>
      <c r="I87" s="254">
        <v>15</v>
      </c>
      <c r="J87" s="254" t="s">
        <v>886</v>
      </c>
      <c r="K87" s="254">
        <v>15</v>
      </c>
      <c r="L87" s="255">
        <v>30</v>
      </c>
      <c r="M87" s="309">
        <v>10</v>
      </c>
      <c r="N87" s="254">
        <v>15</v>
      </c>
      <c r="O87" s="254" t="s">
        <v>886</v>
      </c>
      <c r="P87" s="254">
        <v>15</v>
      </c>
      <c r="Q87" s="255">
        <v>30</v>
      </c>
      <c r="R87" s="277" t="s">
        <v>914</v>
      </c>
      <c r="S87" s="278" t="s">
        <v>914</v>
      </c>
      <c r="T87" s="258" t="s">
        <v>926</v>
      </c>
      <c r="U87" s="259"/>
      <c r="V87" s="259"/>
      <c r="W87" s="258"/>
      <c r="X87" s="261" t="s">
        <v>926</v>
      </c>
    </row>
    <row r="88" spans="1:101" s="238" customFormat="1" ht="75" x14ac:dyDescent="0.25">
      <c r="A88" s="211">
        <v>121</v>
      </c>
      <c r="B88" s="194" t="s">
        <v>1061</v>
      </c>
      <c r="C88" s="239">
        <v>42248</v>
      </c>
      <c r="D88" s="284">
        <v>16</v>
      </c>
      <c r="E88" s="285">
        <v>18</v>
      </c>
      <c r="F88" s="286">
        <v>13</v>
      </c>
      <c r="G88" s="287">
        <v>13</v>
      </c>
      <c r="H88" s="198" t="s">
        <v>17</v>
      </c>
      <c r="I88" s="213" t="s">
        <v>17</v>
      </c>
      <c r="J88" s="213" t="s">
        <v>17</v>
      </c>
      <c r="K88" s="213" t="s">
        <v>17</v>
      </c>
      <c r="L88" s="214" t="s">
        <v>17</v>
      </c>
      <c r="M88" s="198" t="s">
        <v>17</v>
      </c>
      <c r="N88" s="213" t="s">
        <v>17</v>
      </c>
      <c r="O88" s="213" t="s">
        <v>17</v>
      </c>
      <c r="P88" s="213" t="s">
        <v>17</v>
      </c>
      <c r="Q88" s="214" t="s">
        <v>17</v>
      </c>
      <c r="R88" s="247" t="s">
        <v>17</v>
      </c>
      <c r="S88" s="248" t="s">
        <v>17</v>
      </c>
      <c r="T88" s="243" t="s">
        <v>1062</v>
      </c>
      <c r="U88" s="207" t="s">
        <v>94</v>
      </c>
      <c r="V88" s="208" t="s">
        <v>889</v>
      </c>
      <c r="W88" s="209"/>
      <c r="X88" s="210" t="s">
        <v>891</v>
      </c>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c r="BO88" s="186"/>
      <c r="BP88" s="186"/>
      <c r="BQ88" s="186"/>
      <c r="BR88" s="186"/>
      <c r="BS88" s="186"/>
      <c r="BT88" s="186"/>
      <c r="BU88" s="186"/>
      <c r="BV88" s="186"/>
      <c r="BW88" s="186"/>
      <c r="BX88" s="186"/>
      <c r="BY88" s="186"/>
      <c r="BZ88" s="186"/>
      <c r="CA88" s="186"/>
      <c r="CB88" s="186"/>
      <c r="CC88" s="186"/>
      <c r="CD88" s="186"/>
      <c r="CE88" s="186"/>
      <c r="CF88" s="186"/>
      <c r="CG88" s="186"/>
      <c r="CH88" s="186"/>
      <c r="CI88" s="186"/>
      <c r="CJ88" s="186"/>
      <c r="CK88" s="186"/>
      <c r="CL88" s="186"/>
      <c r="CM88" s="186"/>
      <c r="CN88" s="186"/>
      <c r="CO88" s="186"/>
      <c r="CP88" s="186"/>
      <c r="CQ88" s="186"/>
      <c r="CR88" s="186"/>
      <c r="CS88" s="186"/>
      <c r="CT88" s="186"/>
      <c r="CU88" s="186"/>
      <c r="CV88" s="186"/>
      <c r="CW88" s="186"/>
    </row>
    <row r="89" spans="1:101" s="238" customFormat="1" ht="75" x14ac:dyDescent="0.25">
      <c r="A89" s="211">
        <v>122</v>
      </c>
      <c r="B89" s="194" t="s">
        <v>1061</v>
      </c>
      <c r="C89" s="239">
        <v>42248</v>
      </c>
      <c r="D89" s="284">
        <v>6</v>
      </c>
      <c r="E89" s="285">
        <v>8</v>
      </c>
      <c r="F89" s="286">
        <v>5</v>
      </c>
      <c r="G89" s="287">
        <v>7</v>
      </c>
      <c r="H89" s="198" t="s">
        <v>17</v>
      </c>
      <c r="I89" s="213" t="s">
        <v>17</v>
      </c>
      <c r="J89" s="213" t="s">
        <v>17</v>
      </c>
      <c r="K89" s="213" t="s">
        <v>17</v>
      </c>
      <c r="L89" s="214" t="s">
        <v>17</v>
      </c>
      <c r="M89" s="198" t="s">
        <v>17</v>
      </c>
      <c r="N89" s="213" t="s">
        <v>17</v>
      </c>
      <c r="O89" s="213" t="s">
        <v>17</v>
      </c>
      <c r="P89" s="213" t="s">
        <v>17</v>
      </c>
      <c r="Q89" s="214" t="s">
        <v>17</v>
      </c>
      <c r="R89" s="247" t="s">
        <v>17</v>
      </c>
      <c r="S89" s="248" t="s">
        <v>17</v>
      </c>
      <c r="T89" s="243" t="s">
        <v>1056</v>
      </c>
      <c r="U89" s="207" t="s">
        <v>67</v>
      </c>
      <c r="V89" s="208" t="s">
        <v>889</v>
      </c>
      <c r="W89" s="209"/>
      <c r="X89" s="210" t="s">
        <v>891</v>
      </c>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c r="BU89" s="186"/>
      <c r="BV89" s="186"/>
      <c r="BW89" s="186"/>
      <c r="BX89" s="186"/>
      <c r="BY89" s="186"/>
      <c r="BZ89" s="186"/>
      <c r="CA89" s="186"/>
      <c r="CB89" s="186"/>
      <c r="CC89" s="186"/>
      <c r="CD89" s="186"/>
      <c r="CE89" s="186"/>
      <c r="CF89" s="186"/>
      <c r="CG89" s="186"/>
      <c r="CH89" s="186"/>
      <c r="CI89" s="186"/>
      <c r="CJ89" s="186"/>
      <c r="CK89" s="186"/>
      <c r="CL89" s="186"/>
      <c r="CM89" s="186"/>
      <c r="CN89" s="186"/>
      <c r="CO89" s="186"/>
      <c r="CP89" s="186"/>
      <c r="CQ89" s="186"/>
      <c r="CR89" s="186"/>
      <c r="CS89" s="186"/>
      <c r="CT89" s="186"/>
      <c r="CU89" s="186"/>
      <c r="CV89" s="186"/>
      <c r="CW89" s="186"/>
    </row>
    <row r="90" spans="1:101" s="238" customFormat="1" ht="45" x14ac:dyDescent="0.25">
      <c r="A90" s="249">
        <v>123</v>
      </c>
      <c r="B90" s="250" t="s">
        <v>1063</v>
      </c>
      <c r="C90" s="266"/>
      <c r="D90" s="282">
        <v>4</v>
      </c>
      <c r="E90" s="283">
        <v>5</v>
      </c>
      <c r="F90" s="282">
        <v>4</v>
      </c>
      <c r="G90" s="283">
        <v>5</v>
      </c>
      <c r="H90" s="252" t="s">
        <v>17</v>
      </c>
      <c r="I90" s="254" t="s">
        <v>17</v>
      </c>
      <c r="J90" s="254" t="s">
        <v>17</v>
      </c>
      <c r="K90" s="254" t="s">
        <v>17</v>
      </c>
      <c r="L90" s="255" t="s">
        <v>17</v>
      </c>
      <c r="M90" s="252" t="s">
        <v>17</v>
      </c>
      <c r="N90" s="254" t="s">
        <v>17</v>
      </c>
      <c r="O90" s="254" t="s">
        <v>17</v>
      </c>
      <c r="P90" s="254" t="s">
        <v>17</v>
      </c>
      <c r="Q90" s="255" t="s">
        <v>17</v>
      </c>
      <c r="R90" s="267" t="s">
        <v>17</v>
      </c>
      <c r="S90" s="268" t="s">
        <v>17</v>
      </c>
      <c r="T90" s="258" t="s">
        <v>926</v>
      </c>
      <c r="U90" s="259"/>
      <c r="V90" s="259"/>
      <c r="W90" s="258"/>
      <c r="X90" s="261" t="s">
        <v>926</v>
      </c>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c r="CH90" s="186"/>
      <c r="CI90" s="186"/>
      <c r="CJ90" s="186"/>
      <c r="CK90" s="186"/>
      <c r="CL90" s="186"/>
      <c r="CM90" s="186"/>
      <c r="CN90" s="186"/>
      <c r="CO90" s="186"/>
      <c r="CP90" s="186"/>
      <c r="CQ90" s="186"/>
      <c r="CR90" s="186"/>
      <c r="CS90" s="186"/>
      <c r="CT90" s="186"/>
      <c r="CU90" s="186"/>
      <c r="CV90" s="186"/>
      <c r="CW90" s="186"/>
    </row>
    <row r="91" spans="1:101" s="245" customFormat="1" ht="45" x14ac:dyDescent="0.25">
      <c r="A91" s="211">
        <v>124</v>
      </c>
      <c r="B91" s="194" t="s">
        <v>1064</v>
      </c>
      <c r="C91" s="239">
        <v>42248</v>
      </c>
      <c r="D91" s="198" t="s">
        <v>17</v>
      </c>
      <c r="E91" s="212" t="s">
        <v>17</v>
      </c>
      <c r="F91" s="198" t="s">
        <v>17</v>
      </c>
      <c r="G91" s="212" t="s">
        <v>17</v>
      </c>
      <c r="H91" s="198">
        <v>30</v>
      </c>
      <c r="I91" s="213">
        <v>30</v>
      </c>
      <c r="J91" s="213" t="s">
        <v>886</v>
      </c>
      <c r="K91" s="213">
        <v>30</v>
      </c>
      <c r="L91" s="214">
        <v>30</v>
      </c>
      <c r="M91" s="198">
        <v>30</v>
      </c>
      <c r="N91" s="213">
        <v>30</v>
      </c>
      <c r="O91" s="213" t="s">
        <v>886</v>
      </c>
      <c r="P91" s="213">
        <v>30</v>
      </c>
      <c r="Q91" s="214">
        <v>30</v>
      </c>
      <c r="R91" s="216" t="s">
        <v>913</v>
      </c>
      <c r="S91" s="216" t="s">
        <v>914</v>
      </c>
      <c r="T91" s="209" t="s">
        <v>928</v>
      </c>
      <c r="U91" s="207">
        <v>3</v>
      </c>
      <c r="V91" s="208" t="s">
        <v>916</v>
      </c>
      <c r="W91" s="240"/>
      <c r="X91" s="210" t="s">
        <v>891</v>
      </c>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c r="AZ91" s="186"/>
      <c r="BA91" s="186"/>
      <c r="BB91" s="186"/>
      <c r="BC91" s="186"/>
      <c r="BD91" s="186"/>
      <c r="BE91" s="186"/>
      <c r="BF91" s="186"/>
      <c r="BG91" s="186"/>
      <c r="BH91" s="186"/>
      <c r="BI91" s="186"/>
      <c r="BJ91" s="186"/>
      <c r="BK91" s="186"/>
      <c r="BL91" s="186"/>
      <c r="BM91" s="186"/>
      <c r="BN91" s="186"/>
      <c r="BO91" s="186"/>
      <c r="BP91" s="186"/>
      <c r="BQ91" s="186"/>
      <c r="BR91" s="186"/>
      <c r="BS91" s="186"/>
      <c r="BT91" s="186"/>
      <c r="BU91" s="186"/>
      <c r="BV91" s="186"/>
      <c r="BW91" s="186"/>
      <c r="BX91" s="186"/>
      <c r="BY91" s="186"/>
      <c r="BZ91" s="186"/>
      <c r="CA91" s="186"/>
      <c r="CB91" s="186"/>
      <c r="CC91" s="186"/>
      <c r="CD91" s="186"/>
      <c r="CE91" s="186"/>
      <c r="CF91" s="186"/>
      <c r="CG91" s="186"/>
      <c r="CH91" s="186"/>
      <c r="CI91" s="186"/>
      <c r="CJ91" s="186"/>
      <c r="CK91" s="186"/>
      <c r="CL91" s="186"/>
      <c r="CM91" s="186"/>
      <c r="CN91" s="186"/>
      <c r="CO91" s="186"/>
      <c r="CP91" s="186"/>
      <c r="CQ91" s="186"/>
      <c r="CR91" s="186"/>
      <c r="CS91" s="186"/>
      <c r="CT91" s="186"/>
      <c r="CU91" s="186"/>
      <c r="CV91" s="186"/>
      <c r="CW91" s="186"/>
    </row>
    <row r="92" spans="1:101" s="245" customFormat="1" ht="45" x14ac:dyDescent="0.25">
      <c r="A92" s="211">
        <v>125</v>
      </c>
      <c r="B92" s="194" t="s">
        <v>946</v>
      </c>
      <c r="C92" s="239">
        <v>42248</v>
      </c>
      <c r="D92" s="198" t="s">
        <v>17</v>
      </c>
      <c r="E92" s="212"/>
      <c r="F92" s="198" t="s">
        <v>17</v>
      </c>
      <c r="G92" s="212" t="s">
        <v>17</v>
      </c>
      <c r="H92" s="198">
        <v>20</v>
      </c>
      <c r="I92" s="213">
        <v>30</v>
      </c>
      <c r="J92" s="213">
        <v>45</v>
      </c>
      <c r="K92" s="213">
        <v>45</v>
      </c>
      <c r="L92" s="214" t="s">
        <v>17</v>
      </c>
      <c r="M92" s="198">
        <v>20</v>
      </c>
      <c r="N92" s="215" t="s">
        <v>54</v>
      </c>
      <c r="O92" s="215" t="s">
        <v>54</v>
      </c>
      <c r="P92" s="215" t="s">
        <v>54</v>
      </c>
      <c r="Q92" s="220" t="s">
        <v>54</v>
      </c>
      <c r="R92" s="216" t="s">
        <v>953</v>
      </c>
      <c r="S92" s="248" t="s">
        <v>54</v>
      </c>
      <c r="T92" s="243" t="s">
        <v>1065</v>
      </c>
      <c r="U92" s="207" t="s">
        <v>56</v>
      </c>
      <c r="V92" s="208" t="s">
        <v>889</v>
      </c>
      <c r="W92" s="209" t="s">
        <v>1066</v>
      </c>
      <c r="X92" s="210" t="s">
        <v>891</v>
      </c>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86"/>
      <c r="BR92" s="186"/>
      <c r="BS92" s="186"/>
      <c r="BT92" s="186"/>
      <c r="BU92" s="186"/>
      <c r="BV92" s="186"/>
      <c r="BW92" s="186"/>
      <c r="BX92" s="186"/>
      <c r="BY92" s="186"/>
      <c r="BZ92" s="186"/>
      <c r="CA92" s="186"/>
      <c r="CB92" s="186"/>
      <c r="CC92" s="186"/>
      <c r="CD92" s="186"/>
      <c r="CE92" s="186"/>
      <c r="CF92" s="186"/>
      <c r="CG92" s="186"/>
      <c r="CH92" s="186"/>
      <c r="CI92" s="186"/>
      <c r="CJ92" s="186"/>
      <c r="CK92" s="186"/>
      <c r="CL92" s="186"/>
      <c r="CM92" s="186"/>
      <c r="CN92" s="186"/>
      <c r="CO92" s="186"/>
      <c r="CP92" s="186"/>
      <c r="CQ92" s="186"/>
      <c r="CR92" s="186"/>
      <c r="CS92" s="186"/>
      <c r="CT92" s="186"/>
      <c r="CU92" s="186"/>
      <c r="CV92" s="186"/>
      <c r="CW92" s="186"/>
    </row>
    <row r="93" spans="1:101" s="238" customFormat="1" ht="75" x14ac:dyDescent="0.25">
      <c r="A93" s="211">
        <v>128</v>
      </c>
      <c r="B93" s="194" t="s">
        <v>1067</v>
      </c>
      <c r="C93" s="239">
        <v>42248</v>
      </c>
      <c r="D93" s="198" t="s">
        <v>17</v>
      </c>
      <c r="E93" s="212" t="s">
        <v>17</v>
      </c>
      <c r="F93" s="198" t="s">
        <v>17</v>
      </c>
      <c r="G93" s="212" t="s">
        <v>17</v>
      </c>
      <c r="H93" s="198">
        <v>30</v>
      </c>
      <c r="I93" s="213">
        <v>30</v>
      </c>
      <c r="J93" s="213">
        <v>30</v>
      </c>
      <c r="K93" s="213">
        <v>30</v>
      </c>
      <c r="L93" s="214">
        <v>30</v>
      </c>
      <c r="M93" s="269">
        <v>20</v>
      </c>
      <c r="N93" s="213">
        <v>30</v>
      </c>
      <c r="O93" s="213">
        <v>30</v>
      </c>
      <c r="P93" s="213">
        <v>30</v>
      </c>
      <c r="Q93" s="214">
        <v>30</v>
      </c>
      <c r="R93" s="216" t="s">
        <v>895</v>
      </c>
      <c r="S93" s="221" t="s">
        <v>895</v>
      </c>
      <c r="T93" s="243" t="s">
        <v>1068</v>
      </c>
      <c r="U93" s="207">
        <v>2</v>
      </c>
      <c r="V93" s="208" t="s">
        <v>889</v>
      </c>
      <c r="W93" s="209" t="s">
        <v>1069</v>
      </c>
      <c r="X93" s="210" t="s">
        <v>891</v>
      </c>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6"/>
      <c r="CA93" s="186"/>
      <c r="CB93" s="186"/>
      <c r="CC93" s="186"/>
      <c r="CD93" s="186"/>
      <c r="CE93" s="186"/>
      <c r="CF93" s="186"/>
      <c r="CG93" s="186"/>
      <c r="CH93" s="186"/>
      <c r="CI93" s="186"/>
      <c r="CJ93" s="186"/>
      <c r="CK93" s="186"/>
      <c r="CL93" s="186"/>
      <c r="CM93" s="186"/>
      <c r="CN93" s="186"/>
      <c r="CO93" s="186"/>
      <c r="CP93" s="186"/>
      <c r="CQ93" s="186"/>
      <c r="CR93" s="186"/>
      <c r="CS93" s="186"/>
      <c r="CT93" s="186"/>
      <c r="CU93" s="186"/>
      <c r="CV93" s="186"/>
      <c r="CW93" s="186"/>
    </row>
    <row r="94" spans="1:101" ht="60" x14ac:dyDescent="0.25">
      <c r="A94" s="249">
        <v>131</v>
      </c>
      <c r="B94" s="250" t="s">
        <v>1070</v>
      </c>
      <c r="C94" s="251"/>
      <c r="D94" s="252" t="s">
        <v>17</v>
      </c>
      <c r="E94" s="253" t="s">
        <v>17</v>
      </c>
      <c r="F94" s="252" t="s">
        <v>17</v>
      </c>
      <c r="G94" s="253" t="s">
        <v>17</v>
      </c>
      <c r="H94" s="252">
        <v>30</v>
      </c>
      <c r="I94" s="254">
        <v>30</v>
      </c>
      <c r="J94" s="254" t="s">
        <v>886</v>
      </c>
      <c r="K94" s="254">
        <v>30</v>
      </c>
      <c r="L94" s="255">
        <v>30</v>
      </c>
      <c r="M94" s="252">
        <v>30</v>
      </c>
      <c r="N94" s="254">
        <v>30</v>
      </c>
      <c r="O94" s="254" t="s">
        <v>886</v>
      </c>
      <c r="P94" s="254">
        <v>30</v>
      </c>
      <c r="Q94" s="255">
        <v>30</v>
      </c>
      <c r="R94" s="277" t="s">
        <v>895</v>
      </c>
      <c r="S94" s="278" t="s">
        <v>895</v>
      </c>
      <c r="T94" s="258" t="s">
        <v>926</v>
      </c>
      <c r="U94" s="259"/>
      <c r="V94" s="279"/>
      <c r="W94" s="280"/>
      <c r="X94" s="261" t="s">
        <v>926</v>
      </c>
    </row>
    <row r="95" spans="1:101" s="245" customFormat="1" ht="60" x14ac:dyDescent="0.25">
      <c r="A95" s="249">
        <v>132</v>
      </c>
      <c r="B95" s="250" t="s">
        <v>1071</v>
      </c>
      <c r="C95" s="251"/>
      <c r="D95" s="252" t="s">
        <v>17</v>
      </c>
      <c r="E95" s="253" t="s">
        <v>17</v>
      </c>
      <c r="F95" s="252" t="s">
        <v>17</v>
      </c>
      <c r="G95" s="253" t="s">
        <v>17</v>
      </c>
      <c r="H95" s="252">
        <v>30</v>
      </c>
      <c r="I95" s="254">
        <v>30</v>
      </c>
      <c r="J95" s="254" t="s">
        <v>886</v>
      </c>
      <c r="K95" s="254">
        <v>30</v>
      </c>
      <c r="L95" s="255">
        <v>30</v>
      </c>
      <c r="M95" s="252">
        <v>30</v>
      </c>
      <c r="N95" s="254">
        <v>30</v>
      </c>
      <c r="O95" s="254" t="s">
        <v>886</v>
      </c>
      <c r="P95" s="254">
        <v>30</v>
      </c>
      <c r="Q95" s="255">
        <v>30</v>
      </c>
      <c r="R95" s="277" t="s">
        <v>894</v>
      </c>
      <c r="S95" s="278" t="s">
        <v>894</v>
      </c>
      <c r="T95" s="258" t="s">
        <v>926</v>
      </c>
      <c r="U95" s="259"/>
      <c r="V95" s="259"/>
      <c r="W95" s="258"/>
      <c r="X95" s="261" t="s">
        <v>926</v>
      </c>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186"/>
      <c r="CB95" s="186"/>
      <c r="CC95" s="186"/>
      <c r="CD95" s="186"/>
      <c r="CE95" s="186"/>
      <c r="CF95" s="186"/>
      <c r="CG95" s="186"/>
      <c r="CH95" s="186"/>
      <c r="CI95" s="186"/>
      <c r="CJ95" s="186"/>
      <c r="CK95" s="186"/>
      <c r="CL95" s="186"/>
      <c r="CM95" s="186"/>
      <c r="CN95" s="186"/>
      <c r="CO95" s="186"/>
      <c r="CP95" s="186"/>
      <c r="CQ95" s="186"/>
      <c r="CR95" s="186"/>
      <c r="CS95" s="186"/>
      <c r="CT95" s="186"/>
      <c r="CU95" s="186"/>
      <c r="CV95" s="186"/>
      <c r="CW95" s="186"/>
    </row>
    <row r="96" spans="1:101" s="238" customFormat="1" ht="30" x14ac:dyDescent="0.25">
      <c r="A96" s="222">
        <v>139</v>
      </c>
      <c r="B96" s="223" t="s">
        <v>175</v>
      </c>
      <c r="C96" s="241">
        <v>41883</v>
      </c>
      <c r="D96" s="225" t="s">
        <v>17</v>
      </c>
      <c r="E96" s="226" t="s">
        <v>17</v>
      </c>
      <c r="F96" s="225" t="s">
        <v>17</v>
      </c>
      <c r="G96" s="226" t="s">
        <v>17</v>
      </c>
      <c r="H96" s="225">
        <v>30</v>
      </c>
      <c r="I96" s="227">
        <v>30</v>
      </c>
      <c r="J96" s="227" t="s">
        <v>17</v>
      </c>
      <c r="K96" s="227">
        <v>30</v>
      </c>
      <c r="L96" s="228">
        <v>30</v>
      </c>
      <c r="M96" s="229" t="s">
        <v>17</v>
      </c>
      <c r="N96" s="230" t="s">
        <v>17</v>
      </c>
      <c r="O96" s="230" t="s">
        <v>17</v>
      </c>
      <c r="P96" s="230" t="s">
        <v>17</v>
      </c>
      <c r="Q96" s="231" t="s">
        <v>17</v>
      </c>
      <c r="R96" s="232" t="s">
        <v>922</v>
      </c>
      <c r="S96" s="233"/>
      <c r="T96" s="234" t="s">
        <v>903</v>
      </c>
      <c r="U96" s="235">
        <v>1</v>
      </c>
      <c r="V96" s="244" t="s">
        <v>944</v>
      </c>
      <c r="W96" s="236" t="s">
        <v>1072</v>
      </c>
      <c r="X96" s="237" t="s">
        <v>905</v>
      </c>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c r="BO96" s="186"/>
      <c r="BP96" s="186"/>
      <c r="BQ96" s="186"/>
      <c r="BR96" s="186"/>
      <c r="BS96" s="186"/>
      <c r="BT96" s="186"/>
      <c r="BU96" s="186"/>
      <c r="BV96" s="186"/>
      <c r="BW96" s="186"/>
      <c r="BX96" s="186"/>
      <c r="BY96" s="186"/>
      <c r="BZ96" s="186"/>
      <c r="CA96" s="186"/>
      <c r="CB96" s="186"/>
      <c r="CC96" s="186"/>
      <c r="CD96" s="186"/>
      <c r="CE96" s="186"/>
      <c r="CF96" s="186"/>
      <c r="CG96" s="186"/>
      <c r="CH96" s="186"/>
      <c r="CI96" s="186"/>
      <c r="CJ96" s="186"/>
      <c r="CK96" s="186"/>
      <c r="CL96" s="186"/>
      <c r="CM96" s="186"/>
      <c r="CN96" s="186"/>
      <c r="CO96" s="186"/>
      <c r="CP96" s="186"/>
      <c r="CQ96" s="186"/>
      <c r="CR96" s="186"/>
      <c r="CS96" s="186"/>
      <c r="CT96" s="186"/>
      <c r="CU96" s="186"/>
      <c r="CV96" s="186"/>
      <c r="CW96" s="186"/>
    </row>
    <row r="97" spans="1:101" ht="30" x14ac:dyDescent="0.25">
      <c r="A97" s="249">
        <v>140</v>
      </c>
      <c r="B97" s="250" t="s">
        <v>176</v>
      </c>
      <c r="C97" s="251"/>
      <c r="D97" s="252" t="s">
        <v>17</v>
      </c>
      <c r="E97" s="253" t="s">
        <v>17</v>
      </c>
      <c r="F97" s="252" t="s">
        <v>17</v>
      </c>
      <c r="G97" s="253" t="s">
        <v>17</v>
      </c>
      <c r="H97" s="252">
        <v>15</v>
      </c>
      <c r="I97" s="254">
        <v>15</v>
      </c>
      <c r="J97" s="254">
        <v>30</v>
      </c>
      <c r="K97" s="254">
        <v>30</v>
      </c>
      <c r="L97" s="255">
        <v>30</v>
      </c>
      <c r="M97" s="252">
        <v>15</v>
      </c>
      <c r="N97" s="254">
        <v>15</v>
      </c>
      <c r="O97" s="254">
        <v>30</v>
      </c>
      <c r="P97" s="254">
        <v>30</v>
      </c>
      <c r="Q97" s="255">
        <v>30</v>
      </c>
      <c r="R97" s="256" t="s">
        <v>953</v>
      </c>
      <c r="S97" s="257" t="s">
        <v>953</v>
      </c>
      <c r="T97" s="258" t="s">
        <v>1073</v>
      </c>
      <c r="U97" s="259"/>
      <c r="V97" s="279"/>
      <c r="W97" s="301"/>
      <c r="X97" s="261" t="s">
        <v>926</v>
      </c>
    </row>
    <row r="98" spans="1:101" s="238" customFormat="1" ht="45" x14ac:dyDescent="0.25">
      <c r="A98" s="211" t="s">
        <v>177</v>
      </c>
      <c r="B98" s="194" t="s">
        <v>1074</v>
      </c>
      <c r="C98" s="239">
        <v>42248</v>
      </c>
      <c r="D98" s="284">
        <v>5</v>
      </c>
      <c r="E98" s="285">
        <v>5</v>
      </c>
      <c r="F98" s="284">
        <v>4</v>
      </c>
      <c r="G98" s="285">
        <v>4</v>
      </c>
      <c r="H98" s="198" t="s">
        <v>17</v>
      </c>
      <c r="I98" s="213" t="s">
        <v>17</v>
      </c>
      <c r="J98" s="213" t="s">
        <v>17</v>
      </c>
      <c r="K98" s="215" t="s">
        <v>17</v>
      </c>
      <c r="L98" s="220" t="s">
        <v>17</v>
      </c>
      <c r="M98" s="198" t="s">
        <v>17</v>
      </c>
      <c r="N98" s="213" t="s">
        <v>17</v>
      </c>
      <c r="O98" s="213" t="s">
        <v>17</v>
      </c>
      <c r="P98" s="213" t="s">
        <v>17</v>
      </c>
      <c r="Q98" s="214" t="s">
        <v>17</v>
      </c>
      <c r="R98" s="247" t="s">
        <v>17</v>
      </c>
      <c r="S98" s="248" t="s">
        <v>17</v>
      </c>
      <c r="T98" s="209" t="s">
        <v>1056</v>
      </c>
      <c r="U98" s="207">
        <v>3</v>
      </c>
      <c r="V98" s="208" t="s">
        <v>916</v>
      </c>
      <c r="W98" s="209"/>
      <c r="X98" s="210" t="s">
        <v>891</v>
      </c>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186"/>
      <c r="BI98" s="186"/>
      <c r="BJ98" s="186"/>
      <c r="BK98" s="186"/>
      <c r="BL98" s="186"/>
      <c r="BM98" s="186"/>
      <c r="BN98" s="186"/>
      <c r="BO98" s="186"/>
      <c r="BP98" s="186"/>
      <c r="BQ98" s="186"/>
      <c r="BR98" s="186"/>
      <c r="BS98" s="186"/>
      <c r="BT98" s="186"/>
      <c r="BU98" s="186"/>
      <c r="BV98" s="186"/>
      <c r="BW98" s="186"/>
      <c r="BX98" s="186"/>
      <c r="BY98" s="186"/>
      <c r="BZ98" s="186"/>
      <c r="CA98" s="186"/>
      <c r="CB98" s="186"/>
      <c r="CC98" s="186"/>
      <c r="CD98" s="186"/>
      <c r="CE98" s="186"/>
      <c r="CF98" s="186"/>
      <c r="CG98" s="186"/>
      <c r="CH98" s="186"/>
      <c r="CI98" s="186"/>
      <c r="CJ98" s="186"/>
      <c r="CK98" s="186"/>
      <c r="CL98" s="186"/>
      <c r="CM98" s="186"/>
      <c r="CN98" s="186"/>
      <c r="CO98" s="186"/>
      <c r="CP98" s="186"/>
      <c r="CQ98" s="186"/>
      <c r="CR98" s="186"/>
      <c r="CS98" s="186"/>
      <c r="CT98" s="186"/>
      <c r="CU98" s="186"/>
      <c r="CV98" s="186"/>
      <c r="CW98" s="186"/>
    </row>
    <row r="99" spans="1:101" s="238" customFormat="1" ht="30" x14ac:dyDescent="0.25">
      <c r="A99" s="211">
        <v>148</v>
      </c>
      <c r="B99" s="194" t="s">
        <v>179</v>
      </c>
      <c r="C99" s="239">
        <v>42248</v>
      </c>
      <c r="D99" s="198" t="s">
        <v>17</v>
      </c>
      <c r="E99" s="212" t="s">
        <v>17</v>
      </c>
      <c r="F99" s="198" t="s">
        <v>17</v>
      </c>
      <c r="G99" s="212" t="s">
        <v>17</v>
      </c>
      <c r="H99" s="198">
        <v>30</v>
      </c>
      <c r="I99" s="213">
        <v>30</v>
      </c>
      <c r="J99" s="213">
        <v>60</v>
      </c>
      <c r="K99" s="213">
        <v>60</v>
      </c>
      <c r="L99" s="214">
        <v>60</v>
      </c>
      <c r="M99" s="198">
        <v>60</v>
      </c>
      <c r="N99" s="213">
        <v>60</v>
      </c>
      <c r="O99" s="213">
        <v>60</v>
      </c>
      <c r="P99" s="213">
        <v>60</v>
      </c>
      <c r="Q99" s="214">
        <v>60</v>
      </c>
      <c r="R99" s="216" t="s">
        <v>1001</v>
      </c>
      <c r="S99" s="221" t="s">
        <v>1001</v>
      </c>
      <c r="T99" s="209" t="s">
        <v>1075</v>
      </c>
      <c r="U99" s="207">
        <v>3</v>
      </c>
      <c r="V99" s="208" t="s">
        <v>916</v>
      </c>
      <c r="W99" s="209"/>
      <c r="X99" s="210" t="s">
        <v>891</v>
      </c>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c r="BV99" s="186"/>
      <c r="BW99" s="186"/>
      <c r="BX99" s="186"/>
      <c r="BY99" s="186"/>
      <c r="BZ99" s="186"/>
      <c r="CA99" s="186"/>
      <c r="CB99" s="186"/>
      <c r="CC99" s="186"/>
      <c r="CD99" s="186"/>
      <c r="CE99" s="186"/>
      <c r="CF99" s="186"/>
      <c r="CG99" s="186"/>
      <c r="CH99" s="186"/>
      <c r="CI99" s="186"/>
      <c r="CJ99" s="186"/>
      <c r="CK99" s="186"/>
      <c r="CL99" s="186"/>
      <c r="CM99" s="186"/>
      <c r="CN99" s="186"/>
      <c r="CO99" s="186"/>
      <c r="CP99" s="186"/>
      <c r="CQ99" s="186"/>
      <c r="CR99" s="186"/>
      <c r="CS99" s="186"/>
      <c r="CT99" s="186"/>
      <c r="CU99" s="186"/>
      <c r="CV99" s="186"/>
      <c r="CW99" s="186"/>
    </row>
    <row r="100" spans="1:101" s="245" customFormat="1" ht="45" x14ac:dyDescent="0.25">
      <c r="A100" s="249">
        <v>150</v>
      </c>
      <c r="B100" s="250" t="s">
        <v>1076</v>
      </c>
      <c r="C100" s="266"/>
      <c r="D100" s="252" t="s">
        <v>17</v>
      </c>
      <c r="E100" s="253" t="s">
        <v>17</v>
      </c>
      <c r="F100" s="252" t="s">
        <v>17</v>
      </c>
      <c r="G100" s="253" t="s">
        <v>17</v>
      </c>
      <c r="H100" s="252">
        <v>15</v>
      </c>
      <c r="I100" s="254">
        <v>15</v>
      </c>
      <c r="J100" s="254" t="s">
        <v>886</v>
      </c>
      <c r="K100" s="254">
        <v>15</v>
      </c>
      <c r="L100" s="255">
        <v>30</v>
      </c>
      <c r="M100" s="252">
        <v>15</v>
      </c>
      <c r="N100" s="254">
        <v>15</v>
      </c>
      <c r="O100" s="254" t="s">
        <v>886</v>
      </c>
      <c r="P100" s="254">
        <v>15</v>
      </c>
      <c r="Q100" s="255">
        <v>30</v>
      </c>
      <c r="R100" s="277" t="s">
        <v>894</v>
      </c>
      <c r="S100" s="277" t="s">
        <v>894</v>
      </c>
      <c r="T100" s="258" t="s">
        <v>926</v>
      </c>
      <c r="U100" s="259"/>
      <c r="V100" s="279"/>
      <c r="W100" s="280"/>
      <c r="X100" s="261" t="s">
        <v>926</v>
      </c>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186"/>
      <c r="BI100" s="186"/>
      <c r="BJ100" s="186"/>
      <c r="BK100" s="186"/>
      <c r="BL100" s="186"/>
      <c r="BM100" s="186"/>
      <c r="BN100" s="186"/>
      <c r="BO100" s="186"/>
      <c r="BP100" s="186"/>
      <c r="BQ100" s="186"/>
      <c r="BR100" s="186"/>
      <c r="BS100" s="186"/>
      <c r="BT100" s="186"/>
      <c r="BU100" s="186"/>
      <c r="BV100" s="186"/>
      <c r="BW100" s="186"/>
      <c r="BX100" s="186"/>
      <c r="BY100" s="186"/>
      <c r="BZ100" s="186"/>
      <c r="CA100" s="186"/>
      <c r="CB100" s="186"/>
      <c r="CC100" s="186"/>
      <c r="CD100" s="186"/>
      <c r="CE100" s="186"/>
      <c r="CF100" s="186"/>
      <c r="CG100" s="186"/>
      <c r="CH100" s="186"/>
      <c r="CI100" s="186"/>
      <c r="CJ100" s="186"/>
      <c r="CK100" s="186"/>
      <c r="CL100" s="186"/>
      <c r="CM100" s="186"/>
      <c r="CN100" s="186"/>
      <c r="CO100" s="186"/>
      <c r="CP100" s="186"/>
      <c r="CQ100" s="186"/>
      <c r="CR100" s="186"/>
      <c r="CS100" s="186"/>
      <c r="CT100" s="186"/>
      <c r="CU100" s="186"/>
      <c r="CV100" s="186"/>
      <c r="CW100" s="186"/>
    </row>
    <row r="101" spans="1:101" ht="60" x14ac:dyDescent="0.25">
      <c r="A101" s="222">
        <v>152</v>
      </c>
      <c r="B101" s="223" t="s">
        <v>1077</v>
      </c>
      <c r="C101" s="241">
        <v>41883</v>
      </c>
      <c r="D101" s="225">
        <v>5</v>
      </c>
      <c r="E101" s="226">
        <v>5</v>
      </c>
      <c r="F101" s="229" t="s">
        <v>17</v>
      </c>
      <c r="G101" s="242" t="s">
        <v>17</v>
      </c>
      <c r="H101" s="225" t="s">
        <v>17</v>
      </c>
      <c r="I101" s="227" t="s">
        <v>17</v>
      </c>
      <c r="J101" s="227" t="s">
        <v>17</v>
      </c>
      <c r="K101" s="227" t="s">
        <v>17</v>
      </c>
      <c r="L101" s="228" t="s">
        <v>17</v>
      </c>
      <c r="M101" s="225" t="s">
        <v>17</v>
      </c>
      <c r="N101" s="227" t="s">
        <v>17</v>
      </c>
      <c r="O101" s="227" t="s">
        <v>17</v>
      </c>
      <c r="P101" s="227" t="s">
        <v>17</v>
      </c>
      <c r="Q101" s="228" t="s">
        <v>17</v>
      </c>
      <c r="R101" s="232" t="s">
        <v>17</v>
      </c>
      <c r="S101" s="233"/>
      <c r="T101" s="234" t="s">
        <v>903</v>
      </c>
      <c r="U101" s="235">
        <v>1</v>
      </c>
      <c r="V101" s="244" t="s">
        <v>944</v>
      </c>
      <c r="W101" s="236" t="s">
        <v>1078</v>
      </c>
      <c r="X101" s="237" t="s">
        <v>905</v>
      </c>
    </row>
    <row r="102" spans="1:101" ht="30" x14ac:dyDescent="0.25">
      <c r="A102" s="249">
        <v>153</v>
      </c>
      <c r="B102" s="250" t="s">
        <v>182</v>
      </c>
      <c r="C102" s="251"/>
      <c r="D102" s="252" t="s">
        <v>17</v>
      </c>
      <c r="E102" s="253" t="s">
        <v>17</v>
      </c>
      <c r="F102" s="252" t="s">
        <v>17</v>
      </c>
      <c r="G102" s="253" t="s">
        <v>17</v>
      </c>
      <c r="H102" s="252">
        <v>30</v>
      </c>
      <c r="I102" s="254" t="s">
        <v>17</v>
      </c>
      <c r="J102" s="254" t="s">
        <v>17</v>
      </c>
      <c r="K102" s="254" t="s">
        <v>17</v>
      </c>
      <c r="L102" s="255" t="s">
        <v>17</v>
      </c>
      <c r="M102" s="252">
        <v>30</v>
      </c>
      <c r="N102" s="254" t="s">
        <v>17</v>
      </c>
      <c r="O102" s="254" t="s">
        <v>17</v>
      </c>
      <c r="P102" s="264" t="s">
        <v>17</v>
      </c>
      <c r="Q102" s="265" t="s">
        <v>17</v>
      </c>
      <c r="R102" s="256" t="s">
        <v>957</v>
      </c>
      <c r="S102" s="257" t="s">
        <v>957</v>
      </c>
      <c r="T102" s="258" t="s">
        <v>926</v>
      </c>
      <c r="U102" s="259"/>
      <c r="V102" s="259"/>
      <c r="W102" s="260"/>
      <c r="X102" s="261" t="s">
        <v>926</v>
      </c>
    </row>
    <row r="103" spans="1:101" s="245" customFormat="1" ht="45" x14ac:dyDescent="0.25">
      <c r="A103" s="222">
        <v>154</v>
      </c>
      <c r="B103" s="223" t="s">
        <v>183</v>
      </c>
      <c r="C103" s="241">
        <v>42248</v>
      </c>
      <c r="D103" s="225">
        <v>4</v>
      </c>
      <c r="E103" s="226">
        <v>4</v>
      </c>
      <c r="F103" s="229" t="s">
        <v>17</v>
      </c>
      <c r="G103" s="242" t="s">
        <v>17</v>
      </c>
      <c r="H103" s="225" t="s">
        <v>17</v>
      </c>
      <c r="I103" s="227" t="s">
        <v>17</v>
      </c>
      <c r="J103" s="227" t="s">
        <v>17</v>
      </c>
      <c r="K103" s="227" t="s">
        <v>17</v>
      </c>
      <c r="L103" s="228" t="s">
        <v>17</v>
      </c>
      <c r="M103" s="225" t="s">
        <v>17</v>
      </c>
      <c r="N103" s="227" t="s">
        <v>17</v>
      </c>
      <c r="O103" s="227" t="s">
        <v>17</v>
      </c>
      <c r="P103" s="227" t="s">
        <v>17</v>
      </c>
      <c r="Q103" s="228" t="s">
        <v>17</v>
      </c>
      <c r="R103" s="232" t="s">
        <v>17</v>
      </c>
      <c r="S103" s="233"/>
      <c r="T103" s="234" t="s">
        <v>903</v>
      </c>
      <c r="U103" s="235">
        <v>3</v>
      </c>
      <c r="V103" s="244" t="s">
        <v>944</v>
      </c>
      <c r="W103" s="236" t="s">
        <v>1079</v>
      </c>
      <c r="X103" s="237" t="s">
        <v>905</v>
      </c>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c r="CH103" s="186"/>
      <c r="CI103" s="186"/>
      <c r="CJ103" s="186"/>
      <c r="CK103" s="186"/>
      <c r="CL103" s="186"/>
      <c r="CM103" s="186"/>
      <c r="CN103" s="186"/>
      <c r="CO103" s="186"/>
      <c r="CP103" s="186"/>
      <c r="CQ103" s="186"/>
      <c r="CR103" s="186"/>
      <c r="CS103" s="186"/>
      <c r="CT103" s="186"/>
      <c r="CU103" s="186"/>
      <c r="CV103" s="186"/>
      <c r="CW103" s="186"/>
    </row>
    <row r="104" spans="1:101" ht="60" x14ac:dyDescent="0.25">
      <c r="A104" s="289">
        <v>156</v>
      </c>
      <c r="B104" s="290" t="s">
        <v>1080</v>
      </c>
      <c r="C104" s="291">
        <v>42248</v>
      </c>
      <c r="D104" s="292" t="s">
        <v>17</v>
      </c>
      <c r="E104" s="293" t="s">
        <v>17</v>
      </c>
      <c r="F104" s="292" t="s">
        <v>17</v>
      </c>
      <c r="G104" s="293" t="s">
        <v>17</v>
      </c>
      <c r="H104" s="292">
        <v>30</v>
      </c>
      <c r="I104" s="294">
        <v>30</v>
      </c>
      <c r="J104" s="294">
        <v>60</v>
      </c>
      <c r="K104" s="294">
        <v>60</v>
      </c>
      <c r="L104" s="295">
        <v>60</v>
      </c>
      <c r="M104" s="292">
        <v>30</v>
      </c>
      <c r="N104" s="294">
        <v>60</v>
      </c>
      <c r="O104" s="294">
        <v>60</v>
      </c>
      <c r="P104" s="294">
        <v>60</v>
      </c>
      <c r="Q104" s="295">
        <v>60</v>
      </c>
      <c r="R104" s="310" t="s">
        <v>953</v>
      </c>
      <c r="S104" s="221" t="s">
        <v>922</v>
      </c>
      <c r="T104" s="209" t="s">
        <v>1081</v>
      </c>
      <c r="U104" s="299"/>
      <c r="V104" s="343" t="s">
        <v>916</v>
      </c>
      <c r="W104" s="298"/>
      <c r="X104" s="210" t="s">
        <v>891</v>
      </c>
    </row>
    <row r="105" spans="1:101" ht="90" x14ac:dyDescent="0.25">
      <c r="A105" s="211">
        <v>157</v>
      </c>
      <c r="B105" s="194" t="s">
        <v>1082</v>
      </c>
      <c r="C105" s="195">
        <v>42036</v>
      </c>
      <c r="D105" s="284">
        <v>4</v>
      </c>
      <c r="E105" s="285">
        <v>3</v>
      </c>
      <c r="F105" s="284">
        <v>6</v>
      </c>
      <c r="G105" s="285">
        <v>6</v>
      </c>
      <c r="H105" s="198" t="s">
        <v>17</v>
      </c>
      <c r="I105" s="213" t="s">
        <v>17</v>
      </c>
      <c r="J105" s="213" t="s">
        <v>17</v>
      </c>
      <c r="K105" s="215" t="s">
        <v>17</v>
      </c>
      <c r="L105" s="220" t="s">
        <v>17</v>
      </c>
      <c r="M105" s="198" t="s">
        <v>17</v>
      </c>
      <c r="N105" s="213" t="s">
        <v>17</v>
      </c>
      <c r="O105" s="213" t="s">
        <v>17</v>
      </c>
      <c r="P105" s="213" t="s">
        <v>17</v>
      </c>
      <c r="Q105" s="214" t="s">
        <v>17</v>
      </c>
      <c r="R105" s="247" t="s">
        <v>17</v>
      </c>
      <c r="S105" s="248" t="s">
        <v>17</v>
      </c>
      <c r="T105" s="209" t="s">
        <v>1083</v>
      </c>
      <c r="U105" s="207" t="s">
        <v>67</v>
      </c>
      <c r="V105" s="311" t="s">
        <v>889</v>
      </c>
      <c r="W105" s="209"/>
      <c r="X105" s="210" t="s">
        <v>891</v>
      </c>
    </row>
    <row r="106" spans="1:101" s="238" customFormat="1" ht="105" x14ac:dyDescent="0.25">
      <c r="A106" s="222">
        <v>158</v>
      </c>
      <c r="B106" s="223" t="s">
        <v>1084</v>
      </c>
      <c r="C106" s="224">
        <v>42036</v>
      </c>
      <c r="D106" s="225">
        <v>5</v>
      </c>
      <c r="E106" s="226">
        <v>6</v>
      </c>
      <c r="F106" s="229" t="s">
        <v>17</v>
      </c>
      <c r="G106" s="242" t="s">
        <v>17</v>
      </c>
      <c r="H106" s="225" t="s">
        <v>17</v>
      </c>
      <c r="I106" s="227" t="s">
        <v>17</v>
      </c>
      <c r="J106" s="227" t="s">
        <v>17</v>
      </c>
      <c r="K106" s="227" t="s">
        <v>17</v>
      </c>
      <c r="L106" s="228" t="s">
        <v>17</v>
      </c>
      <c r="M106" s="225" t="s">
        <v>17</v>
      </c>
      <c r="N106" s="227" t="s">
        <v>17</v>
      </c>
      <c r="O106" s="227" t="s">
        <v>17</v>
      </c>
      <c r="P106" s="227" t="s">
        <v>17</v>
      </c>
      <c r="Q106" s="228" t="s">
        <v>17</v>
      </c>
      <c r="R106" s="232" t="s">
        <v>17</v>
      </c>
      <c r="S106" s="233"/>
      <c r="T106" s="234" t="s">
        <v>903</v>
      </c>
      <c r="U106" s="235" t="s">
        <v>67</v>
      </c>
      <c r="V106" s="236" t="s">
        <v>889</v>
      </c>
      <c r="W106" s="236" t="s">
        <v>1085</v>
      </c>
      <c r="X106" s="237" t="s">
        <v>905</v>
      </c>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186"/>
      <c r="BI106" s="186"/>
      <c r="BJ106" s="186"/>
      <c r="BK106" s="186"/>
      <c r="BL106" s="186"/>
      <c r="BM106" s="186"/>
      <c r="BN106" s="186"/>
      <c r="BO106" s="186"/>
      <c r="BP106" s="186"/>
      <c r="BQ106" s="186"/>
      <c r="BR106" s="186"/>
      <c r="BS106" s="186"/>
      <c r="BT106" s="186"/>
      <c r="BU106" s="186"/>
      <c r="BV106" s="186"/>
      <c r="BW106" s="186"/>
      <c r="BX106" s="186"/>
      <c r="BY106" s="186"/>
      <c r="BZ106" s="186"/>
      <c r="CA106" s="186"/>
      <c r="CB106" s="186"/>
      <c r="CC106" s="186"/>
      <c r="CD106" s="186"/>
      <c r="CE106" s="186"/>
      <c r="CF106" s="186"/>
      <c r="CG106" s="186"/>
      <c r="CH106" s="186"/>
      <c r="CI106" s="186"/>
      <c r="CJ106" s="186"/>
      <c r="CK106" s="186"/>
      <c r="CL106" s="186"/>
      <c r="CM106" s="186"/>
      <c r="CN106" s="186"/>
      <c r="CO106" s="186"/>
      <c r="CP106" s="186"/>
      <c r="CQ106" s="186"/>
      <c r="CR106" s="186"/>
      <c r="CS106" s="186"/>
      <c r="CT106" s="186"/>
      <c r="CU106" s="186"/>
      <c r="CV106" s="186"/>
      <c r="CW106" s="186"/>
    </row>
    <row r="107" spans="1:101" s="238" customFormat="1" ht="75" x14ac:dyDescent="0.25">
      <c r="A107" s="222">
        <v>159</v>
      </c>
      <c r="B107" s="223" t="s">
        <v>1086</v>
      </c>
      <c r="C107" s="224">
        <v>42036</v>
      </c>
      <c r="D107" s="225">
        <v>5</v>
      </c>
      <c r="E107" s="226">
        <v>4</v>
      </c>
      <c r="F107" s="229" t="s">
        <v>17</v>
      </c>
      <c r="G107" s="242" t="s">
        <v>17</v>
      </c>
      <c r="H107" s="225" t="s">
        <v>17</v>
      </c>
      <c r="I107" s="227" t="s">
        <v>17</v>
      </c>
      <c r="J107" s="227" t="s">
        <v>17</v>
      </c>
      <c r="K107" s="227" t="s">
        <v>17</v>
      </c>
      <c r="L107" s="228" t="s">
        <v>17</v>
      </c>
      <c r="M107" s="225" t="s">
        <v>17</v>
      </c>
      <c r="N107" s="227" t="s">
        <v>17</v>
      </c>
      <c r="O107" s="227" t="s">
        <v>17</v>
      </c>
      <c r="P107" s="227" t="s">
        <v>17</v>
      </c>
      <c r="Q107" s="228" t="s">
        <v>17</v>
      </c>
      <c r="R107" s="232" t="s">
        <v>17</v>
      </c>
      <c r="S107" s="233"/>
      <c r="T107" s="234" t="s">
        <v>903</v>
      </c>
      <c r="U107" s="235" t="s">
        <v>94</v>
      </c>
      <c r="V107" s="236" t="s">
        <v>889</v>
      </c>
      <c r="W107" s="236" t="s">
        <v>1087</v>
      </c>
      <c r="X107" s="237" t="s">
        <v>905</v>
      </c>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c r="BM107" s="186"/>
      <c r="BN107" s="186"/>
      <c r="BO107" s="186"/>
      <c r="BP107" s="186"/>
      <c r="BQ107" s="186"/>
      <c r="BR107" s="186"/>
      <c r="BS107" s="186"/>
      <c r="BT107" s="186"/>
      <c r="BU107" s="186"/>
      <c r="BV107" s="186"/>
      <c r="BW107" s="186"/>
      <c r="BX107" s="186"/>
      <c r="BY107" s="186"/>
      <c r="BZ107" s="186"/>
      <c r="CA107" s="186"/>
      <c r="CB107" s="186"/>
      <c r="CC107" s="186"/>
      <c r="CD107" s="186"/>
      <c r="CE107" s="186"/>
      <c r="CF107" s="186"/>
      <c r="CG107" s="186"/>
      <c r="CH107" s="186"/>
      <c r="CI107" s="186"/>
      <c r="CJ107" s="186"/>
      <c r="CK107" s="186"/>
      <c r="CL107" s="186"/>
      <c r="CM107" s="186"/>
      <c r="CN107" s="186"/>
      <c r="CO107" s="186"/>
      <c r="CP107" s="186"/>
      <c r="CQ107" s="186"/>
      <c r="CR107" s="186"/>
      <c r="CS107" s="186"/>
      <c r="CT107" s="186"/>
      <c r="CU107" s="186"/>
      <c r="CV107" s="186"/>
      <c r="CW107" s="186"/>
    </row>
    <row r="108" spans="1:101" ht="45" x14ac:dyDescent="0.25">
      <c r="A108" s="222">
        <v>161</v>
      </c>
      <c r="B108" s="223" t="s">
        <v>1082</v>
      </c>
      <c r="C108" s="241">
        <v>41883</v>
      </c>
      <c r="D108" s="225">
        <v>5</v>
      </c>
      <c r="E108" s="226">
        <v>5</v>
      </c>
      <c r="F108" s="229" t="s">
        <v>17</v>
      </c>
      <c r="G108" s="242" t="s">
        <v>17</v>
      </c>
      <c r="H108" s="225" t="s">
        <v>17</v>
      </c>
      <c r="I108" s="227" t="s">
        <v>17</v>
      </c>
      <c r="J108" s="227" t="s">
        <v>17</v>
      </c>
      <c r="K108" s="227" t="s">
        <v>17</v>
      </c>
      <c r="L108" s="228" t="s">
        <v>17</v>
      </c>
      <c r="M108" s="225" t="s">
        <v>17</v>
      </c>
      <c r="N108" s="227" t="s">
        <v>17</v>
      </c>
      <c r="O108" s="227" t="s">
        <v>17</v>
      </c>
      <c r="P108" s="227" t="s">
        <v>17</v>
      </c>
      <c r="Q108" s="228" t="s">
        <v>17</v>
      </c>
      <c r="R108" s="232" t="s">
        <v>17</v>
      </c>
      <c r="S108" s="233"/>
      <c r="T108" s="234" t="s">
        <v>903</v>
      </c>
      <c r="U108" s="235">
        <v>1</v>
      </c>
      <c r="V108" s="244" t="s">
        <v>944</v>
      </c>
      <c r="W108" s="271" t="s">
        <v>1088</v>
      </c>
      <c r="X108" s="237" t="s">
        <v>905</v>
      </c>
    </row>
    <row r="109" spans="1:101" s="238" customFormat="1" ht="60" x14ac:dyDescent="0.25">
      <c r="A109" s="249">
        <v>164</v>
      </c>
      <c r="B109" s="250" t="s">
        <v>1089</v>
      </c>
      <c r="C109" s="266"/>
      <c r="D109" s="252" t="s">
        <v>17</v>
      </c>
      <c r="E109" s="253" t="s">
        <v>17</v>
      </c>
      <c r="F109" s="252" t="s">
        <v>17</v>
      </c>
      <c r="G109" s="253" t="s">
        <v>17</v>
      </c>
      <c r="H109" s="252">
        <v>30</v>
      </c>
      <c r="I109" s="254">
        <v>30</v>
      </c>
      <c r="J109" s="254">
        <v>60</v>
      </c>
      <c r="K109" s="254">
        <v>60</v>
      </c>
      <c r="L109" s="265" t="s">
        <v>17</v>
      </c>
      <c r="M109" s="252">
        <v>30</v>
      </c>
      <c r="N109" s="254">
        <v>30</v>
      </c>
      <c r="O109" s="254">
        <v>60</v>
      </c>
      <c r="P109" s="254">
        <v>60</v>
      </c>
      <c r="Q109" s="255" t="s">
        <v>17</v>
      </c>
      <c r="R109" s="277" t="s">
        <v>953</v>
      </c>
      <c r="S109" s="278" t="s">
        <v>953</v>
      </c>
      <c r="T109" s="258" t="s">
        <v>926</v>
      </c>
      <c r="U109" s="259"/>
      <c r="V109" s="259"/>
      <c r="W109" s="258"/>
      <c r="X109" s="261" t="s">
        <v>926</v>
      </c>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c r="BO109" s="186"/>
      <c r="BP109" s="186"/>
      <c r="BQ109" s="186"/>
      <c r="BR109" s="186"/>
      <c r="BS109" s="186"/>
      <c r="BT109" s="186"/>
      <c r="BU109" s="186"/>
      <c r="BV109" s="186"/>
      <c r="BW109" s="186"/>
      <c r="BX109" s="186"/>
      <c r="BY109" s="186"/>
      <c r="BZ109" s="186"/>
      <c r="CA109" s="186"/>
      <c r="CB109" s="186"/>
      <c r="CC109" s="186"/>
      <c r="CD109" s="186"/>
      <c r="CE109" s="186"/>
      <c r="CF109" s="186"/>
      <c r="CG109" s="186"/>
      <c r="CH109" s="186"/>
      <c r="CI109" s="186"/>
      <c r="CJ109" s="186"/>
      <c r="CK109" s="186"/>
      <c r="CL109" s="186"/>
      <c r="CM109" s="186"/>
      <c r="CN109" s="186"/>
      <c r="CO109" s="186"/>
      <c r="CP109" s="186"/>
      <c r="CQ109" s="186"/>
      <c r="CR109" s="186"/>
      <c r="CS109" s="186"/>
      <c r="CT109" s="186"/>
      <c r="CU109" s="186"/>
      <c r="CV109" s="186"/>
      <c r="CW109" s="186"/>
    </row>
    <row r="110" spans="1:101" s="238" customFormat="1" ht="30" x14ac:dyDescent="0.25">
      <c r="A110" s="249">
        <v>166</v>
      </c>
      <c r="B110" s="250" t="s">
        <v>190</v>
      </c>
      <c r="C110" s="251"/>
      <c r="D110" s="252" t="s">
        <v>17</v>
      </c>
      <c r="E110" s="253" t="s">
        <v>17</v>
      </c>
      <c r="F110" s="252" t="s">
        <v>17</v>
      </c>
      <c r="G110" s="253" t="s">
        <v>17</v>
      </c>
      <c r="H110" s="252">
        <v>30</v>
      </c>
      <c r="I110" s="254">
        <v>30</v>
      </c>
      <c r="J110" s="254">
        <v>60</v>
      </c>
      <c r="K110" s="254">
        <v>30</v>
      </c>
      <c r="L110" s="255">
        <v>60</v>
      </c>
      <c r="M110" s="252">
        <v>30</v>
      </c>
      <c r="N110" s="254">
        <v>30</v>
      </c>
      <c r="O110" s="254">
        <v>60</v>
      </c>
      <c r="P110" s="254">
        <v>30</v>
      </c>
      <c r="Q110" s="255">
        <v>60</v>
      </c>
      <c r="R110" s="256" t="s">
        <v>887</v>
      </c>
      <c r="S110" s="257" t="s">
        <v>887</v>
      </c>
      <c r="T110" s="258" t="s">
        <v>926</v>
      </c>
      <c r="U110" s="259"/>
      <c r="V110" s="259"/>
      <c r="W110" s="260"/>
      <c r="X110" s="261" t="s">
        <v>926</v>
      </c>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c r="CH110" s="186"/>
      <c r="CI110" s="186"/>
      <c r="CJ110" s="186"/>
      <c r="CK110" s="186"/>
      <c r="CL110" s="186"/>
      <c r="CM110" s="186"/>
      <c r="CN110" s="186"/>
      <c r="CO110" s="186"/>
      <c r="CP110" s="186"/>
      <c r="CQ110" s="186"/>
      <c r="CR110" s="186"/>
      <c r="CS110" s="186"/>
      <c r="CT110" s="186"/>
      <c r="CU110" s="186"/>
      <c r="CV110" s="186"/>
      <c r="CW110" s="186"/>
    </row>
    <row r="111" spans="1:101" s="238" customFormat="1" ht="120" x14ac:dyDescent="0.25">
      <c r="A111" s="222">
        <v>167</v>
      </c>
      <c r="B111" s="223" t="s">
        <v>1090</v>
      </c>
      <c r="C111" s="241">
        <v>42248</v>
      </c>
      <c r="D111" s="225">
        <v>4</v>
      </c>
      <c r="E111" s="226">
        <v>4</v>
      </c>
      <c r="F111" s="229" t="s">
        <v>17</v>
      </c>
      <c r="G111" s="242" t="s">
        <v>17</v>
      </c>
      <c r="H111" s="225" t="s">
        <v>17</v>
      </c>
      <c r="I111" s="227" t="s">
        <v>17</v>
      </c>
      <c r="J111" s="227" t="s">
        <v>17</v>
      </c>
      <c r="K111" s="227" t="s">
        <v>17</v>
      </c>
      <c r="L111" s="228" t="s">
        <v>17</v>
      </c>
      <c r="M111" s="225" t="s">
        <v>17</v>
      </c>
      <c r="N111" s="227" t="s">
        <v>17</v>
      </c>
      <c r="O111" s="227" t="s">
        <v>17</v>
      </c>
      <c r="P111" s="227" t="s">
        <v>17</v>
      </c>
      <c r="Q111" s="228" t="s">
        <v>17</v>
      </c>
      <c r="R111" s="232" t="s">
        <v>17</v>
      </c>
      <c r="S111" s="233"/>
      <c r="T111" s="234" t="s">
        <v>903</v>
      </c>
      <c r="U111" s="235">
        <v>3</v>
      </c>
      <c r="V111" s="244" t="s">
        <v>944</v>
      </c>
      <c r="W111" s="236" t="s">
        <v>1091</v>
      </c>
      <c r="X111" s="237" t="s">
        <v>905</v>
      </c>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c r="CH111" s="186"/>
      <c r="CI111" s="186"/>
      <c r="CJ111" s="186"/>
      <c r="CK111" s="186"/>
      <c r="CL111" s="186"/>
      <c r="CM111" s="186"/>
      <c r="CN111" s="186"/>
      <c r="CO111" s="186"/>
      <c r="CP111" s="186"/>
      <c r="CQ111" s="186"/>
      <c r="CR111" s="186"/>
      <c r="CS111" s="186"/>
      <c r="CT111" s="186"/>
      <c r="CU111" s="186"/>
      <c r="CV111" s="186"/>
      <c r="CW111" s="186"/>
    </row>
    <row r="112" spans="1:101" s="238" customFormat="1" ht="45" x14ac:dyDescent="0.25">
      <c r="A112" s="211">
        <v>168</v>
      </c>
      <c r="B112" s="194" t="s">
        <v>192</v>
      </c>
      <c r="C112" s="195">
        <v>42036</v>
      </c>
      <c r="D112" s="198" t="s">
        <v>17</v>
      </c>
      <c r="E112" s="212" t="s">
        <v>17</v>
      </c>
      <c r="F112" s="198" t="s">
        <v>17</v>
      </c>
      <c r="G112" s="212" t="s">
        <v>17</v>
      </c>
      <c r="H112" s="198">
        <v>30</v>
      </c>
      <c r="I112" s="213">
        <v>30</v>
      </c>
      <c r="J112" s="213">
        <v>60</v>
      </c>
      <c r="K112" s="213">
        <v>60</v>
      </c>
      <c r="L112" s="214">
        <v>60</v>
      </c>
      <c r="M112" s="246" t="s">
        <v>1092</v>
      </c>
      <c r="N112" s="213">
        <v>30</v>
      </c>
      <c r="O112" s="213">
        <v>60</v>
      </c>
      <c r="P112" s="213">
        <v>60</v>
      </c>
      <c r="Q112" s="214">
        <v>60</v>
      </c>
      <c r="R112" s="216" t="s">
        <v>887</v>
      </c>
      <c r="S112" s="221" t="s">
        <v>887</v>
      </c>
      <c r="T112" s="209" t="s">
        <v>1093</v>
      </c>
      <c r="U112" s="207">
        <v>2</v>
      </c>
      <c r="V112" s="311" t="s">
        <v>889</v>
      </c>
      <c r="W112" s="209"/>
      <c r="X112" s="210" t="s">
        <v>891</v>
      </c>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c r="BU112" s="186"/>
      <c r="BV112" s="186"/>
      <c r="BW112" s="186"/>
      <c r="BX112" s="186"/>
      <c r="BY112" s="186"/>
      <c r="BZ112" s="186"/>
      <c r="CA112" s="186"/>
      <c r="CB112" s="186"/>
      <c r="CC112" s="186"/>
      <c r="CD112" s="186"/>
      <c r="CE112" s="186"/>
      <c r="CF112" s="186"/>
      <c r="CG112" s="186"/>
      <c r="CH112" s="186"/>
      <c r="CI112" s="186"/>
      <c r="CJ112" s="186"/>
      <c r="CK112" s="186"/>
      <c r="CL112" s="186"/>
      <c r="CM112" s="186"/>
      <c r="CN112" s="186"/>
      <c r="CO112" s="186"/>
      <c r="CP112" s="186"/>
      <c r="CQ112" s="186"/>
      <c r="CR112" s="186"/>
      <c r="CS112" s="186"/>
      <c r="CT112" s="186"/>
      <c r="CU112" s="186"/>
      <c r="CV112" s="186"/>
      <c r="CW112" s="186"/>
    </row>
    <row r="113" spans="1:101" ht="30" x14ac:dyDescent="0.25">
      <c r="A113" s="249">
        <v>169</v>
      </c>
      <c r="B113" s="250" t="s">
        <v>182</v>
      </c>
      <c r="C113" s="304"/>
      <c r="D113" s="252" t="s">
        <v>17</v>
      </c>
      <c r="E113" s="253" t="s">
        <v>17</v>
      </c>
      <c r="F113" s="252" t="s">
        <v>17</v>
      </c>
      <c r="G113" s="253" t="s">
        <v>17</v>
      </c>
      <c r="H113" s="252">
        <v>30</v>
      </c>
      <c r="I113" s="254">
        <v>30</v>
      </c>
      <c r="J113" s="254">
        <v>60</v>
      </c>
      <c r="K113" s="254">
        <v>30</v>
      </c>
      <c r="L113" s="255">
        <v>30</v>
      </c>
      <c r="M113" s="252">
        <v>30</v>
      </c>
      <c r="N113" s="254">
        <v>30</v>
      </c>
      <c r="O113" s="254">
        <v>60</v>
      </c>
      <c r="P113" s="254">
        <v>30</v>
      </c>
      <c r="Q113" s="255">
        <v>30</v>
      </c>
      <c r="R113" s="256" t="s">
        <v>887</v>
      </c>
      <c r="S113" s="257" t="s">
        <v>887</v>
      </c>
      <c r="T113" s="258" t="s">
        <v>926</v>
      </c>
      <c r="U113" s="259"/>
      <c r="V113" s="301"/>
      <c r="W113" s="301"/>
      <c r="X113" s="261" t="s">
        <v>926</v>
      </c>
    </row>
    <row r="114" spans="1:101" ht="45" x14ac:dyDescent="0.25">
      <c r="A114" s="222">
        <v>173</v>
      </c>
      <c r="B114" s="223" t="s">
        <v>194</v>
      </c>
      <c r="C114" s="241">
        <v>41883</v>
      </c>
      <c r="D114" s="225">
        <v>2</v>
      </c>
      <c r="E114" s="226">
        <v>2</v>
      </c>
      <c r="F114" s="229" t="s">
        <v>17</v>
      </c>
      <c r="G114" s="242" t="s">
        <v>17</v>
      </c>
      <c r="H114" s="225" t="s">
        <v>17</v>
      </c>
      <c r="I114" s="227" t="s">
        <v>17</v>
      </c>
      <c r="J114" s="227" t="s">
        <v>17</v>
      </c>
      <c r="K114" s="227" t="s">
        <v>17</v>
      </c>
      <c r="L114" s="228" t="s">
        <v>17</v>
      </c>
      <c r="M114" s="225" t="s">
        <v>17</v>
      </c>
      <c r="N114" s="227" t="s">
        <v>17</v>
      </c>
      <c r="O114" s="227" t="s">
        <v>17</v>
      </c>
      <c r="P114" s="227" t="s">
        <v>17</v>
      </c>
      <c r="Q114" s="228" t="s">
        <v>17</v>
      </c>
      <c r="R114" s="232" t="s">
        <v>17</v>
      </c>
      <c r="S114" s="233"/>
      <c r="T114" s="234" t="s">
        <v>903</v>
      </c>
      <c r="U114" s="235">
        <v>1</v>
      </c>
      <c r="V114" s="244" t="s">
        <v>944</v>
      </c>
      <c r="W114" s="236" t="s">
        <v>1094</v>
      </c>
      <c r="X114" s="237" t="s">
        <v>905</v>
      </c>
    </row>
    <row r="115" spans="1:101" s="238" customFormat="1" ht="106.5" customHeight="1" x14ac:dyDescent="0.25">
      <c r="A115" s="211">
        <v>177</v>
      </c>
      <c r="B115" s="194" t="s">
        <v>1095</v>
      </c>
      <c r="C115" s="195">
        <v>42036</v>
      </c>
      <c r="D115" s="284">
        <v>9</v>
      </c>
      <c r="E115" s="285">
        <v>9</v>
      </c>
      <c r="F115" s="286">
        <v>21</v>
      </c>
      <c r="G115" s="287">
        <v>21</v>
      </c>
      <c r="H115" s="198" t="s">
        <v>17</v>
      </c>
      <c r="I115" s="213" t="s">
        <v>17</v>
      </c>
      <c r="J115" s="213" t="s">
        <v>17</v>
      </c>
      <c r="K115" s="215" t="s">
        <v>17</v>
      </c>
      <c r="L115" s="220" t="s">
        <v>17</v>
      </c>
      <c r="M115" s="198" t="s">
        <v>17</v>
      </c>
      <c r="N115" s="213" t="s">
        <v>17</v>
      </c>
      <c r="O115" s="213" t="s">
        <v>17</v>
      </c>
      <c r="P115" s="213" t="s">
        <v>17</v>
      </c>
      <c r="Q115" s="214" t="s">
        <v>17</v>
      </c>
      <c r="R115" s="247" t="s">
        <v>17</v>
      </c>
      <c r="S115" s="248" t="s">
        <v>17</v>
      </c>
      <c r="T115" s="243" t="s">
        <v>1096</v>
      </c>
      <c r="U115" s="207" t="s">
        <v>94</v>
      </c>
      <c r="V115" s="208" t="s">
        <v>889</v>
      </c>
      <c r="W115" s="209"/>
      <c r="X115" s="210" t="s">
        <v>891</v>
      </c>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c r="BO115" s="186"/>
      <c r="BP115" s="186"/>
      <c r="BQ115" s="186"/>
      <c r="BR115" s="186"/>
      <c r="BS115" s="186"/>
      <c r="BT115" s="186"/>
      <c r="BU115" s="186"/>
      <c r="BV115" s="186"/>
      <c r="BW115" s="186"/>
      <c r="BX115" s="186"/>
      <c r="BY115" s="186"/>
      <c r="BZ115" s="186"/>
      <c r="CA115" s="186"/>
      <c r="CB115" s="186"/>
      <c r="CC115" s="186"/>
      <c r="CD115" s="186"/>
      <c r="CE115" s="186"/>
      <c r="CF115" s="186"/>
      <c r="CG115" s="186"/>
      <c r="CH115" s="186"/>
      <c r="CI115" s="186"/>
      <c r="CJ115" s="186"/>
      <c r="CK115" s="186"/>
      <c r="CL115" s="186"/>
      <c r="CM115" s="186"/>
      <c r="CN115" s="186"/>
      <c r="CO115" s="186"/>
      <c r="CP115" s="186"/>
      <c r="CQ115" s="186"/>
      <c r="CR115" s="186"/>
      <c r="CS115" s="186"/>
      <c r="CT115" s="186"/>
      <c r="CU115" s="186"/>
      <c r="CV115" s="186"/>
      <c r="CW115" s="186"/>
    </row>
    <row r="116" spans="1:101" s="238" customFormat="1" ht="45" x14ac:dyDescent="0.25">
      <c r="A116" s="222">
        <v>178</v>
      </c>
      <c r="B116" s="223" t="s">
        <v>1095</v>
      </c>
      <c r="C116" s="224">
        <v>42036</v>
      </c>
      <c r="D116" s="225">
        <v>7</v>
      </c>
      <c r="E116" s="226">
        <v>8</v>
      </c>
      <c r="F116" s="229" t="s">
        <v>17</v>
      </c>
      <c r="G116" s="242" t="s">
        <v>17</v>
      </c>
      <c r="H116" s="225" t="s">
        <v>17</v>
      </c>
      <c r="I116" s="227" t="s">
        <v>17</v>
      </c>
      <c r="J116" s="227" t="s">
        <v>17</v>
      </c>
      <c r="K116" s="227" t="s">
        <v>17</v>
      </c>
      <c r="L116" s="228" t="s">
        <v>17</v>
      </c>
      <c r="M116" s="225" t="s">
        <v>17</v>
      </c>
      <c r="N116" s="227" t="s">
        <v>17</v>
      </c>
      <c r="O116" s="227" t="s">
        <v>17</v>
      </c>
      <c r="P116" s="227" t="s">
        <v>17</v>
      </c>
      <c r="Q116" s="228" t="s">
        <v>17</v>
      </c>
      <c r="R116" s="232" t="s">
        <v>17</v>
      </c>
      <c r="S116" s="233"/>
      <c r="T116" s="234" t="s">
        <v>903</v>
      </c>
      <c r="U116" s="235" t="s">
        <v>67</v>
      </c>
      <c r="V116" s="236" t="s">
        <v>889</v>
      </c>
      <c r="W116" s="236" t="s">
        <v>1097</v>
      </c>
      <c r="X116" s="237" t="s">
        <v>905</v>
      </c>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c r="CH116" s="186"/>
      <c r="CI116" s="186"/>
      <c r="CJ116" s="186"/>
      <c r="CK116" s="186"/>
      <c r="CL116" s="186"/>
      <c r="CM116" s="186"/>
      <c r="CN116" s="186"/>
      <c r="CO116" s="186"/>
      <c r="CP116" s="186"/>
      <c r="CQ116" s="186"/>
      <c r="CR116" s="186"/>
      <c r="CS116" s="186"/>
      <c r="CT116" s="186"/>
      <c r="CU116" s="186"/>
      <c r="CV116" s="186"/>
      <c r="CW116" s="186"/>
    </row>
    <row r="117" spans="1:101" ht="45" x14ac:dyDescent="0.25">
      <c r="A117" s="222">
        <v>179</v>
      </c>
      <c r="B117" s="223" t="s">
        <v>1098</v>
      </c>
      <c r="C117" s="224">
        <v>42036</v>
      </c>
      <c r="D117" s="225">
        <v>8</v>
      </c>
      <c r="E117" s="226">
        <v>7</v>
      </c>
      <c r="F117" s="229" t="s">
        <v>17</v>
      </c>
      <c r="G117" s="242" t="s">
        <v>17</v>
      </c>
      <c r="H117" s="225" t="s">
        <v>17</v>
      </c>
      <c r="I117" s="227" t="s">
        <v>17</v>
      </c>
      <c r="J117" s="227" t="s">
        <v>17</v>
      </c>
      <c r="K117" s="227" t="s">
        <v>17</v>
      </c>
      <c r="L117" s="228" t="s">
        <v>17</v>
      </c>
      <c r="M117" s="225" t="s">
        <v>17</v>
      </c>
      <c r="N117" s="227" t="s">
        <v>17</v>
      </c>
      <c r="O117" s="227" t="s">
        <v>17</v>
      </c>
      <c r="P117" s="227" t="s">
        <v>17</v>
      </c>
      <c r="Q117" s="228" t="s">
        <v>17</v>
      </c>
      <c r="R117" s="232" t="s">
        <v>17</v>
      </c>
      <c r="S117" s="233"/>
      <c r="T117" s="234" t="s">
        <v>903</v>
      </c>
      <c r="U117" s="235" t="s">
        <v>94</v>
      </c>
      <c r="V117" s="236" t="s">
        <v>889</v>
      </c>
      <c r="W117" s="271" t="s">
        <v>1099</v>
      </c>
      <c r="X117" s="237" t="s">
        <v>905</v>
      </c>
    </row>
    <row r="118" spans="1:101" s="238" customFormat="1" ht="30" x14ac:dyDescent="0.25">
      <c r="A118" s="249">
        <v>180</v>
      </c>
      <c r="B118" s="250" t="s">
        <v>1100</v>
      </c>
      <c r="C118" s="266"/>
      <c r="D118" s="252" t="s">
        <v>17</v>
      </c>
      <c r="E118" s="253" t="s">
        <v>17</v>
      </c>
      <c r="F118" s="252" t="s">
        <v>17</v>
      </c>
      <c r="G118" s="253" t="s">
        <v>17</v>
      </c>
      <c r="H118" s="252">
        <v>30</v>
      </c>
      <c r="I118" s="254">
        <v>30</v>
      </c>
      <c r="J118" s="254" t="s">
        <v>886</v>
      </c>
      <c r="K118" s="254">
        <v>30</v>
      </c>
      <c r="L118" s="255">
        <v>30</v>
      </c>
      <c r="M118" s="252">
        <v>30</v>
      </c>
      <c r="N118" s="254">
        <v>30</v>
      </c>
      <c r="O118" s="254" t="s">
        <v>886</v>
      </c>
      <c r="P118" s="254">
        <v>30</v>
      </c>
      <c r="Q118" s="255">
        <v>30</v>
      </c>
      <c r="R118" s="277" t="s">
        <v>1101</v>
      </c>
      <c r="S118" s="278" t="s">
        <v>1101</v>
      </c>
      <c r="T118" s="258" t="s">
        <v>926</v>
      </c>
      <c r="U118" s="312"/>
      <c r="V118" s="313"/>
      <c r="W118" s="258"/>
      <c r="X118" s="261" t="s">
        <v>926</v>
      </c>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c r="BO118" s="186"/>
      <c r="BP118" s="186"/>
      <c r="BQ118" s="186"/>
      <c r="BR118" s="186"/>
      <c r="BS118" s="186"/>
      <c r="BT118" s="186"/>
      <c r="BU118" s="186"/>
      <c r="BV118" s="186"/>
      <c r="BW118" s="186"/>
      <c r="BX118" s="186"/>
      <c r="BY118" s="186"/>
      <c r="BZ118" s="186"/>
      <c r="CA118" s="186"/>
      <c r="CB118" s="186"/>
      <c r="CC118" s="186"/>
      <c r="CD118" s="186"/>
      <c r="CE118" s="186"/>
      <c r="CF118" s="186"/>
      <c r="CG118" s="186"/>
      <c r="CH118" s="186"/>
      <c r="CI118" s="186"/>
      <c r="CJ118" s="186"/>
      <c r="CK118" s="186"/>
      <c r="CL118" s="186"/>
      <c r="CM118" s="186"/>
      <c r="CN118" s="186"/>
      <c r="CO118" s="186"/>
      <c r="CP118" s="186"/>
      <c r="CQ118" s="186"/>
      <c r="CR118" s="186"/>
      <c r="CS118" s="186"/>
      <c r="CT118" s="186"/>
      <c r="CU118" s="186"/>
      <c r="CV118" s="186"/>
      <c r="CW118" s="186"/>
    </row>
    <row r="119" spans="1:101" ht="76.5" customHeight="1" x14ac:dyDescent="0.25">
      <c r="A119" s="211">
        <v>181</v>
      </c>
      <c r="B119" s="194" t="s">
        <v>1102</v>
      </c>
      <c r="C119" s="314" t="s">
        <v>1103</v>
      </c>
      <c r="D119" s="198" t="s">
        <v>17</v>
      </c>
      <c r="E119" s="212" t="s">
        <v>17</v>
      </c>
      <c r="F119" s="198" t="s">
        <v>17</v>
      </c>
      <c r="G119" s="212" t="s">
        <v>17</v>
      </c>
      <c r="H119" s="198">
        <v>30</v>
      </c>
      <c r="I119" s="213">
        <v>30</v>
      </c>
      <c r="J119" s="213">
        <v>30</v>
      </c>
      <c r="K119" s="213">
        <v>30</v>
      </c>
      <c r="L119" s="214">
        <v>30</v>
      </c>
      <c r="M119" s="246" t="s">
        <v>907</v>
      </c>
      <c r="N119" s="213">
        <v>30</v>
      </c>
      <c r="O119" s="213">
        <v>30</v>
      </c>
      <c r="P119" s="213">
        <v>30</v>
      </c>
      <c r="Q119" s="214">
        <v>30</v>
      </c>
      <c r="R119" s="216" t="s">
        <v>953</v>
      </c>
      <c r="S119" s="221" t="s">
        <v>1001</v>
      </c>
      <c r="T119" s="209" t="s">
        <v>1104</v>
      </c>
      <c r="U119" s="207" t="s">
        <v>67</v>
      </c>
      <c r="V119" s="208" t="s">
        <v>889</v>
      </c>
      <c r="W119" s="240"/>
      <c r="X119" s="210" t="s">
        <v>891</v>
      </c>
    </row>
    <row r="120" spans="1:101" s="238" customFormat="1" ht="30" x14ac:dyDescent="0.25">
      <c r="A120" s="211">
        <v>182</v>
      </c>
      <c r="B120" s="194" t="s">
        <v>200</v>
      </c>
      <c r="C120" s="239">
        <v>42248</v>
      </c>
      <c r="D120" s="198" t="s">
        <v>17</v>
      </c>
      <c r="E120" s="212" t="s">
        <v>17</v>
      </c>
      <c r="F120" s="198" t="s">
        <v>17</v>
      </c>
      <c r="G120" s="212" t="s">
        <v>17</v>
      </c>
      <c r="H120" s="198">
        <v>30</v>
      </c>
      <c r="I120" s="213">
        <v>60</v>
      </c>
      <c r="J120" s="213" t="s">
        <v>17</v>
      </c>
      <c r="K120" s="213">
        <v>60</v>
      </c>
      <c r="L120" s="214">
        <v>60</v>
      </c>
      <c r="M120" s="198">
        <v>60</v>
      </c>
      <c r="N120" s="213">
        <v>60</v>
      </c>
      <c r="O120" s="213" t="s">
        <v>17</v>
      </c>
      <c r="P120" s="213">
        <v>60</v>
      </c>
      <c r="Q120" s="214">
        <v>60</v>
      </c>
      <c r="R120" s="247" t="s">
        <v>950</v>
      </c>
      <c r="S120" s="272" t="s">
        <v>950</v>
      </c>
      <c r="T120" s="209" t="s">
        <v>1105</v>
      </c>
      <c r="U120" s="207">
        <v>3</v>
      </c>
      <c r="V120" s="208" t="s">
        <v>916</v>
      </c>
      <c r="W120" s="209"/>
      <c r="X120" s="210" t="s">
        <v>891</v>
      </c>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c r="BO120" s="186"/>
      <c r="BP120" s="186"/>
      <c r="BQ120" s="186"/>
      <c r="BR120" s="186"/>
      <c r="BS120" s="186"/>
      <c r="BT120" s="186"/>
      <c r="BU120" s="186"/>
      <c r="BV120" s="186"/>
      <c r="BW120" s="186"/>
      <c r="BX120" s="186"/>
      <c r="BY120" s="186"/>
      <c r="BZ120" s="186"/>
      <c r="CA120" s="186"/>
      <c r="CB120" s="186"/>
      <c r="CC120" s="186"/>
      <c r="CD120" s="186"/>
      <c r="CE120" s="186"/>
      <c r="CF120" s="186"/>
      <c r="CG120" s="186"/>
      <c r="CH120" s="186"/>
      <c r="CI120" s="186"/>
      <c r="CJ120" s="186"/>
      <c r="CK120" s="186"/>
      <c r="CL120" s="186"/>
      <c r="CM120" s="186"/>
      <c r="CN120" s="186"/>
      <c r="CO120" s="186"/>
      <c r="CP120" s="186"/>
      <c r="CQ120" s="186"/>
      <c r="CR120" s="186"/>
      <c r="CS120" s="186"/>
      <c r="CT120" s="186"/>
      <c r="CU120" s="186"/>
      <c r="CV120" s="186"/>
      <c r="CW120" s="186"/>
    </row>
    <row r="121" spans="1:101" s="245" customFormat="1" ht="30" x14ac:dyDescent="0.25">
      <c r="A121" s="249">
        <v>183</v>
      </c>
      <c r="B121" s="250" t="s">
        <v>201</v>
      </c>
      <c r="C121" s="251"/>
      <c r="D121" s="252" t="s">
        <v>17</v>
      </c>
      <c r="E121" s="253" t="s">
        <v>17</v>
      </c>
      <c r="F121" s="252" t="s">
        <v>17</v>
      </c>
      <c r="G121" s="253" t="s">
        <v>17</v>
      </c>
      <c r="H121" s="252">
        <v>30</v>
      </c>
      <c r="I121" s="254">
        <v>60</v>
      </c>
      <c r="J121" s="254" t="s">
        <v>17</v>
      </c>
      <c r="K121" s="254">
        <v>60</v>
      </c>
      <c r="L121" s="255" t="s">
        <v>17</v>
      </c>
      <c r="M121" s="252">
        <v>30</v>
      </c>
      <c r="N121" s="254">
        <v>60</v>
      </c>
      <c r="O121" s="254" t="s">
        <v>17</v>
      </c>
      <c r="P121" s="254">
        <v>60</v>
      </c>
      <c r="Q121" s="255" t="s">
        <v>17</v>
      </c>
      <c r="R121" s="256" t="s">
        <v>957</v>
      </c>
      <c r="S121" s="257" t="s">
        <v>957</v>
      </c>
      <c r="T121" s="258" t="s">
        <v>926</v>
      </c>
      <c r="U121" s="259"/>
      <c r="V121" s="259"/>
      <c r="W121" s="301"/>
      <c r="X121" s="261" t="s">
        <v>926</v>
      </c>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c r="BV121" s="186"/>
      <c r="BW121" s="186"/>
      <c r="BX121" s="186"/>
      <c r="BY121" s="186"/>
      <c r="BZ121" s="186"/>
      <c r="CA121" s="186"/>
      <c r="CB121" s="186"/>
      <c r="CC121" s="186"/>
      <c r="CD121" s="186"/>
      <c r="CE121" s="186"/>
      <c r="CF121" s="186"/>
      <c r="CG121" s="186"/>
      <c r="CH121" s="186"/>
      <c r="CI121" s="186"/>
      <c r="CJ121" s="186"/>
      <c r="CK121" s="186"/>
      <c r="CL121" s="186"/>
      <c r="CM121" s="186"/>
      <c r="CN121" s="186"/>
      <c r="CO121" s="186"/>
      <c r="CP121" s="186"/>
      <c r="CQ121" s="186"/>
      <c r="CR121" s="186"/>
      <c r="CS121" s="186"/>
      <c r="CT121" s="186"/>
      <c r="CU121" s="186"/>
      <c r="CV121" s="186"/>
      <c r="CW121" s="186"/>
    </row>
    <row r="122" spans="1:101" s="238" customFormat="1" ht="30" x14ac:dyDescent="0.25">
      <c r="A122" s="211">
        <v>186</v>
      </c>
      <c r="B122" s="194" t="s">
        <v>202</v>
      </c>
      <c r="C122" s="239">
        <v>42248</v>
      </c>
      <c r="D122" s="198" t="s">
        <v>17</v>
      </c>
      <c r="E122" s="212" t="s">
        <v>17</v>
      </c>
      <c r="F122" s="198" t="s">
        <v>17</v>
      </c>
      <c r="G122" s="212" t="s">
        <v>17</v>
      </c>
      <c r="H122" s="198">
        <v>30</v>
      </c>
      <c r="I122" s="213" t="s">
        <v>17</v>
      </c>
      <c r="J122" s="213" t="s">
        <v>17</v>
      </c>
      <c r="K122" s="215" t="s">
        <v>17</v>
      </c>
      <c r="L122" s="220" t="s">
        <v>17</v>
      </c>
      <c r="M122" s="198">
        <v>60</v>
      </c>
      <c r="N122" s="213" t="s">
        <v>17</v>
      </c>
      <c r="O122" s="213" t="s">
        <v>17</v>
      </c>
      <c r="P122" s="215" t="s">
        <v>17</v>
      </c>
      <c r="Q122" s="214" t="s">
        <v>17</v>
      </c>
      <c r="R122" s="247" t="s">
        <v>957</v>
      </c>
      <c r="S122" s="272" t="s">
        <v>957</v>
      </c>
      <c r="T122" s="209" t="s">
        <v>1106</v>
      </c>
      <c r="U122" s="207">
        <v>3</v>
      </c>
      <c r="V122" s="208" t="s">
        <v>916</v>
      </c>
      <c r="W122" s="209"/>
      <c r="X122" s="210" t="s">
        <v>891</v>
      </c>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c r="BO122" s="186"/>
      <c r="BP122" s="186"/>
      <c r="BQ122" s="186"/>
      <c r="BR122" s="186"/>
      <c r="BS122" s="186"/>
      <c r="BT122" s="186"/>
      <c r="BU122" s="186"/>
      <c r="BV122" s="186"/>
      <c r="BW122" s="186"/>
      <c r="BX122" s="186"/>
      <c r="BY122" s="186"/>
      <c r="BZ122" s="186"/>
      <c r="CA122" s="186"/>
      <c r="CB122" s="186"/>
      <c r="CC122" s="186"/>
      <c r="CD122" s="186"/>
      <c r="CE122" s="186"/>
      <c r="CF122" s="186"/>
      <c r="CG122" s="186"/>
      <c r="CH122" s="186"/>
      <c r="CI122" s="186"/>
      <c r="CJ122" s="186"/>
      <c r="CK122" s="186"/>
      <c r="CL122" s="186"/>
      <c r="CM122" s="186"/>
      <c r="CN122" s="186"/>
      <c r="CO122" s="186"/>
      <c r="CP122" s="186"/>
      <c r="CQ122" s="186"/>
      <c r="CR122" s="186"/>
      <c r="CS122" s="186"/>
      <c r="CT122" s="186"/>
      <c r="CU122" s="186"/>
      <c r="CV122" s="186"/>
      <c r="CW122" s="186"/>
    </row>
    <row r="123" spans="1:101" s="245" customFormat="1" ht="60" x14ac:dyDescent="0.25">
      <c r="A123" s="211">
        <v>187</v>
      </c>
      <c r="B123" s="194" t="s">
        <v>203</v>
      </c>
      <c r="C123" s="195">
        <v>42036</v>
      </c>
      <c r="D123" s="198" t="s">
        <v>17</v>
      </c>
      <c r="E123" s="212" t="s">
        <v>17</v>
      </c>
      <c r="F123" s="198" t="s">
        <v>17</v>
      </c>
      <c r="G123" s="212" t="s">
        <v>17</v>
      </c>
      <c r="H123" s="198" t="s">
        <v>886</v>
      </c>
      <c r="I123" s="213">
        <v>60</v>
      </c>
      <c r="J123" s="213">
        <v>60</v>
      </c>
      <c r="K123" s="213">
        <v>60</v>
      </c>
      <c r="L123" s="214">
        <v>60</v>
      </c>
      <c r="M123" s="198" t="s">
        <v>886</v>
      </c>
      <c r="N123" s="213">
        <v>60</v>
      </c>
      <c r="O123" s="213">
        <v>60</v>
      </c>
      <c r="P123" s="213">
        <v>60</v>
      </c>
      <c r="Q123" s="214">
        <v>60</v>
      </c>
      <c r="R123" s="216" t="s">
        <v>887</v>
      </c>
      <c r="S123" s="221" t="s">
        <v>1001</v>
      </c>
      <c r="T123" s="209" t="s">
        <v>1107</v>
      </c>
      <c r="U123" s="207" t="s">
        <v>67</v>
      </c>
      <c r="V123" s="311" t="s">
        <v>889</v>
      </c>
      <c r="W123" s="240" t="s">
        <v>1108</v>
      </c>
      <c r="X123" s="210" t="s">
        <v>891</v>
      </c>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row>
    <row r="124" spans="1:101" s="245" customFormat="1" ht="60" x14ac:dyDescent="0.25">
      <c r="A124" s="222">
        <v>190</v>
      </c>
      <c r="B124" s="223" t="s">
        <v>1109</v>
      </c>
      <c r="C124" s="224">
        <v>42036</v>
      </c>
      <c r="D124" s="225">
        <v>6</v>
      </c>
      <c r="E124" s="226">
        <v>5</v>
      </c>
      <c r="F124" s="229" t="s">
        <v>17</v>
      </c>
      <c r="G124" s="242" t="s">
        <v>17</v>
      </c>
      <c r="H124" s="225" t="s">
        <v>17</v>
      </c>
      <c r="I124" s="227" t="s">
        <v>17</v>
      </c>
      <c r="J124" s="227" t="s">
        <v>17</v>
      </c>
      <c r="K124" s="227" t="s">
        <v>17</v>
      </c>
      <c r="L124" s="228" t="s">
        <v>17</v>
      </c>
      <c r="M124" s="225" t="s">
        <v>17</v>
      </c>
      <c r="N124" s="227" t="s">
        <v>17</v>
      </c>
      <c r="O124" s="227" t="s">
        <v>17</v>
      </c>
      <c r="P124" s="227" t="s">
        <v>17</v>
      </c>
      <c r="Q124" s="228" t="s">
        <v>17</v>
      </c>
      <c r="R124" s="232" t="s">
        <v>17</v>
      </c>
      <c r="S124" s="233"/>
      <c r="T124" s="234" t="s">
        <v>903</v>
      </c>
      <c r="U124" s="235" t="s">
        <v>67</v>
      </c>
      <c r="V124" s="236" t="s">
        <v>889</v>
      </c>
      <c r="W124" s="236" t="s">
        <v>1110</v>
      </c>
      <c r="X124" s="237" t="s">
        <v>905</v>
      </c>
      <c r="Y124" s="186"/>
      <c r="Z124" s="186"/>
      <c r="AA124" s="186"/>
      <c r="AB124" s="186"/>
      <c r="AC124" s="186"/>
      <c r="AD124" s="186"/>
      <c r="AE124" s="186"/>
      <c r="AF124" s="186"/>
      <c r="AG124" s="186"/>
      <c r="AH124" s="186"/>
      <c r="AI124" s="186"/>
      <c r="AJ124" s="186"/>
      <c r="AK124" s="186"/>
      <c r="AL124" s="186"/>
      <c r="AM124" s="186"/>
      <c r="AN124" s="186"/>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c r="CH124" s="186"/>
      <c r="CI124" s="186"/>
      <c r="CJ124" s="186"/>
      <c r="CK124" s="186"/>
      <c r="CL124" s="186"/>
      <c r="CM124" s="186"/>
      <c r="CN124" s="186"/>
      <c r="CO124" s="186"/>
      <c r="CP124" s="186"/>
      <c r="CQ124" s="186"/>
      <c r="CR124" s="186"/>
      <c r="CS124" s="186"/>
      <c r="CT124" s="186"/>
      <c r="CU124" s="186"/>
      <c r="CV124" s="186"/>
      <c r="CW124" s="186"/>
    </row>
    <row r="125" spans="1:101" ht="90" x14ac:dyDescent="0.25">
      <c r="A125" s="222">
        <v>192</v>
      </c>
      <c r="B125" s="223" t="s">
        <v>1111</v>
      </c>
      <c r="C125" s="224">
        <v>42036</v>
      </c>
      <c r="D125" s="225">
        <v>4</v>
      </c>
      <c r="E125" s="226">
        <v>4</v>
      </c>
      <c r="F125" s="229" t="s">
        <v>17</v>
      </c>
      <c r="G125" s="242" t="s">
        <v>17</v>
      </c>
      <c r="H125" s="225" t="s">
        <v>17</v>
      </c>
      <c r="I125" s="227" t="s">
        <v>17</v>
      </c>
      <c r="J125" s="227" t="s">
        <v>17</v>
      </c>
      <c r="K125" s="227" t="s">
        <v>17</v>
      </c>
      <c r="L125" s="228" t="s">
        <v>17</v>
      </c>
      <c r="M125" s="225" t="s">
        <v>17</v>
      </c>
      <c r="N125" s="227" t="s">
        <v>17</v>
      </c>
      <c r="O125" s="227" t="s">
        <v>17</v>
      </c>
      <c r="P125" s="227" t="s">
        <v>17</v>
      </c>
      <c r="Q125" s="228" t="s">
        <v>17</v>
      </c>
      <c r="R125" s="232" t="s">
        <v>17</v>
      </c>
      <c r="S125" s="233"/>
      <c r="T125" s="234" t="s">
        <v>903</v>
      </c>
      <c r="U125" s="235" t="s">
        <v>67</v>
      </c>
      <c r="V125" s="236" t="s">
        <v>889</v>
      </c>
      <c r="W125" s="236" t="s">
        <v>1112</v>
      </c>
      <c r="X125" s="237" t="s">
        <v>905</v>
      </c>
    </row>
    <row r="126" spans="1:101" s="245" customFormat="1" ht="60" x14ac:dyDescent="0.25">
      <c r="A126" s="211" t="s">
        <v>206</v>
      </c>
      <c r="B126" s="194" t="s">
        <v>207</v>
      </c>
      <c r="C126" s="195">
        <v>42036</v>
      </c>
      <c r="D126" s="284">
        <v>7</v>
      </c>
      <c r="E126" s="285">
        <v>7</v>
      </c>
      <c r="F126" s="284">
        <v>7</v>
      </c>
      <c r="G126" s="287">
        <v>7</v>
      </c>
      <c r="H126" s="198" t="s">
        <v>17</v>
      </c>
      <c r="I126" s="213" t="s">
        <v>17</v>
      </c>
      <c r="J126" s="213" t="s">
        <v>17</v>
      </c>
      <c r="K126" s="215" t="s">
        <v>17</v>
      </c>
      <c r="L126" s="220" t="s">
        <v>17</v>
      </c>
      <c r="M126" s="198" t="s">
        <v>17</v>
      </c>
      <c r="N126" s="213" t="s">
        <v>17</v>
      </c>
      <c r="O126" s="213" t="s">
        <v>17</v>
      </c>
      <c r="P126" s="213" t="s">
        <v>17</v>
      </c>
      <c r="Q126" s="214" t="s">
        <v>17</v>
      </c>
      <c r="R126" s="247" t="s">
        <v>17</v>
      </c>
      <c r="S126" s="248" t="s">
        <v>17</v>
      </c>
      <c r="T126" s="243" t="s">
        <v>1113</v>
      </c>
      <c r="U126" s="207" t="s">
        <v>67</v>
      </c>
      <c r="V126" s="208" t="s">
        <v>889</v>
      </c>
      <c r="W126" s="243"/>
      <c r="X126" s="210" t="s">
        <v>891</v>
      </c>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6"/>
      <c r="BC126" s="186"/>
      <c r="BD126" s="186"/>
      <c r="BE126" s="186"/>
      <c r="BF126" s="186"/>
      <c r="BG126" s="186"/>
      <c r="BH126" s="186"/>
      <c r="BI126" s="186"/>
      <c r="BJ126" s="186"/>
      <c r="BK126" s="186"/>
      <c r="BL126" s="186"/>
      <c r="BM126" s="186"/>
      <c r="BN126" s="186"/>
      <c r="BO126" s="186"/>
      <c r="BP126" s="186"/>
      <c r="BQ126" s="186"/>
      <c r="BR126" s="186"/>
      <c r="BS126" s="186"/>
      <c r="BT126" s="186"/>
      <c r="BU126" s="186"/>
      <c r="BV126" s="186"/>
      <c r="BW126" s="186"/>
      <c r="BX126" s="186"/>
      <c r="BY126" s="186"/>
      <c r="BZ126" s="186"/>
      <c r="CA126" s="186"/>
      <c r="CB126" s="186"/>
      <c r="CC126" s="186"/>
      <c r="CD126" s="186"/>
      <c r="CE126" s="186"/>
      <c r="CF126" s="186"/>
      <c r="CG126" s="186"/>
      <c r="CH126" s="186"/>
      <c r="CI126" s="186"/>
      <c r="CJ126" s="186"/>
      <c r="CK126" s="186"/>
      <c r="CL126" s="186"/>
      <c r="CM126" s="186"/>
      <c r="CN126" s="186"/>
      <c r="CO126" s="186"/>
      <c r="CP126" s="186"/>
      <c r="CQ126" s="186"/>
      <c r="CR126" s="186"/>
      <c r="CS126" s="186"/>
      <c r="CT126" s="186"/>
      <c r="CU126" s="186"/>
      <c r="CV126" s="186"/>
      <c r="CW126" s="186"/>
    </row>
    <row r="127" spans="1:101" ht="45" x14ac:dyDescent="0.25">
      <c r="A127" s="211">
        <v>197</v>
      </c>
      <c r="B127" s="194" t="s">
        <v>208</v>
      </c>
      <c r="C127" s="195">
        <v>42036</v>
      </c>
      <c r="D127" s="284">
        <v>7</v>
      </c>
      <c r="E127" s="285">
        <v>9</v>
      </c>
      <c r="F127" s="284">
        <v>7</v>
      </c>
      <c r="G127" s="285">
        <v>7</v>
      </c>
      <c r="H127" s="198" t="s">
        <v>17</v>
      </c>
      <c r="I127" s="213" t="s">
        <v>17</v>
      </c>
      <c r="J127" s="213" t="s">
        <v>17</v>
      </c>
      <c r="K127" s="215" t="s">
        <v>17</v>
      </c>
      <c r="L127" s="220" t="s">
        <v>17</v>
      </c>
      <c r="M127" s="198" t="s">
        <v>17</v>
      </c>
      <c r="N127" s="213" t="s">
        <v>17</v>
      </c>
      <c r="O127" s="213" t="s">
        <v>17</v>
      </c>
      <c r="P127" s="213" t="s">
        <v>17</v>
      </c>
      <c r="Q127" s="214" t="s">
        <v>17</v>
      </c>
      <c r="R127" s="247" t="s">
        <v>17</v>
      </c>
      <c r="S127" s="248" t="s">
        <v>17</v>
      </c>
      <c r="T127" s="209" t="s">
        <v>1114</v>
      </c>
      <c r="U127" s="207" t="s">
        <v>94</v>
      </c>
      <c r="V127" s="208" t="s">
        <v>889</v>
      </c>
      <c r="W127" s="209" t="s">
        <v>1115</v>
      </c>
      <c r="X127" s="210" t="s">
        <v>891</v>
      </c>
    </row>
    <row r="128" spans="1:101" ht="60" x14ac:dyDescent="0.25">
      <c r="A128" s="222">
        <v>200</v>
      </c>
      <c r="B128" s="223" t="s">
        <v>209</v>
      </c>
      <c r="C128" s="276" t="s">
        <v>1116</v>
      </c>
      <c r="D128" s="225" t="s">
        <v>17</v>
      </c>
      <c r="E128" s="226" t="s">
        <v>17</v>
      </c>
      <c r="F128" s="225" t="s">
        <v>17</v>
      </c>
      <c r="G128" s="226" t="s">
        <v>17</v>
      </c>
      <c r="H128" s="225" t="s">
        <v>1117</v>
      </c>
      <c r="I128" s="227">
        <v>35</v>
      </c>
      <c r="J128" s="227" t="s">
        <v>17</v>
      </c>
      <c r="K128" s="227" t="s">
        <v>17</v>
      </c>
      <c r="L128" s="228" t="s">
        <v>17</v>
      </c>
      <c r="M128" s="229" t="s">
        <v>17</v>
      </c>
      <c r="N128" s="230" t="s">
        <v>17</v>
      </c>
      <c r="O128" s="227" t="s">
        <v>17</v>
      </c>
      <c r="P128" s="227" t="s">
        <v>17</v>
      </c>
      <c r="Q128" s="228" t="s">
        <v>17</v>
      </c>
      <c r="R128" s="232" t="s">
        <v>957</v>
      </c>
      <c r="S128" s="233"/>
      <c r="T128" s="234" t="s">
        <v>903</v>
      </c>
      <c r="U128" s="235" t="s">
        <v>59</v>
      </c>
      <c r="V128" s="244" t="s">
        <v>916</v>
      </c>
      <c r="W128" s="236" t="s">
        <v>1118</v>
      </c>
      <c r="X128" s="237" t="s">
        <v>905</v>
      </c>
    </row>
    <row r="129" spans="1:101" ht="60" x14ac:dyDescent="0.25">
      <c r="A129" s="222">
        <v>201</v>
      </c>
      <c r="B129" s="223" t="s">
        <v>210</v>
      </c>
      <c r="C129" s="241">
        <v>42248</v>
      </c>
      <c r="D129" s="225">
        <v>2</v>
      </c>
      <c r="E129" s="226">
        <v>1</v>
      </c>
      <c r="F129" s="229" t="s">
        <v>17</v>
      </c>
      <c r="G129" s="242" t="s">
        <v>17</v>
      </c>
      <c r="H129" s="225" t="s">
        <v>17</v>
      </c>
      <c r="I129" s="227" t="s">
        <v>17</v>
      </c>
      <c r="J129" s="227" t="s">
        <v>17</v>
      </c>
      <c r="K129" s="227" t="s">
        <v>17</v>
      </c>
      <c r="L129" s="228" t="s">
        <v>17</v>
      </c>
      <c r="M129" s="225" t="s">
        <v>17</v>
      </c>
      <c r="N129" s="227" t="s">
        <v>17</v>
      </c>
      <c r="O129" s="227" t="s">
        <v>17</v>
      </c>
      <c r="P129" s="227" t="s">
        <v>17</v>
      </c>
      <c r="Q129" s="228" t="s">
        <v>17</v>
      </c>
      <c r="R129" s="232" t="s">
        <v>17</v>
      </c>
      <c r="S129" s="233"/>
      <c r="T129" s="234" t="s">
        <v>903</v>
      </c>
      <c r="U129" s="235">
        <v>3</v>
      </c>
      <c r="V129" s="244" t="s">
        <v>944</v>
      </c>
      <c r="W129" s="236" t="s">
        <v>1119</v>
      </c>
      <c r="X129" s="237" t="s">
        <v>905</v>
      </c>
    </row>
    <row r="130" spans="1:101" ht="60" x14ac:dyDescent="0.25">
      <c r="A130" s="222">
        <v>202</v>
      </c>
      <c r="B130" s="223" t="s">
        <v>1120</v>
      </c>
      <c r="C130" s="241">
        <v>41883</v>
      </c>
      <c r="D130" s="225">
        <v>4</v>
      </c>
      <c r="E130" s="226">
        <v>6</v>
      </c>
      <c r="F130" s="229" t="s">
        <v>17</v>
      </c>
      <c r="G130" s="242" t="s">
        <v>17</v>
      </c>
      <c r="H130" s="225" t="s">
        <v>17</v>
      </c>
      <c r="I130" s="227" t="s">
        <v>17</v>
      </c>
      <c r="J130" s="227" t="s">
        <v>17</v>
      </c>
      <c r="K130" s="227" t="s">
        <v>17</v>
      </c>
      <c r="L130" s="228" t="s">
        <v>17</v>
      </c>
      <c r="M130" s="225" t="s">
        <v>17</v>
      </c>
      <c r="N130" s="227" t="s">
        <v>17</v>
      </c>
      <c r="O130" s="227" t="s">
        <v>17</v>
      </c>
      <c r="P130" s="227" t="s">
        <v>17</v>
      </c>
      <c r="Q130" s="228" t="s">
        <v>17</v>
      </c>
      <c r="R130" s="232" t="s">
        <v>17</v>
      </c>
      <c r="S130" s="233"/>
      <c r="T130" s="234" t="s">
        <v>903</v>
      </c>
      <c r="U130" s="235" t="s">
        <v>94</v>
      </c>
      <c r="V130" s="244" t="s">
        <v>944</v>
      </c>
      <c r="W130" s="236" t="s">
        <v>1121</v>
      </c>
      <c r="X130" s="237" t="s">
        <v>905</v>
      </c>
    </row>
    <row r="131" spans="1:101" ht="30" x14ac:dyDescent="0.25">
      <c r="A131" s="222">
        <v>203</v>
      </c>
      <c r="B131" s="223" t="s">
        <v>212</v>
      </c>
      <c r="C131" s="241">
        <v>41883</v>
      </c>
      <c r="D131" s="225" t="s">
        <v>17</v>
      </c>
      <c r="E131" s="226" t="s">
        <v>17</v>
      </c>
      <c r="F131" s="225" t="s">
        <v>17</v>
      </c>
      <c r="G131" s="226" t="s">
        <v>17</v>
      </c>
      <c r="H131" s="225">
        <v>30</v>
      </c>
      <c r="I131" s="227">
        <v>60</v>
      </c>
      <c r="J131" s="227" t="s">
        <v>17</v>
      </c>
      <c r="K131" s="227">
        <v>60</v>
      </c>
      <c r="L131" s="228">
        <v>60</v>
      </c>
      <c r="M131" s="229" t="s">
        <v>17</v>
      </c>
      <c r="N131" s="230" t="s">
        <v>17</v>
      </c>
      <c r="O131" s="227" t="s">
        <v>17</v>
      </c>
      <c r="P131" s="227" t="s">
        <v>17</v>
      </c>
      <c r="Q131" s="228" t="s">
        <v>17</v>
      </c>
      <c r="R131" s="232" t="s">
        <v>957</v>
      </c>
      <c r="S131" s="233"/>
      <c r="T131" s="234" t="s">
        <v>903</v>
      </c>
      <c r="U131" s="235">
        <v>1</v>
      </c>
      <c r="V131" s="244" t="s">
        <v>944</v>
      </c>
      <c r="W131" s="236" t="s">
        <v>1119</v>
      </c>
      <c r="X131" s="237" t="s">
        <v>905</v>
      </c>
    </row>
    <row r="132" spans="1:101" s="238" customFormat="1" ht="60" x14ac:dyDescent="0.25">
      <c r="A132" s="211">
        <v>204</v>
      </c>
      <c r="B132" s="194" t="s">
        <v>213</v>
      </c>
      <c r="C132" s="239">
        <v>41883</v>
      </c>
      <c r="D132" s="198" t="s">
        <v>17</v>
      </c>
      <c r="E132" s="212" t="s">
        <v>17</v>
      </c>
      <c r="F132" s="198" t="s">
        <v>17</v>
      </c>
      <c r="G132" s="212" t="s">
        <v>17</v>
      </c>
      <c r="H132" s="198" t="s">
        <v>17</v>
      </c>
      <c r="I132" s="213">
        <v>30</v>
      </c>
      <c r="J132" s="213" t="s">
        <v>17</v>
      </c>
      <c r="K132" s="213">
        <v>30</v>
      </c>
      <c r="L132" s="214">
        <v>30</v>
      </c>
      <c r="M132" s="246">
        <v>30</v>
      </c>
      <c r="N132" s="213">
        <v>60</v>
      </c>
      <c r="O132" s="215" t="s">
        <v>17</v>
      </c>
      <c r="P132" s="215" t="s">
        <v>54</v>
      </c>
      <c r="Q132" s="220" t="s">
        <v>54</v>
      </c>
      <c r="R132" s="247" t="s">
        <v>1122</v>
      </c>
      <c r="S132" s="272" t="s">
        <v>957</v>
      </c>
      <c r="T132" s="209" t="s">
        <v>1123</v>
      </c>
      <c r="U132" s="207" t="s">
        <v>94</v>
      </c>
      <c r="V132" s="311" t="s">
        <v>1124</v>
      </c>
      <c r="W132" s="209"/>
      <c r="X132" s="210" t="s">
        <v>891</v>
      </c>
      <c r="Y132" s="186"/>
      <c r="Z132" s="186"/>
      <c r="AA132" s="186"/>
      <c r="AB132" s="186"/>
      <c r="AC132" s="186"/>
      <c r="AD132" s="186"/>
      <c r="AE132" s="186"/>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186"/>
      <c r="BI132" s="186"/>
      <c r="BJ132" s="186"/>
      <c r="BK132" s="186"/>
      <c r="BL132" s="186"/>
      <c r="BM132" s="186"/>
      <c r="BN132" s="186"/>
      <c r="BO132" s="186"/>
      <c r="BP132" s="186"/>
      <c r="BQ132" s="186"/>
      <c r="BR132" s="186"/>
      <c r="BS132" s="186"/>
      <c r="BT132" s="186"/>
      <c r="BU132" s="186"/>
      <c r="BV132" s="186"/>
      <c r="BW132" s="186"/>
      <c r="BX132" s="186"/>
      <c r="BY132" s="186"/>
      <c r="BZ132" s="186"/>
      <c r="CA132" s="186"/>
      <c r="CB132" s="186"/>
      <c r="CC132" s="186"/>
      <c r="CD132" s="186"/>
      <c r="CE132" s="186"/>
      <c r="CF132" s="186"/>
      <c r="CG132" s="186"/>
      <c r="CH132" s="186"/>
      <c r="CI132" s="186"/>
      <c r="CJ132" s="186"/>
      <c r="CK132" s="186"/>
      <c r="CL132" s="186"/>
      <c r="CM132" s="186"/>
      <c r="CN132" s="186"/>
      <c r="CO132" s="186"/>
      <c r="CP132" s="186"/>
      <c r="CQ132" s="186"/>
      <c r="CR132" s="186"/>
      <c r="CS132" s="186"/>
      <c r="CT132" s="186"/>
      <c r="CU132" s="186"/>
      <c r="CV132" s="186"/>
      <c r="CW132" s="186"/>
    </row>
    <row r="133" spans="1:101" s="238" customFormat="1" ht="60" x14ac:dyDescent="0.25">
      <c r="A133" s="222" t="s">
        <v>214</v>
      </c>
      <c r="B133" s="223" t="s">
        <v>1125</v>
      </c>
      <c r="C133" s="241">
        <v>41883</v>
      </c>
      <c r="D133" s="225">
        <v>4</v>
      </c>
      <c r="E133" s="226">
        <v>5</v>
      </c>
      <c r="F133" s="229" t="s">
        <v>17</v>
      </c>
      <c r="G133" s="242" t="s">
        <v>17</v>
      </c>
      <c r="H133" s="225" t="s">
        <v>17</v>
      </c>
      <c r="I133" s="227" t="s">
        <v>17</v>
      </c>
      <c r="J133" s="227" t="s">
        <v>17</v>
      </c>
      <c r="K133" s="227" t="s">
        <v>17</v>
      </c>
      <c r="L133" s="228" t="s">
        <v>17</v>
      </c>
      <c r="M133" s="225" t="s">
        <v>17</v>
      </c>
      <c r="N133" s="227" t="s">
        <v>17</v>
      </c>
      <c r="O133" s="227" t="s">
        <v>17</v>
      </c>
      <c r="P133" s="227" t="s">
        <v>17</v>
      </c>
      <c r="Q133" s="228" t="s">
        <v>17</v>
      </c>
      <c r="R133" s="232" t="s">
        <v>17</v>
      </c>
      <c r="S133" s="233"/>
      <c r="T133" s="234" t="s">
        <v>903</v>
      </c>
      <c r="U133" s="235">
        <v>1</v>
      </c>
      <c r="V133" s="244" t="s">
        <v>916</v>
      </c>
      <c r="W133" s="236" t="s">
        <v>1126</v>
      </c>
      <c r="X133" s="237" t="s">
        <v>905</v>
      </c>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c r="AZ133" s="186"/>
      <c r="BA133" s="186"/>
      <c r="BB133" s="186"/>
      <c r="BC133" s="186"/>
      <c r="BD133" s="186"/>
      <c r="BE133" s="186"/>
      <c r="BF133" s="186"/>
      <c r="BG133" s="186"/>
      <c r="BH133" s="186"/>
      <c r="BI133" s="186"/>
      <c r="BJ133" s="186"/>
      <c r="BK133" s="186"/>
      <c r="BL133" s="186"/>
      <c r="BM133" s="186"/>
      <c r="BN133" s="186"/>
      <c r="BO133" s="186"/>
      <c r="BP133" s="186"/>
      <c r="BQ133" s="186"/>
      <c r="BR133" s="186"/>
      <c r="BS133" s="186"/>
      <c r="BT133" s="186"/>
      <c r="BU133" s="186"/>
      <c r="BV133" s="186"/>
      <c r="BW133" s="186"/>
      <c r="BX133" s="186"/>
      <c r="BY133" s="186"/>
      <c r="BZ133" s="186"/>
      <c r="CA133" s="186"/>
      <c r="CB133" s="186"/>
      <c r="CC133" s="186"/>
      <c r="CD133" s="186"/>
      <c r="CE133" s="186"/>
      <c r="CF133" s="186"/>
      <c r="CG133" s="186"/>
      <c r="CH133" s="186"/>
      <c r="CI133" s="186"/>
      <c r="CJ133" s="186"/>
      <c r="CK133" s="186"/>
      <c r="CL133" s="186"/>
      <c r="CM133" s="186"/>
      <c r="CN133" s="186"/>
      <c r="CO133" s="186"/>
      <c r="CP133" s="186"/>
      <c r="CQ133" s="186"/>
      <c r="CR133" s="186"/>
      <c r="CS133" s="186"/>
      <c r="CT133" s="186"/>
      <c r="CU133" s="186"/>
      <c r="CV133" s="186"/>
      <c r="CW133" s="186"/>
    </row>
    <row r="134" spans="1:101" ht="45" x14ac:dyDescent="0.25">
      <c r="A134" s="211">
        <v>208</v>
      </c>
      <c r="B134" s="194" t="s">
        <v>1127</v>
      </c>
      <c r="C134" s="239">
        <v>41883</v>
      </c>
      <c r="D134" s="198"/>
      <c r="E134" s="212"/>
      <c r="F134" s="198"/>
      <c r="G134" s="212"/>
      <c r="H134" s="198">
        <v>60</v>
      </c>
      <c r="I134" s="213">
        <v>60</v>
      </c>
      <c r="J134" s="213" t="s">
        <v>17</v>
      </c>
      <c r="K134" s="213">
        <v>60</v>
      </c>
      <c r="L134" s="214" t="s">
        <v>17</v>
      </c>
      <c r="M134" s="198">
        <v>120</v>
      </c>
      <c r="N134" s="213">
        <v>120</v>
      </c>
      <c r="O134" s="213" t="s">
        <v>17</v>
      </c>
      <c r="P134" s="213">
        <v>120</v>
      </c>
      <c r="Q134" s="214"/>
      <c r="R134" s="247"/>
      <c r="S134" s="272"/>
      <c r="T134" s="209" t="s">
        <v>1128</v>
      </c>
      <c r="U134" s="207">
        <v>1</v>
      </c>
      <c r="V134" s="208" t="s">
        <v>944</v>
      </c>
      <c r="W134" s="240" t="s">
        <v>1129</v>
      </c>
      <c r="X134" s="210" t="s">
        <v>891</v>
      </c>
    </row>
    <row r="135" spans="1:101" ht="45" x14ac:dyDescent="0.25">
      <c r="A135" s="222">
        <v>209</v>
      </c>
      <c r="B135" s="223" t="s">
        <v>1127</v>
      </c>
      <c r="C135" s="241">
        <v>41883</v>
      </c>
      <c r="D135" s="225" t="s">
        <v>17</v>
      </c>
      <c r="E135" s="226" t="s">
        <v>17</v>
      </c>
      <c r="F135" s="229" t="s">
        <v>17</v>
      </c>
      <c r="G135" s="242" t="s">
        <v>17</v>
      </c>
      <c r="H135" s="225"/>
      <c r="I135" s="227"/>
      <c r="J135" s="227"/>
      <c r="K135" s="227"/>
      <c r="L135" s="228"/>
      <c r="M135" s="225"/>
      <c r="N135" s="227"/>
      <c r="O135" s="227"/>
      <c r="P135" s="227"/>
      <c r="Q135" s="228" t="s">
        <v>17</v>
      </c>
      <c r="R135" s="232" t="s">
        <v>950</v>
      </c>
      <c r="S135" s="315"/>
      <c r="T135" s="234" t="s">
        <v>903</v>
      </c>
      <c r="U135" s="235">
        <v>1</v>
      </c>
      <c r="V135" s="244" t="s">
        <v>944</v>
      </c>
      <c r="W135" s="236" t="s">
        <v>1130</v>
      </c>
      <c r="X135" s="237" t="s">
        <v>905</v>
      </c>
    </row>
    <row r="136" spans="1:101" s="238" customFormat="1" ht="60" x14ac:dyDescent="0.25">
      <c r="A136" s="222">
        <v>210</v>
      </c>
      <c r="B136" s="223" t="s">
        <v>1131</v>
      </c>
      <c r="C136" s="241">
        <v>41883</v>
      </c>
      <c r="D136" s="225">
        <v>4</v>
      </c>
      <c r="E136" s="226">
        <v>4</v>
      </c>
      <c r="F136" s="229" t="s">
        <v>17</v>
      </c>
      <c r="G136" s="242" t="s">
        <v>17</v>
      </c>
      <c r="H136" s="225" t="s">
        <v>17</v>
      </c>
      <c r="I136" s="227" t="s">
        <v>17</v>
      </c>
      <c r="J136" s="227" t="s">
        <v>17</v>
      </c>
      <c r="K136" s="227" t="s">
        <v>17</v>
      </c>
      <c r="L136" s="228" t="s">
        <v>17</v>
      </c>
      <c r="M136" s="225" t="s">
        <v>17</v>
      </c>
      <c r="N136" s="227" t="s">
        <v>17</v>
      </c>
      <c r="O136" s="227" t="s">
        <v>17</v>
      </c>
      <c r="P136" s="227" t="s">
        <v>17</v>
      </c>
      <c r="Q136" s="228" t="s">
        <v>17</v>
      </c>
      <c r="R136" s="232" t="s">
        <v>17</v>
      </c>
      <c r="S136" s="233"/>
      <c r="T136" s="234" t="s">
        <v>903</v>
      </c>
      <c r="U136" s="235">
        <v>1</v>
      </c>
      <c r="V136" s="244" t="s">
        <v>944</v>
      </c>
      <c r="W136" s="236" t="s">
        <v>1132</v>
      </c>
      <c r="X136" s="237" t="s">
        <v>905</v>
      </c>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6"/>
      <c r="AV136" s="186"/>
      <c r="AW136" s="186"/>
      <c r="AX136" s="186"/>
      <c r="AY136" s="186"/>
      <c r="AZ136" s="186"/>
      <c r="BA136" s="186"/>
      <c r="BB136" s="186"/>
      <c r="BC136" s="186"/>
      <c r="BD136" s="186"/>
      <c r="BE136" s="186"/>
      <c r="BF136" s="186"/>
      <c r="BG136" s="186"/>
      <c r="BH136" s="186"/>
      <c r="BI136" s="186"/>
      <c r="BJ136" s="186"/>
      <c r="BK136" s="186"/>
      <c r="BL136" s="186"/>
      <c r="BM136" s="186"/>
      <c r="BN136" s="186"/>
      <c r="BO136" s="186"/>
      <c r="BP136" s="186"/>
      <c r="BQ136" s="186"/>
      <c r="BR136" s="186"/>
      <c r="BS136" s="186"/>
      <c r="BT136" s="186"/>
      <c r="BU136" s="186"/>
      <c r="BV136" s="186"/>
      <c r="BW136" s="186"/>
      <c r="BX136" s="186"/>
      <c r="BY136" s="186"/>
      <c r="BZ136" s="186"/>
      <c r="CA136" s="186"/>
      <c r="CB136" s="186"/>
      <c r="CC136" s="186"/>
      <c r="CD136" s="186"/>
      <c r="CE136" s="186"/>
      <c r="CF136" s="186"/>
      <c r="CG136" s="186"/>
      <c r="CH136" s="186"/>
      <c r="CI136" s="186"/>
      <c r="CJ136" s="186"/>
      <c r="CK136" s="186"/>
      <c r="CL136" s="186"/>
      <c r="CM136" s="186"/>
      <c r="CN136" s="186"/>
      <c r="CO136" s="186"/>
      <c r="CP136" s="186"/>
      <c r="CQ136" s="186"/>
      <c r="CR136" s="186"/>
      <c r="CS136" s="186"/>
      <c r="CT136" s="186"/>
      <c r="CU136" s="186"/>
      <c r="CV136" s="186"/>
      <c r="CW136" s="186"/>
    </row>
    <row r="137" spans="1:101" s="238" customFormat="1" ht="45" x14ac:dyDescent="0.25">
      <c r="A137" s="222" t="s">
        <v>218</v>
      </c>
      <c r="B137" s="223" t="s">
        <v>219</v>
      </c>
      <c r="C137" s="241">
        <v>41883</v>
      </c>
      <c r="D137" s="225">
        <v>7</v>
      </c>
      <c r="E137" s="226">
        <v>7</v>
      </c>
      <c r="F137" s="229" t="s">
        <v>17</v>
      </c>
      <c r="G137" s="242" t="s">
        <v>17</v>
      </c>
      <c r="H137" s="225" t="s">
        <v>17</v>
      </c>
      <c r="I137" s="227" t="s">
        <v>17</v>
      </c>
      <c r="J137" s="227" t="s">
        <v>17</v>
      </c>
      <c r="K137" s="227" t="s">
        <v>17</v>
      </c>
      <c r="L137" s="228" t="s">
        <v>17</v>
      </c>
      <c r="M137" s="225" t="s">
        <v>17</v>
      </c>
      <c r="N137" s="227" t="s">
        <v>17</v>
      </c>
      <c r="O137" s="227" t="s">
        <v>17</v>
      </c>
      <c r="P137" s="227" t="s">
        <v>17</v>
      </c>
      <c r="Q137" s="228" t="s">
        <v>17</v>
      </c>
      <c r="R137" s="232" t="s">
        <v>17</v>
      </c>
      <c r="S137" s="233"/>
      <c r="T137" s="234" t="s">
        <v>903</v>
      </c>
      <c r="U137" s="235">
        <v>1</v>
      </c>
      <c r="V137" s="244" t="s">
        <v>944</v>
      </c>
      <c r="W137" s="236" t="s">
        <v>1133</v>
      </c>
      <c r="X137" s="237" t="s">
        <v>905</v>
      </c>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c r="BK137" s="186"/>
      <c r="BL137" s="186"/>
      <c r="BM137" s="186"/>
      <c r="BN137" s="186"/>
      <c r="BO137" s="186"/>
      <c r="BP137" s="186"/>
      <c r="BQ137" s="186"/>
      <c r="BR137" s="186"/>
      <c r="BS137" s="186"/>
      <c r="BT137" s="186"/>
      <c r="BU137" s="186"/>
      <c r="BV137" s="186"/>
      <c r="BW137" s="186"/>
      <c r="BX137" s="186"/>
      <c r="BY137" s="186"/>
      <c r="BZ137" s="186"/>
      <c r="CA137" s="186"/>
      <c r="CB137" s="186"/>
      <c r="CC137" s="186"/>
      <c r="CD137" s="186"/>
      <c r="CE137" s="186"/>
      <c r="CF137" s="186"/>
      <c r="CG137" s="186"/>
      <c r="CH137" s="186"/>
      <c r="CI137" s="186"/>
      <c r="CJ137" s="186"/>
      <c r="CK137" s="186"/>
      <c r="CL137" s="186"/>
      <c r="CM137" s="186"/>
      <c r="CN137" s="186"/>
      <c r="CO137" s="186"/>
      <c r="CP137" s="186"/>
      <c r="CQ137" s="186"/>
      <c r="CR137" s="186"/>
      <c r="CS137" s="186"/>
      <c r="CT137" s="186"/>
      <c r="CU137" s="186"/>
      <c r="CV137" s="186"/>
      <c r="CW137" s="186"/>
    </row>
    <row r="138" spans="1:101" s="245" customFormat="1" ht="60" x14ac:dyDescent="0.25">
      <c r="A138" s="211">
        <v>212</v>
      </c>
      <c r="B138" s="194" t="s">
        <v>1134</v>
      </c>
      <c r="C138" s="239" t="s">
        <v>1116</v>
      </c>
      <c r="D138" s="284">
        <v>23</v>
      </c>
      <c r="E138" s="285">
        <v>22</v>
      </c>
      <c r="F138" s="286">
        <v>27</v>
      </c>
      <c r="G138" s="287">
        <v>26</v>
      </c>
      <c r="H138" s="198" t="s">
        <v>17</v>
      </c>
      <c r="I138" s="213" t="s">
        <v>17</v>
      </c>
      <c r="J138" s="213" t="s">
        <v>17</v>
      </c>
      <c r="K138" s="215" t="s">
        <v>17</v>
      </c>
      <c r="L138" s="220" t="s">
        <v>17</v>
      </c>
      <c r="M138" s="198" t="s">
        <v>17</v>
      </c>
      <c r="N138" s="213" t="s">
        <v>17</v>
      </c>
      <c r="O138" s="213" t="s">
        <v>17</v>
      </c>
      <c r="P138" s="213" t="s">
        <v>17</v>
      </c>
      <c r="Q138" s="214" t="s">
        <v>17</v>
      </c>
      <c r="R138" s="247" t="s">
        <v>17</v>
      </c>
      <c r="S138" s="248" t="s">
        <v>17</v>
      </c>
      <c r="T138" s="243" t="s">
        <v>1135</v>
      </c>
      <c r="U138" s="207">
        <v>2</v>
      </c>
      <c r="V138" s="311" t="s">
        <v>1124</v>
      </c>
      <c r="W138" s="240"/>
      <c r="X138" s="210" t="s">
        <v>891</v>
      </c>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86"/>
      <c r="BJ138" s="186"/>
      <c r="BK138" s="186"/>
      <c r="BL138" s="186"/>
      <c r="BM138" s="186"/>
      <c r="BN138" s="186"/>
      <c r="BO138" s="186"/>
      <c r="BP138" s="186"/>
      <c r="BQ138" s="186"/>
      <c r="BR138" s="186"/>
      <c r="BS138" s="186"/>
      <c r="BT138" s="186"/>
      <c r="BU138" s="186"/>
      <c r="BV138" s="186"/>
      <c r="BW138" s="186"/>
      <c r="BX138" s="186"/>
      <c r="BY138" s="186"/>
      <c r="BZ138" s="186"/>
      <c r="CA138" s="186"/>
      <c r="CB138" s="186"/>
      <c r="CC138" s="186"/>
      <c r="CD138" s="186"/>
      <c r="CE138" s="186"/>
      <c r="CF138" s="186"/>
      <c r="CG138" s="186"/>
      <c r="CH138" s="186"/>
      <c r="CI138" s="186"/>
      <c r="CJ138" s="186"/>
      <c r="CK138" s="186"/>
      <c r="CL138" s="186"/>
      <c r="CM138" s="186"/>
      <c r="CN138" s="186"/>
      <c r="CO138" s="186"/>
      <c r="CP138" s="186"/>
      <c r="CQ138" s="186"/>
      <c r="CR138" s="186"/>
      <c r="CS138" s="186"/>
      <c r="CT138" s="186"/>
      <c r="CU138" s="186"/>
      <c r="CV138" s="186"/>
      <c r="CW138" s="186"/>
    </row>
    <row r="139" spans="1:101" s="245" customFormat="1" ht="30" x14ac:dyDescent="0.25">
      <c r="A139" s="222">
        <v>213</v>
      </c>
      <c r="B139" s="223" t="s">
        <v>221</v>
      </c>
      <c r="C139" s="241">
        <v>41883</v>
      </c>
      <c r="D139" s="225" t="s">
        <v>17</v>
      </c>
      <c r="E139" s="226" t="s">
        <v>17</v>
      </c>
      <c r="F139" s="225" t="s">
        <v>17</v>
      </c>
      <c r="G139" s="226" t="s">
        <v>17</v>
      </c>
      <c r="H139" s="225" t="s">
        <v>17</v>
      </c>
      <c r="I139" s="227">
        <v>60</v>
      </c>
      <c r="J139" s="227" t="s">
        <v>17</v>
      </c>
      <c r="K139" s="227">
        <v>60</v>
      </c>
      <c r="L139" s="228">
        <v>60</v>
      </c>
      <c r="M139" s="225" t="s">
        <v>17</v>
      </c>
      <c r="N139" s="230" t="s">
        <v>17</v>
      </c>
      <c r="O139" s="227" t="s">
        <v>17</v>
      </c>
      <c r="P139" s="230" t="s">
        <v>17</v>
      </c>
      <c r="Q139" s="231" t="s">
        <v>17</v>
      </c>
      <c r="R139" s="232" t="s">
        <v>1136</v>
      </c>
      <c r="S139" s="233"/>
      <c r="T139" s="234" t="s">
        <v>903</v>
      </c>
      <c r="U139" s="235">
        <v>1</v>
      </c>
      <c r="V139" s="244" t="s">
        <v>944</v>
      </c>
      <c r="W139" s="236" t="s">
        <v>1119</v>
      </c>
      <c r="X139" s="237" t="s">
        <v>905</v>
      </c>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c r="CH139" s="186"/>
      <c r="CI139" s="186"/>
      <c r="CJ139" s="186"/>
      <c r="CK139" s="186"/>
      <c r="CL139" s="186"/>
      <c r="CM139" s="186"/>
      <c r="CN139" s="186"/>
      <c r="CO139" s="186"/>
      <c r="CP139" s="186"/>
      <c r="CQ139" s="186"/>
      <c r="CR139" s="186"/>
      <c r="CS139" s="186"/>
      <c r="CT139" s="186"/>
      <c r="CU139" s="186"/>
      <c r="CV139" s="186"/>
      <c r="CW139" s="186"/>
    </row>
    <row r="140" spans="1:101" ht="45" x14ac:dyDescent="0.25">
      <c r="A140" s="211">
        <v>214</v>
      </c>
      <c r="B140" s="194" t="s">
        <v>1137</v>
      </c>
      <c r="C140" s="239">
        <v>42248</v>
      </c>
      <c r="D140" s="284">
        <v>13</v>
      </c>
      <c r="E140" s="285">
        <v>13</v>
      </c>
      <c r="F140" s="284">
        <v>8</v>
      </c>
      <c r="G140" s="285">
        <v>7</v>
      </c>
      <c r="H140" s="198" t="s">
        <v>17</v>
      </c>
      <c r="I140" s="213" t="s">
        <v>17</v>
      </c>
      <c r="J140" s="213" t="s">
        <v>17</v>
      </c>
      <c r="K140" s="215" t="s">
        <v>17</v>
      </c>
      <c r="L140" s="220" t="s">
        <v>17</v>
      </c>
      <c r="M140" s="198" t="s">
        <v>17</v>
      </c>
      <c r="N140" s="213" t="s">
        <v>17</v>
      </c>
      <c r="O140" s="213" t="s">
        <v>17</v>
      </c>
      <c r="P140" s="213" t="s">
        <v>17</v>
      </c>
      <c r="Q140" s="214" t="s">
        <v>17</v>
      </c>
      <c r="R140" s="247" t="s">
        <v>17</v>
      </c>
      <c r="S140" s="248" t="s">
        <v>17</v>
      </c>
      <c r="T140" s="209" t="s">
        <v>1138</v>
      </c>
      <c r="U140" s="207">
        <v>3</v>
      </c>
      <c r="V140" s="208" t="s">
        <v>916</v>
      </c>
      <c r="W140" s="209"/>
      <c r="X140" s="210" t="s">
        <v>891</v>
      </c>
    </row>
    <row r="141" spans="1:101" ht="45" x14ac:dyDescent="0.25">
      <c r="A141" s="222">
        <v>215</v>
      </c>
      <c r="B141" s="223" t="s">
        <v>1139</v>
      </c>
      <c r="C141" s="241">
        <v>41883</v>
      </c>
      <c r="D141" s="225">
        <v>5</v>
      </c>
      <c r="E141" s="226">
        <v>5</v>
      </c>
      <c r="F141" s="229" t="s">
        <v>17</v>
      </c>
      <c r="G141" s="242" t="s">
        <v>17</v>
      </c>
      <c r="H141" s="225" t="s">
        <v>17</v>
      </c>
      <c r="I141" s="227" t="s">
        <v>17</v>
      </c>
      <c r="J141" s="227" t="s">
        <v>17</v>
      </c>
      <c r="K141" s="227" t="s">
        <v>17</v>
      </c>
      <c r="L141" s="228" t="s">
        <v>17</v>
      </c>
      <c r="M141" s="225" t="s">
        <v>17</v>
      </c>
      <c r="N141" s="227" t="s">
        <v>17</v>
      </c>
      <c r="O141" s="227" t="s">
        <v>17</v>
      </c>
      <c r="P141" s="227" t="s">
        <v>17</v>
      </c>
      <c r="Q141" s="228" t="s">
        <v>17</v>
      </c>
      <c r="R141" s="232" t="s">
        <v>17</v>
      </c>
      <c r="S141" s="233"/>
      <c r="T141" s="234" t="s">
        <v>903</v>
      </c>
      <c r="U141" s="235">
        <v>1</v>
      </c>
      <c r="V141" s="244" t="s">
        <v>944</v>
      </c>
      <c r="W141" s="236" t="s">
        <v>1140</v>
      </c>
      <c r="X141" s="237" t="s">
        <v>905</v>
      </c>
    </row>
    <row r="142" spans="1:101" s="238" customFormat="1" ht="45" x14ac:dyDescent="0.25">
      <c r="A142" s="249">
        <v>216</v>
      </c>
      <c r="B142" s="250" t="s">
        <v>1141</v>
      </c>
      <c r="C142" s="251"/>
      <c r="D142" s="282">
        <v>6</v>
      </c>
      <c r="E142" s="283">
        <v>6</v>
      </c>
      <c r="F142" s="252">
        <v>6</v>
      </c>
      <c r="G142" s="253">
        <v>6</v>
      </c>
      <c r="H142" s="252" t="s">
        <v>17</v>
      </c>
      <c r="I142" s="254" t="s">
        <v>17</v>
      </c>
      <c r="J142" s="254" t="s">
        <v>17</v>
      </c>
      <c r="K142" s="254" t="s">
        <v>17</v>
      </c>
      <c r="L142" s="255" t="s">
        <v>17</v>
      </c>
      <c r="M142" s="252" t="s">
        <v>17</v>
      </c>
      <c r="N142" s="254" t="s">
        <v>17</v>
      </c>
      <c r="O142" s="254" t="s">
        <v>17</v>
      </c>
      <c r="P142" s="254" t="s">
        <v>17</v>
      </c>
      <c r="Q142" s="255" t="s">
        <v>17</v>
      </c>
      <c r="R142" s="256" t="s">
        <v>17</v>
      </c>
      <c r="S142" s="257" t="s">
        <v>17</v>
      </c>
      <c r="T142" s="258" t="s">
        <v>926</v>
      </c>
      <c r="U142" s="259"/>
      <c r="V142" s="259"/>
      <c r="W142" s="260"/>
      <c r="X142" s="261" t="s">
        <v>926</v>
      </c>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c r="CQ142" s="186"/>
      <c r="CR142" s="186"/>
      <c r="CS142" s="186"/>
      <c r="CT142" s="186"/>
      <c r="CU142" s="186"/>
      <c r="CV142" s="186"/>
      <c r="CW142" s="186"/>
    </row>
    <row r="143" spans="1:101" s="245" customFormat="1" ht="60" x14ac:dyDescent="0.25">
      <c r="A143" s="222">
        <v>217</v>
      </c>
      <c r="B143" s="223" t="s">
        <v>1142</v>
      </c>
      <c r="C143" s="241">
        <v>42248</v>
      </c>
      <c r="D143" s="225">
        <v>3</v>
      </c>
      <c r="E143" s="226">
        <v>3</v>
      </c>
      <c r="F143" s="229" t="s">
        <v>17</v>
      </c>
      <c r="G143" s="230" t="s">
        <v>17</v>
      </c>
      <c r="H143" s="225" t="s">
        <v>17</v>
      </c>
      <c r="I143" s="227" t="s">
        <v>17</v>
      </c>
      <c r="J143" s="227" t="s">
        <v>17</v>
      </c>
      <c r="K143" s="227" t="s">
        <v>17</v>
      </c>
      <c r="L143" s="228" t="s">
        <v>17</v>
      </c>
      <c r="M143" s="225" t="s">
        <v>17</v>
      </c>
      <c r="N143" s="227" t="s">
        <v>17</v>
      </c>
      <c r="O143" s="227" t="s">
        <v>17</v>
      </c>
      <c r="P143" s="227" t="s">
        <v>17</v>
      </c>
      <c r="Q143" s="228" t="s">
        <v>17</v>
      </c>
      <c r="R143" s="232" t="s">
        <v>17</v>
      </c>
      <c r="S143" s="233"/>
      <c r="T143" s="234" t="s">
        <v>903</v>
      </c>
      <c r="U143" s="235" t="s">
        <v>67</v>
      </c>
      <c r="V143" s="236" t="s">
        <v>916</v>
      </c>
      <c r="W143" s="271" t="s">
        <v>1143</v>
      </c>
      <c r="X143" s="237" t="s">
        <v>905</v>
      </c>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c r="CH143" s="186"/>
      <c r="CI143" s="186"/>
      <c r="CJ143" s="186"/>
      <c r="CK143" s="186"/>
      <c r="CL143" s="186"/>
      <c r="CM143" s="186"/>
      <c r="CN143" s="186"/>
      <c r="CO143" s="186"/>
      <c r="CP143" s="186"/>
      <c r="CQ143" s="186"/>
      <c r="CR143" s="186"/>
      <c r="CS143" s="186"/>
      <c r="CT143" s="186"/>
      <c r="CU143" s="186"/>
      <c r="CV143" s="186"/>
      <c r="CW143" s="186"/>
    </row>
    <row r="144" spans="1:101" ht="60" x14ac:dyDescent="0.25">
      <c r="A144" s="249">
        <v>218</v>
      </c>
      <c r="B144" s="250" t="s">
        <v>1144</v>
      </c>
      <c r="C144" s="251"/>
      <c r="D144" s="282">
        <v>15</v>
      </c>
      <c r="E144" s="283">
        <v>15</v>
      </c>
      <c r="F144" s="252">
        <v>15</v>
      </c>
      <c r="G144" s="253">
        <v>15</v>
      </c>
      <c r="H144" s="252" t="s">
        <v>17</v>
      </c>
      <c r="I144" s="254" t="s">
        <v>17</v>
      </c>
      <c r="J144" s="254" t="s">
        <v>17</v>
      </c>
      <c r="K144" s="254" t="s">
        <v>17</v>
      </c>
      <c r="L144" s="255" t="s">
        <v>17</v>
      </c>
      <c r="M144" s="252" t="s">
        <v>17</v>
      </c>
      <c r="N144" s="254" t="s">
        <v>17</v>
      </c>
      <c r="O144" s="254" t="s">
        <v>17</v>
      </c>
      <c r="P144" s="254" t="s">
        <v>17</v>
      </c>
      <c r="Q144" s="255" t="s">
        <v>17</v>
      </c>
      <c r="R144" s="256" t="s">
        <v>17</v>
      </c>
      <c r="S144" s="257" t="s">
        <v>17</v>
      </c>
      <c r="T144" s="258" t="s">
        <v>926</v>
      </c>
      <c r="U144" s="259"/>
      <c r="V144" s="259"/>
      <c r="W144" s="260"/>
      <c r="X144" s="261" t="s">
        <v>926</v>
      </c>
    </row>
    <row r="145" spans="1:101" s="245" customFormat="1" ht="45" x14ac:dyDescent="0.25">
      <c r="A145" s="249">
        <v>219</v>
      </c>
      <c r="B145" s="250" t="s">
        <v>1145</v>
      </c>
      <c r="C145" s="251"/>
      <c r="D145" s="252"/>
      <c r="E145" s="253"/>
      <c r="F145" s="252"/>
      <c r="G145" s="254"/>
      <c r="H145" s="252"/>
      <c r="I145" s="254"/>
      <c r="J145" s="254"/>
      <c r="K145" s="254"/>
      <c r="L145" s="255"/>
      <c r="M145" s="252"/>
      <c r="N145" s="254"/>
      <c r="O145" s="254"/>
      <c r="P145" s="254"/>
      <c r="Q145" s="255"/>
      <c r="R145" s="256"/>
      <c r="S145" s="257"/>
      <c r="T145" s="258" t="s">
        <v>926</v>
      </c>
      <c r="U145" s="259"/>
      <c r="V145" s="259"/>
      <c r="W145" s="260"/>
      <c r="X145" s="261" t="s">
        <v>926</v>
      </c>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186"/>
      <c r="BI145" s="186"/>
      <c r="BJ145" s="186"/>
      <c r="BK145" s="186"/>
      <c r="BL145" s="186"/>
      <c r="BM145" s="186"/>
      <c r="BN145" s="186"/>
      <c r="BO145" s="186"/>
      <c r="BP145" s="186"/>
      <c r="BQ145" s="186"/>
      <c r="BR145" s="186"/>
      <c r="BS145" s="186"/>
      <c r="BT145" s="186"/>
      <c r="BU145" s="186"/>
      <c r="BV145" s="186"/>
      <c r="BW145" s="186"/>
      <c r="BX145" s="186"/>
      <c r="BY145" s="186"/>
      <c r="BZ145" s="186"/>
      <c r="CA145" s="186"/>
      <c r="CB145" s="186"/>
      <c r="CC145" s="186"/>
      <c r="CD145" s="186"/>
      <c r="CE145" s="186"/>
      <c r="CF145" s="186"/>
      <c r="CG145" s="186"/>
      <c r="CH145" s="186"/>
      <c r="CI145" s="186"/>
      <c r="CJ145" s="186"/>
      <c r="CK145" s="186"/>
      <c r="CL145" s="186"/>
      <c r="CM145" s="186"/>
      <c r="CN145" s="186"/>
      <c r="CO145" s="186"/>
      <c r="CP145" s="186"/>
      <c r="CQ145" s="186"/>
      <c r="CR145" s="186"/>
      <c r="CS145" s="186"/>
      <c r="CT145" s="186"/>
      <c r="CU145" s="186"/>
      <c r="CV145" s="186"/>
      <c r="CW145" s="186"/>
    </row>
    <row r="146" spans="1:101" s="238" customFormat="1" ht="60" x14ac:dyDescent="0.25">
      <c r="A146" s="211">
        <v>221</v>
      </c>
      <c r="B146" s="194" t="s">
        <v>1146</v>
      </c>
      <c r="C146" s="195">
        <v>42036</v>
      </c>
      <c r="D146" s="198" t="s">
        <v>17</v>
      </c>
      <c r="E146" s="212" t="s">
        <v>17</v>
      </c>
      <c r="F146" s="198" t="s">
        <v>17</v>
      </c>
      <c r="G146" s="212" t="s">
        <v>17</v>
      </c>
      <c r="H146" s="198">
        <v>30</v>
      </c>
      <c r="I146" s="213">
        <v>30</v>
      </c>
      <c r="J146" s="213">
        <v>60</v>
      </c>
      <c r="K146" s="213">
        <v>30</v>
      </c>
      <c r="L146" s="214">
        <v>60</v>
      </c>
      <c r="M146" s="198">
        <v>30</v>
      </c>
      <c r="N146" s="213">
        <v>30</v>
      </c>
      <c r="O146" s="213">
        <v>60</v>
      </c>
      <c r="P146" s="213">
        <v>30</v>
      </c>
      <c r="Q146" s="220">
        <v>30</v>
      </c>
      <c r="R146" s="316" t="s">
        <v>953</v>
      </c>
      <c r="S146" s="221" t="s">
        <v>1001</v>
      </c>
      <c r="T146" s="209" t="s">
        <v>1147</v>
      </c>
      <c r="U146" s="207" t="s">
        <v>67</v>
      </c>
      <c r="V146" s="208" t="s">
        <v>889</v>
      </c>
      <c r="W146" s="209" t="s">
        <v>1148</v>
      </c>
      <c r="X146" s="210" t="s">
        <v>891</v>
      </c>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BS146" s="186"/>
      <c r="BT146" s="186"/>
      <c r="BU146" s="186"/>
      <c r="BV146" s="186"/>
      <c r="BW146" s="186"/>
      <c r="BX146" s="186"/>
      <c r="BY146" s="186"/>
      <c r="BZ146" s="186"/>
      <c r="CA146" s="186"/>
      <c r="CB146" s="186"/>
      <c r="CC146" s="186"/>
      <c r="CD146" s="186"/>
      <c r="CE146" s="186"/>
      <c r="CF146" s="186"/>
      <c r="CG146" s="186"/>
      <c r="CH146" s="186"/>
      <c r="CI146" s="186"/>
      <c r="CJ146" s="186"/>
      <c r="CK146" s="186"/>
      <c r="CL146" s="186"/>
      <c r="CM146" s="186"/>
      <c r="CN146" s="186"/>
      <c r="CO146" s="186"/>
      <c r="CP146" s="186"/>
      <c r="CQ146" s="186"/>
      <c r="CR146" s="186"/>
      <c r="CS146" s="186"/>
      <c r="CT146" s="186"/>
      <c r="CU146" s="186"/>
      <c r="CV146" s="186"/>
      <c r="CW146" s="186"/>
    </row>
    <row r="147" spans="1:101" s="238" customFormat="1" ht="30" x14ac:dyDescent="0.25">
      <c r="A147" s="249">
        <v>224</v>
      </c>
      <c r="B147" s="250" t="s">
        <v>1149</v>
      </c>
      <c r="C147" s="251"/>
      <c r="D147" s="252" t="s">
        <v>17</v>
      </c>
      <c r="E147" s="253" t="s">
        <v>17</v>
      </c>
      <c r="F147" s="252" t="s">
        <v>17</v>
      </c>
      <c r="G147" s="253" t="s">
        <v>17</v>
      </c>
      <c r="H147" s="252">
        <v>120</v>
      </c>
      <c r="I147" s="254">
        <v>150</v>
      </c>
      <c r="J147" s="254" t="s">
        <v>17</v>
      </c>
      <c r="K147" s="254" t="s">
        <v>17</v>
      </c>
      <c r="L147" s="255" t="s">
        <v>17</v>
      </c>
      <c r="M147" s="252">
        <v>120</v>
      </c>
      <c r="N147" s="254">
        <v>150</v>
      </c>
      <c r="O147" s="254" t="s">
        <v>17</v>
      </c>
      <c r="P147" s="264" t="s">
        <v>17</v>
      </c>
      <c r="Q147" s="265" t="s">
        <v>17</v>
      </c>
      <c r="R147" s="256" t="s">
        <v>957</v>
      </c>
      <c r="S147" s="257" t="s">
        <v>957</v>
      </c>
      <c r="T147" s="258" t="s">
        <v>926</v>
      </c>
      <c r="U147" s="259"/>
      <c r="V147" s="259"/>
      <c r="W147" s="260"/>
      <c r="X147" s="261" t="s">
        <v>926</v>
      </c>
      <c r="Y147" s="186"/>
      <c r="Z147" s="186"/>
      <c r="AA147" s="186"/>
      <c r="AB147" s="186"/>
      <c r="AC147" s="186"/>
      <c r="AD147" s="186"/>
      <c r="AE147" s="186"/>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186"/>
      <c r="BI147" s="186"/>
      <c r="BJ147" s="186"/>
      <c r="BK147" s="186"/>
      <c r="BL147" s="186"/>
      <c r="BM147" s="186"/>
      <c r="BN147" s="186"/>
      <c r="BO147" s="186"/>
      <c r="BP147" s="186"/>
      <c r="BQ147" s="186"/>
      <c r="BR147" s="186"/>
      <c r="BS147" s="186"/>
      <c r="BT147" s="186"/>
      <c r="BU147" s="186"/>
      <c r="BV147" s="186"/>
      <c r="BW147" s="186"/>
      <c r="BX147" s="186"/>
      <c r="BY147" s="186"/>
      <c r="BZ147" s="186"/>
      <c r="CA147" s="186"/>
      <c r="CB147" s="186"/>
      <c r="CC147" s="186"/>
      <c r="CD147" s="186"/>
      <c r="CE147" s="186"/>
      <c r="CF147" s="186"/>
      <c r="CG147" s="186"/>
      <c r="CH147" s="186"/>
      <c r="CI147" s="186"/>
      <c r="CJ147" s="186"/>
      <c r="CK147" s="186"/>
      <c r="CL147" s="186"/>
      <c r="CM147" s="186"/>
      <c r="CN147" s="186"/>
      <c r="CO147" s="186"/>
      <c r="CP147" s="186"/>
      <c r="CQ147" s="186"/>
      <c r="CR147" s="186"/>
      <c r="CS147" s="186"/>
      <c r="CT147" s="186"/>
      <c r="CU147" s="186"/>
      <c r="CV147" s="186"/>
      <c r="CW147" s="186"/>
    </row>
    <row r="148" spans="1:101" s="245" customFormat="1" ht="30" x14ac:dyDescent="0.25">
      <c r="A148" s="211">
        <v>226</v>
      </c>
      <c r="B148" s="194" t="s">
        <v>1150</v>
      </c>
      <c r="C148" s="239">
        <v>42248</v>
      </c>
      <c r="D148" s="198" t="s">
        <v>17</v>
      </c>
      <c r="E148" s="212" t="s">
        <v>17</v>
      </c>
      <c r="F148" s="198" t="s">
        <v>17</v>
      </c>
      <c r="G148" s="212" t="s">
        <v>17</v>
      </c>
      <c r="H148" s="198">
        <v>30</v>
      </c>
      <c r="I148" s="213">
        <v>30</v>
      </c>
      <c r="J148" s="213">
        <v>60</v>
      </c>
      <c r="K148" s="213">
        <v>30</v>
      </c>
      <c r="L148" s="214">
        <v>60</v>
      </c>
      <c r="M148" s="198">
        <v>30</v>
      </c>
      <c r="N148" s="213">
        <v>30</v>
      </c>
      <c r="O148" s="213">
        <v>60</v>
      </c>
      <c r="P148" s="213">
        <v>30</v>
      </c>
      <c r="Q148" s="214">
        <v>60</v>
      </c>
      <c r="R148" s="216" t="s">
        <v>887</v>
      </c>
      <c r="S148" s="221" t="s">
        <v>1001</v>
      </c>
      <c r="T148" s="209" t="s">
        <v>928</v>
      </c>
      <c r="U148" s="207">
        <v>3</v>
      </c>
      <c r="V148" s="208" t="s">
        <v>916</v>
      </c>
      <c r="W148" s="240"/>
      <c r="X148" s="210" t="s">
        <v>891</v>
      </c>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186"/>
      <c r="BI148" s="186"/>
      <c r="BJ148" s="186"/>
      <c r="BK148" s="186"/>
      <c r="BL148" s="186"/>
      <c r="BM148" s="186"/>
      <c r="BN148" s="186"/>
      <c r="BO148" s="186"/>
      <c r="BP148" s="186"/>
      <c r="BQ148" s="186"/>
      <c r="BR148" s="186"/>
      <c r="BS148" s="186"/>
      <c r="BT148" s="186"/>
      <c r="BU148" s="186"/>
      <c r="BV148" s="186"/>
      <c r="BW148" s="186"/>
      <c r="BX148" s="186"/>
      <c r="BY148" s="186"/>
      <c r="BZ148" s="186"/>
      <c r="CA148" s="186"/>
      <c r="CB148" s="186"/>
      <c r="CC148" s="186"/>
      <c r="CD148" s="186"/>
      <c r="CE148" s="186"/>
      <c r="CF148" s="186"/>
      <c r="CG148" s="186"/>
      <c r="CH148" s="186"/>
      <c r="CI148" s="186"/>
      <c r="CJ148" s="186"/>
      <c r="CK148" s="186"/>
      <c r="CL148" s="186"/>
      <c r="CM148" s="186"/>
      <c r="CN148" s="186"/>
      <c r="CO148" s="186"/>
      <c r="CP148" s="186"/>
      <c r="CQ148" s="186"/>
      <c r="CR148" s="186"/>
      <c r="CS148" s="186"/>
      <c r="CT148" s="186"/>
      <c r="CU148" s="186"/>
      <c r="CV148" s="186"/>
      <c r="CW148" s="186"/>
    </row>
    <row r="149" spans="1:101" ht="60" x14ac:dyDescent="0.25">
      <c r="A149" s="211">
        <v>232</v>
      </c>
      <c r="B149" s="194" t="s">
        <v>234</v>
      </c>
      <c r="C149" s="239">
        <v>42248</v>
      </c>
      <c r="D149" s="284">
        <v>9</v>
      </c>
      <c r="E149" s="285">
        <v>9</v>
      </c>
      <c r="F149" s="284">
        <v>4</v>
      </c>
      <c r="G149" s="285">
        <v>4</v>
      </c>
      <c r="H149" s="198" t="s">
        <v>17</v>
      </c>
      <c r="I149" s="213" t="s">
        <v>17</v>
      </c>
      <c r="J149" s="213" t="s">
        <v>17</v>
      </c>
      <c r="K149" s="215" t="s">
        <v>17</v>
      </c>
      <c r="L149" s="220" t="s">
        <v>17</v>
      </c>
      <c r="M149" s="198" t="s">
        <v>17</v>
      </c>
      <c r="N149" s="213" t="s">
        <v>17</v>
      </c>
      <c r="O149" s="213" t="s">
        <v>17</v>
      </c>
      <c r="P149" s="213" t="s">
        <v>17</v>
      </c>
      <c r="Q149" s="214" t="s">
        <v>17</v>
      </c>
      <c r="R149" s="247" t="s">
        <v>17</v>
      </c>
      <c r="S149" s="248" t="s">
        <v>17</v>
      </c>
      <c r="T149" s="209" t="s">
        <v>1151</v>
      </c>
      <c r="U149" s="207">
        <v>3</v>
      </c>
      <c r="V149" s="208" t="s">
        <v>916</v>
      </c>
      <c r="W149" s="209"/>
      <c r="X149" s="210" t="s">
        <v>891</v>
      </c>
    </row>
    <row r="150" spans="1:101" ht="60" x14ac:dyDescent="0.25">
      <c r="A150" s="211">
        <v>234</v>
      </c>
      <c r="B150" s="194" t="s">
        <v>1152</v>
      </c>
      <c r="C150" s="195">
        <v>42036</v>
      </c>
      <c r="D150" s="198" t="s">
        <v>17</v>
      </c>
      <c r="E150" s="212" t="s">
        <v>17</v>
      </c>
      <c r="F150" s="198" t="s">
        <v>17</v>
      </c>
      <c r="G150" s="212" t="s">
        <v>17</v>
      </c>
      <c r="H150" s="198">
        <v>30</v>
      </c>
      <c r="I150" s="213">
        <v>30</v>
      </c>
      <c r="J150" s="213">
        <v>60</v>
      </c>
      <c r="K150" s="213">
        <v>60</v>
      </c>
      <c r="L150" s="214">
        <v>60</v>
      </c>
      <c r="M150" s="198">
        <v>30</v>
      </c>
      <c r="N150" s="213">
        <v>60</v>
      </c>
      <c r="O150" s="215" t="s">
        <v>54</v>
      </c>
      <c r="P150" s="213">
        <v>60</v>
      </c>
      <c r="Q150" s="214">
        <v>60</v>
      </c>
      <c r="R150" s="216" t="s">
        <v>1001</v>
      </c>
      <c r="S150" s="248" t="s">
        <v>922</v>
      </c>
      <c r="T150" s="209" t="s">
        <v>1153</v>
      </c>
      <c r="U150" s="207" t="s">
        <v>67</v>
      </c>
      <c r="V150" s="208" t="s">
        <v>889</v>
      </c>
      <c r="W150" s="209" t="s">
        <v>1154</v>
      </c>
      <c r="X150" s="210" t="s">
        <v>891</v>
      </c>
    </row>
    <row r="151" spans="1:101" s="238" customFormat="1" ht="90" x14ac:dyDescent="0.25">
      <c r="A151" s="211">
        <v>235</v>
      </c>
      <c r="B151" s="194" t="s">
        <v>1155</v>
      </c>
      <c r="C151" s="195">
        <v>42036</v>
      </c>
      <c r="D151" s="198" t="s">
        <v>17</v>
      </c>
      <c r="E151" s="212" t="s">
        <v>17</v>
      </c>
      <c r="F151" s="198" t="s">
        <v>17</v>
      </c>
      <c r="G151" s="212" t="s">
        <v>17</v>
      </c>
      <c r="H151" s="198">
        <v>30</v>
      </c>
      <c r="I151" s="213">
        <v>30</v>
      </c>
      <c r="J151" s="213">
        <v>30</v>
      </c>
      <c r="K151" s="213">
        <v>60</v>
      </c>
      <c r="L151" s="214">
        <v>60</v>
      </c>
      <c r="M151" s="246">
        <v>15</v>
      </c>
      <c r="N151" s="262">
        <v>15</v>
      </c>
      <c r="O151" s="213">
        <v>30</v>
      </c>
      <c r="P151" s="215">
        <v>30</v>
      </c>
      <c r="Q151" s="220">
        <v>30</v>
      </c>
      <c r="R151" s="216" t="s">
        <v>895</v>
      </c>
      <c r="S151" s="221" t="s">
        <v>953</v>
      </c>
      <c r="T151" s="243" t="s">
        <v>1156</v>
      </c>
      <c r="U151" s="207" t="s">
        <v>67</v>
      </c>
      <c r="V151" s="208" t="s">
        <v>889</v>
      </c>
      <c r="W151" s="209" t="s">
        <v>1157</v>
      </c>
      <c r="X151" s="210" t="s">
        <v>891</v>
      </c>
      <c r="Y151" s="186"/>
      <c r="Z151" s="186"/>
      <c r="AA151" s="186"/>
      <c r="AB151" s="186"/>
      <c r="AC151" s="186"/>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6"/>
      <c r="BC151" s="186"/>
      <c r="BD151" s="186"/>
      <c r="BE151" s="186"/>
      <c r="BF151" s="186"/>
      <c r="BG151" s="186"/>
      <c r="BH151" s="186"/>
      <c r="BI151" s="186"/>
      <c r="BJ151" s="186"/>
      <c r="BK151" s="186"/>
      <c r="BL151" s="186"/>
      <c r="BM151" s="186"/>
      <c r="BN151" s="186"/>
      <c r="BO151" s="186"/>
      <c r="BP151" s="186"/>
      <c r="BQ151" s="186"/>
      <c r="BR151" s="186"/>
      <c r="BS151" s="186"/>
      <c r="BT151" s="186"/>
      <c r="BU151" s="186"/>
      <c r="BV151" s="186"/>
      <c r="BW151" s="186"/>
      <c r="BX151" s="186"/>
      <c r="BY151" s="186"/>
      <c r="BZ151" s="186"/>
      <c r="CA151" s="186"/>
      <c r="CB151" s="186"/>
      <c r="CC151" s="186"/>
      <c r="CD151" s="186"/>
      <c r="CE151" s="186"/>
      <c r="CF151" s="186"/>
      <c r="CG151" s="186"/>
      <c r="CH151" s="186"/>
      <c r="CI151" s="186"/>
      <c r="CJ151" s="186"/>
      <c r="CK151" s="186"/>
      <c r="CL151" s="186"/>
      <c r="CM151" s="186"/>
      <c r="CN151" s="186"/>
      <c r="CO151" s="186"/>
      <c r="CP151" s="186"/>
      <c r="CQ151" s="186"/>
      <c r="CR151" s="186"/>
      <c r="CS151" s="186"/>
      <c r="CT151" s="186"/>
      <c r="CU151" s="186"/>
      <c r="CV151" s="186"/>
      <c r="CW151" s="186"/>
    </row>
    <row r="152" spans="1:101" s="238" customFormat="1" ht="90" x14ac:dyDescent="0.25">
      <c r="A152" s="211">
        <v>236</v>
      </c>
      <c r="B152" s="194" t="s">
        <v>1158</v>
      </c>
      <c r="C152" s="314" t="s">
        <v>963</v>
      </c>
      <c r="D152" s="198" t="s">
        <v>17</v>
      </c>
      <c r="E152" s="212" t="s">
        <v>17</v>
      </c>
      <c r="F152" s="198" t="s">
        <v>17</v>
      </c>
      <c r="G152" s="212" t="s">
        <v>17</v>
      </c>
      <c r="H152" s="198">
        <v>30</v>
      </c>
      <c r="I152" s="213">
        <v>30</v>
      </c>
      <c r="J152" s="213">
        <v>60</v>
      </c>
      <c r="K152" s="213">
        <v>60</v>
      </c>
      <c r="L152" s="214">
        <v>60</v>
      </c>
      <c r="M152" s="198">
        <v>30</v>
      </c>
      <c r="N152" s="213">
        <v>60</v>
      </c>
      <c r="O152" s="213">
        <v>60</v>
      </c>
      <c r="P152" s="213">
        <v>60</v>
      </c>
      <c r="Q152" s="214">
        <v>60</v>
      </c>
      <c r="R152" s="216" t="s">
        <v>1001</v>
      </c>
      <c r="S152" s="248" t="s">
        <v>950</v>
      </c>
      <c r="T152" s="209" t="s">
        <v>1159</v>
      </c>
      <c r="U152" s="207" t="s">
        <v>94</v>
      </c>
      <c r="V152" s="208" t="s">
        <v>889</v>
      </c>
      <c r="W152" s="209" t="s">
        <v>1160</v>
      </c>
      <c r="X152" s="210" t="s">
        <v>891</v>
      </c>
      <c r="Y152" s="186"/>
      <c r="Z152" s="186"/>
      <c r="AA152" s="186"/>
      <c r="AB152" s="186"/>
      <c r="AC152" s="186"/>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c r="AZ152" s="186"/>
      <c r="BA152" s="186"/>
      <c r="BB152" s="186"/>
      <c r="BC152" s="186"/>
      <c r="BD152" s="186"/>
      <c r="BE152" s="186"/>
      <c r="BF152" s="186"/>
      <c r="BG152" s="186"/>
      <c r="BH152" s="186"/>
      <c r="BI152" s="186"/>
      <c r="BJ152" s="186"/>
      <c r="BK152" s="186"/>
      <c r="BL152" s="186"/>
      <c r="BM152" s="186"/>
      <c r="BN152" s="186"/>
      <c r="BO152" s="186"/>
      <c r="BP152" s="186"/>
      <c r="BQ152" s="186"/>
      <c r="BR152" s="186"/>
      <c r="BS152" s="186"/>
      <c r="BT152" s="186"/>
      <c r="BU152" s="186"/>
      <c r="BV152" s="186"/>
      <c r="BW152" s="186"/>
      <c r="BX152" s="186"/>
      <c r="BY152" s="186"/>
      <c r="BZ152" s="186"/>
      <c r="CA152" s="186"/>
      <c r="CB152" s="186"/>
      <c r="CC152" s="186"/>
      <c r="CD152" s="186"/>
      <c r="CE152" s="186"/>
      <c r="CF152" s="186"/>
      <c r="CG152" s="186"/>
      <c r="CH152" s="186"/>
      <c r="CI152" s="186"/>
      <c r="CJ152" s="186"/>
      <c r="CK152" s="186"/>
      <c r="CL152" s="186"/>
      <c r="CM152" s="186"/>
      <c r="CN152" s="186"/>
      <c r="CO152" s="186"/>
      <c r="CP152" s="186"/>
      <c r="CQ152" s="186"/>
      <c r="CR152" s="186"/>
      <c r="CS152" s="186"/>
      <c r="CT152" s="186"/>
      <c r="CU152" s="186"/>
      <c r="CV152" s="186"/>
      <c r="CW152" s="186"/>
    </row>
    <row r="153" spans="1:101" s="245" customFormat="1" ht="60" x14ac:dyDescent="0.25">
      <c r="A153" s="222">
        <v>237</v>
      </c>
      <c r="B153" s="223" t="s">
        <v>240</v>
      </c>
      <c r="C153" s="224">
        <v>42036</v>
      </c>
      <c r="D153" s="225">
        <v>3</v>
      </c>
      <c r="E153" s="226">
        <v>2</v>
      </c>
      <c r="F153" s="229" t="s">
        <v>17</v>
      </c>
      <c r="G153" s="242" t="s">
        <v>17</v>
      </c>
      <c r="H153" s="225" t="s">
        <v>17</v>
      </c>
      <c r="I153" s="227" t="s">
        <v>17</v>
      </c>
      <c r="J153" s="227" t="s">
        <v>17</v>
      </c>
      <c r="K153" s="227" t="s">
        <v>17</v>
      </c>
      <c r="L153" s="228" t="s">
        <v>17</v>
      </c>
      <c r="M153" s="225" t="s">
        <v>17</v>
      </c>
      <c r="N153" s="227" t="s">
        <v>17</v>
      </c>
      <c r="O153" s="227" t="s">
        <v>17</v>
      </c>
      <c r="P153" s="227" t="s">
        <v>17</v>
      </c>
      <c r="Q153" s="228" t="s">
        <v>17</v>
      </c>
      <c r="R153" s="232" t="s">
        <v>17</v>
      </c>
      <c r="S153" s="233"/>
      <c r="T153" s="234" t="s">
        <v>903</v>
      </c>
      <c r="U153" s="235">
        <v>2</v>
      </c>
      <c r="V153" s="236" t="s">
        <v>889</v>
      </c>
      <c r="W153" s="271" t="s">
        <v>1161</v>
      </c>
      <c r="X153" s="237" t="s">
        <v>905</v>
      </c>
      <c r="Y153" s="186"/>
      <c r="Z153" s="186"/>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186"/>
      <c r="BH153" s="186"/>
      <c r="BI153" s="186"/>
      <c r="BJ153" s="186"/>
      <c r="BK153" s="186"/>
      <c r="BL153" s="186"/>
      <c r="BM153" s="186"/>
      <c r="BN153" s="186"/>
      <c r="BO153" s="186"/>
      <c r="BP153" s="186"/>
      <c r="BQ153" s="186"/>
      <c r="BR153" s="186"/>
      <c r="BS153" s="186"/>
      <c r="BT153" s="186"/>
      <c r="BU153" s="186"/>
      <c r="BV153" s="186"/>
      <c r="BW153" s="186"/>
      <c r="BX153" s="186"/>
      <c r="BY153" s="186"/>
      <c r="BZ153" s="186"/>
      <c r="CA153" s="186"/>
      <c r="CB153" s="186"/>
      <c r="CC153" s="186"/>
      <c r="CD153" s="186"/>
      <c r="CE153" s="186"/>
      <c r="CF153" s="186"/>
      <c r="CG153" s="186"/>
      <c r="CH153" s="186"/>
      <c r="CI153" s="186"/>
      <c r="CJ153" s="186"/>
      <c r="CK153" s="186"/>
      <c r="CL153" s="186"/>
      <c r="CM153" s="186"/>
      <c r="CN153" s="186"/>
      <c r="CO153" s="186"/>
      <c r="CP153" s="186"/>
      <c r="CQ153" s="186"/>
      <c r="CR153" s="186"/>
      <c r="CS153" s="186"/>
      <c r="CT153" s="186"/>
      <c r="CU153" s="186"/>
      <c r="CV153" s="186"/>
      <c r="CW153" s="186"/>
    </row>
    <row r="154" spans="1:101" s="238" customFormat="1" ht="195" x14ac:dyDescent="0.25">
      <c r="A154" s="222">
        <v>238</v>
      </c>
      <c r="B154" s="223" t="s">
        <v>1162</v>
      </c>
      <c r="C154" s="276" t="s">
        <v>963</v>
      </c>
      <c r="D154" s="225" t="s">
        <v>17</v>
      </c>
      <c r="E154" s="226" t="s">
        <v>17</v>
      </c>
      <c r="F154" s="225" t="s">
        <v>17</v>
      </c>
      <c r="G154" s="226" t="s">
        <v>17</v>
      </c>
      <c r="H154" s="225">
        <v>30</v>
      </c>
      <c r="I154" s="227">
        <v>30</v>
      </c>
      <c r="J154" s="227">
        <v>60</v>
      </c>
      <c r="K154" s="227">
        <v>60</v>
      </c>
      <c r="L154" s="228">
        <v>60</v>
      </c>
      <c r="M154" s="229" t="s">
        <v>17</v>
      </c>
      <c r="N154" s="230" t="s">
        <v>17</v>
      </c>
      <c r="O154" s="230" t="s">
        <v>17</v>
      </c>
      <c r="P154" s="230" t="s">
        <v>17</v>
      </c>
      <c r="Q154" s="231" t="s">
        <v>17</v>
      </c>
      <c r="R154" s="232" t="s">
        <v>953</v>
      </c>
      <c r="S154" s="233"/>
      <c r="T154" s="234" t="s">
        <v>903</v>
      </c>
      <c r="U154" s="235" t="s">
        <v>107</v>
      </c>
      <c r="V154" s="236" t="s">
        <v>889</v>
      </c>
      <c r="W154" s="236" t="s">
        <v>1163</v>
      </c>
      <c r="X154" s="237" t="s">
        <v>905</v>
      </c>
      <c r="Y154" s="186"/>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186"/>
      <c r="BH154" s="186"/>
      <c r="BI154" s="186"/>
      <c r="BJ154" s="186"/>
      <c r="BK154" s="186"/>
      <c r="BL154" s="186"/>
      <c r="BM154" s="186"/>
      <c r="BN154" s="186"/>
      <c r="BO154" s="186"/>
      <c r="BP154" s="186"/>
      <c r="BQ154" s="186"/>
      <c r="BR154" s="186"/>
      <c r="BS154" s="186"/>
      <c r="BT154" s="186"/>
      <c r="BU154" s="186"/>
      <c r="BV154" s="186"/>
      <c r="BW154" s="186"/>
      <c r="BX154" s="186"/>
      <c r="BY154" s="186"/>
      <c r="BZ154" s="186"/>
      <c r="CA154" s="186"/>
      <c r="CB154" s="186"/>
      <c r="CC154" s="186"/>
      <c r="CD154" s="186"/>
      <c r="CE154" s="186"/>
      <c r="CF154" s="186"/>
      <c r="CG154" s="186"/>
      <c r="CH154" s="186"/>
      <c r="CI154" s="186"/>
      <c r="CJ154" s="186"/>
      <c r="CK154" s="186"/>
      <c r="CL154" s="186"/>
      <c r="CM154" s="186"/>
      <c r="CN154" s="186"/>
      <c r="CO154" s="186"/>
      <c r="CP154" s="186"/>
      <c r="CQ154" s="186"/>
      <c r="CR154" s="186"/>
      <c r="CS154" s="186"/>
      <c r="CT154" s="186"/>
      <c r="CU154" s="186"/>
      <c r="CV154" s="186"/>
      <c r="CW154" s="186"/>
    </row>
    <row r="155" spans="1:101" s="238" customFormat="1" x14ac:dyDescent="0.25">
      <c r="A155" s="211">
        <v>240</v>
      </c>
      <c r="B155" s="194" t="s">
        <v>1164</v>
      </c>
      <c r="C155" s="239">
        <v>42248</v>
      </c>
      <c r="D155" s="198" t="s">
        <v>17</v>
      </c>
      <c r="E155" s="212" t="s">
        <v>17</v>
      </c>
      <c r="F155" s="198" t="s">
        <v>17</v>
      </c>
      <c r="G155" s="212" t="s">
        <v>17</v>
      </c>
      <c r="H155" s="198">
        <v>30</v>
      </c>
      <c r="I155" s="213">
        <v>30</v>
      </c>
      <c r="J155" s="213">
        <v>60</v>
      </c>
      <c r="K155" s="213">
        <v>30</v>
      </c>
      <c r="L155" s="214">
        <v>60</v>
      </c>
      <c r="M155" s="198">
        <v>30</v>
      </c>
      <c r="N155" s="213">
        <v>30</v>
      </c>
      <c r="O155" s="213">
        <v>60</v>
      </c>
      <c r="P155" s="213">
        <v>30</v>
      </c>
      <c r="Q155" s="214">
        <v>60</v>
      </c>
      <c r="R155" s="216" t="s">
        <v>887</v>
      </c>
      <c r="S155" s="221" t="s">
        <v>1001</v>
      </c>
      <c r="T155" s="209" t="s">
        <v>928</v>
      </c>
      <c r="U155" s="207">
        <v>3</v>
      </c>
      <c r="V155" s="208" t="s">
        <v>916</v>
      </c>
      <c r="W155" s="209"/>
      <c r="X155" s="210" t="s">
        <v>891</v>
      </c>
      <c r="Y155" s="186"/>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186"/>
      <c r="BH155" s="186"/>
      <c r="BI155" s="186"/>
      <c r="BJ155" s="186"/>
      <c r="BK155" s="186"/>
      <c r="BL155" s="186"/>
      <c r="BM155" s="186"/>
      <c r="BN155" s="186"/>
      <c r="BO155" s="186"/>
      <c r="BP155" s="186"/>
      <c r="BQ155" s="186"/>
      <c r="BR155" s="186"/>
      <c r="BS155" s="186"/>
      <c r="BT155" s="186"/>
      <c r="BU155" s="186"/>
      <c r="BV155" s="186"/>
      <c r="BW155" s="186"/>
      <c r="BX155" s="186"/>
      <c r="BY155" s="186"/>
      <c r="BZ155" s="186"/>
      <c r="CA155" s="186"/>
      <c r="CB155" s="186"/>
      <c r="CC155" s="186"/>
      <c r="CD155" s="186"/>
      <c r="CE155" s="186"/>
      <c r="CF155" s="186"/>
      <c r="CG155" s="186"/>
      <c r="CH155" s="186"/>
      <c r="CI155" s="186"/>
      <c r="CJ155" s="186"/>
      <c r="CK155" s="186"/>
      <c r="CL155" s="186"/>
      <c r="CM155" s="186"/>
      <c r="CN155" s="186"/>
      <c r="CO155" s="186"/>
      <c r="CP155" s="186"/>
      <c r="CQ155" s="186"/>
      <c r="CR155" s="186"/>
      <c r="CS155" s="186"/>
      <c r="CT155" s="186"/>
      <c r="CU155" s="186"/>
      <c r="CV155" s="186"/>
      <c r="CW155" s="186"/>
    </row>
    <row r="156" spans="1:101" ht="45" x14ac:dyDescent="0.25">
      <c r="A156" s="211">
        <v>241</v>
      </c>
      <c r="B156" s="194" t="s">
        <v>1165</v>
      </c>
      <c r="C156" s="239">
        <v>42248</v>
      </c>
      <c r="D156" s="198" t="s">
        <v>17</v>
      </c>
      <c r="E156" s="212" t="s">
        <v>17</v>
      </c>
      <c r="F156" s="198" t="s">
        <v>17</v>
      </c>
      <c r="G156" s="212" t="s">
        <v>17</v>
      </c>
      <c r="H156" s="198">
        <v>30</v>
      </c>
      <c r="I156" s="213">
        <v>30</v>
      </c>
      <c r="J156" s="213">
        <v>60</v>
      </c>
      <c r="K156" s="213">
        <v>30</v>
      </c>
      <c r="L156" s="214">
        <v>60</v>
      </c>
      <c r="M156" s="198">
        <v>30</v>
      </c>
      <c r="N156" s="213">
        <v>60</v>
      </c>
      <c r="O156" s="262">
        <v>60</v>
      </c>
      <c r="P156" s="213">
        <v>60</v>
      </c>
      <c r="Q156" s="214">
        <v>60</v>
      </c>
      <c r="R156" s="216" t="s">
        <v>953</v>
      </c>
      <c r="S156" s="217" t="s">
        <v>953</v>
      </c>
      <c r="T156" s="243" t="s">
        <v>1166</v>
      </c>
      <c r="U156" s="207" t="s">
        <v>21</v>
      </c>
      <c r="V156" s="208" t="s">
        <v>916</v>
      </c>
      <c r="W156" s="240"/>
      <c r="X156" s="210" t="s">
        <v>891</v>
      </c>
    </row>
    <row r="157" spans="1:101" s="245" customFormat="1" ht="75" x14ac:dyDescent="0.25">
      <c r="A157" s="222">
        <v>242</v>
      </c>
      <c r="B157" s="223" t="s">
        <v>1167</v>
      </c>
      <c r="C157" s="241">
        <v>42156</v>
      </c>
      <c r="D157" s="225">
        <v>6</v>
      </c>
      <c r="E157" s="226">
        <v>6</v>
      </c>
      <c r="F157" s="229" t="s">
        <v>17</v>
      </c>
      <c r="G157" s="242" t="s">
        <v>17</v>
      </c>
      <c r="H157" s="225" t="s">
        <v>17</v>
      </c>
      <c r="I157" s="227" t="s">
        <v>17</v>
      </c>
      <c r="J157" s="227" t="s">
        <v>17</v>
      </c>
      <c r="K157" s="227" t="s">
        <v>17</v>
      </c>
      <c r="L157" s="228" t="s">
        <v>17</v>
      </c>
      <c r="M157" s="225" t="s">
        <v>17</v>
      </c>
      <c r="N157" s="227" t="s">
        <v>17</v>
      </c>
      <c r="O157" s="227" t="s">
        <v>17</v>
      </c>
      <c r="P157" s="227" t="s">
        <v>17</v>
      </c>
      <c r="Q157" s="228" t="s">
        <v>17</v>
      </c>
      <c r="R157" s="232" t="s">
        <v>17</v>
      </c>
      <c r="S157" s="233"/>
      <c r="T157" s="234" t="s">
        <v>903</v>
      </c>
      <c r="U157" s="235">
        <v>2</v>
      </c>
      <c r="V157" s="236" t="s">
        <v>889</v>
      </c>
      <c r="W157" s="236" t="s">
        <v>1168</v>
      </c>
      <c r="X157" s="237" t="s">
        <v>905</v>
      </c>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186"/>
      <c r="BH157" s="186"/>
      <c r="BI157" s="186"/>
      <c r="BJ157" s="186"/>
      <c r="BK157" s="186"/>
      <c r="BL157" s="186"/>
      <c r="BM157" s="186"/>
      <c r="BN157" s="186"/>
      <c r="BO157" s="186"/>
      <c r="BP157" s="186"/>
      <c r="BQ157" s="186"/>
      <c r="BR157" s="186"/>
      <c r="BS157" s="186"/>
      <c r="BT157" s="186"/>
      <c r="BU157" s="186"/>
      <c r="BV157" s="186"/>
      <c r="BW157" s="186"/>
      <c r="BX157" s="186"/>
      <c r="BY157" s="186"/>
      <c r="BZ157" s="186"/>
      <c r="CA157" s="186"/>
      <c r="CB157" s="186"/>
      <c r="CC157" s="186"/>
      <c r="CD157" s="186"/>
      <c r="CE157" s="186"/>
      <c r="CF157" s="186"/>
      <c r="CG157" s="186"/>
      <c r="CH157" s="186"/>
      <c r="CI157" s="186"/>
      <c r="CJ157" s="186"/>
      <c r="CK157" s="186"/>
      <c r="CL157" s="186"/>
      <c r="CM157" s="186"/>
      <c r="CN157" s="186"/>
      <c r="CO157" s="186"/>
      <c r="CP157" s="186"/>
      <c r="CQ157" s="186"/>
      <c r="CR157" s="186"/>
      <c r="CS157" s="186"/>
      <c r="CT157" s="186"/>
      <c r="CU157" s="186"/>
      <c r="CV157" s="186"/>
      <c r="CW157" s="186"/>
    </row>
    <row r="158" spans="1:101" s="245" customFormat="1" ht="30" x14ac:dyDescent="0.25">
      <c r="A158" s="222">
        <v>243</v>
      </c>
      <c r="B158" s="223" t="s">
        <v>245</v>
      </c>
      <c r="C158" s="241">
        <v>41883</v>
      </c>
      <c r="D158" s="225">
        <v>3</v>
      </c>
      <c r="E158" s="226">
        <v>2</v>
      </c>
      <c r="F158" s="229" t="s">
        <v>17</v>
      </c>
      <c r="G158" s="242" t="s">
        <v>17</v>
      </c>
      <c r="H158" s="225" t="s">
        <v>17</v>
      </c>
      <c r="I158" s="227" t="s">
        <v>17</v>
      </c>
      <c r="J158" s="227" t="s">
        <v>17</v>
      </c>
      <c r="K158" s="227" t="s">
        <v>17</v>
      </c>
      <c r="L158" s="228" t="s">
        <v>17</v>
      </c>
      <c r="M158" s="225" t="s">
        <v>17</v>
      </c>
      <c r="N158" s="227" t="s">
        <v>17</v>
      </c>
      <c r="O158" s="227" t="s">
        <v>17</v>
      </c>
      <c r="P158" s="227" t="s">
        <v>17</v>
      </c>
      <c r="Q158" s="228" t="s">
        <v>17</v>
      </c>
      <c r="R158" s="232" t="s">
        <v>17</v>
      </c>
      <c r="S158" s="233"/>
      <c r="T158" s="234" t="s">
        <v>903</v>
      </c>
      <c r="U158" s="235">
        <v>1</v>
      </c>
      <c r="V158" s="244" t="s">
        <v>944</v>
      </c>
      <c r="W158" s="236" t="s">
        <v>1169</v>
      </c>
      <c r="X158" s="237" t="s">
        <v>905</v>
      </c>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c r="CH158" s="186"/>
      <c r="CI158" s="186"/>
      <c r="CJ158" s="186"/>
      <c r="CK158" s="186"/>
      <c r="CL158" s="186"/>
      <c r="CM158" s="186"/>
      <c r="CN158" s="186"/>
      <c r="CO158" s="186"/>
      <c r="CP158" s="186"/>
      <c r="CQ158" s="186"/>
      <c r="CR158" s="186"/>
      <c r="CS158" s="186"/>
      <c r="CT158" s="186"/>
      <c r="CU158" s="186"/>
      <c r="CV158" s="186"/>
      <c r="CW158" s="186"/>
    </row>
    <row r="159" spans="1:101" ht="60" x14ac:dyDescent="0.25">
      <c r="A159" s="222" t="s">
        <v>246</v>
      </c>
      <c r="B159" s="223" t="s">
        <v>247</v>
      </c>
      <c r="C159" s="241">
        <v>42248</v>
      </c>
      <c r="D159" s="225">
        <v>5</v>
      </c>
      <c r="E159" s="226">
        <v>5</v>
      </c>
      <c r="F159" s="229" t="s">
        <v>17</v>
      </c>
      <c r="G159" s="242" t="s">
        <v>17</v>
      </c>
      <c r="H159" s="225" t="s">
        <v>17</v>
      </c>
      <c r="I159" s="227" t="s">
        <v>17</v>
      </c>
      <c r="J159" s="227" t="s">
        <v>17</v>
      </c>
      <c r="K159" s="227" t="s">
        <v>17</v>
      </c>
      <c r="L159" s="228" t="s">
        <v>17</v>
      </c>
      <c r="M159" s="225" t="s">
        <v>17</v>
      </c>
      <c r="N159" s="227" t="s">
        <v>17</v>
      </c>
      <c r="O159" s="227" t="s">
        <v>17</v>
      </c>
      <c r="P159" s="227" t="s">
        <v>17</v>
      </c>
      <c r="Q159" s="228" t="s">
        <v>17</v>
      </c>
      <c r="R159" s="232" t="s">
        <v>17</v>
      </c>
      <c r="S159" s="233"/>
      <c r="T159" s="234" t="s">
        <v>903</v>
      </c>
      <c r="U159" s="235">
        <v>3</v>
      </c>
      <c r="V159" s="244" t="s">
        <v>916</v>
      </c>
      <c r="W159" s="236" t="s">
        <v>1170</v>
      </c>
      <c r="X159" s="237" t="s">
        <v>905</v>
      </c>
    </row>
    <row r="160" spans="1:101" x14ac:dyDescent="0.25">
      <c r="A160" s="249">
        <v>245</v>
      </c>
      <c r="B160" s="250" t="s">
        <v>1171</v>
      </c>
      <c r="C160" s="266"/>
      <c r="D160" s="252" t="s">
        <v>17</v>
      </c>
      <c r="E160" s="253" t="s">
        <v>17</v>
      </c>
      <c r="F160" s="252" t="s">
        <v>17</v>
      </c>
      <c r="G160" s="253" t="s">
        <v>17</v>
      </c>
      <c r="H160" s="252">
        <v>15</v>
      </c>
      <c r="I160" s="254">
        <v>15</v>
      </c>
      <c r="J160" s="254" t="s">
        <v>886</v>
      </c>
      <c r="K160" s="254">
        <v>30</v>
      </c>
      <c r="L160" s="255">
        <v>30</v>
      </c>
      <c r="M160" s="252">
        <v>15</v>
      </c>
      <c r="N160" s="254">
        <v>15</v>
      </c>
      <c r="O160" s="254" t="s">
        <v>886</v>
      </c>
      <c r="P160" s="254">
        <v>30</v>
      </c>
      <c r="Q160" s="255">
        <v>30</v>
      </c>
      <c r="R160" s="277" t="s">
        <v>887</v>
      </c>
      <c r="S160" s="278" t="s">
        <v>887</v>
      </c>
      <c r="T160" s="258" t="s">
        <v>926</v>
      </c>
      <c r="U160" s="259"/>
      <c r="V160" s="259"/>
      <c r="W160" s="258"/>
      <c r="X160" s="261" t="s">
        <v>926</v>
      </c>
    </row>
    <row r="161" spans="1:101" s="245" customFormat="1" ht="45" x14ac:dyDescent="0.25">
      <c r="A161" s="249">
        <v>246</v>
      </c>
      <c r="B161" s="250" t="s">
        <v>1172</v>
      </c>
      <c r="C161" s="251"/>
      <c r="D161" s="252" t="s">
        <v>17</v>
      </c>
      <c r="E161" s="253" t="s">
        <v>17</v>
      </c>
      <c r="F161" s="252" t="s">
        <v>17</v>
      </c>
      <c r="G161" s="253" t="s">
        <v>17</v>
      </c>
      <c r="H161" s="252">
        <v>60</v>
      </c>
      <c r="I161" s="254">
        <v>60</v>
      </c>
      <c r="J161" s="254" t="s">
        <v>17</v>
      </c>
      <c r="K161" s="254" t="s">
        <v>17</v>
      </c>
      <c r="L161" s="255" t="s">
        <v>17</v>
      </c>
      <c r="M161" s="252">
        <v>60</v>
      </c>
      <c r="N161" s="254">
        <v>60</v>
      </c>
      <c r="O161" s="254" t="s">
        <v>17</v>
      </c>
      <c r="P161" s="264" t="s">
        <v>17</v>
      </c>
      <c r="Q161" s="265" t="s">
        <v>17</v>
      </c>
      <c r="R161" s="256" t="s">
        <v>957</v>
      </c>
      <c r="S161" s="257" t="s">
        <v>957</v>
      </c>
      <c r="T161" s="258" t="s">
        <v>926</v>
      </c>
      <c r="U161" s="259"/>
      <c r="V161" s="259"/>
      <c r="W161" s="260"/>
      <c r="X161" s="261" t="s">
        <v>926</v>
      </c>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c r="CH161" s="186"/>
      <c r="CI161" s="186"/>
      <c r="CJ161" s="186"/>
      <c r="CK161" s="186"/>
      <c r="CL161" s="186"/>
      <c r="CM161" s="186"/>
      <c r="CN161" s="186"/>
      <c r="CO161" s="186"/>
      <c r="CP161" s="186"/>
      <c r="CQ161" s="186"/>
      <c r="CR161" s="186"/>
      <c r="CS161" s="186"/>
      <c r="CT161" s="186"/>
      <c r="CU161" s="186"/>
      <c r="CV161" s="186"/>
      <c r="CW161" s="186"/>
    </row>
    <row r="162" spans="1:101" s="245" customFormat="1" ht="30" x14ac:dyDescent="0.25">
      <c r="A162" s="211">
        <v>248</v>
      </c>
      <c r="B162" s="194" t="s">
        <v>1173</v>
      </c>
      <c r="C162" s="239">
        <v>42248</v>
      </c>
      <c r="D162" s="198" t="s">
        <v>17</v>
      </c>
      <c r="E162" s="212" t="s">
        <v>17</v>
      </c>
      <c r="F162" s="198" t="s">
        <v>17</v>
      </c>
      <c r="G162" s="212" t="s">
        <v>17</v>
      </c>
      <c r="H162" s="198">
        <v>30</v>
      </c>
      <c r="I162" s="213">
        <v>30</v>
      </c>
      <c r="J162" s="213">
        <v>30</v>
      </c>
      <c r="K162" s="213">
        <v>30</v>
      </c>
      <c r="L162" s="214">
        <v>30</v>
      </c>
      <c r="M162" s="198">
        <v>30</v>
      </c>
      <c r="N162" s="213">
        <v>30</v>
      </c>
      <c r="O162" s="213">
        <v>60</v>
      </c>
      <c r="P162" s="213">
        <v>30</v>
      </c>
      <c r="Q162" s="214">
        <v>30</v>
      </c>
      <c r="R162" s="216" t="s">
        <v>887</v>
      </c>
      <c r="S162" s="216" t="s">
        <v>1001</v>
      </c>
      <c r="T162" s="209" t="s">
        <v>1174</v>
      </c>
      <c r="U162" s="207">
        <v>3</v>
      </c>
      <c r="V162" s="208" t="s">
        <v>916</v>
      </c>
      <c r="W162" s="209"/>
      <c r="X162" s="210" t="s">
        <v>891</v>
      </c>
      <c r="Y162" s="186"/>
      <c r="Z162" s="186"/>
      <c r="AA162" s="186"/>
      <c r="AB162" s="186"/>
      <c r="AC162" s="186"/>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186"/>
      <c r="BI162" s="186"/>
      <c r="BJ162" s="186"/>
      <c r="BK162" s="186"/>
      <c r="BL162" s="186"/>
      <c r="BM162" s="186"/>
      <c r="BN162" s="186"/>
      <c r="BO162" s="186"/>
      <c r="BP162" s="186"/>
      <c r="BQ162" s="186"/>
      <c r="BR162" s="186"/>
      <c r="BS162" s="186"/>
      <c r="BT162" s="186"/>
      <c r="BU162" s="186"/>
      <c r="BV162" s="186"/>
      <c r="BW162" s="186"/>
      <c r="BX162" s="186"/>
      <c r="BY162" s="186"/>
      <c r="BZ162" s="186"/>
      <c r="CA162" s="186"/>
      <c r="CB162" s="186"/>
      <c r="CC162" s="186"/>
      <c r="CD162" s="186"/>
      <c r="CE162" s="186"/>
      <c r="CF162" s="186"/>
      <c r="CG162" s="186"/>
      <c r="CH162" s="186"/>
      <c r="CI162" s="186"/>
      <c r="CJ162" s="186"/>
      <c r="CK162" s="186"/>
      <c r="CL162" s="186"/>
      <c r="CM162" s="186"/>
      <c r="CN162" s="186"/>
      <c r="CO162" s="186"/>
      <c r="CP162" s="186"/>
      <c r="CQ162" s="186"/>
      <c r="CR162" s="186"/>
      <c r="CS162" s="186"/>
      <c r="CT162" s="186"/>
      <c r="CU162" s="186"/>
      <c r="CV162" s="186"/>
      <c r="CW162" s="186"/>
    </row>
    <row r="163" spans="1:101" s="245" customFormat="1" ht="30" x14ac:dyDescent="0.25">
      <c r="A163" s="211">
        <v>249</v>
      </c>
      <c r="B163" s="194" t="s">
        <v>1175</v>
      </c>
      <c r="C163" s="314" t="s">
        <v>1116</v>
      </c>
      <c r="D163" s="198" t="s">
        <v>17</v>
      </c>
      <c r="E163" s="212" t="s">
        <v>17</v>
      </c>
      <c r="F163" s="198" t="s">
        <v>17</v>
      </c>
      <c r="G163" s="212" t="s">
        <v>17</v>
      </c>
      <c r="H163" s="198">
        <v>30</v>
      </c>
      <c r="I163" s="213">
        <v>60</v>
      </c>
      <c r="J163" s="215" t="s">
        <v>17</v>
      </c>
      <c r="K163" s="213">
        <v>45</v>
      </c>
      <c r="L163" s="214">
        <v>45</v>
      </c>
      <c r="M163" s="198">
        <v>60</v>
      </c>
      <c r="N163" s="213">
        <v>60</v>
      </c>
      <c r="O163" s="215" t="s">
        <v>17</v>
      </c>
      <c r="P163" s="213">
        <v>45</v>
      </c>
      <c r="Q163" s="214">
        <v>45</v>
      </c>
      <c r="R163" s="247" t="s">
        <v>922</v>
      </c>
      <c r="S163" s="248" t="s">
        <v>957</v>
      </c>
      <c r="T163" s="209" t="s">
        <v>1176</v>
      </c>
      <c r="U163" s="207" t="s">
        <v>59</v>
      </c>
      <c r="V163" s="208" t="s">
        <v>944</v>
      </c>
      <c r="W163" s="209"/>
      <c r="X163" s="210" t="s">
        <v>891</v>
      </c>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c r="CH163" s="186"/>
      <c r="CI163" s="186"/>
      <c r="CJ163" s="186"/>
      <c r="CK163" s="186"/>
      <c r="CL163" s="186"/>
      <c r="CM163" s="186"/>
      <c r="CN163" s="186"/>
      <c r="CO163" s="186"/>
      <c r="CP163" s="186"/>
      <c r="CQ163" s="186"/>
      <c r="CR163" s="186"/>
      <c r="CS163" s="186"/>
      <c r="CT163" s="186"/>
      <c r="CU163" s="186"/>
      <c r="CV163" s="186"/>
      <c r="CW163" s="186"/>
    </row>
    <row r="164" spans="1:101" s="245" customFormat="1" ht="45" x14ac:dyDescent="0.25">
      <c r="A164" s="222">
        <v>250</v>
      </c>
      <c r="B164" s="223" t="s">
        <v>1177</v>
      </c>
      <c r="C164" s="241">
        <v>41883</v>
      </c>
      <c r="D164" s="225">
        <v>6</v>
      </c>
      <c r="E164" s="226">
        <v>6</v>
      </c>
      <c r="F164" s="229" t="s">
        <v>17</v>
      </c>
      <c r="G164" s="242" t="s">
        <v>17</v>
      </c>
      <c r="H164" s="225" t="s">
        <v>17</v>
      </c>
      <c r="I164" s="227" t="s">
        <v>17</v>
      </c>
      <c r="J164" s="227" t="s">
        <v>17</v>
      </c>
      <c r="K164" s="227" t="s">
        <v>17</v>
      </c>
      <c r="L164" s="228" t="s">
        <v>17</v>
      </c>
      <c r="M164" s="225" t="s">
        <v>17</v>
      </c>
      <c r="N164" s="227" t="s">
        <v>17</v>
      </c>
      <c r="O164" s="227" t="s">
        <v>17</v>
      </c>
      <c r="P164" s="227" t="s">
        <v>17</v>
      </c>
      <c r="Q164" s="228" t="s">
        <v>17</v>
      </c>
      <c r="R164" s="232" t="s">
        <v>17</v>
      </c>
      <c r="S164" s="274"/>
      <c r="T164" s="234" t="s">
        <v>903</v>
      </c>
      <c r="U164" s="235">
        <v>1</v>
      </c>
      <c r="V164" s="244" t="s">
        <v>944</v>
      </c>
      <c r="W164" s="236" t="s">
        <v>1178</v>
      </c>
      <c r="X164" s="237" t="s">
        <v>905</v>
      </c>
      <c r="Y164" s="186"/>
      <c r="Z164" s="186"/>
      <c r="AA164" s="186"/>
      <c r="AB164" s="186"/>
      <c r="AC164" s="186"/>
      <c r="AD164" s="186"/>
      <c r="AE164" s="186"/>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186"/>
      <c r="BI164" s="186"/>
      <c r="BJ164" s="186"/>
      <c r="BK164" s="186"/>
      <c r="BL164" s="186"/>
      <c r="BM164" s="186"/>
      <c r="BN164" s="186"/>
      <c r="BO164" s="186"/>
      <c r="BP164" s="186"/>
      <c r="BQ164" s="186"/>
      <c r="BR164" s="186"/>
      <c r="BS164" s="186"/>
      <c r="BT164" s="186"/>
      <c r="BU164" s="186"/>
      <c r="BV164" s="186"/>
      <c r="BW164" s="186"/>
      <c r="BX164" s="186"/>
      <c r="BY164" s="186"/>
      <c r="BZ164" s="186"/>
      <c r="CA164" s="186"/>
      <c r="CB164" s="186"/>
      <c r="CC164" s="186"/>
      <c r="CD164" s="186"/>
      <c r="CE164" s="186"/>
      <c r="CF164" s="186"/>
      <c r="CG164" s="186"/>
      <c r="CH164" s="186"/>
      <c r="CI164" s="186"/>
      <c r="CJ164" s="186"/>
      <c r="CK164" s="186"/>
      <c r="CL164" s="186"/>
      <c r="CM164" s="186"/>
      <c r="CN164" s="186"/>
      <c r="CO164" s="186"/>
      <c r="CP164" s="186"/>
      <c r="CQ164" s="186"/>
      <c r="CR164" s="186"/>
      <c r="CS164" s="186"/>
      <c r="CT164" s="186"/>
      <c r="CU164" s="186"/>
      <c r="CV164" s="186"/>
      <c r="CW164" s="186"/>
    </row>
    <row r="165" spans="1:101" s="245" customFormat="1" ht="45" x14ac:dyDescent="0.25">
      <c r="A165" s="249">
        <v>252</v>
      </c>
      <c r="B165" s="250" t="s">
        <v>1179</v>
      </c>
      <c r="C165" s="304"/>
      <c r="D165" s="282">
        <v>7</v>
      </c>
      <c r="E165" s="283">
        <v>8</v>
      </c>
      <c r="F165" s="282">
        <v>7</v>
      </c>
      <c r="G165" s="283">
        <v>8</v>
      </c>
      <c r="H165" s="252" t="s">
        <v>17</v>
      </c>
      <c r="I165" s="254" t="s">
        <v>17</v>
      </c>
      <c r="J165" s="254" t="s">
        <v>17</v>
      </c>
      <c r="K165" s="264" t="s">
        <v>17</v>
      </c>
      <c r="L165" s="265" t="s">
        <v>17</v>
      </c>
      <c r="M165" s="252" t="s">
        <v>17</v>
      </c>
      <c r="N165" s="254" t="s">
        <v>17</v>
      </c>
      <c r="O165" s="254" t="s">
        <v>17</v>
      </c>
      <c r="P165" s="254" t="s">
        <v>17</v>
      </c>
      <c r="Q165" s="255" t="s">
        <v>17</v>
      </c>
      <c r="R165" s="267" t="s">
        <v>17</v>
      </c>
      <c r="S165" s="268" t="s">
        <v>17</v>
      </c>
      <c r="T165" s="258" t="s">
        <v>926</v>
      </c>
      <c r="U165" s="259"/>
      <c r="V165" s="259"/>
      <c r="W165" s="258"/>
      <c r="X165" s="261" t="s">
        <v>926</v>
      </c>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c r="BU165" s="186"/>
      <c r="BV165" s="186"/>
      <c r="BW165" s="186"/>
      <c r="BX165" s="186"/>
      <c r="BY165" s="186"/>
      <c r="BZ165" s="186"/>
      <c r="CA165" s="186"/>
      <c r="CB165" s="186"/>
      <c r="CC165" s="186"/>
      <c r="CD165" s="186"/>
      <c r="CE165" s="186"/>
      <c r="CF165" s="186"/>
      <c r="CG165" s="186"/>
      <c r="CH165" s="186"/>
      <c r="CI165" s="186"/>
      <c r="CJ165" s="186"/>
      <c r="CK165" s="186"/>
      <c r="CL165" s="186"/>
      <c r="CM165" s="186"/>
      <c r="CN165" s="186"/>
      <c r="CO165" s="186"/>
      <c r="CP165" s="186"/>
      <c r="CQ165" s="186"/>
      <c r="CR165" s="186"/>
      <c r="CS165" s="186"/>
      <c r="CT165" s="186"/>
      <c r="CU165" s="186"/>
      <c r="CV165" s="186"/>
      <c r="CW165" s="186"/>
    </row>
    <row r="166" spans="1:101" s="245" customFormat="1" ht="60" x14ac:dyDescent="0.25">
      <c r="A166" s="211">
        <v>255</v>
      </c>
      <c r="B166" s="194" t="s">
        <v>1180</v>
      </c>
      <c r="C166" s="195">
        <v>42036</v>
      </c>
      <c r="D166" s="198" t="s">
        <v>17</v>
      </c>
      <c r="E166" s="212" t="s">
        <v>17</v>
      </c>
      <c r="F166" s="198" t="s">
        <v>17</v>
      </c>
      <c r="G166" s="212" t="s">
        <v>17</v>
      </c>
      <c r="H166" s="198">
        <v>10</v>
      </c>
      <c r="I166" s="213">
        <v>15</v>
      </c>
      <c r="J166" s="213" t="s">
        <v>886</v>
      </c>
      <c r="K166" s="213">
        <v>30</v>
      </c>
      <c r="L166" s="214">
        <v>30</v>
      </c>
      <c r="M166" s="198">
        <v>10</v>
      </c>
      <c r="N166" s="213">
        <v>15</v>
      </c>
      <c r="O166" s="213" t="s">
        <v>886</v>
      </c>
      <c r="P166" s="213">
        <v>30</v>
      </c>
      <c r="Q166" s="214">
        <v>30</v>
      </c>
      <c r="R166" s="216" t="s">
        <v>894</v>
      </c>
      <c r="S166" s="221" t="s">
        <v>894</v>
      </c>
      <c r="T166" s="209" t="s">
        <v>1181</v>
      </c>
      <c r="U166" s="207" t="s">
        <v>107</v>
      </c>
      <c r="V166" s="208" t="s">
        <v>889</v>
      </c>
      <c r="W166" s="209" t="s">
        <v>1182</v>
      </c>
      <c r="X166" s="210" t="s">
        <v>891</v>
      </c>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c r="BO166" s="186"/>
      <c r="BP166" s="186"/>
      <c r="BQ166" s="186"/>
      <c r="BR166" s="186"/>
      <c r="BS166" s="186"/>
      <c r="BT166" s="186"/>
      <c r="BU166" s="186"/>
      <c r="BV166" s="186"/>
      <c r="BW166" s="186"/>
      <c r="BX166" s="186"/>
      <c r="BY166" s="186"/>
      <c r="BZ166" s="186"/>
      <c r="CA166" s="186"/>
      <c r="CB166" s="186"/>
      <c r="CC166" s="186"/>
      <c r="CD166" s="186"/>
      <c r="CE166" s="186"/>
      <c r="CF166" s="186"/>
      <c r="CG166" s="186"/>
      <c r="CH166" s="186"/>
      <c r="CI166" s="186"/>
      <c r="CJ166" s="186"/>
      <c r="CK166" s="186"/>
      <c r="CL166" s="186"/>
      <c r="CM166" s="186"/>
      <c r="CN166" s="186"/>
      <c r="CO166" s="186"/>
      <c r="CP166" s="186"/>
      <c r="CQ166" s="186"/>
      <c r="CR166" s="186"/>
      <c r="CS166" s="186"/>
      <c r="CT166" s="186"/>
      <c r="CU166" s="186"/>
      <c r="CV166" s="186"/>
      <c r="CW166" s="186"/>
    </row>
    <row r="167" spans="1:101" s="245" customFormat="1" ht="45" x14ac:dyDescent="0.25">
      <c r="A167" s="249">
        <v>257</v>
      </c>
      <c r="B167" s="250" t="s">
        <v>1183</v>
      </c>
      <c r="C167" s="304"/>
      <c r="D167" s="282">
        <v>6</v>
      </c>
      <c r="E167" s="283">
        <v>6</v>
      </c>
      <c r="F167" s="282">
        <v>6</v>
      </c>
      <c r="G167" s="283">
        <v>6</v>
      </c>
      <c r="H167" s="252" t="s">
        <v>17</v>
      </c>
      <c r="I167" s="254" t="s">
        <v>17</v>
      </c>
      <c r="J167" s="254" t="s">
        <v>17</v>
      </c>
      <c r="K167" s="264" t="s">
        <v>17</v>
      </c>
      <c r="L167" s="265" t="s">
        <v>17</v>
      </c>
      <c r="M167" s="252" t="s">
        <v>17</v>
      </c>
      <c r="N167" s="254" t="s">
        <v>17</v>
      </c>
      <c r="O167" s="254" t="s">
        <v>17</v>
      </c>
      <c r="P167" s="254" t="s">
        <v>17</v>
      </c>
      <c r="Q167" s="255" t="s">
        <v>17</v>
      </c>
      <c r="R167" s="267" t="s">
        <v>17</v>
      </c>
      <c r="S167" s="268" t="s">
        <v>17</v>
      </c>
      <c r="T167" s="258" t="s">
        <v>926</v>
      </c>
      <c r="U167" s="259"/>
      <c r="V167" s="259"/>
      <c r="W167" s="258"/>
      <c r="X167" s="261" t="s">
        <v>926</v>
      </c>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c r="CH167" s="186"/>
      <c r="CI167" s="186"/>
      <c r="CJ167" s="186"/>
      <c r="CK167" s="186"/>
      <c r="CL167" s="186"/>
      <c r="CM167" s="186"/>
      <c r="CN167" s="186"/>
      <c r="CO167" s="186"/>
      <c r="CP167" s="186"/>
      <c r="CQ167" s="186"/>
      <c r="CR167" s="186"/>
      <c r="CS167" s="186"/>
      <c r="CT167" s="186"/>
      <c r="CU167" s="186"/>
      <c r="CV167" s="186"/>
      <c r="CW167" s="186"/>
    </row>
    <row r="168" spans="1:101" s="245" customFormat="1" ht="75" x14ac:dyDescent="0.25">
      <c r="A168" s="222">
        <v>260</v>
      </c>
      <c r="B168" s="223" t="s">
        <v>1184</v>
      </c>
      <c r="C168" s="241">
        <v>41883</v>
      </c>
      <c r="D168" s="225">
        <v>3</v>
      </c>
      <c r="E168" s="226">
        <v>3</v>
      </c>
      <c r="F168" s="229" t="s">
        <v>17</v>
      </c>
      <c r="G168" s="242" t="s">
        <v>17</v>
      </c>
      <c r="H168" s="225" t="s">
        <v>17</v>
      </c>
      <c r="I168" s="227" t="s">
        <v>17</v>
      </c>
      <c r="J168" s="227" t="s">
        <v>17</v>
      </c>
      <c r="K168" s="227" t="s">
        <v>17</v>
      </c>
      <c r="L168" s="228" t="s">
        <v>17</v>
      </c>
      <c r="M168" s="225" t="s">
        <v>17</v>
      </c>
      <c r="N168" s="227" t="s">
        <v>17</v>
      </c>
      <c r="O168" s="227" t="s">
        <v>17</v>
      </c>
      <c r="P168" s="227" t="s">
        <v>17</v>
      </c>
      <c r="Q168" s="228" t="s">
        <v>17</v>
      </c>
      <c r="R168" s="232" t="s">
        <v>17</v>
      </c>
      <c r="S168" s="233"/>
      <c r="T168" s="234" t="s">
        <v>903</v>
      </c>
      <c r="U168" s="235">
        <v>1</v>
      </c>
      <c r="V168" s="244" t="s">
        <v>944</v>
      </c>
      <c r="W168" s="236" t="s">
        <v>1185</v>
      </c>
      <c r="X168" s="237" t="s">
        <v>905</v>
      </c>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186"/>
      <c r="BI168" s="186"/>
      <c r="BJ168" s="186"/>
      <c r="BK168" s="186"/>
      <c r="BL168" s="186"/>
      <c r="BM168" s="186"/>
      <c r="BN168" s="186"/>
      <c r="BO168" s="186"/>
      <c r="BP168" s="186"/>
      <c r="BQ168" s="186"/>
      <c r="BR168" s="186"/>
      <c r="BS168" s="186"/>
      <c r="BT168" s="186"/>
      <c r="BU168" s="186"/>
      <c r="BV168" s="186"/>
      <c r="BW168" s="186"/>
      <c r="BX168" s="186"/>
      <c r="BY168" s="186"/>
      <c r="BZ168" s="186"/>
      <c r="CA168" s="186"/>
      <c r="CB168" s="186"/>
      <c r="CC168" s="186"/>
      <c r="CD168" s="186"/>
      <c r="CE168" s="186"/>
      <c r="CF168" s="186"/>
      <c r="CG168" s="186"/>
      <c r="CH168" s="186"/>
      <c r="CI168" s="186"/>
      <c r="CJ168" s="186"/>
      <c r="CK168" s="186"/>
      <c r="CL168" s="186"/>
      <c r="CM168" s="186"/>
      <c r="CN168" s="186"/>
      <c r="CO168" s="186"/>
      <c r="CP168" s="186"/>
      <c r="CQ168" s="186"/>
      <c r="CR168" s="186"/>
      <c r="CS168" s="186"/>
      <c r="CT168" s="186"/>
      <c r="CU168" s="186"/>
      <c r="CV168" s="186"/>
      <c r="CW168" s="186"/>
    </row>
    <row r="169" spans="1:101" ht="105" x14ac:dyDescent="0.25">
      <c r="A169" s="222">
        <v>265</v>
      </c>
      <c r="B169" s="223" t="s">
        <v>1186</v>
      </c>
      <c r="C169" s="224">
        <v>41883</v>
      </c>
      <c r="D169" s="225">
        <v>10</v>
      </c>
      <c r="E169" s="226">
        <v>10</v>
      </c>
      <c r="F169" s="229" t="s">
        <v>17</v>
      </c>
      <c r="G169" s="242" t="s">
        <v>17</v>
      </c>
      <c r="H169" s="225" t="s">
        <v>17</v>
      </c>
      <c r="I169" s="227" t="s">
        <v>17</v>
      </c>
      <c r="J169" s="227" t="s">
        <v>17</v>
      </c>
      <c r="K169" s="227" t="s">
        <v>17</v>
      </c>
      <c r="L169" s="228" t="s">
        <v>17</v>
      </c>
      <c r="M169" s="225" t="s">
        <v>17</v>
      </c>
      <c r="N169" s="227" t="s">
        <v>17</v>
      </c>
      <c r="O169" s="227" t="s">
        <v>17</v>
      </c>
      <c r="P169" s="227" t="s">
        <v>17</v>
      </c>
      <c r="Q169" s="228" t="s">
        <v>17</v>
      </c>
      <c r="R169" s="232" t="s">
        <v>17</v>
      </c>
      <c r="S169" s="233"/>
      <c r="T169" s="234" t="s">
        <v>903</v>
      </c>
      <c r="U169" s="235">
        <v>1</v>
      </c>
      <c r="V169" s="244" t="s">
        <v>944</v>
      </c>
      <c r="W169" s="236" t="s">
        <v>1187</v>
      </c>
      <c r="X169" s="237" t="s">
        <v>905</v>
      </c>
    </row>
    <row r="170" spans="1:101" ht="45" x14ac:dyDescent="0.25">
      <c r="A170" s="249">
        <v>268</v>
      </c>
      <c r="B170" s="250" t="s">
        <v>1188</v>
      </c>
      <c r="C170" s="263"/>
      <c r="D170" s="282">
        <v>4</v>
      </c>
      <c r="E170" s="283">
        <v>5</v>
      </c>
      <c r="F170" s="252">
        <v>4</v>
      </c>
      <c r="G170" s="253">
        <v>5</v>
      </c>
      <c r="H170" s="252" t="s">
        <v>17</v>
      </c>
      <c r="I170" s="254" t="s">
        <v>17</v>
      </c>
      <c r="J170" s="254" t="s">
        <v>17</v>
      </c>
      <c r="K170" s="254" t="s">
        <v>17</v>
      </c>
      <c r="L170" s="255" t="s">
        <v>17</v>
      </c>
      <c r="M170" s="252" t="s">
        <v>17</v>
      </c>
      <c r="N170" s="254" t="s">
        <v>17</v>
      </c>
      <c r="O170" s="254" t="s">
        <v>17</v>
      </c>
      <c r="P170" s="254" t="s">
        <v>17</v>
      </c>
      <c r="Q170" s="255" t="s">
        <v>17</v>
      </c>
      <c r="R170" s="256" t="s">
        <v>17</v>
      </c>
      <c r="S170" s="257" t="s">
        <v>17</v>
      </c>
      <c r="T170" s="258" t="s">
        <v>926</v>
      </c>
      <c r="U170" s="259"/>
      <c r="V170" s="259"/>
      <c r="W170" s="260"/>
      <c r="X170" s="261" t="s">
        <v>926</v>
      </c>
    </row>
    <row r="171" spans="1:101" s="245" customFormat="1" ht="45" x14ac:dyDescent="0.25">
      <c r="A171" s="211">
        <v>269</v>
      </c>
      <c r="B171" s="194" t="s">
        <v>258</v>
      </c>
      <c r="C171" s="239">
        <v>42248</v>
      </c>
      <c r="D171" s="198">
        <v>13</v>
      </c>
      <c r="E171" s="212">
        <v>18</v>
      </c>
      <c r="F171" s="284">
        <v>7</v>
      </c>
      <c r="G171" s="285">
        <v>7</v>
      </c>
      <c r="H171" s="198"/>
      <c r="I171" s="213" t="s">
        <v>17</v>
      </c>
      <c r="J171" s="213" t="s">
        <v>17</v>
      </c>
      <c r="K171" s="215" t="s">
        <v>17</v>
      </c>
      <c r="L171" s="220" t="s">
        <v>17</v>
      </c>
      <c r="M171" s="198" t="s">
        <v>17</v>
      </c>
      <c r="N171" s="213" t="s">
        <v>17</v>
      </c>
      <c r="O171" s="213" t="s">
        <v>17</v>
      </c>
      <c r="P171" s="215" t="s">
        <v>17</v>
      </c>
      <c r="Q171" s="220" t="s">
        <v>17</v>
      </c>
      <c r="R171" s="247"/>
      <c r="S171" s="248"/>
      <c r="T171" s="209" t="s">
        <v>1189</v>
      </c>
      <c r="U171" s="207">
        <v>3</v>
      </c>
      <c r="V171" s="208" t="s">
        <v>916</v>
      </c>
      <c r="W171" s="209" t="s">
        <v>1190</v>
      </c>
      <c r="X171" s="210" t="s">
        <v>891</v>
      </c>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row>
    <row r="172" spans="1:101" ht="60" x14ac:dyDescent="0.25">
      <c r="A172" s="211">
        <v>271</v>
      </c>
      <c r="B172" s="194" t="s">
        <v>1191</v>
      </c>
      <c r="C172" s="195">
        <v>42036</v>
      </c>
      <c r="D172" s="198" t="s">
        <v>17</v>
      </c>
      <c r="E172" s="212" t="s">
        <v>17</v>
      </c>
      <c r="F172" s="198" t="s">
        <v>17</v>
      </c>
      <c r="G172" s="212" t="s">
        <v>17</v>
      </c>
      <c r="H172" s="198">
        <v>10</v>
      </c>
      <c r="I172" s="213">
        <v>15</v>
      </c>
      <c r="J172" s="213">
        <v>30</v>
      </c>
      <c r="K172" s="213">
        <v>30</v>
      </c>
      <c r="L172" s="214">
        <v>30</v>
      </c>
      <c r="M172" s="198">
        <v>10</v>
      </c>
      <c r="N172" s="213">
        <v>15</v>
      </c>
      <c r="O172" s="213">
        <v>30</v>
      </c>
      <c r="P172" s="213">
        <v>30</v>
      </c>
      <c r="Q172" s="214">
        <v>30</v>
      </c>
      <c r="R172" s="216" t="s">
        <v>953</v>
      </c>
      <c r="S172" s="221" t="s">
        <v>953</v>
      </c>
      <c r="T172" s="209" t="s">
        <v>1192</v>
      </c>
      <c r="U172" s="207" t="s">
        <v>107</v>
      </c>
      <c r="V172" s="311" t="s">
        <v>889</v>
      </c>
      <c r="W172" s="209" t="s">
        <v>1193</v>
      </c>
      <c r="X172" s="210" t="s">
        <v>891</v>
      </c>
    </row>
    <row r="173" spans="1:101" s="245" customFormat="1" ht="150" x14ac:dyDescent="0.25">
      <c r="A173" s="222">
        <v>277</v>
      </c>
      <c r="B173" s="223" t="s">
        <v>264</v>
      </c>
      <c r="C173" s="241">
        <v>42248</v>
      </c>
      <c r="D173" s="225">
        <v>6</v>
      </c>
      <c r="E173" s="226">
        <v>6</v>
      </c>
      <c r="F173" s="229" t="s">
        <v>17</v>
      </c>
      <c r="G173" s="242" t="s">
        <v>17</v>
      </c>
      <c r="H173" s="225" t="s">
        <v>17</v>
      </c>
      <c r="I173" s="227" t="s">
        <v>17</v>
      </c>
      <c r="J173" s="227" t="s">
        <v>17</v>
      </c>
      <c r="K173" s="227" t="s">
        <v>17</v>
      </c>
      <c r="L173" s="228" t="s">
        <v>17</v>
      </c>
      <c r="M173" s="225" t="s">
        <v>17</v>
      </c>
      <c r="N173" s="227" t="s">
        <v>17</v>
      </c>
      <c r="O173" s="227" t="s">
        <v>17</v>
      </c>
      <c r="P173" s="227" t="s">
        <v>17</v>
      </c>
      <c r="Q173" s="228" t="s">
        <v>17</v>
      </c>
      <c r="R173" s="232" t="s">
        <v>17</v>
      </c>
      <c r="S173" s="233"/>
      <c r="T173" s="234" t="s">
        <v>903</v>
      </c>
      <c r="U173" s="235">
        <v>3</v>
      </c>
      <c r="V173" s="244" t="s">
        <v>944</v>
      </c>
      <c r="W173" s="236" t="s">
        <v>1194</v>
      </c>
      <c r="X173" s="237" t="s">
        <v>905</v>
      </c>
      <c r="Y173" s="186"/>
      <c r="Z173" s="186"/>
      <c r="AA173" s="186"/>
      <c r="AB173" s="186"/>
      <c r="AC173" s="186"/>
      <c r="AD173" s="186"/>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c r="CH173" s="186"/>
      <c r="CI173" s="186"/>
      <c r="CJ173" s="186"/>
      <c r="CK173" s="186"/>
      <c r="CL173" s="186"/>
      <c r="CM173" s="186"/>
      <c r="CN173" s="186"/>
      <c r="CO173" s="186"/>
      <c r="CP173" s="186"/>
      <c r="CQ173" s="186"/>
      <c r="CR173" s="186"/>
      <c r="CS173" s="186"/>
      <c r="CT173" s="186"/>
      <c r="CU173" s="186"/>
      <c r="CV173" s="186"/>
      <c r="CW173" s="186"/>
    </row>
    <row r="174" spans="1:101" s="245" customFormat="1" ht="60" x14ac:dyDescent="0.25">
      <c r="A174" s="222">
        <v>280</v>
      </c>
      <c r="B174" s="223" t="s">
        <v>1195</v>
      </c>
      <c r="C174" s="241">
        <v>41883</v>
      </c>
      <c r="D174" s="225" t="s">
        <v>17</v>
      </c>
      <c r="E174" s="226" t="s">
        <v>17</v>
      </c>
      <c r="F174" s="225" t="s">
        <v>17</v>
      </c>
      <c r="G174" s="227" t="s">
        <v>17</v>
      </c>
      <c r="H174" s="225" t="s">
        <v>17</v>
      </c>
      <c r="I174" s="227" t="s">
        <v>17</v>
      </c>
      <c r="J174" s="227" t="s">
        <v>17</v>
      </c>
      <c r="K174" s="227" t="s">
        <v>17</v>
      </c>
      <c r="L174" s="228" t="s">
        <v>17</v>
      </c>
      <c r="M174" s="225" t="s">
        <v>17</v>
      </c>
      <c r="N174" s="227" t="s">
        <v>17</v>
      </c>
      <c r="O174" s="230" t="s">
        <v>17</v>
      </c>
      <c r="P174" s="227" t="s">
        <v>17</v>
      </c>
      <c r="Q174" s="228" t="s">
        <v>17</v>
      </c>
      <c r="R174" s="232" t="s">
        <v>17</v>
      </c>
      <c r="S174" s="233"/>
      <c r="T174" s="234" t="s">
        <v>903</v>
      </c>
      <c r="U174" s="235">
        <v>1</v>
      </c>
      <c r="V174" s="244" t="s">
        <v>944</v>
      </c>
      <c r="W174" s="236" t="s">
        <v>1196</v>
      </c>
      <c r="X174" s="237" t="s">
        <v>905</v>
      </c>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c r="CQ174" s="186"/>
      <c r="CR174" s="186"/>
      <c r="CS174" s="186"/>
      <c r="CT174" s="186"/>
      <c r="CU174" s="186"/>
      <c r="CV174" s="186"/>
      <c r="CW174" s="186"/>
    </row>
    <row r="175" spans="1:101" s="245" customFormat="1" ht="45" x14ac:dyDescent="0.25">
      <c r="A175" s="249">
        <v>301</v>
      </c>
      <c r="B175" s="250" t="s">
        <v>1197</v>
      </c>
      <c r="C175" s="251"/>
      <c r="D175" s="282">
        <v>15</v>
      </c>
      <c r="E175" s="283">
        <v>15</v>
      </c>
      <c r="F175" s="252">
        <v>15</v>
      </c>
      <c r="G175" s="254">
        <v>15</v>
      </c>
      <c r="H175" s="252" t="s">
        <v>17</v>
      </c>
      <c r="I175" s="254" t="s">
        <v>17</v>
      </c>
      <c r="J175" s="254" t="s">
        <v>17</v>
      </c>
      <c r="K175" s="254" t="s">
        <v>17</v>
      </c>
      <c r="L175" s="255" t="s">
        <v>17</v>
      </c>
      <c r="M175" s="252" t="s">
        <v>17</v>
      </c>
      <c r="N175" s="254" t="s">
        <v>17</v>
      </c>
      <c r="O175" s="254" t="s">
        <v>17</v>
      </c>
      <c r="P175" s="254" t="s">
        <v>17</v>
      </c>
      <c r="Q175" s="255" t="s">
        <v>17</v>
      </c>
      <c r="R175" s="256" t="s">
        <v>17</v>
      </c>
      <c r="S175" s="257" t="s">
        <v>17</v>
      </c>
      <c r="T175" s="258" t="s">
        <v>926</v>
      </c>
      <c r="U175" s="259"/>
      <c r="V175" s="259"/>
      <c r="W175" s="260"/>
      <c r="X175" s="261" t="s">
        <v>926</v>
      </c>
      <c r="Y175" s="186"/>
      <c r="Z175" s="186"/>
      <c r="AA175" s="186"/>
      <c r="AB175" s="186"/>
      <c r="AC175" s="186"/>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c r="CH175" s="186"/>
      <c r="CI175" s="186"/>
      <c r="CJ175" s="186"/>
      <c r="CK175" s="186"/>
      <c r="CL175" s="186"/>
      <c r="CM175" s="186"/>
      <c r="CN175" s="186"/>
      <c r="CO175" s="186"/>
      <c r="CP175" s="186"/>
      <c r="CQ175" s="186"/>
      <c r="CR175" s="186"/>
      <c r="CS175" s="186"/>
      <c r="CT175" s="186"/>
      <c r="CU175" s="186"/>
      <c r="CV175" s="186"/>
      <c r="CW175" s="186"/>
    </row>
    <row r="176" spans="1:101" ht="30" x14ac:dyDescent="0.25">
      <c r="A176" s="249" t="s">
        <v>267</v>
      </c>
      <c r="B176" s="250" t="s">
        <v>268</v>
      </c>
      <c r="C176" s="251"/>
      <c r="D176" s="282">
        <v>11</v>
      </c>
      <c r="E176" s="283">
        <v>11</v>
      </c>
      <c r="F176" s="252">
        <v>11</v>
      </c>
      <c r="G176" s="253">
        <v>11</v>
      </c>
      <c r="H176" s="252" t="s">
        <v>17</v>
      </c>
      <c r="I176" s="254" t="s">
        <v>17</v>
      </c>
      <c r="J176" s="254" t="s">
        <v>17</v>
      </c>
      <c r="K176" s="254" t="s">
        <v>17</v>
      </c>
      <c r="L176" s="255" t="s">
        <v>17</v>
      </c>
      <c r="M176" s="252" t="s">
        <v>17</v>
      </c>
      <c r="N176" s="254" t="s">
        <v>17</v>
      </c>
      <c r="O176" s="254" t="s">
        <v>17</v>
      </c>
      <c r="P176" s="254" t="s">
        <v>17</v>
      </c>
      <c r="Q176" s="255" t="s">
        <v>17</v>
      </c>
      <c r="R176" s="256" t="s">
        <v>17</v>
      </c>
      <c r="S176" s="257" t="s">
        <v>17</v>
      </c>
      <c r="T176" s="258" t="s">
        <v>926</v>
      </c>
      <c r="U176" s="259"/>
      <c r="V176" s="259"/>
      <c r="W176" s="260"/>
      <c r="X176" s="261" t="s">
        <v>926</v>
      </c>
    </row>
    <row r="177" spans="1:101" s="238" customFormat="1" ht="120" x14ac:dyDescent="0.25">
      <c r="A177" s="222">
        <v>304</v>
      </c>
      <c r="B177" s="223" t="s">
        <v>1198</v>
      </c>
      <c r="C177" s="241">
        <v>42248</v>
      </c>
      <c r="D177" s="225">
        <v>4</v>
      </c>
      <c r="E177" s="226">
        <v>5</v>
      </c>
      <c r="F177" s="229" t="s">
        <v>17</v>
      </c>
      <c r="G177" s="242" t="s">
        <v>17</v>
      </c>
      <c r="H177" s="225" t="s">
        <v>17</v>
      </c>
      <c r="I177" s="227" t="s">
        <v>17</v>
      </c>
      <c r="J177" s="227" t="s">
        <v>17</v>
      </c>
      <c r="K177" s="227" t="s">
        <v>17</v>
      </c>
      <c r="L177" s="228" t="s">
        <v>17</v>
      </c>
      <c r="M177" s="225" t="s">
        <v>17</v>
      </c>
      <c r="N177" s="227" t="s">
        <v>17</v>
      </c>
      <c r="O177" s="227" t="s">
        <v>17</v>
      </c>
      <c r="P177" s="227" t="s">
        <v>17</v>
      </c>
      <c r="Q177" s="228" t="s">
        <v>17</v>
      </c>
      <c r="R177" s="232" t="s">
        <v>17</v>
      </c>
      <c r="S177" s="233"/>
      <c r="T177" s="234" t="s">
        <v>903</v>
      </c>
      <c r="U177" s="235">
        <v>3</v>
      </c>
      <c r="V177" s="244" t="s">
        <v>944</v>
      </c>
      <c r="W177" s="236" t="s">
        <v>1199</v>
      </c>
      <c r="X177" s="237" t="s">
        <v>905</v>
      </c>
      <c r="Y177" s="186"/>
      <c r="Z177" s="186"/>
      <c r="AA177" s="186"/>
      <c r="AB177" s="186"/>
      <c r="AC177" s="186"/>
      <c r="AD177" s="186"/>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c r="CH177" s="186"/>
      <c r="CI177" s="186"/>
      <c r="CJ177" s="186"/>
      <c r="CK177" s="186"/>
      <c r="CL177" s="186"/>
      <c r="CM177" s="186"/>
      <c r="CN177" s="186"/>
      <c r="CO177" s="186"/>
      <c r="CP177" s="186"/>
      <c r="CQ177" s="186"/>
      <c r="CR177" s="186"/>
      <c r="CS177" s="186"/>
      <c r="CT177" s="186"/>
      <c r="CU177" s="186"/>
      <c r="CV177" s="186"/>
      <c r="CW177" s="186"/>
    </row>
    <row r="178" spans="1:101" s="238" customFormat="1" ht="45" x14ac:dyDescent="0.25">
      <c r="A178" s="222" t="s">
        <v>270</v>
      </c>
      <c r="B178" s="223" t="s">
        <v>1200</v>
      </c>
      <c r="C178" s="241">
        <v>41883</v>
      </c>
      <c r="D178" s="225">
        <v>5</v>
      </c>
      <c r="E178" s="226">
        <v>6</v>
      </c>
      <c r="F178" s="229" t="s">
        <v>17</v>
      </c>
      <c r="G178" s="242" t="s">
        <v>17</v>
      </c>
      <c r="H178" s="225" t="s">
        <v>17</v>
      </c>
      <c r="I178" s="227" t="s">
        <v>17</v>
      </c>
      <c r="J178" s="227" t="s">
        <v>17</v>
      </c>
      <c r="K178" s="227" t="s">
        <v>17</v>
      </c>
      <c r="L178" s="228" t="s">
        <v>17</v>
      </c>
      <c r="M178" s="225" t="s">
        <v>17</v>
      </c>
      <c r="N178" s="227" t="s">
        <v>17</v>
      </c>
      <c r="O178" s="227" t="s">
        <v>17</v>
      </c>
      <c r="P178" s="227" t="s">
        <v>17</v>
      </c>
      <c r="Q178" s="228" t="s">
        <v>17</v>
      </c>
      <c r="R178" s="232" t="s">
        <v>17</v>
      </c>
      <c r="S178" s="233"/>
      <c r="T178" s="234" t="s">
        <v>903</v>
      </c>
      <c r="U178" s="235">
        <v>1</v>
      </c>
      <c r="V178" s="244" t="s">
        <v>916</v>
      </c>
      <c r="W178" s="236" t="s">
        <v>1201</v>
      </c>
      <c r="X178" s="237" t="s">
        <v>905</v>
      </c>
      <c r="Y178" s="186"/>
      <c r="Z178" s="186"/>
      <c r="AA178" s="186"/>
      <c r="AB178" s="186"/>
      <c r="AC178" s="186"/>
      <c r="AD178" s="186"/>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c r="CH178" s="186"/>
      <c r="CI178" s="186"/>
      <c r="CJ178" s="186"/>
      <c r="CK178" s="186"/>
      <c r="CL178" s="186"/>
      <c r="CM178" s="186"/>
      <c r="CN178" s="186"/>
      <c r="CO178" s="186"/>
      <c r="CP178" s="186"/>
      <c r="CQ178" s="186"/>
      <c r="CR178" s="186"/>
      <c r="CS178" s="186"/>
      <c r="CT178" s="186"/>
      <c r="CU178" s="186"/>
      <c r="CV178" s="186"/>
      <c r="CW178" s="186"/>
    </row>
    <row r="179" spans="1:101" ht="120" x14ac:dyDescent="0.25">
      <c r="A179" s="222">
        <v>308</v>
      </c>
      <c r="B179" s="223" t="s">
        <v>1202</v>
      </c>
      <c r="C179" s="224">
        <v>42248</v>
      </c>
      <c r="D179" s="225">
        <v>4</v>
      </c>
      <c r="E179" s="226">
        <v>3</v>
      </c>
      <c r="F179" s="229" t="s">
        <v>17</v>
      </c>
      <c r="G179" s="242" t="s">
        <v>17</v>
      </c>
      <c r="H179" s="225" t="s">
        <v>17</v>
      </c>
      <c r="I179" s="227" t="s">
        <v>17</v>
      </c>
      <c r="J179" s="227" t="s">
        <v>17</v>
      </c>
      <c r="K179" s="227" t="s">
        <v>17</v>
      </c>
      <c r="L179" s="228" t="s">
        <v>17</v>
      </c>
      <c r="M179" s="225" t="s">
        <v>17</v>
      </c>
      <c r="N179" s="227" t="s">
        <v>17</v>
      </c>
      <c r="O179" s="227" t="s">
        <v>17</v>
      </c>
      <c r="P179" s="227" t="s">
        <v>17</v>
      </c>
      <c r="Q179" s="228" t="s">
        <v>17</v>
      </c>
      <c r="R179" s="232" t="s">
        <v>17</v>
      </c>
      <c r="S179" s="233"/>
      <c r="T179" s="234" t="s">
        <v>903</v>
      </c>
      <c r="U179" s="235">
        <v>3</v>
      </c>
      <c r="V179" s="244" t="s">
        <v>944</v>
      </c>
      <c r="W179" s="271" t="s">
        <v>1203</v>
      </c>
      <c r="X179" s="237" t="s">
        <v>905</v>
      </c>
    </row>
    <row r="180" spans="1:101" s="238" customFormat="1" ht="30" x14ac:dyDescent="0.25">
      <c r="A180" s="249" t="s">
        <v>273</v>
      </c>
      <c r="B180" s="250" t="s">
        <v>274</v>
      </c>
      <c r="C180" s="251"/>
      <c r="D180" s="282">
        <v>5</v>
      </c>
      <c r="E180" s="283">
        <v>4</v>
      </c>
      <c r="F180" s="252">
        <v>5</v>
      </c>
      <c r="G180" s="253">
        <v>4</v>
      </c>
      <c r="H180" s="252" t="s">
        <v>17</v>
      </c>
      <c r="I180" s="254" t="s">
        <v>17</v>
      </c>
      <c r="J180" s="254" t="s">
        <v>17</v>
      </c>
      <c r="K180" s="254" t="s">
        <v>17</v>
      </c>
      <c r="L180" s="255" t="s">
        <v>17</v>
      </c>
      <c r="M180" s="252" t="s">
        <v>17</v>
      </c>
      <c r="N180" s="254" t="s">
        <v>17</v>
      </c>
      <c r="O180" s="254" t="s">
        <v>17</v>
      </c>
      <c r="P180" s="254" t="s">
        <v>17</v>
      </c>
      <c r="Q180" s="255" t="s">
        <v>17</v>
      </c>
      <c r="R180" s="256" t="s">
        <v>17</v>
      </c>
      <c r="S180" s="257" t="s">
        <v>17</v>
      </c>
      <c r="T180" s="258" t="s">
        <v>926</v>
      </c>
      <c r="U180" s="259"/>
      <c r="V180" s="259"/>
      <c r="W180" s="260"/>
      <c r="X180" s="261" t="s">
        <v>926</v>
      </c>
      <c r="Y180" s="186"/>
      <c r="Z180" s="186"/>
      <c r="AA180" s="186"/>
      <c r="AB180" s="186"/>
      <c r="AC180" s="186"/>
      <c r="AD180" s="186"/>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c r="CQ180" s="186"/>
      <c r="CR180" s="186"/>
      <c r="CS180" s="186"/>
      <c r="CT180" s="186"/>
      <c r="CU180" s="186"/>
      <c r="CV180" s="186"/>
      <c r="CW180" s="186"/>
    </row>
    <row r="181" spans="1:101" ht="45" x14ac:dyDescent="0.25">
      <c r="A181" s="211">
        <v>311</v>
      </c>
      <c r="B181" s="194" t="s">
        <v>1204</v>
      </c>
      <c r="C181" s="195">
        <v>42036</v>
      </c>
      <c r="D181" s="284">
        <v>12</v>
      </c>
      <c r="E181" s="285">
        <v>11</v>
      </c>
      <c r="F181" s="284">
        <v>11</v>
      </c>
      <c r="G181" s="285">
        <v>10</v>
      </c>
      <c r="H181" s="198" t="s">
        <v>17</v>
      </c>
      <c r="I181" s="213" t="s">
        <v>17</v>
      </c>
      <c r="J181" s="213" t="s">
        <v>17</v>
      </c>
      <c r="K181" s="213" t="s">
        <v>17</v>
      </c>
      <c r="L181" s="214" t="s">
        <v>17</v>
      </c>
      <c r="M181" s="198" t="s">
        <v>17</v>
      </c>
      <c r="N181" s="213" t="s">
        <v>17</v>
      </c>
      <c r="O181" s="213" t="s">
        <v>17</v>
      </c>
      <c r="P181" s="213" t="s">
        <v>17</v>
      </c>
      <c r="Q181" s="214" t="s">
        <v>17</v>
      </c>
      <c r="R181" s="247" t="s">
        <v>17</v>
      </c>
      <c r="S181" s="248" t="s">
        <v>17</v>
      </c>
      <c r="T181" s="209" t="s">
        <v>1056</v>
      </c>
      <c r="U181" s="207" t="s">
        <v>67</v>
      </c>
      <c r="V181" s="208" t="s">
        <v>889</v>
      </c>
      <c r="W181" s="240"/>
      <c r="X181" s="210" t="s">
        <v>891</v>
      </c>
    </row>
    <row r="182" spans="1:101" ht="45" x14ac:dyDescent="0.25">
      <c r="A182" s="289" t="s">
        <v>276</v>
      </c>
      <c r="B182" s="290" t="s">
        <v>1205</v>
      </c>
      <c r="C182" s="291">
        <v>41883</v>
      </c>
      <c r="D182" s="317">
        <v>17</v>
      </c>
      <c r="E182" s="318">
        <v>17</v>
      </c>
      <c r="F182" s="292">
        <v>18</v>
      </c>
      <c r="G182" s="293">
        <v>18</v>
      </c>
      <c r="H182" s="292" t="s">
        <v>17</v>
      </c>
      <c r="I182" s="294" t="s">
        <v>17</v>
      </c>
      <c r="J182" s="294" t="s">
        <v>17</v>
      </c>
      <c r="K182" s="294" t="s">
        <v>17</v>
      </c>
      <c r="L182" s="295" t="s">
        <v>17</v>
      </c>
      <c r="M182" s="292" t="s">
        <v>17</v>
      </c>
      <c r="N182" s="294" t="s">
        <v>17</v>
      </c>
      <c r="O182" s="294" t="s">
        <v>17</v>
      </c>
      <c r="P182" s="294" t="s">
        <v>17</v>
      </c>
      <c r="Q182" s="295" t="s">
        <v>17</v>
      </c>
      <c r="R182" s="296" t="s">
        <v>17</v>
      </c>
      <c r="S182" s="297" t="s">
        <v>17</v>
      </c>
      <c r="T182" s="298" t="s">
        <v>1206</v>
      </c>
      <c r="U182" s="319">
        <v>3</v>
      </c>
      <c r="V182" s="311" t="s">
        <v>1124</v>
      </c>
      <c r="W182" s="298"/>
      <c r="X182" s="210" t="s">
        <v>891</v>
      </c>
    </row>
    <row r="183" spans="1:101" s="245" customFormat="1" ht="45" x14ac:dyDescent="0.25">
      <c r="A183" s="249">
        <v>316</v>
      </c>
      <c r="B183" s="250" t="s">
        <v>1207</v>
      </c>
      <c r="C183" s="251"/>
      <c r="D183" s="282">
        <v>7</v>
      </c>
      <c r="E183" s="283">
        <v>7</v>
      </c>
      <c r="F183" s="252">
        <v>7</v>
      </c>
      <c r="G183" s="253">
        <v>7</v>
      </c>
      <c r="H183" s="252" t="s">
        <v>17</v>
      </c>
      <c r="I183" s="254" t="s">
        <v>17</v>
      </c>
      <c r="J183" s="254" t="s">
        <v>17</v>
      </c>
      <c r="K183" s="254" t="s">
        <v>17</v>
      </c>
      <c r="L183" s="255" t="s">
        <v>17</v>
      </c>
      <c r="M183" s="252" t="s">
        <v>17</v>
      </c>
      <c r="N183" s="254" t="s">
        <v>17</v>
      </c>
      <c r="O183" s="254" t="s">
        <v>17</v>
      </c>
      <c r="P183" s="254" t="s">
        <v>17</v>
      </c>
      <c r="Q183" s="255" t="s">
        <v>17</v>
      </c>
      <c r="R183" s="256" t="s">
        <v>17</v>
      </c>
      <c r="S183" s="257" t="s">
        <v>17</v>
      </c>
      <c r="T183" s="258" t="s">
        <v>926</v>
      </c>
      <c r="U183" s="259"/>
      <c r="V183" s="259"/>
      <c r="W183" s="260"/>
      <c r="X183" s="261" t="s">
        <v>926</v>
      </c>
      <c r="Y183" s="186"/>
      <c r="Z183" s="186"/>
      <c r="AA183" s="186"/>
      <c r="AB183" s="186"/>
      <c r="AC183" s="186"/>
      <c r="AD183" s="186"/>
      <c r="AE183" s="186"/>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c r="CH183" s="186"/>
      <c r="CI183" s="186"/>
      <c r="CJ183" s="186"/>
      <c r="CK183" s="186"/>
      <c r="CL183" s="186"/>
      <c r="CM183" s="186"/>
      <c r="CN183" s="186"/>
      <c r="CO183" s="186"/>
      <c r="CP183" s="186"/>
      <c r="CQ183" s="186"/>
      <c r="CR183" s="186"/>
      <c r="CS183" s="186"/>
      <c r="CT183" s="186"/>
      <c r="CU183" s="186"/>
      <c r="CV183" s="186"/>
      <c r="CW183" s="186"/>
    </row>
    <row r="184" spans="1:101" s="238" customFormat="1" ht="60" customHeight="1" x14ac:dyDescent="0.25">
      <c r="A184" s="249">
        <v>330</v>
      </c>
      <c r="B184" s="250" t="s">
        <v>1208</v>
      </c>
      <c r="C184" s="251"/>
      <c r="D184" s="252" t="s">
        <v>17</v>
      </c>
      <c r="E184" s="253" t="s">
        <v>17</v>
      </c>
      <c r="F184" s="252" t="s">
        <v>17</v>
      </c>
      <c r="G184" s="253" t="s">
        <v>17</v>
      </c>
      <c r="H184" s="252">
        <v>60</v>
      </c>
      <c r="I184" s="254">
        <v>60</v>
      </c>
      <c r="J184" s="254" t="s">
        <v>17</v>
      </c>
      <c r="K184" s="254" t="s">
        <v>17</v>
      </c>
      <c r="L184" s="255" t="s">
        <v>17</v>
      </c>
      <c r="M184" s="252">
        <v>60</v>
      </c>
      <c r="N184" s="254">
        <v>60</v>
      </c>
      <c r="O184" s="254" t="s">
        <v>17</v>
      </c>
      <c r="P184" s="264" t="s">
        <v>17</v>
      </c>
      <c r="Q184" s="265" t="s">
        <v>17</v>
      </c>
      <c r="R184" s="256" t="s">
        <v>922</v>
      </c>
      <c r="S184" s="257" t="s">
        <v>922</v>
      </c>
      <c r="T184" s="258" t="s">
        <v>926</v>
      </c>
      <c r="U184" s="259"/>
      <c r="V184" s="259"/>
      <c r="W184" s="260"/>
      <c r="X184" s="261" t="s">
        <v>926</v>
      </c>
      <c r="Y184" s="186"/>
      <c r="Z184" s="186"/>
      <c r="AA184" s="186"/>
      <c r="AB184" s="186"/>
      <c r="AC184" s="186"/>
      <c r="AD184" s="186"/>
      <c r="AE184" s="186"/>
      <c r="AF184" s="186"/>
      <c r="AG184" s="186"/>
      <c r="AH184" s="186"/>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c r="BO184" s="186"/>
      <c r="BP184" s="186"/>
      <c r="BQ184" s="186"/>
      <c r="BR184" s="186"/>
      <c r="BS184" s="186"/>
      <c r="BT184" s="186"/>
      <c r="BU184" s="186"/>
      <c r="BV184" s="186"/>
      <c r="BW184" s="186"/>
      <c r="BX184" s="186"/>
      <c r="BY184" s="186"/>
      <c r="BZ184" s="186"/>
      <c r="CA184" s="186"/>
      <c r="CB184" s="186"/>
      <c r="CC184" s="186"/>
      <c r="CD184" s="186"/>
      <c r="CE184" s="186"/>
      <c r="CF184" s="186"/>
      <c r="CG184" s="186"/>
      <c r="CH184" s="186"/>
      <c r="CI184" s="186"/>
      <c r="CJ184" s="186"/>
      <c r="CK184" s="186"/>
      <c r="CL184" s="186"/>
      <c r="CM184" s="186"/>
      <c r="CN184" s="186"/>
      <c r="CO184" s="186"/>
      <c r="CP184" s="186"/>
      <c r="CQ184" s="186"/>
      <c r="CR184" s="186"/>
      <c r="CS184" s="186"/>
      <c r="CT184" s="186"/>
      <c r="CU184" s="186"/>
      <c r="CV184" s="186"/>
      <c r="CW184" s="186"/>
    </row>
    <row r="185" spans="1:101" s="245" customFormat="1" ht="135" x14ac:dyDescent="0.25">
      <c r="A185" s="211">
        <v>331</v>
      </c>
      <c r="B185" s="194" t="s">
        <v>1209</v>
      </c>
      <c r="C185" s="239">
        <v>41883</v>
      </c>
      <c r="D185" s="198" t="s">
        <v>17</v>
      </c>
      <c r="E185" s="212" t="s">
        <v>17</v>
      </c>
      <c r="F185" s="198" t="s">
        <v>17</v>
      </c>
      <c r="G185" s="212" t="s">
        <v>17</v>
      </c>
      <c r="H185" s="198">
        <v>30</v>
      </c>
      <c r="I185" s="213">
        <v>30</v>
      </c>
      <c r="J185" s="213">
        <v>60</v>
      </c>
      <c r="K185" s="213">
        <v>30</v>
      </c>
      <c r="L185" s="214">
        <v>60</v>
      </c>
      <c r="M185" s="198">
        <v>30</v>
      </c>
      <c r="N185" s="213">
        <v>30</v>
      </c>
      <c r="O185" s="215" t="s">
        <v>54</v>
      </c>
      <c r="P185" s="213">
        <v>30</v>
      </c>
      <c r="Q185" s="214">
        <v>60</v>
      </c>
      <c r="R185" s="216" t="s">
        <v>887</v>
      </c>
      <c r="S185" s="248" t="s">
        <v>922</v>
      </c>
      <c r="T185" s="209" t="s">
        <v>928</v>
      </c>
      <c r="U185" s="207">
        <v>1</v>
      </c>
      <c r="V185" s="208" t="s">
        <v>916</v>
      </c>
      <c r="W185" s="240" t="s">
        <v>1210</v>
      </c>
      <c r="X185" s="210" t="s">
        <v>891</v>
      </c>
      <c r="Y185" s="186"/>
      <c r="Z185" s="186"/>
      <c r="AA185" s="186"/>
      <c r="AB185" s="186"/>
      <c r="AC185" s="186"/>
      <c r="AD185" s="186"/>
      <c r="AE185" s="186"/>
      <c r="AF185" s="186"/>
      <c r="AG185" s="186"/>
      <c r="AH185" s="186"/>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c r="BO185" s="186"/>
      <c r="BP185" s="186"/>
      <c r="BQ185" s="186"/>
      <c r="BR185" s="186"/>
      <c r="BS185" s="186"/>
      <c r="BT185" s="186"/>
      <c r="BU185" s="186"/>
      <c r="BV185" s="186"/>
      <c r="BW185" s="186"/>
      <c r="BX185" s="186"/>
      <c r="BY185" s="186"/>
      <c r="BZ185" s="186"/>
      <c r="CA185" s="186"/>
      <c r="CB185" s="186"/>
      <c r="CC185" s="186"/>
      <c r="CD185" s="186"/>
      <c r="CE185" s="186"/>
      <c r="CF185" s="186"/>
      <c r="CG185" s="186"/>
      <c r="CH185" s="186"/>
      <c r="CI185" s="186"/>
      <c r="CJ185" s="186"/>
      <c r="CK185" s="186"/>
      <c r="CL185" s="186"/>
      <c r="CM185" s="186"/>
      <c r="CN185" s="186"/>
      <c r="CO185" s="186"/>
      <c r="CP185" s="186"/>
      <c r="CQ185" s="186"/>
      <c r="CR185" s="186"/>
      <c r="CS185" s="186"/>
      <c r="CT185" s="186"/>
      <c r="CU185" s="186"/>
      <c r="CV185" s="186"/>
      <c r="CW185" s="186"/>
    </row>
    <row r="186" spans="1:101" s="288" customFormat="1" ht="60" x14ac:dyDescent="0.25">
      <c r="A186" s="211">
        <v>342</v>
      </c>
      <c r="B186" s="194" t="s">
        <v>1211</v>
      </c>
      <c r="C186" s="239">
        <v>42036</v>
      </c>
      <c r="D186" s="284">
        <v>5</v>
      </c>
      <c r="E186" s="285">
        <v>4</v>
      </c>
      <c r="F186" s="284">
        <v>5</v>
      </c>
      <c r="G186" s="285">
        <v>5</v>
      </c>
      <c r="H186" s="198" t="s">
        <v>17</v>
      </c>
      <c r="I186" s="213" t="s">
        <v>17</v>
      </c>
      <c r="J186" s="213" t="s">
        <v>17</v>
      </c>
      <c r="K186" s="213" t="s">
        <v>17</v>
      </c>
      <c r="L186" s="214" t="s">
        <v>17</v>
      </c>
      <c r="M186" s="198" t="s">
        <v>17</v>
      </c>
      <c r="N186" s="213" t="s">
        <v>17</v>
      </c>
      <c r="O186" s="213" t="s">
        <v>17</v>
      </c>
      <c r="P186" s="213" t="s">
        <v>17</v>
      </c>
      <c r="Q186" s="214" t="s">
        <v>17</v>
      </c>
      <c r="R186" s="247" t="s">
        <v>17</v>
      </c>
      <c r="S186" s="248" t="s">
        <v>17</v>
      </c>
      <c r="T186" s="209" t="s">
        <v>1212</v>
      </c>
      <c r="U186" s="207">
        <v>2</v>
      </c>
      <c r="V186" s="208" t="s">
        <v>889</v>
      </c>
      <c r="W186" s="209" t="s">
        <v>1213</v>
      </c>
      <c r="X186" s="210" t="s">
        <v>891</v>
      </c>
      <c r="Y186" s="186"/>
      <c r="Z186" s="186"/>
      <c r="AA186" s="186"/>
      <c r="AB186" s="186"/>
      <c r="AC186" s="186"/>
      <c r="AD186" s="186"/>
      <c r="AE186" s="186"/>
      <c r="AF186" s="186"/>
      <c r="AG186" s="186"/>
      <c r="AH186" s="186"/>
      <c r="AI186" s="186"/>
      <c r="AJ186" s="186"/>
      <c r="AK186" s="186"/>
      <c r="AL186" s="186"/>
      <c r="AM186" s="186"/>
      <c r="AN186" s="186"/>
      <c r="AO186" s="186"/>
      <c r="AP186" s="186"/>
      <c r="AQ186" s="186"/>
      <c r="AR186" s="186"/>
      <c r="AS186" s="186"/>
      <c r="AT186" s="186"/>
      <c r="AU186" s="186"/>
      <c r="AV186" s="186"/>
      <c r="AW186" s="186"/>
      <c r="AX186" s="186"/>
      <c r="AY186" s="186"/>
      <c r="AZ186" s="186"/>
      <c r="BA186" s="186"/>
      <c r="BB186" s="186"/>
      <c r="BC186" s="186"/>
      <c r="BD186" s="186"/>
      <c r="BE186" s="186"/>
      <c r="BF186" s="186"/>
      <c r="BG186" s="186"/>
      <c r="BH186" s="186"/>
      <c r="BI186" s="186"/>
      <c r="BJ186" s="186"/>
      <c r="BK186" s="186"/>
      <c r="BL186" s="186"/>
      <c r="BM186" s="186"/>
      <c r="BN186" s="186"/>
      <c r="BO186" s="186"/>
      <c r="BP186" s="186"/>
      <c r="BQ186" s="186"/>
      <c r="BR186" s="186"/>
      <c r="BS186" s="186"/>
      <c r="BT186" s="186"/>
      <c r="BU186" s="186"/>
      <c r="BV186" s="186"/>
      <c r="BW186" s="186"/>
      <c r="BX186" s="186"/>
      <c r="BY186" s="186"/>
      <c r="BZ186" s="186"/>
      <c r="CA186" s="186"/>
      <c r="CB186" s="186"/>
      <c r="CC186" s="186"/>
      <c r="CD186" s="186"/>
      <c r="CE186" s="186"/>
      <c r="CF186" s="186"/>
      <c r="CG186" s="186"/>
      <c r="CH186" s="186"/>
      <c r="CI186" s="186"/>
      <c r="CJ186" s="186"/>
      <c r="CK186" s="186"/>
      <c r="CL186" s="186"/>
      <c r="CM186" s="186"/>
      <c r="CN186" s="186"/>
      <c r="CO186" s="186"/>
      <c r="CP186" s="186"/>
      <c r="CQ186" s="186"/>
      <c r="CR186" s="186"/>
      <c r="CS186" s="186"/>
      <c r="CT186" s="186"/>
      <c r="CU186" s="186"/>
      <c r="CV186" s="186"/>
      <c r="CW186" s="186"/>
    </row>
    <row r="187" spans="1:101" ht="60" x14ac:dyDescent="0.25">
      <c r="A187" s="249">
        <v>345</v>
      </c>
      <c r="B187" s="250" t="s">
        <v>1214</v>
      </c>
      <c r="C187" s="251"/>
      <c r="D187" s="252" t="s">
        <v>17</v>
      </c>
      <c r="E187" s="253" t="s">
        <v>17</v>
      </c>
      <c r="F187" s="252" t="s">
        <v>17</v>
      </c>
      <c r="G187" s="253" t="s">
        <v>17</v>
      </c>
      <c r="H187" s="252">
        <v>30</v>
      </c>
      <c r="I187" s="254">
        <v>30</v>
      </c>
      <c r="J187" s="254">
        <v>60</v>
      </c>
      <c r="K187" s="254">
        <v>30</v>
      </c>
      <c r="L187" s="255">
        <v>60</v>
      </c>
      <c r="M187" s="252">
        <v>30</v>
      </c>
      <c r="N187" s="254">
        <v>30</v>
      </c>
      <c r="O187" s="254">
        <v>60</v>
      </c>
      <c r="P187" s="254">
        <v>30</v>
      </c>
      <c r="Q187" s="255">
        <v>60</v>
      </c>
      <c r="R187" s="256" t="s">
        <v>953</v>
      </c>
      <c r="S187" s="257" t="s">
        <v>953</v>
      </c>
      <c r="T187" s="258" t="s">
        <v>926</v>
      </c>
      <c r="U187" s="259"/>
      <c r="V187" s="259"/>
      <c r="W187" s="260"/>
      <c r="X187" s="261" t="s">
        <v>926</v>
      </c>
    </row>
    <row r="188" spans="1:101" s="245" customFormat="1" ht="30" x14ac:dyDescent="0.25">
      <c r="A188" s="249">
        <v>346</v>
      </c>
      <c r="B188" s="250" t="s">
        <v>283</v>
      </c>
      <c r="C188" s="266"/>
      <c r="D188" s="252" t="s">
        <v>17</v>
      </c>
      <c r="E188" s="253" t="s">
        <v>17</v>
      </c>
      <c r="F188" s="252" t="s">
        <v>17</v>
      </c>
      <c r="G188" s="253" t="s">
        <v>17</v>
      </c>
      <c r="H188" s="252">
        <v>30</v>
      </c>
      <c r="I188" s="254">
        <v>30</v>
      </c>
      <c r="J188" s="254">
        <v>60</v>
      </c>
      <c r="K188" s="254">
        <v>30</v>
      </c>
      <c r="L188" s="255">
        <v>60</v>
      </c>
      <c r="M188" s="252">
        <v>30</v>
      </c>
      <c r="N188" s="254">
        <v>30</v>
      </c>
      <c r="O188" s="254">
        <v>60</v>
      </c>
      <c r="P188" s="254">
        <v>30</v>
      </c>
      <c r="Q188" s="255">
        <v>60</v>
      </c>
      <c r="R188" s="277" t="s">
        <v>887</v>
      </c>
      <c r="S188" s="278" t="s">
        <v>887</v>
      </c>
      <c r="T188" s="258" t="s">
        <v>926</v>
      </c>
      <c r="U188" s="259"/>
      <c r="V188" s="259"/>
      <c r="W188" s="258"/>
      <c r="X188" s="261" t="s">
        <v>926</v>
      </c>
      <c r="Y188" s="186"/>
      <c r="Z188" s="186"/>
      <c r="AA188" s="186"/>
      <c r="AB188" s="186"/>
      <c r="AC188" s="186"/>
      <c r="AD188" s="186"/>
      <c r="AE188" s="186"/>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c r="BO188" s="186"/>
      <c r="BP188" s="186"/>
      <c r="BQ188" s="186"/>
      <c r="BR188" s="186"/>
      <c r="BS188" s="186"/>
      <c r="BT188" s="186"/>
      <c r="BU188" s="186"/>
      <c r="BV188" s="186"/>
      <c r="BW188" s="186"/>
      <c r="BX188" s="186"/>
      <c r="BY188" s="186"/>
      <c r="BZ188" s="186"/>
      <c r="CA188" s="186"/>
      <c r="CB188" s="186"/>
      <c r="CC188" s="186"/>
      <c r="CD188" s="186"/>
      <c r="CE188" s="186"/>
      <c r="CF188" s="186"/>
      <c r="CG188" s="186"/>
      <c r="CH188" s="186"/>
      <c r="CI188" s="186"/>
      <c r="CJ188" s="186"/>
      <c r="CK188" s="186"/>
      <c r="CL188" s="186"/>
      <c r="CM188" s="186"/>
      <c r="CN188" s="186"/>
      <c r="CO188" s="186"/>
      <c r="CP188" s="186"/>
      <c r="CQ188" s="186"/>
      <c r="CR188" s="186"/>
      <c r="CS188" s="186"/>
      <c r="CT188" s="186"/>
      <c r="CU188" s="186"/>
      <c r="CV188" s="186"/>
      <c r="CW188" s="186"/>
    </row>
    <row r="189" spans="1:101" ht="30" x14ac:dyDescent="0.25">
      <c r="A189" s="249">
        <v>347</v>
      </c>
      <c r="B189" s="250" t="s">
        <v>284</v>
      </c>
      <c r="C189" s="251"/>
      <c r="D189" s="252" t="s">
        <v>17</v>
      </c>
      <c r="E189" s="253" t="s">
        <v>17</v>
      </c>
      <c r="F189" s="252" t="s">
        <v>17</v>
      </c>
      <c r="G189" s="253" t="s">
        <v>17</v>
      </c>
      <c r="H189" s="252">
        <v>30</v>
      </c>
      <c r="I189" s="254">
        <v>30</v>
      </c>
      <c r="J189" s="254">
        <v>60</v>
      </c>
      <c r="K189" s="254">
        <v>30</v>
      </c>
      <c r="L189" s="255">
        <v>60</v>
      </c>
      <c r="M189" s="252">
        <v>30</v>
      </c>
      <c r="N189" s="254">
        <v>30</v>
      </c>
      <c r="O189" s="254">
        <v>60</v>
      </c>
      <c r="P189" s="254">
        <v>30</v>
      </c>
      <c r="Q189" s="255">
        <v>60</v>
      </c>
      <c r="R189" s="256" t="s">
        <v>887</v>
      </c>
      <c r="S189" s="257" t="s">
        <v>887</v>
      </c>
      <c r="T189" s="258" t="s">
        <v>926</v>
      </c>
      <c r="U189" s="259"/>
      <c r="V189" s="259"/>
      <c r="W189" s="260"/>
      <c r="X189" s="261" t="s">
        <v>926</v>
      </c>
    </row>
    <row r="190" spans="1:101" s="245" customFormat="1" ht="30" x14ac:dyDescent="0.25">
      <c r="A190" s="249">
        <v>348</v>
      </c>
      <c r="B190" s="250" t="s">
        <v>285</v>
      </c>
      <c r="C190" s="266"/>
      <c r="D190" s="252" t="s">
        <v>17</v>
      </c>
      <c r="E190" s="253" t="s">
        <v>17</v>
      </c>
      <c r="F190" s="252" t="s">
        <v>17</v>
      </c>
      <c r="G190" s="253" t="s">
        <v>17</v>
      </c>
      <c r="H190" s="252">
        <v>30</v>
      </c>
      <c r="I190" s="254">
        <v>30</v>
      </c>
      <c r="J190" s="254">
        <v>60</v>
      </c>
      <c r="K190" s="254">
        <v>30</v>
      </c>
      <c r="L190" s="255">
        <v>60</v>
      </c>
      <c r="M190" s="252">
        <v>30</v>
      </c>
      <c r="N190" s="254">
        <v>30</v>
      </c>
      <c r="O190" s="254">
        <v>60</v>
      </c>
      <c r="P190" s="254">
        <v>30</v>
      </c>
      <c r="Q190" s="255">
        <v>60</v>
      </c>
      <c r="R190" s="277" t="s">
        <v>887</v>
      </c>
      <c r="S190" s="278" t="s">
        <v>887</v>
      </c>
      <c r="T190" s="258" t="s">
        <v>926</v>
      </c>
      <c r="U190" s="259"/>
      <c r="V190" s="259"/>
      <c r="W190" s="258"/>
      <c r="X190" s="261" t="s">
        <v>926</v>
      </c>
      <c r="Y190" s="186"/>
      <c r="Z190" s="186"/>
      <c r="AA190" s="186"/>
      <c r="AB190" s="186"/>
      <c r="AC190" s="186"/>
      <c r="AD190" s="186"/>
      <c r="AE190" s="186"/>
      <c r="AF190" s="186"/>
      <c r="AG190" s="186"/>
      <c r="AH190" s="186"/>
      <c r="AI190" s="186"/>
      <c r="AJ190" s="186"/>
      <c r="AK190" s="186"/>
      <c r="AL190" s="186"/>
      <c r="AM190" s="186"/>
      <c r="AN190" s="186"/>
      <c r="AO190" s="186"/>
      <c r="AP190" s="186"/>
      <c r="AQ190" s="186"/>
      <c r="AR190" s="186"/>
      <c r="AS190" s="186"/>
      <c r="AT190" s="186"/>
      <c r="AU190" s="186"/>
      <c r="AV190" s="186"/>
      <c r="AW190" s="186"/>
      <c r="AX190" s="186"/>
      <c r="AY190" s="186"/>
      <c r="AZ190" s="186"/>
      <c r="BA190" s="186"/>
      <c r="BB190" s="186"/>
      <c r="BC190" s="186"/>
      <c r="BD190" s="186"/>
      <c r="BE190" s="186"/>
      <c r="BF190" s="186"/>
      <c r="BG190" s="186"/>
      <c r="BH190" s="186"/>
      <c r="BI190" s="186"/>
      <c r="BJ190" s="186"/>
      <c r="BK190" s="186"/>
      <c r="BL190" s="186"/>
      <c r="BM190" s="186"/>
      <c r="BN190" s="186"/>
      <c r="BO190" s="186"/>
      <c r="BP190" s="186"/>
      <c r="BQ190" s="186"/>
      <c r="BR190" s="186"/>
      <c r="BS190" s="186"/>
      <c r="BT190" s="186"/>
      <c r="BU190" s="186"/>
      <c r="BV190" s="186"/>
      <c r="BW190" s="186"/>
      <c r="BX190" s="186"/>
      <c r="BY190" s="186"/>
      <c r="BZ190" s="186"/>
      <c r="CA190" s="186"/>
      <c r="CB190" s="186"/>
      <c r="CC190" s="186"/>
      <c r="CD190" s="186"/>
      <c r="CE190" s="186"/>
      <c r="CF190" s="186"/>
      <c r="CG190" s="186"/>
      <c r="CH190" s="186"/>
      <c r="CI190" s="186"/>
      <c r="CJ190" s="186"/>
      <c r="CK190" s="186"/>
      <c r="CL190" s="186"/>
      <c r="CM190" s="186"/>
      <c r="CN190" s="186"/>
      <c r="CO190" s="186"/>
      <c r="CP190" s="186"/>
      <c r="CQ190" s="186"/>
      <c r="CR190" s="186"/>
      <c r="CS190" s="186"/>
      <c r="CT190" s="186"/>
      <c r="CU190" s="186"/>
      <c r="CV190" s="186"/>
      <c r="CW190" s="186"/>
    </row>
    <row r="191" spans="1:101" s="238" customFormat="1" ht="75" x14ac:dyDescent="0.25">
      <c r="A191" s="211" t="s">
        <v>286</v>
      </c>
      <c r="B191" s="194" t="s">
        <v>906</v>
      </c>
      <c r="C191" s="239">
        <v>42156</v>
      </c>
      <c r="D191" s="284">
        <v>9</v>
      </c>
      <c r="E191" s="285">
        <v>9</v>
      </c>
      <c r="F191" s="284">
        <v>14</v>
      </c>
      <c r="G191" s="285">
        <v>13</v>
      </c>
      <c r="H191" s="198" t="s">
        <v>17</v>
      </c>
      <c r="I191" s="213" t="s">
        <v>17</v>
      </c>
      <c r="J191" s="213" t="s">
        <v>17</v>
      </c>
      <c r="K191" s="213" t="s">
        <v>17</v>
      </c>
      <c r="L191" s="214" t="s">
        <v>17</v>
      </c>
      <c r="M191" s="198" t="s">
        <v>17</v>
      </c>
      <c r="N191" s="213" t="s">
        <v>17</v>
      </c>
      <c r="O191" s="213" t="s">
        <v>17</v>
      </c>
      <c r="P191" s="213" t="s">
        <v>17</v>
      </c>
      <c r="Q191" s="214" t="s">
        <v>17</v>
      </c>
      <c r="R191" s="247" t="s">
        <v>17</v>
      </c>
      <c r="S191" s="248" t="s">
        <v>17</v>
      </c>
      <c r="T191" s="209" t="s">
        <v>1215</v>
      </c>
      <c r="U191" s="207" t="s">
        <v>67</v>
      </c>
      <c r="V191" s="208" t="s">
        <v>889</v>
      </c>
      <c r="W191" s="209" t="s">
        <v>1216</v>
      </c>
      <c r="X191" s="210" t="s">
        <v>891</v>
      </c>
      <c r="Y191" s="186"/>
      <c r="Z191" s="186"/>
      <c r="AA191" s="186"/>
      <c r="AB191" s="186"/>
      <c r="AC191" s="186"/>
      <c r="AD191" s="186"/>
      <c r="AE191" s="186"/>
      <c r="AF191" s="186"/>
      <c r="AG191" s="186"/>
      <c r="AH191" s="186"/>
      <c r="AI191" s="186"/>
      <c r="AJ191" s="186"/>
      <c r="AK191" s="186"/>
      <c r="AL191" s="186"/>
      <c r="AM191" s="186"/>
      <c r="AN191" s="186"/>
      <c r="AO191" s="186"/>
      <c r="AP191" s="186"/>
      <c r="AQ191" s="186"/>
      <c r="AR191" s="186"/>
      <c r="AS191" s="186"/>
      <c r="AT191" s="186"/>
      <c r="AU191" s="186"/>
      <c r="AV191" s="186"/>
      <c r="AW191" s="186"/>
      <c r="AX191" s="186"/>
      <c r="AY191" s="186"/>
      <c r="AZ191" s="186"/>
      <c r="BA191" s="186"/>
      <c r="BB191" s="186"/>
      <c r="BC191" s="186"/>
      <c r="BD191" s="186"/>
      <c r="BE191" s="186"/>
      <c r="BF191" s="186"/>
      <c r="BG191" s="186"/>
      <c r="BH191" s="186"/>
      <c r="BI191" s="186"/>
      <c r="BJ191" s="186"/>
      <c r="BK191" s="186"/>
      <c r="BL191" s="186"/>
      <c r="BM191" s="186"/>
      <c r="BN191" s="186"/>
      <c r="BO191" s="186"/>
      <c r="BP191" s="186"/>
      <c r="BQ191" s="186"/>
      <c r="BR191" s="186"/>
      <c r="BS191" s="186"/>
      <c r="BT191" s="186"/>
      <c r="BU191" s="186"/>
      <c r="BV191" s="186"/>
      <c r="BW191" s="186"/>
      <c r="BX191" s="186"/>
      <c r="BY191" s="186"/>
      <c r="BZ191" s="186"/>
      <c r="CA191" s="186"/>
      <c r="CB191" s="186"/>
      <c r="CC191" s="186"/>
      <c r="CD191" s="186"/>
      <c r="CE191" s="186"/>
      <c r="CF191" s="186"/>
      <c r="CG191" s="186"/>
      <c r="CH191" s="186"/>
      <c r="CI191" s="186"/>
      <c r="CJ191" s="186"/>
      <c r="CK191" s="186"/>
      <c r="CL191" s="186"/>
      <c r="CM191" s="186"/>
      <c r="CN191" s="186"/>
      <c r="CO191" s="186"/>
      <c r="CP191" s="186"/>
      <c r="CQ191" s="186"/>
      <c r="CR191" s="186"/>
      <c r="CS191" s="186"/>
      <c r="CT191" s="186"/>
      <c r="CU191" s="186"/>
      <c r="CV191" s="186"/>
      <c r="CW191" s="186"/>
    </row>
    <row r="192" spans="1:101" ht="90" x14ac:dyDescent="0.25">
      <c r="A192" s="211" t="s">
        <v>289</v>
      </c>
      <c r="B192" s="194" t="s">
        <v>1204</v>
      </c>
      <c r="C192" s="195">
        <v>42156</v>
      </c>
      <c r="D192" s="198" t="s">
        <v>17</v>
      </c>
      <c r="E192" s="212" t="s">
        <v>17</v>
      </c>
      <c r="F192" s="198" t="s">
        <v>17</v>
      </c>
      <c r="G192" s="212" t="s">
        <v>17</v>
      </c>
      <c r="H192" s="198" t="s">
        <v>1217</v>
      </c>
      <c r="I192" s="213">
        <v>30</v>
      </c>
      <c r="J192" s="213">
        <v>60</v>
      </c>
      <c r="K192" s="215" t="s">
        <v>17</v>
      </c>
      <c r="L192" s="220" t="s">
        <v>17</v>
      </c>
      <c r="M192" s="198" t="s">
        <v>1218</v>
      </c>
      <c r="N192" s="213">
        <v>30</v>
      </c>
      <c r="O192" s="215" t="s">
        <v>886</v>
      </c>
      <c r="P192" s="215">
        <v>30</v>
      </c>
      <c r="Q192" s="220">
        <v>30</v>
      </c>
      <c r="R192" s="216" t="s">
        <v>1001</v>
      </c>
      <c r="S192" s="221" t="s">
        <v>887</v>
      </c>
      <c r="T192" s="298" t="s">
        <v>1219</v>
      </c>
      <c r="U192" s="207" t="s">
        <v>67</v>
      </c>
      <c r="V192" s="208" t="s">
        <v>889</v>
      </c>
      <c r="W192" s="240" t="s">
        <v>1220</v>
      </c>
      <c r="X192" s="210" t="s">
        <v>891</v>
      </c>
    </row>
    <row r="193" spans="1:101" s="238" customFormat="1" ht="30" x14ac:dyDescent="0.25">
      <c r="A193" s="249" t="s">
        <v>291</v>
      </c>
      <c r="B193" s="250" t="s">
        <v>292</v>
      </c>
      <c r="C193" s="251"/>
      <c r="D193" s="282">
        <v>9</v>
      </c>
      <c r="E193" s="283">
        <v>10</v>
      </c>
      <c r="F193" s="252">
        <v>9</v>
      </c>
      <c r="G193" s="253">
        <v>10</v>
      </c>
      <c r="H193" s="252" t="s">
        <v>17</v>
      </c>
      <c r="I193" s="254" t="s">
        <v>17</v>
      </c>
      <c r="J193" s="254" t="s">
        <v>17</v>
      </c>
      <c r="K193" s="254" t="s">
        <v>17</v>
      </c>
      <c r="L193" s="255" t="s">
        <v>17</v>
      </c>
      <c r="M193" s="252" t="s">
        <v>17</v>
      </c>
      <c r="N193" s="254" t="s">
        <v>17</v>
      </c>
      <c r="O193" s="254" t="s">
        <v>17</v>
      </c>
      <c r="P193" s="254" t="s">
        <v>17</v>
      </c>
      <c r="Q193" s="255" t="s">
        <v>17</v>
      </c>
      <c r="R193" s="256" t="s">
        <v>17</v>
      </c>
      <c r="S193" s="257" t="s">
        <v>17</v>
      </c>
      <c r="T193" s="258" t="s">
        <v>926</v>
      </c>
      <c r="U193" s="259"/>
      <c r="V193" s="259"/>
      <c r="W193" s="260"/>
      <c r="X193" s="261" t="s">
        <v>926</v>
      </c>
      <c r="Y193" s="186"/>
      <c r="Z193" s="186"/>
      <c r="AA193" s="186"/>
      <c r="AB193" s="186"/>
      <c r="AC193" s="186"/>
      <c r="AD193" s="186"/>
      <c r="AE193" s="186"/>
      <c r="AF193" s="186"/>
      <c r="AG193" s="186"/>
      <c r="AH193" s="186"/>
      <c r="AI193" s="186"/>
      <c r="AJ193" s="186"/>
      <c r="AK193" s="186"/>
      <c r="AL193" s="186"/>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186"/>
      <c r="BK193" s="186"/>
      <c r="BL193" s="186"/>
      <c r="BM193" s="186"/>
      <c r="BN193" s="186"/>
      <c r="BO193" s="186"/>
      <c r="BP193" s="186"/>
      <c r="BQ193" s="186"/>
      <c r="BR193" s="186"/>
      <c r="BS193" s="186"/>
      <c r="BT193" s="186"/>
      <c r="BU193" s="186"/>
      <c r="BV193" s="186"/>
      <c r="BW193" s="186"/>
      <c r="BX193" s="186"/>
      <c r="BY193" s="186"/>
      <c r="BZ193" s="186"/>
      <c r="CA193" s="186"/>
      <c r="CB193" s="186"/>
      <c r="CC193" s="186"/>
      <c r="CD193" s="186"/>
      <c r="CE193" s="186"/>
      <c r="CF193" s="186"/>
      <c r="CG193" s="186"/>
      <c r="CH193" s="186"/>
      <c r="CI193" s="186"/>
      <c r="CJ193" s="186"/>
      <c r="CK193" s="186"/>
      <c r="CL193" s="186"/>
      <c r="CM193" s="186"/>
      <c r="CN193" s="186"/>
      <c r="CO193" s="186"/>
      <c r="CP193" s="186"/>
      <c r="CQ193" s="186"/>
      <c r="CR193" s="186"/>
      <c r="CS193" s="186"/>
      <c r="CT193" s="186"/>
      <c r="CU193" s="186"/>
      <c r="CV193" s="186"/>
      <c r="CW193" s="186"/>
    </row>
    <row r="194" spans="1:101" s="245" customFormat="1" ht="60" x14ac:dyDescent="0.25">
      <c r="A194" s="249" t="s">
        <v>293</v>
      </c>
      <c r="B194" s="250" t="s">
        <v>1221</v>
      </c>
      <c r="C194" s="251"/>
      <c r="D194" s="282">
        <v>6</v>
      </c>
      <c r="E194" s="283">
        <v>6</v>
      </c>
      <c r="F194" s="252">
        <v>6</v>
      </c>
      <c r="G194" s="253">
        <v>6</v>
      </c>
      <c r="H194" s="252" t="s">
        <v>17</v>
      </c>
      <c r="I194" s="254" t="s">
        <v>17</v>
      </c>
      <c r="J194" s="254" t="s">
        <v>17</v>
      </c>
      <c r="K194" s="254" t="s">
        <v>17</v>
      </c>
      <c r="L194" s="255" t="s">
        <v>17</v>
      </c>
      <c r="M194" s="252" t="s">
        <v>17</v>
      </c>
      <c r="N194" s="254" t="s">
        <v>17</v>
      </c>
      <c r="O194" s="254" t="s">
        <v>17</v>
      </c>
      <c r="P194" s="254" t="s">
        <v>17</v>
      </c>
      <c r="Q194" s="255" t="s">
        <v>17</v>
      </c>
      <c r="R194" s="256" t="s">
        <v>17</v>
      </c>
      <c r="S194" s="257" t="s">
        <v>17</v>
      </c>
      <c r="T194" s="258" t="s">
        <v>926</v>
      </c>
      <c r="U194" s="259"/>
      <c r="V194" s="259"/>
      <c r="W194" s="301"/>
      <c r="X194" s="261" t="s">
        <v>926</v>
      </c>
      <c r="Y194" s="186"/>
      <c r="Z194" s="186"/>
      <c r="AA194" s="186"/>
      <c r="AB194" s="186"/>
      <c r="AC194" s="186"/>
      <c r="AD194" s="186"/>
      <c r="AE194" s="186"/>
      <c r="AF194" s="186"/>
      <c r="AG194" s="186"/>
      <c r="AH194" s="186"/>
      <c r="AI194" s="186"/>
      <c r="AJ194" s="186"/>
      <c r="AK194" s="186"/>
      <c r="AL194" s="186"/>
      <c r="AM194" s="186"/>
      <c r="AN194" s="186"/>
      <c r="AO194" s="186"/>
      <c r="AP194" s="186"/>
      <c r="AQ194" s="186"/>
      <c r="AR194" s="186"/>
      <c r="AS194" s="186"/>
      <c r="AT194" s="186"/>
      <c r="AU194" s="186"/>
      <c r="AV194" s="186"/>
      <c r="AW194" s="186"/>
      <c r="AX194" s="186"/>
      <c r="AY194" s="186"/>
      <c r="AZ194" s="186"/>
      <c r="BA194" s="186"/>
      <c r="BB194" s="186"/>
      <c r="BC194" s="186"/>
      <c r="BD194" s="186"/>
      <c r="BE194" s="186"/>
      <c r="BF194" s="186"/>
      <c r="BG194" s="186"/>
      <c r="BH194" s="186"/>
      <c r="BI194" s="186"/>
      <c r="BJ194" s="186"/>
      <c r="BK194" s="186"/>
      <c r="BL194" s="186"/>
      <c r="BM194" s="186"/>
      <c r="BN194" s="186"/>
      <c r="BO194" s="186"/>
      <c r="BP194" s="186"/>
      <c r="BQ194" s="186"/>
      <c r="BR194" s="186"/>
      <c r="BS194" s="186"/>
      <c r="BT194" s="186"/>
      <c r="BU194" s="186"/>
      <c r="BV194" s="186"/>
      <c r="BW194" s="186"/>
      <c r="BX194" s="186"/>
      <c r="BY194" s="186"/>
      <c r="BZ194" s="186"/>
      <c r="CA194" s="186"/>
      <c r="CB194" s="186"/>
      <c r="CC194" s="186"/>
      <c r="CD194" s="186"/>
      <c r="CE194" s="186"/>
      <c r="CF194" s="186"/>
      <c r="CG194" s="186"/>
      <c r="CH194" s="186"/>
      <c r="CI194" s="186"/>
      <c r="CJ194" s="186"/>
      <c r="CK194" s="186"/>
      <c r="CL194" s="186"/>
      <c r="CM194" s="186"/>
      <c r="CN194" s="186"/>
      <c r="CO194" s="186"/>
      <c r="CP194" s="186"/>
      <c r="CQ194" s="186"/>
      <c r="CR194" s="186"/>
      <c r="CS194" s="186"/>
      <c r="CT194" s="186"/>
      <c r="CU194" s="186"/>
      <c r="CV194" s="186"/>
      <c r="CW194" s="186"/>
    </row>
    <row r="195" spans="1:101" ht="30" x14ac:dyDescent="0.25">
      <c r="A195" s="320" t="s">
        <v>13</v>
      </c>
      <c r="B195" s="250" t="s">
        <v>14</v>
      </c>
      <c r="C195" s="321"/>
      <c r="D195" s="252" t="s">
        <v>17</v>
      </c>
      <c r="E195" s="253" t="s">
        <v>17</v>
      </c>
      <c r="F195" s="252" t="s">
        <v>17</v>
      </c>
      <c r="G195" s="253" t="s">
        <v>17</v>
      </c>
      <c r="H195" s="252">
        <v>10</v>
      </c>
      <c r="I195" s="254">
        <v>15</v>
      </c>
      <c r="J195" s="254" t="s">
        <v>907</v>
      </c>
      <c r="K195" s="254">
        <v>15</v>
      </c>
      <c r="L195" s="255">
        <v>15</v>
      </c>
      <c r="M195" s="252">
        <v>10</v>
      </c>
      <c r="N195" s="254">
        <v>15</v>
      </c>
      <c r="O195" s="254" t="s">
        <v>907</v>
      </c>
      <c r="P195" s="254">
        <v>15</v>
      </c>
      <c r="Q195" s="255">
        <v>15</v>
      </c>
      <c r="R195" s="256" t="s">
        <v>913</v>
      </c>
      <c r="S195" s="257" t="s">
        <v>913</v>
      </c>
      <c r="T195" s="258" t="s">
        <v>926</v>
      </c>
      <c r="U195" s="259"/>
      <c r="V195" s="259"/>
      <c r="W195" s="260"/>
      <c r="X195" s="261" t="s">
        <v>926</v>
      </c>
    </row>
    <row r="196" spans="1:101" s="238" customFormat="1" ht="30" x14ac:dyDescent="0.25">
      <c r="A196" s="320" t="s">
        <v>22</v>
      </c>
      <c r="B196" s="250" t="s">
        <v>1222</v>
      </c>
      <c r="C196" s="321"/>
      <c r="D196" s="252" t="s">
        <v>17</v>
      </c>
      <c r="E196" s="253" t="s">
        <v>17</v>
      </c>
      <c r="F196" s="252" t="s">
        <v>17</v>
      </c>
      <c r="G196" s="253" t="s">
        <v>17</v>
      </c>
      <c r="H196" s="252">
        <v>10</v>
      </c>
      <c r="I196" s="254">
        <v>15</v>
      </c>
      <c r="J196" s="254" t="s">
        <v>907</v>
      </c>
      <c r="K196" s="254">
        <v>15</v>
      </c>
      <c r="L196" s="255">
        <v>15</v>
      </c>
      <c r="M196" s="252">
        <v>10</v>
      </c>
      <c r="N196" s="254">
        <v>15</v>
      </c>
      <c r="O196" s="254" t="s">
        <v>907</v>
      </c>
      <c r="P196" s="254">
        <v>15</v>
      </c>
      <c r="Q196" s="255">
        <v>15</v>
      </c>
      <c r="R196" s="256" t="s">
        <v>895</v>
      </c>
      <c r="S196" s="257" t="s">
        <v>895</v>
      </c>
      <c r="T196" s="258" t="s">
        <v>926</v>
      </c>
      <c r="U196" s="259"/>
      <c r="V196" s="259"/>
      <c r="W196" s="260"/>
      <c r="X196" s="261" t="s">
        <v>926</v>
      </c>
      <c r="Y196" s="186"/>
      <c r="Z196" s="186"/>
      <c r="AA196" s="186"/>
      <c r="AB196" s="186"/>
      <c r="AC196" s="186"/>
      <c r="AD196" s="186"/>
      <c r="AE196" s="186"/>
      <c r="AF196" s="186"/>
      <c r="AG196" s="186"/>
      <c r="AH196" s="186"/>
      <c r="AI196" s="186"/>
      <c r="AJ196" s="186"/>
      <c r="AK196" s="186"/>
      <c r="AL196" s="186"/>
      <c r="AM196" s="186"/>
      <c r="AN196" s="186"/>
      <c r="AO196" s="186"/>
      <c r="AP196" s="186"/>
      <c r="AQ196" s="186"/>
      <c r="AR196" s="186"/>
      <c r="AS196" s="186"/>
      <c r="AT196" s="186"/>
      <c r="AU196" s="186"/>
      <c r="AV196" s="186"/>
      <c r="AW196" s="186"/>
      <c r="AX196" s="186"/>
      <c r="AY196" s="186"/>
      <c r="AZ196" s="186"/>
      <c r="BA196" s="186"/>
      <c r="BB196" s="186"/>
      <c r="BC196" s="186"/>
      <c r="BD196" s="186"/>
      <c r="BE196" s="186"/>
      <c r="BF196" s="186"/>
      <c r="BG196" s="186"/>
      <c r="BH196" s="186"/>
      <c r="BI196" s="186"/>
      <c r="BJ196" s="186"/>
      <c r="BK196" s="186"/>
      <c r="BL196" s="186"/>
      <c r="BM196" s="186"/>
      <c r="BN196" s="186"/>
      <c r="BO196" s="186"/>
      <c r="BP196" s="186"/>
      <c r="BQ196" s="186"/>
      <c r="BR196" s="186"/>
      <c r="BS196" s="186"/>
      <c r="BT196" s="186"/>
      <c r="BU196" s="186"/>
      <c r="BV196" s="186"/>
      <c r="BW196" s="186"/>
      <c r="BX196" s="186"/>
      <c r="BY196" s="186"/>
      <c r="BZ196" s="186"/>
      <c r="CA196" s="186"/>
      <c r="CB196" s="186"/>
      <c r="CC196" s="186"/>
      <c r="CD196" s="186"/>
      <c r="CE196" s="186"/>
      <c r="CF196" s="186"/>
      <c r="CG196" s="186"/>
      <c r="CH196" s="186"/>
      <c r="CI196" s="186"/>
      <c r="CJ196" s="186"/>
      <c r="CK196" s="186"/>
      <c r="CL196" s="186"/>
      <c r="CM196" s="186"/>
      <c r="CN196" s="186"/>
      <c r="CO196" s="186"/>
      <c r="CP196" s="186"/>
      <c r="CQ196" s="186"/>
      <c r="CR196" s="186"/>
      <c r="CS196" s="186"/>
      <c r="CT196" s="186"/>
      <c r="CU196" s="186"/>
      <c r="CV196" s="186"/>
      <c r="CW196" s="186"/>
    </row>
    <row r="197" spans="1:101" s="245" customFormat="1" ht="45" x14ac:dyDescent="0.25">
      <c r="A197" s="320" t="s">
        <v>25</v>
      </c>
      <c r="B197" s="250" t="s">
        <v>946</v>
      </c>
      <c r="C197" s="266"/>
      <c r="D197" s="252" t="s">
        <v>17</v>
      </c>
      <c r="E197" s="253" t="s">
        <v>17</v>
      </c>
      <c r="F197" s="252" t="s">
        <v>17</v>
      </c>
      <c r="G197" s="253" t="s">
        <v>17</v>
      </c>
      <c r="H197" s="252">
        <v>10</v>
      </c>
      <c r="I197" s="254">
        <v>15</v>
      </c>
      <c r="J197" s="254" t="s">
        <v>907</v>
      </c>
      <c r="K197" s="254">
        <v>15</v>
      </c>
      <c r="L197" s="255">
        <v>15</v>
      </c>
      <c r="M197" s="252">
        <v>10</v>
      </c>
      <c r="N197" s="254">
        <v>15</v>
      </c>
      <c r="O197" s="254" t="s">
        <v>907</v>
      </c>
      <c r="P197" s="254">
        <v>15</v>
      </c>
      <c r="Q197" s="255">
        <v>15</v>
      </c>
      <c r="R197" s="277" t="s">
        <v>913</v>
      </c>
      <c r="S197" s="278" t="s">
        <v>913</v>
      </c>
      <c r="T197" s="258" t="s">
        <v>926</v>
      </c>
      <c r="U197" s="259"/>
      <c r="V197" s="259"/>
      <c r="W197" s="280"/>
      <c r="X197" s="261" t="s">
        <v>926</v>
      </c>
      <c r="Y197" s="186"/>
      <c r="Z197" s="186"/>
      <c r="AA197" s="186"/>
      <c r="AB197" s="186"/>
      <c r="AC197" s="186"/>
      <c r="AD197" s="186"/>
      <c r="AE197" s="186"/>
      <c r="AF197" s="186"/>
      <c r="AG197" s="186"/>
      <c r="AH197" s="186"/>
      <c r="AI197" s="186"/>
      <c r="AJ197" s="186"/>
      <c r="AK197" s="186"/>
      <c r="AL197" s="186"/>
      <c r="AM197" s="186"/>
      <c r="AN197" s="186"/>
      <c r="AO197" s="186"/>
      <c r="AP197" s="186"/>
      <c r="AQ197" s="186"/>
      <c r="AR197" s="186"/>
      <c r="AS197" s="186"/>
      <c r="AT197" s="186"/>
      <c r="AU197" s="186"/>
      <c r="AV197" s="186"/>
      <c r="AW197" s="186"/>
      <c r="AX197" s="186"/>
      <c r="AY197" s="186"/>
      <c r="AZ197" s="186"/>
      <c r="BA197" s="186"/>
      <c r="BB197" s="186"/>
      <c r="BC197" s="186"/>
      <c r="BD197" s="186"/>
      <c r="BE197" s="186"/>
      <c r="BF197" s="186"/>
      <c r="BG197" s="186"/>
      <c r="BH197" s="186"/>
      <c r="BI197" s="186"/>
      <c r="BJ197" s="186"/>
      <c r="BK197" s="186"/>
      <c r="BL197" s="186"/>
      <c r="BM197" s="186"/>
      <c r="BN197" s="186"/>
      <c r="BO197" s="186"/>
      <c r="BP197" s="186"/>
      <c r="BQ197" s="186"/>
      <c r="BR197" s="186"/>
      <c r="BS197" s="186"/>
      <c r="BT197" s="186"/>
      <c r="BU197" s="186"/>
      <c r="BV197" s="186"/>
      <c r="BW197" s="186"/>
      <c r="BX197" s="186"/>
      <c r="BY197" s="186"/>
      <c r="BZ197" s="186"/>
      <c r="CA197" s="186"/>
      <c r="CB197" s="186"/>
      <c r="CC197" s="186"/>
      <c r="CD197" s="186"/>
      <c r="CE197" s="186"/>
      <c r="CF197" s="186"/>
      <c r="CG197" s="186"/>
      <c r="CH197" s="186"/>
      <c r="CI197" s="186"/>
      <c r="CJ197" s="186"/>
      <c r="CK197" s="186"/>
      <c r="CL197" s="186"/>
      <c r="CM197" s="186"/>
      <c r="CN197" s="186"/>
      <c r="CO197" s="186"/>
      <c r="CP197" s="186"/>
      <c r="CQ197" s="186"/>
      <c r="CR197" s="186"/>
      <c r="CS197" s="186"/>
      <c r="CT197" s="186"/>
      <c r="CU197" s="186"/>
      <c r="CV197" s="186"/>
      <c r="CW197" s="186"/>
    </row>
    <row r="198" spans="1:101" s="238" customFormat="1" ht="45" x14ac:dyDescent="0.25">
      <c r="A198" s="320" t="s">
        <v>28</v>
      </c>
      <c r="B198" s="250" t="s">
        <v>971</v>
      </c>
      <c r="C198" s="266"/>
      <c r="D198" s="252" t="s">
        <v>17</v>
      </c>
      <c r="E198" s="253" t="s">
        <v>17</v>
      </c>
      <c r="F198" s="252" t="s">
        <v>17</v>
      </c>
      <c r="G198" s="253" t="s">
        <v>17</v>
      </c>
      <c r="H198" s="252">
        <v>10</v>
      </c>
      <c r="I198" s="254">
        <v>15</v>
      </c>
      <c r="J198" s="254" t="s">
        <v>907</v>
      </c>
      <c r="K198" s="254">
        <v>15</v>
      </c>
      <c r="L198" s="255">
        <v>15</v>
      </c>
      <c r="M198" s="252">
        <v>10</v>
      </c>
      <c r="N198" s="254">
        <v>15</v>
      </c>
      <c r="O198" s="254" t="s">
        <v>907</v>
      </c>
      <c r="P198" s="254">
        <v>15</v>
      </c>
      <c r="Q198" s="255">
        <v>15</v>
      </c>
      <c r="R198" s="277" t="s">
        <v>913</v>
      </c>
      <c r="S198" s="278" t="s">
        <v>913</v>
      </c>
      <c r="T198" s="258" t="s">
        <v>926</v>
      </c>
      <c r="U198" s="259"/>
      <c r="V198" s="259"/>
      <c r="W198" s="258"/>
      <c r="X198" s="261" t="s">
        <v>926</v>
      </c>
      <c r="Y198" s="186"/>
      <c r="Z198" s="186"/>
      <c r="AA198" s="186"/>
      <c r="AB198" s="186"/>
      <c r="AC198" s="186"/>
      <c r="AD198" s="186"/>
      <c r="AE198" s="186"/>
      <c r="AF198" s="186"/>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86"/>
      <c r="BJ198" s="186"/>
      <c r="BK198" s="186"/>
      <c r="BL198" s="186"/>
      <c r="BM198" s="186"/>
      <c r="BN198" s="186"/>
      <c r="BO198" s="186"/>
      <c r="BP198" s="186"/>
      <c r="BQ198" s="186"/>
      <c r="BR198" s="186"/>
      <c r="BS198" s="186"/>
      <c r="BT198" s="186"/>
      <c r="BU198" s="186"/>
      <c r="BV198" s="186"/>
      <c r="BW198" s="186"/>
      <c r="BX198" s="186"/>
      <c r="BY198" s="186"/>
      <c r="BZ198" s="186"/>
      <c r="CA198" s="186"/>
      <c r="CB198" s="186"/>
      <c r="CC198" s="186"/>
      <c r="CD198" s="186"/>
      <c r="CE198" s="186"/>
      <c r="CF198" s="186"/>
      <c r="CG198" s="186"/>
      <c r="CH198" s="186"/>
      <c r="CI198" s="186"/>
      <c r="CJ198" s="186"/>
      <c r="CK198" s="186"/>
      <c r="CL198" s="186"/>
      <c r="CM198" s="186"/>
      <c r="CN198" s="186"/>
      <c r="CO198" s="186"/>
      <c r="CP198" s="186"/>
      <c r="CQ198" s="186"/>
      <c r="CR198" s="186"/>
      <c r="CS198" s="186"/>
      <c r="CT198" s="186"/>
      <c r="CU198" s="186"/>
      <c r="CV198" s="186"/>
      <c r="CW198" s="186"/>
    </row>
    <row r="199" spans="1:101" s="238" customFormat="1" ht="45" x14ac:dyDescent="0.25">
      <c r="A199" s="250" t="s">
        <v>1243</v>
      </c>
      <c r="B199" s="250" t="s">
        <v>1197</v>
      </c>
      <c r="C199" s="266"/>
      <c r="D199" s="252" t="s">
        <v>17</v>
      </c>
      <c r="E199" s="253" t="s">
        <v>17</v>
      </c>
      <c r="F199" s="252" t="s">
        <v>17</v>
      </c>
      <c r="G199" s="253" t="s">
        <v>17</v>
      </c>
      <c r="H199" s="252">
        <v>7</v>
      </c>
      <c r="I199" s="254">
        <v>15</v>
      </c>
      <c r="J199" s="254" t="s">
        <v>909</v>
      </c>
      <c r="K199" s="254">
        <v>15</v>
      </c>
      <c r="L199" s="255">
        <v>15</v>
      </c>
      <c r="M199" s="252">
        <v>7</v>
      </c>
      <c r="N199" s="254">
        <v>15</v>
      </c>
      <c r="O199" s="254" t="s">
        <v>909</v>
      </c>
      <c r="P199" s="254">
        <v>15</v>
      </c>
      <c r="Q199" s="255">
        <v>15</v>
      </c>
      <c r="R199" s="277" t="s">
        <v>894</v>
      </c>
      <c r="S199" s="278" t="s">
        <v>894</v>
      </c>
      <c r="T199" s="258" t="s">
        <v>926</v>
      </c>
      <c r="U199" s="259"/>
      <c r="V199" s="259"/>
      <c r="W199" s="258"/>
      <c r="X199" s="261" t="s">
        <v>926</v>
      </c>
      <c r="Y199" s="186"/>
      <c r="Z199" s="186"/>
      <c r="AA199" s="186"/>
      <c r="AB199" s="186"/>
      <c r="AC199" s="186"/>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c r="BO199" s="186"/>
      <c r="BP199" s="186"/>
      <c r="BQ199" s="186"/>
      <c r="BR199" s="186"/>
      <c r="BS199" s="186"/>
      <c r="BT199" s="186"/>
      <c r="BU199" s="186"/>
      <c r="BV199" s="186"/>
      <c r="BW199" s="186"/>
      <c r="BX199" s="186"/>
      <c r="BY199" s="186"/>
      <c r="BZ199" s="186"/>
      <c r="CA199" s="186"/>
      <c r="CB199" s="186"/>
      <c r="CC199" s="186"/>
      <c r="CD199" s="186"/>
      <c r="CE199" s="186"/>
      <c r="CF199" s="186"/>
      <c r="CG199" s="186"/>
      <c r="CH199" s="186"/>
      <c r="CI199" s="186"/>
      <c r="CJ199" s="186"/>
      <c r="CK199" s="186"/>
      <c r="CL199" s="186"/>
      <c r="CM199" s="186"/>
      <c r="CN199" s="186"/>
      <c r="CO199" s="186"/>
      <c r="CP199" s="186"/>
      <c r="CQ199" s="186"/>
      <c r="CR199" s="186"/>
      <c r="CS199" s="186"/>
      <c r="CT199" s="186"/>
      <c r="CU199" s="186"/>
      <c r="CV199" s="186"/>
      <c r="CW199" s="186"/>
    </row>
    <row r="200" spans="1:101" ht="30" x14ac:dyDescent="0.25">
      <c r="A200" s="222" t="s">
        <v>410</v>
      </c>
      <c r="B200" s="223" t="s">
        <v>588</v>
      </c>
      <c r="C200" s="224">
        <v>42036</v>
      </c>
      <c r="D200" s="225" t="s">
        <v>17</v>
      </c>
      <c r="E200" s="226" t="s">
        <v>17</v>
      </c>
      <c r="F200" s="225" t="s">
        <v>17</v>
      </c>
      <c r="G200" s="226" t="s">
        <v>17</v>
      </c>
      <c r="H200" s="225">
        <v>30</v>
      </c>
      <c r="I200" s="227">
        <v>30</v>
      </c>
      <c r="J200" s="227">
        <v>60</v>
      </c>
      <c r="K200" s="227">
        <v>30</v>
      </c>
      <c r="L200" s="228">
        <v>30</v>
      </c>
      <c r="M200" s="229"/>
      <c r="N200" s="230"/>
      <c r="O200" s="230"/>
      <c r="P200" s="230"/>
      <c r="Q200" s="231"/>
      <c r="R200" s="232" t="s">
        <v>1001</v>
      </c>
      <c r="S200" s="233"/>
      <c r="T200" s="234" t="s">
        <v>903</v>
      </c>
      <c r="U200" s="235" t="s">
        <v>67</v>
      </c>
      <c r="V200" s="236" t="s">
        <v>889</v>
      </c>
      <c r="W200" s="271" t="s">
        <v>1223</v>
      </c>
      <c r="X200" s="237" t="s">
        <v>905</v>
      </c>
    </row>
    <row r="201" spans="1:101" s="245" customFormat="1" ht="45" x14ac:dyDescent="0.25">
      <c r="A201" s="211" t="s">
        <v>417</v>
      </c>
      <c r="B201" s="194" t="s">
        <v>592</v>
      </c>
      <c r="C201" s="239">
        <v>41883</v>
      </c>
      <c r="D201" s="198" t="s">
        <v>17</v>
      </c>
      <c r="E201" s="212" t="s">
        <v>17</v>
      </c>
      <c r="F201" s="198" t="s">
        <v>17</v>
      </c>
      <c r="G201" s="212" t="s">
        <v>17</v>
      </c>
      <c r="H201" s="198">
        <v>30</v>
      </c>
      <c r="I201" s="213">
        <v>30</v>
      </c>
      <c r="J201" s="213">
        <v>60</v>
      </c>
      <c r="K201" s="213">
        <v>30</v>
      </c>
      <c r="L201" s="214">
        <v>30</v>
      </c>
      <c r="M201" s="198">
        <v>30</v>
      </c>
      <c r="N201" s="215">
        <v>60</v>
      </c>
      <c r="O201" s="215" t="s">
        <v>54</v>
      </c>
      <c r="P201" s="215">
        <v>60</v>
      </c>
      <c r="Q201" s="220">
        <v>60</v>
      </c>
      <c r="R201" s="216" t="s">
        <v>1001</v>
      </c>
      <c r="S201" s="248" t="s">
        <v>922</v>
      </c>
      <c r="T201" s="209" t="s">
        <v>1224</v>
      </c>
      <c r="U201" s="207" t="s">
        <v>59</v>
      </c>
      <c r="V201" s="208" t="s">
        <v>944</v>
      </c>
      <c r="W201" s="209"/>
      <c r="X201" s="210" t="s">
        <v>891</v>
      </c>
      <c r="Y201" s="186"/>
      <c r="Z201" s="186"/>
      <c r="AA201" s="186"/>
      <c r="AB201" s="186"/>
      <c r="AC201" s="186"/>
      <c r="AD201" s="186"/>
      <c r="AE201" s="186"/>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c r="CQ201" s="186"/>
      <c r="CR201" s="186"/>
      <c r="CS201" s="186"/>
      <c r="CT201" s="186"/>
      <c r="CU201" s="186"/>
      <c r="CV201" s="186"/>
      <c r="CW201" s="186"/>
    </row>
    <row r="202" spans="1:101" ht="45" x14ac:dyDescent="0.25">
      <c r="A202" s="249" t="s">
        <v>1225</v>
      </c>
      <c r="B202" s="250" t="s">
        <v>1226</v>
      </c>
      <c r="C202" s="251"/>
      <c r="D202" s="252" t="s">
        <v>17</v>
      </c>
      <c r="E202" s="253" t="s">
        <v>17</v>
      </c>
      <c r="F202" s="252" t="s">
        <v>17</v>
      </c>
      <c r="G202" s="253" t="s">
        <v>17</v>
      </c>
      <c r="H202" s="252">
        <v>60</v>
      </c>
      <c r="I202" s="254">
        <v>60</v>
      </c>
      <c r="J202" s="254" t="s">
        <v>17</v>
      </c>
      <c r="K202" s="254">
        <v>60</v>
      </c>
      <c r="L202" s="255" t="s">
        <v>17</v>
      </c>
      <c r="M202" s="252">
        <v>60</v>
      </c>
      <c r="N202" s="254">
        <v>60</v>
      </c>
      <c r="O202" s="254" t="s">
        <v>17</v>
      </c>
      <c r="P202" s="254">
        <v>60</v>
      </c>
      <c r="Q202" s="255" t="s">
        <v>17</v>
      </c>
      <c r="R202" s="256" t="s">
        <v>957</v>
      </c>
      <c r="S202" s="257" t="s">
        <v>957</v>
      </c>
      <c r="T202" s="258" t="s">
        <v>926</v>
      </c>
      <c r="U202" s="259"/>
      <c r="V202" s="259"/>
      <c r="W202" s="260"/>
      <c r="X202" s="261" t="s">
        <v>926</v>
      </c>
    </row>
    <row r="203" spans="1:101" s="245" customFormat="1" ht="30" x14ac:dyDescent="0.25">
      <c r="A203" s="211" t="s">
        <v>415</v>
      </c>
      <c r="B203" s="194" t="s">
        <v>591</v>
      </c>
      <c r="C203" s="239">
        <v>42036</v>
      </c>
      <c r="D203" s="198" t="s">
        <v>17</v>
      </c>
      <c r="E203" s="212" t="s">
        <v>17</v>
      </c>
      <c r="F203" s="198" t="s">
        <v>17</v>
      </c>
      <c r="G203" s="212" t="s">
        <v>17</v>
      </c>
      <c r="H203" s="198" t="s">
        <v>17</v>
      </c>
      <c r="I203" s="213">
        <v>90</v>
      </c>
      <c r="J203" s="213" t="s">
        <v>17</v>
      </c>
      <c r="K203" s="213" t="s">
        <v>17</v>
      </c>
      <c r="L203" s="214" t="s">
        <v>17</v>
      </c>
      <c r="M203" s="198" t="s">
        <v>17</v>
      </c>
      <c r="N203" s="213">
        <v>90</v>
      </c>
      <c r="O203" s="215" t="s">
        <v>54</v>
      </c>
      <c r="P203" s="215" t="s">
        <v>54</v>
      </c>
      <c r="Q203" s="220" t="s">
        <v>54</v>
      </c>
      <c r="R203" s="247" t="s">
        <v>1122</v>
      </c>
      <c r="S203" s="322" t="s">
        <v>1122</v>
      </c>
      <c r="T203" s="209" t="s">
        <v>1227</v>
      </c>
      <c r="U203" s="207">
        <v>1</v>
      </c>
      <c r="V203" s="208" t="s">
        <v>944</v>
      </c>
      <c r="W203" s="209"/>
      <c r="X203" s="210" t="s">
        <v>891</v>
      </c>
      <c r="Y203" s="186"/>
      <c r="Z203" s="186"/>
      <c r="AA203" s="186"/>
      <c r="AB203" s="186"/>
      <c r="AC203" s="186"/>
      <c r="AD203" s="186"/>
      <c r="AE203" s="186"/>
      <c r="AF203" s="186"/>
      <c r="AG203" s="186"/>
      <c r="AH203" s="186"/>
      <c r="AI203" s="186"/>
      <c r="AJ203" s="186"/>
      <c r="AK203" s="186"/>
      <c r="AL203" s="186"/>
      <c r="AM203" s="186"/>
      <c r="AN203" s="186"/>
      <c r="AO203" s="186"/>
      <c r="AP203" s="186"/>
      <c r="AQ203" s="186"/>
      <c r="AR203" s="186"/>
      <c r="AS203" s="186"/>
      <c r="AT203" s="186"/>
      <c r="AU203" s="186"/>
      <c r="AV203" s="186"/>
      <c r="AW203" s="186"/>
      <c r="AX203" s="186"/>
      <c r="AY203" s="186"/>
      <c r="AZ203" s="186"/>
      <c r="BA203" s="186"/>
      <c r="BB203" s="186"/>
      <c r="BC203" s="186"/>
      <c r="BD203" s="186"/>
      <c r="BE203" s="186"/>
      <c r="BF203" s="186"/>
      <c r="BG203" s="186"/>
      <c r="BH203" s="186"/>
      <c r="BI203" s="186"/>
      <c r="BJ203" s="186"/>
      <c r="BK203" s="186"/>
      <c r="BL203" s="186"/>
      <c r="BM203" s="186"/>
      <c r="BN203" s="186"/>
      <c r="BO203" s="186"/>
      <c r="BP203" s="186"/>
      <c r="BQ203" s="186"/>
      <c r="BR203" s="186"/>
      <c r="BS203" s="186"/>
      <c r="BT203" s="186"/>
      <c r="BU203" s="186"/>
      <c r="BV203" s="186"/>
      <c r="BW203" s="186"/>
      <c r="BX203" s="186"/>
      <c r="BY203" s="186"/>
      <c r="BZ203" s="186"/>
      <c r="CA203" s="186"/>
      <c r="CB203" s="186"/>
      <c r="CC203" s="186"/>
      <c r="CD203" s="186"/>
      <c r="CE203" s="186"/>
      <c r="CF203" s="186"/>
      <c r="CG203" s="186"/>
      <c r="CH203" s="186"/>
      <c r="CI203" s="186"/>
      <c r="CJ203" s="186"/>
      <c r="CK203" s="186"/>
      <c r="CL203" s="186"/>
      <c r="CM203" s="186"/>
      <c r="CN203" s="186"/>
      <c r="CO203" s="186"/>
      <c r="CP203" s="186"/>
      <c r="CQ203" s="186"/>
      <c r="CR203" s="186"/>
      <c r="CS203" s="186"/>
      <c r="CT203" s="186"/>
      <c r="CU203" s="186"/>
      <c r="CV203" s="186"/>
      <c r="CW203" s="186"/>
    </row>
    <row r="204" spans="1:101" s="238" customFormat="1" ht="30" x14ac:dyDescent="0.25">
      <c r="A204" s="249" t="s">
        <v>416</v>
      </c>
      <c r="B204" s="250" t="s">
        <v>150</v>
      </c>
      <c r="C204" s="266">
        <v>42248</v>
      </c>
      <c r="D204" s="252" t="s">
        <v>17</v>
      </c>
      <c r="E204" s="253" t="s">
        <v>17</v>
      </c>
      <c r="F204" s="252" t="s">
        <v>17</v>
      </c>
      <c r="G204" s="253" t="s">
        <v>17</v>
      </c>
      <c r="H204" s="252" t="s">
        <v>17</v>
      </c>
      <c r="I204" s="254">
        <v>60</v>
      </c>
      <c r="J204" s="254" t="s">
        <v>17</v>
      </c>
      <c r="K204" s="254">
        <v>60</v>
      </c>
      <c r="L204" s="255" t="s">
        <v>17</v>
      </c>
      <c r="M204" s="252" t="s">
        <v>17</v>
      </c>
      <c r="N204" s="254">
        <v>60</v>
      </c>
      <c r="O204" s="254" t="s">
        <v>17</v>
      </c>
      <c r="P204" s="254">
        <v>60</v>
      </c>
      <c r="Q204" s="255" t="s">
        <v>17</v>
      </c>
      <c r="R204" s="307" t="s">
        <v>1057</v>
      </c>
      <c r="S204" s="253" t="s">
        <v>1057</v>
      </c>
      <c r="T204" s="258" t="s">
        <v>926</v>
      </c>
      <c r="U204" s="259"/>
      <c r="V204" s="259"/>
      <c r="W204" s="313"/>
      <c r="X204" s="261" t="s">
        <v>926</v>
      </c>
      <c r="Y204" s="186"/>
      <c r="Z204" s="186"/>
      <c r="AA204" s="186"/>
      <c r="AB204" s="186"/>
      <c r="AC204" s="186"/>
      <c r="AD204" s="186"/>
      <c r="AE204" s="186"/>
      <c r="AF204" s="186"/>
      <c r="AG204" s="186"/>
      <c r="AH204" s="186"/>
      <c r="AI204" s="186"/>
      <c r="AJ204" s="186"/>
      <c r="AK204" s="186"/>
      <c r="AL204" s="186"/>
      <c r="AM204" s="186"/>
      <c r="AN204" s="186"/>
      <c r="AO204" s="186"/>
      <c r="AP204" s="186"/>
      <c r="AQ204" s="186"/>
      <c r="AR204" s="186"/>
      <c r="AS204" s="186"/>
      <c r="AT204" s="186"/>
      <c r="AU204" s="186"/>
      <c r="AV204" s="186"/>
      <c r="AW204" s="186"/>
      <c r="AX204" s="186"/>
      <c r="AY204" s="186"/>
      <c r="AZ204" s="186"/>
      <c r="BA204" s="186"/>
      <c r="BB204" s="186"/>
      <c r="BC204" s="186"/>
      <c r="BD204" s="186"/>
      <c r="BE204" s="186"/>
      <c r="BF204" s="186"/>
      <c r="BG204" s="186"/>
      <c r="BH204" s="186"/>
      <c r="BI204" s="186"/>
      <c r="BJ204" s="186"/>
      <c r="BK204" s="186"/>
      <c r="BL204" s="186"/>
      <c r="BM204" s="186"/>
      <c r="BN204" s="186"/>
      <c r="BO204" s="186"/>
      <c r="BP204" s="186"/>
      <c r="BQ204" s="186"/>
      <c r="BR204" s="186"/>
      <c r="BS204" s="186"/>
      <c r="BT204" s="186"/>
      <c r="BU204" s="186"/>
      <c r="BV204" s="186"/>
      <c r="BW204" s="186"/>
      <c r="BX204" s="186"/>
      <c r="BY204" s="186"/>
      <c r="BZ204" s="186"/>
      <c r="CA204" s="186"/>
      <c r="CB204" s="186"/>
      <c r="CC204" s="186"/>
      <c r="CD204" s="186"/>
      <c r="CE204" s="186"/>
      <c r="CF204" s="186"/>
      <c r="CG204" s="186"/>
      <c r="CH204" s="186"/>
      <c r="CI204" s="186"/>
      <c r="CJ204" s="186"/>
      <c r="CK204" s="186"/>
      <c r="CL204" s="186"/>
      <c r="CM204" s="186"/>
      <c r="CN204" s="186"/>
      <c r="CO204" s="186"/>
      <c r="CP204" s="186"/>
      <c r="CQ204" s="186"/>
      <c r="CR204" s="186"/>
      <c r="CS204" s="186"/>
      <c r="CT204" s="186"/>
      <c r="CU204" s="186"/>
      <c r="CV204" s="186"/>
      <c r="CW204" s="186"/>
    </row>
    <row r="205" spans="1:101" s="238" customFormat="1" ht="120" x14ac:dyDescent="0.25">
      <c r="A205" s="222" t="s">
        <v>409</v>
      </c>
      <c r="B205" s="223" t="s">
        <v>587</v>
      </c>
      <c r="C205" s="241">
        <v>41883</v>
      </c>
      <c r="D205" s="225" t="s">
        <v>17</v>
      </c>
      <c r="E205" s="226" t="s">
        <v>17</v>
      </c>
      <c r="F205" s="225" t="s">
        <v>17</v>
      </c>
      <c r="G205" s="226" t="s">
        <v>17</v>
      </c>
      <c r="H205" s="225">
        <v>60</v>
      </c>
      <c r="I205" s="227">
        <v>60</v>
      </c>
      <c r="J205" s="227" t="s">
        <v>17</v>
      </c>
      <c r="K205" s="227">
        <v>60</v>
      </c>
      <c r="L205" s="228" t="s">
        <v>17</v>
      </c>
      <c r="M205" s="229" t="s">
        <v>17</v>
      </c>
      <c r="N205" s="230" t="s">
        <v>17</v>
      </c>
      <c r="O205" s="227" t="s">
        <v>17</v>
      </c>
      <c r="P205" s="230" t="s">
        <v>17</v>
      </c>
      <c r="Q205" s="231" t="s">
        <v>17</v>
      </c>
      <c r="R205" s="232" t="s">
        <v>922</v>
      </c>
      <c r="S205" s="233"/>
      <c r="T205" s="234" t="s">
        <v>903</v>
      </c>
      <c r="U205" s="235">
        <v>1</v>
      </c>
      <c r="V205" s="244" t="s">
        <v>944</v>
      </c>
      <c r="W205" s="236" t="s">
        <v>1228</v>
      </c>
      <c r="X205" s="237" t="s">
        <v>905</v>
      </c>
      <c r="Y205" s="186"/>
      <c r="Z205" s="186"/>
      <c r="AA205" s="186"/>
      <c r="AB205" s="186"/>
      <c r="AC205" s="186"/>
      <c r="AD205" s="186"/>
      <c r="AE205" s="186"/>
      <c r="AF205" s="186"/>
      <c r="AG205" s="186"/>
      <c r="AH205" s="186"/>
      <c r="AI205" s="186"/>
      <c r="AJ205" s="186"/>
      <c r="AK205" s="186"/>
      <c r="AL205" s="186"/>
      <c r="AM205" s="186"/>
      <c r="AN205" s="186"/>
      <c r="AO205" s="186"/>
      <c r="AP205" s="186"/>
      <c r="AQ205" s="186"/>
      <c r="AR205" s="186"/>
      <c r="AS205" s="186"/>
      <c r="AT205" s="186"/>
      <c r="AU205" s="186"/>
      <c r="AV205" s="186"/>
      <c r="AW205" s="186"/>
      <c r="AX205" s="186"/>
      <c r="AY205" s="186"/>
      <c r="AZ205" s="186"/>
      <c r="BA205" s="186"/>
      <c r="BB205" s="186"/>
      <c r="BC205" s="186"/>
      <c r="BD205" s="186"/>
      <c r="BE205" s="186"/>
      <c r="BF205" s="186"/>
      <c r="BG205" s="186"/>
      <c r="BH205" s="186"/>
      <c r="BI205" s="186"/>
      <c r="BJ205" s="186"/>
      <c r="BK205" s="186"/>
      <c r="BL205" s="186"/>
      <c r="BM205" s="186"/>
      <c r="BN205" s="186"/>
      <c r="BO205" s="186"/>
      <c r="BP205" s="186"/>
      <c r="BQ205" s="186"/>
      <c r="BR205" s="186"/>
      <c r="BS205" s="186"/>
      <c r="BT205" s="186"/>
      <c r="BU205" s="186"/>
      <c r="BV205" s="186"/>
      <c r="BW205" s="186"/>
      <c r="BX205" s="186"/>
      <c r="BY205" s="186"/>
      <c r="BZ205" s="186"/>
      <c r="CA205" s="186"/>
      <c r="CB205" s="186"/>
      <c r="CC205" s="186"/>
      <c r="CD205" s="186"/>
      <c r="CE205" s="186"/>
      <c r="CF205" s="186"/>
      <c r="CG205" s="186"/>
      <c r="CH205" s="186"/>
      <c r="CI205" s="186"/>
      <c r="CJ205" s="186"/>
      <c r="CK205" s="186"/>
      <c r="CL205" s="186"/>
      <c r="CM205" s="186"/>
      <c r="CN205" s="186"/>
      <c r="CO205" s="186"/>
      <c r="CP205" s="186"/>
      <c r="CQ205" s="186"/>
      <c r="CR205" s="186"/>
      <c r="CS205" s="186"/>
      <c r="CT205" s="186"/>
      <c r="CU205" s="186"/>
      <c r="CV205" s="186"/>
      <c r="CW205" s="186"/>
    </row>
    <row r="206" spans="1:101" s="238" customFormat="1" ht="45" x14ac:dyDescent="0.25">
      <c r="A206" s="222" t="s">
        <v>640</v>
      </c>
      <c r="B206" s="223" t="s">
        <v>846</v>
      </c>
      <c r="C206" s="241">
        <v>42248</v>
      </c>
      <c r="D206" s="225" t="s">
        <v>17</v>
      </c>
      <c r="E206" s="226" t="s">
        <v>17</v>
      </c>
      <c r="F206" s="225" t="s">
        <v>17</v>
      </c>
      <c r="G206" s="226" t="s">
        <v>17</v>
      </c>
      <c r="H206" s="225">
        <v>60</v>
      </c>
      <c r="I206" s="227">
        <v>60</v>
      </c>
      <c r="J206" s="227" t="s">
        <v>17</v>
      </c>
      <c r="K206" s="227">
        <v>60</v>
      </c>
      <c r="L206" s="228" t="s">
        <v>17</v>
      </c>
      <c r="M206" s="229" t="s">
        <v>17</v>
      </c>
      <c r="N206" s="230" t="s">
        <v>17</v>
      </c>
      <c r="O206" s="227" t="s">
        <v>17</v>
      </c>
      <c r="P206" s="230" t="s">
        <v>17</v>
      </c>
      <c r="Q206" s="231" t="s">
        <v>17</v>
      </c>
      <c r="R206" s="232" t="s">
        <v>1229</v>
      </c>
      <c r="S206" s="233"/>
      <c r="T206" s="234" t="s">
        <v>903</v>
      </c>
      <c r="U206" s="235">
        <v>1</v>
      </c>
      <c r="V206" s="244" t="s">
        <v>944</v>
      </c>
      <c r="W206" s="236" t="s">
        <v>1230</v>
      </c>
      <c r="X206" s="237" t="s">
        <v>905</v>
      </c>
      <c r="Y206" s="186"/>
      <c r="Z206" s="186"/>
      <c r="AA206" s="186"/>
      <c r="AB206" s="186"/>
      <c r="AC206" s="186"/>
      <c r="AD206" s="186"/>
      <c r="AE206" s="186"/>
      <c r="AF206" s="186"/>
      <c r="AG206" s="186"/>
      <c r="AH206" s="186"/>
      <c r="AI206" s="186"/>
      <c r="AJ206" s="186"/>
      <c r="AK206" s="186"/>
      <c r="AL206" s="186"/>
      <c r="AM206" s="186"/>
      <c r="AN206" s="186"/>
      <c r="AO206" s="186"/>
      <c r="AP206" s="186"/>
      <c r="AQ206" s="186"/>
      <c r="AR206" s="186"/>
      <c r="AS206" s="186"/>
      <c r="AT206" s="186"/>
      <c r="AU206" s="186"/>
      <c r="AV206" s="186"/>
      <c r="AW206" s="186"/>
      <c r="AX206" s="186"/>
      <c r="AY206" s="186"/>
      <c r="AZ206" s="186"/>
      <c r="BA206" s="186"/>
      <c r="BB206" s="186"/>
      <c r="BC206" s="186"/>
      <c r="BD206" s="186"/>
      <c r="BE206" s="186"/>
      <c r="BF206" s="186"/>
      <c r="BG206" s="186"/>
      <c r="BH206" s="186"/>
      <c r="BI206" s="186"/>
      <c r="BJ206" s="186"/>
      <c r="BK206" s="186"/>
      <c r="BL206" s="186"/>
      <c r="BM206" s="186"/>
      <c r="BN206" s="186"/>
      <c r="BO206" s="186"/>
      <c r="BP206" s="186"/>
      <c r="BQ206" s="186"/>
      <c r="BR206" s="186"/>
      <c r="BS206" s="186"/>
      <c r="BT206" s="186"/>
      <c r="BU206" s="186"/>
      <c r="BV206" s="186"/>
      <c r="BW206" s="186"/>
      <c r="BX206" s="186"/>
      <c r="BY206" s="186"/>
      <c r="BZ206" s="186"/>
      <c r="CA206" s="186"/>
      <c r="CB206" s="186"/>
      <c r="CC206" s="186"/>
      <c r="CD206" s="186"/>
      <c r="CE206" s="186"/>
      <c r="CF206" s="186"/>
      <c r="CG206" s="186"/>
      <c r="CH206" s="186"/>
      <c r="CI206" s="186"/>
      <c r="CJ206" s="186"/>
      <c r="CK206" s="186"/>
      <c r="CL206" s="186"/>
      <c r="CM206" s="186"/>
      <c r="CN206" s="186"/>
      <c r="CO206" s="186"/>
      <c r="CP206" s="186"/>
      <c r="CQ206" s="186"/>
      <c r="CR206" s="186"/>
      <c r="CS206" s="186"/>
      <c r="CT206" s="186"/>
      <c r="CU206" s="186"/>
      <c r="CV206" s="186"/>
      <c r="CW206" s="186"/>
    </row>
    <row r="207" spans="1:101" ht="75" x14ac:dyDescent="0.25">
      <c r="A207" s="222" t="s">
        <v>641</v>
      </c>
      <c r="B207" s="223" t="s">
        <v>847</v>
      </c>
      <c r="C207" s="241">
        <v>42248</v>
      </c>
      <c r="D207" s="225" t="s">
        <v>17</v>
      </c>
      <c r="E207" s="226" t="s">
        <v>17</v>
      </c>
      <c r="F207" s="225" t="s">
        <v>17</v>
      </c>
      <c r="G207" s="226" t="s">
        <v>17</v>
      </c>
      <c r="H207" s="225">
        <v>30</v>
      </c>
      <c r="I207" s="227" t="s">
        <v>17</v>
      </c>
      <c r="J207" s="227" t="s">
        <v>17</v>
      </c>
      <c r="K207" s="227" t="s">
        <v>17</v>
      </c>
      <c r="L207" s="228" t="s">
        <v>17</v>
      </c>
      <c r="M207" s="229" t="s">
        <v>17</v>
      </c>
      <c r="N207" s="227" t="s">
        <v>17</v>
      </c>
      <c r="O207" s="227" t="s">
        <v>17</v>
      </c>
      <c r="P207" s="227" t="s">
        <v>17</v>
      </c>
      <c r="Q207" s="228" t="s">
        <v>17</v>
      </c>
      <c r="R207" s="232" t="s">
        <v>957</v>
      </c>
      <c r="S207" s="233"/>
      <c r="T207" s="234" t="s">
        <v>903</v>
      </c>
      <c r="U207" s="235">
        <v>3</v>
      </c>
      <c r="V207" s="244" t="s">
        <v>944</v>
      </c>
      <c r="W207" s="271" t="s">
        <v>1231</v>
      </c>
      <c r="X207" s="237" t="s">
        <v>905</v>
      </c>
    </row>
    <row r="208" spans="1:101" ht="30" x14ac:dyDescent="0.25">
      <c r="A208" s="211" t="s">
        <v>642</v>
      </c>
      <c r="B208" s="194" t="s">
        <v>848</v>
      </c>
      <c r="C208" s="195">
        <v>42036</v>
      </c>
      <c r="D208" s="198" t="s">
        <v>17</v>
      </c>
      <c r="E208" s="212" t="s">
        <v>17</v>
      </c>
      <c r="F208" s="198" t="s">
        <v>17</v>
      </c>
      <c r="G208" s="212" t="s">
        <v>17</v>
      </c>
      <c r="H208" s="198" t="s">
        <v>17</v>
      </c>
      <c r="I208" s="213">
        <v>60</v>
      </c>
      <c r="J208" s="213" t="s">
        <v>17</v>
      </c>
      <c r="K208" s="213">
        <v>60</v>
      </c>
      <c r="L208" s="214" t="s">
        <v>17</v>
      </c>
      <c r="M208" s="246"/>
      <c r="N208" s="213">
        <v>60</v>
      </c>
      <c r="O208" s="213" t="s">
        <v>17</v>
      </c>
      <c r="P208" s="213">
        <v>60</v>
      </c>
      <c r="Q208" s="214" t="s">
        <v>17</v>
      </c>
      <c r="R208" s="247" t="s">
        <v>1229</v>
      </c>
      <c r="S208" s="272" t="s">
        <v>1229</v>
      </c>
      <c r="T208" s="209" t="s">
        <v>1232</v>
      </c>
      <c r="U208" s="207" t="s">
        <v>67</v>
      </c>
      <c r="V208" s="311" t="s">
        <v>889</v>
      </c>
      <c r="W208" s="209" t="s">
        <v>1233</v>
      </c>
      <c r="X208" s="210" t="s">
        <v>891</v>
      </c>
    </row>
    <row r="209" spans="1:101" s="238" customFormat="1" ht="30" x14ac:dyDescent="0.25">
      <c r="A209" s="211" t="s">
        <v>643</v>
      </c>
      <c r="B209" s="194" t="s">
        <v>202</v>
      </c>
      <c r="C209" s="239">
        <v>42248</v>
      </c>
      <c r="D209" s="198" t="s">
        <v>17</v>
      </c>
      <c r="E209" s="212" t="s">
        <v>17</v>
      </c>
      <c r="F209" s="198" t="s">
        <v>17</v>
      </c>
      <c r="G209" s="212" t="s">
        <v>17</v>
      </c>
      <c r="H209" s="198" t="s">
        <v>17</v>
      </c>
      <c r="I209" s="213">
        <v>90</v>
      </c>
      <c r="J209" s="213" t="s">
        <v>17</v>
      </c>
      <c r="K209" s="213">
        <v>90</v>
      </c>
      <c r="L209" s="214" t="s">
        <v>17</v>
      </c>
      <c r="M209" s="198" t="s">
        <v>17</v>
      </c>
      <c r="N209" s="213">
        <v>90</v>
      </c>
      <c r="O209" s="213" t="s">
        <v>17</v>
      </c>
      <c r="P209" s="213">
        <v>90</v>
      </c>
      <c r="Q209" s="214" t="s">
        <v>17</v>
      </c>
      <c r="R209" s="247" t="s">
        <v>1122</v>
      </c>
      <c r="S209" s="272" t="s">
        <v>1122</v>
      </c>
      <c r="T209" s="209" t="s">
        <v>1227</v>
      </c>
      <c r="U209" s="207">
        <v>3</v>
      </c>
      <c r="V209" s="208" t="s">
        <v>944</v>
      </c>
      <c r="W209" s="209"/>
      <c r="X209" s="210" t="s">
        <v>891</v>
      </c>
      <c r="Y209" s="186"/>
      <c r="Z209" s="186"/>
      <c r="AA209" s="186"/>
      <c r="AB209" s="186"/>
      <c r="AC209" s="186"/>
      <c r="AD209" s="186"/>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186"/>
      <c r="CD209" s="186"/>
      <c r="CE209" s="186"/>
      <c r="CF209" s="186"/>
      <c r="CG209" s="186"/>
      <c r="CH209" s="186"/>
      <c r="CI209" s="186"/>
      <c r="CJ209" s="186"/>
      <c r="CK209" s="186"/>
      <c r="CL209" s="186"/>
      <c r="CM209" s="186"/>
      <c r="CN209" s="186"/>
      <c r="CO209" s="186"/>
      <c r="CP209" s="186"/>
      <c r="CQ209" s="186"/>
      <c r="CR209" s="186"/>
      <c r="CS209" s="186"/>
      <c r="CT209" s="186"/>
      <c r="CU209" s="186"/>
      <c r="CV209" s="186"/>
      <c r="CW209" s="186"/>
    </row>
    <row r="210" spans="1:101" s="245" customFormat="1" ht="45" x14ac:dyDescent="0.25">
      <c r="A210" s="222" t="s">
        <v>644</v>
      </c>
      <c r="B210" s="223" t="s">
        <v>848</v>
      </c>
      <c r="C210" s="224">
        <v>42036</v>
      </c>
      <c r="D210" s="225" t="s">
        <v>17</v>
      </c>
      <c r="E210" s="226" t="s">
        <v>17</v>
      </c>
      <c r="F210" s="225"/>
      <c r="G210" s="226" t="s">
        <v>17</v>
      </c>
      <c r="H210" s="225" t="s">
        <v>17</v>
      </c>
      <c r="I210" s="227">
        <v>60</v>
      </c>
      <c r="J210" s="227" t="s">
        <v>17</v>
      </c>
      <c r="K210" s="227">
        <v>60</v>
      </c>
      <c r="L210" s="228" t="s">
        <v>17</v>
      </c>
      <c r="M210" s="225" t="s">
        <v>17</v>
      </c>
      <c r="N210" s="230" t="s">
        <v>17</v>
      </c>
      <c r="O210" s="227" t="s">
        <v>17</v>
      </c>
      <c r="P210" s="230" t="s">
        <v>17</v>
      </c>
      <c r="Q210" s="231" t="s">
        <v>17</v>
      </c>
      <c r="R210" s="232" t="s">
        <v>1229</v>
      </c>
      <c r="S210" s="242"/>
      <c r="T210" s="234" t="s">
        <v>903</v>
      </c>
      <c r="U210" s="235" t="s">
        <v>67</v>
      </c>
      <c r="V210" s="236" t="s">
        <v>889</v>
      </c>
      <c r="W210" s="271" t="s">
        <v>1234</v>
      </c>
      <c r="X210" s="237" t="s">
        <v>905</v>
      </c>
      <c r="Y210" s="186"/>
      <c r="Z210" s="186"/>
      <c r="AA210" s="186"/>
      <c r="AB210" s="186"/>
      <c r="AC210" s="186"/>
      <c r="AD210" s="186"/>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row>
    <row r="211" spans="1:101" s="238" customFormat="1" x14ac:dyDescent="0.25">
      <c r="A211" s="249" t="s">
        <v>411</v>
      </c>
      <c r="B211" s="250" t="s">
        <v>589</v>
      </c>
      <c r="C211" s="266">
        <v>42248</v>
      </c>
      <c r="D211" s="252" t="s">
        <v>17</v>
      </c>
      <c r="E211" s="253" t="s">
        <v>17</v>
      </c>
      <c r="F211" s="252" t="s">
        <v>17</v>
      </c>
      <c r="G211" s="253" t="s">
        <v>17</v>
      </c>
      <c r="H211" s="252">
        <v>60</v>
      </c>
      <c r="I211" s="254">
        <v>60</v>
      </c>
      <c r="J211" s="254" t="s">
        <v>17</v>
      </c>
      <c r="K211" s="254">
        <v>60</v>
      </c>
      <c r="L211" s="255" t="s">
        <v>17</v>
      </c>
      <c r="M211" s="252">
        <v>60</v>
      </c>
      <c r="N211" s="254">
        <v>60</v>
      </c>
      <c r="O211" s="254" t="s">
        <v>17</v>
      </c>
      <c r="P211" s="254">
        <v>60</v>
      </c>
      <c r="Q211" s="255" t="s">
        <v>17</v>
      </c>
      <c r="R211" s="267" t="s">
        <v>957</v>
      </c>
      <c r="S211" s="268" t="s">
        <v>957</v>
      </c>
      <c r="T211" s="258" t="s">
        <v>926</v>
      </c>
      <c r="U211" s="259"/>
      <c r="V211" s="259"/>
      <c r="W211" s="258"/>
      <c r="X211" s="261" t="s">
        <v>926</v>
      </c>
      <c r="Y211" s="186"/>
      <c r="Z211" s="186"/>
      <c r="AA211" s="186"/>
      <c r="AB211" s="186"/>
      <c r="AC211" s="186"/>
      <c r="AD211" s="186"/>
      <c r="AE211" s="186"/>
      <c r="AF211" s="186"/>
      <c r="AG211" s="186"/>
      <c r="AH211" s="186"/>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6"/>
      <c r="BT211" s="186"/>
      <c r="BU211" s="186"/>
      <c r="BV211" s="186"/>
      <c r="BW211" s="186"/>
      <c r="BX211" s="186"/>
      <c r="BY211" s="186"/>
      <c r="BZ211" s="186"/>
      <c r="CA211" s="186"/>
      <c r="CB211" s="186"/>
      <c r="CC211" s="186"/>
      <c r="CD211" s="186"/>
      <c r="CE211" s="186"/>
      <c r="CF211" s="186"/>
      <c r="CG211" s="186"/>
      <c r="CH211" s="186"/>
      <c r="CI211" s="186"/>
      <c r="CJ211" s="186"/>
      <c r="CK211" s="186"/>
      <c r="CL211" s="186"/>
      <c r="CM211" s="186"/>
      <c r="CN211" s="186"/>
      <c r="CO211" s="186"/>
      <c r="CP211" s="186"/>
      <c r="CQ211" s="186"/>
      <c r="CR211" s="186"/>
      <c r="CS211" s="186"/>
      <c r="CT211" s="186"/>
      <c r="CU211" s="186"/>
      <c r="CV211" s="186"/>
      <c r="CW211" s="186"/>
    </row>
    <row r="212" spans="1:101" s="238" customFormat="1" ht="30" x14ac:dyDescent="0.25">
      <c r="A212" s="222" t="s">
        <v>645</v>
      </c>
      <c r="B212" s="223" t="s">
        <v>849</v>
      </c>
      <c r="C212" s="241">
        <v>41883</v>
      </c>
      <c r="D212" s="225" t="s">
        <v>17</v>
      </c>
      <c r="E212" s="226" t="s">
        <v>17</v>
      </c>
      <c r="F212" s="225" t="s">
        <v>17</v>
      </c>
      <c r="G212" s="226" t="s">
        <v>17</v>
      </c>
      <c r="H212" s="225">
        <v>60</v>
      </c>
      <c r="I212" s="227">
        <v>60</v>
      </c>
      <c r="J212" s="227" t="s">
        <v>17</v>
      </c>
      <c r="K212" s="227">
        <v>60</v>
      </c>
      <c r="L212" s="228" t="s">
        <v>17</v>
      </c>
      <c r="M212" s="225" t="s">
        <v>17</v>
      </c>
      <c r="N212" s="230" t="s">
        <v>17</v>
      </c>
      <c r="O212" s="227" t="s">
        <v>17</v>
      </c>
      <c r="P212" s="230" t="s">
        <v>17</v>
      </c>
      <c r="Q212" s="231" t="s">
        <v>17</v>
      </c>
      <c r="R212" s="232" t="s">
        <v>1122</v>
      </c>
      <c r="S212" s="233"/>
      <c r="T212" s="234" t="s">
        <v>903</v>
      </c>
      <c r="U212" s="235">
        <v>1</v>
      </c>
      <c r="V212" s="244" t="s">
        <v>944</v>
      </c>
      <c r="W212" s="236" t="s">
        <v>1235</v>
      </c>
      <c r="X212" s="237" t="s">
        <v>905</v>
      </c>
      <c r="Y212" s="186"/>
      <c r="Z212" s="186"/>
      <c r="AA212" s="186"/>
      <c r="AB212" s="186"/>
      <c r="AC212" s="186"/>
      <c r="AD212" s="186"/>
      <c r="AE212" s="186"/>
      <c r="AF212" s="186"/>
      <c r="AG212" s="186"/>
      <c r="AH212" s="186"/>
      <c r="AI212" s="186"/>
      <c r="AJ212" s="186"/>
      <c r="AK212" s="186"/>
      <c r="AL212" s="186"/>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6"/>
      <c r="BV212" s="186"/>
      <c r="BW212" s="186"/>
      <c r="BX212" s="186"/>
      <c r="BY212" s="186"/>
      <c r="BZ212" s="186"/>
      <c r="CA212" s="186"/>
      <c r="CB212" s="186"/>
      <c r="CC212" s="186"/>
      <c r="CD212" s="186"/>
      <c r="CE212" s="186"/>
      <c r="CF212" s="186"/>
      <c r="CG212" s="186"/>
      <c r="CH212" s="186"/>
      <c r="CI212" s="186"/>
      <c r="CJ212" s="186"/>
      <c r="CK212" s="186"/>
      <c r="CL212" s="186"/>
      <c r="CM212" s="186"/>
      <c r="CN212" s="186"/>
      <c r="CO212" s="186"/>
      <c r="CP212" s="186"/>
      <c r="CQ212" s="186"/>
      <c r="CR212" s="186"/>
      <c r="CS212" s="186"/>
      <c r="CT212" s="186"/>
      <c r="CU212" s="186"/>
      <c r="CV212" s="186"/>
      <c r="CW212" s="186"/>
    </row>
    <row r="213" spans="1:101" s="238" customFormat="1" ht="45" x14ac:dyDescent="0.25">
      <c r="A213" s="222" t="s">
        <v>646</v>
      </c>
      <c r="B213" s="223" t="s">
        <v>850</v>
      </c>
      <c r="C213" s="241">
        <v>41883</v>
      </c>
      <c r="D213" s="225" t="s">
        <v>17</v>
      </c>
      <c r="E213" s="226" t="s">
        <v>17</v>
      </c>
      <c r="F213" s="225" t="s">
        <v>17</v>
      </c>
      <c r="G213" s="226" t="s">
        <v>17</v>
      </c>
      <c r="H213" s="225">
        <v>60</v>
      </c>
      <c r="I213" s="227">
        <v>60</v>
      </c>
      <c r="J213" s="227" t="s">
        <v>17</v>
      </c>
      <c r="K213" s="227">
        <v>60</v>
      </c>
      <c r="L213" s="228" t="s">
        <v>17</v>
      </c>
      <c r="M213" s="229" t="s">
        <v>17</v>
      </c>
      <c r="N213" s="230" t="s">
        <v>17</v>
      </c>
      <c r="O213" s="227" t="s">
        <v>17</v>
      </c>
      <c r="P213" s="230" t="s">
        <v>17</v>
      </c>
      <c r="Q213" s="231" t="s">
        <v>17</v>
      </c>
      <c r="R213" s="232" t="s">
        <v>1057</v>
      </c>
      <c r="S213" s="233"/>
      <c r="T213" s="234" t="s">
        <v>903</v>
      </c>
      <c r="U213" s="235">
        <v>1</v>
      </c>
      <c r="V213" s="244" t="s">
        <v>944</v>
      </c>
      <c r="W213" s="236" t="s">
        <v>1236</v>
      </c>
      <c r="X213" s="237" t="s">
        <v>905</v>
      </c>
      <c r="Y213" s="186"/>
      <c r="Z213" s="186"/>
      <c r="AA213" s="186"/>
      <c r="AB213" s="186"/>
      <c r="AC213" s="186"/>
      <c r="AD213" s="186"/>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row>
    <row r="214" spans="1:101" ht="30" x14ac:dyDescent="0.25">
      <c r="A214" s="222" t="s">
        <v>414</v>
      </c>
      <c r="B214" s="223" t="s">
        <v>590</v>
      </c>
      <c r="C214" s="224">
        <v>42036</v>
      </c>
      <c r="D214" s="225" t="s">
        <v>17</v>
      </c>
      <c r="E214" s="226" t="s">
        <v>17</v>
      </c>
      <c r="F214" s="225" t="s">
        <v>17</v>
      </c>
      <c r="G214" s="226" t="s">
        <v>17</v>
      </c>
      <c r="H214" s="225">
        <v>30</v>
      </c>
      <c r="I214" s="227" t="s">
        <v>17</v>
      </c>
      <c r="J214" s="227" t="s">
        <v>17</v>
      </c>
      <c r="K214" s="227" t="s">
        <v>17</v>
      </c>
      <c r="L214" s="228" t="s">
        <v>17</v>
      </c>
      <c r="M214" s="229" t="s">
        <v>17</v>
      </c>
      <c r="N214" s="227" t="s">
        <v>17</v>
      </c>
      <c r="O214" s="227" t="s">
        <v>17</v>
      </c>
      <c r="P214" s="227" t="s">
        <v>17</v>
      </c>
      <c r="Q214" s="228" t="s">
        <v>17</v>
      </c>
      <c r="R214" s="232" t="s">
        <v>1057</v>
      </c>
      <c r="S214" s="233"/>
      <c r="T214" s="234" t="s">
        <v>903</v>
      </c>
      <c r="U214" s="235" t="s">
        <v>34</v>
      </c>
      <c r="V214" s="236" t="s">
        <v>889</v>
      </c>
      <c r="W214" s="271" t="s">
        <v>1237</v>
      </c>
      <c r="X214" s="237" t="s">
        <v>905</v>
      </c>
    </row>
    <row r="215" spans="1:101" s="238" customFormat="1" ht="30" x14ac:dyDescent="0.25">
      <c r="A215" s="211" t="s">
        <v>418</v>
      </c>
      <c r="B215" s="194" t="s">
        <v>593</v>
      </c>
      <c r="C215" s="239">
        <v>41883</v>
      </c>
      <c r="D215" s="198" t="s">
        <v>17</v>
      </c>
      <c r="E215" s="212" t="s">
        <v>17</v>
      </c>
      <c r="F215" s="198" t="s">
        <v>17</v>
      </c>
      <c r="G215" s="212" t="s">
        <v>17</v>
      </c>
      <c r="H215" s="198">
        <v>30</v>
      </c>
      <c r="I215" s="213">
        <v>60</v>
      </c>
      <c r="J215" s="213" t="s">
        <v>17</v>
      </c>
      <c r="K215" s="213">
        <v>60</v>
      </c>
      <c r="L215" s="220" t="s">
        <v>17</v>
      </c>
      <c r="M215" s="246">
        <v>60</v>
      </c>
      <c r="N215" s="215" t="s">
        <v>54</v>
      </c>
      <c r="O215" s="213" t="s">
        <v>17</v>
      </c>
      <c r="P215" s="215" t="s">
        <v>54</v>
      </c>
      <c r="Q215" s="220" t="s">
        <v>17</v>
      </c>
      <c r="R215" s="247" t="s">
        <v>922</v>
      </c>
      <c r="S215" s="248" t="s">
        <v>922</v>
      </c>
      <c r="T215" s="209" t="s">
        <v>1238</v>
      </c>
      <c r="U215" s="207">
        <v>1</v>
      </c>
      <c r="V215" s="208" t="s">
        <v>944</v>
      </c>
      <c r="W215" s="209" t="s">
        <v>1239</v>
      </c>
      <c r="X215" s="210" t="s">
        <v>891</v>
      </c>
      <c r="Y215" s="186"/>
      <c r="Z215" s="186"/>
      <c r="AA215" s="186"/>
      <c r="AB215" s="186"/>
      <c r="AC215" s="186"/>
      <c r="AD215" s="186"/>
      <c r="AE215" s="186"/>
      <c r="AF215" s="186"/>
      <c r="AG215" s="186"/>
      <c r="AH215" s="186"/>
      <c r="AI215" s="186"/>
      <c r="AJ215" s="186"/>
      <c r="AK215" s="186"/>
      <c r="AL215" s="186"/>
      <c r="AM215" s="186"/>
      <c r="AN215" s="186"/>
      <c r="AO215" s="186"/>
      <c r="AP215" s="186"/>
      <c r="AQ215" s="186"/>
      <c r="AR215" s="186"/>
      <c r="AS215" s="186"/>
      <c r="AT215" s="186"/>
      <c r="AU215" s="186"/>
      <c r="AV215" s="186"/>
      <c r="AW215" s="186"/>
      <c r="AX215" s="186"/>
      <c r="AY215" s="186"/>
      <c r="AZ215" s="186"/>
      <c r="BA215" s="186"/>
      <c r="BB215" s="186"/>
      <c r="BC215" s="186"/>
      <c r="BD215" s="186"/>
      <c r="BE215" s="186"/>
      <c r="BF215" s="186"/>
      <c r="BG215" s="186"/>
      <c r="BH215" s="186"/>
      <c r="BI215" s="186"/>
      <c r="BJ215" s="186"/>
      <c r="BK215" s="186"/>
      <c r="BL215" s="186"/>
      <c r="BM215" s="186"/>
      <c r="BN215" s="186"/>
      <c r="BO215" s="186"/>
      <c r="BP215" s="186"/>
      <c r="BQ215" s="186"/>
      <c r="BR215" s="186"/>
      <c r="BS215" s="186"/>
      <c r="BT215" s="186"/>
      <c r="BU215" s="186"/>
      <c r="BV215" s="186"/>
      <c r="BW215" s="186"/>
      <c r="BX215" s="186"/>
      <c r="BY215" s="186"/>
      <c r="BZ215" s="186"/>
      <c r="CA215" s="186"/>
      <c r="CB215" s="186"/>
      <c r="CC215" s="186"/>
      <c r="CD215" s="186"/>
      <c r="CE215" s="186"/>
      <c r="CF215" s="186"/>
      <c r="CG215" s="186"/>
      <c r="CH215" s="186"/>
      <c r="CI215" s="186"/>
      <c r="CJ215" s="186"/>
      <c r="CK215" s="186"/>
      <c r="CL215" s="186"/>
      <c r="CM215" s="186"/>
      <c r="CN215" s="186"/>
      <c r="CO215" s="186"/>
      <c r="CP215" s="186"/>
      <c r="CQ215" s="186"/>
      <c r="CR215" s="186"/>
      <c r="CS215" s="186"/>
      <c r="CT215" s="186"/>
      <c r="CU215" s="186"/>
      <c r="CV215" s="186"/>
      <c r="CW215" s="186"/>
    </row>
    <row r="216" spans="1:101" ht="30.75" thickBot="1" x14ac:dyDescent="0.3">
      <c r="A216" s="323" t="s">
        <v>408</v>
      </c>
      <c r="B216" s="324" t="s">
        <v>586</v>
      </c>
      <c r="C216" s="241">
        <v>41883</v>
      </c>
      <c r="D216" s="325" t="s">
        <v>17</v>
      </c>
      <c r="E216" s="326" t="s">
        <v>17</v>
      </c>
      <c r="F216" s="325" t="s">
        <v>17</v>
      </c>
      <c r="G216" s="326" t="s">
        <v>17</v>
      </c>
      <c r="H216" s="325">
        <v>30</v>
      </c>
      <c r="I216" s="327" t="s">
        <v>17</v>
      </c>
      <c r="J216" s="327" t="s">
        <v>17</v>
      </c>
      <c r="K216" s="327" t="s">
        <v>17</v>
      </c>
      <c r="L216" s="328" t="s">
        <v>17</v>
      </c>
      <c r="M216" s="329" t="s">
        <v>17</v>
      </c>
      <c r="N216" s="327" t="s">
        <v>17</v>
      </c>
      <c r="O216" s="327" t="s">
        <v>17</v>
      </c>
      <c r="P216" s="327" t="s">
        <v>17</v>
      </c>
      <c r="Q216" s="328" t="s">
        <v>17</v>
      </c>
      <c r="R216" s="330" t="s">
        <v>957</v>
      </c>
      <c r="S216" s="331"/>
      <c r="T216" s="332" t="s">
        <v>903</v>
      </c>
      <c r="U216" s="333">
        <v>1</v>
      </c>
      <c r="V216" s="244" t="s">
        <v>944</v>
      </c>
      <c r="W216" s="334" t="s">
        <v>1240</v>
      </c>
      <c r="X216" s="237" t="s">
        <v>905</v>
      </c>
    </row>
  </sheetData>
  <autoFilter ref="A2:X216"/>
  <mergeCells count="5">
    <mergeCell ref="D1:E1"/>
    <mergeCell ref="F1:G1"/>
    <mergeCell ref="H1:L1"/>
    <mergeCell ref="M1:Q1"/>
    <mergeCell ref="R1:S1"/>
  </mergeCells>
  <pageMargins left="0.25" right="0.25" top="0.75" bottom="0.75" header="0.3" footer="0.3"/>
  <pageSetup paperSize="17" scale="54" fitToHeight="0" orientation="landscape" r:id="rId1"/>
  <headerFooter>
    <oddHeader>&amp;L&amp;G&amp;C&amp;"-,Bold"&amp;14Recommended service reductions</oddHeader>
    <oddFooter>&amp;L&amp;"-,Bold"&amp;12&amp;KCC8800Yellow&amp;"-,Regular"&amp;K01+000 = Deleted&amp;11
&amp;"-,Bold"&amp;12&amp;K69AA38Green&amp;"-,Regular"&amp;11&amp;K01+000 = No change&amp;C&amp;P&amp;R4/23/2014</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212"/>
  <sheetViews>
    <sheetView workbookViewId="0">
      <selection activeCell="D3" sqref="D3"/>
    </sheetView>
  </sheetViews>
  <sheetFormatPr defaultRowHeight="15" x14ac:dyDescent="0.25"/>
  <sheetData>
    <row r="1" spans="1:4" x14ac:dyDescent="0.25">
      <c r="A1">
        <v>671</v>
      </c>
      <c r="B1">
        <v>671</v>
      </c>
      <c r="C1" t="s">
        <v>637</v>
      </c>
      <c r="D1" t="s">
        <v>17</v>
      </c>
    </row>
    <row r="2" spans="1:4" x14ac:dyDescent="0.25">
      <c r="A2">
        <v>672</v>
      </c>
      <c r="B2">
        <v>672</v>
      </c>
      <c r="C2" t="s">
        <v>637</v>
      </c>
      <c r="D2" t="s">
        <v>17</v>
      </c>
    </row>
    <row r="3" spans="1:4" x14ac:dyDescent="0.25">
      <c r="A3">
        <v>673</v>
      </c>
      <c r="B3">
        <v>673</v>
      </c>
      <c r="C3" t="s">
        <v>638</v>
      </c>
      <c r="D3" t="s">
        <v>639</v>
      </c>
    </row>
    <row r="4" spans="1:4" x14ac:dyDescent="0.25">
      <c r="A4">
        <v>674</v>
      </c>
      <c r="B4">
        <v>674</v>
      </c>
      <c r="C4" t="s">
        <v>638</v>
      </c>
      <c r="D4" t="s">
        <v>639</v>
      </c>
    </row>
    <row r="5" spans="1:4" x14ac:dyDescent="0.25">
      <c r="A5">
        <v>1</v>
      </c>
      <c r="B5">
        <v>1</v>
      </c>
      <c r="C5" t="s">
        <v>638</v>
      </c>
      <c r="D5" t="s">
        <v>639</v>
      </c>
    </row>
    <row r="6" spans="1:4" x14ac:dyDescent="0.25">
      <c r="A6">
        <v>2</v>
      </c>
      <c r="B6">
        <v>2</v>
      </c>
      <c r="C6" t="s">
        <v>638</v>
      </c>
      <c r="D6" t="s">
        <v>639</v>
      </c>
    </row>
    <row r="7" spans="1:4" x14ac:dyDescent="0.25">
      <c r="A7">
        <v>3</v>
      </c>
      <c r="B7">
        <v>3</v>
      </c>
      <c r="C7" t="s">
        <v>638</v>
      </c>
      <c r="D7" t="s">
        <v>639</v>
      </c>
    </row>
    <row r="8" spans="1:4" x14ac:dyDescent="0.25">
      <c r="A8">
        <v>4</v>
      </c>
      <c r="B8">
        <v>4</v>
      </c>
      <c r="C8" t="s">
        <v>638</v>
      </c>
      <c r="D8" t="s">
        <v>639</v>
      </c>
    </row>
    <row r="9" spans="1:4" x14ac:dyDescent="0.25">
      <c r="A9">
        <v>5</v>
      </c>
      <c r="B9" t="s">
        <v>43</v>
      </c>
      <c r="C9" t="s">
        <v>638</v>
      </c>
      <c r="D9" t="s">
        <v>639</v>
      </c>
    </row>
    <row r="10" spans="1:4" x14ac:dyDescent="0.25">
      <c r="A10">
        <v>5</v>
      </c>
      <c r="B10">
        <v>5</v>
      </c>
      <c r="C10" t="s">
        <v>638</v>
      </c>
      <c r="D10" t="s">
        <v>639</v>
      </c>
    </row>
    <row r="11" spans="1:4" x14ac:dyDescent="0.25">
      <c r="A11">
        <v>7</v>
      </c>
      <c r="B11" t="s">
        <v>50</v>
      </c>
      <c r="C11" t="s">
        <v>638</v>
      </c>
      <c r="D11" t="s">
        <v>639</v>
      </c>
    </row>
    <row r="12" spans="1:4" x14ac:dyDescent="0.25">
      <c r="A12">
        <v>7</v>
      </c>
      <c r="B12">
        <v>7</v>
      </c>
      <c r="C12" t="s">
        <v>638</v>
      </c>
      <c r="D12" t="s">
        <v>639</v>
      </c>
    </row>
    <row r="13" spans="1:4" x14ac:dyDescent="0.25">
      <c r="A13">
        <v>8</v>
      </c>
      <c r="B13">
        <v>8</v>
      </c>
      <c r="C13" t="s">
        <v>638</v>
      </c>
      <c r="D13" t="s">
        <v>639</v>
      </c>
    </row>
    <row r="14" spans="1:4" x14ac:dyDescent="0.25">
      <c r="A14">
        <v>9</v>
      </c>
      <c r="B14" t="s">
        <v>57</v>
      </c>
      <c r="C14" t="s">
        <v>638</v>
      </c>
      <c r="D14" t="s">
        <v>639</v>
      </c>
    </row>
    <row r="15" spans="1:4" x14ac:dyDescent="0.25">
      <c r="A15">
        <v>10</v>
      </c>
      <c r="B15">
        <v>10</v>
      </c>
      <c r="C15" t="s">
        <v>638</v>
      </c>
      <c r="D15" t="s">
        <v>639</v>
      </c>
    </row>
    <row r="16" spans="1:4" x14ac:dyDescent="0.25">
      <c r="A16">
        <v>11</v>
      </c>
      <c r="B16">
        <v>11</v>
      </c>
      <c r="C16" t="s">
        <v>638</v>
      </c>
      <c r="D16" t="s">
        <v>639</v>
      </c>
    </row>
    <row r="17" spans="1:4" x14ac:dyDescent="0.25">
      <c r="A17">
        <v>12</v>
      </c>
      <c r="B17">
        <v>12</v>
      </c>
      <c r="C17" t="s">
        <v>638</v>
      </c>
      <c r="D17" t="s">
        <v>639</v>
      </c>
    </row>
    <row r="18" spans="1:4" x14ac:dyDescent="0.25">
      <c r="A18">
        <v>13</v>
      </c>
      <c r="B18">
        <v>13</v>
      </c>
      <c r="C18" t="s">
        <v>638</v>
      </c>
      <c r="D18" t="s">
        <v>639</v>
      </c>
    </row>
    <row r="19" spans="1:4" x14ac:dyDescent="0.25">
      <c r="A19">
        <v>14</v>
      </c>
      <c r="B19">
        <v>14</v>
      </c>
      <c r="C19" t="s">
        <v>638</v>
      </c>
      <c r="D19" t="s">
        <v>639</v>
      </c>
    </row>
    <row r="20" spans="1:4" x14ac:dyDescent="0.25">
      <c r="A20">
        <v>15</v>
      </c>
      <c r="B20" t="s">
        <v>68</v>
      </c>
      <c r="C20" t="s">
        <v>638</v>
      </c>
      <c r="D20" t="s">
        <v>639</v>
      </c>
    </row>
    <row r="21" spans="1:4" x14ac:dyDescent="0.25">
      <c r="A21">
        <v>16</v>
      </c>
      <c r="B21">
        <v>16</v>
      </c>
      <c r="C21" t="s">
        <v>638</v>
      </c>
      <c r="D21" t="s">
        <v>639</v>
      </c>
    </row>
    <row r="22" spans="1:4" x14ac:dyDescent="0.25">
      <c r="A22">
        <v>17</v>
      </c>
      <c r="B22" t="s">
        <v>71</v>
      </c>
      <c r="C22" t="s">
        <v>638</v>
      </c>
      <c r="D22" t="s">
        <v>639</v>
      </c>
    </row>
    <row r="23" spans="1:4" x14ac:dyDescent="0.25">
      <c r="A23">
        <v>18</v>
      </c>
      <c r="B23" t="s">
        <v>73</v>
      </c>
      <c r="C23" t="s">
        <v>638</v>
      </c>
      <c r="D23" t="s">
        <v>639</v>
      </c>
    </row>
    <row r="24" spans="1:4" x14ac:dyDescent="0.25">
      <c r="A24">
        <v>19</v>
      </c>
      <c r="B24">
        <v>19</v>
      </c>
      <c r="C24" t="s">
        <v>638</v>
      </c>
      <c r="D24" t="s">
        <v>639</v>
      </c>
    </row>
    <row r="25" spans="1:4" x14ac:dyDescent="0.25">
      <c r="A25">
        <v>21</v>
      </c>
      <c r="B25" t="s">
        <v>76</v>
      </c>
      <c r="C25" t="s">
        <v>638</v>
      </c>
      <c r="D25" t="s">
        <v>639</v>
      </c>
    </row>
    <row r="26" spans="1:4" x14ac:dyDescent="0.25">
      <c r="A26">
        <v>21</v>
      </c>
      <c r="B26">
        <v>21</v>
      </c>
      <c r="C26" t="s">
        <v>638</v>
      </c>
      <c r="D26" t="s">
        <v>639</v>
      </c>
    </row>
    <row r="27" spans="1:4" x14ac:dyDescent="0.25">
      <c r="A27">
        <v>22</v>
      </c>
      <c r="B27">
        <v>22</v>
      </c>
      <c r="C27" t="s">
        <v>637</v>
      </c>
      <c r="D27" t="s">
        <v>17</v>
      </c>
    </row>
    <row r="28" spans="1:4" x14ac:dyDescent="0.25">
      <c r="A28">
        <v>24</v>
      </c>
      <c r="B28">
        <v>24</v>
      </c>
      <c r="C28" t="s">
        <v>638</v>
      </c>
      <c r="D28" t="s">
        <v>639</v>
      </c>
    </row>
    <row r="29" spans="1:4" x14ac:dyDescent="0.25">
      <c r="A29">
        <v>25</v>
      </c>
      <c r="B29">
        <v>25</v>
      </c>
      <c r="C29" t="s">
        <v>638</v>
      </c>
      <c r="D29" t="s">
        <v>639</v>
      </c>
    </row>
    <row r="30" spans="1:4" x14ac:dyDescent="0.25">
      <c r="A30">
        <v>26</v>
      </c>
      <c r="B30" t="s">
        <v>86</v>
      </c>
      <c r="C30" t="s">
        <v>638</v>
      </c>
      <c r="D30" t="s">
        <v>639</v>
      </c>
    </row>
    <row r="31" spans="1:4" x14ac:dyDescent="0.25">
      <c r="A31">
        <v>26</v>
      </c>
      <c r="B31">
        <v>26</v>
      </c>
      <c r="C31" t="s">
        <v>638</v>
      </c>
      <c r="D31" t="s">
        <v>639</v>
      </c>
    </row>
    <row r="32" spans="1:4" x14ac:dyDescent="0.25">
      <c r="A32">
        <v>27</v>
      </c>
      <c r="B32">
        <v>27</v>
      </c>
      <c r="C32" t="s">
        <v>638</v>
      </c>
      <c r="D32" t="s">
        <v>639</v>
      </c>
    </row>
    <row r="33" spans="1:4" x14ac:dyDescent="0.25">
      <c r="A33">
        <v>28</v>
      </c>
      <c r="B33">
        <v>28</v>
      </c>
      <c r="C33" t="s">
        <v>638</v>
      </c>
      <c r="D33" t="s">
        <v>639</v>
      </c>
    </row>
    <row r="34" spans="1:4" x14ac:dyDescent="0.25">
      <c r="A34">
        <v>28</v>
      </c>
      <c r="B34" t="s">
        <v>92</v>
      </c>
      <c r="C34" t="s">
        <v>638</v>
      </c>
      <c r="D34" t="s">
        <v>639</v>
      </c>
    </row>
    <row r="35" spans="1:4" x14ac:dyDescent="0.25">
      <c r="A35">
        <v>29</v>
      </c>
      <c r="B35">
        <v>29</v>
      </c>
      <c r="C35" t="s">
        <v>638</v>
      </c>
      <c r="D35" t="s">
        <v>639</v>
      </c>
    </row>
    <row r="36" spans="1:4" x14ac:dyDescent="0.25">
      <c r="A36">
        <v>30</v>
      </c>
      <c r="B36">
        <v>30</v>
      </c>
      <c r="C36" t="s">
        <v>638</v>
      </c>
      <c r="D36" t="s">
        <v>639</v>
      </c>
    </row>
    <row r="37" spans="1:4" x14ac:dyDescent="0.25">
      <c r="A37">
        <v>31</v>
      </c>
      <c r="B37">
        <v>31</v>
      </c>
      <c r="C37" t="s">
        <v>638</v>
      </c>
      <c r="D37" t="s">
        <v>639</v>
      </c>
    </row>
    <row r="38" spans="1:4" x14ac:dyDescent="0.25">
      <c r="A38">
        <v>32</v>
      </c>
      <c r="B38">
        <v>32</v>
      </c>
      <c r="C38" t="s">
        <v>638</v>
      </c>
      <c r="D38" t="s">
        <v>639</v>
      </c>
    </row>
    <row r="39" spans="1:4" x14ac:dyDescent="0.25">
      <c r="A39">
        <v>33</v>
      </c>
      <c r="B39">
        <v>33</v>
      </c>
      <c r="C39" t="s">
        <v>638</v>
      </c>
      <c r="D39" t="s">
        <v>639</v>
      </c>
    </row>
    <row r="40" spans="1:4" x14ac:dyDescent="0.25">
      <c r="A40">
        <v>36</v>
      </c>
      <c r="B40">
        <v>36</v>
      </c>
      <c r="C40" t="s">
        <v>638</v>
      </c>
      <c r="D40" t="s">
        <v>639</v>
      </c>
    </row>
    <row r="41" spans="1:4" x14ac:dyDescent="0.25">
      <c r="A41">
        <v>37</v>
      </c>
      <c r="B41">
        <v>37</v>
      </c>
      <c r="C41" t="s">
        <v>638</v>
      </c>
      <c r="D41" t="s">
        <v>639</v>
      </c>
    </row>
    <row r="42" spans="1:4" x14ac:dyDescent="0.25">
      <c r="A42">
        <v>40</v>
      </c>
      <c r="B42">
        <v>40</v>
      </c>
      <c r="C42" t="s">
        <v>638</v>
      </c>
      <c r="D42" t="s">
        <v>639</v>
      </c>
    </row>
    <row r="43" spans="1:4" x14ac:dyDescent="0.25">
      <c r="A43">
        <v>41</v>
      </c>
      <c r="B43">
        <v>41</v>
      </c>
      <c r="C43" t="s">
        <v>638</v>
      </c>
      <c r="D43" t="s">
        <v>639</v>
      </c>
    </row>
    <row r="44" spans="1:4" x14ac:dyDescent="0.25">
      <c r="A44">
        <v>43</v>
      </c>
      <c r="B44">
        <v>43</v>
      </c>
      <c r="C44" t="s">
        <v>638</v>
      </c>
      <c r="D44" t="s">
        <v>639</v>
      </c>
    </row>
    <row r="45" spans="1:4" x14ac:dyDescent="0.25">
      <c r="A45">
        <v>44</v>
      </c>
      <c r="B45">
        <v>44</v>
      </c>
      <c r="C45" t="s">
        <v>638</v>
      </c>
      <c r="D45" t="s">
        <v>639</v>
      </c>
    </row>
    <row r="46" spans="1:4" x14ac:dyDescent="0.25">
      <c r="A46">
        <v>47</v>
      </c>
      <c r="B46">
        <v>47</v>
      </c>
      <c r="C46" t="s">
        <v>638</v>
      </c>
      <c r="D46" t="s">
        <v>639</v>
      </c>
    </row>
    <row r="47" spans="1:4" x14ac:dyDescent="0.25">
      <c r="A47">
        <v>48</v>
      </c>
      <c r="B47" t="s">
        <v>113</v>
      </c>
      <c r="C47" t="s">
        <v>638</v>
      </c>
      <c r="D47" t="s">
        <v>639</v>
      </c>
    </row>
    <row r="48" spans="1:4" x14ac:dyDescent="0.25">
      <c r="A48">
        <v>48</v>
      </c>
      <c r="B48">
        <v>48</v>
      </c>
      <c r="C48" t="s">
        <v>638</v>
      </c>
      <c r="D48" t="s">
        <v>639</v>
      </c>
    </row>
    <row r="49" spans="1:4" x14ac:dyDescent="0.25">
      <c r="A49">
        <v>49</v>
      </c>
      <c r="B49">
        <v>49</v>
      </c>
      <c r="C49" t="s">
        <v>638</v>
      </c>
      <c r="D49" t="s">
        <v>639</v>
      </c>
    </row>
    <row r="50" spans="1:4" x14ac:dyDescent="0.25">
      <c r="A50">
        <v>50</v>
      </c>
      <c r="B50">
        <v>50</v>
      </c>
      <c r="C50" t="s">
        <v>637</v>
      </c>
      <c r="D50" t="s">
        <v>17</v>
      </c>
    </row>
    <row r="51" spans="1:4" x14ac:dyDescent="0.25">
      <c r="A51">
        <v>55</v>
      </c>
      <c r="B51">
        <v>55</v>
      </c>
      <c r="C51" t="s">
        <v>638</v>
      </c>
      <c r="D51" t="s">
        <v>639</v>
      </c>
    </row>
    <row r="52" spans="1:4" x14ac:dyDescent="0.25">
      <c r="A52">
        <v>56</v>
      </c>
      <c r="B52" t="s">
        <v>118</v>
      </c>
      <c r="C52" t="s">
        <v>638</v>
      </c>
      <c r="D52" t="s">
        <v>639</v>
      </c>
    </row>
    <row r="53" spans="1:4" x14ac:dyDescent="0.25">
      <c r="A53">
        <v>57</v>
      </c>
      <c r="B53">
        <v>57</v>
      </c>
      <c r="C53" t="s">
        <v>638</v>
      </c>
      <c r="D53" t="s">
        <v>639</v>
      </c>
    </row>
    <row r="54" spans="1:4" x14ac:dyDescent="0.25">
      <c r="A54">
        <v>60</v>
      </c>
      <c r="B54">
        <v>60</v>
      </c>
      <c r="C54" t="s">
        <v>638</v>
      </c>
      <c r="D54" t="s">
        <v>639</v>
      </c>
    </row>
    <row r="55" spans="1:4" x14ac:dyDescent="0.25">
      <c r="A55">
        <v>61</v>
      </c>
      <c r="B55">
        <v>61</v>
      </c>
      <c r="C55" t="s">
        <v>637</v>
      </c>
      <c r="D55" t="s">
        <v>17</v>
      </c>
    </row>
    <row r="56" spans="1:4" x14ac:dyDescent="0.25">
      <c r="A56">
        <v>62</v>
      </c>
      <c r="B56">
        <v>62</v>
      </c>
      <c r="C56" t="s">
        <v>638</v>
      </c>
      <c r="D56" t="s">
        <v>639</v>
      </c>
    </row>
    <row r="57" spans="1:4" x14ac:dyDescent="0.25">
      <c r="A57">
        <v>64</v>
      </c>
      <c r="B57" t="s">
        <v>124</v>
      </c>
      <c r="C57" t="s">
        <v>638</v>
      </c>
      <c r="D57" t="s">
        <v>639</v>
      </c>
    </row>
    <row r="58" spans="1:4" x14ac:dyDescent="0.25">
      <c r="A58">
        <v>65</v>
      </c>
      <c r="B58">
        <v>65</v>
      </c>
      <c r="C58" t="s">
        <v>638</v>
      </c>
      <c r="D58" t="s">
        <v>639</v>
      </c>
    </row>
    <row r="59" spans="1:4" x14ac:dyDescent="0.25">
      <c r="A59">
        <v>66</v>
      </c>
      <c r="B59" t="s">
        <v>127</v>
      </c>
      <c r="C59" t="s">
        <v>638</v>
      </c>
      <c r="D59" t="s">
        <v>639</v>
      </c>
    </row>
    <row r="60" spans="1:4" x14ac:dyDescent="0.25">
      <c r="A60">
        <v>67</v>
      </c>
      <c r="B60">
        <v>67</v>
      </c>
      <c r="C60" t="s">
        <v>638</v>
      </c>
      <c r="D60" t="s">
        <v>639</v>
      </c>
    </row>
    <row r="61" spans="1:4" x14ac:dyDescent="0.25">
      <c r="A61">
        <v>68</v>
      </c>
      <c r="B61">
        <v>68</v>
      </c>
      <c r="C61" t="s">
        <v>638</v>
      </c>
      <c r="D61" t="s">
        <v>639</v>
      </c>
    </row>
    <row r="62" spans="1:4" x14ac:dyDescent="0.25">
      <c r="A62">
        <v>70</v>
      </c>
      <c r="B62">
        <v>70</v>
      </c>
      <c r="C62" t="s">
        <v>638</v>
      </c>
      <c r="D62" t="s">
        <v>639</v>
      </c>
    </row>
    <row r="63" spans="1:4" x14ac:dyDescent="0.25">
      <c r="A63">
        <v>71</v>
      </c>
      <c r="B63">
        <v>71</v>
      </c>
      <c r="C63" t="s">
        <v>638</v>
      </c>
      <c r="D63" t="s">
        <v>639</v>
      </c>
    </row>
    <row r="64" spans="1:4" x14ac:dyDescent="0.25">
      <c r="A64">
        <v>72</v>
      </c>
      <c r="B64">
        <v>72</v>
      </c>
      <c r="C64" t="s">
        <v>638</v>
      </c>
      <c r="D64" t="s">
        <v>639</v>
      </c>
    </row>
    <row r="65" spans="1:4" x14ac:dyDescent="0.25">
      <c r="A65">
        <v>73</v>
      </c>
      <c r="B65">
        <v>73</v>
      </c>
      <c r="C65" t="s">
        <v>638</v>
      </c>
      <c r="D65" t="s">
        <v>639</v>
      </c>
    </row>
    <row r="66" spans="1:4" x14ac:dyDescent="0.25">
      <c r="A66">
        <v>74</v>
      </c>
      <c r="B66" t="s">
        <v>138</v>
      </c>
      <c r="C66" t="s">
        <v>638</v>
      </c>
      <c r="D66" t="s">
        <v>639</v>
      </c>
    </row>
    <row r="67" spans="1:4" x14ac:dyDescent="0.25">
      <c r="A67">
        <v>75</v>
      </c>
      <c r="B67">
        <v>75</v>
      </c>
      <c r="C67" t="s">
        <v>638</v>
      </c>
      <c r="D67" t="s">
        <v>639</v>
      </c>
    </row>
    <row r="68" spans="1:4" x14ac:dyDescent="0.25">
      <c r="A68">
        <v>76</v>
      </c>
      <c r="B68">
        <v>76</v>
      </c>
      <c r="C68" t="s">
        <v>638</v>
      </c>
      <c r="D68" t="s">
        <v>639</v>
      </c>
    </row>
    <row r="69" spans="1:4" x14ac:dyDescent="0.25">
      <c r="A69">
        <v>77</v>
      </c>
      <c r="B69">
        <v>77</v>
      </c>
      <c r="C69" t="s">
        <v>638</v>
      </c>
      <c r="D69" t="s">
        <v>639</v>
      </c>
    </row>
    <row r="70" spans="1:4" x14ac:dyDescent="0.25">
      <c r="A70">
        <v>82</v>
      </c>
      <c r="B70">
        <v>82</v>
      </c>
      <c r="C70" t="s">
        <v>638</v>
      </c>
      <c r="D70" t="s">
        <v>639</v>
      </c>
    </row>
    <row r="71" spans="1:4" x14ac:dyDescent="0.25">
      <c r="A71">
        <v>83</v>
      </c>
      <c r="B71">
        <v>83</v>
      </c>
      <c r="C71" t="s">
        <v>638</v>
      </c>
      <c r="D71" t="s">
        <v>639</v>
      </c>
    </row>
    <row r="72" spans="1:4" x14ac:dyDescent="0.25">
      <c r="A72">
        <v>84</v>
      </c>
      <c r="B72">
        <v>84</v>
      </c>
      <c r="C72" t="s">
        <v>638</v>
      </c>
      <c r="D72" t="s">
        <v>639</v>
      </c>
    </row>
    <row r="73" spans="1:4" x14ac:dyDescent="0.25">
      <c r="A73">
        <v>98</v>
      </c>
      <c r="B73">
        <v>98</v>
      </c>
      <c r="C73" t="s">
        <v>638</v>
      </c>
      <c r="D73" t="s">
        <v>639</v>
      </c>
    </row>
    <row r="74" spans="1:4" x14ac:dyDescent="0.25">
      <c r="A74">
        <v>99</v>
      </c>
      <c r="B74">
        <v>99</v>
      </c>
      <c r="C74" t="s">
        <v>638</v>
      </c>
      <c r="D74" t="s">
        <v>639</v>
      </c>
    </row>
    <row r="75" spans="1:4" x14ac:dyDescent="0.25">
      <c r="A75">
        <v>101</v>
      </c>
      <c r="B75">
        <v>101</v>
      </c>
      <c r="C75" t="s">
        <v>638</v>
      </c>
      <c r="D75" t="s">
        <v>639</v>
      </c>
    </row>
    <row r="76" spans="1:4" x14ac:dyDescent="0.25">
      <c r="A76">
        <v>102</v>
      </c>
      <c r="B76">
        <v>102</v>
      </c>
      <c r="C76" t="s">
        <v>638</v>
      </c>
      <c r="D76" t="s">
        <v>639</v>
      </c>
    </row>
    <row r="77" spans="1:4" x14ac:dyDescent="0.25">
      <c r="A77">
        <v>105</v>
      </c>
      <c r="B77">
        <v>105</v>
      </c>
      <c r="C77" t="s">
        <v>637</v>
      </c>
      <c r="D77" t="s">
        <v>17</v>
      </c>
    </row>
    <row r="78" spans="1:4" x14ac:dyDescent="0.25">
      <c r="A78">
        <v>106</v>
      </c>
      <c r="B78">
        <v>106</v>
      </c>
      <c r="C78" t="s">
        <v>638</v>
      </c>
      <c r="D78" t="s">
        <v>639</v>
      </c>
    </row>
    <row r="79" spans="1:4" x14ac:dyDescent="0.25">
      <c r="A79">
        <v>107</v>
      </c>
      <c r="B79">
        <v>107</v>
      </c>
      <c r="C79" t="s">
        <v>637</v>
      </c>
      <c r="D79" t="s">
        <v>17</v>
      </c>
    </row>
    <row r="80" spans="1:4" x14ac:dyDescent="0.25">
      <c r="A80">
        <v>110</v>
      </c>
      <c r="B80">
        <v>110</v>
      </c>
      <c r="C80" t="s">
        <v>637</v>
      </c>
      <c r="D80" t="s">
        <v>17</v>
      </c>
    </row>
    <row r="81" spans="1:4" x14ac:dyDescent="0.25">
      <c r="A81">
        <v>111</v>
      </c>
      <c r="B81">
        <v>111</v>
      </c>
      <c r="C81" t="s">
        <v>638</v>
      </c>
      <c r="D81" t="s">
        <v>639</v>
      </c>
    </row>
    <row r="82" spans="1:4" x14ac:dyDescent="0.25">
      <c r="A82">
        <v>113</v>
      </c>
      <c r="B82">
        <v>113</v>
      </c>
      <c r="C82" t="s">
        <v>638</v>
      </c>
      <c r="D82" t="s">
        <v>639</v>
      </c>
    </row>
    <row r="83" spans="1:4" x14ac:dyDescent="0.25">
      <c r="A83">
        <v>114</v>
      </c>
      <c r="B83">
        <v>114</v>
      </c>
      <c r="C83" t="s">
        <v>638</v>
      </c>
      <c r="D83" t="s">
        <v>639</v>
      </c>
    </row>
    <row r="84" spans="1:4" x14ac:dyDescent="0.25">
      <c r="A84">
        <v>116</v>
      </c>
      <c r="B84" t="s">
        <v>157</v>
      </c>
      <c r="C84" t="s">
        <v>638</v>
      </c>
      <c r="D84" t="s">
        <v>639</v>
      </c>
    </row>
    <row r="85" spans="1:4" x14ac:dyDescent="0.25">
      <c r="A85">
        <v>118</v>
      </c>
      <c r="B85">
        <v>118</v>
      </c>
      <c r="C85" t="s">
        <v>637</v>
      </c>
      <c r="D85" t="s">
        <v>17</v>
      </c>
    </row>
    <row r="86" spans="1:4" x14ac:dyDescent="0.25">
      <c r="A86">
        <v>118</v>
      </c>
      <c r="B86" t="s">
        <v>161</v>
      </c>
      <c r="C86" t="s">
        <v>638</v>
      </c>
      <c r="D86" t="s">
        <v>639</v>
      </c>
    </row>
    <row r="87" spans="1:4" x14ac:dyDescent="0.25">
      <c r="A87">
        <v>119</v>
      </c>
      <c r="B87">
        <v>119</v>
      </c>
      <c r="C87" t="s">
        <v>637</v>
      </c>
      <c r="D87" t="s">
        <v>17</v>
      </c>
    </row>
    <row r="88" spans="1:4" x14ac:dyDescent="0.25">
      <c r="A88">
        <v>119</v>
      </c>
      <c r="B88" t="s">
        <v>164</v>
      </c>
      <c r="C88" t="s">
        <v>638</v>
      </c>
      <c r="D88" t="s">
        <v>639</v>
      </c>
    </row>
    <row r="89" spans="1:4" x14ac:dyDescent="0.25">
      <c r="A89">
        <v>120</v>
      </c>
      <c r="B89">
        <v>120</v>
      </c>
      <c r="C89" t="s">
        <v>638</v>
      </c>
      <c r="D89" t="s">
        <v>639</v>
      </c>
    </row>
    <row r="90" spans="1:4" x14ac:dyDescent="0.25">
      <c r="A90">
        <v>121</v>
      </c>
      <c r="B90">
        <v>121</v>
      </c>
      <c r="C90" t="s">
        <v>638</v>
      </c>
      <c r="D90" t="s">
        <v>639</v>
      </c>
    </row>
    <row r="91" spans="1:4" x14ac:dyDescent="0.25">
      <c r="A91">
        <v>122</v>
      </c>
      <c r="B91">
        <v>122</v>
      </c>
      <c r="C91" t="s">
        <v>638</v>
      </c>
      <c r="D91" t="s">
        <v>639</v>
      </c>
    </row>
    <row r="92" spans="1:4" x14ac:dyDescent="0.25">
      <c r="A92">
        <v>123</v>
      </c>
      <c r="B92">
        <v>123</v>
      </c>
      <c r="C92" t="s">
        <v>638</v>
      </c>
      <c r="D92" t="s">
        <v>639</v>
      </c>
    </row>
    <row r="93" spans="1:4" x14ac:dyDescent="0.25">
      <c r="A93">
        <v>124</v>
      </c>
      <c r="B93">
        <v>124</v>
      </c>
      <c r="C93" t="s">
        <v>638</v>
      </c>
      <c r="D93" t="s">
        <v>639</v>
      </c>
    </row>
    <row r="94" spans="1:4" x14ac:dyDescent="0.25">
      <c r="A94">
        <v>125</v>
      </c>
      <c r="B94">
        <v>125</v>
      </c>
      <c r="C94" t="s">
        <v>638</v>
      </c>
      <c r="D94" t="s">
        <v>639</v>
      </c>
    </row>
    <row r="95" spans="1:4" x14ac:dyDescent="0.25">
      <c r="A95">
        <v>128</v>
      </c>
      <c r="B95">
        <v>128</v>
      </c>
      <c r="C95" t="s">
        <v>637</v>
      </c>
      <c r="D95" t="s">
        <v>17</v>
      </c>
    </row>
    <row r="96" spans="1:4" x14ac:dyDescent="0.25">
      <c r="A96">
        <v>131</v>
      </c>
      <c r="B96">
        <v>131</v>
      </c>
      <c r="C96" t="s">
        <v>638</v>
      </c>
      <c r="D96" t="s">
        <v>639</v>
      </c>
    </row>
    <row r="97" spans="1:4" x14ac:dyDescent="0.25">
      <c r="A97">
        <v>132</v>
      </c>
      <c r="B97">
        <v>132</v>
      </c>
      <c r="C97" t="s">
        <v>638</v>
      </c>
      <c r="D97" t="s">
        <v>639</v>
      </c>
    </row>
    <row r="98" spans="1:4" x14ac:dyDescent="0.25">
      <c r="A98">
        <v>139</v>
      </c>
      <c r="B98">
        <v>139</v>
      </c>
      <c r="C98" t="s">
        <v>637</v>
      </c>
      <c r="D98" t="s">
        <v>17</v>
      </c>
    </row>
    <row r="99" spans="1:4" x14ac:dyDescent="0.25">
      <c r="A99">
        <v>140</v>
      </c>
      <c r="B99">
        <v>140</v>
      </c>
      <c r="C99" t="s">
        <v>637</v>
      </c>
      <c r="D99" t="s">
        <v>17</v>
      </c>
    </row>
    <row r="100" spans="1:4" x14ac:dyDescent="0.25">
      <c r="A100">
        <v>143</v>
      </c>
      <c r="B100" t="s">
        <v>177</v>
      </c>
      <c r="C100" t="s">
        <v>638</v>
      </c>
      <c r="D100" t="s">
        <v>639</v>
      </c>
    </row>
    <row r="101" spans="1:4" x14ac:dyDescent="0.25">
      <c r="A101">
        <v>148</v>
      </c>
      <c r="B101">
        <v>148</v>
      </c>
      <c r="C101" t="s">
        <v>637</v>
      </c>
      <c r="D101" t="s">
        <v>17</v>
      </c>
    </row>
    <row r="102" spans="1:4" x14ac:dyDescent="0.25">
      <c r="A102">
        <v>150</v>
      </c>
      <c r="B102">
        <v>150</v>
      </c>
      <c r="C102" t="s">
        <v>638</v>
      </c>
      <c r="D102" t="s">
        <v>639</v>
      </c>
    </row>
    <row r="103" spans="1:4" x14ac:dyDescent="0.25">
      <c r="A103">
        <v>152</v>
      </c>
      <c r="B103">
        <v>152</v>
      </c>
      <c r="C103" t="s">
        <v>638</v>
      </c>
      <c r="D103" t="s">
        <v>639</v>
      </c>
    </row>
    <row r="104" spans="1:4" x14ac:dyDescent="0.25">
      <c r="A104">
        <v>153</v>
      </c>
      <c r="B104">
        <v>153</v>
      </c>
      <c r="C104" t="s">
        <v>637</v>
      </c>
      <c r="D104" t="s">
        <v>17</v>
      </c>
    </row>
    <row r="105" spans="1:4" x14ac:dyDescent="0.25">
      <c r="A105">
        <v>154</v>
      </c>
      <c r="B105">
        <v>154</v>
      </c>
      <c r="C105" t="s">
        <v>637</v>
      </c>
      <c r="D105" t="s">
        <v>17</v>
      </c>
    </row>
    <row r="106" spans="1:4" x14ac:dyDescent="0.25">
      <c r="A106">
        <v>155</v>
      </c>
      <c r="B106">
        <v>155</v>
      </c>
      <c r="C106" t="s">
        <v>637</v>
      </c>
      <c r="D106" t="s">
        <v>17</v>
      </c>
    </row>
    <row r="107" spans="1:4" x14ac:dyDescent="0.25">
      <c r="A107">
        <v>156</v>
      </c>
      <c r="B107">
        <v>156</v>
      </c>
      <c r="C107" t="s">
        <v>637</v>
      </c>
      <c r="D107" t="s">
        <v>17</v>
      </c>
    </row>
    <row r="108" spans="1:4" x14ac:dyDescent="0.25">
      <c r="A108">
        <v>157</v>
      </c>
      <c r="B108">
        <v>157</v>
      </c>
      <c r="C108" t="s">
        <v>638</v>
      </c>
      <c r="D108" t="s">
        <v>639</v>
      </c>
    </row>
    <row r="109" spans="1:4" x14ac:dyDescent="0.25">
      <c r="A109">
        <v>158</v>
      </c>
      <c r="B109">
        <v>158</v>
      </c>
      <c r="C109" t="s">
        <v>638</v>
      </c>
      <c r="D109" t="s">
        <v>639</v>
      </c>
    </row>
    <row r="110" spans="1:4" x14ac:dyDescent="0.25">
      <c r="A110">
        <v>159</v>
      </c>
      <c r="B110">
        <v>159</v>
      </c>
      <c r="C110" t="s">
        <v>638</v>
      </c>
      <c r="D110" t="s">
        <v>639</v>
      </c>
    </row>
    <row r="111" spans="1:4" x14ac:dyDescent="0.25">
      <c r="A111">
        <v>161</v>
      </c>
      <c r="B111">
        <v>161</v>
      </c>
      <c r="C111" t="s">
        <v>638</v>
      </c>
      <c r="D111" t="s">
        <v>639</v>
      </c>
    </row>
    <row r="112" spans="1:4" x14ac:dyDescent="0.25">
      <c r="A112">
        <v>164</v>
      </c>
      <c r="B112">
        <v>164</v>
      </c>
      <c r="C112" t="s">
        <v>637</v>
      </c>
      <c r="D112" t="s">
        <v>17</v>
      </c>
    </row>
    <row r="113" spans="1:4" x14ac:dyDescent="0.25">
      <c r="A113">
        <v>166</v>
      </c>
      <c r="B113">
        <v>166</v>
      </c>
      <c r="C113" t="s">
        <v>637</v>
      </c>
      <c r="D113" t="s">
        <v>17</v>
      </c>
    </row>
    <row r="114" spans="1:4" x14ac:dyDescent="0.25">
      <c r="A114">
        <v>167</v>
      </c>
      <c r="B114">
        <v>167</v>
      </c>
      <c r="C114" t="s">
        <v>638</v>
      </c>
      <c r="D114" t="s">
        <v>639</v>
      </c>
    </row>
    <row r="115" spans="1:4" x14ac:dyDescent="0.25">
      <c r="A115">
        <v>168</v>
      </c>
      <c r="B115">
        <v>168</v>
      </c>
      <c r="C115" t="s">
        <v>637</v>
      </c>
      <c r="D115" t="s">
        <v>17</v>
      </c>
    </row>
    <row r="116" spans="1:4" x14ac:dyDescent="0.25">
      <c r="A116">
        <v>169</v>
      </c>
      <c r="B116">
        <v>169</v>
      </c>
      <c r="C116" t="s">
        <v>637</v>
      </c>
      <c r="D116" t="s">
        <v>17</v>
      </c>
    </row>
    <row r="117" spans="1:4" x14ac:dyDescent="0.25">
      <c r="A117">
        <v>173</v>
      </c>
      <c r="B117">
        <v>173</v>
      </c>
      <c r="C117" t="s">
        <v>637</v>
      </c>
      <c r="D117" t="s">
        <v>17</v>
      </c>
    </row>
    <row r="118" spans="1:4" x14ac:dyDescent="0.25">
      <c r="A118">
        <v>177</v>
      </c>
      <c r="B118">
        <v>177</v>
      </c>
      <c r="C118" t="s">
        <v>638</v>
      </c>
      <c r="D118" t="s">
        <v>639</v>
      </c>
    </row>
    <row r="119" spans="1:4" x14ac:dyDescent="0.25">
      <c r="A119">
        <v>178</v>
      </c>
      <c r="B119">
        <v>178</v>
      </c>
      <c r="C119" t="s">
        <v>638</v>
      </c>
      <c r="D119" t="s">
        <v>639</v>
      </c>
    </row>
    <row r="120" spans="1:4" x14ac:dyDescent="0.25">
      <c r="A120">
        <v>179</v>
      </c>
      <c r="B120">
        <v>179</v>
      </c>
      <c r="C120" t="s">
        <v>638</v>
      </c>
      <c r="D120" t="s">
        <v>639</v>
      </c>
    </row>
    <row r="121" spans="1:4" x14ac:dyDescent="0.25">
      <c r="A121">
        <v>180</v>
      </c>
      <c r="B121">
        <v>180</v>
      </c>
      <c r="C121" t="s">
        <v>637</v>
      </c>
      <c r="D121" t="s">
        <v>17</v>
      </c>
    </row>
    <row r="122" spans="1:4" x14ac:dyDescent="0.25">
      <c r="A122">
        <v>181</v>
      </c>
      <c r="B122">
        <v>181</v>
      </c>
      <c r="C122" t="s">
        <v>637</v>
      </c>
      <c r="D122" t="s">
        <v>17</v>
      </c>
    </row>
    <row r="123" spans="1:4" x14ac:dyDescent="0.25">
      <c r="A123">
        <v>182</v>
      </c>
      <c r="B123">
        <v>182</v>
      </c>
      <c r="C123" t="s">
        <v>637</v>
      </c>
      <c r="D123" t="s">
        <v>17</v>
      </c>
    </row>
    <row r="124" spans="1:4" x14ac:dyDescent="0.25">
      <c r="A124">
        <v>183</v>
      </c>
      <c r="B124">
        <v>183</v>
      </c>
      <c r="C124" t="s">
        <v>637</v>
      </c>
      <c r="D124" t="s">
        <v>17</v>
      </c>
    </row>
    <row r="125" spans="1:4" x14ac:dyDescent="0.25">
      <c r="A125">
        <v>186</v>
      </c>
      <c r="B125">
        <v>186</v>
      </c>
      <c r="C125" t="s">
        <v>637</v>
      </c>
      <c r="D125" t="s">
        <v>17</v>
      </c>
    </row>
    <row r="126" spans="1:4" x14ac:dyDescent="0.25">
      <c r="A126">
        <v>187</v>
      </c>
      <c r="B126">
        <v>187</v>
      </c>
      <c r="C126" t="s">
        <v>637</v>
      </c>
      <c r="D126" t="s">
        <v>17</v>
      </c>
    </row>
    <row r="127" spans="1:4" x14ac:dyDescent="0.25">
      <c r="A127">
        <v>190</v>
      </c>
      <c r="B127">
        <v>190</v>
      </c>
      <c r="C127" t="s">
        <v>638</v>
      </c>
      <c r="D127" t="s">
        <v>639</v>
      </c>
    </row>
    <row r="128" spans="1:4" x14ac:dyDescent="0.25">
      <c r="A128">
        <v>192</v>
      </c>
      <c r="B128">
        <v>192</v>
      </c>
      <c r="C128" t="s">
        <v>638</v>
      </c>
      <c r="D128" t="s">
        <v>639</v>
      </c>
    </row>
    <row r="129" spans="1:4" x14ac:dyDescent="0.25">
      <c r="A129">
        <v>193</v>
      </c>
      <c r="B129" t="s">
        <v>206</v>
      </c>
      <c r="C129" t="s">
        <v>638</v>
      </c>
      <c r="D129" t="s">
        <v>639</v>
      </c>
    </row>
    <row r="130" spans="1:4" x14ac:dyDescent="0.25">
      <c r="A130">
        <v>197</v>
      </c>
      <c r="B130">
        <v>197</v>
      </c>
      <c r="C130" t="s">
        <v>638</v>
      </c>
      <c r="D130" t="s">
        <v>639</v>
      </c>
    </row>
    <row r="131" spans="1:4" x14ac:dyDescent="0.25">
      <c r="A131">
        <v>200</v>
      </c>
      <c r="B131">
        <v>200</v>
      </c>
      <c r="C131" t="s">
        <v>637</v>
      </c>
      <c r="D131" t="s">
        <v>17</v>
      </c>
    </row>
    <row r="132" spans="1:4" x14ac:dyDescent="0.25">
      <c r="A132">
        <v>201</v>
      </c>
      <c r="B132">
        <v>201</v>
      </c>
      <c r="C132" t="s">
        <v>637</v>
      </c>
      <c r="D132" t="s">
        <v>17</v>
      </c>
    </row>
    <row r="133" spans="1:4" x14ac:dyDescent="0.25">
      <c r="A133">
        <v>202</v>
      </c>
      <c r="B133">
        <v>202</v>
      </c>
      <c r="C133" t="s">
        <v>638</v>
      </c>
      <c r="D133" t="s">
        <v>639</v>
      </c>
    </row>
    <row r="134" spans="1:4" x14ac:dyDescent="0.25">
      <c r="A134">
        <v>203</v>
      </c>
      <c r="B134">
        <v>203</v>
      </c>
      <c r="C134" t="s">
        <v>637</v>
      </c>
      <c r="D134" t="s">
        <v>17</v>
      </c>
    </row>
    <row r="135" spans="1:4" x14ac:dyDescent="0.25">
      <c r="A135">
        <v>204</v>
      </c>
      <c r="B135">
        <v>204</v>
      </c>
      <c r="C135" t="s">
        <v>637</v>
      </c>
      <c r="D135" t="s">
        <v>17</v>
      </c>
    </row>
    <row r="136" spans="1:4" x14ac:dyDescent="0.25">
      <c r="A136">
        <v>205</v>
      </c>
      <c r="B136" t="s">
        <v>214</v>
      </c>
      <c r="C136" t="s">
        <v>638</v>
      </c>
      <c r="D136" t="s">
        <v>639</v>
      </c>
    </row>
    <row r="137" spans="1:4" x14ac:dyDescent="0.25">
      <c r="A137">
        <v>209</v>
      </c>
      <c r="B137">
        <v>209</v>
      </c>
      <c r="C137" t="s">
        <v>637</v>
      </c>
      <c r="D137" t="s">
        <v>17</v>
      </c>
    </row>
    <row r="138" spans="1:4" x14ac:dyDescent="0.25">
      <c r="A138">
        <v>210</v>
      </c>
      <c r="B138">
        <v>210</v>
      </c>
      <c r="C138" t="s">
        <v>638</v>
      </c>
      <c r="D138" t="s">
        <v>639</v>
      </c>
    </row>
    <row r="139" spans="1:4" x14ac:dyDescent="0.25">
      <c r="A139">
        <v>211</v>
      </c>
      <c r="B139" t="s">
        <v>218</v>
      </c>
      <c r="C139" t="s">
        <v>638</v>
      </c>
      <c r="D139" t="s">
        <v>639</v>
      </c>
    </row>
    <row r="140" spans="1:4" x14ac:dyDescent="0.25">
      <c r="A140">
        <v>212</v>
      </c>
      <c r="B140">
        <v>212</v>
      </c>
      <c r="C140" t="s">
        <v>638</v>
      </c>
      <c r="D140" t="s">
        <v>639</v>
      </c>
    </row>
    <row r="141" spans="1:4" x14ac:dyDescent="0.25">
      <c r="A141">
        <v>213</v>
      </c>
      <c r="B141">
        <v>213</v>
      </c>
      <c r="C141" t="s">
        <v>637</v>
      </c>
      <c r="D141" t="s">
        <v>17</v>
      </c>
    </row>
    <row r="142" spans="1:4" x14ac:dyDescent="0.25">
      <c r="A142">
        <v>214</v>
      </c>
      <c r="B142">
        <v>214</v>
      </c>
      <c r="C142" t="s">
        <v>638</v>
      </c>
      <c r="D142" t="s">
        <v>639</v>
      </c>
    </row>
    <row r="143" spans="1:4" x14ac:dyDescent="0.25">
      <c r="A143">
        <v>215</v>
      </c>
      <c r="B143">
        <v>215</v>
      </c>
      <c r="C143" t="s">
        <v>638</v>
      </c>
      <c r="D143" t="s">
        <v>639</v>
      </c>
    </row>
    <row r="144" spans="1:4" x14ac:dyDescent="0.25">
      <c r="A144">
        <v>216</v>
      </c>
      <c r="B144">
        <v>216</v>
      </c>
      <c r="C144" t="s">
        <v>638</v>
      </c>
      <c r="D144" t="s">
        <v>639</v>
      </c>
    </row>
    <row r="145" spans="1:4" x14ac:dyDescent="0.25">
      <c r="A145">
        <v>217</v>
      </c>
      <c r="B145">
        <v>217</v>
      </c>
      <c r="C145" t="s">
        <v>638</v>
      </c>
      <c r="D145" t="s">
        <v>639</v>
      </c>
    </row>
    <row r="146" spans="1:4" x14ac:dyDescent="0.25">
      <c r="A146">
        <v>218</v>
      </c>
      <c r="B146">
        <v>218</v>
      </c>
      <c r="C146" t="s">
        <v>638</v>
      </c>
      <c r="D146" t="s">
        <v>639</v>
      </c>
    </row>
    <row r="147" spans="1:4" x14ac:dyDescent="0.25">
      <c r="A147">
        <v>221</v>
      </c>
      <c r="B147">
        <v>221</v>
      </c>
      <c r="C147" t="s">
        <v>637</v>
      </c>
      <c r="D147" t="s">
        <v>17</v>
      </c>
    </row>
    <row r="148" spans="1:4" x14ac:dyDescent="0.25">
      <c r="A148">
        <v>224</v>
      </c>
      <c r="B148">
        <v>224</v>
      </c>
      <c r="C148" t="s">
        <v>637</v>
      </c>
      <c r="D148" t="s">
        <v>17</v>
      </c>
    </row>
    <row r="149" spans="1:4" x14ac:dyDescent="0.25">
      <c r="A149">
        <v>226</v>
      </c>
      <c r="B149">
        <v>226</v>
      </c>
      <c r="C149" t="s">
        <v>637</v>
      </c>
      <c r="D149" t="s">
        <v>17</v>
      </c>
    </row>
    <row r="150" spans="1:4" x14ac:dyDescent="0.25">
      <c r="A150">
        <v>232</v>
      </c>
      <c r="B150">
        <v>232</v>
      </c>
      <c r="C150" t="s">
        <v>637</v>
      </c>
      <c r="D150" t="s">
        <v>17</v>
      </c>
    </row>
    <row r="151" spans="1:4" x14ac:dyDescent="0.25">
      <c r="A151">
        <v>234</v>
      </c>
      <c r="B151">
        <v>234</v>
      </c>
      <c r="C151" t="s">
        <v>637</v>
      </c>
      <c r="D151" t="s">
        <v>17</v>
      </c>
    </row>
    <row r="152" spans="1:4" x14ac:dyDescent="0.25">
      <c r="A152">
        <v>235</v>
      </c>
      <c r="B152">
        <v>235</v>
      </c>
      <c r="C152" t="s">
        <v>637</v>
      </c>
      <c r="D152" t="s">
        <v>17</v>
      </c>
    </row>
    <row r="153" spans="1:4" x14ac:dyDescent="0.25">
      <c r="A153">
        <v>236</v>
      </c>
      <c r="B153">
        <v>236</v>
      </c>
      <c r="C153" t="s">
        <v>637</v>
      </c>
      <c r="D153" t="s">
        <v>17</v>
      </c>
    </row>
    <row r="154" spans="1:4" x14ac:dyDescent="0.25">
      <c r="A154">
        <v>237</v>
      </c>
      <c r="B154">
        <v>237</v>
      </c>
      <c r="C154" t="s">
        <v>637</v>
      </c>
      <c r="D154" t="s">
        <v>17</v>
      </c>
    </row>
    <row r="155" spans="1:4" x14ac:dyDescent="0.25">
      <c r="A155">
        <v>238</v>
      </c>
      <c r="B155">
        <v>238</v>
      </c>
      <c r="C155" t="s">
        <v>637</v>
      </c>
      <c r="D155" t="s">
        <v>17</v>
      </c>
    </row>
    <row r="156" spans="1:4" x14ac:dyDescent="0.25">
      <c r="A156">
        <v>240</v>
      </c>
      <c r="B156">
        <v>240</v>
      </c>
      <c r="C156" t="s">
        <v>637</v>
      </c>
      <c r="D156" t="s">
        <v>17</v>
      </c>
    </row>
    <row r="157" spans="1:4" x14ac:dyDescent="0.25">
      <c r="A157">
        <v>241</v>
      </c>
      <c r="B157">
        <v>241</v>
      </c>
      <c r="C157" t="s">
        <v>637</v>
      </c>
      <c r="D157" t="s">
        <v>17</v>
      </c>
    </row>
    <row r="158" spans="1:4" x14ac:dyDescent="0.25">
      <c r="A158">
        <v>242</v>
      </c>
      <c r="B158">
        <v>242</v>
      </c>
      <c r="C158" t="s">
        <v>637</v>
      </c>
      <c r="D158" t="s">
        <v>17</v>
      </c>
    </row>
    <row r="159" spans="1:4" x14ac:dyDescent="0.25">
      <c r="A159">
        <v>243</v>
      </c>
      <c r="B159">
        <v>243</v>
      </c>
      <c r="C159" t="s">
        <v>638</v>
      </c>
      <c r="D159" t="s">
        <v>639</v>
      </c>
    </row>
    <row r="160" spans="1:4" x14ac:dyDescent="0.25">
      <c r="A160">
        <v>244</v>
      </c>
      <c r="B160" t="s">
        <v>246</v>
      </c>
      <c r="C160" t="s">
        <v>637</v>
      </c>
      <c r="D160" t="s">
        <v>17</v>
      </c>
    </row>
    <row r="161" spans="1:4" x14ac:dyDescent="0.25">
      <c r="A161">
        <v>245</v>
      </c>
      <c r="B161">
        <v>245</v>
      </c>
      <c r="C161" t="s">
        <v>637</v>
      </c>
      <c r="D161" t="s">
        <v>17</v>
      </c>
    </row>
    <row r="162" spans="1:4" x14ac:dyDescent="0.25">
      <c r="A162">
        <v>246</v>
      </c>
      <c r="B162">
        <v>246</v>
      </c>
      <c r="C162" t="s">
        <v>637</v>
      </c>
      <c r="D162" t="s">
        <v>17</v>
      </c>
    </row>
    <row r="163" spans="1:4" x14ac:dyDescent="0.25">
      <c r="A163">
        <v>248</v>
      </c>
      <c r="B163">
        <v>248</v>
      </c>
      <c r="C163" t="s">
        <v>637</v>
      </c>
      <c r="D163" t="s">
        <v>17</v>
      </c>
    </row>
    <row r="164" spans="1:4" x14ac:dyDescent="0.25">
      <c r="A164">
        <v>249</v>
      </c>
      <c r="B164">
        <v>249</v>
      </c>
      <c r="C164" t="s">
        <v>637</v>
      </c>
      <c r="D164" t="s">
        <v>17</v>
      </c>
    </row>
    <row r="165" spans="1:4" x14ac:dyDescent="0.25">
      <c r="A165">
        <v>250</v>
      </c>
      <c r="B165">
        <v>250</v>
      </c>
      <c r="C165" t="s">
        <v>638</v>
      </c>
      <c r="D165" t="s">
        <v>639</v>
      </c>
    </row>
    <row r="166" spans="1:4" x14ac:dyDescent="0.25">
      <c r="A166">
        <v>252</v>
      </c>
      <c r="B166">
        <v>252</v>
      </c>
      <c r="C166" t="s">
        <v>638</v>
      </c>
      <c r="D166" t="s">
        <v>639</v>
      </c>
    </row>
    <row r="167" spans="1:4" x14ac:dyDescent="0.25">
      <c r="A167">
        <v>255</v>
      </c>
      <c r="B167">
        <v>255</v>
      </c>
      <c r="C167" t="s">
        <v>638</v>
      </c>
      <c r="D167" t="s">
        <v>639</v>
      </c>
    </row>
    <row r="168" spans="1:4" x14ac:dyDescent="0.25">
      <c r="A168">
        <v>257</v>
      </c>
      <c r="B168">
        <v>257</v>
      </c>
      <c r="C168" t="s">
        <v>638</v>
      </c>
      <c r="D168" t="s">
        <v>639</v>
      </c>
    </row>
    <row r="169" spans="1:4" x14ac:dyDescent="0.25">
      <c r="A169">
        <v>260</v>
      </c>
      <c r="B169">
        <v>260</v>
      </c>
      <c r="C169" t="s">
        <v>638</v>
      </c>
      <c r="D169" t="s">
        <v>639</v>
      </c>
    </row>
    <row r="170" spans="1:4" x14ac:dyDescent="0.25">
      <c r="A170">
        <v>265</v>
      </c>
      <c r="B170">
        <v>265</v>
      </c>
      <c r="C170" t="s">
        <v>638</v>
      </c>
      <c r="D170" t="s">
        <v>639</v>
      </c>
    </row>
    <row r="171" spans="1:4" x14ac:dyDescent="0.25">
      <c r="A171">
        <v>268</v>
      </c>
      <c r="B171">
        <v>268</v>
      </c>
      <c r="C171" t="s">
        <v>638</v>
      </c>
      <c r="D171" t="s">
        <v>639</v>
      </c>
    </row>
    <row r="172" spans="1:4" x14ac:dyDescent="0.25">
      <c r="A172">
        <v>269</v>
      </c>
      <c r="B172">
        <v>269</v>
      </c>
      <c r="C172" t="s">
        <v>637</v>
      </c>
      <c r="D172" t="s">
        <v>17</v>
      </c>
    </row>
    <row r="173" spans="1:4" x14ac:dyDescent="0.25">
      <c r="A173">
        <v>271</v>
      </c>
      <c r="B173">
        <v>271</v>
      </c>
      <c r="C173" t="s">
        <v>638</v>
      </c>
      <c r="D173" t="s">
        <v>639</v>
      </c>
    </row>
    <row r="174" spans="1:4" x14ac:dyDescent="0.25">
      <c r="A174">
        <v>277</v>
      </c>
      <c r="B174">
        <v>277</v>
      </c>
      <c r="C174" t="s">
        <v>638</v>
      </c>
      <c r="D174" t="s">
        <v>639</v>
      </c>
    </row>
    <row r="175" spans="1:4" x14ac:dyDescent="0.25">
      <c r="A175">
        <v>280</v>
      </c>
      <c r="B175">
        <v>280</v>
      </c>
      <c r="C175" t="s">
        <v>638</v>
      </c>
      <c r="D175" t="s">
        <v>639</v>
      </c>
    </row>
    <row r="176" spans="1:4" x14ac:dyDescent="0.25">
      <c r="A176">
        <v>301</v>
      </c>
      <c r="B176">
        <v>301</v>
      </c>
      <c r="C176" t="s">
        <v>638</v>
      </c>
      <c r="D176" t="s">
        <v>639</v>
      </c>
    </row>
    <row r="177" spans="1:4" x14ac:dyDescent="0.25">
      <c r="A177">
        <v>303</v>
      </c>
      <c r="B177" t="s">
        <v>267</v>
      </c>
      <c r="C177" t="s">
        <v>638</v>
      </c>
      <c r="D177" t="s">
        <v>639</v>
      </c>
    </row>
    <row r="178" spans="1:4" x14ac:dyDescent="0.25">
      <c r="A178">
        <v>304</v>
      </c>
      <c r="B178">
        <v>304</v>
      </c>
      <c r="C178" t="s">
        <v>638</v>
      </c>
      <c r="D178" t="s">
        <v>639</v>
      </c>
    </row>
    <row r="179" spans="1:4" x14ac:dyDescent="0.25">
      <c r="A179">
        <v>306</v>
      </c>
      <c r="B179" t="s">
        <v>270</v>
      </c>
      <c r="C179" t="s">
        <v>638</v>
      </c>
      <c r="D179" t="s">
        <v>639</v>
      </c>
    </row>
    <row r="180" spans="1:4" x14ac:dyDescent="0.25">
      <c r="A180">
        <v>308</v>
      </c>
      <c r="B180">
        <v>308</v>
      </c>
      <c r="C180" t="s">
        <v>638</v>
      </c>
      <c r="D180" t="s">
        <v>639</v>
      </c>
    </row>
    <row r="181" spans="1:4" x14ac:dyDescent="0.25">
      <c r="A181">
        <v>309</v>
      </c>
      <c r="B181" t="s">
        <v>273</v>
      </c>
      <c r="C181" t="s">
        <v>638</v>
      </c>
      <c r="D181" t="s">
        <v>639</v>
      </c>
    </row>
    <row r="182" spans="1:4" x14ac:dyDescent="0.25">
      <c r="A182">
        <v>311</v>
      </c>
      <c r="B182">
        <v>311</v>
      </c>
      <c r="C182" t="s">
        <v>638</v>
      </c>
      <c r="D182" t="s">
        <v>639</v>
      </c>
    </row>
    <row r="183" spans="1:4" x14ac:dyDescent="0.25">
      <c r="A183">
        <v>312</v>
      </c>
      <c r="B183" t="s">
        <v>276</v>
      </c>
      <c r="C183" t="s">
        <v>638</v>
      </c>
      <c r="D183" t="s">
        <v>639</v>
      </c>
    </row>
    <row r="184" spans="1:4" x14ac:dyDescent="0.25">
      <c r="A184">
        <v>316</v>
      </c>
      <c r="B184">
        <v>316</v>
      </c>
      <c r="C184" t="s">
        <v>638</v>
      </c>
      <c r="D184" t="s">
        <v>639</v>
      </c>
    </row>
    <row r="185" spans="1:4" x14ac:dyDescent="0.25">
      <c r="A185">
        <v>330</v>
      </c>
      <c r="B185">
        <v>330</v>
      </c>
      <c r="C185" t="s">
        <v>637</v>
      </c>
      <c r="D185" t="s">
        <v>17</v>
      </c>
    </row>
    <row r="186" spans="1:4" x14ac:dyDescent="0.25">
      <c r="A186">
        <v>331</v>
      </c>
      <c r="B186">
        <v>331</v>
      </c>
      <c r="C186" t="s">
        <v>637</v>
      </c>
      <c r="D186" t="s">
        <v>17</v>
      </c>
    </row>
    <row r="187" spans="1:4" x14ac:dyDescent="0.25">
      <c r="A187">
        <v>342</v>
      </c>
      <c r="B187">
        <v>342</v>
      </c>
      <c r="C187" t="s">
        <v>637</v>
      </c>
      <c r="D187" t="s">
        <v>17</v>
      </c>
    </row>
    <row r="188" spans="1:4" x14ac:dyDescent="0.25">
      <c r="A188">
        <v>345</v>
      </c>
      <c r="B188">
        <v>345</v>
      </c>
      <c r="C188" t="s">
        <v>637</v>
      </c>
      <c r="D188" t="s">
        <v>17</v>
      </c>
    </row>
    <row r="189" spans="1:4" x14ac:dyDescent="0.25">
      <c r="A189">
        <v>346</v>
      </c>
      <c r="B189">
        <v>346</v>
      </c>
      <c r="C189" t="s">
        <v>637</v>
      </c>
      <c r="D189" t="s">
        <v>17</v>
      </c>
    </row>
    <row r="190" spans="1:4" x14ac:dyDescent="0.25">
      <c r="A190">
        <v>347</v>
      </c>
      <c r="B190">
        <v>347</v>
      </c>
      <c r="C190" t="s">
        <v>637</v>
      </c>
      <c r="D190" t="s">
        <v>17</v>
      </c>
    </row>
    <row r="191" spans="1:4" x14ac:dyDescent="0.25">
      <c r="A191">
        <v>348</v>
      </c>
      <c r="B191">
        <v>348</v>
      </c>
      <c r="C191" t="s">
        <v>637</v>
      </c>
      <c r="D191" t="s">
        <v>17</v>
      </c>
    </row>
    <row r="192" spans="1:4" x14ac:dyDescent="0.25">
      <c r="A192">
        <v>355</v>
      </c>
      <c r="B192" t="s">
        <v>286</v>
      </c>
      <c r="C192" t="s">
        <v>638</v>
      </c>
      <c r="D192" t="s">
        <v>639</v>
      </c>
    </row>
    <row r="193" spans="1:4" x14ac:dyDescent="0.25">
      <c r="A193">
        <v>358</v>
      </c>
      <c r="B193" t="s">
        <v>288</v>
      </c>
      <c r="C193" t="s">
        <v>638</v>
      </c>
      <c r="D193" t="s">
        <v>639</v>
      </c>
    </row>
    <row r="194" spans="1:4" x14ac:dyDescent="0.25">
      <c r="A194">
        <v>372</v>
      </c>
      <c r="B194" t="s">
        <v>289</v>
      </c>
      <c r="C194" t="s">
        <v>638</v>
      </c>
      <c r="D194" t="s">
        <v>639</v>
      </c>
    </row>
    <row r="195" spans="1:4" x14ac:dyDescent="0.25">
      <c r="A195">
        <v>373</v>
      </c>
      <c r="B195" t="s">
        <v>291</v>
      </c>
      <c r="C195" t="s">
        <v>638</v>
      </c>
      <c r="D195" t="s">
        <v>639</v>
      </c>
    </row>
    <row r="196" spans="1:4" x14ac:dyDescent="0.25">
      <c r="A196">
        <v>601</v>
      </c>
      <c r="B196" t="s">
        <v>293</v>
      </c>
      <c r="C196" t="s">
        <v>638</v>
      </c>
      <c r="D196" t="s">
        <v>639</v>
      </c>
    </row>
    <row r="197" spans="1:4" x14ac:dyDescent="0.25">
      <c r="A197">
        <v>901</v>
      </c>
      <c r="B197" t="s">
        <v>410</v>
      </c>
      <c r="C197" t="s">
        <v>637</v>
      </c>
      <c r="D197" t="s">
        <v>17</v>
      </c>
    </row>
    <row r="198" spans="1:4" x14ac:dyDescent="0.25">
      <c r="A198">
        <v>903</v>
      </c>
      <c r="B198" t="s">
        <v>417</v>
      </c>
      <c r="C198" t="s">
        <v>637</v>
      </c>
      <c r="D198" t="s">
        <v>17</v>
      </c>
    </row>
    <row r="199" spans="1:4" x14ac:dyDescent="0.25">
      <c r="A199">
        <v>907</v>
      </c>
      <c r="B199" t="s">
        <v>415</v>
      </c>
      <c r="C199" t="s">
        <v>637</v>
      </c>
      <c r="D199" t="s">
        <v>17</v>
      </c>
    </row>
    <row r="200" spans="1:4" x14ac:dyDescent="0.25">
      <c r="A200">
        <v>908</v>
      </c>
      <c r="B200" t="s">
        <v>416</v>
      </c>
      <c r="C200" t="s">
        <v>637</v>
      </c>
      <c r="D200" t="s">
        <v>17</v>
      </c>
    </row>
    <row r="201" spans="1:4" x14ac:dyDescent="0.25">
      <c r="A201">
        <v>909</v>
      </c>
      <c r="B201" t="s">
        <v>409</v>
      </c>
      <c r="C201" t="s">
        <v>637</v>
      </c>
      <c r="D201" t="s">
        <v>17</v>
      </c>
    </row>
    <row r="202" spans="1:4" x14ac:dyDescent="0.25">
      <c r="A202">
        <v>910</v>
      </c>
      <c r="B202" t="s">
        <v>640</v>
      </c>
      <c r="C202" t="s">
        <v>637</v>
      </c>
      <c r="D202" t="s">
        <v>17</v>
      </c>
    </row>
    <row r="203" spans="1:4" x14ac:dyDescent="0.25">
      <c r="A203">
        <v>913</v>
      </c>
      <c r="B203" t="s">
        <v>641</v>
      </c>
      <c r="C203" t="s">
        <v>637</v>
      </c>
      <c r="D203" t="s">
        <v>17</v>
      </c>
    </row>
    <row r="204" spans="1:4" x14ac:dyDescent="0.25">
      <c r="A204">
        <v>914</v>
      </c>
      <c r="B204" t="s">
        <v>642</v>
      </c>
      <c r="C204" t="s">
        <v>637</v>
      </c>
      <c r="D204" t="s">
        <v>17</v>
      </c>
    </row>
    <row r="205" spans="1:4" x14ac:dyDescent="0.25">
      <c r="A205">
        <v>915</v>
      </c>
      <c r="B205" t="s">
        <v>643</v>
      </c>
      <c r="C205" t="s">
        <v>637</v>
      </c>
      <c r="D205" t="s">
        <v>17</v>
      </c>
    </row>
    <row r="206" spans="1:4" x14ac:dyDescent="0.25">
      <c r="A206">
        <v>916</v>
      </c>
      <c r="B206" t="s">
        <v>644</v>
      </c>
      <c r="C206" t="s">
        <v>637</v>
      </c>
      <c r="D206" t="s">
        <v>17</v>
      </c>
    </row>
    <row r="207" spans="1:4" x14ac:dyDescent="0.25">
      <c r="A207">
        <v>917</v>
      </c>
      <c r="B207" t="s">
        <v>411</v>
      </c>
      <c r="C207" t="s">
        <v>637</v>
      </c>
      <c r="D207" t="s">
        <v>17</v>
      </c>
    </row>
    <row r="208" spans="1:4" x14ac:dyDescent="0.25">
      <c r="A208">
        <v>919</v>
      </c>
      <c r="B208" t="s">
        <v>645</v>
      </c>
      <c r="C208" t="s">
        <v>637</v>
      </c>
      <c r="D208" t="s">
        <v>17</v>
      </c>
    </row>
    <row r="209" spans="1:4" x14ac:dyDescent="0.25">
      <c r="A209">
        <v>927</v>
      </c>
      <c r="B209" t="s">
        <v>646</v>
      </c>
      <c r="C209" t="s">
        <v>637</v>
      </c>
      <c r="D209" t="s">
        <v>17</v>
      </c>
    </row>
    <row r="210" spans="1:4" x14ac:dyDescent="0.25">
      <c r="A210">
        <v>930</v>
      </c>
      <c r="B210" t="s">
        <v>414</v>
      </c>
      <c r="C210" t="s">
        <v>637</v>
      </c>
      <c r="D210" t="s">
        <v>17</v>
      </c>
    </row>
    <row r="211" spans="1:4" x14ac:dyDescent="0.25">
      <c r="A211">
        <v>931</v>
      </c>
      <c r="B211" t="s">
        <v>418</v>
      </c>
      <c r="C211" t="s">
        <v>637</v>
      </c>
      <c r="D211" t="s">
        <v>17</v>
      </c>
    </row>
    <row r="212" spans="1:4" x14ac:dyDescent="0.25">
      <c r="A212">
        <v>935</v>
      </c>
      <c r="B212" t="s">
        <v>408</v>
      </c>
      <c r="C212" t="s">
        <v>637</v>
      </c>
      <c r="D212" t="s">
        <v>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215"/>
  <sheetViews>
    <sheetView workbookViewId="0">
      <selection activeCell="A10" sqref="A10"/>
    </sheetView>
  </sheetViews>
  <sheetFormatPr defaultRowHeight="15" x14ac:dyDescent="0.25"/>
  <cols>
    <col min="1" max="4" width="9.140625" customWidth="1"/>
    <col min="5" max="5" width="10.42578125" style="21" customWidth="1"/>
  </cols>
  <sheetData>
    <row r="1" spans="1:11" x14ac:dyDescent="0.25">
      <c r="F1">
        <v>20</v>
      </c>
      <c r="G1">
        <v>21</v>
      </c>
      <c r="H1">
        <v>24</v>
      </c>
      <c r="I1">
        <v>25</v>
      </c>
      <c r="J1">
        <v>28</v>
      </c>
      <c r="K1">
        <v>29</v>
      </c>
    </row>
    <row r="2" spans="1:11" ht="15.75" thickBot="1" x14ac:dyDescent="0.3"/>
    <row r="3" spans="1:11" x14ac:dyDescent="0.25">
      <c r="A3" t="s">
        <v>838</v>
      </c>
      <c r="B3" t="s">
        <v>839</v>
      </c>
      <c r="C3" t="s">
        <v>840</v>
      </c>
      <c r="D3" t="s">
        <v>841</v>
      </c>
      <c r="E3" s="33" t="s">
        <v>7</v>
      </c>
    </row>
    <row r="4" spans="1:11" x14ac:dyDescent="0.25">
      <c r="A4" s="34">
        <v>671</v>
      </c>
      <c r="B4" s="34">
        <v>671</v>
      </c>
      <c r="C4" t="s">
        <v>637</v>
      </c>
      <c r="D4" t="s">
        <v>17</v>
      </c>
      <c r="E4" s="35" t="s">
        <v>13</v>
      </c>
      <c r="F4" s="21">
        <v>4</v>
      </c>
      <c r="G4" s="21">
        <v>4</v>
      </c>
      <c r="H4" s="21">
        <v>4</v>
      </c>
      <c r="I4" s="21">
        <v>4</v>
      </c>
      <c r="J4" s="21">
        <v>4</v>
      </c>
      <c r="K4" s="21">
        <v>4</v>
      </c>
    </row>
    <row r="5" spans="1:11" x14ac:dyDescent="0.25">
      <c r="A5" s="34">
        <v>672</v>
      </c>
      <c r="B5" s="34">
        <v>672</v>
      </c>
      <c r="C5" t="s">
        <v>637</v>
      </c>
      <c r="D5" t="s">
        <v>17</v>
      </c>
      <c r="E5" s="35" t="s">
        <v>22</v>
      </c>
      <c r="F5" s="21">
        <v>4</v>
      </c>
      <c r="G5" s="21">
        <v>4</v>
      </c>
      <c r="H5" s="21">
        <v>4</v>
      </c>
      <c r="I5" s="21">
        <v>4</v>
      </c>
      <c r="J5" s="21">
        <v>4</v>
      </c>
      <c r="K5" s="21">
        <v>4</v>
      </c>
    </row>
    <row r="6" spans="1:11" x14ac:dyDescent="0.25">
      <c r="A6" s="34">
        <v>673</v>
      </c>
      <c r="B6" s="34">
        <v>673</v>
      </c>
      <c r="C6" t="s">
        <v>638</v>
      </c>
      <c r="D6" t="s">
        <v>639</v>
      </c>
      <c r="E6" s="35" t="s">
        <v>835</v>
      </c>
      <c r="F6" s="21">
        <v>3</v>
      </c>
      <c r="G6" s="21">
        <v>4</v>
      </c>
      <c r="H6" s="21">
        <v>2</v>
      </c>
      <c r="I6" s="21">
        <v>4</v>
      </c>
      <c r="J6" s="21">
        <v>3</v>
      </c>
      <c r="K6" s="21">
        <v>4</v>
      </c>
    </row>
    <row r="7" spans="1:11" x14ac:dyDescent="0.25">
      <c r="A7" s="34">
        <v>674</v>
      </c>
      <c r="B7" s="34">
        <v>674</v>
      </c>
      <c r="C7" t="s">
        <v>638</v>
      </c>
      <c r="D7" t="s">
        <v>639</v>
      </c>
      <c r="E7" s="35" t="s">
        <v>836</v>
      </c>
      <c r="F7" s="21">
        <v>4</v>
      </c>
      <c r="G7" s="21">
        <v>3</v>
      </c>
      <c r="H7" s="21">
        <v>4</v>
      </c>
      <c r="I7" s="21">
        <v>4</v>
      </c>
      <c r="J7" s="21">
        <v>4</v>
      </c>
      <c r="K7" s="21">
        <v>4</v>
      </c>
    </row>
    <row r="8" spans="1:11" x14ac:dyDescent="0.25">
      <c r="A8" s="34">
        <v>1</v>
      </c>
      <c r="B8" s="34">
        <v>1</v>
      </c>
      <c r="C8" t="s">
        <v>638</v>
      </c>
      <c r="D8" t="s">
        <v>639</v>
      </c>
      <c r="E8" s="35" t="s">
        <v>647</v>
      </c>
      <c r="F8" s="21">
        <v>4</v>
      </c>
      <c r="G8" s="21">
        <v>2</v>
      </c>
      <c r="H8" s="21">
        <v>3</v>
      </c>
      <c r="I8" s="21">
        <v>2</v>
      </c>
      <c r="J8" s="21">
        <v>3</v>
      </c>
      <c r="K8" s="21">
        <v>3</v>
      </c>
    </row>
    <row r="9" spans="1:11" x14ac:dyDescent="0.25">
      <c r="A9" s="34">
        <v>2</v>
      </c>
      <c r="B9" s="34">
        <v>2</v>
      </c>
      <c r="C9" t="s">
        <v>638</v>
      </c>
      <c r="D9" t="s">
        <v>639</v>
      </c>
      <c r="E9" s="35" t="s">
        <v>648</v>
      </c>
      <c r="F9" s="21">
        <v>4</v>
      </c>
      <c r="G9" s="21">
        <v>2</v>
      </c>
      <c r="H9" s="21">
        <v>3</v>
      </c>
      <c r="I9" s="21">
        <v>2</v>
      </c>
      <c r="J9" s="21">
        <v>3</v>
      </c>
      <c r="K9" s="21">
        <v>2</v>
      </c>
    </row>
    <row r="10" spans="1:11" x14ac:dyDescent="0.25">
      <c r="A10" s="36">
        <v>3</v>
      </c>
      <c r="B10" s="36">
        <v>3</v>
      </c>
      <c r="C10" t="s">
        <v>638</v>
      </c>
      <c r="D10" t="s">
        <v>639</v>
      </c>
      <c r="E10" s="35" t="s">
        <v>649</v>
      </c>
      <c r="F10" s="21">
        <v>4</v>
      </c>
      <c r="G10" s="21">
        <v>2</v>
      </c>
      <c r="H10" s="21">
        <v>3</v>
      </c>
      <c r="I10" s="21">
        <v>2</v>
      </c>
      <c r="J10" s="21">
        <v>2</v>
      </c>
      <c r="K10" s="21">
        <v>1</v>
      </c>
    </row>
    <row r="11" spans="1:11" x14ac:dyDescent="0.25">
      <c r="A11" s="34">
        <v>4</v>
      </c>
      <c r="B11" s="34">
        <v>4</v>
      </c>
      <c r="C11" t="s">
        <v>638</v>
      </c>
      <c r="D11" t="s">
        <v>639</v>
      </c>
      <c r="E11" s="35" t="s">
        <v>650</v>
      </c>
      <c r="F11" s="21">
        <v>4</v>
      </c>
      <c r="G11" s="21">
        <v>2</v>
      </c>
      <c r="H11" s="21">
        <v>3</v>
      </c>
      <c r="I11" s="21">
        <v>2</v>
      </c>
      <c r="J11" s="21">
        <v>3</v>
      </c>
      <c r="K11" s="21">
        <v>2</v>
      </c>
    </row>
    <row r="12" spans="1:11" x14ac:dyDescent="0.25">
      <c r="A12" s="36">
        <v>5</v>
      </c>
      <c r="B12" s="36" t="s">
        <v>43</v>
      </c>
      <c r="C12" t="s">
        <v>638</v>
      </c>
      <c r="D12" t="s">
        <v>639</v>
      </c>
      <c r="E12" s="35" t="s">
        <v>652</v>
      </c>
      <c r="F12" s="21">
        <v>4</v>
      </c>
      <c r="G12" s="21">
        <v>3</v>
      </c>
      <c r="H12" s="21" t="s">
        <v>17</v>
      </c>
      <c r="I12" s="21" t="s">
        <v>17</v>
      </c>
      <c r="J12" s="21" t="s">
        <v>17</v>
      </c>
      <c r="K12" s="21" t="s">
        <v>17</v>
      </c>
    </row>
    <row r="13" spans="1:11" x14ac:dyDescent="0.25">
      <c r="A13" s="34">
        <v>5</v>
      </c>
      <c r="B13" s="34">
        <v>5</v>
      </c>
      <c r="C13" t="s">
        <v>638</v>
      </c>
      <c r="D13" t="s">
        <v>639</v>
      </c>
      <c r="E13" s="35" t="s">
        <v>651</v>
      </c>
      <c r="F13" s="21">
        <v>4</v>
      </c>
      <c r="G13" s="21">
        <v>4</v>
      </c>
      <c r="H13" s="21">
        <v>3</v>
      </c>
      <c r="I13" s="21">
        <v>3</v>
      </c>
      <c r="J13" s="21">
        <v>4</v>
      </c>
      <c r="K13" s="21">
        <v>4</v>
      </c>
    </row>
    <row r="14" spans="1:11" x14ac:dyDescent="0.25">
      <c r="A14" s="36">
        <v>7</v>
      </c>
      <c r="B14" s="36" t="s">
        <v>50</v>
      </c>
      <c r="C14" t="s">
        <v>638</v>
      </c>
      <c r="D14" t="s">
        <v>639</v>
      </c>
      <c r="E14" s="35" t="s">
        <v>654</v>
      </c>
      <c r="F14" s="21">
        <v>3</v>
      </c>
      <c r="G14" s="21">
        <v>1</v>
      </c>
      <c r="H14" s="21" t="s">
        <v>17</v>
      </c>
      <c r="I14" s="21" t="s">
        <v>17</v>
      </c>
      <c r="J14" s="21" t="s">
        <v>17</v>
      </c>
      <c r="K14" s="21" t="s">
        <v>17</v>
      </c>
    </row>
    <row r="15" spans="1:11" x14ac:dyDescent="0.25">
      <c r="A15" s="36">
        <v>7</v>
      </c>
      <c r="B15" s="36">
        <v>7</v>
      </c>
      <c r="C15" t="s">
        <v>638</v>
      </c>
      <c r="D15" t="s">
        <v>639</v>
      </c>
      <c r="E15" s="35" t="s">
        <v>653</v>
      </c>
      <c r="F15" s="21">
        <v>4</v>
      </c>
      <c r="G15" s="21">
        <v>3</v>
      </c>
      <c r="H15" s="21">
        <v>4</v>
      </c>
      <c r="I15" s="21">
        <v>4</v>
      </c>
      <c r="J15" s="21">
        <v>3</v>
      </c>
      <c r="K15" s="21">
        <v>3</v>
      </c>
    </row>
    <row r="16" spans="1:11" x14ac:dyDescent="0.25">
      <c r="A16" s="34">
        <v>8</v>
      </c>
      <c r="B16" s="34">
        <v>8</v>
      </c>
      <c r="C16" t="s">
        <v>638</v>
      </c>
      <c r="D16" t="s">
        <v>639</v>
      </c>
      <c r="E16" s="35" t="s">
        <v>655</v>
      </c>
      <c r="F16" s="21">
        <v>4</v>
      </c>
      <c r="G16" s="21">
        <v>2</v>
      </c>
      <c r="H16" s="21">
        <v>3</v>
      </c>
      <c r="I16" s="21">
        <v>2</v>
      </c>
      <c r="J16" s="21">
        <v>3</v>
      </c>
      <c r="K16" s="21">
        <v>2</v>
      </c>
    </row>
    <row r="17" spans="1:11" x14ac:dyDescent="0.25">
      <c r="A17" s="36">
        <v>9</v>
      </c>
      <c r="B17" s="36" t="s">
        <v>57</v>
      </c>
      <c r="C17" t="s">
        <v>638</v>
      </c>
      <c r="D17" t="s">
        <v>639</v>
      </c>
      <c r="E17" s="35" t="s">
        <v>656</v>
      </c>
      <c r="F17" s="21">
        <v>3</v>
      </c>
      <c r="G17" s="21">
        <v>2</v>
      </c>
      <c r="H17" s="21">
        <v>2</v>
      </c>
      <c r="I17" s="21">
        <v>3</v>
      </c>
      <c r="J17" s="21" t="s">
        <v>17</v>
      </c>
      <c r="K17" s="21" t="s">
        <v>17</v>
      </c>
    </row>
    <row r="18" spans="1:11" x14ac:dyDescent="0.25">
      <c r="A18" s="34">
        <v>10</v>
      </c>
      <c r="B18" s="34">
        <v>10</v>
      </c>
      <c r="C18" t="s">
        <v>638</v>
      </c>
      <c r="D18" t="s">
        <v>639</v>
      </c>
      <c r="E18" s="35" t="s">
        <v>657</v>
      </c>
      <c r="F18" s="21">
        <v>4</v>
      </c>
      <c r="G18" s="21">
        <v>1</v>
      </c>
      <c r="H18" s="21">
        <v>4</v>
      </c>
      <c r="I18" s="21">
        <v>2</v>
      </c>
      <c r="J18" s="21">
        <v>4</v>
      </c>
      <c r="K18" s="21">
        <v>2</v>
      </c>
    </row>
    <row r="19" spans="1:11" x14ac:dyDescent="0.25">
      <c r="A19" s="34">
        <v>11</v>
      </c>
      <c r="B19" s="34">
        <v>11</v>
      </c>
      <c r="C19" t="s">
        <v>638</v>
      </c>
      <c r="D19" t="s">
        <v>639</v>
      </c>
      <c r="E19" s="35" t="s">
        <v>658</v>
      </c>
      <c r="F19" s="21">
        <v>4</v>
      </c>
      <c r="G19" s="21">
        <v>1</v>
      </c>
      <c r="H19" s="21">
        <v>3</v>
      </c>
      <c r="I19" s="21">
        <v>1</v>
      </c>
      <c r="J19" s="21">
        <v>4</v>
      </c>
      <c r="K19" s="21">
        <v>2</v>
      </c>
    </row>
    <row r="20" spans="1:11" x14ac:dyDescent="0.25">
      <c r="A20" s="34">
        <v>12</v>
      </c>
      <c r="B20" s="34">
        <v>12</v>
      </c>
      <c r="C20" t="s">
        <v>638</v>
      </c>
      <c r="D20" t="s">
        <v>639</v>
      </c>
      <c r="E20" s="35" t="s">
        <v>659</v>
      </c>
      <c r="F20" s="21">
        <v>4</v>
      </c>
      <c r="G20" s="21">
        <v>1</v>
      </c>
      <c r="H20" s="21">
        <v>2</v>
      </c>
      <c r="I20" s="21">
        <v>1</v>
      </c>
      <c r="J20" s="21">
        <v>1</v>
      </c>
      <c r="K20" s="21">
        <v>1</v>
      </c>
    </row>
    <row r="21" spans="1:11" x14ac:dyDescent="0.25">
      <c r="A21" s="34">
        <v>13</v>
      </c>
      <c r="B21" s="34">
        <v>13</v>
      </c>
      <c r="C21" t="s">
        <v>638</v>
      </c>
      <c r="D21" t="s">
        <v>639</v>
      </c>
      <c r="E21" s="35" t="s">
        <v>660</v>
      </c>
      <c r="F21" s="21">
        <v>4</v>
      </c>
      <c r="G21" s="21">
        <v>3</v>
      </c>
      <c r="H21" s="21">
        <v>4</v>
      </c>
      <c r="I21" s="21">
        <v>3</v>
      </c>
      <c r="J21" s="21">
        <v>3</v>
      </c>
      <c r="K21" s="21">
        <v>2</v>
      </c>
    </row>
    <row r="22" spans="1:11" x14ac:dyDescent="0.25">
      <c r="A22" s="34">
        <v>14</v>
      </c>
      <c r="B22" s="34">
        <v>14</v>
      </c>
      <c r="C22" t="s">
        <v>638</v>
      </c>
      <c r="D22" t="s">
        <v>639</v>
      </c>
      <c r="E22" s="35" t="s">
        <v>661</v>
      </c>
      <c r="F22" s="21">
        <v>3</v>
      </c>
      <c r="G22" s="21">
        <v>1</v>
      </c>
      <c r="H22" s="21">
        <v>3</v>
      </c>
      <c r="I22" s="21">
        <v>1</v>
      </c>
      <c r="J22" s="21">
        <v>2</v>
      </c>
      <c r="K22" s="21">
        <v>1</v>
      </c>
    </row>
    <row r="23" spans="1:11" x14ac:dyDescent="0.25">
      <c r="A23" s="36">
        <v>15</v>
      </c>
      <c r="B23" s="36" t="s">
        <v>68</v>
      </c>
      <c r="C23" t="s">
        <v>638</v>
      </c>
      <c r="D23" t="s">
        <v>639</v>
      </c>
      <c r="E23" s="35" t="s">
        <v>662</v>
      </c>
      <c r="F23" s="21">
        <v>4</v>
      </c>
      <c r="G23" s="21">
        <v>4</v>
      </c>
      <c r="H23" s="21" t="s">
        <v>17</v>
      </c>
      <c r="I23" s="21" t="s">
        <v>17</v>
      </c>
      <c r="J23" s="21" t="s">
        <v>17</v>
      </c>
      <c r="K23" s="21" t="s">
        <v>17</v>
      </c>
    </row>
    <row r="24" spans="1:11" x14ac:dyDescent="0.25">
      <c r="A24" s="34">
        <v>16</v>
      </c>
      <c r="B24" s="34">
        <v>16</v>
      </c>
      <c r="C24" t="s">
        <v>638</v>
      </c>
      <c r="D24" t="s">
        <v>639</v>
      </c>
      <c r="E24" s="35" t="s">
        <v>663</v>
      </c>
      <c r="F24" s="21">
        <v>3</v>
      </c>
      <c r="G24" s="21">
        <v>2</v>
      </c>
      <c r="H24" s="21">
        <v>2</v>
      </c>
      <c r="I24" s="21">
        <v>3</v>
      </c>
      <c r="J24" s="21">
        <v>1</v>
      </c>
      <c r="K24" s="21">
        <v>2</v>
      </c>
    </row>
    <row r="25" spans="1:11" x14ac:dyDescent="0.25">
      <c r="A25" s="36">
        <v>17</v>
      </c>
      <c r="B25" s="36" t="s">
        <v>71</v>
      </c>
      <c r="C25" t="s">
        <v>638</v>
      </c>
      <c r="D25" t="s">
        <v>639</v>
      </c>
      <c r="E25" s="35" t="s">
        <v>664</v>
      </c>
      <c r="F25" s="21">
        <v>4</v>
      </c>
      <c r="G25" s="21">
        <v>4</v>
      </c>
      <c r="H25" s="21" t="s">
        <v>17</v>
      </c>
      <c r="I25" s="21" t="s">
        <v>17</v>
      </c>
      <c r="J25" s="21" t="s">
        <v>17</v>
      </c>
      <c r="K25" s="21" t="s">
        <v>17</v>
      </c>
    </row>
    <row r="26" spans="1:11" x14ac:dyDescent="0.25">
      <c r="A26" s="36">
        <v>18</v>
      </c>
      <c r="B26" s="36" t="s">
        <v>73</v>
      </c>
      <c r="C26" t="s">
        <v>638</v>
      </c>
      <c r="D26" t="s">
        <v>639</v>
      </c>
      <c r="E26" s="35" t="s">
        <v>665</v>
      </c>
      <c r="F26" s="21">
        <v>4</v>
      </c>
      <c r="G26" s="21">
        <v>4</v>
      </c>
      <c r="H26" s="21" t="s">
        <v>17</v>
      </c>
      <c r="I26" s="21" t="s">
        <v>17</v>
      </c>
      <c r="J26" s="21" t="s">
        <v>17</v>
      </c>
      <c r="K26" s="21" t="s">
        <v>17</v>
      </c>
    </row>
    <row r="27" spans="1:11" x14ac:dyDescent="0.25">
      <c r="A27" s="34">
        <v>19</v>
      </c>
      <c r="B27" s="34">
        <v>19</v>
      </c>
      <c r="C27" t="s">
        <v>638</v>
      </c>
      <c r="D27" t="s">
        <v>639</v>
      </c>
      <c r="E27" s="35" t="s">
        <v>666</v>
      </c>
      <c r="F27" s="21">
        <v>2</v>
      </c>
      <c r="G27" s="21">
        <v>1</v>
      </c>
      <c r="H27" s="21" t="s">
        <v>17</v>
      </c>
      <c r="I27" s="21" t="s">
        <v>17</v>
      </c>
      <c r="J27" s="21" t="s">
        <v>17</v>
      </c>
      <c r="K27" s="21" t="s">
        <v>17</v>
      </c>
    </row>
    <row r="28" spans="1:11" x14ac:dyDescent="0.25">
      <c r="A28" s="36">
        <v>21</v>
      </c>
      <c r="B28" s="36" t="s">
        <v>76</v>
      </c>
      <c r="C28" t="s">
        <v>638</v>
      </c>
      <c r="D28" t="s">
        <v>639</v>
      </c>
      <c r="E28" s="35" t="s">
        <v>668</v>
      </c>
      <c r="F28" s="21">
        <v>3</v>
      </c>
      <c r="G28" s="21">
        <v>3</v>
      </c>
      <c r="H28" s="21" t="s">
        <v>17</v>
      </c>
      <c r="I28" s="21" t="s">
        <v>17</v>
      </c>
      <c r="J28" s="21" t="s">
        <v>17</v>
      </c>
      <c r="K28" s="21" t="s">
        <v>17</v>
      </c>
    </row>
    <row r="29" spans="1:11" x14ac:dyDescent="0.25">
      <c r="A29" s="34">
        <v>21</v>
      </c>
      <c r="B29" s="34">
        <v>21</v>
      </c>
      <c r="C29" t="s">
        <v>638</v>
      </c>
      <c r="D29" t="s">
        <v>639</v>
      </c>
      <c r="E29" s="35" t="s">
        <v>667</v>
      </c>
      <c r="F29" s="21">
        <v>3</v>
      </c>
      <c r="G29" s="21">
        <v>3</v>
      </c>
      <c r="H29" s="21">
        <v>1</v>
      </c>
      <c r="I29" s="21">
        <v>2</v>
      </c>
      <c r="J29" s="21">
        <v>1</v>
      </c>
      <c r="K29" s="21">
        <v>2</v>
      </c>
    </row>
    <row r="30" spans="1:11" x14ac:dyDescent="0.25">
      <c r="A30" s="34">
        <v>22</v>
      </c>
      <c r="B30" s="34">
        <v>22</v>
      </c>
      <c r="C30" t="s">
        <v>637</v>
      </c>
      <c r="D30" t="s">
        <v>17</v>
      </c>
      <c r="E30" s="35" t="s">
        <v>669</v>
      </c>
      <c r="F30" s="21">
        <v>2</v>
      </c>
      <c r="G30" s="21">
        <v>2</v>
      </c>
      <c r="H30" s="21">
        <v>2</v>
      </c>
      <c r="I30" s="21">
        <v>1</v>
      </c>
      <c r="J30" s="21">
        <v>1</v>
      </c>
      <c r="K30" s="21">
        <v>1</v>
      </c>
    </row>
    <row r="31" spans="1:11" x14ac:dyDescent="0.25">
      <c r="A31" s="34">
        <v>24</v>
      </c>
      <c r="B31" s="34">
        <v>24</v>
      </c>
      <c r="C31" t="s">
        <v>638</v>
      </c>
      <c r="D31" t="s">
        <v>639</v>
      </c>
      <c r="E31" s="35" t="s">
        <v>670</v>
      </c>
      <c r="F31" s="21">
        <v>3</v>
      </c>
      <c r="G31" s="21">
        <v>2</v>
      </c>
      <c r="H31" s="21">
        <v>1</v>
      </c>
      <c r="I31" s="21">
        <v>2</v>
      </c>
      <c r="J31" s="21">
        <v>1</v>
      </c>
      <c r="K31" s="21">
        <v>1</v>
      </c>
    </row>
    <row r="32" spans="1:11" x14ac:dyDescent="0.25">
      <c r="A32" s="34">
        <v>25</v>
      </c>
      <c r="B32" s="34">
        <v>25</v>
      </c>
      <c r="C32" t="s">
        <v>638</v>
      </c>
      <c r="D32" t="s">
        <v>639</v>
      </c>
      <c r="E32" s="35" t="s">
        <v>671</v>
      </c>
      <c r="F32" s="21">
        <v>1</v>
      </c>
      <c r="G32" s="21">
        <v>1</v>
      </c>
      <c r="H32" s="21">
        <v>1</v>
      </c>
      <c r="I32" s="21">
        <v>1</v>
      </c>
      <c r="J32" s="21" t="s">
        <v>17</v>
      </c>
      <c r="K32" s="21" t="s">
        <v>17</v>
      </c>
    </row>
    <row r="33" spans="1:11" x14ac:dyDescent="0.25">
      <c r="A33" s="36">
        <v>26</v>
      </c>
      <c r="B33" s="36" t="s">
        <v>86</v>
      </c>
      <c r="C33" t="s">
        <v>638</v>
      </c>
      <c r="D33" t="s">
        <v>639</v>
      </c>
      <c r="E33" s="35" t="s">
        <v>673</v>
      </c>
      <c r="F33" s="21">
        <v>4</v>
      </c>
      <c r="G33" s="21">
        <v>4</v>
      </c>
      <c r="H33" s="21" t="s">
        <v>17</v>
      </c>
      <c r="I33" s="21" t="s">
        <v>17</v>
      </c>
      <c r="J33" s="21" t="s">
        <v>17</v>
      </c>
      <c r="K33" s="21" t="s">
        <v>17</v>
      </c>
    </row>
    <row r="34" spans="1:11" x14ac:dyDescent="0.25">
      <c r="A34" s="34">
        <v>26</v>
      </c>
      <c r="B34" s="34">
        <v>26</v>
      </c>
      <c r="C34" t="s">
        <v>638</v>
      </c>
      <c r="D34" t="s">
        <v>639</v>
      </c>
      <c r="E34" s="35" t="s">
        <v>672</v>
      </c>
      <c r="F34" s="21">
        <v>4</v>
      </c>
      <c r="G34" s="21">
        <v>2</v>
      </c>
      <c r="H34" s="21">
        <v>1</v>
      </c>
      <c r="I34" s="21">
        <v>2</v>
      </c>
      <c r="J34" s="21">
        <v>2</v>
      </c>
      <c r="K34" s="21">
        <v>2</v>
      </c>
    </row>
    <row r="35" spans="1:11" x14ac:dyDescent="0.25">
      <c r="A35" s="34">
        <v>27</v>
      </c>
      <c r="B35" s="34">
        <v>27</v>
      </c>
      <c r="C35" t="s">
        <v>638</v>
      </c>
      <c r="D35" t="s">
        <v>639</v>
      </c>
      <c r="E35" s="35" t="s">
        <v>674</v>
      </c>
      <c r="F35" s="21">
        <v>3</v>
      </c>
      <c r="G35" s="21">
        <v>1</v>
      </c>
      <c r="H35" s="21">
        <v>1</v>
      </c>
      <c r="I35" s="21">
        <v>1</v>
      </c>
      <c r="J35" s="21">
        <v>1</v>
      </c>
      <c r="K35" s="21">
        <v>1</v>
      </c>
    </row>
    <row r="36" spans="1:11" x14ac:dyDescent="0.25">
      <c r="A36" s="34">
        <v>28</v>
      </c>
      <c r="B36" s="34">
        <v>28</v>
      </c>
      <c r="C36" t="s">
        <v>638</v>
      </c>
      <c r="D36" t="s">
        <v>639</v>
      </c>
      <c r="E36" s="35" t="s">
        <v>675</v>
      </c>
      <c r="F36" s="21">
        <v>4</v>
      </c>
      <c r="G36" s="21">
        <v>2</v>
      </c>
      <c r="H36" s="21">
        <v>2</v>
      </c>
      <c r="I36" s="21">
        <v>1</v>
      </c>
      <c r="J36" s="21">
        <v>2</v>
      </c>
      <c r="K36" s="21">
        <v>1</v>
      </c>
    </row>
    <row r="37" spans="1:11" x14ac:dyDescent="0.25">
      <c r="A37" s="36">
        <v>28</v>
      </c>
      <c r="B37" s="36" t="s">
        <v>92</v>
      </c>
      <c r="C37" t="s">
        <v>638</v>
      </c>
      <c r="D37" t="s">
        <v>639</v>
      </c>
      <c r="E37" s="35" t="s">
        <v>676</v>
      </c>
      <c r="F37" s="21">
        <v>3</v>
      </c>
      <c r="G37" s="21">
        <v>3</v>
      </c>
      <c r="H37" s="21" t="s">
        <v>17</v>
      </c>
      <c r="I37" s="21" t="s">
        <v>17</v>
      </c>
      <c r="J37" s="21" t="s">
        <v>17</v>
      </c>
      <c r="K37" s="21" t="s">
        <v>17</v>
      </c>
    </row>
    <row r="38" spans="1:11" x14ac:dyDescent="0.25">
      <c r="A38" s="34">
        <v>29</v>
      </c>
      <c r="B38" s="34">
        <v>29</v>
      </c>
      <c r="C38" t="s">
        <v>638</v>
      </c>
      <c r="D38" t="s">
        <v>639</v>
      </c>
      <c r="E38" s="35" t="s">
        <v>677</v>
      </c>
      <c r="F38" s="21">
        <v>3</v>
      </c>
      <c r="G38" s="21">
        <v>1</v>
      </c>
      <c r="H38" s="21" t="s">
        <v>17</v>
      </c>
      <c r="I38" s="21" t="s">
        <v>17</v>
      </c>
      <c r="J38" s="21" t="s">
        <v>17</v>
      </c>
      <c r="K38" s="21" t="s">
        <v>17</v>
      </c>
    </row>
    <row r="39" spans="1:11" x14ac:dyDescent="0.25">
      <c r="A39" s="34">
        <v>30</v>
      </c>
      <c r="B39" s="34">
        <v>30</v>
      </c>
      <c r="C39" t="s">
        <v>638</v>
      </c>
      <c r="D39" t="s">
        <v>639</v>
      </c>
      <c r="E39" s="35" t="s">
        <v>678</v>
      </c>
      <c r="F39" s="21">
        <v>2</v>
      </c>
      <c r="G39" s="21">
        <v>1</v>
      </c>
      <c r="H39" s="21">
        <v>1</v>
      </c>
      <c r="I39" s="21">
        <v>1</v>
      </c>
      <c r="J39" s="21">
        <v>2</v>
      </c>
      <c r="K39" s="21">
        <v>1</v>
      </c>
    </row>
    <row r="40" spans="1:11" x14ac:dyDescent="0.25">
      <c r="A40" s="34">
        <v>31</v>
      </c>
      <c r="B40" s="34">
        <v>31</v>
      </c>
      <c r="C40" t="s">
        <v>638</v>
      </c>
      <c r="D40" t="s">
        <v>639</v>
      </c>
      <c r="E40" s="35" t="s">
        <v>679</v>
      </c>
      <c r="F40" s="21">
        <v>2</v>
      </c>
      <c r="G40" s="21">
        <v>1</v>
      </c>
      <c r="H40" s="21">
        <v>1</v>
      </c>
      <c r="I40" s="21">
        <v>1</v>
      </c>
      <c r="J40" s="21" t="s">
        <v>17</v>
      </c>
      <c r="K40" s="21" t="s">
        <v>17</v>
      </c>
    </row>
    <row r="41" spans="1:11" x14ac:dyDescent="0.25">
      <c r="A41" s="34">
        <v>32</v>
      </c>
      <c r="B41" s="34">
        <v>32</v>
      </c>
      <c r="C41" t="s">
        <v>638</v>
      </c>
      <c r="D41" t="s">
        <v>639</v>
      </c>
      <c r="E41" s="35" t="s">
        <v>680</v>
      </c>
      <c r="F41" s="21">
        <v>3</v>
      </c>
      <c r="G41" s="21">
        <v>2</v>
      </c>
      <c r="H41" s="21">
        <v>2</v>
      </c>
      <c r="I41" s="21">
        <v>2</v>
      </c>
      <c r="J41" s="21">
        <v>2</v>
      </c>
      <c r="K41" s="21">
        <v>2</v>
      </c>
    </row>
    <row r="42" spans="1:11" x14ac:dyDescent="0.25">
      <c r="A42" s="34">
        <v>33</v>
      </c>
      <c r="B42" s="34">
        <v>33</v>
      </c>
      <c r="C42" t="s">
        <v>638</v>
      </c>
      <c r="D42" t="s">
        <v>639</v>
      </c>
      <c r="E42" s="35" t="s">
        <v>681</v>
      </c>
      <c r="F42" s="21">
        <v>3</v>
      </c>
      <c r="G42" s="21">
        <v>3</v>
      </c>
      <c r="H42" s="21">
        <v>1</v>
      </c>
      <c r="I42" s="21">
        <v>1</v>
      </c>
      <c r="J42" s="21">
        <v>2</v>
      </c>
      <c r="K42" s="21">
        <v>1</v>
      </c>
    </row>
    <row r="43" spans="1:11" x14ac:dyDescent="0.25">
      <c r="A43" s="34">
        <v>36</v>
      </c>
      <c r="B43" s="34">
        <v>36</v>
      </c>
      <c r="C43" t="s">
        <v>638</v>
      </c>
      <c r="D43" t="s">
        <v>639</v>
      </c>
      <c r="E43" s="35" t="s">
        <v>682</v>
      </c>
      <c r="F43" s="21">
        <v>3</v>
      </c>
      <c r="G43" s="21">
        <v>2</v>
      </c>
      <c r="H43" s="21">
        <v>3</v>
      </c>
      <c r="I43" s="21">
        <v>3</v>
      </c>
      <c r="J43" s="21">
        <v>3</v>
      </c>
      <c r="K43" s="21">
        <v>2</v>
      </c>
    </row>
    <row r="44" spans="1:11" x14ac:dyDescent="0.25">
      <c r="A44" s="34">
        <v>37</v>
      </c>
      <c r="B44" s="34">
        <v>37</v>
      </c>
      <c r="C44" t="s">
        <v>638</v>
      </c>
      <c r="D44" t="s">
        <v>639</v>
      </c>
      <c r="E44" s="35" t="s">
        <v>683</v>
      </c>
      <c r="F44" s="21">
        <v>1</v>
      </c>
      <c r="G44" s="21">
        <v>1</v>
      </c>
      <c r="H44" s="21" t="s">
        <v>17</v>
      </c>
      <c r="I44" s="21" t="s">
        <v>17</v>
      </c>
      <c r="J44" s="21" t="s">
        <v>17</v>
      </c>
      <c r="K44" s="21" t="s">
        <v>17</v>
      </c>
    </row>
    <row r="45" spans="1:11" x14ac:dyDescent="0.25">
      <c r="A45" s="34">
        <v>40</v>
      </c>
      <c r="B45" s="34">
        <v>40</v>
      </c>
      <c r="C45" t="s">
        <v>638</v>
      </c>
      <c r="D45" t="s">
        <v>639</v>
      </c>
      <c r="E45" s="35" t="s">
        <v>684</v>
      </c>
      <c r="F45" s="21">
        <v>3</v>
      </c>
      <c r="G45" s="21">
        <v>2</v>
      </c>
      <c r="H45" s="21">
        <v>2</v>
      </c>
      <c r="I45" s="21">
        <v>2</v>
      </c>
      <c r="J45" s="21">
        <v>3</v>
      </c>
      <c r="K45" s="21">
        <v>3</v>
      </c>
    </row>
    <row r="46" spans="1:11" x14ac:dyDescent="0.25">
      <c r="A46" s="34">
        <v>41</v>
      </c>
      <c r="B46" s="34">
        <v>41</v>
      </c>
      <c r="C46" t="s">
        <v>638</v>
      </c>
      <c r="D46" t="s">
        <v>639</v>
      </c>
      <c r="E46" s="35" t="s">
        <v>685</v>
      </c>
      <c r="F46" s="21">
        <v>4</v>
      </c>
      <c r="G46" s="21">
        <v>4</v>
      </c>
      <c r="H46" s="21">
        <v>4</v>
      </c>
      <c r="I46" s="21">
        <v>4</v>
      </c>
      <c r="J46" s="21">
        <v>4</v>
      </c>
      <c r="K46" s="21">
        <v>4</v>
      </c>
    </row>
    <row r="47" spans="1:11" x14ac:dyDescent="0.25">
      <c r="A47" s="34">
        <v>43</v>
      </c>
      <c r="B47" s="34">
        <v>43</v>
      </c>
      <c r="C47" t="s">
        <v>638</v>
      </c>
      <c r="D47" t="s">
        <v>639</v>
      </c>
      <c r="E47" s="35" t="s">
        <v>686</v>
      </c>
      <c r="F47" s="21">
        <v>4</v>
      </c>
      <c r="G47" s="21">
        <v>3</v>
      </c>
      <c r="H47" s="21">
        <v>3</v>
      </c>
      <c r="I47" s="21">
        <v>3</v>
      </c>
      <c r="J47" s="21">
        <v>4</v>
      </c>
      <c r="K47" s="21">
        <v>3</v>
      </c>
    </row>
    <row r="48" spans="1:11" x14ac:dyDescent="0.25">
      <c r="A48" s="34">
        <v>44</v>
      </c>
      <c r="B48" s="34">
        <v>44</v>
      </c>
      <c r="C48" t="s">
        <v>638</v>
      </c>
      <c r="D48" t="s">
        <v>639</v>
      </c>
      <c r="E48" s="35" t="s">
        <v>687</v>
      </c>
      <c r="F48" s="21">
        <v>4</v>
      </c>
      <c r="G48" s="21">
        <v>3</v>
      </c>
      <c r="H48" s="21">
        <v>3</v>
      </c>
      <c r="I48" s="21">
        <v>3</v>
      </c>
      <c r="J48" s="21">
        <v>3</v>
      </c>
      <c r="K48" s="21">
        <v>3</v>
      </c>
    </row>
    <row r="49" spans="1:11" x14ac:dyDescent="0.25">
      <c r="A49" s="34">
        <v>47</v>
      </c>
      <c r="B49" s="34">
        <v>47</v>
      </c>
      <c r="C49" t="s">
        <v>638</v>
      </c>
      <c r="D49" t="s">
        <v>639</v>
      </c>
      <c r="E49" s="35" t="s">
        <v>688</v>
      </c>
      <c r="F49" s="21">
        <v>2</v>
      </c>
      <c r="G49" s="21">
        <v>1</v>
      </c>
      <c r="H49" s="21">
        <v>1</v>
      </c>
      <c r="I49" s="21">
        <v>1</v>
      </c>
      <c r="J49" s="21">
        <v>1</v>
      </c>
      <c r="K49" s="21">
        <v>1</v>
      </c>
    </row>
    <row r="50" spans="1:11" x14ac:dyDescent="0.25">
      <c r="A50" s="36">
        <v>48</v>
      </c>
      <c r="B50" s="36" t="s">
        <v>113</v>
      </c>
      <c r="C50" t="s">
        <v>638</v>
      </c>
      <c r="D50" t="s">
        <v>639</v>
      </c>
      <c r="E50" s="35" t="s">
        <v>690</v>
      </c>
      <c r="F50" s="21">
        <v>3</v>
      </c>
      <c r="G50" s="21">
        <v>1</v>
      </c>
      <c r="H50" s="21" t="s">
        <v>17</v>
      </c>
      <c r="I50" s="21" t="s">
        <v>17</v>
      </c>
      <c r="J50" s="21" t="s">
        <v>17</v>
      </c>
      <c r="K50" s="21" t="s">
        <v>17</v>
      </c>
    </row>
    <row r="51" spans="1:11" x14ac:dyDescent="0.25">
      <c r="A51" s="34">
        <v>48</v>
      </c>
      <c r="B51" s="34">
        <v>48</v>
      </c>
      <c r="C51" t="s">
        <v>638</v>
      </c>
      <c r="D51" t="s">
        <v>639</v>
      </c>
      <c r="E51" s="35" t="s">
        <v>689</v>
      </c>
      <c r="F51" s="21">
        <v>3</v>
      </c>
      <c r="G51" s="21">
        <v>2</v>
      </c>
      <c r="H51" s="21">
        <v>3</v>
      </c>
      <c r="I51" s="21">
        <v>3</v>
      </c>
      <c r="J51" s="21">
        <v>3</v>
      </c>
      <c r="K51" s="21">
        <v>3</v>
      </c>
    </row>
    <row r="52" spans="1:11" x14ac:dyDescent="0.25">
      <c r="A52" s="34">
        <v>49</v>
      </c>
      <c r="B52" s="34">
        <v>49</v>
      </c>
      <c r="C52" t="s">
        <v>638</v>
      </c>
      <c r="D52" t="s">
        <v>639</v>
      </c>
      <c r="E52" s="35" t="s">
        <v>691</v>
      </c>
      <c r="F52" s="21">
        <v>4</v>
      </c>
      <c r="G52" s="21">
        <v>4</v>
      </c>
      <c r="H52" s="21">
        <v>4</v>
      </c>
      <c r="I52" s="21">
        <v>4</v>
      </c>
      <c r="J52" s="21">
        <v>4</v>
      </c>
      <c r="K52" s="21">
        <v>4</v>
      </c>
    </row>
    <row r="53" spans="1:11" x14ac:dyDescent="0.25">
      <c r="A53" s="34">
        <v>50</v>
      </c>
      <c r="B53" s="34">
        <v>50</v>
      </c>
      <c r="C53" t="s">
        <v>637</v>
      </c>
      <c r="D53" t="s">
        <v>17</v>
      </c>
      <c r="E53" s="35" t="s">
        <v>692</v>
      </c>
      <c r="F53" s="21">
        <v>3</v>
      </c>
      <c r="G53" s="21">
        <v>2</v>
      </c>
      <c r="H53" s="21">
        <v>3</v>
      </c>
      <c r="I53" s="21">
        <v>2</v>
      </c>
      <c r="J53" s="21">
        <v>1</v>
      </c>
      <c r="K53" s="21">
        <v>1</v>
      </c>
    </row>
    <row r="54" spans="1:11" x14ac:dyDescent="0.25">
      <c r="A54" s="34">
        <v>55</v>
      </c>
      <c r="B54" s="34">
        <v>55</v>
      </c>
      <c r="C54" t="s">
        <v>638</v>
      </c>
      <c r="D54" t="s">
        <v>639</v>
      </c>
      <c r="E54" s="35" t="s">
        <v>693</v>
      </c>
      <c r="F54" s="21">
        <v>2</v>
      </c>
      <c r="G54" s="21">
        <v>2</v>
      </c>
      <c r="H54" s="21" t="s">
        <v>17</v>
      </c>
      <c r="I54" s="21" t="s">
        <v>17</v>
      </c>
      <c r="J54" s="21" t="s">
        <v>17</v>
      </c>
      <c r="K54" s="21" t="s">
        <v>17</v>
      </c>
    </row>
    <row r="55" spans="1:11" x14ac:dyDescent="0.25">
      <c r="A55" s="36">
        <v>56</v>
      </c>
      <c r="B55" s="36" t="s">
        <v>118</v>
      </c>
      <c r="C55" t="s">
        <v>638</v>
      </c>
      <c r="D55" t="s">
        <v>639</v>
      </c>
      <c r="E55" s="35" t="s">
        <v>694</v>
      </c>
      <c r="F55" s="21">
        <v>3</v>
      </c>
      <c r="G55" s="21">
        <v>3</v>
      </c>
      <c r="H55" s="21" t="s">
        <v>17</v>
      </c>
      <c r="I55" s="21" t="s">
        <v>17</v>
      </c>
      <c r="J55" s="21" t="s">
        <v>17</v>
      </c>
      <c r="K55" s="21" t="s">
        <v>17</v>
      </c>
    </row>
    <row r="56" spans="1:11" x14ac:dyDescent="0.25">
      <c r="A56" s="34">
        <v>57</v>
      </c>
      <c r="B56" s="34">
        <v>57</v>
      </c>
      <c r="C56" t="s">
        <v>638</v>
      </c>
      <c r="D56" t="s">
        <v>639</v>
      </c>
      <c r="E56" s="35" t="s">
        <v>695</v>
      </c>
      <c r="F56" s="21">
        <v>2</v>
      </c>
      <c r="G56" s="21">
        <v>2</v>
      </c>
      <c r="H56" s="21" t="s">
        <v>17</v>
      </c>
      <c r="I56" s="21" t="s">
        <v>17</v>
      </c>
      <c r="J56" s="21" t="s">
        <v>17</v>
      </c>
      <c r="K56" s="21" t="s">
        <v>17</v>
      </c>
    </row>
    <row r="57" spans="1:11" x14ac:dyDescent="0.25">
      <c r="A57" s="34">
        <v>60</v>
      </c>
      <c r="B57" s="34">
        <v>60</v>
      </c>
      <c r="C57" t="s">
        <v>638</v>
      </c>
      <c r="D57" t="s">
        <v>639</v>
      </c>
      <c r="E57" s="35" t="s">
        <v>696</v>
      </c>
      <c r="F57" s="21">
        <v>2</v>
      </c>
      <c r="G57" s="21">
        <v>1</v>
      </c>
      <c r="H57" s="21">
        <v>2</v>
      </c>
      <c r="I57" s="21">
        <v>1</v>
      </c>
      <c r="J57" s="21">
        <v>1</v>
      </c>
      <c r="K57" s="21">
        <v>2</v>
      </c>
    </row>
    <row r="58" spans="1:11" x14ac:dyDescent="0.25">
      <c r="A58" s="34">
        <v>61</v>
      </c>
      <c r="B58" s="34">
        <v>61</v>
      </c>
      <c r="C58" t="s">
        <v>637</v>
      </c>
      <c r="D58" t="s">
        <v>17</v>
      </c>
      <c r="E58" s="35" t="s">
        <v>697</v>
      </c>
      <c r="F58" s="21">
        <v>1</v>
      </c>
      <c r="G58" s="21">
        <v>1</v>
      </c>
      <c r="H58" s="21">
        <v>1</v>
      </c>
      <c r="I58" s="21">
        <v>1</v>
      </c>
      <c r="J58" s="21">
        <v>1</v>
      </c>
      <c r="K58" s="21">
        <v>1</v>
      </c>
    </row>
    <row r="59" spans="1:11" x14ac:dyDescent="0.25">
      <c r="A59" s="34">
        <v>62</v>
      </c>
      <c r="B59" s="34">
        <v>62</v>
      </c>
      <c r="C59" t="s">
        <v>638</v>
      </c>
      <c r="D59" t="s">
        <v>639</v>
      </c>
      <c r="E59" s="35" t="s">
        <v>698</v>
      </c>
      <c r="F59" s="21">
        <v>1</v>
      </c>
      <c r="G59" s="21">
        <v>1</v>
      </c>
      <c r="H59" s="21" t="s">
        <v>17</v>
      </c>
      <c r="I59" s="21" t="s">
        <v>17</v>
      </c>
      <c r="J59" s="21" t="s">
        <v>17</v>
      </c>
      <c r="K59" s="21" t="s">
        <v>17</v>
      </c>
    </row>
    <row r="60" spans="1:11" x14ac:dyDescent="0.25">
      <c r="A60" s="36">
        <v>64</v>
      </c>
      <c r="B60" s="36" t="s">
        <v>124</v>
      </c>
      <c r="C60" t="s">
        <v>638</v>
      </c>
      <c r="D60" t="s">
        <v>639</v>
      </c>
      <c r="E60" s="35" t="s">
        <v>699</v>
      </c>
      <c r="F60" s="21">
        <v>2</v>
      </c>
      <c r="G60" s="21">
        <v>3</v>
      </c>
      <c r="H60" s="21" t="s">
        <v>17</v>
      </c>
      <c r="I60" s="21" t="s">
        <v>17</v>
      </c>
      <c r="J60" s="21" t="s">
        <v>17</v>
      </c>
      <c r="K60" s="21" t="s">
        <v>17</v>
      </c>
    </row>
    <row r="61" spans="1:11" x14ac:dyDescent="0.25">
      <c r="A61" s="34">
        <v>65</v>
      </c>
      <c r="B61" s="34">
        <v>65</v>
      </c>
      <c r="C61" t="s">
        <v>638</v>
      </c>
      <c r="D61" t="s">
        <v>639</v>
      </c>
      <c r="E61" s="35" t="s">
        <v>700</v>
      </c>
      <c r="F61" s="21">
        <v>2</v>
      </c>
      <c r="G61" s="21">
        <v>1</v>
      </c>
      <c r="H61" s="21">
        <v>2</v>
      </c>
      <c r="I61" s="21">
        <v>1</v>
      </c>
      <c r="J61" s="21">
        <v>2</v>
      </c>
      <c r="K61" s="21">
        <v>1</v>
      </c>
    </row>
    <row r="62" spans="1:11" x14ac:dyDescent="0.25">
      <c r="A62" s="36">
        <v>66</v>
      </c>
      <c r="B62" s="36" t="s">
        <v>127</v>
      </c>
      <c r="C62" t="s">
        <v>638</v>
      </c>
      <c r="D62" t="s">
        <v>639</v>
      </c>
      <c r="E62" s="35" t="s">
        <v>701</v>
      </c>
      <c r="F62" s="21">
        <v>4</v>
      </c>
      <c r="G62" s="21">
        <v>4</v>
      </c>
      <c r="H62" s="21">
        <v>2</v>
      </c>
      <c r="I62" s="21">
        <v>3</v>
      </c>
      <c r="J62" s="21">
        <v>3</v>
      </c>
      <c r="K62" s="21">
        <v>3</v>
      </c>
    </row>
    <row r="63" spans="1:11" x14ac:dyDescent="0.25">
      <c r="A63" s="34">
        <v>67</v>
      </c>
      <c r="B63" s="34">
        <v>67</v>
      </c>
      <c r="C63" t="s">
        <v>638</v>
      </c>
      <c r="D63" t="s">
        <v>639</v>
      </c>
      <c r="E63" s="35" t="s">
        <v>702</v>
      </c>
      <c r="F63" s="21">
        <v>3</v>
      </c>
      <c r="G63" s="21">
        <v>2</v>
      </c>
      <c r="H63" s="21">
        <v>4</v>
      </c>
      <c r="I63" s="21">
        <v>4</v>
      </c>
      <c r="J63" s="21">
        <v>2</v>
      </c>
      <c r="K63" s="21">
        <v>2</v>
      </c>
    </row>
    <row r="64" spans="1:11" x14ac:dyDescent="0.25">
      <c r="A64" s="34">
        <v>68</v>
      </c>
      <c r="B64" s="34">
        <v>68</v>
      </c>
      <c r="C64" t="s">
        <v>638</v>
      </c>
      <c r="D64" t="s">
        <v>639</v>
      </c>
      <c r="E64" s="35" t="s">
        <v>703</v>
      </c>
      <c r="F64" s="21">
        <v>3</v>
      </c>
      <c r="G64" s="21">
        <v>1</v>
      </c>
      <c r="H64" s="21">
        <v>4</v>
      </c>
      <c r="I64" s="21">
        <v>3</v>
      </c>
      <c r="J64" s="21" t="s">
        <v>17</v>
      </c>
      <c r="K64" s="21" t="s">
        <v>17</v>
      </c>
    </row>
    <row r="65" spans="1:11" x14ac:dyDescent="0.25">
      <c r="A65" s="34">
        <v>70</v>
      </c>
      <c r="B65" s="34">
        <v>70</v>
      </c>
      <c r="C65" t="s">
        <v>638</v>
      </c>
      <c r="D65" t="s">
        <v>639</v>
      </c>
      <c r="E65" s="35" t="s">
        <v>704</v>
      </c>
      <c r="F65" s="21">
        <v>4</v>
      </c>
      <c r="G65" s="21">
        <v>3</v>
      </c>
      <c r="H65" s="21">
        <v>2</v>
      </c>
      <c r="I65" s="21">
        <v>2</v>
      </c>
      <c r="J65" s="21" t="s">
        <v>17</v>
      </c>
      <c r="K65" s="21" t="s">
        <v>17</v>
      </c>
    </row>
    <row r="66" spans="1:11" x14ac:dyDescent="0.25">
      <c r="A66" s="34">
        <v>71</v>
      </c>
      <c r="B66" s="34">
        <v>71</v>
      </c>
      <c r="C66" t="s">
        <v>638</v>
      </c>
      <c r="D66" t="s">
        <v>639</v>
      </c>
      <c r="E66" s="35" t="s">
        <v>705</v>
      </c>
      <c r="F66" s="21">
        <v>4</v>
      </c>
      <c r="G66" s="21">
        <v>4</v>
      </c>
      <c r="H66" s="21">
        <v>4</v>
      </c>
      <c r="I66" s="21">
        <v>4</v>
      </c>
      <c r="J66" s="21">
        <v>4</v>
      </c>
      <c r="K66" s="21">
        <v>4</v>
      </c>
    </row>
    <row r="67" spans="1:11" x14ac:dyDescent="0.25">
      <c r="A67" s="36">
        <v>72</v>
      </c>
      <c r="B67" s="36">
        <v>72</v>
      </c>
      <c r="C67" t="s">
        <v>638</v>
      </c>
      <c r="D67" t="s">
        <v>639</v>
      </c>
      <c r="E67" s="35" t="s">
        <v>706</v>
      </c>
      <c r="F67" s="21">
        <v>4</v>
      </c>
      <c r="G67" s="21">
        <v>4</v>
      </c>
      <c r="H67" s="21">
        <v>4</v>
      </c>
      <c r="I67" s="21">
        <v>4</v>
      </c>
      <c r="J67" s="21">
        <v>4</v>
      </c>
      <c r="K67" s="21">
        <v>4</v>
      </c>
    </row>
    <row r="68" spans="1:11" x14ac:dyDescent="0.25">
      <c r="A68" s="34">
        <v>73</v>
      </c>
      <c r="B68" s="34">
        <v>73</v>
      </c>
      <c r="C68" t="s">
        <v>638</v>
      </c>
      <c r="D68" t="s">
        <v>639</v>
      </c>
      <c r="E68" s="35" t="s">
        <v>707</v>
      </c>
      <c r="F68" s="21">
        <v>4</v>
      </c>
      <c r="G68" s="21">
        <v>4</v>
      </c>
      <c r="H68" s="21">
        <v>4</v>
      </c>
      <c r="I68" s="21">
        <v>4</v>
      </c>
      <c r="J68" s="21">
        <v>4</v>
      </c>
      <c r="K68" s="21">
        <v>4</v>
      </c>
    </row>
    <row r="69" spans="1:11" x14ac:dyDescent="0.25">
      <c r="A69" s="36">
        <v>74</v>
      </c>
      <c r="B69" s="36" t="s">
        <v>138</v>
      </c>
      <c r="C69" t="s">
        <v>638</v>
      </c>
      <c r="D69" t="s">
        <v>639</v>
      </c>
      <c r="E69" s="35" t="s">
        <v>708</v>
      </c>
      <c r="F69" s="21">
        <v>4</v>
      </c>
      <c r="G69" s="21">
        <v>4</v>
      </c>
      <c r="H69" s="21" t="s">
        <v>17</v>
      </c>
      <c r="I69" s="21" t="s">
        <v>17</v>
      </c>
      <c r="J69" s="21" t="s">
        <v>17</v>
      </c>
      <c r="K69" s="21" t="s">
        <v>17</v>
      </c>
    </row>
    <row r="70" spans="1:11" x14ac:dyDescent="0.25">
      <c r="A70" s="34">
        <v>75</v>
      </c>
      <c r="B70" s="34">
        <v>75</v>
      </c>
      <c r="C70" t="s">
        <v>638</v>
      </c>
      <c r="D70" t="s">
        <v>639</v>
      </c>
      <c r="E70" s="35" t="s">
        <v>709</v>
      </c>
      <c r="F70" s="21">
        <v>3</v>
      </c>
      <c r="G70" s="21">
        <v>2</v>
      </c>
      <c r="H70" s="21">
        <v>3</v>
      </c>
      <c r="I70" s="21">
        <v>3</v>
      </c>
      <c r="J70" s="21">
        <v>4</v>
      </c>
      <c r="K70" s="21">
        <v>3</v>
      </c>
    </row>
    <row r="71" spans="1:11" x14ac:dyDescent="0.25">
      <c r="A71" s="34">
        <v>76</v>
      </c>
      <c r="B71" s="34">
        <v>76</v>
      </c>
      <c r="C71" t="s">
        <v>638</v>
      </c>
      <c r="D71" t="s">
        <v>639</v>
      </c>
      <c r="E71" s="35" t="s">
        <v>710</v>
      </c>
      <c r="F71" s="21">
        <v>4</v>
      </c>
      <c r="G71" s="21">
        <v>4</v>
      </c>
      <c r="H71" s="21" t="s">
        <v>17</v>
      </c>
      <c r="I71" s="21" t="s">
        <v>17</v>
      </c>
      <c r="J71" s="21" t="s">
        <v>17</v>
      </c>
      <c r="K71" s="21" t="s">
        <v>17</v>
      </c>
    </row>
    <row r="72" spans="1:11" x14ac:dyDescent="0.25">
      <c r="A72" s="34">
        <v>77</v>
      </c>
      <c r="B72" s="34">
        <v>77</v>
      </c>
      <c r="C72" t="s">
        <v>638</v>
      </c>
      <c r="D72" t="s">
        <v>639</v>
      </c>
      <c r="E72" s="35" t="s">
        <v>711</v>
      </c>
      <c r="F72" s="21">
        <v>3</v>
      </c>
      <c r="G72" s="21">
        <v>4</v>
      </c>
      <c r="H72" s="21" t="s">
        <v>17</v>
      </c>
      <c r="I72" s="21" t="s">
        <v>17</v>
      </c>
      <c r="J72" s="21" t="s">
        <v>17</v>
      </c>
      <c r="K72" s="21" t="s">
        <v>17</v>
      </c>
    </row>
    <row r="73" spans="1:11" x14ac:dyDescent="0.25">
      <c r="A73" s="34">
        <v>82</v>
      </c>
      <c r="B73" s="34">
        <v>82</v>
      </c>
      <c r="C73" t="s">
        <v>638</v>
      </c>
      <c r="D73" t="s">
        <v>639</v>
      </c>
      <c r="E73" s="35" t="s">
        <v>712</v>
      </c>
      <c r="F73" s="21" t="s">
        <v>17</v>
      </c>
      <c r="G73" s="21" t="s">
        <v>17</v>
      </c>
      <c r="H73" s="21" t="s">
        <v>17</v>
      </c>
      <c r="I73" s="21" t="s">
        <v>17</v>
      </c>
      <c r="J73" s="21">
        <v>1</v>
      </c>
      <c r="K73" s="21">
        <v>1</v>
      </c>
    </row>
    <row r="74" spans="1:11" x14ac:dyDescent="0.25">
      <c r="A74" s="34">
        <v>83</v>
      </c>
      <c r="B74" s="34">
        <v>83</v>
      </c>
      <c r="C74" t="s">
        <v>638</v>
      </c>
      <c r="D74" t="s">
        <v>639</v>
      </c>
      <c r="E74" s="35" t="s">
        <v>713</v>
      </c>
      <c r="F74" s="21" t="s">
        <v>17</v>
      </c>
      <c r="G74" s="21" t="s">
        <v>17</v>
      </c>
      <c r="H74" s="21" t="s">
        <v>17</v>
      </c>
      <c r="I74" s="21" t="s">
        <v>17</v>
      </c>
      <c r="J74" s="21">
        <v>1</v>
      </c>
      <c r="K74" s="21">
        <v>2</v>
      </c>
    </row>
    <row r="75" spans="1:11" x14ac:dyDescent="0.25">
      <c r="A75" s="34">
        <v>84</v>
      </c>
      <c r="B75" s="34">
        <v>84</v>
      </c>
      <c r="C75" t="s">
        <v>638</v>
      </c>
      <c r="D75" t="s">
        <v>639</v>
      </c>
      <c r="E75" s="35" t="s">
        <v>714</v>
      </c>
      <c r="F75" s="21" t="s">
        <v>17</v>
      </c>
      <c r="G75" s="21" t="s">
        <v>17</v>
      </c>
      <c r="H75" s="21" t="s">
        <v>17</v>
      </c>
      <c r="I75" s="21" t="s">
        <v>17</v>
      </c>
      <c r="J75" s="21">
        <v>1</v>
      </c>
      <c r="K75" s="21">
        <v>1</v>
      </c>
    </row>
    <row r="76" spans="1:11" x14ac:dyDescent="0.25">
      <c r="A76" s="34">
        <v>98</v>
      </c>
      <c r="B76" s="34">
        <v>98</v>
      </c>
      <c r="C76" t="s">
        <v>638</v>
      </c>
      <c r="D76" t="s">
        <v>639</v>
      </c>
      <c r="E76" s="35" t="s">
        <v>842</v>
      </c>
      <c r="F76" s="21">
        <v>4</v>
      </c>
      <c r="G76" s="21">
        <v>2</v>
      </c>
      <c r="H76" s="21">
        <v>4</v>
      </c>
      <c r="I76" s="21">
        <v>1</v>
      </c>
      <c r="J76" s="21">
        <v>2</v>
      </c>
      <c r="K76" s="21">
        <v>1</v>
      </c>
    </row>
    <row r="77" spans="1:11" x14ac:dyDescent="0.25">
      <c r="A77" s="34">
        <v>99</v>
      </c>
      <c r="B77" s="34">
        <v>99</v>
      </c>
      <c r="C77" t="s">
        <v>638</v>
      </c>
      <c r="D77" t="s">
        <v>639</v>
      </c>
      <c r="E77" s="35" t="s">
        <v>715</v>
      </c>
      <c r="F77" s="21">
        <v>2</v>
      </c>
      <c r="G77" s="21">
        <v>1</v>
      </c>
      <c r="H77" s="21" t="s">
        <v>17</v>
      </c>
      <c r="I77" s="21" t="s">
        <v>17</v>
      </c>
      <c r="J77" s="21" t="s">
        <v>17</v>
      </c>
      <c r="K77" s="21" t="s">
        <v>17</v>
      </c>
    </row>
    <row r="78" spans="1:11" x14ac:dyDescent="0.25">
      <c r="A78" s="34">
        <v>101</v>
      </c>
      <c r="B78" s="34">
        <v>101</v>
      </c>
      <c r="C78" t="s">
        <v>638</v>
      </c>
      <c r="D78" t="s">
        <v>639</v>
      </c>
      <c r="E78" s="35" t="s">
        <v>716</v>
      </c>
      <c r="F78" s="21">
        <v>3</v>
      </c>
      <c r="G78" s="21">
        <v>4</v>
      </c>
      <c r="H78" s="21">
        <v>4</v>
      </c>
      <c r="I78" s="21">
        <v>4</v>
      </c>
      <c r="J78" s="21">
        <v>4</v>
      </c>
      <c r="K78" s="21">
        <v>4</v>
      </c>
    </row>
    <row r="79" spans="1:11" x14ac:dyDescent="0.25">
      <c r="A79" s="34">
        <v>102</v>
      </c>
      <c r="B79" s="34">
        <v>102</v>
      </c>
      <c r="C79" t="s">
        <v>638</v>
      </c>
      <c r="D79" t="s">
        <v>639</v>
      </c>
      <c r="E79" s="35" t="s">
        <v>717</v>
      </c>
      <c r="F79" s="21">
        <v>3</v>
      </c>
      <c r="G79" s="21">
        <v>4</v>
      </c>
      <c r="H79" s="21" t="s">
        <v>17</v>
      </c>
      <c r="I79" s="21" t="s">
        <v>17</v>
      </c>
      <c r="J79" s="21" t="s">
        <v>17</v>
      </c>
      <c r="K79" s="21" t="s">
        <v>17</v>
      </c>
    </row>
    <row r="80" spans="1:11" x14ac:dyDescent="0.25">
      <c r="A80" s="34">
        <v>105</v>
      </c>
      <c r="B80" s="34">
        <v>105</v>
      </c>
      <c r="C80" t="s">
        <v>637</v>
      </c>
      <c r="D80" t="s">
        <v>17</v>
      </c>
      <c r="E80" s="35" t="s">
        <v>718</v>
      </c>
      <c r="F80" s="21">
        <v>4</v>
      </c>
      <c r="G80" s="21">
        <v>3</v>
      </c>
      <c r="H80" s="21">
        <v>4</v>
      </c>
      <c r="I80" s="21">
        <v>4</v>
      </c>
      <c r="J80" s="21">
        <v>4</v>
      </c>
      <c r="K80" s="21">
        <v>3</v>
      </c>
    </row>
    <row r="81" spans="1:11" x14ac:dyDescent="0.25">
      <c r="A81" s="34">
        <v>106</v>
      </c>
      <c r="B81" s="34">
        <v>106</v>
      </c>
      <c r="C81" t="s">
        <v>638</v>
      </c>
      <c r="D81" t="s">
        <v>639</v>
      </c>
      <c r="E81" s="35" t="s">
        <v>719</v>
      </c>
      <c r="F81" s="21">
        <v>3</v>
      </c>
      <c r="G81" s="21">
        <v>2</v>
      </c>
      <c r="H81" s="21">
        <v>2</v>
      </c>
      <c r="I81" s="21">
        <v>3</v>
      </c>
      <c r="J81" s="21">
        <v>2</v>
      </c>
      <c r="K81" s="21">
        <v>3</v>
      </c>
    </row>
    <row r="82" spans="1:11" x14ac:dyDescent="0.25">
      <c r="A82" s="34">
        <v>107</v>
      </c>
      <c r="B82" s="34">
        <v>107</v>
      </c>
      <c r="C82" t="s">
        <v>637</v>
      </c>
      <c r="D82" t="s">
        <v>17</v>
      </c>
      <c r="E82" s="35" t="s">
        <v>720</v>
      </c>
      <c r="F82" s="21">
        <v>4</v>
      </c>
      <c r="G82" s="21">
        <v>3</v>
      </c>
      <c r="H82" s="21">
        <v>3</v>
      </c>
      <c r="I82" s="21">
        <v>3</v>
      </c>
      <c r="J82" s="21">
        <v>2</v>
      </c>
      <c r="K82" s="21">
        <v>2</v>
      </c>
    </row>
    <row r="83" spans="1:11" x14ac:dyDescent="0.25">
      <c r="A83" s="34">
        <v>110</v>
      </c>
      <c r="B83" s="34">
        <v>110</v>
      </c>
      <c r="C83" t="s">
        <v>637</v>
      </c>
      <c r="D83" t="s">
        <v>17</v>
      </c>
      <c r="E83" s="35" t="s">
        <v>721</v>
      </c>
      <c r="F83" s="21">
        <v>2</v>
      </c>
      <c r="G83" s="21">
        <v>1</v>
      </c>
      <c r="H83" s="21" t="s">
        <v>17</v>
      </c>
      <c r="I83" s="21" t="s">
        <v>17</v>
      </c>
      <c r="J83" s="21" t="s">
        <v>17</v>
      </c>
      <c r="K83" s="21" t="s">
        <v>17</v>
      </c>
    </row>
    <row r="84" spans="1:11" x14ac:dyDescent="0.25">
      <c r="A84" s="34">
        <v>111</v>
      </c>
      <c r="B84" s="34">
        <v>111</v>
      </c>
      <c r="C84" t="s">
        <v>638</v>
      </c>
      <c r="D84" t="s">
        <v>639</v>
      </c>
      <c r="E84" s="35" t="s">
        <v>722</v>
      </c>
      <c r="F84" s="21">
        <v>2</v>
      </c>
      <c r="G84" s="21">
        <v>3</v>
      </c>
      <c r="H84" s="21" t="s">
        <v>17</v>
      </c>
      <c r="I84" s="21" t="s">
        <v>17</v>
      </c>
      <c r="J84" s="21" t="s">
        <v>17</v>
      </c>
      <c r="K84" s="21" t="s">
        <v>17</v>
      </c>
    </row>
    <row r="85" spans="1:11" x14ac:dyDescent="0.25">
      <c r="A85" s="34">
        <v>113</v>
      </c>
      <c r="B85" s="34">
        <v>113</v>
      </c>
      <c r="C85" t="s">
        <v>638</v>
      </c>
      <c r="D85" t="s">
        <v>639</v>
      </c>
      <c r="E85" s="35" t="s">
        <v>723</v>
      </c>
      <c r="F85" s="21">
        <v>2</v>
      </c>
      <c r="G85" s="21">
        <v>2</v>
      </c>
      <c r="H85" s="21" t="s">
        <v>17</v>
      </c>
      <c r="I85" s="21" t="s">
        <v>17</v>
      </c>
      <c r="J85" s="21" t="s">
        <v>17</v>
      </c>
      <c r="K85" s="21" t="s">
        <v>17</v>
      </c>
    </row>
    <row r="86" spans="1:11" x14ac:dyDescent="0.25">
      <c r="A86" s="34">
        <v>114</v>
      </c>
      <c r="B86" s="34">
        <v>114</v>
      </c>
      <c r="C86" t="s">
        <v>638</v>
      </c>
      <c r="D86" t="s">
        <v>639</v>
      </c>
      <c r="E86" s="35" t="s">
        <v>724</v>
      </c>
      <c r="F86" s="21">
        <v>1</v>
      </c>
      <c r="G86" s="21">
        <v>2</v>
      </c>
      <c r="H86" s="21" t="s">
        <v>17</v>
      </c>
      <c r="I86" s="21" t="s">
        <v>17</v>
      </c>
      <c r="J86" s="21" t="s">
        <v>17</v>
      </c>
      <c r="K86" s="21" t="s">
        <v>17</v>
      </c>
    </row>
    <row r="87" spans="1:11" x14ac:dyDescent="0.25">
      <c r="A87" s="36">
        <v>116</v>
      </c>
      <c r="B87" s="36" t="s">
        <v>157</v>
      </c>
      <c r="C87" t="s">
        <v>638</v>
      </c>
      <c r="D87" t="s">
        <v>639</v>
      </c>
      <c r="E87" s="35" t="s">
        <v>725</v>
      </c>
      <c r="F87" s="21">
        <v>1</v>
      </c>
      <c r="G87" s="21">
        <v>1</v>
      </c>
      <c r="H87" s="21" t="s">
        <v>17</v>
      </c>
      <c r="I87" s="21" t="s">
        <v>17</v>
      </c>
      <c r="J87" s="21" t="s">
        <v>17</v>
      </c>
      <c r="K87" s="21" t="s">
        <v>17</v>
      </c>
    </row>
    <row r="88" spans="1:11" x14ac:dyDescent="0.25">
      <c r="A88" s="36">
        <v>118</v>
      </c>
      <c r="B88" s="36">
        <v>118</v>
      </c>
      <c r="C88" t="s">
        <v>637</v>
      </c>
      <c r="D88" t="s">
        <v>17</v>
      </c>
      <c r="E88" s="35" t="s">
        <v>726</v>
      </c>
      <c r="F88" s="21">
        <v>2</v>
      </c>
      <c r="G88" s="21">
        <v>2</v>
      </c>
      <c r="H88" s="21">
        <v>2</v>
      </c>
      <c r="I88" s="21">
        <v>1</v>
      </c>
      <c r="J88" s="21">
        <v>2</v>
      </c>
      <c r="K88" s="21">
        <v>2</v>
      </c>
    </row>
    <row r="89" spans="1:11" x14ac:dyDescent="0.25">
      <c r="A89" s="36">
        <v>118</v>
      </c>
      <c r="B89" s="36" t="s">
        <v>161</v>
      </c>
      <c r="C89" t="s">
        <v>638</v>
      </c>
      <c r="D89" t="s">
        <v>639</v>
      </c>
      <c r="E89" s="35" t="s">
        <v>843</v>
      </c>
      <c r="F89" s="21">
        <v>1</v>
      </c>
      <c r="G89" s="21">
        <v>1</v>
      </c>
      <c r="H89" s="21" t="s">
        <v>17</v>
      </c>
      <c r="I89" s="21" t="s">
        <v>17</v>
      </c>
      <c r="J89" s="21" t="s">
        <v>17</v>
      </c>
      <c r="K89" s="21" t="s">
        <v>17</v>
      </c>
    </row>
    <row r="90" spans="1:11" x14ac:dyDescent="0.25">
      <c r="A90" s="34">
        <v>119</v>
      </c>
      <c r="B90" s="34">
        <v>119</v>
      </c>
      <c r="C90" t="s">
        <v>637</v>
      </c>
      <c r="D90" t="s">
        <v>17</v>
      </c>
      <c r="E90" s="35" t="s">
        <v>727</v>
      </c>
      <c r="F90" s="21">
        <v>2</v>
      </c>
      <c r="G90" s="21">
        <v>1</v>
      </c>
      <c r="H90" s="21">
        <v>1</v>
      </c>
      <c r="I90" s="21">
        <v>1</v>
      </c>
      <c r="J90" s="21" t="s">
        <v>17</v>
      </c>
      <c r="K90" s="21" t="s">
        <v>17</v>
      </c>
    </row>
    <row r="91" spans="1:11" x14ac:dyDescent="0.25">
      <c r="A91" s="36">
        <v>119</v>
      </c>
      <c r="B91" s="36" t="s">
        <v>164</v>
      </c>
      <c r="C91" t="s">
        <v>638</v>
      </c>
      <c r="D91" t="s">
        <v>639</v>
      </c>
      <c r="E91" s="35" t="s">
        <v>844</v>
      </c>
      <c r="F91" s="21">
        <v>1</v>
      </c>
      <c r="G91" s="21">
        <v>1</v>
      </c>
      <c r="H91" s="21" t="s">
        <v>17</v>
      </c>
      <c r="I91" s="21" t="s">
        <v>17</v>
      </c>
      <c r="J91" s="21" t="s">
        <v>17</v>
      </c>
      <c r="K91" s="21" t="s">
        <v>17</v>
      </c>
    </row>
    <row r="92" spans="1:11" x14ac:dyDescent="0.25">
      <c r="A92" s="34">
        <v>120</v>
      </c>
      <c r="B92" s="34">
        <v>120</v>
      </c>
      <c r="C92" t="s">
        <v>638</v>
      </c>
      <c r="D92" t="s">
        <v>639</v>
      </c>
      <c r="E92" s="35" t="s">
        <v>728</v>
      </c>
      <c r="F92" s="21">
        <v>3</v>
      </c>
      <c r="G92" s="21">
        <v>4</v>
      </c>
      <c r="H92" s="21">
        <v>3</v>
      </c>
      <c r="I92" s="21">
        <v>4</v>
      </c>
      <c r="J92" s="21">
        <v>4</v>
      </c>
      <c r="K92" s="21">
        <v>4</v>
      </c>
    </row>
    <row r="93" spans="1:11" x14ac:dyDescent="0.25">
      <c r="A93" s="34">
        <v>121</v>
      </c>
      <c r="B93" s="34">
        <v>121</v>
      </c>
      <c r="C93" t="s">
        <v>638</v>
      </c>
      <c r="D93" t="s">
        <v>639</v>
      </c>
      <c r="E93" s="35" t="s">
        <v>729</v>
      </c>
      <c r="F93" s="21">
        <v>1</v>
      </c>
      <c r="G93" s="21">
        <v>1</v>
      </c>
      <c r="H93" s="21" t="s">
        <v>17</v>
      </c>
      <c r="I93" s="21" t="s">
        <v>17</v>
      </c>
      <c r="J93" s="21" t="s">
        <v>17</v>
      </c>
      <c r="K93" s="21" t="s">
        <v>17</v>
      </c>
    </row>
    <row r="94" spans="1:11" x14ac:dyDescent="0.25">
      <c r="A94" s="34">
        <v>122</v>
      </c>
      <c r="B94" s="34">
        <v>122</v>
      </c>
      <c r="C94" t="s">
        <v>638</v>
      </c>
      <c r="D94" t="s">
        <v>639</v>
      </c>
      <c r="E94" s="35" t="s">
        <v>730</v>
      </c>
      <c r="F94" s="21">
        <v>1</v>
      </c>
      <c r="G94" s="21">
        <v>2</v>
      </c>
      <c r="H94" s="21" t="s">
        <v>17</v>
      </c>
      <c r="I94" s="21" t="s">
        <v>17</v>
      </c>
      <c r="J94" s="21" t="s">
        <v>17</v>
      </c>
      <c r="K94" s="21" t="s">
        <v>17</v>
      </c>
    </row>
    <row r="95" spans="1:11" x14ac:dyDescent="0.25">
      <c r="A95" s="34">
        <v>123</v>
      </c>
      <c r="B95" s="34">
        <v>123</v>
      </c>
      <c r="C95" t="s">
        <v>638</v>
      </c>
      <c r="D95" t="s">
        <v>639</v>
      </c>
      <c r="E95" s="35" t="s">
        <v>731</v>
      </c>
      <c r="F95" s="21">
        <v>2</v>
      </c>
      <c r="G95" s="21">
        <v>3</v>
      </c>
      <c r="H95" s="21" t="s">
        <v>17</v>
      </c>
      <c r="I95" s="21" t="s">
        <v>17</v>
      </c>
      <c r="J95" s="21" t="s">
        <v>17</v>
      </c>
      <c r="K95" s="21" t="s">
        <v>17</v>
      </c>
    </row>
    <row r="96" spans="1:11" x14ac:dyDescent="0.25">
      <c r="A96" s="34">
        <v>124</v>
      </c>
      <c r="B96" s="34">
        <v>124</v>
      </c>
      <c r="C96" t="s">
        <v>638</v>
      </c>
      <c r="D96" t="s">
        <v>639</v>
      </c>
      <c r="E96" s="35" t="s">
        <v>732</v>
      </c>
      <c r="F96" s="21">
        <v>2</v>
      </c>
      <c r="G96" s="21">
        <v>2</v>
      </c>
      <c r="H96" s="21">
        <v>2</v>
      </c>
      <c r="I96" s="21">
        <v>3</v>
      </c>
      <c r="J96" s="21">
        <v>2</v>
      </c>
      <c r="K96" s="21">
        <v>3</v>
      </c>
    </row>
    <row r="97" spans="1:11" x14ac:dyDescent="0.25">
      <c r="A97" s="34">
        <v>125</v>
      </c>
      <c r="B97" s="34">
        <v>125</v>
      </c>
      <c r="C97" t="s">
        <v>638</v>
      </c>
      <c r="D97" t="s">
        <v>639</v>
      </c>
      <c r="E97" s="35" t="s">
        <v>733</v>
      </c>
      <c r="F97" s="21">
        <v>2</v>
      </c>
      <c r="G97" s="21">
        <v>3</v>
      </c>
      <c r="H97" s="21">
        <v>1</v>
      </c>
      <c r="I97" s="21">
        <v>3</v>
      </c>
      <c r="J97" s="21">
        <v>1</v>
      </c>
      <c r="K97" s="21">
        <v>3</v>
      </c>
    </row>
    <row r="98" spans="1:11" x14ac:dyDescent="0.25">
      <c r="A98" s="34">
        <v>128</v>
      </c>
      <c r="B98" s="34">
        <v>128</v>
      </c>
      <c r="C98" t="s">
        <v>637</v>
      </c>
      <c r="D98" t="s">
        <v>17</v>
      </c>
      <c r="E98" s="35" t="s">
        <v>734</v>
      </c>
      <c r="F98" s="21">
        <v>4</v>
      </c>
      <c r="G98" s="21">
        <v>4</v>
      </c>
      <c r="H98" s="21">
        <v>4</v>
      </c>
      <c r="I98" s="21">
        <v>4</v>
      </c>
      <c r="J98" s="21">
        <v>3</v>
      </c>
      <c r="K98" s="21">
        <v>3</v>
      </c>
    </row>
    <row r="99" spans="1:11" x14ac:dyDescent="0.25">
      <c r="A99" s="34">
        <v>131</v>
      </c>
      <c r="B99" s="34">
        <v>131</v>
      </c>
      <c r="C99" t="s">
        <v>638</v>
      </c>
      <c r="D99" t="s">
        <v>639</v>
      </c>
      <c r="E99" s="35" t="s">
        <v>735</v>
      </c>
      <c r="F99" s="21">
        <v>3</v>
      </c>
      <c r="G99" s="21">
        <v>4</v>
      </c>
      <c r="H99" s="21">
        <v>1</v>
      </c>
      <c r="I99" s="21">
        <v>3</v>
      </c>
      <c r="J99" s="21">
        <v>2</v>
      </c>
      <c r="K99" s="21">
        <v>3</v>
      </c>
    </row>
    <row r="100" spans="1:11" x14ac:dyDescent="0.25">
      <c r="A100" s="34">
        <v>132</v>
      </c>
      <c r="B100" s="34">
        <v>132</v>
      </c>
      <c r="C100" t="s">
        <v>638</v>
      </c>
      <c r="D100" t="s">
        <v>639</v>
      </c>
      <c r="E100" s="35" t="s">
        <v>736</v>
      </c>
      <c r="F100" s="21">
        <v>3</v>
      </c>
      <c r="G100" s="21">
        <v>3</v>
      </c>
      <c r="H100" s="21">
        <v>1</v>
      </c>
      <c r="I100" s="21">
        <v>2</v>
      </c>
      <c r="J100" s="21">
        <v>1</v>
      </c>
      <c r="K100" s="21">
        <v>3</v>
      </c>
    </row>
    <row r="101" spans="1:11" x14ac:dyDescent="0.25">
      <c r="A101" s="34">
        <v>139</v>
      </c>
      <c r="B101" s="34">
        <v>139</v>
      </c>
      <c r="C101" t="s">
        <v>637</v>
      </c>
      <c r="D101" t="s">
        <v>17</v>
      </c>
      <c r="E101" s="35" t="s">
        <v>737</v>
      </c>
      <c r="F101" s="21">
        <v>1</v>
      </c>
      <c r="G101" s="21">
        <v>1</v>
      </c>
      <c r="H101" s="21">
        <v>2</v>
      </c>
      <c r="I101" s="21">
        <v>1</v>
      </c>
      <c r="J101" s="21">
        <v>1</v>
      </c>
      <c r="K101" s="21">
        <v>1</v>
      </c>
    </row>
    <row r="102" spans="1:11" x14ac:dyDescent="0.25">
      <c r="A102" s="34">
        <v>140</v>
      </c>
      <c r="B102" s="34">
        <v>140</v>
      </c>
      <c r="C102" t="s">
        <v>637</v>
      </c>
      <c r="D102" t="s">
        <v>17</v>
      </c>
      <c r="E102" s="35" t="s">
        <v>738</v>
      </c>
      <c r="F102" s="21">
        <v>4</v>
      </c>
      <c r="G102" s="21">
        <v>4</v>
      </c>
      <c r="H102" s="21">
        <v>4</v>
      </c>
      <c r="I102" s="21">
        <v>4</v>
      </c>
      <c r="J102" s="21">
        <v>4</v>
      </c>
      <c r="K102" s="21">
        <v>4</v>
      </c>
    </row>
    <row r="103" spans="1:11" x14ac:dyDescent="0.25">
      <c r="A103" s="36">
        <v>143</v>
      </c>
      <c r="B103" s="36" t="s">
        <v>177</v>
      </c>
      <c r="C103" t="s">
        <v>638</v>
      </c>
      <c r="D103" t="s">
        <v>639</v>
      </c>
      <c r="E103" s="35" t="s">
        <v>739</v>
      </c>
      <c r="F103" s="21">
        <v>1</v>
      </c>
      <c r="G103" s="21">
        <v>3</v>
      </c>
      <c r="H103" s="21" t="s">
        <v>17</v>
      </c>
      <c r="I103" s="21" t="s">
        <v>17</v>
      </c>
      <c r="J103" s="21" t="s">
        <v>17</v>
      </c>
      <c r="K103" s="21" t="s">
        <v>17</v>
      </c>
    </row>
    <row r="104" spans="1:11" x14ac:dyDescent="0.25">
      <c r="A104" s="34">
        <v>148</v>
      </c>
      <c r="B104" s="34">
        <v>148</v>
      </c>
      <c r="C104" t="s">
        <v>637</v>
      </c>
      <c r="D104" t="s">
        <v>17</v>
      </c>
      <c r="E104" s="35" t="s">
        <v>740</v>
      </c>
      <c r="F104" s="21">
        <v>2</v>
      </c>
      <c r="G104" s="21">
        <v>2</v>
      </c>
      <c r="H104" s="21">
        <v>2</v>
      </c>
      <c r="I104" s="21">
        <v>3</v>
      </c>
      <c r="J104" s="21">
        <v>4</v>
      </c>
      <c r="K104" s="21">
        <v>4</v>
      </c>
    </row>
    <row r="105" spans="1:11" x14ac:dyDescent="0.25">
      <c r="A105" s="34">
        <v>150</v>
      </c>
      <c r="B105" s="34">
        <v>150</v>
      </c>
      <c r="C105" t="s">
        <v>638</v>
      </c>
      <c r="D105" t="s">
        <v>639</v>
      </c>
      <c r="E105" s="35" t="s">
        <v>741</v>
      </c>
      <c r="F105" s="21">
        <v>3</v>
      </c>
      <c r="G105" s="21">
        <v>4</v>
      </c>
      <c r="H105" s="21">
        <v>2</v>
      </c>
      <c r="I105" s="21">
        <v>4</v>
      </c>
      <c r="J105" s="21">
        <v>3</v>
      </c>
      <c r="K105" s="21">
        <v>4</v>
      </c>
    </row>
    <row r="106" spans="1:11" x14ac:dyDescent="0.25">
      <c r="A106" s="34">
        <v>152</v>
      </c>
      <c r="B106" s="34">
        <v>152</v>
      </c>
      <c r="C106" t="s">
        <v>638</v>
      </c>
      <c r="D106" t="s">
        <v>639</v>
      </c>
      <c r="E106" s="35" t="s">
        <v>742</v>
      </c>
      <c r="F106" s="21">
        <v>1</v>
      </c>
      <c r="G106" s="21">
        <v>2</v>
      </c>
      <c r="H106" s="21" t="s">
        <v>17</v>
      </c>
      <c r="I106" s="21" t="s">
        <v>17</v>
      </c>
      <c r="J106" s="21" t="s">
        <v>17</v>
      </c>
      <c r="K106" s="21" t="s">
        <v>17</v>
      </c>
    </row>
    <row r="107" spans="1:11" x14ac:dyDescent="0.25">
      <c r="A107" s="34">
        <v>153</v>
      </c>
      <c r="B107" s="34">
        <v>153</v>
      </c>
      <c r="C107" t="s">
        <v>637</v>
      </c>
      <c r="D107" t="s">
        <v>17</v>
      </c>
      <c r="E107" s="35" t="s">
        <v>743</v>
      </c>
      <c r="F107" s="21">
        <v>3</v>
      </c>
      <c r="G107" s="21">
        <v>3</v>
      </c>
      <c r="H107" s="21" t="s">
        <v>17</v>
      </c>
      <c r="I107" s="21" t="s">
        <v>17</v>
      </c>
      <c r="J107" s="21" t="s">
        <v>17</v>
      </c>
      <c r="K107" s="21" t="s">
        <v>17</v>
      </c>
    </row>
    <row r="108" spans="1:11" x14ac:dyDescent="0.25">
      <c r="A108" s="34">
        <v>154</v>
      </c>
      <c r="B108" s="34">
        <v>154</v>
      </c>
      <c r="C108" t="s">
        <v>637</v>
      </c>
      <c r="D108" t="s">
        <v>17</v>
      </c>
      <c r="E108" s="35" t="s">
        <v>744</v>
      </c>
      <c r="F108" s="21">
        <v>2</v>
      </c>
      <c r="G108" s="21">
        <v>3</v>
      </c>
      <c r="H108" s="21" t="s">
        <v>17</v>
      </c>
      <c r="I108" s="21" t="s">
        <v>17</v>
      </c>
      <c r="J108" s="21" t="s">
        <v>17</v>
      </c>
      <c r="K108" s="21" t="s">
        <v>17</v>
      </c>
    </row>
    <row r="109" spans="1:11" x14ac:dyDescent="0.25">
      <c r="A109" s="34">
        <v>155</v>
      </c>
      <c r="B109" s="34">
        <v>155</v>
      </c>
      <c r="C109" t="s">
        <v>637</v>
      </c>
      <c r="D109" t="s">
        <v>17</v>
      </c>
      <c r="E109" s="35" t="s">
        <v>745</v>
      </c>
      <c r="F109" s="21">
        <v>2</v>
      </c>
      <c r="G109" s="21">
        <v>3</v>
      </c>
      <c r="H109" s="21">
        <v>3</v>
      </c>
      <c r="I109" s="21">
        <v>3</v>
      </c>
      <c r="J109" s="21" t="s">
        <v>17</v>
      </c>
      <c r="K109" s="21" t="s">
        <v>17</v>
      </c>
    </row>
    <row r="110" spans="1:11" x14ac:dyDescent="0.25">
      <c r="A110" s="34">
        <v>156</v>
      </c>
      <c r="B110" s="34">
        <v>156</v>
      </c>
      <c r="C110" t="s">
        <v>637</v>
      </c>
      <c r="D110" t="s">
        <v>17</v>
      </c>
      <c r="E110" s="35" t="s">
        <v>746</v>
      </c>
      <c r="F110" s="21">
        <v>2</v>
      </c>
      <c r="G110" s="21">
        <v>2</v>
      </c>
      <c r="H110" s="21">
        <v>2</v>
      </c>
      <c r="I110" s="21">
        <v>3</v>
      </c>
      <c r="J110" s="21">
        <v>1</v>
      </c>
      <c r="K110" s="21">
        <v>2</v>
      </c>
    </row>
    <row r="111" spans="1:11" x14ac:dyDescent="0.25">
      <c r="A111" s="34">
        <v>157</v>
      </c>
      <c r="B111" s="34">
        <v>157</v>
      </c>
      <c r="C111" t="s">
        <v>638</v>
      </c>
      <c r="D111" t="s">
        <v>639</v>
      </c>
      <c r="E111" s="35" t="s">
        <v>747</v>
      </c>
      <c r="F111" s="21">
        <v>1</v>
      </c>
      <c r="G111" s="21">
        <v>2</v>
      </c>
      <c r="H111" s="21" t="s">
        <v>17</v>
      </c>
      <c r="I111" s="21" t="s">
        <v>17</v>
      </c>
      <c r="J111" s="21" t="s">
        <v>17</v>
      </c>
      <c r="K111" s="21" t="s">
        <v>17</v>
      </c>
    </row>
    <row r="112" spans="1:11" x14ac:dyDescent="0.25">
      <c r="A112" s="34">
        <v>158</v>
      </c>
      <c r="B112" s="34">
        <v>158</v>
      </c>
      <c r="C112" t="s">
        <v>638</v>
      </c>
      <c r="D112" t="s">
        <v>639</v>
      </c>
      <c r="E112" s="35" t="s">
        <v>748</v>
      </c>
      <c r="F112" s="21">
        <v>1</v>
      </c>
      <c r="G112" s="21">
        <v>3</v>
      </c>
      <c r="H112" s="21" t="s">
        <v>17</v>
      </c>
      <c r="I112" s="21" t="s">
        <v>17</v>
      </c>
      <c r="J112" s="21" t="s">
        <v>17</v>
      </c>
      <c r="K112" s="21" t="s">
        <v>17</v>
      </c>
    </row>
    <row r="113" spans="1:11" x14ac:dyDescent="0.25">
      <c r="A113" s="34">
        <v>159</v>
      </c>
      <c r="B113" s="34">
        <v>159</v>
      </c>
      <c r="C113" t="s">
        <v>638</v>
      </c>
      <c r="D113" t="s">
        <v>639</v>
      </c>
      <c r="E113" s="35" t="s">
        <v>749</v>
      </c>
      <c r="F113" s="21">
        <v>1</v>
      </c>
      <c r="G113" s="21">
        <v>3</v>
      </c>
      <c r="H113" s="21" t="s">
        <v>17</v>
      </c>
      <c r="I113" s="21" t="s">
        <v>17</v>
      </c>
      <c r="J113" s="21" t="s">
        <v>17</v>
      </c>
      <c r="K113" s="21" t="s">
        <v>17</v>
      </c>
    </row>
    <row r="114" spans="1:11" x14ac:dyDescent="0.25">
      <c r="A114" s="34">
        <v>161</v>
      </c>
      <c r="B114" s="34">
        <v>161</v>
      </c>
      <c r="C114" t="s">
        <v>638</v>
      </c>
      <c r="D114" t="s">
        <v>639</v>
      </c>
      <c r="E114" s="35" t="s">
        <v>750</v>
      </c>
      <c r="F114" s="21">
        <v>1</v>
      </c>
      <c r="G114" s="21">
        <v>2</v>
      </c>
      <c r="H114" s="21" t="s">
        <v>17</v>
      </c>
      <c r="I114" s="21" t="s">
        <v>17</v>
      </c>
      <c r="J114" s="21" t="s">
        <v>17</v>
      </c>
      <c r="K114" s="21" t="s">
        <v>17</v>
      </c>
    </row>
    <row r="115" spans="1:11" x14ac:dyDescent="0.25">
      <c r="A115" s="34">
        <v>164</v>
      </c>
      <c r="B115" s="34">
        <v>164</v>
      </c>
      <c r="C115" t="s">
        <v>637</v>
      </c>
      <c r="D115" t="s">
        <v>17</v>
      </c>
      <c r="E115" s="35" t="s">
        <v>751</v>
      </c>
      <c r="F115" s="21">
        <v>4</v>
      </c>
      <c r="G115" s="21">
        <v>4</v>
      </c>
      <c r="H115" s="21">
        <v>4</v>
      </c>
      <c r="I115" s="21">
        <v>4</v>
      </c>
      <c r="J115" s="21">
        <v>4</v>
      </c>
      <c r="K115" s="21">
        <v>4</v>
      </c>
    </row>
    <row r="116" spans="1:11" x14ac:dyDescent="0.25">
      <c r="A116" s="34">
        <v>166</v>
      </c>
      <c r="B116" s="34">
        <v>166</v>
      </c>
      <c r="C116" t="s">
        <v>637</v>
      </c>
      <c r="D116" t="s">
        <v>17</v>
      </c>
      <c r="E116" s="35" t="s">
        <v>752</v>
      </c>
      <c r="F116" s="21">
        <v>4</v>
      </c>
      <c r="G116" s="21">
        <v>4</v>
      </c>
      <c r="H116" s="21">
        <v>4</v>
      </c>
      <c r="I116" s="21">
        <v>4</v>
      </c>
      <c r="J116" s="21">
        <v>4</v>
      </c>
      <c r="K116" s="21">
        <v>3</v>
      </c>
    </row>
    <row r="117" spans="1:11" x14ac:dyDescent="0.25">
      <c r="A117" s="34">
        <v>167</v>
      </c>
      <c r="B117" s="34">
        <v>167</v>
      </c>
      <c r="C117" t="s">
        <v>638</v>
      </c>
      <c r="D117" t="s">
        <v>639</v>
      </c>
      <c r="E117" s="35" t="s">
        <v>753</v>
      </c>
      <c r="F117" s="21">
        <v>2</v>
      </c>
      <c r="G117" s="21">
        <v>4</v>
      </c>
      <c r="H117" s="21" t="s">
        <v>17</v>
      </c>
      <c r="I117" s="21" t="s">
        <v>17</v>
      </c>
      <c r="J117" s="21" t="s">
        <v>17</v>
      </c>
      <c r="K117" s="21" t="s">
        <v>17</v>
      </c>
    </row>
    <row r="118" spans="1:11" x14ac:dyDescent="0.25">
      <c r="A118" s="34">
        <v>168</v>
      </c>
      <c r="B118" s="34">
        <v>168</v>
      </c>
      <c r="C118" t="s">
        <v>637</v>
      </c>
      <c r="D118" t="s">
        <v>17</v>
      </c>
      <c r="E118" s="35" t="s">
        <v>754</v>
      </c>
      <c r="F118" s="21">
        <v>4</v>
      </c>
      <c r="G118" s="21">
        <v>3</v>
      </c>
      <c r="H118" s="21">
        <v>4</v>
      </c>
      <c r="I118" s="21">
        <v>4</v>
      </c>
      <c r="J118" s="21">
        <v>4</v>
      </c>
      <c r="K118" s="21">
        <v>4</v>
      </c>
    </row>
    <row r="119" spans="1:11" x14ac:dyDescent="0.25">
      <c r="A119" s="34">
        <v>169</v>
      </c>
      <c r="B119" s="34">
        <v>169</v>
      </c>
      <c r="C119" t="s">
        <v>637</v>
      </c>
      <c r="D119" t="s">
        <v>17</v>
      </c>
      <c r="E119" s="35" t="s">
        <v>755</v>
      </c>
      <c r="F119" s="21">
        <v>4</v>
      </c>
      <c r="G119" s="21">
        <v>4</v>
      </c>
      <c r="H119" s="21">
        <v>4</v>
      </c>
      <c r="I119" s="21">
        <v>4</v>
      </c>
      <c r="J119" s="21">
        <v>4</v>
      </c>
      <c r="K119" s="21">
        <v>4</v>
      </c>
    </row>
    <row r="120" spans="1:11" x14ac:dyDescent="0.25">
      <c r="A120" s="34">
        <v>173</v>
      </c>
      <c r="B120" s="34">
        <v>173</v>
      </c>
      <c r="C120" t="s">
        <v>637</v>
      </c>
      <c r="D120" t="s">
        <v>17</v>
      </c>
      <c r="E120" s="35" t="s">
        <v>756</v>
      </c>
      <c r="F120" s="21">
        <v>1</v>
      </c>
      <c r="G120" s="21">
        <v>3</v>
      </c>
      <c r="H120" s="21" t="s">
        <v>17</v>
      </c>
      <c r="I120" s="21" t="s">
        <v>17</v>
      </c>
      <c r="J120" s="21" t="s">
        <v>17</v>
      </c>
      <c r="K120" s="21" t="s">
        <v>17</v>
      </c>
    </row>
    <row r="121" spans="1:11" x14ac:dyDescent="0.25">
      <c r="A121" s="34">
        <v>177</v>
      </c>
      <c r="B121" s="34">
        <v>177</v>
      </c>
      <c r="C121" t="s">
        <v>638</v>
      </c>
      <c r="D121" t="s">
        <v>639</v>
      </c>
      <c r="E121" s="35" t="s">
        <v>757</v>
      </c>
      <c r="F121" s="21">
        <v>1</v>
      </c>
      <c r="G121" s="21">
        <v>3</v>
      </c>
      <c r="H121" s="21" t="s">
        <v>17</v>
      </c>
      <c r="I121" s="21" t="s">
        <v>17</v>
      </c>
      <c r="J121" s="21" t="s">
        <v>17</v>
      </c>
      <c r="K121" s="21" t="s">
        <v>17</v>
      </c>
    </row>
    <row r="122" spans="1:11" x14ac:dyDescent="0.25">
      <c r="A122" s="34">
        <v>178</v>
      </c>
      <c r="B122" s="34">
        <v>178</v>
      </c>
      <c r="C122" t="s">
        <v>638</v>
      </c>
      <c r="D122" t="s">
        <v>639</v>
      </c>
      <c r="E122" s="35" t="s">
        <v>758</v>
      </c>
      <c r="F122" s="21">
        <v>2</v>
      </c>
      <c r="G122" s="21">
        <v>3</v>
      </c>
      <c r="H122" s="21" t="s">
        <v>17</v>
      </c>
      <c r="I122" s="21" t="s">
        <v>17</v>
      </c>
      <c r="J122" s="21" t="s">
        <v>17</v>
      </c>
      <c r="K122" s="21" t="s">
        <v>17</v>
      </c>
    </row>
    <row r="123" spans="1:11" x14ac:dyDescent="0.25">
      <c r="A123" s="34">
        <v>179</v>
      </c>
      <c r="B123" s="34">
        <v>179</v>
      </c>
      <c r="C123" t="s">
        <v>638</v>
      </c>
      <c r="D123" t="s">
        <v>639</v>
      </c>
      <c r="E123" s="35" t="s">
        <v>759</v>
      </c>
      <c r="F123" s="21">
        <v>1</v>
      </c>
      <c r="G123" s="21">
        <v>4</v>
      </c>
      <c r="H123" s="21" t="s">
        <v>17</v>
      </c>
      <c r="I123" s="21" t="s">
        <v>17</v>
      </c>
      <c r="J123" s="21" t="s">
        <v>17</v>
      </c>
      <c r="K123" s="21" t="s">
        <v>17</v>
      </c>
    </row>
    <row r="124" spans="1:11" x14ac:dyDescent="0.25">
      <c r="A124" s="34">
        <v>180</v>
      </c>
      <c r="B124" s="34">
        <v>180</v>
      </c>
      <c r="C124" t="s">
        <v>637</v>
      </c>
      <c r="D124" t="s">
        <v>17</v>
      </c>
      <c r="E124" s="35" t="s">
        <v>760</v>
      </c>
      <c r="F124" s="21">
        <v>4</v>
      </c>
      <c r="G124" s="21">
        <v>4</v>
      </c>
      <c r="H124" s="21">
        <v>4</v>
      </c>
      <c r="I124" s="21">
        <v>4</v>
      </c>
      <c r="J124" s="21">
        <v>3</v>
      </c>
      <c r="K124" s="21">
        <v>3</v>
      </c>
    </row>
    <row r="125" spans="1:11" x14ac:dyDescent="0.25">
      <c r="A125" s="34">
        <v>181</v>
      </c>
      <c r="B125" s="34">
        <v>181</v>
      </c>
      <c r="C125" t="s">
        <v>637</v>
      </c>
      <c r="D125" t="s">
        <v>17</v>
      </c>
      <c r="E125" s="35" t="s">
        <v>761</v>
      </c>
      <c r="F125" s="21">
        <v>4</v>
      </c>
      <c r="G125" s="21">
        <v>4</v>
      </c>
      <c r="H125" s="21">
        <v>4</v>
      </c>
      <c r="I125" s="21">
        <v>4</v>
      </c>
      <c r="J125" s="21">
        <v>3</v>
      </c>
      <c r="K125" s="21">
        <v>2</v>
      </c>
    </row>
    <row r="126" spans="1:11" x14ac:dyDescent="0.25">
      <c r="A126" s="34">
        <v>182</v>
      </c>
      <c r="B126" s="34">
        <v>182</v>
      </c>
      <c r="C126" t="s">
        <v>637</v>
      </c>
      <c r="D126" t="s">
        <v>17</v>
      </c>
      <c r="E126" s="35" t="s">
        <v>762</v>
      </c>
      <c r="F126" s="21">
        <v>2</v>
      </c>
      <c r="G126" s="21">
        <v>2</v>
      </c>
      <c r="H126" s="21">
        <v>3</v>
      </c>
      <c r="I126" s="21">
        <v>3</v>
      </c>
      <c r="J126" s="21" t="s">
        <v>17</v>
      </c>
      <c r="K126" s="21" t="s">
        <v>17</v>
      </c>
    </row>
    <row r="127" spans="1:11" x14ac:dyDescent="0.25">
      <c r="A127" s="34">
        <v>183</v>
      </c>
      <c r="B127" s="34">
        <v>183</v>
      </c>
      <c r="C127" t="s">
        <v>637</v>
      </c>
      <c r="D127" t="s">
        <v>17</v>
      </c>
      <c r="E127" s="35" t="s">
        <v>763</v>
      </c>
      <c r="F127" s="21">
        <v>3</v>
      </c>
      <c r="G127" s="21">
        <v>3</v>
      </c>
      <c r="H127" s="21">
        <v>3</v>
      </c>
      <c r="I127" s="21">
        <v>4</v>
      </c>
      <c r="J127" s="21" t="s">
        <v>17</v>
      </c>
      <c r="K127" s="21" t="s">
        <v>17</v>
      </c>
    </row>
    <row r="128" spans="1:11" x14ac:dyDescent="0.25">
      <c r="A128" s="34">
        <v>186</v>
      </c>
      <c r="B128" s="34">
        <v>186</v>
      </c>
      <c r="C128" t="s">
        <v>637</v>
      </c>
      <c r="D128" t="s">
        <v>17</v>
      </c>
      <c r="E128" s="35" t="s">
        <v>764</v>
      </c>
      <c r="F128" s="21">
        <v>2</v>
      </c>
      <c r="G128" s="21">
        <v>2</v>
      </c>
      <c r="H128" s="21" t="s">
        <v>17</v>
      </c>
      <c r="I128" s="21" t="s">
        <v>17</v>
      </c>
      <c r="J128" s="21" t="s">
        <v>17</v>
      </c>
      <c r="K128" s="21" t="s">
        <v>17</v>
      </c>
    </row>
    <row r="129" spans="1:11" x14ac:dyDescent="0.25">
      <c r="A129" s="34">
        <v>187</v>
      </c>
      <c r="B129" s="34">
        <v>187</v>
      </c>
      <c r="C129" t="s">
        <v>637</v>
      </c>
      <c r="D129" t="s">
        <v>17</v>
      </c>
      <c r="E129" s="35" t="s">
        <v>765</v>
      </c>
      <c r="F129" s="21">
        <v>3</v>
      </c>
      <c r="G129" s="21">
        <v>3</v>
      </c>
      <c r="H129" s="21">
        <v>4</v>
      </c>
      <c r="I129" s="21">
        <v>3</v>
      </c>
      <c r="J129" s="21">
        <v>3</v>
      </c>
      <c r="K129" s="21">
        <v>2</v>
      </c>
    </row>
    <row r="130" spans="1:11" x14ac:dyDescent="0.25">
      <c r="A130" s="34">
        <v>190</v>
      </c>
      <c r="B130" s="34">
        <v>190</v>
      </c>
      <c r="C130" t="s">
        <v>638</v>
      </c>
      <c r="D130" t="s">
        <v>639</v>
      </c>
      <c r="E130" s="35" t="s">
        <v>766</v>
      </c>
      <c r="F130" s="21">
        <v>1</v>
      </c>
      <c r="G130" s="21">
        <v>3</v>
      </c>
      <c r="H130" s="21" t="s">
        <v>17</v>
      </c>
      <c r="I130" s="21" t="s">
        <v>17</v>
      </c>
      <c r="J130" s="21" t="s">
        <v>17</v>
      </c>
      <c r="K130" s="21" t="s">
        <v>17</v>
      </c>
    </row>
    <row r="131" spans="1:11" x14ac:dyDescent="0.25">
      <c r="A131" s="34">
        <v>192</v>
      </c>
      <c r="B131" s="34">
        <v>192</v>
      </c>
      <c r="C131" t="s">
        <v>638</v>
      </c>
      <c r="D131" t="s">
        <v>639</v>
      </c>
      <c r="E131" s="35" t="s">
        <v>767</v>
      </c>
      <c r="F131" s="21">
        <v>1</v>
      </c>
      <c r="G131" s="21">
        <v>3</v>
      </c>
      <c r="H131" s="21" t="s">
        <v>17</v>
      </c>
      <c r="I131" s="21" t="s">
        <v>17</v>
      </c>
      <c r="J131" s="21" t="s">
        <v>17</v>
      </c>
      <c r="K131" s="21" t="s">
        <v>17</v>
      </c>
    </row>
    <row r="132" spans="1:11" x14ac:dyDescent="0.25">
      <c r="A132" s="36">
        <v>193</v>
      </c>
      <c r="B132" s="36" t="s">
        <v>206</v>
      </c>
      <c r="C132" t="s">
        <v>638</v>
      </c>
      <c r="D132" t="s">
        <v>639</v>
      </c>
      <c r="E132" s="35" t="s">
        <v>768</v>
      </c>
      <c r="F132" s="21">
        <v>2</v>
      </c>
      <c r="G132" s="21">
        <v>3</v>
      </c>
      <c r="H132" s="21" t="s">
        <v>17</v>
      </c>
      <c r="I132" s="21" t="s">
        <v>17</v>
      </c>
      <c r="J132" s="21" t="s">
        <v>17</v>
      </c>
      <c r="K132" s="21" t="s">
        <v>17</v>
      </c>
    </row>
    <row r="133" spans="1:11" x14ac:dyDescent="0.25">
      <c r="A133" s="34">
        <v>197</v>
      </c>
      <c r="B133" s="34">
        <v>197</v>
      </c>
      <c r="C133" t="s">
        <v>638</v>
      </c>
      <c r="D133" t="s">
        <v>639</v>
      </c>
      <c r="E133" s="35" t="s">
        <v>769</v>
      </c>
      <c r="F133" s="21">
        <v>1</v>
      </c>
      <c r="G133" s="21">
        <v>4</v>
      </c>
      <c r="H133" s="21" t="s">
        <v>17</v>
      </c>
      <c r="I133" s="21" t="s">
        <v>17</v>
      </c>
      <c r="J133" s="21" t="s">
        <v>17</v>
      </c>
      <c r="K133" s="21" t="s">
        <v>17</v>
      </c>
    </row>
    <row r="134" spans="1:11" x14ac:dyDescent="0.25">
      <c r="A134" s="34">
        <v>200</v>
      </c>
      <c r="B134" s="34">
        <v>200</v>
      </c>
      <c r="C134" t="s">
        <v>637</v>
      </c>
      <c r="D134" t="s">
        <v>17</v>
      </c>
      <c r="E134" s="35" t="s">
        <v>770</v>
      </c>
      <c r="F134" s="21">
        <v>1</v>
      </c>
      <c r="G134" s="21">
        <v>1</v>
      </c>
      <c r="H134" s="21">
        <v>2</v>
      </c>
      <c r="I134" s="21">
        <v>2</v>
      </c>
      <c r="J134" s="21" t="s">
        <v>17</v>
      </c>
      <c r="K134" s="21" t="s">
        <v>17</v>
      </c>
    </row>
    <row r="135" spans="1:11" x14ac:dyDescent="0.25">
      <c r="A135" s="34">
        <v>201</v>
      </c>
      <c r="B135" s="34">
        <v>201</v>
      </c>
      <c r="C135" t="s">
        <v>637</v>
      </c>
      <c r="D135" t="s">
        <v>17</v>
      </c>
      <c r="E135" s="35" t="s">
        <v>771</v>
      </c>
      <c r="F135" s="21">
        <v>1</v>
      </c>
      <c r="G135" s="21">
        <v>1</v>
      </c>
      <c r="H135" s="21" t="s">
        <v>17</v>
      </c>
      <c r="I135" s="21" t="s">
        <v>17</v>
      </c>
      <c r="J135" s="21" t="s">
        <v>17</v>
      </c>
      <c r="K135" s="21" t="s">
        <v>17</v>
      </c>
    </row>
    <row r="136" spans="1:11" x14ac:dyDescent="0.25">
      <c r="A136" s="34">
        <v>202</v>
      </c>
      <c r="B136" s="34">
        <v>202</v>
      </c>
      <c r="C136" t="s">
        <v>638</v>
      </c>
      <c r="D136" t="s">
        <v>639</v>
      </c>
      <c r="E136" s="35" t="s">
        <v>772</v>
      </c>
      <c r="F136" s="21">
        <v>1</v>
      </c>
      <c r="G136" s="21">
        <v>1</v>
      </c>
      <c r="H136" s="21" t="s">
        <v>17</v>
      </c>
      <c r="I136" s="21" t="s">
        <v>17</v>
      </c>
      <c r="J136" s="21" t="s">
        <v>17</v>
      </c>
      <c r="K136" s="21" t="s">
        <v>17</v>
      </c>
    </row>
    <row r="137" spans="1:11" x14ac:dyDescent="0.25">
      <c r="A137" s="34">
        <v>203</v>
      </c>
      <c r="B137" s="34">
        <v>203</v>
      </c>
      <c r="C137" t="s">
        <v>637</v>
      </c>
      <c r="D137" t="s">
        <v>17</v>
      </c>
      <c r="E137" s="35" t="s">
        <v>773</v>
      </c>
      <c r="F137" s="21">
        <v>2</v>
      </c>
      <c r="G137" s="21">
        <v>1</v>
      </c>
      <c r="H137" s="21">
        <v>1</v>
      </c>
      <c r="I137" s="21">
        <v>1</v>
      </c>
      <c r="J137" s="21" t="s">
        <v>17</v>
      </c>
      <c r="K137" s="21" t="s">
        <v>17</v>
      </c>
    </row>
    <row r="138" spans="1:11" x14ac:dyDescent="0.25">
      <c r="A138" s="34">
        <v>204</v>
      </c>
      <c r="B138" s="34">
        <v>204</v>
      </c>
      <c r="C138" t="s">
        <v>637</v>
      </c>
      <c r="D138" t="s">
        <v>17</v>
      </c>
      <c r="E138" s="35" t="s">
        <v>774</v>
      </c>
      <c r="F138" s="21" t="s">
        <v>17</v>
      </c>
      <c r="G138" s="21" t="s">
        <v>17</v>
      </c>
      <c r="H138" s="21">
        <v>1</v>
      </c>
      <c r="I138" s="21">
        <v>1</v>
      </c>
      <c r="J138" s="21" t="s">
        <v>17</v>
      </c>
      <c r="K138" s="21" t="s">
        <v>17</v>
      </c>
    </row>
    <row r="139" spans="1:11" x14ac:dyDescent="0.25">
      <c r="A139" s="36">
        <v>205</v>
      </c>
      <c r="B139" s="36" t="s">
        <v>214</v>
      </c>
      <c r="C139" t="s">
        <v>638</v>
      </c>
      <c r="D139" t="s">
        <v>639</v>
      </c>
      <c r="E139" s="35" t="s">
        <v>775</v>
      </c>
      <c r="F139" s="21">
        <v>1</v>
      </c>
      <c r="G139" s="21">
        <v>1</v>
      </c>
      <c r="H139" s="21" t="s">
        <v>17</v>
      </c>
      <c r="I139" s="21" t="s">
        <v>17</v>
      </c>
      <c r="J139" s="21" t="s">
        <v>17</v>
      </c>
      <c r="K139" s="21" t="s">
        <v>17</v>
      </c>
    </row>
    <row r="140" spans="1:11" x14ac:dyDescent="0.25">
      <c r="A140" s="34">
        <v>209</v>
      </c>
      <c r="B140" s="34">
        <v>209</v>
      </c>
      <c r="C140" t="s">
        <v>637</v>
      </c>
      <c r="D140" t="s">
        <v>17</v>
      </c>
      <c r="E140" s="35" t="s">
        <v>776</v>
      </c>
      <c r="F140" s="21">
        <v>1</v>
      </c>
      <c r="G140" s="21">
        <v>2</v>
      </c>
      <c r="H140" s="21">
        <v>1</v>
      </c>
      <c r="I140" s="21">
        <v>3</v>
      </c>
      <c r="J140" s="21" t="s">
        <v>17</v>
      </c>
      <c r="K140" s="21" t="s">
        <v>17</v>
      </c>
    </row>
    <row r="141" spans="1:11" x14ac:dyDescent="0.25">
      <c r="A141" s="34">
        <v>210</v>
      </c>
      <c r="B141" s="34">
        <v>210</v>
      </c>
      <c r="C141" t="s">
        <v>638</v>
      </c>
      <c r="D141" t="s">
        <v>639</v>
      </c>
      <c r="E141" s="35" t="s">
        <v>777</v>
      </c>
      <c r="F141" s="21">
        <v>1</v>
      </c>
      <c r="G141" s="21">
        <v>1</v>
      </c>
      <c r="H141" s="21" t="s">
        <v>17</v>
      </c>
      <c r="I141" s="21" t="s">
        <v>17</v>
      </c>
      <c r="J141" s="21" t="s">
        <v>17</v>
      </c>
      <c r="K141" s="21" t="s">
        <v>17</v>
      </c>
    </row>
    <row r="142" spans="1:11" x14ac:dyDescent="0.25">
      <c r="A142" s="36">
        <v>211</v>
      </c>
      <c r="B142" s="36" t="s">
        <v>218</v>
      </c>
      <c r="C142" t="s">
        <v>638</v>
      </c>
      <c r="D142" t="s">
        <v>639</v>
      </c>
      <c r="E142" s="35" t="s">
        <v>778</v>
      </c>
      <c r="F142" s="21">
        <v>1</v>
      </c>
      <c r="G142" s="21">
        <v>1</v>
      </c>
      <c r="H142" s="21" t="s">
        <v>17</v>
      </c>
      <c r="I142" s="21" t="s">
        <v>17</v>
      </c>
      <c r="J142" s="21" t="s">
        <v>17</v>
      </c>
      <c r="K142" s="21" t="s">
        <v>17</v>
      </c>
    </row>
    <row r="143" spans="1:11" x14ac:dyDescent="0.25">
      <c r="A143" s="34">
        <v>212</v>
      </c>
      <c r="B143" s="34">
        <v>212</v>
      </c>
      <c r="C143" t="s">
        <v>638</v>
      </c>
      <c r="D143" t="s">
        <v>639</v>
      </c>
      <c r="E143" s="35" t="s">
        <v>779</v>
      </c>
      <c r="F143" s="21">
        <v>3</v>
      </c>
      <c r="G143" s="21">
        <v>4</v>
      </c>
      <c r="H143" s="21" t="s">
        <v>17</v>
      </c>
      <c r="I143" s="21" t="s">
        <v>17</v>
      </c>
      <c r="J143" s="21" t="s">
        <v>17</v>
      </c>
      <c r="K143" s="21" t="s">
        <v>17</v>
      </c>
    </row>
    <row r="144" spans="1:11" x14ac:dyDescent="0.25">
      <c r="A144" s="34">
        <v>213</v>
      </c>
      <c r="B144" s="34">
        <v>213</v>
      </c>
      <c r="C144" t="s">
        <v>637</v>
      </c>
      <c r="D144" t="s">
        <v>17</v>
      </c>
      <c r="E144" s="35" t="s">
        <v>780</v>
      </c>
      <c r="F144" s="21" t="s">
        <v>17</v>
      </c>
      <c r="G144" s="21" t="s">
        <v>17</v>
      </c>
      <c r="H144" s="21">
        <v>1</v>
      </c>
      <c r="I144" s="21">
        <v>1</v>
      </c>
      <c r="J144" s="21" t="s">
        <v>17</v>
      </c>
      <c r="K144" s="21" t="s">
        <v>17</v>
      </c>
    </row>
    <row r="145" spans="1:11" x14ac:dyDescent="0.25">
      <c r="A145" s="34">
        <v>214</v>
      </c>
      <c r="B145" s="34">
        <v>214</v>
      </c>
      <c r="C145" t="s">
        <v>638</v>
      </c>
      <c r="D145" t="s">
        <v>639</v>
      </c>
      <c r="E145" s="35" t="s">
        <v>781</v>
      </c>
      <c r="F145" s="21">
        <v>2</v>
      </c>
      <c r="G145" s="21">
        <v>3</v>
      </c>
      <c r="H145" s="21" t="s">
        <v>17</v>
      </c>
      <c r="I145" s="21" t="s">
        <v>17</v>
      </c>
      <c r="J145" s="21" t="s">
        <v>17</v>
      </c>
      <c r="K145" s="21" t="s">
        <v>17</v>
      </c>
    </row>
    <row r="146" spans="1:11" x14ac:dyDescent="0.25">
      <c r="A146" s="34">
        <v>215</v>
      </c>
      <c r="B146" s="34">
        <v>215</v>
      </c>
      <c r="C146" t="s">
        <v>638</v>
      </c>
      <c r="D146" t="s">
        <v>639</v>
      </c>
      <c r="E146" s="35" t="s">
        <v>782</v>
      </c>
      <c r="F146" s="21">
        <v>1</v>
      </c>
      <c r="G146" s="21">
        <v>3</v>
      </c>
      <c r="H146" s="21" t="s">
        <v>17</v>
      </c>
      <c r="I146" s="21" t="s">
        <v>17</v>
      </c>
      <c r="J146" s="21" t="s">
        <v>17</v>
      </c>
      <c r="K146" s="21" t="s">
        <v>17</v>
      </c>
    </row>
    <row r="147" spans="1:11" x14ac:dyDescent="0.25">
      <c r="A147" s="34">
        <v>216</v>
      </c>
      <c r="B147" s="34">
        <v>216</v>
      </c>
      <c r="C147" t="s">
        <v>638</v>
      </c>
      <c r="D147" t="s">
        <v>639</v>
      </c>
      <c r="E147" s="35" t="s">
        <v>783</v>
      </c>
      <c r="F147" s="21">
        <v>2</v>
      </c>
      <c r="G147" s="21">
        <v>4</v>
      </c>
      <c r="H147" s="21" t="s">
        <v>17</v>
      </c>
      <c r="I147" s="21" t="s">
        <v>17</v>
      </c>
      <c r="J147" s="21" t="s">
        <v>17</v>
      </c>
      <c r="K147" s="21" t="s">
        <v>17</v>
      </c>
    </row>
    <row r="148" spans="1:11" x14ac:dyDescent="0.25">
      <c r="A148" s="34">
        <v>217</v>
      </c>
      <c r="B148" s="34">
        <v>217</v>
      </c>
      <c r="C148" t="s">
        <v>638</v>
      </c>
      <c r="D148" t="s">
        <v>639</v>
      </c>
      <c r="E148" s="35" t="s">
        <v>784</v>
      </c>
      <c r="F148" s="21">
        <v>2</v>
      </c>
      <c r="G148" s="21">
        <v>3</v>
      </c>
      <c r="H148" s="21" t="s">
        <v>17</v>
      </c>
      <c r="I148" s="21" t="s">
        <v>17</v>
      </c>
      <c r="J148" s="21" t="s">
        <v>17</v>
      </c>
      <c r="K148" s="21" t="s">
        <v>17</v>
      </c>
    </row>
    <row r="149" spans="1:11" x14ac:dyDescent="0.25">
      <c r="A149" s="34">
        <v>218</v>
      </c>
      <c r="B149" s="34">
        <v>218</v>
      </c>
      <c r="C149" t="s">
        <v>638</v>
      </c>
      <c r="D149" t="s">
        <v>639</v>
      </c>
      <c r="E149" s="35" t="s">
        <v>785</v>
      </c>
      <c r="F149" s="21">
        <v>3</v>
      </c>
      <c r="G149" s="21">
        <v>4</v>
      </c>
      <c r="H149" s="21" t="s">
        <v>17</v>
      </c>
      <c r="I149" s="21" t="s">
        <v>17</v>
      </c>
      <c r="J149" s="21" t="s">
        <v>17</v>
      </c>
      <c r="K149" s="21" t="s">
        <v>17</v>
      </c>
    </row>
    <row r="150" spans="1:11" x14ac:dyDescent="0.25">
      <c r="A150" s="34">
        <v>221</v>
      </c>
      <c r="B150" s="34">
        <v>221</v>
      </c>
      <c r="C150" t="s">
        <v>637</v>
      </c>
      <c r="D150" t="s">
        <v>17</v>
      </c>
      <c r="E150" s="35" t="s">
        <v>786</v>
      </c>
      <c r="F150" s="21">
        <v>3</v>
      </c>
      <c r="G150" s="21">
        <v>3</v>
      </c>
      <c r="H150" s="21">
        <v>2</v>
      </c>
      <c r="I150" s="21">
        <v>3</v>
      </c>
      <c r="J150" s="21">
        <v>2</v>
      </c>
      <c r="K150" s="21">
        <v>2</v>
      </c>
    </row>
    <row r="151" spans="1:11" x14ac:dyDescent="0.25">
      <c r="A151" s="34">
        <v>224</v>
      </c>
      <c r="B151" s="34">
        <v>224</v>
      </c>
      <c r="C151" t="s">
        <v>637</v>
      </c>
      <c r="D151" t="s">
        <v>17</v>
      </c>
      <c r="E151" s="35" t="s">
        <v>787</v>
      </c>
      <c r="F151" s="21">
        <v>1</v>
      </c>
      <c r="G151" s="21">
        <v>2</v>
      </c>
      <c r="H151" s="21">
        <v>1</v>
      </c>
      <c r="I151" s="21">
        <v>2</v>
      </c>
      <c r="J151" s="21" t="s">
        <v>17</v>
      </c>
      <c r="K151" s="21" t="s">
        <v>17</v>
      </c>
    </row>
    <row r="152" spans="1:11" x14ac:dyDescent="0.25">
      <c r="A152" s="34">
        <v>226</v>
      </c>
      <c r="B152" s="34">
        <v>226</v>
      </c>
      <c r="C152" t="s">
        <v>637</v>
      </c>
      <c r="D152" t="s">
        <v>17</v>
      </c>
      <c r="E152" s="35" t="s">
        <v>788</v>
      </c>
      <c r="F152" s="21">
        <v>4</v>
      </c>
      <c r="G152" s="21">
        <v>3</v>
      </c>
      <c r="H152" s="21">
        <v>4</v>
      </c>
      <c r="I152" s="21">
        <v>3</v>
      </c>
      <c r="J152" s="21">
        <v>2</v>
      </c>
      <c r="K152" s="21">
        <v>2</v>
      </c>
    </row>
    <row r="153" spans="1:11" x14ac:dyDescent="0.25">
      <c r="A153" s="34">
        <v>232</v>
      </c>
      <c r="B153" s="34">
        <v>232</v>
      </c>
      <c r="C153" t="s">
        <v>637</v>
      </c>
      <c r="D153" t="s">
        <v>17</v>
      </c>
      <c r="E153" s="35" t="s">
        <v>789</v>
      </c>
      <c r="F153" s="21">
        <v>2</v>
      </c>
      <c r="G153" s="21">
        <v>3</v>
      </c>
      <c r="H153" s="21" t="s">
        <v>17</v>
      </c>
      <c r="I153" s="21" t="s">
        <v>17</v>
      </c>
      <c r="J153" s="21" t="s">
        <v>17</v>
      </c>
      <c r="K153" s="21" t="s">
        <v>17</v>
      </c>
    </row>
    <row r="154" spans="1:11" x14ac:dyDescent="0.25">
      <c r="A154" s="34">
        <v>234</v>
      </c>
      <c r="B154" s="34">
        <v>234</v>
      </c>
      <c r="C154" t="s">
        <v>637</v>
      </c>
      <c r="D154" t="s">
        <v>17</v>
      </c>
      <c r="E154" s="35" t="s">
        <v>790</v>
      </c>
      <c r="F154" s="21">
        <v>3</v>
      </c>
      <c r="G154" s="21">
        <v>4</v>
      </c>
      <c r="H154" s="21">
        <v>3</v>
      </c>
      <c r="I154" s="21">
        <v>3</v>
      </c>
      <c r="J154" s="21">
        <v>2</v>
      </c>
      <c r="K154" s="21">
        <v>3</v>
      </c>
    </row>
    <row r="155" spans="1:11" x14ac:dyDescent="0.25">
      <c r="A155" s="34">
        <v>235</v>
      </c>
      <c r="B155" s="34">
        <v>235</v>
      </c>
      <c r="C155" t="s">
        <v>637</v>
      </c>
      <c r="D155" t="s">
        <v>17</v>
      </c>
      <c r="E155" s="35" t="s">
        <v>791</v>
      </c>
      <c r="F155" s="21">
        <v>3</v>
      </c>
      <c r="G155" s="21">
        <v>3</v>
      </c>
      <c r="H155" s="21">
        <v>2</v>
      </c>
      <c r="I155" s="21">
        <v>3</v>
      </c>
      <c r="J155" s="21">
        <v>2</v>
      </c>
      <c r="K155" s="21">
        <v>2</v>
      </c>
    </row>
    <row r="156" spans="1:11" x14ac:dyDescent="0.25">
      <c r="A156" s="34">
        <v>236</v>
      </c>
      <c r="B156" s="34">
        <v>236</v>
      </c>
      <c r="C156" t="s">
        <v>637</v>
      </c>
      <c r="D156" t="s">
        <v>17</v>
      </c>
      <c r="E156" s="35" t="s">
        <v>792</v>
      </c>
      <c r="F156" s="21">
        <v>1</v>
      </c>
      <c r="G156" s="21">
        <v>1</v>
      </c>
      <c r="H156" s="21">
        <v>1</v>
      </c>
      <c r="I156" s="21">
        <v>1</v>
      </c>
      <c r="J156" s="21">
        <v>1</v>
      </c>
      <c r="K156" s="21">
        <v>1</v>
      </c>
    </row>
    <row r="157" spans="1:11" x14ac:dyDescent="0.25">
      <c r="A157" s="34">
        <v>237</v>
      </c>
      <c r="B157" s="34">
        <v>237</v>
      </c>
      <c r="C157" t="s">
        <v>637</v>
      </c>
      <c r="D157" t="s">
        <v>17</v>
      </c>
      <c r="E157" s="35" t="s">
        <v>793</v>
      </c>
      <c r="F157" s="21">
        <v>3</v>
      </c>
      <c r="G157" s="21">
        <v>4</v>
      </c>
      <c r="H157" s="21" t="s">
        <v>17</v>
      </c>
      <c r="I157" s="21" t="s">
        <v>17</v>
      </c>
      <c r="J157" s="21" t="s">
        <v>17</v>
      </c>
      <c r="K157" s="21" t="s">
        <v>17</v>
      </c>
    </row>
    <row r="158" spans="1:11" x14ac:dyDescent="0.25">
      <c r="A158" s="34">
        <v>238</v>
      </c>
      <c r="B158" s="34">
        <v>238</v>
      </c>
      <c r="C158" t="s">
        <v>637</v>
      </c>
      <c r="D158" t="s">
        <v>17</v>
      </c>
      <c r="E158" s="35" t="s">
        <v>794</v>
      </c>
      <c r="F158" s="21">
        <v>2</v>
      </c>
      <c r="G158" s="21">
        <v>2</v>
      </c>
      <c r="H158" s="21">
        <v>2</v>
      </c>
      <c r="I158" s="21">
        <v>2</v>
      </c>
      <c r="J158" s="21">
        <v>1</v>
      </c>
      <c r="K158" s="21">
        <v>1</v>
      </c>
    </row>
    <row r="159" spans="1:11" x14ac:dyDescent="0.25">
      <c r="A159" s="34">
        <v>240</v>
      </c>
      <c r="B159" s="34">
        <v>240</v>
      </c>
      <c r="C159" t="s">
        <v>637</v>
      </c>
      <c r="D159" t="s">
        <v>17</v>
      </c>
      <c r="E159" s="35" t="s">
        <v>795</v>
      </c>
      <c r="F159" s="21">
        <v>3</v>
      </c>
      <c r="G159" s="21">
        <v>4</v>
      </c>
      <c r="H159" s="21">
        <v>3</v>
      </c>
      <c r="I159" s="21">
        <v>4</v>
      </c>
      <c r="J159" s="21">
        <v>2</v>
      </c>
      <c r="K159" s="21">
        <v>4</v>
      </c>
    </row>
    <row r="160" spans="1:11" x14ac:dyDescent="0.25">
      <c r="A160" s="34">
        <v>241</v>
      </c>
      <c r="B160" s="34">
        <v>241</v>
      </c>
      <c r="C160" t="s">
        <v>637</v>
      </c>
      <c r="D160" t="s">
        <v>17</v>
      </c>
      <c r="E160" s="35" t="s">
        <v>796</v>
      </c>
      <c r="F160" s="21">
        <v>2</v>
      </c>
      <c r="G160" s="21">
        <v>2</v>
      </c>
      <c r="H160" s="21">
        <v>2</v>
      </c>
      <c r="I160" s="21">
        <v>2</v>
      </c>
      <c r="J160" s="21">
        <v>1</v>
      </c>
      <c r="K160" s="21">
        <v>1</v>
      </c>
    </row>
    <row r="161" spans="1:11" x14ac:dyDescent="0.25">
      <c r="A161" s="34">
        <v>242</v>
      </c>
      <c r="B161" s="34">
        <v>242</v>
      </c>
      <c r="C161" t="s">
        <v>637</v>
      </c>
      <c r="D161" t="s">
        <v>17</v>
      </c>
      <c r="E161" s="35" t="s">
        <v>797</v>
      </c>
      <c r="F161" s="21">
        <v>3</v>
      </c>
      <c r="G161" s="21">
        <v>4</v>
      </c>
      <c r="H161" s="21" t="s">
        <v>17</v>
      </c>
      <c r="I161" s="21" t="s">
        <v>17</v>
      </c>
      <c r="J161" s="21" t="s">
        <v>17</v>
      </c>
      <c r="K161" s="21" t="s">
        <v>17</v>
      </c>
    </row>
    <row r="162" spans="1:11" x14ac:dyDescent="0.25">
      <c r="A162" s="34">
        <v>243</v>
      </c>
      <c r="B162" s="34">
        <v>243</v>
      </c>
      <c r="C162" t="s">
        <v>638</v>
      </c>
      <c r="D162" t="s">
        <v>639</v>
      </c>
      <c r="E162" s="35" t="s">
        <v>798</v>
      </c>
      <c r="F162" s="21">
        <v>2</v>
      </c>
      <c r="G162" s="21">
        <v>1</v>
      </c>
      <c r="H162" s="21" t="s">
        <v>17</v>
      </c>
      <c r="I162" s="21" t="s">
        <v>17</v>
      </c>
      <c r="J162" s="21" t="s">
        <v>17</v>
      </c>
      <c r="K162" s="21" t="s">
        <v>17</v>
      </c>
    </row>
    <row r="163" spans="1:11" x14ac:dyDescent="0.25">
      <c r="A163" s="36">
        <v>244</v>
      </c>
      <c r="B163" s="36" t="s">
        <v>246</v>
      </c>
      <c r="C163" t="s">
        <v>637</v>
      </c>
      <c r="D163" t="s">
        <v>17</v>
      </c>
      <c r="E163" s="35" t="s">
        <v>246</v>
      </c>
      <c r="F163" s="21">
        <v>2</v>
      </c>
      <c r="G163" s="21">
        <v>2</v>
      </c>
      <c r="H163" s="21" t="s">
        <v>17</v>
      </c>
      <c r="I163" s="21" t="s">
        <v>17</v>
      </c>
      <c r="J163" s="21" t="s">
        <v>17</v>
      </c>
      <c r="K163" s="21" t="s">
        <v>17</v>
      </c>
    </row>
    <row r="164" spans="1:11" x14ac:dyDescent="0.25">
      <c r="A164" s="34">
        <v>245</v>
      </c>
      <c r="B164" s="34">
        <v>245</v>
      </c>
      <c r="C164" t="s">
        <v>637</v>
      </c>
      <c r="D164" t="s">
        <v>17</v>
      </c>
      <c r="E164" s="35" t="s">
        <v>799</v>
      </c>
      <c r="F164" s="21">
        <v>4</v>
      </c>
      <c r="G164" s="21">
        <v>4</v>
      </c>
      <c r="H164" s="21">
        <v>3</v>
      </c>
      <c r="I164" s="21">
        <v>3</v>
      </c>
      <c r="J164" s="21">
        <v>3</v>
      </c>
      <c r="K164" s="21">
        <v>3</v>
      </c>
    </row>
    <row r="165" spans="1:11" x14ac:dyDescent="0.25">
      <c r="A165" s="34">
        <v>246</v>
      </c>
      <c r="B165" s="34">
        <v>246</v>
      </c>
      <c r="C165" t="s">
        <v>637</v>
      </c>
      <c r="D165" t="s">
        <v>17</v>
      </c>
      <c r="E165" s="35" t="s">
        <v>800</v>
      </c>
      <c r="F165" s="21">
        <v>1</v>
      </c>
      <c r="G165" s="21">
        <v>2</v>
      </c>
      <c r="H165" s="21">
        <v>2</v>
      </c>
      <c r="I165" s="21">
        <v>2</v>
      </c>
      <c r="J165" s="21" t="s">
        <v>17</v>
      </c>
      <c r="K165" s="21" t="s">
        <v>17</v>
      </c>
    </row>
    <row r="166" spans="1:11" x14ac:dyDescent="0.25">
      <c r="A166" s="34">
        <v>248</v>
      </c>
      <c r="B166" s="34">
        <v>248</v>
      </c>
      <c r="C166" t="s">
        <v>637</v>
      </c>
      <c r="D166" t="s">
        <v>17</v>
      </c>
      <c r="E166" s="35" t="s">
        <v>801</v>
      </c>
      <c r="F166" s="21">
        <v>3</v>
      </c>
      <c r="G166" s="21">
        <v>3</v>
      </c>
      <c r="H166" s="21">
        <v>3</v>
      </c>
      <c r="I166" s="21">
        <v>3</v>
      </c>
      <c r="J166" s="21">
        <v>2</v>
      </c>
      <c r="K166" s="21">
        <v>2</v>
      </c>
    </row>
    <row r="167" spans="1:11" x14ac:dyDescent="0.25">
      <c r="A167" s="34">
        <v>249</v>
      </c>
      <c r="B167" s="34">
        <v>249</v>
      </c>
      <c r="C167" t="s">
        <v>637</v>
      </c>
      <c r="D167" t="s">
        <v>17</v>
      </c>
      <c r="E167" s="35" t="s">
        <v>802</v>
      </c>
      <c r="F167" s="21">
        <v>3</v>
      </c>
      <c r="G167" s="21">
        <v>2</v>
      </c>
      <c r="H167" s="21">
        <v>2</v>
      </c>
      <c r="I167" s="21">
        <v>2</v>
      </c>
      <c r="J167" s="21">
        <v>1</v>
      </c>
      <c r="K167" s="21">
        <v>1</v>
      </c>
    </row>
    <row r="168" spans="1:11" x14ac:dyDescent="0.25">
      <c r="A168" s="34">
        <v>250</v>
      </c>
      <c r="B168" s="34">
        <v>250</v>
      </c>
      <c r="C168" t="s">
        <v>638</v>
      </c>
      <c r="D168" t="s">
        <v>639</v>
      </c>
      <c r="E168" s="35" t="s">
        <v>803</v>
      </c>
      <c r="F168" s="21">
        <v>1</v>
      </c>
      <c r="G168" s="21">
        <v>2</v>
      </c>
      <c r="H168" s="21" t="s">
        <v>17</v>
      </c>
      <c r="I168" s="21" t="s">
        <v>17</v>
      </c>
      <c r="J168" s="21" t="s">
        <v>17</v>
      </c>
      <c r="K168" s="21" t="s">
        <v>17</v>
      </c>
    </row>
    <row r="169" spans="1:11" x14ac:dyDescent="0.25">
      <c r="A169" s="34">
        <v>252</v>
      </c>
      <c r="B169" s="34">
        <v>252</v>
      </c>
      <c r="C169" t="s">
        <v>638</v>
      </c>
      <c r="D169" t="s">
        <v>639</v>
      </c>
      <c r="E169" s="35" t="s">
        <v>804</v>
      </c>
      <c r="F169" s="21">
        <v>2</v>
      </c>
      <c r="G169" s="21">
        <v>3</v>
      </c>
      <c r="H169" s="21" t="s">
        <v>17</v>
      </c>
      <c r="I169" s="21" t="s">
        <v>17</v>
      </c>
      <c r="J169" s="21" t="s">
        <v>17</v>
      </c>
      <c r="K169" s="21" t="s">
        <v>17</v>
      </c>
    </row>
    <row r="170" spans="1:11" x14ac:dyDescent="0.25">
      <c r="A170" s="34">
        <v>255</v>
      </c>
      <c r="B170" s="34">
        <v>255</v>
      </c>
      <c r="C170" t="s">
        <v>638</v>
      </c>
      <c r="D170" t="s">
        <v>639</v>
      </c>
      <c r="E170" s="35" t="s">
        <v>805</v>
      </c>
      <c r="F170" s="21">
        <v>2</v>
      </c>
      <c r="G170" s="21">
        <v>3</v>
      </c>
      <c r="H170" s="21">
        <v>1</v>
      </c>
      <c r="I170" s="21">
        <v>3</v>
      </c>
      <c r="J170" s="21">
        <v>2</v>
      </c>
      <c r="K170" s="21">
        <v>4</v>
      </c>
    </row>
    <row r="171" spans="1:11" x14ac:dyDescent="0.25">
      <c r="A171" s="34">
        <v>257</v>
      </c>
      <c r="B171" s="34">
        <v>257</v>
      </c>
      <c r="C171" t="s">
        <v>638</v>
      </c>
      <c r="D171" t="s">
        <v>639</v>
      </c>
      <c r="E171" s="35" t="s">
        <v>806</v>
      </c>
      <c r="F171" s="21">
        <v>2</v>
      </c>
      <c r="G171" s="21">
        <v>3</v>
      </c>
      <c r="H171" s="21" t="s">
        <v>17</v>
      </c>
      <c r="I171" s="21" t="s">
        <v>17</v>
      </c>
      <c r="J171" s="21" t="s">
        <v>17</v>
      </c>
      <c r="K171" s="21" t="s">
        <v>17</v>
      </c>
    </row>
    <row r="172" spans="1:11" x14ac:dyDescent="0.25">
      <c r="A172" s="34">
        <v>260</v>
      </c>
      <c r="B172" s="34">
        <v>260</v>
      </c>
      <c r="C172" t="s">
        <v>638</v>
      </c>
      <c r="D172" t="s">
        <v>639</v>
      </c>
      <c r="E172" s="35" t="s">
        <v>807</v>
      </c>
      <c r="F172" s="21">
        <v>1</v>
      </c>
      <c r="G172" s="21">
        <v>2</v>
      </c>
      <c r="H172" s="21" t="s">
        <v>17</v>
      </c>
      <c r="I172" s="21" t="s">
        <v>17</v>
      </c>
      <c r="J172" s="21" t="s">
        <v>17</v>
      </c>
      <c r="K172" s="21" t="s">
        <v>17</v>
      </c>
    </row>
    <row r="173" spans="1:11" x14ac:dyDescent="0.25">
      <c r="A173" s="34">
        <v>265</v>
      </c>
      <c r="B173" s="34">
        <v>265</v>
      </c>
      <c r="C173" t="s">
        <v>638</v>
      </c>
      <c r="D173" t="s">
        <v>639</v>
      </c>
      <c r="E173" s="35" t="s">
        <v>808</v>
      </c>
      <c r="F173" s="21">
        <v>1</v>
      </c>
      <c r="G173" s="21">
        <v>1</v>
      </c>
      <c r="H173" s="21" t="s">
        <v>17</v>
      </c>
      <c r="I173" s="21" t="s">
        <v>17</v>
      </c>
      <c r="J173" s="21" t="s">
        <v>17</v>
      </c>
      <c r="K173" s="21" t="s">
        <v>17</v>
      </c>
    </row>
    <row r="174" spans="1:11" x14ac:dyDescent="0.25">
      <c r="A174" s="34">
        <v>268</v>
      </c>
      <c r="B174" s="34">
        <v>268</v>
      </c>
      <c r="C174" t="s">
        <v>638</v>
      </c>
      <c r="D174" t="s">
        <v>639</v>
      </c>
      <c r="E174" s="35" t="s">
        <v>809</v>
      </c>
      <c r="F174" s="21">
        <v>2</v>
      </c>
      <c r="G174" s="21">
        <v>4</v>
      </c>
      <c r="H174" s="21" t="s">
        <v>17</v>
      </c>
      <c r="I174" s="21" t="s">
        <v>17</v>
      </c>
      <c r="J174" s="21" t="s">
        <v>17</v>
      </c>
      <c r="K174" s="21" t="s">
        <v>17</v>
      </c>
    </row>
    <row r="175" spans="1:11" x14ac:dyDescent="0.25">
      <c r="A175" s="34">
        <v>269</v>
      </c>
      <c r="B175" s="34">
        <v>269</v>
      </c>
      <c r="C175" t="s">
        <v>637</v>
      </c>
      <c r="D175" t="s">
        <v>17</v>
      </c>
      <c r="E175" s="35" t="s">
        <v>810</v>
      </c>
      <c r="F175" s="21">
        <v>2</v>
      </c>
      <c r="G175" s="21">
        <v>3</v>
      </c>
      <c r="H175" s="21" t="s">
        <v>17</v>
      </c>
      <c r="I175" s="21" t="s">
        <v>17</v>
      </c>
      <c r="J175" s="21" t="s">
        <v>17</v>
      </c>
      <c r="K175" s="21" t="s">
        <v>17</v>
      </c>
    </row>
    <row r="176" spans="1:11" x14ac:dyDescent="0.25">
      <c r="A176" s="34">
        <v>271</v>
      </c>
      <c r="B176" s="34">
        <v>271</v>
      </c>
      <c r="C176" t="s">
        <v>638</v>
      </c>
      <c r="D176" t="s">
        <v>639</v>
      </c>
      <c r="E176" s="37" t="s">
        <v>811</v>
      </c>
      <c r="F176" s="31">
        <v>2</v>
      </c>
      <c r="G176" s="31">
        <v>2</v>
      </c>
      <c r="H176" s="31">
        <v>1</v>
      </c>
      <c r="I176" s="31">
        <v>2</v>
      </c>
      <c r="J176" s="31">
        <v>2</v>
      </c>
      <c r="K176" s="31">
        <v>3</v>
      </c>
    </row>
    <row r="177" spans="1:11" x14ac:dyDescent="0.25">
      <c r="A177" s="34">
        <v>277</v>
      </c>
      <c r="B177" s="34">
        <v>277</v>
      </c>
      <c r="C177" t="s">
        <v>638</v>
      </c>
      <c r="D177" t="s">
        <v>639</v>
      </c>
      <c r="E177" s="35" t="s">
        <v>812</v>
      </c>
      <c r="F177" s="21">
        <v>1</v>
      </c>
      <c r="G177" s="21">
        <v>1</v>
      </c>
      <c r="H177" s="21" t="s">
        <v>17</v>
      </c>
      <c r="I177" s="21" t="s">
        <v>17</v>
      </c>
      <c r="J177" s="21" t="s">
        <v>17</v>
      </c>
      <c r="K177" s="21" t="s">
        <v>17</v>
      </c>
    </row>
    <row r="178" spans="1:11" x14ac:dyDescent="0.25">
      <c r="A178" s="34">
        <v>280</v>
      </c>
      <c r="B178" s="34">
        <v>280</v>
      </c>
      <c r="C178" t="s">
        <v>638</v>
      </c>
      <c r="D178" t="s">
        <v>639</v>
      </c>
      <c r="E178" s="35" t="s">
        <v>813</v>
      </c>
      <c r="F178" s="21" t="s">
        <v>17</v>
      </c>
      <c r="G178" s="21" t="s">
        <v>17</v>
      </c>
      <c r="H178" s="21" t="s">
        <v>17</v>
      </c>
      <c r="I178" s="21" t="s">
        <v>17</v>
      </c>
      <c r="J178" s="21">
        <v>1</v>
      </c>
      <c r="K178" s="21">
        <v>4</v>
      </c>
    </row>
    <row r="179" spans="1:11" x14ac:dyDescent="0.25">
      <c r="A179" s="34">
        <v>301</v>
      </c>
      <c r="B179" s="34">
        <v>301</v>
      </c>
      <c r="C179" t="s">
        <v>638</v>
      </c>
      <c r="D179" t="s">
        <v>639</v>
      </c>
      <c r="E179" s="35" t="s">
        <v>814</v>
      </c>
      <c r="F179" s="21">
        <v>2</v>
      </c>
      <c r="G179" s="21">
        <v>4</v>
      </c>
      <c r="H179" s="21" t="s">
        <v>17</v>
      </c>
      <c r="I179" s="21" t="s">
        <v>17</v>
      </c>
      <c r="J179" s="21" t="s">
        <v>17</v>
      </c>
      <c r="K179" s="21" t="s">
        <v>17</v>
      </c>
    </row>
    <row r="180" spans="1:11" x14ac:dyDescent="0.25">
      <c r="A180" s="36">
        <v>303</v>
      </c>
      <c r="B180" s="36" t="s">
        <v>267</v>
      </c>
      <c r="C180" t="s">
        <v>638</v>
      </c>
      <c r="D180" t="s">
        <v>639</v>
      </c>
      <c r="E180" s="35" t="s">
        <v>815</v>
      </c>
      <c r="F180" s="21">
        <v>2</v>
      </c>
      <c r="G180" s="21">
        <v>4</v>
      </c>
      <c r="H180" s="21" t="s">
        <v>17</v>
      </c>
      <c r="I180" s="21" t="s">
        <v>17</v>
      </c>
      <c r="J180" s="21" t="s">
        <v>17</v>
      </c>
      <c r="K180" s="21" t="s">
        <v>17</v>
      </c>
    </row>
    <row r="181" spans="1:11" x14ac:dyDescent="0.25">
      <c r="A181" s="34">
        <v>304</v>
      </c>
      <c r="B181" s="34">
        <v>304</v>
      </c>
      <c r="C181" t="s">
        <v>638</v>
      </c>
      <c r="D181" t="s">
        <v>639</v>
      </c>
      <c r="E181" s="35" t="s">
        <v>816</v>
      </c>
      <c r="F181" s="21">
        <v>2</v>
      </c>
      <c r="G181" s="21">
        <v>3</v>
      </c>
      <c r="H181" s="21" t="s">
        <v>17</v>
      </c>
      <c r="I181" s="21" t="s">
        <v>17</v>
      </c>
      <c r="J181" s="21" t="s">
        <v>17</v>
      </c>
      <c r="K181" s="21" t="s">
        <v>17</v>
      </c>
    </row>
    <row r="182" spans="1:11" x14ac:dyDescent="0.25">
      <c r="A182" s="36">
        <v>306</v>
      </c>
      <c r="B182" s="36" t="s">
        <v>270</v>
      </c>
      <c r="C182" t="s">
        <v>638</v>
      </c>
      <c r="D182" t="s">
        <v>639</v>
      </c>
      <c r="E182" s="35" t="s">
        <v>817</v>
      </c>
      <c r="F182" s="21">
        <v>1</v>
      </c>
      <c r="G182" s="21">
        <v>2</v>
      </c>
      <c r="H182" s="21" t="s">
        <v>17</v>
      </c>
      <c r="I182" s="21" t="s">
        <v>17</v>
      </c>
      <c r="J182" s="21" t="s">
        <v>17</v>
      </c>
      <c r="K182" s="21" t="s">
        <v>17</v>
      </c>
    </row>
    <row r="183" spans="1:11" x14ac:dyDescent="0.25">
      <c r="A183" s="34">
        <v>308</v>
      </c>
      <c r="B183" s="34">
        <v>308</v>
      </c>
      <c r="C183" t="s">
        <v>638</v>
      </c>
      <c r="D183" t="s">
        <v>639</v>
      </c>
      <c r="E183" s="35" t="s">
        <v>818</v>
      </c>
      <c r="F183" s="21">
        <v>2</v>
      </c>
      <c r="G183" s="21">
        <v>3</v>
      </c>
      <c r="H183" s="21" t="s">
        <v>17</v>
      </c>
      <c r="I183" s="21" t="s">
        <v>17</v>
      </c>
      <c r="J183" s="21" t="s">
        <v>17</v>
      </c>
      <c r="K183" s="21" t="s">
        <v>17</v>
      </c>
    </row>
    <row r="184" spans="1:11" x14ac:dyDescent="0.25">
      <c r="A184" s="36">
        <v>309</v>
      </c>
      <c r="B184" s="36" t="s">
        <v>273</v>
      </c>
      <c r="C184" t="s">
        <v>638</v>
      </c>
      <c r="D184" t="s">
        <v>639</v>
      </c>
      <c r="E184" s="35" t="s">
        <v>819</v>
      </c>
      <c r="F184" s="21">
        <v>1</v>
      </c>
      <c r="G184" s="21">
        <v>1</v>
      </c>
      <c r="H184" s="21" t="s">
        <v>17</v>
      </c>
      <c r="I184" s="21" t="s">
        <v>17</v>
      </c>
      <c r="J184" s="21" t="s">
        <v>17</v>
      </c>
      <c r="K184" s="21" t="s">
        <v>17</v>
      </c>
    </row>
    <row r="185" spans="1:11" x14ac:dyDescent="0.25">
      <c r="A185" s="34">
        <v>311</v>
      </c>
      <c r="B185" s="34">
        <v>311</v>
      </c>
      <c r="C185" t="s">
        <v>638</v>
      </c>
      <c r="D185" t="s">
        <v>639</v>
      </c>
      <c r="E185" s="35" t="s">
        <v>820</v>
      </c>
      <c r="F185" s="21">
        <v>1</v>
      </c>
      <c r="G185" s="21">
        <v>3</v>
      </c>
      <c r="H185" s="21" t="s">
        <v>17</v>
      </c>
      <c r="I185" s="21" t="s">
        <v>17</v>
      </c>
      <c r="J185" s="21" t="s">
        <v>17</v>
      </c>
      <c r="K185" s="21" t="s">
        <v>17</v>
      </c>
    </row>
    <row r="186" spans="1:11" x14ac:dyDescent="0.25">
      <c r="A186" s="36">
        <v>312</v>
      </c>
      <c r="B186" s="36" t="s">
        <v>276</v>
      </c>
      <c r="C186" t="s">
        <v>638</v>
      </c>
      <c r="D186" t="s">
        <v>639</v>
      </c>
      <c r="E186" s="35" t="s">
        <v>821</v>
      </c>
      <c r="F186" s="21">
        <v>3</v>
      </c>
      <c r="G186" s="21">
        <v>4</v>
      </c>
      <c r="H186" s="21" t="s">
        <v>17</v>
      </c>
      <c r="I186" s="21" t="s">
        <v>17</v>
      </c>
      <c r="J186" s="21" t="s">
        <v>17</v>
      </c>
      <c r="K186" s="21" t="s">
        <v>17</v>
      </c>
    </row>
    <row r="187" spans="1:11" x14ac:dyDescent="0.25">
      <c r="A187" s="34">
        <v>316</v>
      </c>
      <c r="B187" s="34">
        <v>316</v>
      </c>
      <c r="C187" t="s">
        <v>638</v>
      </c>
      <c r="D187" t="s">
        <v>639</v>
      </c>
      <c r="E187" s="35" t="s">
        <v>822</v>
      </c>
      <c r="F187" s="21">
        <v>4</v>
      </c>
      <c r="G187" s="21">
        <v>4</v>
      </c>
      <c r="H187" s="21" t="s">
        <v>17</v>
      </c>
      <c r="I187" s="21" t="s">
        <v>17</v>
      </c>
      <c r="J187" s="21" t="s">
        <v>17</v>
      </c>
      <c r="K187" s="21" t="s">
        <v>17</v>
      </c>
    </row>
    <row r="188" spans="1:11" x14ac:dyDescent="0.25">
      <c r="A188" s="34">
        <v>330</v>
      </c>
      <c r="B188" s="34">
        <v>330</v>
      </c>
      <c r="C188" t="s">
        <v>637</v>
      </c>
      <c r="D188" t="s">
        <v>17</v>
      </c>
      <c r="E188" s="35" t="s">
        <v>823</v>
      </c>
      <c r="F188" s="21">
        <v>3</v>
      </c>
      <c r="G188" s="21">
        <v>2</v>
      </c>
      <c r="H188" s="21" t="s">
        <v>17</v>
      </c>
      <c r="I188" s="21" t="s">
        <v>17</v>
      </c>
      <c r="J188" s="21" t="s">
        <v>17</v>
      </c>
      <c r="K188" s="21" t="s">
        <v>17</v>
      </c>
    </row>
    <row r="189" spans="1:11" x14ac:dyDescent="0.25">
      <c r="A189" s="34">
        <v>331</v>
      </c>
      <c r="B189" s="34">
        <v>331</v>
      </c>
      <c r="C189" t="s">
        <v>637</v>
      </c>
      <c r="D189" t="s">
        <v>17</v>
      </c>
      <c r="E189" s="35" t="s">
        <v>824</v>
      </c>
      <c r="F189" s="21">
        <v>3</v>
      </c>
      <c r="G189" s="21">
        <v>3</v>
      </c>
      <c r="H189" s="21">
        <v>3</v>
      </c>
      <c r="I189" s="21">
        <v>3</v>
      </c>
      <c r="J189" s="21">
        <v>1</v>
      </c>
      <c r="K189" s="21">
        <v>2</v>
      </c>
    </row>
    <row r="190" spans="1:11" x14ac:dyDescent="0.25">
      <c r="A190" s="34">
        <v>342</v>
      </c>
      <c r="B190" s="34">
        <v>342</v>
      </c>
      <c r="C190" t="s">
        <v>637</v>
      </c>
      <c r="D190" t="s">
        <v>17</v>
      </c>
      <c r="E190" s="35" t="s">
        <v>825</v>
      </c>
      <c r="F190" s="21">
        <v>3</v>
      </c>
      <c r="G190" s="21">
        <v>4</v>
      </c>
      <c r="H190" s="21" t="s">
        <v>17</v>
      </c>
      <c r="I190" s="21" t="s">
        <v>17</v>
      </c>
      <c r="J190" s="21" t="s">
        <v>17</v>
      </c>
      <c r="K190" s="21" t="s">
        <v>17</v>
      </c>
    </row>
    <row r="191" spans="1:11" x14ac:dyDescent="0.25">
      <c r="A191" s="34">
        <v>345</v>
      </c>
      <c r="B191" s="34">
        <v>345</v>
      </c>
      <c r="C191" t="s">
        <v>637</v>
      </c>
      <c r="D191" t="s">
        <v>17</v>
      </c>
      <c r="E191" s="35" t="s">
        <v>826</v>
      </c>
      <c r="F191" s="21">
        <v>4</v>
      </c>
      <c r="G191" s="21">
        <v>4</v>
      </c>
      <c r="H191" s="21">
        <v>4</v>
      </c>
      <c r="I191" s="21">
        <v>4</v>
      </c>
      <c r="J191" s="21">
        <v>3</v>
      </c>
      <c r="K191" s="21">
        <v>4</v>
      </c>
    </row>
    <row r="192" spans="1:11" x14ac:dyDescent="0.25">
      <c r="A192" s="34">
        <v>346</v>
      </c>
      <c r="B192" s="34">
        <v>346</v>
      </c>
      <c r="C192" t="s">
        <v>637</v>
      </c>
      <c r="D192" t="s">
        <v>17</v>
      </c>
      <c r="E192" s="35" t="s">
        <v>827</v>
      </c>
      <c r="F192" s="21">
        <v>4</v>
      </c>
      <c r="G192" s="21">
        <v>4</v>
      </c>
      <c r="H192" s="21">
        <v>4</v>
      </c>
      <c r="I192" s="21">
        <v>4</v>
      </c>
      <c r="J192" s="21">
        <v>3</v>
      </c>
      <c r="K192" s="21">
        <v>3</v>
      </c>
    </row>
    <row r="193" spans="1:11" x14ac:dyDescent="0.25">
      <c r="A193" s="34">
        <v>347</v>
      </c>
      <c r="B193" s="34">
        <v>347</v>
      </c>
      <c r="C193" t="s">
        <v>637</v>
      </c>
      <c r="D193" t="s">
        <v>17</v>
      </c>
      <c r="E193" s="35" t="s">
        <v>828</v>
      </c>
      <c r="F193" s="21">
        <v>4</v>
      </c>
      <c r="G193" s="21">
        <v>4</v>
      </c>
      <c r="H193" s="21">
        <v>3</v>
      </c>
      <c r="I193" s="21">
        <v>3</v>
      </c>
      <c r="J193" s="21">
        <v>4</v>
      </c>
      <c r="K193" s="21">
        <v>4</v>
      </c>
    </row>
    <row r="194" spans="1:11" x14ac:dyDescent="0.25">
      <c r="A194" s="34">
        <v>348</v>
      </c>
      <c r="B194" s="34">
        <v>348</v>
      </c>
      <c r="C194" t="s">
        <v>637</v>
      </c>
      <c r="D194" t="s">
        <v>17</v>
      </c>
      <c r="E194" s="35" t="s">
        <v>829</v>
      </c>
      <c r="F194" s="21">
        <v>4</v>
      </c>
      <c r="G194" s="21">
        <v>3</v>
      </c>
      <c r="H194" s="21">
        <v>3</v>
      </c>
      <c r="I194" s="21">
        <v>3</v>
      </c>
      <c r="J194" s="21">
        <v>3</v>
      </c>
      <c r="K194" s="21">
        <v>3</v>
      </c>
    </row>
    <row r="195" spans="1:11" x14ac:dyDescent="0.25">
      <c r="A195" s="36">
        <v>355</v>
      </c>
      <c r="B195" s="36" t="s">
        <v>286</v>
      </c>
      <c r="C195" t="s">
        <v>638</v>
      </c>
      <c r="D195" t="s">
        <v>639</v>
      </c>
      <c r="E195" s="35" t="s">
        <v>830</v>
      </c>
      <c r="F195" s="21">
        <v>2</v>
      </c>
      <c r="G195" s="21">
        <v>2</v>
      </c>
      <c r="H195" s="21" t="s">
        <v>17</v>
      </c>
      <c r="I195" s="21" t="s">
        <v>17</v>
      </c>
      <c r="J195" s="21" t="s">
        <v>17</v>
      </c>
      <c r="K195" s="21" t="s">
        <v>17</v>
      </c>
    </row>
    <row r="196" spans="1:11" x14ac:dyDescent="0.25">
      <c r="A196" s="36">
        <v>358</v>
      </c>
      <c r="B196" s="36" t="s">
        <v>288</v>
      </c>
      <c r="C196" t="s">
        <v>638</v>
      </c>
      <c r="D196" t="s">
        <v>639</v>
      </c>
      <c r="E196" s="35" t="s">
        <v>831</v>
      </c>
      <c r="F196" s="21">
        <v>4</v>
      </c>
      <c r="G196" s="21">
        <v>4</v>
      </c>
      <c r="H196" s="21">
        <v>4</v>
      </c>
      <c r="I196" s="21">
        <v>4</v>
      </c>
      <c r="J196" s="21">
        <v>4</v>
      </c>
      <c r="K196" s="21">
        <v>4</v>
      </c>
    </row>
    <row r="197" spans="1:11" x14ac:dyDescent="0.25">
      <c r="A197" s="36">
        <v>372</v>
      </c>
      <c r="B197" s="36" t="s">
        <v>289</v>
      </c>
      <c r="C197" t="s">
        <v>638</v>
      </c>
      <c r="D197" t="s">
        <v>639</v>
      </c>
      <c r="E197" s="35" t="s">
        <v>832</v>
      </c>
      <c r="F197" s="21">
        <v>3</v>
      </c>
      <c r="G197" s="21">
        <v>2</v>
      </c>
      <c r="H197" s="21">
        <v>3</v>
      </c>
      <c r="I197" s="21">
        <v>4</v>
      </c>
      <c r="J197" s="21">
        <v>3</v>
      </c>
      <c r="K197" s="21">
        <v>2</v>
      </c>
    </row>
    <row r="198" spans="1:11" x14ac:dyDescent="0.25">
      <c r="A198" s="36">
        <v>373</v>
      </c>
      <c r="B198" s="36" t="s">
        <v>291</v>
      </c>
      <c r="C198" t="s">
        <v>638</v>
      </c>
      <c r="D198" t="s">
        <v>639</v>
      </c>
      <c r="E198" s="35" t="s">
        <v>833</v>
      </c>
      <c r="F198" s="21">
        <v>2</v>
      </c>
      <c r="G198" s="21">
        <v>2</v>
      </c>
      <c r="H198" s="21" t="s">
        <v>17</v>
      </c>
      <c r="I198" s="21" t="s">
        <v>17</v>
      </c>
      <c r="J198" s="21" t="s">
        <v>17</v>
      </c>
      <c r="K198" s="21" t="s">
        <v>17</v>
      </c>
    </row>
    <row r="199" spans="1:11" x14ac:dyDescent="0.25">
      <c r="A199" s="36">
        <v>601</v>
      </c>
      <c r="B199" s="36" t="s">
        <v>293</v>
      </c>
      <c r="C199" t="s">
        <v>638</v>
      </c>
      <c r="D199" t="s">
        <v>639</v>
      </c>
      <c r="E199" s="35" t="s">
        <v>834</v>
      </c>
      <c r="F199" s="21">
        <v>1</v>
      </c>
      <c r="G199" s="21">
        <v>1</v>
      </c>
      <c r="H199" s="21" t="s">
        <v>17</v>
      </c>
      <c r="I199" s="21" t="s">
        <v>17</v>
      </c>
      <c r="J199" s="21" t="s">
        <v>17</v>
      </c>
      <c r="K199" s="21" t="s">
        <v>17</v>
      </c>
    </row>
    <row r="200" spans="1:11" x14ac:dyDescent="0.25">
      <c r="A200" s="36">
        <v>901</v>
      </c>
      <c r="B200" s="36" t="s">
        <v>410</v>
      </c>
      <c r="C200" t="s">
        <v>637</v>
      </c>
      <c r="D200" t="s">
        <v>17</v>
      </c>
      <c r="E200" s="35" t="s">
        <v>410</v>
      </c>
      <c r="F200" s="21">
        <v>3</v>
      </c>
      <c r="G200" s="21">
        <v>2</v>
      </c>
      <c r="H200" s="21">
        <v>3</v>
      </c>
      <c r="I200" s="21">
        <v>2</v>
      </c>
      <c r="J200" s="21">
        <v>3</v>
      </c>
      <c r="K200" s="21">
        <v>3</v>
      </c>
    </row>
    <row r="201" spans="1:11" x14ac:dyDescent="0.25">
      <c r="A201" s="36">
        <v>903</v>
      </c>
      <c r="B201" s="36" t="s">
        <v>417</v>
      </c>
      <c r="C201" t="s">
        <v>637</v>
      </c>
      <c r="D201" t="s">
        <v>17</v>
      </c>
      <c r="E201" s="35" t="s">
        <v>417</v>
      </c>
      <c r="F201" s="21">
        <v>3</v>
      </c>
      <c r="G201" s="21">
        <v>2</v>
      </c>
      <c r="H201" s="21">
        <v>2</v>
      </c>
      <c r="I201" s="21">
        <v>1</v>
      </c>
      <c r="J201" s="21">
        <v>2</v>
      </c>
      <c r="K201" s="21">
        <v>1</v>
      </c>
    </row>
    <row r="202" spans="1:11" x14ac:dyDescent="0.25">
      <c r="A202" s="36">
        <v>907</v>
      </c>
      <c r="B202" s="36" t="s">
        <v>415</v>
      </c>
      <c r="C202" t="s">
        <v>637</v>
      </c>
      <c r="D202" t="s">
        <v>17</v>
      </c>
      <c r="E202" s="35" t="s">
        <v>415</v>
      </c>
      <c r="F202" s="21">
        <v>1</v>
      </c>
      <c r="G202" s="21">
        <v>1</v>
      </c>
      <c r="H202" s="21">
        <v>1</v>
      </c>
      <c r="I202" s="21">
        <v>2</v>
      </c>
      <c r="J202" s="21" t="s">
        <v>17</v>
      </c>
      <c r="K202" s="21" t="s">
        <v>17</v>
      </c>
    </row>
    <row r="203" spans="1:11" x14ac:dyDescent="0.25">
      <c r="A203" s="36">
        <v>908</v>
      </c>
      <c r="B203" s="36" t="s">
        <v>416</v>
      </c>
      <c r="C203" t="s">
        <v>637</v>
      </c>
      <c r="D203" t="s">
        <v>17</v>
      </c>
      <c r="E203" s="35" t="s">
        <v>416</v>
      </c>
      <c r="F203" s="21">
        <v>1</v>
      </c>
      <c r="G203" s="21">
        <v>1</v>
      </c>
      <c r="H203" s="21">
        <v>1</v>
      </c>
      <c r="I203" s="21">
        <v>1</v>
      </c>
      <c r="J203" s="21" t="s">
        <v>17</v>
      </c>
      <c r="K203" s="21" t="s">
        <v>17</v>
      </c>
    </row>
    <row r="204" spans="1:11" x14ac:dyDescent="0.25">
      <c r="A204" s="36">
        <v>909</v>
      </c>
      <c r="B204" s="36" t="s">
        <v>409</v>
      </c>
      <c r="C204" t="s">
        <v>637</v>
      </c>
      <c r="D204" t="s">
        <v>17</v>
      </c>
      <c r="E204" s="35" t="s">
        <v>409</v>
      </c>
      <c r="F204" s="21">
        <v>1</v>
      </c>
      <c r="G204" s="21">
        <v>1</v>
      </c>
      <c r="H204" s="21">
        <v>1</v>
      </c>
      <c r="I204" s="21">
        <v>1</v>
      </c>
      <c r="J204" s="21" t="s">
        <v>17</v>
      </c>
      <c r="K204" s="21" t="s">
        <v>17</v>
      </c>
    </row>
    <row r="205" spans="1:11" x14ac:dyDescent="0.25">
      <c r="A205" s="36">
        <v>910</v>
      </c>
      <c r="B205" s="36" t="s">
        <v>640</v>
      </c>
      <c r="C205" t="s">
        <v>637</v>
      </c>
      <c r="D205" t="s">
        <v>17</v>
      </c>
      <c r="E205" s="35" t="s">
        <v>640</v>
      </c>
      <c r="F205" s="21">
        <v>1</v>
      </c>
      <c r="G205" s="21">
        <v>1</v>
      </c>
      <c r="H205" s="21">
        <v>1</v>
      </c>
      <c r="I205" s="21">
        <v>1</v>
      </c>
      <c r="J205" s="21" t="s">
        <v>17</v>
      </c>
      <c r="K205" s="21" t="s">
        <v>17</v>
      </c>
    </row>
    <row r="206" spans="1:11" x14ac:dyDescent="0.25">
      <c r="A206" s="36">
        <v>913</v>
      </c>
      <c r="B206" s="36" t="s">
        <v>641</v>
      </c>
      <c r="C206" t="s">
        <v>637</v>
      </c>
      <c r="D206" t="s">
        <v>17</v>
      </c>
      <c r="E206" s="35" t="s">
        <v>641</v>
      </c>
      <c r="F206" s="21">
        <v>2</v>
      </c>
      <c r="G206" s="21">
        <v>1</v>
      </c>
      <c r="H206" s="21" t="s">
        <v>17</v>
      </c>
      <c r="I206" s="21" t="s">
        <v>17</v>
      </c>
      <c r="J206" s="21" t="s">
        <v>17</v>
      </c>
      <c r="K206" s="21" t="s">
        <v>17</v>
      </c>
    </row>
    <row r="207" spans="1:11" x14ac:dyDescent="0.25">
      <c r="A207" s="36">
        <v>914</v>
      </c>
      <c r="B207" s="36" t="s">
        <v>642</v>
      </c>
      <c r="C207" t="s">
        <v>637</v>
      </c>
      <c r="D207" t="s">
        <v>17</v>
      </c>
      <c r="E207" s="35" t="s">
        <v>642</v>
      </c>
      <c r="F207" s="21" t="s">
        <v>17</v>
      </c>
      <c r="G207" s="21" t="s">
        <v>17</v>
      </c>
      <c r="H207" s="21">
        <v>3</v>
      </c>
      <c r="I207" s="21">
        <v>2</v>
      </c>
      <c r="J207" s="21" t="s">
        <v>17</v>
      </c>
      <c r="K207" s="21" t="s">
        <v>17</v>
      </c>
    </row>
    <row r="208" spans="1:11" x14ac:dyDescent="0.25">
      <c r="A208" s="36">
        <v>915</v>
      </c>
      <c r="B208" s="36" t="s">
        <v>643</v>
      </c>
      <c r="C208" t="s">
        <v>637</v>
      </c>
      <c r="D208" t="s">
        <v>17</v>
      </c>
      <c r="E208" s="35" t="s">
        <v>643</v>
      </c>
      <c r="F208" s="21" t="s">
        <v>17</v>
      </c>
      <c r="G208" s="21" t="s">
        <v>17</v>
      </c>
      <c r="H208" s="21">
        <v>2</v>
      </c>
      <c r="I208" s="21">
        <v>2</v>
      </c>
      <c r="J208" s="21" t="s">
        <v>17</v>
      </c>
      <c r="K208" s="21" t="s">
        <v>17</v>
      </c>
    </row>
    <row r="209" spans="1:11" x14ac:dyDescent="0.25">
      <c r="A209" s="36">
        <v>916</v>
      </c>
      <c r="B209" s="36" t="s">
        <v>644</v>
      </c>
      <c r="C209" t="s">
        <v>637</v>
      </c>
      <c r="D209" t="s">
        <v>17</v>
      </c>
      <c r="E209" s="35" t="s">
        <v>644</v>
      </c>
      <c r="F209" s="21" t="s">
        <v>17</v>
      </c>
      <c r="G209" s="21" t="s">
        <v>17</v>
      </c>
      <c r="H209" s="21">
        <v>3</v>
      </c>
      <c r="I209" s="21">
        <v>2</v>
      </c>
      <c r="J209" s="21" t="s">
        <v>17</v>
      </c>
      <c r="K209" s="21" t="s">
        <v>17</v>
      </c>
    </row>
    <row r="210" spans="1:11" x14ac:dyDescent="0.25">
      <c r="A210" s="36">
        <v>917</v>
      </c>
      <c r="B210" s="36" t="s">
        <v>411</v>
      </c>
      <c r="C210" t="s">
        <v>637</v>
      </c>
      <c r="D210" t="s">
        <v>17</v>
      </c>
      <c r="E210" s="35" t="s">
        <v>411</v>
      </c>
      <c r="F210" s="21">
        <v>1</v>
      </c>
      <c r="G210" s="21">
        <v>1</v>
      </c>
      <c r="H210" s="21">
        <v>1</v>
      </c>
      <c r="I210" s="21">
        <v>2</v>
      </c>
      <c r="J210" s="21" t="s">
        <v>17</v>
      </c>
      <c r="K210" s="21" t="s">
        <v>17</v>
      </c>
    </row>
    <row r="211" spans="1:11" x14ac:dyDescent="0.25">
      <c r="A211" s="36">
        <v>919</v>
      </c>
      <c r="B211" s="36" t="s">
        <v>645</v>
      </c>
      <c r="C211" t="s">
        <v>637</v>
      </c>
      <c r="D211" t="s">
        <v>17</v>
      </c>
      <c r="E211" s="35" t="s">
        <v>645</v>
      </c>
      <c r="F211" s="21" t="s">
        <v>17</v>
      </c>
      <c r="G211" s="21" t="s">
        <v>17</v>
      </c>
      <c r="H211" s="21">
        <v>2</v>
      </c>
      <c r="I211" s="21">
        <v>1</v>
      </c>
      <c r="J211" s="21" t="s">
        <v>17</v>
      </c>
      <c r="K211" s="21" t="s">
        <v>17</v>
      </c>
    </row>
    <row r="212" spans="1:11" x14ac:dyDescent="0.25">
      <c r="A212" s="36">
        <v>927</v>
      </c>
      <c r="B212" s="36" t="s">
        <v>646</v>
      </c>
      <c r="C212" t="s">
        <v>637</v>
      </c>
      <c r="D212" t="s">
        <v>17</v>
      </c>
      <c r="E212" s="35" t="s">
        <v>646</v>
      </c>
      <c r="F212" s="21">
        <v>1</v>
      </c>
      <c r="G212" s="21">
        <v>1</v>
      </c>
      <c r="H212" s="21">
        <v>1</v>
      </c>
      <c r="I212" s="21">
        <v>1</v>
      </c>
      <c r="J212" s="21" t="s">
        <v>17</v>
      </c>
      <c r="K212" s="21" t="s">
        <v>17</v>
      </c>
    </row>
    <row r="213" spans="1:11" x14ac:dyDescent="0.25">
      <c r="A213" s="36">
        <v>930</v>
      </c>
      <c r="B213" s="36" t="s">
        <v>414</v>
      </c>
      <c r="C213" t="s">
        <v>637</v>
      </c>
      <c r="D213" t="s">
        <v>17</v>
      </c>
      <c r="E213" s="35" t="s">
        <v>414</v>
      </c>
      <c r="F213" s="21">
        <v>1</v>
      </c>
      <c r="G213" s="21">
        <v>1</v>
      </c>
      <c r="H213" s="21" t="s">
        <v>17</v>
      </c>
      <c r="I213" s="21" t="s">
        <v>17</v>
      </c>
      <c r="J213" s="21" t="s">
        <v>17</v>
      </c>
      <c r="K213" s="21" t="s">
        <v>17</v>
      </c>
    </row>
    <row r="214" spans="1:11" x14ac:dyDescent="0.25">
      <c r="A214" s="36">
        <v>931</v>
      </c>
      <c r="B214" s="36" t="s">
        <v>418</v>
      </c>
      <c r="C214" t="s">
        <v>637</v>
      </c>
      <c r="D214" t="s">
        <v>17</v>
      </c>
      <c r="E214" s="35" t="s">
        <v>418</v>
      </c>
      <c r="F214" s="21">
        <v>1</v>
      </c>
      <c r="G214" s="21">
        <v>1</v>
      </c>
      <c r="H214" s="21">
        <v>1</v>
      </c>
      <c r="I214" s="21">
        <v>2</v>
      </c>
      <c r="J214" s="21" t="s">
        <v>17</v>
      </c>
      <c r="K214" s="21" t="s">
        <v>17</v>
      </c>
    </row>
    <row r="215" spans="1:11" ht="15.75" thickBot="1" x14ac:dyDescent="0.3">
      <c r="A215" s="38">
        <v>935</v>
      </c>
      <c r="B215" s="38" t="s">
        <v>408</v>
      </c>
      <c r="C215" t="s">
        <v>637</v>
      </c>
      <c r="D215" t="s">
        <v>17</v>
      </c>
      <c r="E215" s="39" t="s">
        <v>408</v>
      </c>
      <c r="F215" s="21">
        <v>1</v>
      </c>
      <c r="G215" s="21">
        <v>1</v>
      </c>
      <c r="H215" s="21" t="s">
        <v>17</v>
      </c>
      <c r="I215" s="21" t="s">
        <v>17</v>
      </c>
      <c r="J215" s="21" t="s">
        <v>17</v>
      </c>
      <c r="K215" s="21" t="s">
        <v>17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213"/>
  <sheetViews>
    <sheetView workbookViewId="0">
      <selection activeCell="A2" sqref="A2"/>
    </sheetView>
  </sheetViews>
  <sheetFormatPr defaultRowHeight="15" x14ac:dyDescent="0.25"/>
  <sheetData>
    <row r="1" spans="1:4" x14ac:dyDescent="0.25">
      <c r="A1" s="36" t="s">
        <v>845</v>
      </c>
      <c r="B1" s="42" t="s">
        <v>8</v>
      </c>
      <c r="C1" s="43" t="s">
        <v>9</v>
      </c>
      <c r="D1" s="44" t="s">
        <v>10</v>
      </c>
    </row>
    <row r="2" spans="1:4" x14ac:dyDescent="0.25">
      <c r="A2" s="34">
        <v>22</v>
      </c>
      <c r="B2" s="36">
        <v>5</v>
      </c>
      <c r="C2" s="45">
        <v>1</v>
      </c>
      <c r="D2" s="46">
        <v>1</v>
      </c>
    </row>
    <row r="3" spans="1:4" x14ac:dyDescent="0.25">
      <c r="A3" s="34">
        <v>50</v>
      </c>
      <c r="B3" s="36" t="s">
        <v>17</v>
      </c>
      <c r="C3" s="45">
        <v>8</v>
      </c>
      <c r="D3" s="46">
        <v>4</v>
      </c>
    </row>
    <row r="4" spans="1:4" x14ac:dyDescent="0.25">
      <c r="A4" s="34">
        <v>61</v>
      </c>
      <c r="B4" s="36">
        <v>1</v>
      </c>
      <c r="C4" s="45">
        <v>1</v>
      </c>
      <c r="D4" s="46">
        <v>1</v>
      </c>
    </row>
    <row r="5" spans="1:4" x14ac:dyDescent="0.25">
      <c r="A5" s="34">
        <v>105</v>
      </c>
      <c r="B5" s="36" t="s">
        <v>17</v>
      </c>
      <c r="C5" s="45" t="s">
        <v>17</v>
      </c>
      <c r="D5" s="46" t="s">
        <v>17</v>
      </c>
    </row>
    <row r="6" spans="1:4" x14ac:dyDescent="0.25">
      <c r="A6" s="34">
        <v>107</v>
      </c>
      <c r="B6" s="36" t="s">
        <v>17</v>
      </c>
      <c r="C6" s="45" t="s">
        <v>17</v>
      </c>
      <c r="D6" s="46">
        <v>8</v>
      </c>
    </row>
    <row r="7" spans="1:4" x14ac:dyDescent="0.25">
      <c r="A7" s="34">
        <v>110</v>
      </c>
      <c r="B7" s="36">
        <v>2</v>
      </c>
      <c r="C7" s="45" t="s">
        <v>17</v>
      </c>
      <c r="D7" s="46" t="s">
        <v>17</v>
      </c>
    </row>
    <row r="8" spans="1:4" x14ac:dyDescent="0.25">
      <c r="A8" s="36">
        <v>118</v>
      </c>
      <c r="B8" s="36">
        <v>8</v>
      </c>
      <c r="C8" s="45">
        <v>4</v>
      </c>
      <c r="D8" s="46">
        <v>8</v>
      </c>
    </row>
    <row r="9" spans="1:4" x14ac:dyDescent="0.25">
      <c r="A9" s="34">
        <v>119</v>
      </c>
      <c r="B9" s="36">
        <v>1</v>
      </c>
      <c r="C9" s="45">
        <v>1</v>
      </c>
      <c r="D9" s="46" t="s">
        <v>17</v>
      </c>
    </row>
    <row r="10" spans="1:4" x14ac:dyDescent="0.25">
      <c r="A10" s="34">
        <v>128</v>
      </c>
      <c r="B10" s="36" t="s">
        <v>17</v>
      </c>
      <c r="C10" s="45" t="s">
        <v>17</v>
      </c>
      <c r="D10" s="46" t="s">
        <v>17</v>
      </c>
    </row>
    <row r="11" spans="1:4" x14ac:dyDescent="0.25">
      <c r="A11" s="34">
        <v>139</v>
      </c>
      <c r="B11" s="36">
        <v>1</v>
      </c>
      <c r="C11" s="45">
        <v>1</v>
      </c>
      <c r="D11" s="46">
        <v>1</v>
      </c>
    </row>
    <row r="12" spans="1:4" x14ac:dyDescent="0.25">
      <c r="A12" s="34">
        <v>140</v>
      </c>
      <c r="B12" s="36" t="s">
        <v>17</v>
      </c>
      <c r="C12" s="45" t="s">
        <v>17</v>
      </c>
      <c r="D12" s="46" t="s">
        <v>17</v>
      </c>
    </row>
    <row r="13" spans="1:4" x14ac:dyDescent="0.25">
      <c r="A13" s="34">
        <v>148</v>
      </c>
      <c r="B13" s="36">
        <v>8</v>
      </c>
      <c r="C13" s="45">
        <v>8</v>
      </c>
      <c r="D13" s="46" t="s">
        <v>17</v>
      </c>
    </row>
    <row r="14" spans="1:4" x14ac:dyDescent="0.25">
      <c r="A14" s="34">
        <v>153</v>
      </c>
      <c r="B14" s="36" t="s">
        <v>17</v>
      </c>
      <c r="C14" s="45" t="s">
        <v>17</v>
      </c>
      <c r="D14" s="46" t="s">
        <v>17</v>
      </c>
    </row>
    <row r="15" spans="1:4" x14ac:dyDescent="0.25">
      <c r="A15" s="34">
        <v>154</v>
      </c>
      <c r="B15" s="36">
        <v>6</v>
      </c>
      <c r="C15" s="45" t="s">
        <v>17</v>
      </c>
      <c r="D15" s="46" t="s">
        <v>17</v>
      </c>
    </row>
    <row r="16" spans="1:4" x14ac:dyDescent="0.25">
      <c r="A16" s="34">
        <v>155</v>
      </c>
      <c r="B16" s="36" t="s">
        <v>17</v>
      </c>
      <c r="C16" s="45" t="s">
        <v>17</v>
      </c>
      <c r="D16" s="46" t="s">
        <v>17</v>
      </c>
    </row>
    <row r="17" spans="1:4" x14ac:dyDescent="0.25">
      <c r="A17" s="34">
        <v>156</v>
      </c>
      <c r="B17" s="36" t="s">
        <v>17</v>
      </c>
      <c r="C17" s="45">
        <v>8</v>
      </c>
      <c r="D17" s="46">
        <v>9</v>
      </c>
    </row>
    <row r="18" spans="1:4" x14ac:dyDescent="0.25">
      <c r="A18" s="34">
        <v>164</v>
      </c>
      <c r="B18" s="36" t="s">
        <v>17</v>
      </c>
      <c r="C18" s="45" t="s">
        <v>17</v>
      </c>
      <c r="D18" s="46" t="s">
        <v>17</v>
      </c>
    </row>
    <row r="19" spans="1:4" x14ac:dyDescent="0.25">
      <c r="A19" s="34">
        <v>166</v>
      </c>
      <c r="B19" s="36" t="s">
        <v>17</v>
      </c>
      <c r="C19" s="45" t="s">
        <v>17</v>
      </c>
      <c r="D19" s="46" t="s">
        <v>17</v>
      </c>
    </row>
    <row r="20" spans="1:4" x14ac:dyDescent="0.25">
      <c r="A20" s="34">
        <v>168</v>
      </c>
      <c r="B20" s="36" t="s">
        <v>17</v>
      </c>
      <c r="C20" s="45" t="s">
        <v>17</v>
      </c>
      <c r="D20" s="46" t="s">
        <v>17</v>
      </c>
    </row>
    <row r="21" spans="1:4" x14ac:dyDescent="0.25">
      <c r="A21" s="34">
        <v>169</v>
      </c>
      <c r="B21" s="36" t="s">
        <v>17</v>
      </c>
      <c r="C21" s="45" t="s">
        <v>17</v>
      </c>
      <c r="D21" s="46" t="s">
        <v>17</v>
      </c>
    </row>
    <row r="22" spans="1:4" x14ac:dyDescent="0.25">
      <c r="A22" s="34">
        <v>173</v>
      </c>
      <c r="B22" s="36">
        <v>2</v>
      </c>
      <c r="C22" s="45" t="s">
        <v>17</v>
      </c>
      <c r="D22" s="46" t="s">
        <v>17</v>
      </c>
    </row>
    <row r="23" spans="1:4" x14ac:dyDescent="0.25">
      <c r="A23" s="34">
        <v>180</v>
      </c>
      <c r="B23" s="36" t="s">
        <v>17</v>
      </c>
      <c r="C23" s="45" t="s">
        <v>17</v>
      </c>
      <c r="D23" s="46" t="s">
        <v>17</v>
      </c>
    </row>
    <row r="24" spans="1:4" x14ac:dyDescent="0.25">
      <c r="A24" s="34">
        <v>181</v>
      </c>
      <c r="B24" s="36" t="s">
        <v>17</v>
      </c>
      <c r="C24" s="45" t="s">
        <v>17</v>
      </c>
      <c r="D24" s="46">
        <v>8</v>
      </c>
    </row>
    <row r="25" spans="1:4" x14ac:dyDescent="0.25">
      <c r="A25" s="34">
        <v>182</v>
      </c>
      <c r="B25" s="36">
        <v>7</v>
      </c>
      <c r="C25" s="45" t="s">
        <v>17</v>
      </c>
      <c r="D25" s="46" t="s">
        <v>17</v>
      </c>
    </row>
    <row r="26" spans="1:4" x14ac:dyDescent="0.25">
      <c r="A26" s="34">
        <v>183</v>
      </c>
      <c r="B26" s="36" t="s">
        <v>17</v>
      </c>
      <c r="C26" s="45" t="s">
        <v>17</v>
      </c>
      <c r="D26" s="46" t="s">
        <v>17</v>
      </c>
    </row>
    <row r="27" spans="1:4" x14ac:dyDescent="0.25">
      <c r="A27" s="34">
        <v>186</v>
      </c>
      <c r="B27" s="36">
        <v>8</v>
      </c>
      <c r="C27" s="45" t="s">
        <v>17</v>
      </c>
      <c r="D27" s="46" t="s">
        <v>17</v>
      </c>
    </row>
    <row r="28" spans="1:4" x14ac:dyDescent="0.25">
      <c r="A28" s="34">
        <v>187</v>
      </c>
      <c r="B28" s="36" t="s">
        <v>17</v>
      </c>
      <c r="C28" s="45" t="s">
        <v>17</v>
      </c>
      <c r="D28" s="46">
        <v>8</v>
      </c>
    </row>
    <row r="29" spans="1:4" x14ac:dyDescent="0.25">
      <c r="A29" s="34">
        <v>200</v>
      </c>
      <c r="B29" s="36">
        <v>1</v>
      </c>
      <c r="C29" s="45">
        <v>5</v>
      </c>
      <c r="D29" s="46" t="s">
        <v>17</v>
      </c>
    </row>
    <row r="30" spans="1:4" x14ac:dyDescent="0.25">
      <c r="A30" s="34">
        <v>201</v>
      </c>
      <c r="B30" s="36">
        <v>6</v>
      </c>
      <c r="C30" s="45" t="s">
        <v>17</v>
      </c>
      <c r="D30" s="46" t="s">
        <v>17</v>
      </c>
    </row>
    <row r="31" spans="1:4" x14ac:dyDescent="0.25">
      <c r="A31" s="34">
        <v>203</v>
      </c>
      <c r="B31" s="36">
        <v>1</v>
      </c>
      <c r="C31" s="45">
        <v>1</v>
      </c>
      <c r="D31" s="46" t="s">
        <v>17</v>
      </c>
    </row>
    <row r="32" spans="1:4" x14ac:dyDescent="0.25">
      <c r="A32" s="34">
        <v>204</v>
      </c>
      <c r="B32" s="36" t="s">
        <v>17</v>
      </c>
      <c r="C32" s="45">
        <v>3</v>
      </c>
      <c r="D32" s="46" t="s">
        <v>17</v>
      </c>
    </row>
    <row r="33" spans="1:4" x14ac:dyDescent="0.25">
      <c r="A33" s="34">
        <v>209</v>
      </c>
      <c r="B33" s="36">
        <v>4</v>
      </c>
      <c r="C33" s="45">
        <v>4</v>
      </c>
      <c r="D33" s="46" t="s">
        <v>17</v>
      </c>
    </row>
    <row r="34" spans="1:4" x14ac:dyDescent="0.25">
      <c r="A34" s="34">
        <v>213</v>
      </c>
      <c r="B34" s="36" t="s">
        <v>17</v>
      </c>
      <c r="C34" s="45">
        <v>1</v>
      </c>
      <c r="D34" s="46" t="s">
        <v>17</v>
      </c>
    </row>
    <row r="35" spans="1:4" x14ac:dyDescent="0.25">
      <c r="A35" s="34">
        <v>221</v>
      </c>
      <c r="B35" s="36" t="s">
        <v>17</v>
      </c>
      <c r="C35" s="45">
        <v>8</v>
      </c>
      <c r="D35" s="46">
        <v>8</v>
      </c>
    </row>
    <row r="36" spans="1:4" x14ac:dyDescent="0.25">
      <c r="A36" s="34">
        <v>224</v>
      </c>
      <c r="B36" s="36">
        <v>4</v>
      </c>
      <c r="C36" s="45">
        <v>4</v>
      </c>
      <c r="D36" s="46" t="s">
        <v>17</v>
      </c>
    </row>
    <row r="37" spans="1:4" x14ac:dyDescent="0.25">
      <c r="A37" s="34">
        <v>226</v>
      </c>
      <c r="B37" s="36" t="s">
        <v>17</v>
      </c>
      <c r="C37" s="45" t="s">
        <v>17</v>
      </c>
      <c r="D37" s="46">
        <v>7</v>
      </c>
    </row>
    <row r="38" spans="1:4" x14ac:dyDescent="0.25">
      <c r="A38" s="34">
        <v>232</v>
      </c>
      <c r="B38" s="36">
        <v>6</v>
      </c>
      <c r="C38" s="45" t="s">
        <v>17</v>
      </c>
      <c r="D38" s="46" t="s">
        <v>17</v>
      </c>
    </row>
    <row r="39" spans="1:4" x14ac:dyDescent="0.25">
      <c r="A39" s="34">
        <v>234</v>
      </c>
      <c r="B39" s="36" t="s">
        <v>17</v>
      </c>
      <c r="C39" s="45" t="s">
        <v>17</v>
      </c>
      <c r="D39" s="46">
        <v>7</v>
      </c>
    </row>
    <row r="40" spans="1:4" x14ac:dyDescent="0.25">
      <c r="A40" s="34">
        <v>235</v>
      </c>
      <c r="B40" s="36" t="s">
        <v>17</v>
      </c>
      <c r="C40" s="45">
        <v>8</v>
      </c>
      <c r="D40" s="46">
        <v>8</v>
      </c>
    </row>
    <row r="41" spans="1:4" x14ac:dyDescent="0.25">
      <c r="A41" s="34">
        <v>236</v>
      </c>
      <c r="B41" s="36">
        <v>3</v>
      </c>
      <c r="C41" s="45">
        <v>3</v>
      </c>
      <c r="D41" s="46">
        <v>3</v>
      </c>
    </row>
    <row r="42" spans="1:4" x14ac:dyDescent="0.25">
      <c r="A42" s="34">
        <v>237</v>
      </c>
      <c r="B42" s="36" t="s">
        <v>17</v>
      </c>
      <c r="C42" s="45" t="s">
        <v>17</v>
      </c>
      <c r="D42" s="46" t="s">
        <v>17</v>
      </c>
    </row>
    <row r="43" spans="1:4" x14ac:dyDescent="0.25">
      <c r="A43" s="34">
        <v>238</v>
      </c>
      <c r="B43" s="36">
        <v>8</v>
      </c>
      <c r="C43" s="45">
        <v>8</v>
      </c>
      <c r="D43" s="46">
        <v>3</v>
      </c>
    </row>
    <row r="44" spans="1:4" x14ac:dyDescent="0.25">
      <c r="A44" s="34">
        <v>240</v>
      </c>
      <c r="B44" s="36" t="s">
        <v>17</v>
      </c>
      <c r="C44" s="45" t="s">
        <v>17</v>
      </c>
      <c r="D44" s="46">
        <v>8</v>
      </c>
    </row>
    <row r="45" spans="1:4" x14ac:dyDescent="0.25">
      <c r="A45" s="34">
        <v>241</v>
      </c>
      <c r="B45" s="36" t="s">
        <v>17</v>
      </c>
      <c r="C45" s="45">
        <v>8</v>
      </c>
      <c r="D45" s="46">
        <v>9</v>
      </c>
    </row>
    <row r="46" spans="1:4" x14ac:dyDescent="0.25">
      <c r="A46" s="34">
        <v>242</v>
      </c>
      <c r="B46" s="36" t="s">
        <v>17</v>
      </c>
      <c r="C46" s="45" t="s">
        <v>17</v>
      </c>
      <c r="D46" s="46" t="s">
        <v>17</v>
      </c>
    </row>
    <row r="47" spans="1:4" x14ac:dyDescent="0.25">
      <c r="A47" s="36" t="s">
        <v>246</v>
      </c>
      <c r="B47" s="36">
        <v>6</v>
      </c>
      <c r="C47" s="45" t="s">
        <v>17</v>
      </c>
      <c r="D47" s="46" t="s">
        <v>17</v>
      </c>
    </row>
    <row r="48" spans="1:4" x14ac:dyDescent="0.25">
      <c r="A48" s="34">
        <v>245</v>
      </c>
      <c r="B48" s="36" t="s">
        <v>17</v>
      </c>
      <c r="C48" s="45" t="s">
        <v>17</v>
      </c>
      <c r="D48" s="46" t="s">
        <v>17</v>
      </c>
    </row>
    <row r="49" spans="1:4" x14ac:dyDescent="0.25">
      <c r="A49" s="34">
        <v>246</v>
      </c>
      <c r="B49" s="36">
        <v>4</v>
      </c>
      <c r="C49" s="45" t="s">
        <v>17</v>
      </c>
      <c r="D49" s="46" t="s">
        <v>17</v>
      </c>
    </row>
    <row r="50" spans="1:4" x14ac:dyDescent="0.25">
      <c r="A50" s="34">
        <v>248</v>
      </c>
      <c r="B50" s="36" t="s">
        <v>17</v>
      </c>
      <c r="C50" s="45" t="s">
        <v>17</v>
      </c>
      <c r="D50" s="46">
        <v>8</v>
      </c>
    </row>
    <row r="51" spans="1:4" x14ac:dyDescent="0.25">
      <c r="A51" s="34">
        <v>249</v>
      </c>
      <c r="B51" s="36">
        <v>8</v>
      </c>
      <c r="C51" s="45">
        <v>8</v>
      </c>
      <c r="D51" s="46">
        <v>4</v>
      </c>
    </row>
    <row r="52" spans="1:4" x14ac:dyDescent="0.25">
      <c r="A52" s="34">
        <v>269</v>
      </c>
      <c r="B52" s="36">
        <v>8</v>
      </c>
      <c r="C52" s="45" t="s">
        <v>17</v>
      </c>
      <c r="D52" s="46" t="s">
        <v>17</v>
      </c>
    </row>
    <row r="53" spans="1:4" x14ac:dyDescent="0.25">
      <c r="A53" s="34">
        <v>330</v>
      </c>
      <c r="B53" s="36">
        <v>8</v>
      </c>
      <c r="C53" s="45" t="s">
        <v>17</v>
      </c>
      <c r="D53" s="46" t="s">
        <v>17</v>
      </c>
    </row>
    <row r="54" spans="1:4" x14ac:dyDescent="0.25">
      <c r="A54" s="34">
        <v>331</v>
      </c>
      <c r="B54" s="36" t="s">
        <v>17</v>
      </c>
      <c r="C54" s="45" t="s">
        <v>17</v>
      </c>
      <c r="D54" s="46">
        <v>3</v>
      </c>
    </row>
    <row r="55" spans="1:4" x14ac:dyDescent="0.25">
      <c r="A55" s="34">
        <v>342</v>
      </c>
      <c r="B55" s="36" t="s">
        <v>17</v>
      </c>
      <c r="C55" s="45" t="s">
        <v>17</v>
      </c>
      <c r="D55" s="46" t="s">
        <v>17</v>
      </c>
    </row>
    <row r="56" spans="1:4" x14ac:dyDescent="0.25">
      <c r="A56" s="34">
        <v>345</v>
      </c>
      <c r="B56" s="36" t="s">
        <v>17</v>
      </c>
      <c r="C56" s="45" t="s">
        <v>17</v>
      </c>
      <c r="D56" s="46" t="s">
        <v>17</v>
      </c>
    </row>
    <row r="57" spans="1:4" x14ac:dyDescent="0.25">
      <c r="A57" s="34">
        <v>346</v>
      </c>
      <c r="B57" s="36" t="s">
        <v>17</v>
      </c>
      <c r="C57" s="45" t="s">
        <v>17</v>
      </c>
      <c r="D57" s="46" t="s">
        <v>17</v>
      </c>
    </row>
    <row r="58" spans="1:4" x14ac:dyDescent="0.25">
      <c r="A58" s="34">
        <v>347</v>
      </c>
      <c r="B58" s="36" t="s">
        <v>17</v>
      </c>
      <c r="C58" s="45" t="s">
        <v>17</v>
      </c>
      <c r="D58" s="46" t="s">
        <v>17</v>
      </c>
    </row>
    <row r="59" spans="1:4" x14ac:dyDescent="0.25">
      <c r="A59" s="34">
        <v>348</v>
      </c>
      <c r="B59" s="36" t="s">
        <v>17</v>
      </c>
      <c r="C59" s="45" t="s">
        <v>17</v>
      </c>
      <c r="D59" s="46" t="s">
        <v>17</v>
      </c>
    </row>
    <row r="60" spans="1:4" x14ac:dyDescent="0.25">
      <c r="A60" s="34">
        <v>671</v>
      </c>
      <c r="B60" s="36" t="s">
        <v>17</v>
      </c>
      <c r="C60" s="45" t="s">
        <v>17</v>
      </c>
      <c r="D60" s="46" t="s">
        <v>17</v>
      </c>
    </row>
    <row r="61" spans="1:4" x14ac:dyDescent="0.25">
      <c r="A61" s="34">
        <v>672</v>
      </c>
      <c r="B61" s="36" t="s">
        <v>17</v>
      </c>
      <c r="C61" s="45" t="s">
        <v>17</v>
      </c>
      <c r="D61" s="46" t="s">
        <v>17</v>
      </c>
    </row>
    <row r="62" spans="1:4" x14ac:dyDescent="0.25">
      <c r="A62" s="36" t="s">
        <v>410</v>
      </c>
      <c r="B62" s="36">
        <v>8</v>
      </c>
      <c r="C62" s="45">
        <v>8</v>
      </c>
      <c r="D62" s="46" t="s">
        <v>17</v>
      </c>
    </row>
    <row r="63" spans="1:4" x14ac:dyDescent="0.25">
      <c r="A63" s="36" t="s">
        <v>417</v>
      </c>
      <c r="B63" s="36">
        <v>8</v>
      </c>
      <c r="C63" s="45">
        <v>4</v>
      </c>
      <c r="D63" s="46">
        <v>4</v>
      </c>
    </row>
    <row r="64" spans="1:4" x14ac:dyDescent="0.25">
      <c r="A64" s="36" t="s">
        <v>415</v>
      </c>
      <c r="B64" s="36">
        <v>4</v>
      </c>
      <c r="C64" s="45">
        <v>4</v>
      </c>
      <c r="D64" s="46" t="s">
        <v>17</v>
      </c>
    </row>
    <row r="65" spans="1:4" x14ac:dyDescent="0.25">
      <c r="A65" s="36" t="s">
        <v>416</v>
      </c>
      <c r="B65" s="36">
        <v>9</v>
      </c>
      <c r="C65" s="45">
        <v>9</v>
      </c>
      <c r="D65" s="46" t="s">
        <v>17</v>
      </c>
    </row>
    <row r="66" spans="1:4" x14ac:dyDescent="0.25">
      <c r="A66" s="36" t="s">
        <v>409</v>
      </c>
      <c r="B66" s="36">
        <v>4</v>
      </c>
      <c r="C66" s="45">
        <v>4</v>
      </c>
      <c r="D66" s="46" t="s">
        <v>17</v>
      </c>
    </row>
    <row r="67" spans="1:4" x14ac:dyDescent="0.25">
      <c r="A67" s="36" t="s">
        <v>640</v>
      </c>
      <c r="B67" s="36">
        <v>1</v>
      </c>
      <c r="C67" s="45">
        <v>1</v>
      </c>
      <c r="D67" s="46" t="s">
        <v>17</v>
      </c>
    </row>
    <row r="68" spans="1:4" x14ac:dyDescent="0.25">
      <c r="A68" s="36" t="s">
        <v>641</v>
      </c>
      <c r="B68" s="36">
        <v>6</v>
      </c>
      <c r="C68" s="45" t="s">
        <v>17</v>
      </c>
      <c r="D68" s="46" t="s">
        <v>17</v>
      </c>
    </row>
    <row r="69" spans="1:4" x14ac:dyDescent="0.25">
      <c r="A69" s="36" t="s">
        <v>642</v>
      </c>
      <c r="B69" s="36" t="s">
        <v>17</v>
      </c>
      <c r="C69" s="45">
        <v>5</v>
      </c>
      <c r="D69" s="46" t="s">
        <v>17</v>
      </c>
    </row>
    <row r="70" spans="1:4" x14ac:dyDescent="0.25">
      <c r="A70" s="36" t="s">
        <v>643</v>
      </c>
      <c r="B70" s="36" t="s">
        <v>17</v>
      </c>
      <c r="C70" s="45" t="s">
        <v>17</v>
      </c>
      <c r="D70" s="46" t="s">
        <v>17</v>
      </c>
    </row>
    <row r="71" spans="1:4" x14ac:dyDescent="0.25">
      <c r="A71" s="36" t="s">
        <v>644</v>
      </c>
      <c r="B71" s="36" t="s">
        <v>17</v>
      </c>
      <c r="C71" s="45">
        <v>5</v>
      </c>
      <c r="D71" s="46" t="s">
        <v>17</v>
      </c>
    </row>
    <row r="72" spans="1:4" x14ac:dyDescent="0.25">
      <c r="A72" s="36" t="s">
        <v>411</v>
      </c>
      <c r="B72" s="36">
        <v>9</v>
      </c>
      <c r="C72" s="45">
        <v>9</v>
      </c>
      <c r="D72" s="46" t="s">
        <v>17</v>
      </c>
    </row>
    <row r="73" spans="1:4" x14ac:dyDescent="0.25">
      <c r="A73" s="36" t="s">
        <v>645</v>
      </c>
      <c r="B73" s="36" t="s">
        <v>17</v>
      </c>
      <c r="C73" s="45">
        <v>1</v>
      </c>
      <c r="D73" s="46" t="s">
        <v>17</v>
      </c>
    </row>
    <row r="74" spans="1:4" x14ac:dyDescent="0.25">
      <c r="A74" s="36" t="s">
        <v>646</v>
      </c>
      <c r="B74" s="36">
        <v>1</v>
      </c>
      <c r="C74" s="45">
        <v>1</v>
      </c>
      <c r="D74" s="46" t="s">
        <v>17</v>
      </c>
    </row>
    <row r="75" spans="1:4" x14ac:dyDescent="0.25">
      <c r="A75" s="36" t="s">
        <v>414</v>
      </c>
      <c r="B75" s="36">
        <v>9</v>
      </c>
      <c r="C75" s="45" t="s">
        <v>17</v>
      </c>
      <c r="D75" s="46" t="s">
        <v>17</v>
      </c>
    </row>
    <row r="76" spans="1:4" x14ac:dyDescent="0.25">
      <c r="A76" s="36" t="s">
        <v>418</v>
      </c>
      <c r="B76" s="36">
        <v>3</v>
      </c>
      <c r="C76" s="45">
        <v>4</v>
      </c>
      <c r="D76" s="46" t="s">
        <v>17</v>
      </c>
    </row>
    <row r="77" spans="1:4" x14ac:dyDescent="0.25">
      <c r="A77" s="36" t="s">
        <v>408</v>
      </c>
      <c r="B77" s="36">
        <v>3</v>
      </c>
      <c r="C77" s="45" t="s">
        <v>17</v>
      </c>
      <c r="D77" s="46" t="s">
        <v>17</v>
      </c>
    </row>
    <row r="78" spans="1:4" x14ac:dyDescent="0.25">
      <c r="A78" s="34">
        <v>1</v>
      </c>
      <c r="B78" s="36">
        <v>5</v>
      </c>
      <c r="C78" s="45">
        <v>5</v>
      </c>
      <c r="D78" s="46" t="s">
        <v>17</v>
      </c>
    </row>
    <row r="79" spans="1:4" x14ac:dyDescent="0.25">
      <c r="A79" s="34">
        <v>2</v>
      </c>
      <c r="B79" s="36">
        <v>8</v>
      </c>
      <c r="C79" s="45">
        <v>8</v>
      </c>
      <c r="D79" s="46">
        <v>8</v>
      </c>
    </row>
    <row r="80" spans="1:4" x14ac:dyDescent="0.25">
      <c r="A80" s="36">
        <v>3</v>
      </c>
      <c r="B80" s="36">
        <v>8</v>
      </c>
      <c r="C80" s="45">
        <v>8</v>
      </c>
      <c r="D80" s="46">
        <v>4</v>
      </c>
    </row>
    <row r="81" spans="1:4" x14ac:dyDescent="0.25">
      <c r="A81" s="34">
        <v>4</v>
      </c>
      <c r="B81" s="36">
        <v>8</v>
      </c>
      <c r="C81" s="45">
        <v>8</v>
      </c>
      <c r="D81" s="46">
        <v>8</v>
      </c>
    </row>
    <row r="82" spans="1:4" x14ac:dyDescent="0.25">
      <c r="A82" s="36" t="s">
        <v>43</v>
      </c>
      <c r="B82" s="36" t="s">
        <v>17</v>
      </c>
      <c r="C82" s="45" t="s">
        <v>17</v>
      </c>
      <c r="D82" s="46" t="s">
        <v>17</v>
      </c>
    </row>
    <row r="83" spans="1:4" x14ac:dyDescent="0.25">
      <c r="A83" s="34">
        <v>5</v>
      </c>
      <c r="B83" s="36" t="s">
        <v>17</v>
      </c>
      <c r="C83" s="45" t="s">
        <v>17</v>
      </c>
      <c r="D83" s="46" t="s">
        <v>17</v>
      </c>
    </row>
    <row r="84" spans="1:4" x14ac:dyDescent="0.25">
      <c r="A84" s="36" t="s">
        <v>50</v>
      </c>
      <c r="B84" s="36">
        <v>2</v>
      </c>
      <c r="C84" s="45" t="s">
        <v>17</v>
      </c>
      <c r="D84" s="46" t="s">
        <v>17</v>
      </c>
    </row>
    <row r="85" spans="1:4" x14ac:dyDescent="0.25">
      <c r="A85" s="36">
        <v>7</v>
      </c>
      <c r="B85" s="36" t="s">
        <v>17</v>
      </c>
      <c r="C85" s="45" t="s">
        <v>17</v>
      </c>
      <c r="D85" s="46" t="s">
        <v>17</v>
      </c>
    </row>
    <row r="86" spans="1:4" x14ac:dyDescent="0.25">
      <c r="A86" s="34">
        <v>8</v>
      </c>
      <c r="B86" s="36">
        <v>8</v>
      </c>
      <c r="C86" s="45">
        <v>8</v>
      </c>
      <c r="D86" s="46">
        <v>8</v>
      </c>
    </row>
    <row r="87" spans="1:4" x14ac:dyDescent="0.25">
      <c r="A87" s="36" t="s">
        <v>57</v>
      </c>
      <c r="B87" s="36" t="s">
        <v>17</v>
      </c>
      <c r="C87" s="45" t="s">
        <v>17</v>
      </c>
      <c r="D87" s="46" t="s">
        <v>17</v>
      </c>
    </row>
    <row r="88" spans="1:4" x14ac:dyDescent="0.25">
      <c r="A88" s="34">
        <v>10</v>
      </c>
      <c r="B88" s="36">
        <v>4</v>
      </c>
      <c r="C88" s="45">
        <v>8</v>
      </c>
      <c r="D88" s="46">
        <v>8</v>
      </c>
    </row>
    <row r="89" spans="1:4" x14ac:dyDescent="0.25">
      <c r="A89" s="34">
        <v>11</v>
      </c>
      <c r="B89" s="36">
        <v>4</v>
      </c>
      <c r="C89" s="45">
        <v>9</v>
      </c>
      <c r="D89" s="46">
        <v>8</v>
      </c>
    </row>
    <row r="90" spans="1:4" x14ac:dyDescent="0.25">
      <c r="A90" s="34">
        <v>12</v>
      </c>
      <c r="B90" s="36">
        <v>4</v>
      </c>
      <c r="C90" s="45">
        <v>4</v>
      </c>
      <c r="D90" s="46">
        <v>4</v>
      </c>
    </row>
    <row r="91" spans="1:4" x14ac:dyDescent="0.25">
      <c r="A91" s="34">
        <v>13</v>
      </c>
      <c r="B91" s="36" t="s">
        <v>17</v>
      </c>
      <c r="C91" s="45" t="s">
        <v>17</v>
      </c>
      <c r="D91" s="46">
        <v>8</v>
      </c>
    </row>
    <row r="92" spans="1:4" x14ac:dyDescent="0.25">
      <c r="A92" s="34">
        <v>14</v>
      </c>
      <c r="B92" s="36">
        <v>9</v>
      </c>
      <c r="C92" s="45">
        <v>9</v>
      </c>
      <c r="D92" s="46">
        <v>4</v>
      </c>
    </row>
    <row r="93" spans="1:4" x14ac:dyDescent="0.25">
      <c r="A93" s="36" t="s">
        <v>68</v>
      </c>
      <c r="B93" s="36" t="s">
        <v>17</v>
      </c>
      <c r="C93" s="45" t="s">
        <v>17</v>
      </c>
      <c r="D93" s="46" t="s">
        <v>17</v>
      </c>
    </row>
    <row r="94" spans="1:4" x14ac:dyDescent="0.25">
      <c r="A94" s="34">
        <v>16</v>
      </c>
      <c r="B94" s="36" t="s">
        <v>17</v>
      </c>
      <c r="C94" s="45" t="s">
        <v>17</v>
      </c>
      <c r="D94" s="46">
        <v>4</v>
      </c>
    </row>
    <row r="95" spans="1:4" x14ac:dyDescent="0.25">
      <c r="A95" s="36" t="s">
        <v>71</v>
      </c>
      <c r="B95" s="36" t="s">
        <v>17</v>
      </c>
      <c r="C95" s="45" t="s">
        <v>17</v>
      </c>
      <c r="D95" s="46" t="s">
        <v>17</v>
      </c>
    </row>
    <row r="96" spans="1:4" x14ac:dyDescent="0.25">
      <c r="A96" s="36" t="s">
        <v>73</v>
      </c>
      <c r="B96" s="36" t="s">
        <v>17</v>
      </c>
      <c r="C96" s="45" t="s">
        <v>17</v>
      </c>
      <c r="D96" s="46" t="s">
        <v>17</v>
      </c>
    </row>
    <row r="97" spans="1:4" x14ac:dyDescent="0.25">
      <c r="A97" s="34">
        <v>19</v>
      </c>
      <c r="B97" s="36">
        <v>2</v>
      </c>
      <c r="C97" s="45" t="s">
        <v>17</v>
      </c>
      <c r="D97" s="46" t="s">
        <v>17</v>
      </c>
    </row>
    <row r="98" spans="1:4" x14ac:dyDescent="0.25">
      <c r="A98" s="36" t="s">
        <v>76</v>
      </c>
      <c r="B98" s="36" t="s">
        <v>17</v>
      </c>
      <c r="C98" s="45" t="s">
        <v>17</v>
      </c>
      <c r="D98" s="46" t="s">
        <v>17</v>
      </c>
    </row>
    <row r="99" spans="1:4" x14ac:dyDescent="0.25">
      <c r="A99" s="34">
        <v>21</v>
      </c>
      <c r="B99" s="36" t="s">
        <v>17</v>
      </c>
      <c r="C99" s="45">
        <v>4</v>
      </c>
      <c r="D99" s="46">
        <v>4</v>
      </c>
    </row>
    <row r="100" spans="1:4" x14ac:dyDescent="0.25">
      <c r="A100" s="34">
        <v>24</v>
      </c>
      <c r="B100" s="36">
        <v>8</v>
      </c>
      <c r="C100" s="45">
        <v>4</v>
      </c>
      <c r="D100" s="46">
        <v>4</v>
      </c>
    </row>
    <row r="101" spans="1:4" x14ac:dyDescent="0.25">
      <c r="A101" s="34">
        <v>25</v>
      </c>
      <c r="B101" s="36">
        <v>9</v>
      </c>
      <c r="C101" s="45">
        <v>9</v>
      </c>
      <c r="D101" s="46" t="s">
        <v>17</v>
      </c>
    </row>
    <row r="102" spans="1:4" x14ac:dyDescent="0.25">
      <c r="A102" s="36" t="s">
        <v>86</v>
      </c>
      <c r="B102" s="36" t="s">
        <v>17</v>
      </c>
      <c r="C102" s="45" t="s">
        <v>17</v>
      </c>
      <c r="D102" s="46" t="s">
        <v>17</v>
      </c>
    </row>
    <row r="103" spans="1:4" x14ac:dyDescent="0.25">
      <c r="A103" s="34">
        <v>26</v>
      </c>
      <c r="B103" s="36">
        <v>8</v>
      </c>
      <c r="C103" s="45">
        <v>4</v>
      </c>
      <c r="D103" s="46">
        <v>8</v>
      </c>
    </row>
    <row r="104" spans="1:4" x14ac:dyDescent="0.25">
      <c r="A104" s="34">
        <v>27</v>
      </c>
      <c r="B104" s="36">
        <v>9</v>
      </c>
      <c r="C104" s="45">
        <v>4</v>
      </c>
      <c r="D104" s="46">
        <v>4</v>
      </c>
    </row>
    <row r="105" spans="1:4" x14ac:dyDescent="0.25">
      <c r="A105" s="34">
        <v>28</v>
      </c>
      <c r="B105" s="36">
        <v>8</v>
      </c>
      <c r="C105" s="45">
        <v>3</v>
      </c>
      <c r="D105" s="46">
        <v>4</v>
      </c>
    </row>
    <row r="106" spans="1:4" x14ac:dyDescent="0.25">
      <c r="A106" s="36" t="s">
        <v>92</v>
      </c>
      <c r="B106" s="36" t="s">
        <v>17</v>
      </c>
      <c r="C106" s="45" t="s">
        <v>17</v>
      </c>
      <c r="D106" s="46" t="s">
        <v>17</v>
      </c>
    </row>
    <row r="107" spans="1:4" x14ac:dyDescent="0.25">
      <c r="A107" s="34">
        <v>29</v>
      </c>
      <c r="B107" s="36">
        <v>6</v>
      </c>
      <c r="C107" s="45" t="s">
        <v>17</v>
      </c>
      <c r="D107" s="46" t="s">
        <v>17</v>
      </c>
    </row>
    <row r="108" spans="1:4" x14ac:dyDescent="0.25">
      <c r="A108" s="34">
        <v>30</v>
      </c>
      <c r="B108" s="36">
        <v>9</v>
      </c>
      <c r="C108" s="45">
        <v>4</v>
      </c>
      <c r="D108" s="46">
        <v>4</v>
      </c>
    </row>
    <row r="109" spans="1:4" x14ac:dyDescent="0.25">
      <c r="A109" s="34">
        <v>31</v>
      </c>
      <c r="B109" s="36">
        <v>4</v>
      </c>
      <c r="C109" s="45">
        <v>9</v>
      </c>
      <c r="D109" s="46" t="s">
        <v>17</v>
      </c>
    </row>
    <row r="110" spans="1:4" x14ac:dyDescent="0.25">
      <c r="A110" s="34">
        <v>32</v>
      </c>
      <c r="B110" s="36">
        <v>8</v>
      </c>
      <c r="C110" s="45" t="s">
        <v>17</v>
      </c>
      <c r="D110" s="46">
        <v>8</v>
      </c>
    </row>
    <row r="111" spans="1:4" x14ac:dyDescent="0.25">
      <c r="A111" s="34">
        <v>33</v>
      </c>
      <c r="B111" s="36" t="s">
        <v>17</v>
      </c>
      <c r="C111" s="45">
        <v>4</v>
      </c>
      <c r="D111" s="46">
        <v>9</v>
      </c>
    </row>
    <row r="112" spans="1:4" x14ac:dyDescent="0.25">
      <c r="A112" s="34">
        <v>36</v>
      </c>
      <c r="B112" s="36">
        <v>8</v>
      </c>
      <c r="C112" s="45" t="s">
        <v>17</v>
      </c>
      <c r="D112" s="46">
        <v>8</v>
      </c>
    </row>
    <row r="113" spans="1:4" x14ac:dyDescent="0.25">
      <c r="A113" s="34">
        <v>37</v>
      </c>
      <c r="B113" s="36">
        <v>6</v>
      </c>
      <c r="C113" s="45" t="s">
        <v>17</v>
      </c>
      <c r="D113" s="46" t="s">
        <v>17</v>
      </c>
    </row>
    <row r="114" spans="1:4" x14ac:dyDescent="0.25">
      <c r="A114" s="34">
        <v>40</v>
      </c>
      <c r="B114" s="36" t="s">
        <v>17</v>
      </c>
      <c r="C114" s="45">
        <v>8</v>
      </c>
      <c r="D114" s="46" t="s">
        <v>17</v>
      </c>
    </row>
    <row r="115" spans="1:4" x14ac:dyDescent="0.25">
      <c r="A115" s="34">
        <v>41</v>
      </c>
      <c r="B115" s="36" t="s">
        <v>17</v>
      </c>
      <c r="C115" s="45" t="s">
        <v>17</v>
      </c>
      <c r="D115" s="46" t="s">
        <v>17</v>
      </c>
    </row>
    <row r="116" spans="1:4" x14ac:dyDescent="0.25">
      <c r="A116" s="34">
        <v>43</v>
      </c>
      <c r="B116" s="36" t="s">
        <v>17</v>
      </c>
      <c r="C116" s="45" t="s">
        <v>17</v>
      </c>
      <c r="D116" s="46" t="s">
        <v>17</v>
      </c>
    </row>
    <row r="117" spans="1:4" x14ac:dyDescent="0.25">
      <c r="A117" s="34">
        <v>44</v>
      </c>
      <c r="B117" s="36" t="s">
        <v>17</v>
      </c>
      <c r="C117" s="45" t="s">
        <v>17</v>
      </c>
      <c r="D117" s="46" t="s">
        <v>17</v>
      </c>
    </row>
    <row r="118" spans="1:4" x14ac:dyDescent="0.25">
      <c r="A118" s="34">
        <v>47</v>
      </c>
      <c r="B118" s="36">
        <v>1</v>
      </c>
      <c r="C118" s="45">
        <v>1</v>
      </c>
      <c r="D118" s="46">
        <v>1</v>
      </c>
    </row>
    <row r="119" spans="1:4" x14ac:dyDescent="0.25">
      <c r="A119" s="36" t="s">
        <v>113</v>
      </c>
      <c r="B119" s="36">
        <v>2</v>
      </c>
      <c r="C119" s="45" t="s">
        <v>17</v>
      </c>
      <c r="D119" s="46" t="s">
        <v>17</v>
      </c>
    </row>
    <row r="120" spans="1:4" x14ac:dyDescent="0.25">
      <c r="A120" s="34">
        <v>48</v>
      </c>
      <c r="B120" s="36">
        <v>8</v>
      </c>
      <c r="C120" s="45" t="s">
        <v>17</v>
      </c>
      <c r="D120" s="46" t="s">
        <v>17</v>
      </c>
    </row>
    <row r="121" spans="1:4" x14ac:dyDescent="0.25">
      <c r="A121" s="34">
        <v>49</v>
      </c>
      <c r="B121" s="36" t="s">
        <v>17</v>
      </c>
      <c r="C121" s="45" t="s">
        <v>17</v>
      </c>
      <c r="D121" s="46" t="s">
        <v>17</v>
      </c>
    </row>
    <row r="122" spans="1:4" x14ac:dyDescent="0.25">
      <c r="A122" s="34">
        <v>55</v>
      </c>
      <c r="B122" s="36">
        <v>6</v>
      </c>
      <c r="C122" s="45" t="s">
        <v>17</v>
      </c>
      <c r="D122" s="46" t="s">
        <v>17</v>
      </c>
    </row>
    <row r="123" spans="1:4" x14ac:dyDescent="0.25">
      <c r="A123" s="36" t="s">
        <v>118</v>
      </c>
      <c r="B123" s="36" t="s">
        <v>17</v>
      </c>
      <c r="C123" s="45" t="s">
        <v>17</v>
      </c>
      <c r="D123" s="46" t="s">
        <v>17</v>
      </c>
    </row>
    <row r="124" spans="1:4" x14ac:dyDescent="0.25">
      <c r="A124" s="34">
        <v>57</v>
      </c>
      <c r="B124" s="36">
        <v>6</v>
      </c>
      <c r="C124" s="45" t="s">
        <v>17</v>
      </c>
      <c r="D124" s="46" t="s">
        <v>17</v>
      </c>
    </row>
    <row r="125" spans="1:4" x14ac:dyDescent="0.25">
      <c r="A125" s="34">
        <v>60</v>
      </c>
      <c r="B125" s="36">
        <v>9</v>
      </c>
      <c r="C125" s="45">
        <v>9</v>
      </c>
      <c r="D125" s="46">
        <v>4</v>
      </c>
    </row>
    <row r="126" spans="1:4" x14ac:dyDescent="0.25">
      <c r="A126" s="34">
        <v>62</v>
      </c>
      <c r="B126" s="36">
        <v>2</v>
      </c>
      <c r="C126" s="45" t="s">
        <v>17</v>
      </c>
      <c r="D126" s="46" t="s">
        <v>17</v>
      </c>
    </row>
    <row r="127" spans="1:4" x14ac:dyDescent="0.25">
      <c r="A127" s="36" t="s">
        <v>124</v>
      </c>
      <c r="B127" s="36">
        <v>6</v>
      </c>
      <c r="C127" s="45" t="s">
        <v>17</v>
      </c>
      <c r="D127" s="46" t="s">
        <v>17</v>
      </c>
    </row>
    <row r="128" spans="1:4" x14ac:dyDescent="0.25">
      <c r="A128" s="34">
        <v>65</v>
      </c>
      <c r="B128" s="36">
        <v>9</v>
      </c>
      <c r="C128" s="45">
        <v>4</v>
      </c>
      <c r="D128" s="46">
        <v>4</v>
      </c>
    </row>
    <row r="129" spans="1:4" x14ac:dyDescent="0.25">
      <c r="A129" s="36" t="s">
        <v>127</v>
      </c>
      <c r="B129" s="36" t="s">
        <v>17</v>
      </c>
      <c r="C129" s="45" t="s">
        <v>17</v>
      </c>
      <c r="D129" s="46" t="s">
        <v>17</v>
      </c>
    </row>
    <row r="130" spans="1:4" x14ac:dyDescent="0.25">
      <c r="A130" s="34">
        <v>67</v>
      </c>
      <c r="B130" s="36">
        <v>8</v>
      </c>
      <c r="C130" s="45" t="s">
        <v>17</v>
      </c>
      <c r="D130" s="46">
        <v>8</v>
      </c>
    </row>
    <row r="131" spans="1:4" x14ac:dyDescent="0.25">
      <c r="A131" s="34">
        <v>68</v>
      </c>
      <c r="B131" s="36">
        <v>9</v>
      </c>
      <c r="C131" s="45" t="s">
        <v>17</v>
      </c>
      <c r="D131" s="46" t="s">
        <v>17</v>
      </c>
    </row>
    <row r="132" spans="1:4" x14ac:dyDescent="0.25">
      <c r="A132" s="34">
        <v>70</v>
      </c>
      <c r="B132" s="36" t="s">
        <v>17</v>
      </c>
      <c r="C132" s="45">
        <v>8</v>
      </c>
      <c r="D132" s="46" t="s">
        <v>17</v>
      </c>
    </row>
    <row r="133" spans="1:4" x14ac:dyDescent="0.25">
      <c r="A133" s="34">
        <v>71</v>
      </c>
      <c r="B133" s="36" t="s">
        <v>17</v>
      </c>
      <c r="C133" s="45" t="s">
        <v>17</v>
      </c>
      <c r="D133" s="46" t="s">
        <v>17</v>
      </c>
    </row>
    <row r="134" spans="1:4" x14ac:dyDescent="0.25">
      <c r="A134" s="36">
        <v>72</v>
      </c>
      <c r="B134" s="36" t="s">
        <v>17</v>
      </c>
      <c r="C134" s="45" t="s">
        <v>17</v>
      </c>
      <c r="D134" s="46" t="s">
        <v>17</v>
      </c>
    </row>
    <row r="135" spans="1:4" x14ac:dyDescent="0.25">
      <c r="A135" s="34">
        <v>73</v>
      </c>
      <c r="B135" s="36" t="s">
        <v>17</v>
      </c>
      <c r="C135" s="45" t="s">
        <v>17</v>
      </c>
      <c r="D135" s="46" t="s">
        <v>17</v>
      </c>
    </row>
    <row r="136" spans="1:4" x14ac:dyDescent="0.25">
      <c r="A136" s="36" t="s">
        <v>138</v>
      </c>
      <c r="B136" s="36" t="s">
        <v>17</v>
      </c>
      <c r="C136" s="45" t="s">
        <v>17</v>
      </c>
      <c r="D136" s="46" t="s">
        <v>17</v>
      </c>
    </row>
    <row r="137" spans="1:4" x14ac:dyDescent="0.25">
      <c r="A137" s="34">
        <v>75</v>
      </c>
      <c r="B137" s="36" t="s">
        <v>17</v>
      </c>
      <c r="C137" s="45" t="s">
        <v>17</v>
      </c>
      <c r="D137" s="46" t="s">
        <v>17</v>
      </c>
    </row>
    <row r="138" spans="1:4" x14ac:dyDescent="0.25">
      <c r="A138" s="34">
        <v>76</v>
      </c>
      <c r="B138" s="36" t="s">
        <v>17</v>
      </c>
      <c r="C138" s="45" t="s">
        <v>17</v>
      </c>
      <c r="D138" s="46" t="s">
        <v>17</v>
      </c>
    </row>
    <row r="139" spans="1:4" x14ac:dyDescent="0.25">
      <c r="A139" s="34">
        <v>77</v>
      </c>
      <c r="B139" s="36" t="s">
        <v>17</v>
      </c>
      <c r="C139" s="45" t="s">
        <v>17</v>
      </c>
      <c r="D139" s="46" t="s">
        <v>17</v>
      </c>
    </row>
    <row r="140" spans="1:4" x14ac:dyDescent="0.25">
      <c r="A140" s="34">
        <v>82</v>
      </c>
      <c r="B140" s="36" t="s">
        <v>17</v>
      </c>
      <c r="C140" s="45" t="s">
        <v>17</v>
      </c>
      <c r="D140" s="46">
        <v>1</v>
      </c>
    </row>
    <row r="141" spans="1:4" x14ac:dyDescent="0.25">
      <c r="A141" s="34">
        <v>83</v>
      </c>
      <c r="B141" s="36" t="s">
        <v>17</v>
      </c>
      <c r="C141" s="45" t="s">
        <v>17</v>
      </c>
      <c r="D141" s="46">
        <v>1</v>
      </c>
    </row>
    <row r="142" spans="1:4" x14ac:dyDescent="0.25">
      <c r="A142" s="34">
        <v>84</v>
      </c>
      <c r="B142" s="36" t="s">
        <v>17</v>
      </c>
      <c r="C142" s="45" t="s">
        <v>17</v>
      </c>
      <c r="D142" s="46">
        <v>1</v>
      </c>
    </row>
    <row r="143" spans="1:4" x14ac:dyDescent="0.25">
      <c r="A143" s="34">
        <v>98</v>
      </c>
      <c r="B143" s="36">
        <v>5</v>
      </c>
      <c r="C143" s="45">
        <v>1</v>
      </c>
      <c r="D143" s="46">
        <v>1</v>
      </c>
    </row>
    <row r="144" spans="1:4" x14ac:dyDescent="0.25">
      <c r="A144" s="34">
        <v>99</v>
      </c>
      <c r="B144" s="36">
        <v>2</v>
      </c>
      <c r="C144" s="45" t="s">
        <v>17</v>
      </c>
      <c r="D144" s="46" t="s">
        <v>17</v>
      </c>
    </row>
    <row r="145" spans="1:4" x14ac:dyDescent="0.25">
      <c r="A145" s="34">
        <v>101</v>
      </c>
      <c r="B145" s="36" t="s">
        <v>17</v>
      </c>
      <c r="C145" s="45" t="s">
        <v>17</v>
      </c>
      <c r="D145" s="46" t="s">
        <v>17</v>
      </c>
    </row>
    <row r="146" spans="1:4" x14ac:dyDescent="0.25">
      <c r="A146" s="34">
        <v>102</v>
      </c>
      <c r="B146" s="36" t="s">
        <v>17</v>
      </c>
      <c r="C146" s="45" t="s">
        <v>17</v>
      </c>
      <c r="D146" s="46" t="s">
        <v>17</v>
      </c>
    </row>
    <row r="147" spans="1:4" x14ac:dyDescent="0.25">
      <c r="A147" s="34">
        <v>106</v>
      </c>
      <c r="B147" s="36">
        <v>8</v>
      </c>
      <c r="C147" s="45" t="s">
        <v>17</v>
      </c>
      <c r="D147" s="46">
        <v>8</v>
      </c>
    </row>
    <row r="148" spans="1:4" x14ac:dyDescent="0.25">
      <c r="A148" s="34">
        <v>111</v>
      </c>
      <c r="B148" s="36">
        <v>6</v>
      </c>
      <c r="C148" s="45" t="s">
        <v>17</v>
      </c>
      <c r="D148" s="46" t="s">
        <v>17</v>
      </c>
    </row>
    <row r="149" spans="1:4" x14ac:dyDescent="0.25">
      <c r="A149" s="34">
        <v>113</v>
      </c>
      <c r="B149" s="36">
        <v>6</v>
      </c>
      <c r="C149" s="45" t="s">
        <v>17</v>
      </c>
      <c r="D149" s="46" t="s">
        <v>17</v>
      </c>
    </row>
    <row r="150" spans="1:4" x14ac:dyDescent="0.25">
      <c r="A150" s="34">
        <v>114</v>
      </c>
      <c r="B150" s="36">
        <v>6</v>
      </c>
      <c r="C150" s="45" t="s">
        <v>17</v>
      </c>
      <c r="D150" s="46" t="s">
        <v>17</v>
      </c>
    </row>
    <row r="151" spans="1:4" x14ac:dyDescent="0.25">
      <c r="A151" s="36" t="s">
        <v>157</v>
      </c>
      <c r="B151" s="36">
        <v>2</v>
      </c>
      <c r="C151" s="45" t="s">
        <v>17</v>
      </c>
      <c r="D151" s="46" t="s">
        <v>17</v>
      </c>
    </row>
    <row r="152" spans="1:4" x14ac:dyDescent="0.25">
      <c r="A152" s="36" t="s">
        <v>161</v>
      </c>
      <c r="B152" s="36">
        <v>6</v>
      </c>
      <c r="C152" s="45" t="s">
        <v>17</v>
      </c>
      <c r="D152" s="46" t="s">
        <v>17</v>
      </c>
    </row>
    <row r="153" spans="1:4" x14ac:dyDescent="0.25">
      <c r="A153" s="36" t="s">
        <v>164</v>
      </c>
      <c r="B153" s="36">
        <v>6</v>
      </c>
      <c r="C153" s="45" t="s">
        <v>17</v>
      </c>
      <c r="D153" s="46" t="s">
        <v>17</v>
      </c>
    </row>
    <row r="154" spans="1:4" x14ac:dyDescent="0.25">
      <c r="A154" s="34">
        <v>120</v>
      </c>
      <c r="B154" s="36" t="s">
        <v>17</v>
      </c>
      <c r="C154" s="45" t="s">
        <v>17</v>
      </c>
      <c r="D154" s="46" t="s">
        <v>17</v>
      </c>
    </row>
    <row r="155" spans="1:4" x14ac:dyDescent="0.25">
      <c r="A155" s="34">
        <v>121</v>
      </c>
      <c r="B155" s="36">
        <v>2</v>
      </c>
      <c r="C155" s="45" t="s">
        <v>17</v>
      </c>
      <c r="D155" s="46" t="s">
        <v>17</v>
      </c>
    </row>
    <row r="156" spans="1:4" x14ac:dyDescent="0.25">
      <c r="A156" s="34">
        <v>122</v>
      </c>
      <c r="B156" s="36">
        <v>6</v>
      </c>
      <c r="C156" s="45" t="s">
        <v>17</v>
      </c>
      <c r="D156" s="46" t="s">
        <v>17</v>
      </c>
    </row>
    <row r="157" spans="1:4" x14ac:dyDescent="0.25">
      <c r="A157" s="34">
        <v>123</v>
      </c>
      <c r="B157" s="36">
        <v>6</v>
      </c>
      <c r="C157" s="45" t="s">
        <v>17</v>
      </c>
      <c r="D157" s="46" t="s">
        <v>17</v>
      </c>
    </row>
    <row r="158" spans="1:4" x14ac:dyDescent="0.25">
      <c r="A158" s="34">
        <v>124</v>
      </c>
      <c r="B158" s="36" t="s">
        <v>17</v>
      </c>
      <c r="C158" s="45" t="s">
        <v>17</v>
      </c>
      <c r="D158" s="46">
        <v>8</v>
      </c>
    </row>
    <row r="159" spans="1:4" x14ac:dyDescent="0.25">
      <c r="A159" s="34">
        <v>125</v>
      </c>
      <c r="B159" s="36" t="s">
        <v>17</v>
      </c>
      <c r="C159" s="45">
        <v>4</v>
      </c>
      <c r="D159" s="46">
        <v>9</v>
      </c>
    </row>
    <row r="160" spans="1:4" x14ac:dyDescent="0.25">
      <c r="A160" s="34">
        <v>131</v>
      </c>
      <c r="B160" s="36" t="s">
        <v>17</v>
      </c>
      <c r="C160" s="45">
        <v>9</v>
      </c>
      <c r="D160" s="46">
        <v>8</v>
      </c>
    </row>
    <row r="161" spans="1:4" x14ac:dyDescent="0.25">
      <c r="A161" s="34">
        <v>132</v>
      </c>
      <c r="B161" s="36" t="s">
        <v>17</v>
      </c>
      <c r="C161" s="45">
        <v>9</v>
      </c>
      <c r="D161" s="46">
        <v>4</v>
      </c>
    </row>
    <row r="162" spans="1:4" x14ac:dyDescent="0.25">
      <c r="A162" s="36" t="s">
        <v>177</v>
      </c>
      <c r="B162" s="36">
        <v>6</v>
      </c>
      <c r="C162" s="45" t="s">
        <v>17</v>
      </c>
      <c r="D162" s="46" t="s">
        <v>17</v>
      </c>
    </row>
    <row r="163" spans="1:4" x14ac:dyDescent="0.25">
      <c r="A163" s="34">
        <v>150</v>
      </c>
      <c r="B163" s="36" t="s">
        <v>17</v>
      </c>
      <c r="C163" s="45">
        <v>8</v>
      </c>
      <c r="D163" s="46" t="s">
        <v>17</v>
      </c>
    </row>
    <row r="164" spans="1:4" x14ac:dyDescent="0.25">
      <c r="A164" s="34">
        <v>152</v>
      </c>
      <c r="B164" s="36">
        <v>2</v>
      </c>
      <c r="C164" s="45" t="s">
        <v>17</v>
      </c>
      <c r="D164" s="46" t="s">
        <v>17</v>
      </c>
    </row>
    <row r="165" spans="1:4" x14ac:dyDescent="0.25">
      <c r="A165" s="34">
        <v>157</v>
      </c>
      <c r="B165" s="36">
        <v>6</v>
      </c>
      <c r="C165" s="45" t="s">
        <v>17</v>
      </c>
      <c r="D165" s="46" t="s">
        <v>17</v>
      </c>
    </row>
    <row r="166" spans="1:4" x14ac:dyDescent="0.25">
      <c r="A166" s="34">
        <v>158</v>
      </c>
      <c r="B166" s="36">
        <v>6</v>
      </c>
      <c r="C166" s="45" t="s">
        <v>17</v>
      </c>
      <c r="D166" s="46" t="s">
        <v>17</v>
      </c>
    </row>
    <row r="167" spans="1:4" x14ac:dyDescent="0.25">
      <c r="A167" s="34">
        <v>159</v>
      </c>
      <c r="B167" s="36">
        <v>2</v>
      </c>
      <c r="C167" s="45" t="s">
        <v>17</v>
      </c>
      <c r="D167" s="46" t="s">
        <v>17</v>
      </c>
    </row>
    <row r="168" spans="1:4" x14ac:dyDescent="0.25">
      <c r="A168" s="34">
        <v>161</v>
      </c>
      <c r="B168" s="36">
        <v>2</v>
      </c>
      <c r="C168" s="45" t="s">
        <v>17</v>
      </c>
      <c r="D168" s="46" t="s">
        <v>17</v>
      </c>
    </row>
    <row r="169" spans="1:4" x14ac:dyDescent="0.25">
      <c r="A169" s="34">
        <v>167</v>
      </c>
      <c r="B169" s="36">
        <v>6</v>
      </c>
      <c r="C169" s="45" t="s">
        <v>17</v>
      </c>
      <c r="D169" s="46" t="s">
        <v>17</v>
      </c>
    </row>
    <row r="170" spans="1:4" x14ac:dyDescent="0.25">
      <c r="A170" s="34">
        <v>177</v>
      </c>
      <c r="B170" s="36">
        <v>2</v>
      </c>
      <c r="C170" s="45" t="s">
        <v>17</v>
      </c>
      <c r="D170" s="46" t="s">
        <v>17</v>
      </c>
    </row>
    <row r="171" spans="1:4" x14ac:dyDescent="0.25">
      <c r="A171" s="34">
        <v>178</v>
      </c>
      <c r="B171" s="36">
        <v>6</v>
      </c>
      <c r="C171" s="45" t="s">
        <v>17</v>
      </c>
      <c r="D171" s="46" t="s">
        <v>17</v>
      </c>
    </row>
    <row r="172" spans="1:4" x14ac:dyDescent="0.25">
      <c r="A172" s="34">
        <v>179</v>
      </c>
      <c r="B172" s="36">
        <v>2</v>
      </c>
      <c r="C172" s="45" t="s">
        <v>17</v>
      </c>
      <c r="D172" s="46" t="s">
        <v>17</v>
      </c>
    </row>
    <row r="173" spans="1:4" x14ac:dyDescent="0.25">
      <c r="A173" s="34">
        <v>190</v>
      </c>
      <c r="B173" s="36">
        <v>6</v>
      </c>
      <c r="C173" s="45" t="s">
        <v>17</v>
      </c>
      <c r="D173" s="46" t="s">
        <v>17</v>
      </c>
    </row>
    <row r="174" spans="1:4" x14ac:dyDescent="0.25">
      <c r="A174" s="34">
        <v>192</v>
      </c>
      <c r="B174" s="36">
        <v>6</v>
      </c>
      <c r="C174" s="45" t="s">
        <v>17</v>
      </c>
      <c r="D174" s="46" t="s">
        <v>17</v>
      </c>
    </row>
    <row r="175" spans="1:4" x14ac:dyDescent="0.25">
      <c r="A175" s="36" t="s">
        <v>206</v>
      </c>
      <c r="B175" s="36">
        <v>6</v>
      </c>
      <c r="C175" s="45" t="s">
        <v>17</v>
      </c>
      <c r="D175" s="46" t="s">
        <v>17</v>
      </c>
    </row>
    <row r="176" spans="1:4" x14ac:dyDescent="0.25">
      <c r="A176" s="34">
        <v>197</v>
      </c>
      <c r="B176" s="36">
        <v>2</v>
      </c>
      <c r="C176" s="45" t="s">
        <v>17</v>
      </c>
      <c r="D176" s="46" t="s">
        <v>17</v>
      </c>
    </row>
    <row r="177" spans="1:4" x14ac:dyDescent="0.25">
      <c r="A177" s="34">
        <v>202</v>
      </c>
      <c r="B177" s="36">
        <v>2</v>
      </c>
      <c r="C177" s="45" t="s">
        <v>17</v>
      </c>
      <c r="D177" s="46" t="s">
        <v>17</v>
      </c>
    </row>
    <row r="178" spans="1:4" x14ac:dyDescent="0.25">
      <c r="A178" s="36" t="s">
        <v>214</v>
      </c>
      <c r="B178" s="36">
        <v>2</v>
      </c>
      <c r="C178" s="45" t="s">
        <v>17</v>
      </c>
      <c r="D178" s="46" t="s">
        <v>17</v>
      </c>
    </row>
    <row r="179" spans="1:4" x14ac:dyDescent="0.25">
      <c r="A179" s="34">
        <v>210</v>
      </c>
      <c r="B179" s="36">
        <v>2</v>
      </c>
      <c r="C179" s="45" t="s">
        <v>17</v>
      </c>
      <c r="D179" s="46" t="s">
        <v>17</v>
      </c>
    </row>
    <row r="180" spans="1:4" x14ac:dyDescent="0.25">
      <c r="A180" s="36" t="s">
        <v>218</v>
      </c>
      <c r="B180" s="36">
        <v>2</v>
      </c>
      <c r="C180" s="45" t="s">
        <v>17</v>
      </c>
      <c r="D180" s="46" t="s">
        <v>17</v>
      </c>
    </row>
    <row r="181" spans="1:4" x14ac:dyDescent="0.25">
      <c r="A181" s="34">
        <v>212</v>
      </c>
      <c r="B181" s="36" t="s">
        <v>17</v>
      </c>
      <c r="C181" s="45" t="s">
        <v>17</v>
      </c>
      <c r="D181" s="46" t="s">
        <v>17</v>
      </c>
    </row>
    <row r="182" spans="1:4" x14ac:dyDescent="0.25">
      <c r="A182" s="34">
        <v>214</v>
      </c>
      <c r="B182" s="36">
        <v>6</v>
      </c>
      <c r="C182" s="45" t="s">
        <v>17</v>
      </c>
      <c r="D182" s="46" t="s">
        <v>17</v>
      </c>
    </row>
    <row r="183" spans="1:4" x14ac:dyDescent="0.25">
      <c r="A183" s="34">
        <v>215</v>
      </c>
      <c r="B183" s="36">
        <v>2</v>
      </c>
      <c r="C183" s="45" t="s">
        <v>17</v>
      </c>
      <c r="D183" s="46" t="s">
        <v>17</v>
      </c>
    </row>
    <row r="184" spans="1:4" x14ac:dyDescent="0.25">
      <c r="A184" s="34">
        <v>216</v>
      </c>
      <c r="B184" s="36">
        <v>6</v>
      </c>
      <c r="C184" s="45" t="s">
        <v>17</v>
      </c>
      <c r="D184" s="46" t="s">
        <v>17</v>
      </c>
    </row>
    <row r="185" spans="1:4" x14ac:dyDescent="0.25">
      <c r="A185" s="34">
        <v>217</v>
      </c>
      <c r="B185" s="36">
        <v>6</v>
      </c>
      <c r="C185" s="45" t="s">
        <v>17</v>
      </c>
      <c r="D185" s="46" t="s">
        <v>17</v>
      </c>
    </row>
    <row r="186" spans="1:4" x14ac:dyDescent="0.25">
      <c r="A186" s="34">
        <v>218</v>
      </c>
      <c r="B186" s="36" t="s">
        <v>17</v>
      </c>
      <c r="C186" s="45" t="s">
        <v>17</v>
      </c>
      <c r="D186" s="46" t="s">
        <v>17</v>
      </c>
    </row>
    <row r="187" spans="1:4" x14ac:dyDescent="0.25">
      <c r="A187" s="34">
        <v>243</v>
      </c>
      <c r="B187" s="36">
        <v>2</v>
      </c>
      <c r="C187" s="45" t="s">
        <v>17</v>
      </c>
      <c r="D187" s="46" t="s">
        <v>17</v>
      </c>
    </row>
    <row r="188" spans="1:4" x14ac:dyDescent="0.25">
      <c r="A188" s="34">
        <v>250</v>
      </c>
      <c r="B188" s="36">
        <v>2</v>
      </c>
      <c r="C188" s="45" t="s">
        <v>17</v>
      </c>
      <c r="D188" s="46" t="s">
        <v>17</v>
      </c>
    </row>
    <row r="189" spans="1:4" x14ac:dyDescent="0.25">
      <c r="A189" s="34">
        <v>252</v>
      </c>
      <c r="B189" s="36">
        <v>6</v>
      </c>
      <c r="C189" s="45" t="s">
        <v>17</v>
      </c>
      <c r="D189" s="46" t="s">
        <v>17</v>
      </c>
    </row>
    <row r="190" spans="1:4" x14ac:dyDescent="0.25">
      <c r="A190" s="34">
        <v>255</v>
      </c>
      <c r="B190" s="36">
        <v>8</v>
      </c>
      <c r="C190" s="45">
        <v>4</v>
      </c>
      <c r="D190" s="46">
        <v>8</v>
      </c>
    </row>
    <row r="191" spans="1:4" x14ac:dyDescent="0.25">
      <c r="A191" s="34">
        <v>257</v>
      </c>
      <c r="B191" s="36">
        <v>6</v>
      </c>
      <c r="C191" s="45" t="s">
        <v>17</v>
      </c>
      <c r="D191" s="46" t="s">
        <v>17</v>
      </c>
    </row>
    <row r="192" spans="1:4" x14ac:dyDescent="0.25">
      <c r="A192" s="34">
        <v>260</v>
      </c>
      <c r="B192" s="36">
        <v>2</v>
      </c>
      <c r="C192" s="45" t="s">
        <v>17</v>
      </c>
      <c r="D192" s="46" t="s">
        <v>17</v>
      </c>
    </row>
    <row r="193" spans="1:4" x14ac:dyDescent="0.25">
      <c r="A193" s="34">
        <v>265</v>
      </c>
      <c r="B193" s="36">
        <v>2</v>
      </c>
      <c r="C193" s="45" t="s">
        <v>17</v>
      </c>
      <c r="D193" s="46" t="s">
        <v>17</v>
      </c>
    </row>
    <row r="194" spans="1:4" x14ac:dyDescent="0.25">
      <c r="A194" s="34">
        <v>268</v>
      </c>
      <c r="B194" s="36">
        <v>6</v>
      </c>
      <c r="C194" s="45" t="s">
        <v>17</v>
      </c>
      <c r="D194" s="46" t="s">
        <v>17</v>
      </c>
    </row>
    <row r="195" spans="1:4" x14ac:dyDescent="0.25">
      <c r="A195" s="34">
        <v>271</v>
      </c>
      <c r="B195" s="36">
        <v>7</v>
      </c>
      <c r="C195" s="45">
        <v>4</v>
      </c>
      <c r="D195" s="46">
        <v>8</v>
      </c>
    </row>
    <row r="196" spans="1:4" x14ac:dyDescent="0.25">
      <c r="A196" s="34">
        <v>277</v>
      </c>
      <c r="B196" s="36">
        <v>6</v>
      </c>
      <c r="C196" s="45" t="s">
        <v>17</v>
      </c>
      <c r="D196" s="46" t="s">
        <v>17</v>
      </c>
    </row>
    <row r="197" spans="1:4" x14ac:dyDescent="0.25">
      <c r="A197" s="34">
        <v>280</v>
      </c>
      <c r="B197" s="36" t="s">
        <v>17</v>
      </c>
      <c r="C197" s="45" t="s">
        <v>17</v>
      </c>
      <c r="D197" s="46">
        <v>1</v>
      </c>
    </row>
    <row r="198" spans="1:4" x14ac:dyDescent="0.25">
      <c r="A198" s="34">
        <v>301</v>
      </c>
      <c r="B198" s="36">
        <v>6</v>
      </c>
      <c r="C198" s="45" t="s">
        <v>17</v>
      </c>
      <c r="D198" s="46" t="s">
        <v>17</v>
      </c>
    </row>
    <row r="199" spans="1:4" x14ac:dyDescent="0.25">
      <c r="A199" s="36" t="s">
        <v>267</v>
      </c>
      <c r="B199" s="36">
        <v>6</v>
      </c>
      <c r="C199" s="45" t="s">
        <v>17</v>
      </c>
      <c r="D199" s="46" t="s">
        <v>17</v>
      </c>
    </row>
    <row r="200" spans="1:4" x14ac:dyDescent="0.25">
      <c r="A200" s="34">
        <v>304</v>
      </c>
      <c r="B200" s="36">
        <v>6</v>
      </c>
      <c r="C200" s="45" t="s">
        <v>17</v>
      </c>
      <c r="D200" s="46" t="s">
        <v>17</v>
      </c>
    </row>
    <row r="201" spans="1:4" x14ac:dyDescent="0.25">
      <c r="A201" s="36" t="s">
        <v>270</v>
      </c>
      <c r="B201" s="36">
        <v>2</v>
      </c>
      <c r="C201" s="45" t="s">
        <v>17</v>
      </c>
      <c r="D201" s="46" t="s">
        <v>17</v>
      </c>
    </row>
    <row r="202" spans="1:4" x14ac:dyDescent="0.25">
      <c r="A202" s="34">
        <v>308</v>
      </c>
      <c r="B202" s="36">
        <v>6</v>
      </c>
      <c r="C202" s="45" t="s">
        <v>17</v>
      </c>
      <c r="D202" s="46" t="s">
        <v>17</v>
      </c>
    </row>
    <row r="203" spans="1:4" x14ac:dyDescent="0.25">
      <c r="A203" s="36" t="s">
        <v>273</v>
      </c>
      <c r="B203" s="36">
        <v>2</v>
      </c>
      <c r="C203" s="45" t="s">
        <v>17</v>
      </c>
      <c r="D203" s="46" t="s">
        <v>17</v>
      </c>
    </row>
    <row r="204" spans="1:4" x14ac:dyDescent="0.25">
      <c r="A204" s="34">
        <v>311</v>
      </c>
      <c r="B204" s="36">
        <v>6</v>
      </c>
      <c r="C204" s="45" t="s">
        <v>17</v>
      </c>
      <c r="D204" s="46" t="s">
        <v>17</v>
      </c>
    </row>
    <row r="205" spans="1:4" x14ac:dyDescent="0.25">
      <c r="A205" s="36" t="s">
        <v>276</v>
      </c>
      <c r="B205" s="36" t="s">
        <v>17</v>
      </c>
      <c r="C205" s="45" t="s">
        <v>17</v>
      </c>
      <c r="D205" s="46" t="s">
        <v>17</v>
      </c>
    </row>
    <row r="206" spans="1:4" x14ac:dyDescent="0.25">
      <c r="A206" s="34">
        <v>316</v>
      </c>
      <c r="B206" s="36" t="s">
        <v>17</v>
      </c>
      <c r="C206" s="45" t="s">
        <v>17</v>
      </c>
      <c r="D206" s="46" t="s">
        <v>17</v>
      </c>
    </row>
    <row r="207" spans="1:4" x14ac:dyDescent="0.25">
      <c r="A207" s="36" t="s">
        <v>286</v>
      </c>
      <c r="B207" s="36">
        <v>6</v>
      </c>
      <c r="C207" s="45" t="s">
        <v>17</v>
      </c>
      <c r="D207" s="46" t="s">
        <v>17</v>
      </c>
    </row>
    <row r="208" spans="1:4" x14ac:dyDescent="0.25">
      <c r="A208" s="36" t="s">
        <v>288</v>
      </c>
      <c r="B208" s="36" t="s">
        <v>17</v>
      </c>
      <c r="C208" s="45" t="s">
        <v>17</v>
      </c>
      <c r="D208" s="46" t="s">
        <v>17</v>
      </c>
    </row>
    <row r="209" spans="1:4" x14ac:dyDescent="0.25">
      <c r="A209" s="36" t="s">
        <v>289</v>
      </c>
      <c r="B209" s="36">
        <v>8</v>
      </c>
      <c r="C209" s="45" t="s">
        <v>17</v>
      </c>
      <c r="D209" s="46" t="s">
        <v>17</v>
      </c>
    </row>
    <row r="210" spans="1:4" x14ac:dyDescent="0.25">
      <c r="A210" s="36" t="s">
        <v>291</v>
      </c>
      <c r="B210" s="36" t="s">
        <v>17</v>
      </c>
      <c r="C210" s="45" t="s">
        <v>17</v>
      </c>
      <c r="D210" s="46" t="s">
        <v>17</v>
      </c>
    </row>
    <row r="211" spans="1:4" x14ac:dyDescent="0.25">
      <c r="A211" s="36" t="s">
        <v>293</v>
      </c>
      <c r="B211" s="36">
        <v>6</v>
      </c>
      <c r="C211" s="45" t="s">
        <v>17</v>
      </c>
      <c r="D211" s="46" t="s">
        <v>17</v>
      </c>
    </row>
    <row r="212" spans="1:4" x14ac:dyDescent="0.25">
      <c r="A212" s="34">
        <v>673</v>
      </c>
      <c r="B212" s="36" t="s">
        <v>17</v>
      </c>
      <c r="C212" s="45" t="s">
        <v>17</v>
      </c>
      <c r="D212" s="46" t="s">
        <v>17</v>
      </c>
    </row>
    <row r="213" spans="1:4" ht="15.75" thickBot="1" x14ac:dyDescent="0.3">
      <c r="A213" s="41">
        <v>674</v>
      </c>
      <c r="B213" s="38" t="s">
        <v>17</v>
      </c>
      <c r="C213" s="47" t="s">
        <v>17</v>
      </c>
      <c r="D213" s="48" t="s">
        <v>17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113"/>
  <sheetViews>
    <sheetView topLeftCell="A86" workbookViewId="0">
      <selection activeCell="A94" sqref="A94"/>
    </sheetView>
  </sheetViews>
  <sheetFormatPr defaultRowHeight="15" x14ac:dyDescent="0.25"/>
  <cols>
    <col min="1" max="1" width="11.42578125" bestFit="1" customWidth="1"/>
    <col min="2" max="2" width="12.7109375" bestFit="1" customWidth="1"/>
  </cols>
  <sheetData>
    <row r="1" spans="1:2" x14ac:dyDescent="0.25">
      <c r="A1" t="s">
        <v>1266</v>
      </c>
      <c r="B1" t="s">
        <v>1267</v>
      </c>
    </row>
    <row r="2" spans="1:2" x14ac:dyDescent="0.25">
      <c r="A2" s="172">
        <v>128</v>
      </c>
      <c r="B2" s="172">
        <v>128</v>
      </c>
    </row>
    <row r="3" spans="1:2" x14ac:dyDescent="0.25">
      <c r="A3" s="391">
        <v>50</v>
      </c>
      <c r="B3" s="391">
        <v>50</v>
      </c>
    </row>
    <row r="4" spans="1:2" x14ac:dyDescent="0.25">
      <c r="A4" s="391">
        <v>180</v>
      </c>
      <c r="B4" s="391">
        <v>180</v>
      </c>
    </row>
    <row r="5" spans="1:2" x14ac:dyDescent="0.25">
      <c r="A5" s="391">
        <v>181</v>
      </c>
      <c r="B5" s="391">
        <v>181</v>
      </c>
    </row>
    <row r="6" spans="1:2" x14ac:dyDescent="0.25">
      <c r="A6" s="391" t="s">
        <v>288</v>
      </c>
      <c r="B6" s="391" t="s">
        <v>1243</v>
      </c>
    </row>
    <row r="7" spans="1:2" x14ac:dyDescent="0.25">
      <c r="A7" s="391">
        <v>346</v>
      </c>
      <c r="B7" s="391">
        <v>346</v>
      </c>
    </row>
    <row r="8" spans="1:2" x14ac:dyDescent="0.25">
      <c r="A8" s="391">
        <v>248</v>
      </c>
      <c r="B8" s="391">
        <v>248</v>
      </c>
    </row>
    <row r="9" spans="1:2" x14ac:dyDescent="0.25">
      <c r="A9" s="391" t="s">
        <v>406</v>
      </c>
      <c r="B9" s="391">
        <v>48</v>
      </c>
    </row>
    <row r="10" spans="1:2" x14ac:dyDescent="0.25">
      <c r="A10" s="391">
        <v>40</v>
      </c>
      <c r="B10" s="391">
        <v>40</v>
      </c>
    </row>
    <row r="11" spans="1:2" x14ac:dyDescent="0.25">
      <c r="A11" s="391" t="s">
        <v>28</v>
      </c>
      <c r="B11" s="391" t="s">
        <v>28</v>
      </c>
    </row>
    <row r="12" spans="1:2" x14ac:dyDescent="0.25">
      <c r="A12" s="391">
        <v>44</v>
      </c>
      <c r="B12" s="391">
        <v>44</v>
      </c>
    </row>
    <row r="13" spans="1:2" x14ac:dyDescent="0.25">
      <c r="A13" s="391">
        <v>40</v>
      </c>
      <c r="B13" s="391">
        <v>40</v>
      </c>
    </row>
    <row r="14" spans="1:2" x14ac:dyDescent="0.25">
      <c r="A14" s="391">
        <v>36</v>
      </c>
      <c r="B14" s="391">
        <v>36</v>
      </c>
    </row>
    <row r="15" spans="1:2" x14ac:dyDescent="0.25">
      <c r="A15" s="391">
        <v>271</v>
      </c>
      <c r="B15" s="391">
        <v>271</v>
      </c>
    </row>
    <row r="16" spans="1:2" x14ac:dyDescent="0.25">
      <c r="A16" s="391" t="s">
        <v>22</v>
      </c>
      <c r="B16" s="391" t="s">
        <v>22</v>
      </c>
    </row>
    <row r="17" spans="1:2" x14ac:dyDescent="0.25">
      <c r="A17" s="391">
        <v>240</v>
      </c>
      <c r="B17" s="391">
        <v>240</v>
      </c>
    </row>
    <row r="18" spans="1:2" x14ac:dyDescent="0.25">
      <c r="A18" s="391">
        <v>120</v>
      </c>
      <c r="B18" s="391">
        <v>120</v>
      </c>
    </row>
    <row r="19" spans="1:2" x14ac:dyDescent="0.25">
      <c r="A19" s="391">
        <v>131</v>
      </c>
      <c r="B19" s="391">
        <v>131</v>
      </c>
    </row>
    <row r="20" spans="1:2" x14ac:dyDescent="0.25">
      <c r="A20" s="391">
        <v>132</v>
      </c>
      <c r="B20" s="391">
        <v>132</v>
      </c>
    </row>
    <row r="21" spans="1:2" x14ac:dyDescent="0.25">
      <c r="A21" s="391">
        <v>60</v>
      </c>
      <c r="B21" s="391">
        <v>60</v>
      </c>
    </row>
    <row r="22" spans="1:2" x14ac:dyDescent="0.25">
      <c r="A22" s="391">
        <v>10</v>
      </c>
      <c r="B22" s="391">
        <v>10</v>
      </c>
    </row>
    <row r="23" spans="1:2" x14ac:dyDescent="0.25">
      <c r="A23" s="391">
        <v>12</v>
      </c>
      <c r="B23" s="391">
        <v>12</v>
      </c>
    </row>
    <row r="24" spans="1:2" x14ac:dyDescent="0.25">
      <c r="A24" s="391" t="s">
        <v>402</v>
      </c>
      <c r="B24" s="391">
        <v>3</v>
      </c>
    </row>
    <row r="25" spans="1:2" x14ac:dyDescent="0.25">
      <c r="A25" s="391">
        <v>27</v>
      </c>
      <c r="B25" s="391">
        <v>27</v>
      </c>
    </row>
    <row r="26" spans="1:2" x14ac:dyDescent="0.25">
      <c r="A26" s="391">
        <v>73</v>
      </c>
      <c r="B26" s="391">
        <v>73</v>
      </c>
    </row>
    <row r="27" spans="1:2" x14ac:dyDescent="0.25">
      <c r="A27" s="391">
        <v>33</v>
      </c>
      <c r="B27" s="391">
        <v>33</v>
      </c>
    </row>
    <row r="28" spans="1:2" x14ac:dyDescent="0.25">
      <c r="A28" s="391">
        <v>241</v>
      </c>
      <c r="B28" s="391">
        <v>241</v>
      </c>
    </row>
    <row r="29" spans="1:2" x14ac:dyDescent="0.25">
      <c r="A29" s="391">
        <v>246</v>
      </c>
      <c r="B29" s="391">
        <v>246</v>
      </c>
    </row>
    <row r="30" spans="1:2" x14ac:dyDescent="0.25">
      <c r="A30" s="391">
        <v>226</v>
      </c>
      <c r="B30" s="391">
        <v>226</v>
      </c>
    </row>
    <row r="31" spans="1:2" x14ac:dyDescent="0.25">
      <c r="A31" s="391">
        <v>186</v>
      </c>
      <c r="B31" s="391">
        <v>186</v>
      </c>
    </row>
    <row r="32" spans="1:2" x14ac:dyDescent="0.25">
      <c r="A32" s="391">
        <v>148</v>
      </c>
      <c r="B32" s="391">
        <v>148</v>
      </c>
    </row>
    <row r="33" spans="1:2" x14ac:dyDescent="0.25">
      <c r="A33" s="391" t="s">
        <v>13</v>
      </c>
      <c r="B33" s="391" t="s">
        <v>13</v>
      </c>
    </row>
    <row r="34" spans="1:2" x14ac:dyDescent="0.25">
      <c r="A34" s="391">
        <v>183</v>
      </c>
      <c r="B34" s="391">
        <v>183</v>
      </c>
    </row>
    <row r="35" spans="1:2" x14ac:dyDescent="0.25">
      <c r="A35" s="391">
        <v>26</v>
      </c>
      <c r="B35" s="391">
        <v>26</v>
      </c>
    </row>
    <row r="36" spans="1:2" x14ac:dyDescent="0.25">
      <c r="A36" s="391">
        <v>32</v>
      </c>
      <c r="B36" s="391">
        <v>32</v>
      </c>
    </row>
    <row r="37" spans="1:2" x14ac:dyDescent="0.25">
      <c r="A37" s="391">
        <v>28</v>
      </c>
      <c r="B37" s="391">
        <v>28</v>
      </c>
    </row>
    <row r="38" spans="1:2" x14ac:dyDescent="0.25">
      <c r="A38" s="391">
        <v>164</v>
      </c>
      <c r="B38" s="391">
        <v>164</v>
      </c>
    </row>
    <row r="39" spans="1:2" x14ac:dyDescent="0.25">
      <c r="A39" s="391">
        <v>5</v>
      </c>
      <c r="B39" s="391">
        <v>5</v>
      </c>
    </row>
    <row r="40" spans="1:2" x14ac:dyDescent="0.25">
      <c r="A40" s="391">
        <v>21</v>
      </c>
      <c r="B40" s="391">
        <v>21</v>
      </c>
    </row>
    <row r="41" spans="1:2" x14ac:dyDescent="0.25">
      <c r="A41" s="391">
        <v>271</v>
      </c>
      <c r="B41" s="391">
        <v>271</v>
      </c>
    </row>
    <row r="42" spans="1:2" x14ac:dyDescent="0.25">
      <c r="A42" s="391">
        <v>269</v>
      </c>
      <c r="B42" s="391">
        <v>269</v>
      </c>
    </row>
    <row r="43" spans="1:2" x14ac:dyDescent="0.25">
      <c r="A43" s="391">
        <v>209</v>
      </c>
      <c r="B43" s="391">
        <v>209</v>
      </c>
    </row>
    <row r="44" spans="1:2" x14ac:dyDescent="0.25">
      <c r="A44" s="391">
        <v>234</v>
      </c>
      <c r="B44" s="391">
        <v>234</v>
      </c>
    </row>
    <row r="45" spans="1:2" x14ac:dyDescent="0.25">
      <c r="A45" s="391">
        <v>331</v>
      </c>
      <c r="B45" s="391">
        <v>331</v>
      </c>
    </row>
    <row r="46" spans="1:2" x14ac:dyDescent="0.25">
      <c r="A46" s="391" t="s">
        <v>289</v>
      </c>
      <c r="B46" s="391" t="s">
        <v>289</v>
      </c>
    </row>
    <row r="47" spans="1:2" x14ac:dyDescent="0.25">
      <c r="A47" s="391" t="s">
        <v>408</v>
      </c>
      <c r="B47" s="391" t="s">
        <v>408</v>
      </c>
    </row>
    <row r="48" spans="1:2" x14ac:dyDescent="0.25">
      <c r="A48" s="391" t="s">
        <v>409</v>
      </c>
      <c r="B48" s="391" t="s">
        <v>409</v>
      </c>
    </row>
    <row r="49" spans="1:2" x14ac:dyDescent="0.25">
      <c r="A49" s="391">
        <v>166</v>
      </c>
      <c r="B49" s="391">
        <v>166</v>
      </c>
    </row>
    <row r="50" spans="1:2" x14ac:dyDescent="0.25">
      <c r="A50" s="391">
        <v>168</v>
      </c>
      <c r="B50" s="391">
        <v>168</v>
      </c>
    </row>
    <row r="51" spans="1:2" x14ac:dyDescent="0.25">
      <c r="A51" s="391">
        <v>169</v>
      </c>
      <c r="B51" s="391">
        <v>169</v>
      </c>
    </row>
    <row r="52" spans="1:2" x14ac:dyDescent="0.25">
      <c r="A52" s="391">
        <v>150</v>
      </c>
      <c r="B52" s="391">
        <v>150</v>
      </c>
    </row>
    <row r="53" spans="1:2" x14ac:dyDescent="0.25">
      <c r="A53" s="391">
        <v>153</v>
      </c>
      <c r="B53" s="391">
        <v>153</v>
      </c>
    </row>
    <row r="54" spans="1:2" x14ac:dyDescent="0.25">
      <c r="A54" s="391">
        <v>235</v>
      </c>
      <c r="B54" s="391">
        <v>235</v>
      </c>
    </row>
    <row r="55" spans="1:2" x14ac:dyDescent="0.25">
      <c r="A55" s="391">
        <v>245</v>
      </c>
      <c r="B55" s="391">
        <v>245</v>
      </c>
    </row>
    <row r="56" spans="1:2" x14ac:dyDescent="0.25">
      <c r="A56" s="391">
        <v>41</v>
      </c>
      <c r="B56" s="391">
        <v>41</v>
      </c>
    </row>
    <row r="57" spans="1:2" x14ac:dyDescent="0.25">
      <c r="A57" s="391">
        <v>75</v>
      </c>
      <c r="B57" s="391">
        <v>75</v>
      </c>
    </row>
    <row r="58" spans="1:2" x14ac:dyDescent="0.25">
      <c r="A58" s="391">
        <v>65</v>
      </c>
      <c r="B58" s="391">
        <v>65</v>
      </c>
    </row>
    <row r="59" spans="1:2" x14ac:dyDescent="0.25">
      <c r="A59" s="391">
        <v>25</v>
      </c>
      <c r="B59" s="391">
        <v>25</v>
      </c>
    </row>
    <row r="60" spans="1:2" x14ac:dyDescent="0.25">
      <c r="A60" s="391">
        <v>11</v>
      </c>
      <c r="B60" s="391">
        <v>11</v>
      </c>
    </row>
    <row r="61" spans="1:2" x14ac:dyDescent="0.25">
      <c r="A61" s="391" t="s">
        <v>401</v>
      </c>
      <c r="B61" s="391">
        <v>2</v>
      </c>
    </row>
    <row r="62" spans="1:2" x14ac:dyDescent="0.25">
      <c r="A62" s="391">
        <v>24</v>
      </c>
      <c r="B62" s="391">
        <v>24</v>
      </c>
    </row>
    <row r="63" spans="1:2" x14ac:dyDescent="0.25">
      <c r="A63" s="391">
        <v>204</v>
      </c>
      <c r="B63" s="391">
        <v>204</v>
      </c>
    </row>
    <row r="64" spans="1:2" x14ac:dyDescent="0.25">
      <c r="A64" s="391" t="s">
        <v>410</v>
      </c>
      <c r="B64" s="391" t="s">
        <v>410</v>
      </c>
    </row>
    <row r="65" spans="1:2" x14ac:dyDescent="0.25">
      <c r="A65" s="391" t="s">
        <v>442</v>
      </c>
      <c r="B65" s="391">
        <v>14</v>
      </c>
    </row>
    <row r="66" spans="1:2" x14ac:dyDescent="0.25">
      <c r="A66" s="391">
        <v>347</v>
      </c>
      <c r="B66" s="391">
        <v>347</v>
      </c>
    </row>
    <row r="67" spans="1:2" x14ac:dyDescent="0.25">
      <c r="A67" s="391" t="s">
        <v>407</v>
      </c>
      <c r="B67" s="391">
        <v>48</v>
      </c>
    </row>
    <row r="68" spans="1:2" x14ac:dyDescent="0.25">
      <c r="A68" s="391">
        <v>182</v>
      </c>
      <c r="B68" s="391">
        <v>182</v>
      </c>
    </row>
    <row r="69" spans="1:2" x14ac:dyDescent="0.25">
      <c r="A69" s="391" t="s">
        <v>127</v>
      </c>
      <c r="B69" s="391" t="s">
        <v>127</v>
      </c>
    </row>
    <row r="70" spans="1:2" x14ac:dyDescent="0.25">
      <c r="A70" s="391">
        <v>16</v>
      </c>
      <c r="B70" s="391">
        <v>16</v>
      </c>
    </row>
    <row r="71" spans="1:2" x14ac:dyDescent="0.25">
      <c r="A71" s="391">
        <v>68</v>
      </c>
      <c r="B71" s="391">
        <v>68</v>
      </c>
    </row>
    <row r="72" spans="1:2" x14ac:dyDescent="0.25">
      <c r="A72" s="391">
        <v>50</v>
      </c>
      <c r="B72" s="391">
        <v>50</v>
      </c>
    </row>
    <row r="73" spans="1:2" x14ac:dyDescent="0.25">
      <c r="A73" s="391">
        <v>226</v>
      </c>
      <c r="B73" s="391">
        <v>226</v>
      </c>
    </row>
    <row r="74" spans="1:2" x14ac:dyDescent="0.25">
      <c r="A74" s="391">
        <v>249</v>
      </c>
      <c r="B74" s="391">
        <v>249</v>
      </c>
    </row>
    <row r="75" spans="1:2" x14ac:dyDescent="0.25">
      <c r="A75" s="391" t="s">
        <v>411</v>
      </c>
      <c r="B75" s="391" t="s">
        <v>411</v>
      </c>
    </row>
    <row r="76" spans="1:2" x14ac:dyDescent="0.25">
      <c r="A76" s="391">
        <v>2</v>
      </c>
      <c r="B76" s="391">
        <v>2</v>
      </c>
    </row>
    <row r="77" spans="1:2" x14ac:dyDescent="0.25">
      <c r="A77" s="391" t="s">
        <v>403</v>
      </c>
      <c r="B77" s="391">
        <v>3</v>
      </c>
    </row>
    <row r="78" spans="1:2" x14ac:dyDescent="0.25">
      <c r="A78" s="391">
        <v>7</v>
      </c>
      <c r="B78" s="391">
        <v>7</v>
      </c>
    </row>
    <row r="79" spans="1:2" x14ac:dyDescent="0.25">
      <c r="A79" s="391">
        <v>8</v>
      </c>
      <c r="B79" s="391">
        <v>8</v>
      </c>
    </row>
    <row r="80" spans="1:2" x14ac:dyDescent="0.25">
      <c r="A80" s="391" t="s">
        <v>57</v>
      </c>
      <c r="B80" s="391" t="s">
        <v>57</v>
      </c>
    </row>
    <row r="81" spans="1:2" x14ac:dyDescent="0.25">
      <c r="A81" s="391">
        <v>221</v>
      </c>
      <c r="B81" s="391">
        <v>221</v>
      </c>
    </row>
    <row r="82" spans="1:2" x14ac:dyDescent="0.25">
      <c r="A82" s="391" t="s">
        <v>414</v>
      </c>
      <c r="B82" s="391" t="s">
        <v>414</v>
      </c>
    </row>
    <row r="83" spans="1:2" x14ac:dyDescent="0.25">
      <c r="A83" s="391">
        <v>224</v>
      </c>
      <c r="B83" s="391">
        <v>224</v>
      </c>
    </row>
    <row r="84" spans="1:2" x14ac:dyDescent="0.25">
      <c r="A84" s="391">
        <v>140</v>
      </c>
      <c r="B84" s="391">
        <v>140</v>
      </c>
    </row>
    <row r="85" spans="1:2" x14ac:dyDescent="0.25">
      <c r="A85" s="391">
        <v>101</v>
      </c>
      <c r="B85" s="391">
        <v>101</v>
      </c>
    </row>
    <row r="86" spans="1:2" x14ac:dyDescent="0.25">
      <c r="A86" s="391">
        <v>107</v>
      </c>
      <c r="B86" s="391">
        <v>107</v>
      </c>
    </row>
    <row r="87" spans="1:2" x14ac:dyDescent="0.25">
      <c r="A87" s="391">
        <v>106</v>
      </c>
      <c r="B87" s="391">
        <v>106</v>
      </c>
    </row>
    <row r="88" spans="1:2" x14ac:dyDescent="0.25">
      <c r="A88" s="391">
        <v>105</v>
      </c>
      <c r="B88" s="391">
        <v>105</v>
      </c>
    </row>
    <row r="89" spans="1:2" x14ac:dyDescent="0.25">
      <c r="A89" s="391" t="s">
        <v>415</v>
      </c>
      <c r="B89" s="391" t="s">
        <v>415</v>
      </c>
    </row>
    <row r="90" spans="1:2" x14ac:dyDescent="0.25">
      <c r="A90" s="391" t="s">
        <v>416</v>
      </c>
      <c r="B90" s="391" t="s">
        <v>416</v>
      </c>
    </row>
    <row r="91" spans="1:2" x14ac:dyDescent="0.25">
      <c r="A91" s="391">
        <v>348</v>
      </c>
      <c r="B91" s="391">
        <v>348</v>
      </c>
    </row>
    <row r="92" spans="1:2" x14ac:dyDescent="0.25">
      <c r="A92" s="391">
        <v>118</v>
      </c>
      <c r="B92" s="391">
        <v>118</v>
      </c>
    </row>
    <row r="93" spans="1:2" x14ac:dyDescent="0.25">
      <c r="A93" s="391">
        <v>30</v>
      </c>
      <c r="B93" s="391">
        <v>30</v>
      </c>
    </row>
    <row r="94" spans="1:2" x14ac:dyDescent="0.25">
      <c r="A94" s="391" t="s">
        <v>291</v>
      </c>
      <c r="B94" s="391" t="s">
        <v>291</v>
      </c>
    </row>
    <row r="95" spans="1:2" x14ac:dyDescent="0.25">
      <c r="A95" s="391">
        <v>345</v>
      </c>
      <c r="B95" s="391">
        <v>345</v>
      </c>
    </row>
    <row r="96" spans="1:2" x14ac:dyDescent="0.25">
      <c r="A96" s="391">
        <v>330</v>
      </c>
      <c r="B96" s="391">
        <v>330</v>
      </c>
    </row>
    <row r="97" spans="1:2" x14ac:dyDescent="0.25">
      <c r="A97" s="391">
        <v>5</v>
      </c>
      <c r="B97" s="391">
        <v>5</v>
      </c>
    </row>
    <row r="98" spans="1:2" x14ac:dyDescent="0.25">
      <c r="A98" s="391">
        <v>255</v>
      </c>
      <c r="B98" s="391">
        <v>255</v>
      </c>
    </row>
    <row r="99" spans="1:2" x14ac:dyDescent="0.25">
      <c r="A99" s="391">
        <v>236</v>
      </c>
      <c r="B99" s="391">
        <v>236</v>
      </c>
    </row>
    <row r="100" spans="1:2" x14ac:dyDescent="0.25">
      <c r="A100" s="391">
        <v>124</v>
      </c>
      <c r="B100" s="391">
        <v>124</v>
      </c>
    </row>
    <row r="101" spans="1:2" x14ac:dyDescent="0.25">
      <c r="A101" s="391">
        <v>156</v>
      </c>
      <c r="B101" s="391">
        <v>156</v>
      </c>
    </row>
    <row r="102" spans="1:2" x14ac:dyDescent="0.25">
      <c r="A102" s="391">
        <v>155</v>
      </c>
      <c r="B102" s="391" t="s">
        <v>1225</v>
      </c>
    </row>
    <row r="103" spans="1:2" x14ac:dyDescent="0.25">
      <c r="A103" s="391" t="s">
        <v>417</v>
      </c>
      <c r="B103" s="391" t="s">
        <v>417</v>
      </c>
    </row>
    <row r="104" spans="1:2" x14ac:dyDescent="0.25">
      <c r="A104" s="391">
        <v>187</v>
      </c>
      <c r="B104" s="391">
        <v>187</v>
      </c>
    </row>
    <row r="105" spans="1:2" x14ac:dyDescent="0.25">
      <c r="A105" s="391">
        <v>73</v>
      </c>
      <c r="B105" s="391">
        <v>73</v>
      </c>
    </row>
    <row r="106" spans="1:2" x14ac:dyDescent="0.25">
      <c r="A106" s="391">
        <v>49</v>
      </c>
      <c r="B106" s="391">
        <v>49</v>
      </c>
    </row>
    <row r="107" spans="1:2" x14ac:dyDescent="0.25">
      <c r="A107" s="391">
        <v>271</v>
      </c>
      <c r="B107" s="391">
        <v>271</v>
      </c>
    </row>
    <row r="108" spans="1:2" x14ac:dyDescent="0.25">
      <c r="A108" s="391">
        <v>25</v>
      </c>
      <c r="B108" s="391">
        <v>25</v>
      </c>
    </row>
    <row r="109" spans="1:2" x14ac:dyDescent="0.25">
      <c r="A109" s="391" t="s">
        <v>418</v>
      </c>
      <c r="B109" s="391" t="s">
        <v>418</v>
      </c>
    </row>
    <row r="110" spans="1:2" x14ac:dyDescent="0.25">
      <c r="A110" s="391">
        <v>238</v>
      </c>
      <c r="B110" s="391">
        <v>238</v>
      </c>
    </row>
    <row r="111" spans="1:2" x14ac:dyDescent="0.25">
      <c r="A111" s="391">
        <v>71</v>
      </c>
      <c r="B111" s="391">
        <v>71</v>
      </c>
    </row>
    <row r="112" spans="1:2" x14ac:dyDescent="0.25">
      <c r="A112" s="391" t="s">
        <v>25</v>
      </c>
      <c r="B112" s="391" t="s">
        <v>25</v>
      </c>
    </row>
    <row r="113" spans="1:2" ht="15.75" thickBot="1" x14ac:dyDescent="0.3">
      <c r="A113" s="60">
        <v>125</v>
      </c>
      <c r="B113" s="60">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228"/>
  <sheetViews>
    <sheetView topLeftCell="B2" zoomScale="70" zoomScaleNormal="70" workbookViewId="0">
      <selection activeCell="H31" sqref="H31"/>
    </sheetView>
  </sheetViews>
  <sheetFormatPr defaultRowHeight="15" x14ac:dyDescent="0.25"/>
  <cols>
    <col min="1" max="1" width="7.140625" hidden="1" customWidth="1"/>
    <col min="2" max="2" width="19.28515625" customWidth="1"/>
    <col min="3" max="3" width="55.28515625" style="21" customWidth="1"/>
    <col min="4" max="4" width="16.28515625" customWidth="1"/>
    <col min="5" max="5" width="34.7109375" style="21" customWidth="1"/>
    <col min="6" max="6" width="12.7109375" style="21" customWidth="1"/>
    <col min="7" max="10" width="9.140625" style="21" customWidth="1"/>
    <col min="11" max="12" width="13.7109375" style="21" customWidth="1"/>
    <col min="13" max="13" width="9" style="21" bestFit="1" customWidth="1"/>
    <col min="14" max="14" width="14.28515625" style="21" bestFit="1" customWidth="1"/>
    <col min="15" max="15" width="16" style="21" customWidth="1"/>
    <col min="16" max="16" width="19.7109375" style="21" bestFit="1" customWidth="1"/>
    <col min="17" max="17" width="17.85546875" bestFit="1" customWidth="1"/>
    <col min="18" max="18" width="22.85546875" bestFit="1" customWidth="1"/>
  </cols>
  <sheetData>
    <row r="1" spans="1:18" ht="17.25" hidden="1" customHeight="1" thickBot="1" x14ac:dyDescent="0.3">
      <c r="B1">
        <v>1</v>
      </c>
      <c r="C1" s="21">
        <v>2</v>
      </c>
      <c r="D1">
        <v>3</v>
      </c>
      <c r="E1">
        <v>4</v>
      </c>
      <c r="F1">
        <v>5</v>
      </c>
      <c r="G1">
        <v>6</v>
      </c>
      <c r="H1">
        <v>7</v>
      </c>
      <c r="I1">
        <v>8</v>
      </c>
      <c r="J1">
        <v>9</v>
      </c>
      <c r="K1">
        <v>10</v>
      </c>
      <c r="L1">
        <v>11</v>
      </c>
      <c r="M1">
        <v>12</v>
      </c>
      <c r="N1">
        <v>13</v>
      </c>
      <c r="O1">
        <v>14</v>
      </c>
      <c r="P1" s="21">
        <v>15</v>
      </c>
      <c r="Q1">
        <v>16</v>
      </c>
      <c r="R1">
        <v>17</v>
      </c>
    </row>
    <row r="2" spans="1:18" ht="15" customHeight="1" thickBot="1" x14ac:dyDescent="0.3">
      <c r="B2" s="5" t="s">
        <v>380</v>
      </c>
      <c r="C2" s="5"/>
      <c r="F2" s="417" t="s">
        <v>5</v>
      </c>
      <c r="G2" s="418"/>
      <c r="H2" s="418"/>
      <c r="I2" s="418"/>
      <c r="J2" s="418"/>
      <c r="K2" s="418"/>
      <c r="L2" s="419"/>
    </row>
    <row r="3" spans="1:18" ht="21" x14ac:dyDescent="0.35">
      <c r="B3" s="106" t="str">
        <f>Jursidiction_Select!$C$4</f>
        <v>All</v>
      </c>
      <c r="C3" s="106"/>
      <c r="D3" s="151" t="s">
        <v>594</v>
      </c>
      <c r="E3" s="152"/>
      <c r="F3" s="146"/>
      <c r="G3" s="435" t="s">
        <v>597</v>
      </c>
      <c r="H3" s="436"/>
      <c r="I3" s="436"/>
      <c r="J3" s="436"/>
      <c r="K3" s="436"/>
      <c r="L3" s="437"/>
      <c r="M3" s="441" t="s">
        <v>595</v>
      </c>
      <c r="N3" s="441"/>
      <c r="O3" s="441"/>
      <c r="P3" s="153"/>
    </row>
    <row r="4" spans="1:18" ht="15" customHeight="1" x14ac:dyDescent="0.25">
      <c r="C4"/>
      <c r="D4" s="154"/>
      <c r="E4" s="155" t="s">
        <v>596</v>
      </c>
      <c r="F4" s="432" t="s">
        <v>53</v>
      </c>
      <c r="G4" s="438" t="s">
        <v>600</v>
      </c>
      <c r="H4" s="420"/>
      <c r="I4" s="420"/>
      <c r="J4" s="420"/>
      <c r="K4" s="420"/>
      <c r="L4" s="421"/>
      <c r="M4" s="156">
        <v>1</v>
      </c>
      <c r="N4" s="157" t="s">
        <v>598</v>
      </c>
      <c r="O4" s="157"/>
      <c r="P4" s="158"/>
    </row>
    <row r="5" spans="1:18" ht="15" customHeight="1" x14ac:dyDescent="0.25">
      <c r="C5"/>
      <c r="D5" s="154" t="s">
        <v>16</v>
      </c>
      <c r="E5" s="159" t="s">
        <v>599</v>
      </c>
      <c r="F5" s="433"/>
      <c r="G5" s="439"/>
      <c r="H5" s="424"/>
      <c r="I5" s="424"/>
      <c r="J5" s="424"/>
      <c r="K5" s="424"/>
      <c r="L5" s="425"/>
      <c r="M5" s="156">
        <v>2</v>
      </c>
      <c r="N5" s="157" t="s">
        <v>601</v>
      </c>
      <c r="O5" s="157"/>
      <c r="P5" s="158"/>
    </row>
    <row r="6" spans="1:18" x14ac:dyDescent="0.25">
      <c r="C6"/>
      <c r="D6" s="154" t="s">
        <v>27</v>
      </c>
      <c r="E6" s="159" t="s">
        <v>602</v>
      </c>
      <c r="F6" s="434"/>
      <c r="G6" s="440"/>
      <c r="H6" s="422"/>
      <c r="I6" s="422"/>
      <c r="J6" s="422"/>
      <c r="K6" s="422"/>
      <c r="L6" s="423"/>
      <c r="M6" s="156">
        <v>3</v>
      </c>
      <c r="N6" s="157" t="s">
        <v>603</v>
      </c>
      <c r="O6" s="157"/>
      <c r="P6" s="158"/>
    </row>
    <row r="7" spans="1:18" ht="30.75" thickBot="1" x14ac:dyDescent="0.3">
      <c r="C7"/>
      <c r="D7" s="154" t="s">
        <v>33</v>
      </c>
      <c r="E7" s="159" t="s">
        <v>604</v>
      </c>
      <c r="F7" s="405" t="s">
        <v>41</v>
      </c>
      <c r="G7" s="420" t="s">
        <v>605</v>
      </c>
      <c r="H7" s="420"/>
      <c r="I7" s="420"/>
      <c r="J7" s="420"/>
      <c r="K7" s="420"/>
      <c r="L7" s="421"/>
      <c r="M7" s="149">
        <v>4</v>
      </c>
      <c r="N7" s="150" t="s">
        <v>606</v>
      </c>
      <c r="O7" s="150"/>
      <c r="P7" s="160"/>
    </row>
    <row r="8" spans="1:18" x14ac:dyDescent="0.25">
      <c r="C8"/>
      <c r="D8" s="154" t="s">
        <v>39</v>
      </c>
      <c r="E8" s="159" t="s">
        <v>607</v>
      </c>
      <c r="F8" s="406"/>
      <c r="G8" s="422"/>
      <c r="H8" s="422"/>
      <c r="I8" s="422"/>
      <c r="J8" s="422"/>
      <c r="K8" s="422"/>
      <c r="L8" s="423"/>
      <c r="M8" s="156"/>
      <c r="N8" s="157"/>
      <c r="O8" s="157"/>
      <c r="P8" s="157"/>
      <c r="Q8" s="148"/>
    </row>
    <row r="9" spans="1:18" ht="15" customHeight="1" x14ac:dyDescent="0.25">
      <c r="C9"/>
      <c r="D9" s="154" t="s">
        <v>64</v>
      </c>
      <c r="E9" s="159" t="s">
        <v>608</v>
      </c>
      <c r="F9" s="405" t="s">
        <v>20</v>
      </c>
      <c r="G9" s="420" t="s">
        <v>609</v>
      </c>
      <c r="H9" s="420"/>
      <c r="I9" s="420"/>
      <c r="J9" s="420"/>
      <c r="K9" s="420"/>
      <c r="L9" s="421"/>
      <c r="M9" s="156"/>
      <c r="N9" s="157"/>
      <c r="O9" s="157"/>
      <c r="P9" s="157"/>
      <c r="Q9" s="148"/>
    </row>
    <row r="10" spans="1:18" ht="15" customHeight="1" x14ac:dyDescent="0.25">
      <c r="C10"/>
      <c r="D10" s="154"/>
      <c r="E10" s="159"/>
      <c r="F10" s="428"/>
      <c r="G10" s="424"/>
      <c r="H10" s="424"/>
      <c r="I10" s="424"/>
      <c r="J10" s="424"/>
      <c r="K10" s="424"/>
      <c r="L10" s="425"/>
      <c r="M10" s="156"/>
      <c r="N10" s="156"/>
      <c r="O10" s="156"/>
      <c r="P10" s="161"/>
      <c r="Q10" s="148"/>
    </row>
    <row r="11" spans="1:18" ht="15.75" thickBot="1" x14ac:dyDescent="0.3">
      <c r="C11"/>
      <c r="D11" s="412" t="s">
        <v>610</v>
      </c>
      <c r="E11" s="413"/>
      <c r="F11" s="429"/>
      <c r="G11" s="426"/>
      <c r="H11" s="426"/>
      <c r="I11" s="426"/>
      <c r="J11" s="426"/>
      <c r="K11" s="426"/>
      <c r="L11" s="427"/>
      <c r="M11" s="156"/>
      <c r="N11" s="156"/>
      <c r="O11" s="156"/>
      <c r="P11" s="161"/>
      <c r="Q11" s="148"/>
    </row>
    <row r="12" spans="1:18" x14ac:dyDescent="0.25">
      <c r="C12"/>
      <c r="P12"/>
    </row>
    <row r="13" spans="1:18" ht="15.75" thickBot="1" x14ac:dyDescent="0.3">
      <c r="C13" s="117"/>
      <c r="D13" s="117"/>
      <c r="E13" s="120"/>
      <c r="F13" s="116"/>
      <c r="G13" s="116"/>
      <c r="H13" s="116"/>
      <c r="I13" s="116"/>
      <c r="J13" s="116"/>
      <c r="K13" s="116"/>
      <c r="L13" s="116"/>
      <c r="M13" s="116"/>
      <c r="N13" s="121"/>
      <c r="Q13" s="21"/>
    </row>
    <row r="14" spans="1:18" s="2" customFormat="1" ht="15.75" customHeight="1" thickBot="1" x14ac:dyDescent="0.3">
      <c r="B14" s="107"/>
      <c r="C14" s="96"/>
      <c r="D14" s="401" t="s">
        <v>0</v>
      </c>
      <c r="E14" s="407" t="s">
        <v>1</v>
      </c>
      <c r="F14" s="409" t="s">
        <v>2</v>
      </c>
      <c r="G14" s="410"/>
      <c r="H14" s="411"/>
      <c r="I14" s="409" t="s">
        <v>3</v>
      </c>
      <c r="J14" s="411"/>
      <c r="K14" s="409" t="s">
        <v>4</v>
      </c>
      <c r="L14" s="410"/>
      <c r="M14" s="411"/>
      <c r="N14" s="403" t="s">
        <v>5</v>
      </c>
      <c r="O14" s="430" t="s">
        <v>6</v>
      </c>
      <c r="P14" s="414" t="s">
        <v>1250</v>
      </c>
      <c r="Q14" s="415"/>
      <c r="R14" s="416"/>
    </row>
    <row r="15" spans="1:18" s="2" customFormat="1" ht="57.75" customHeight="1" x14ac:dyDescent="0.25">
      <c r="B15" s="97" t="s">
        <v>7</v>
      </c>
      <c r="C15" s="98" t="s">
        <v>1251</v>
      </c>
      <c r="D15" s="402"/>
      <c r="E15" s="408"/>
      <c r="F15" s="12" t="s">
        <v>8</v>
      </c>
      <c r="G15" s="13" t="s">
        <v>9</v>
      </c>
      <c r="H15" s="14" t="s">
        <v>10</v>
      </c>
      <c r="I15" s="93" t="s">
        <v>11</v>
      </c>
      <c r="J15" s="94" t="s">
        <v>12</v>
      </c>
      <c r="K15" s="93" t="s">
        <v>8</v>
      </c>
      <c r="L15" s="16" t="s">
        <v>9</v>
      </c>
      <c r="M15" s="15" t="s">
        <v>10</v>
      </c>
      <c r="N15" s="404"/>
      <c r="O15" s="431"/>
      <c r="P15" s="360" t="s">
        <v>1244</v>
      </c>
      <c r="Q15" s="361" t="s">
        <v>884</v>
      </c>
      <c r="R15" s="362" t="s">
        <v>872</v>
      </c>
    </row>
    <row r="16" spans="1:18" x14ac:dyDescent="0.25">
      <c r="A16">
        <v>2</v>
      </c>
      <c r="B16" s="110">
        <f>IF(HLOOKUP($B$3,'Route by Jurisdiction'!$A$1:$AP$214,A16,FALSE)="","",HLOOKUP($B$3,'Route by Jurisdiction'!$A$1:$AP$214,A16,FALSE))</f>
        <v>1</v>
      </c>
      <c r="C16" s="64" t="str">
        <f>IF($B16="","",IF(VLOOKUP($B16,RouteSummarySource!$B$5:$O$563,Route_Summary!C$1,FALSE)="","",VLOOKUP($B16,RouteSummarySource!$B$5:$O$563,Route_Summary!C$1,FALSE)))</f>
        <v>Kinnear - Seattle CBD</v>
      </c>
      <c r="D16" s="110" t="str">
        <f>IF($B16="","",IF(VLOOKUP($B16,RouteSummarySource!$B$5:$O$563,Route_Summary!D$1,FALSE)="","",VLOOKUP($B16,RouteSummarySource!$B$5:$O$563,Route_Summary!D$1,FALSE)))</f>
        <v>None</v>
      </c>
      <c r="E16" s="112" t="str">
        <f>IF($B16="","",IF(VLOOKUP($B16,RouteSummarySource!$B$5:$O$563,Route_Summary!E$1,FALSE)="","",VLOOKUP($B16,RouteSummarySource!$B$5:$O$563,Route_Summary!E$1,FALSE)))</f>
        <v>None</v>
      </c>
      <c r="F16" s="110" t="str">
        <f>IF($B16="","",IF(VLOOKUP($B16,RouteSummarySource!$B$5:$O$563,Route_Summary!F$1,FALSE)="","",VLOOKUP($B16,RouteSummarySource!$B$5:$O$563,Route_Summary!F$1,FALSE)))</f>
        <v>B</v>
      </c>
      <c r="G16" s="111" t="str">
        <f>IF($B16="","",IF(VLOOKUP($B16,RouteSummarySource!$B$5:$O$563,Route_Summary!G$1,FALSE)="","",VLOOKUP($B16,RouteSummarySource!$B$5:$O$563,Route_Summary!G$1,FALSE)))</f>
        <v>C</v>
      </c>
      <c r="H16" s="112" t="str">
        <f>IF($B16="","",IF(VLOOKUP($B16,RouteSummarySource!$B$5:$O$563,Route_Summary!H$1,FALSE)="","",VLOOKUP($B16,RouteSummarySource!$B$5:$O$563,Route_Summary!H$1,FALSE)))</f>
        <v>C</v>
      </c>
      <c r="I16" s="110" t="str">
        <f>IF($B16="","",IF(VLOOKUP($B16,RouteSummarySource!$B$5:$O$563,Route_Summary!I$1,FALSE)="","",VLOOKUP($B16,RouteSummarySource!$B$5:$O$563,Route_Summary!I$1,FALSE)))</f>
        <v/>
      </c>
      <c r="J16" s="64" t="str">
        <f>IF($B16="","",IF(VLOOKUP($B16,RouteSummarySource!$B$5:$O$563,Route_Summary!J$1,FALSE)="","",VLOOKUP($B16,RouteSummarySource!$B$5:$O$563,Route_Summary!J$1,FALSE)))</f>
        <v/>
      </c>
      <c r="K16" s="110" t="str">
        <f>IF($B16="","",IF(VLOOKUP($B16,RouteSummarySource!$B$5:$O$563,Route_Summary!K$1,FALSE)="","",VLOOKUP($B16,RouteSummarySource!$B$5:$O$563,Route_Summary!K$1,FALSE)))</f>
        <v>None</v>
      </c>
      <c r="L16" s="111" t="str">
        <f>IF($B16="","",IF(VLOOKUP($B16,RouteSummarySource!$B$5:$O$563,Route_Summary!L$1,FALSE)="","",VLOOKUP($B16,RouteSummarySource!$B$5:$O$563,Route_Summary!L$1,FALSE)))</f>
        <v>None</v>
      </c>
      <c r="M16" s="112" t="str">
        <f>IF($B16="","",IF(VLOOKUP($B16,RouteSummarySource!$B$5:$O$563,Route_Summary!M$1,FALSE)="","",VLOOKUP($B16,RouteSummarySource!$B$5:$O$563,Route_Summary!M$1,FALSE)))</f>
        <v>None</v>
      </c>
      <c r="N16" s="62" t="str">
        <f>IF($B16="","",IF(VLOOKUP($B16,RouteSummarySource!$B$5:$O$563,Route_Summary!N$1,FALSE)="","",VLOOKUP($B16,RouteSummarySource!$B$5:$O$563,Route_Summary!N$1,FALSE)))</f>
        <v>Low</v>
      </c>
      <c r="O16" s="180" t="str">
        <f>IF($B16="","",IF(VLOOKUP($B16,RouteSummarySource!$B$5:$O$563,Route_Summary!O$1,FALSE)="","",VLOOKUP($B16,RouteSummarySource!$B$5:$O$563,Route_Summary!O$1,FALSE)))</f>
        <v>2, 4</v>
      </c>
      <c r="P16" s="110" t="str">
        <f>IF($B16="","",IF(VLOOKUP($B16,RouteSummarySource!$B$5:$Q$563,Route_Summary!P$1,FALSE)=0,"",VLOOKUP($B16,RouteSummarySource!$B$5:$Q$563,Route_Summary!P$1,FALSE)))</f>
        <v>Restructure</v>
      </c>
      <c r="Q16" s="179" t="str">
        <f>IF($B16="","",IF(VLOOKUP($B16,RouteSummarySource!$B$5:$Q$563,Route_Summary!Q$1,FALSE)="","",VLOOKUP($B16,RouteSummarySource!$B$5:$Q$563,Route_Summary!Q$1,FALSE)))</f>
        <v>Revised</v>
      </c>
      <c r="R16" s="358">
        <f>IF($B16="","",IF(VLOOKUP($B16,RouteSummarySource!$B$5:$R$563,Route_Summary!R$1,FALSE)="","",VLOOKUP($B16,RouteSummarySource!$B$5:$R$563,Route_Summary!R$1,FALSE)))</f>
        <v>42036</v>
      </c>
    </row>
    <row r="17" spans="1:18" x14ac:dyDescent="0.25">
      <c r="A17">
        <v>3</v>
      </c>
      <c r="B17" s="110">
        <f>IF(HLOOKUP($B$3,'Route by Jurisdiction'!$A$1:$AP$214,A17,FALSE)="","",HLOOKUP($B$3,'Route by Jurisdiction'!$A$1:$AP$214,A17,FALSE))</f>
        <v>2</v>
      </c>
      <c r="C17" s="64" t="str">
        <f>IF($B17="","",IF(VLOOKUP($B17,RouteSummarySource!$B$5:$O$563,Route_Summary!C$1,FALSE)="","",VLOOKUP($B17,RouteSummarySource!$B$5:$O$563,Route_Summary!C$1,FALSE)))</f>
        <v>West Queen Anne - Seattle CBD - Madrona Park</v>
      </c>
      <c r="D17" s="110">
        <f>IF($B17="","",IF(VLOOKUP($B17,RouteSummarySource!$B$5:$O$563,Route_Summary!D$1,FALSE)="","",VLOOKUP($B17,RouteSummarySource!$B$5:$O$563,Route_Summary!D$1,FALSE)))</f>
        <v>60</v>
      </c>
      <c r="E17" s="112" t="str">
        <f>IF($B17="","",IF(VLOOKUP($B17,RouteSummarySource!$B$5:$O$563,Route_Summary!E$1,FALSE)="","",VLOOKUP($B17,RouteSummarySource!$B$5:$O$563,Route_Summary!E$1,FALSE)))</f>
        <v>Very Frequent</v>
      </c>
      <c r="F17" s="110" t="str">
        <f>IF($B17="","",IF(VLOOKUP($B17,RouteSummarySource!$B$5:$O$563,Route_Summary!F$1,FALSE)="","",VLOOKUP($B17,RouteSummarySource!$B$5:$O$563,Route_Summary!F$1,FALSE)))</f>
        <v>B</v>
      </c>
      <c r="G17" s="111" t="str">
        <f>IF($B17="","",IF(VLOOKUP($B17,RouteSummarySource!$B$5:$O$563,Route_Summary!G$1,FALSE)="","",VLOOKUP($B17,RouteSummarySource!$B$5:$O$563,Route_Summary!G$1,FALSE)))</f>
        <v>C</v>
      </c>
      <c r="H17" s="112" t="str">
        <f>IF($B17="","",IF(VLOOKUP($B17,RouteSummarySource!$B$5:$O$563,Route_Summary!H$1,FALSE)="","",VLOOKUP($B17,RouteSummarySource!$B$5:$O$563,Route_Summary!H$1,FALSE)))</f>
        <v>C</v>
      </c>
      <c r="I17" s="110" t="str">
        <f>IF($B17="","",IF(VLOOKUP($B17,RouteSummarySource!$B$5:$O$563,Route_Summary!I$1,FALSE)="","",VLOOKUP($B17,RouteSummarySource!$B$5:$O$563,Route_Summary!I$1,FALSE)))</f>
        <v/>
      </c>
      <c r="J17" s="64" t="str">
        <f>IF($B17="","",IF(VLOOKUP($B17,RouteSummarySource!$B$5:$O$563,Route_Summary!J$1,FALSE)="","",VLOOKUP($B17,RouteSummarySource!$B$5:$O$563,Route_Summary!J$1,FALSE)))</f>
        <v/>
      </c>
      <c r="K17" s="110" t="str">
        <f>IF($B17="","",IF(VLOOKUP($B17,RouteSummarySource!$B$5:$O$563,Route_Summary!K$1,FALSE)="","",VLOOKUP($B17,RouteSummarySource!$B$5:$O$563,Route_Summary!K$1,FALSE)))</f>
        <v>At</v>
      </c>
      <c r="L17" s="111" t="str">
        <f>IF($B17="","",IF(VLOOKUP($B17,RouteSummarySource!$B$5:$O$563,Route_Summary!L$1,FALSE)="","",VLOOKUP($B17,RouteSummarySource!$B$5:$O$563,Route_Summary!L$1,FALSE)))</f>
        <v>At</v>
      </c>
      <c r="M17" s="112" t="str">
        <f>IF($B17="","",IF(VLOOKUP($B17,RouteSummarySource!$B$5:$O$563,Route_Summary!M$1,FALSE)="","",VLOOKUP($B17,RouteSummarySource!$B$5:$O$563,Route_Summary!M$1,FALSE)))</f>
        <v>At</v>
      </c>
      <c r="N17" s="62" t="str">
        <f>IF($B17="","",IF(VLOOKUP($B17,RouteSummarySource!$B$5:$O$563,Route_Summary!N$1,FALSE)="","",VLOOKUP($B17,RouteSummarySource!$B$5:$O$563,Route_Summary!N$1,FALSE)))</f>
        <v>Low</v>
      </c>
      <c r="O17" s="180" t="str">
        <f>IF($B17="","",IF(VLOOKUP($B17,RouteSummarySource!$B$5:$O$563,Route_Summary!O$1,FALSE)="","",VLOOKUP($B17,RouteSummarySource!$B$5:$O$563,Route_Summary!O$1,FALSE)))</f>
        <v>4</v>
      </c>
      <c r="P17" s="110" t="str">
        <f>IF($B17="","",IF(VLOOKUP($B17,RouteSummarySource!$B$5:$Q$563,Route_Summary!P$1,FALSE)=0,"",VLOOKUP($B17,RouteSummarySource!$B$5:$Q$563,Route_Summary!P$1,FALSE)))</f>
        <v>Restructure</v>
      </c>
      <c r="Q17" s="179" t="str">
        <f>IF($B17="","",IF(VLOOKUP($B17,RouteSummarySource!$B$5:$Q$563,Route_Summary!Q$1,FALSE)="","",VLOOKUP($B17,RouteSummarySource!$B$5:$Q$563,Route_Summary!Q$1,FALSE)))</f>
        <v>Revised</v>
      </c>
      <c r="R17" s="358">
        <f>IF($B17="","",IF(VLOOKUP($B17,RouteSummarySource!$B$5:$R$563,Route_Summary!R$1,FALSE)="","",VLOOKUP($B17,RouteSummarySource!$B$5:$R$563,Route_Summary!R$1,FALSE)))</f>
        <v>42036</v>
      </c>
    </row>
    <row r="18" spans="1:18" x14ac:dyDescent="0.25">
      <c r="A18">
        <v>4</v>
      </c>
      <c r="B18" s="110">
        <f>IF(HLOOKUP($B$3,'Route by Jurisdiction'!$A$1:$AP$214,A18,FALSE)="","",HLOOKUP($B$3,'Route by Jurisdiction'!$A$1:$AP$214,A18,FALSE))</f>
        <v>3</v>
      </c>
      <c r="C18" s="64" t="str">
        <f>IF($B18="","",IF(VLOOKUP($B18,RouteSummarySource!$B$5:$O$563,Route_Summary!C$1,FALSE)="","",VLOOKUP($B18,RouteSummarySource!$B$5:$O$563,Route_Summary!C$1,FALSE)))</f>
        <v>North Queen Anne - Seattle CBD - Madrona Park</v>
      </c>
      <c r="D18" s="110" t="str">
        <f>IF($B18="","",IF(VLOOKUP($B18,RouteSummarySource!$B$5:$O$563,Route_Summary!D$1,FALSE)="","",VLOOKUP($B18,RouteSummarySource!$B$5:$O$563,Route_Summary!D$1,FALSE)))</f>
        <v>23/76</v>
      </c>
      <c r="E18" s="112" t="str">
        <f>IF($B18="","",IF(VLOOKUP($B18,RouteSummarySource!$B$5:$O$563,Route_Summary!E$1,FALSE)="","",VLOOKUP($B18,RouteSummarySource!$B$5:$O$563,Route_Summary!E$1,FALSE)))</f>
        <v>Very Frequent/ Very Frequent</v>
      </c>
      <c r="F18" s="110" t="str">
        <f>IF($B18="","",IF(VLOOKUP($B18,RouteSummarySource!$B$5:$O$563,Route_Summary!F$1,FALSE)="","",VLOOKUP($B18,RouteSummarySource!$B$5:$O$563,Route_Summary!F$1,FALSE)))</f>
        <v>B</v>
      </c>
      <c r="G18" s="111" t="str">
        <f>IF($B18="","",IF(VLOOKUP($B18,RouteSummarySource!$B$5:$O$563,Route_Summary!G$1,FALSE)="","",VLOOKUP($B18,RouteSummarySource!$B$5:$O$563,Route_Summary!G$1,FALSE)))</f>
        <v>C</v>
      </c>
      <c r="H18" s="112" t="str">
        <f>IF($B18="","",IF(VLOOKUP($B18,RouteSummarySource!$B$5:$O$563,Route_Summary!H$1,FALSE)="","",VLOOKUP($B18,RouteSummarySource!$B$5:$O$563,Route_Summary!H$1,FALSE)))</f>
        <v>D</v>
      </c>
      <c r="I18" s="110" t="str">
        <f>IF($B18="","",IF(VLOOKUP($B18,RouteSummarySource!$B$5:$O$563,Route_Summary!I$1,FALSE)="","",VLOOKUP($B18,RouteSummarySource!$B$5:$O$563,Route_Summary!I$1,FALSE)))</f>
        <v/>
      </c>
      <c r="J18" s="64" t="str">
        <f>IF($B18="","",IF(VLOOKUP($B18,RouteSummarySource!$B$5:$O$563,Route_Summary!J$1,FALSE)="","",VLOOKUP($B18,RouteSummarySource!$B$5:$O$563,Route_Summary!J$1,FALSE)))</f>
        <v/>
      </c>
      <c r="K18" s="110" t="str">
        <f>IF($B18="","",IF(VLOOKUP($B18,RouteSummarySource!$B$5:$O$563,Route_Summary!K$1,FALSE)="","",VLOOKUP($B18,RouteSummarySource!$B$5:$O$563,Route_Summary!K$1,FALSE)))</f>
        <v>At, At</v>
      </c>
      <c r="L18" s="111" t="str">
        <f>IF($B18="","",IF(VLOOKUP($B18,RouteSummarySource!$B$5:$O$563,Route_Summary!L$1,FALSE)="","",VLOOKUP($B18,RouteSummarySource!$B$5:$O$563,Route_Summary!L$1,FALSE)))</f>
        <v>At, At</v>
      </c>
      <c r="M18" s="112" t="str">
        <f>IF($B18="","",IF(VLOOKUP($B18,RouteSummarySource!$B$5:$O$563,Route_Summary!M$1,FALSE)="","",VLOOKUP($B18,RouteSummarySource!$B$5:$O$563,Route_Summary!M$1,FALSE)))</f>
        <v>At, At</v>
      </c>
      <c r="N18" s="62" t="str">
        <f>IF($B18="","",IF(VLOOKUP($B18,RouteSummarySource!$B$5:$O$563,Route_Summary!N$1,FALSE)="","",VLOOKUP($B18,RouteSummarySource!$B$5:$O$563,Route_Summary!N$1,FALSE)))</f>
        <v>Medium</v>
      </c>
      <c r="O18" s="180" t="str">
        <f>IF($B18="","",IF(VLOOKUP($B18,RouteSummarySource!$B$5:$O$563,Route_Summary!O$1,FALSE)="","",VLOOKUP($B18,RouteSummarySource!$B$5:$O$563,Route_Summary!O$1,FALSE)))</f>
        <v>4</v>
      </c>
      <c r="P18" s="110" t="str">
        <f>IF($B18="","",IF(VLOOKUP($B18,RouteSummarySource!$B$5:$Q$563,Route_Summary!P$1,FALSE)=0,"",VLOOKUP($B18,RouteSummarySource!$B$5:$Q$563,Route_Summary!P$1,FALSE)))</f>
        <v>Restructure</v>
      </c>
      <c r="Q18" s="179" t="str">
        <f>IF($B18="","",IF(VLOOKUP($B18,RouteSummarySource!$B$5:$Q$563,Route_Summary!Q$1,FALSE)="","",VLOOKUP($B18,RouteSummarySource!$B$5:$Q$563,Route_Summary!Q$1,FALSE)))</f>
        <v>Revised</v>
      </c>
      <c r="R18" s="358">
        <f>IF($B18="","",IF(VLOOKUP($B18,RouteSummarySource!$B$5:$R$563,Route_Summary!R$1,FALSE)="","",VLOOKUP($B18,RouteSummarySource!$B$5:$R$563,Route_Summary!R$1,FALSE)))</f>
        <v>42036</v>
      </c>
    </row>
    <row r="19" spans="1:18" x14ac:dyDescent="0.25">
      <c r="A19">
        <v>5</v>
      </c>
      <c r="B19" s="110">
        <f>IF(HLOOKUP($B$3,'Route by Jurisdiction'!$A$1:$AP$214,A19,FALSE)="","",HLOOKUP($B$3,'Route by Jurisdiction'!$A$1:$AP$214,A19,FALSE))</f>
        <v>4</v>
      </c>
      <c r="C19" s="64" t="str">
        <f>IF($B19="","",IF(VLOOKUP($B19,RouteSummarySource!$B$5:$O$563,Route_Summary!C$1,FALSE)="","",VLOOKUP($B19,RouteSummarySource!$B$5:$O$563,Route_Summary!C$1,FALSE)))</f>
        <v>East Queen Anne - Seattle CBD - Judkins Park</v>
      </c>
      <c r="D19" s="110" t="str">
        <f>IF($B19="","",IF(VLOOKUP($B19,RouteSummarySource!$B$5:$O$563,Route_Summary!D$1,FALSE)="","",VLOOKUP($B19,RouteSummarySource!$B$5:$O$563,Route_Summary!D$1,FALSE)))</f>
        <v>23/76</v>
      </c>
      <c r="E19" s="112" t="str">
        <f>IF($B19="","",IF(VLOOKUP($B19,RouteSummarySource!$B$5:$O$563,Route_Summary!E$1,FALSE)="","",VLOOKUP($B19,RouteSummarySource!$B$5:$O$563,Route_Summary!E$1,FALSE)))</f>
        <v>Very Frequent/ Very Frequent</v>
      </c>
      <c r="F19" s="110" t="str">
        <f>IF($B19="","",IF(VLOOKUP($B19,RouteSummarySource!$B$5:$O$563,Route_Summary!F$1,FALSE)="","",VLOOKUP($B19,RouteSummarySource!$B$5:$O$563,Route_Summary!F$1,FALSE)))</f>
        <v>B</v>
      </c>
      <c r="G19" s="111" t="str">
        <f>IF($B19="","",IF(VLOOKUP($B19,RouteSummarySource!$B$5:$O$563,Route_Summary!G$1,FALSE)="","",VLOOKUP($B19,RouteSummarySource!$B$5:$O$563,Route_Summary!G$1,FALSE)))</f>
        <v>C</v>
      </c>
      <c r="H19" s="112" t="str">
        <f>IF($B19="","",IF(VLOOKUP($B19,RouteSummarySource!$B$5:$O$563,Route_Summary!H$1,FALSE)="","",VLOOKUP($B19,RouteSummarySource!$B$5:$O$563,Route_Summary!H$1,FALSE)))</f>
        <v>C</v>
      </c>
      <c r="I19" s="110" t="str">
        <f>IF($B19="","",IF(VLOOKUP($B19,RouteSummarySource!$B$5:$O$563,Route_Summary!I$1,FALSE)="","",VLOOKUP($B19,RouteSummarySource!$B$5:$O$563,Route_Summary!I$1,FALSE)))</f>
        <v/>
      </c>
      <c r="J19" s="64" t="str">
        <f>IF($B19="","",IF(VLOOKUP($B19,RouteSummarySource!$B$5:$O$563,Route_Summary!J$1,FALSE)="","",VLOOKUP($B19,RouteSummarySource!$B$5:$O$563,Route_Summary!J$1,FALSE)))</f>
        <v/>
      </c>
      <c r="K19" s="110" t="str">
        <f>IF($B19="","",IF(VLOOKUP($B19,RouteSummarySource!$B$5:$O$563,Route_Summary!K$1,FALSE)="","",VLOOKUP($B19,RouteSummarySource!$B$5:$O$563,Route_Summary!K$1,FALSE)))</f>
        <v>At, At</v>
      </c>
      <c r="L19" s="111" t="str">
        <f>IF($B19="","",IF(VLOOKUP($B19,RouteSummarySource!$B$5:$O$563,Route_Summary!L$1,FALSE)="","",VLOOKUP($B19,RouteSummarySource!$B$5:$O$563,Route_Summary!L$1,FALSE)))</f>
        <v>At, At</v>
      </c>
      <c r="M19" s="112" t="str">
        <f>IF($B19="","",IF(VLOOKUP($B19,RouteSummarySource!$B$5:$O$563,Route_Summary!M$1,FALSE)="","",VLOOKUP($B19,RouteSummarySource!$B$5:$O$563,Route_Summary!M$1,FALSE)))</f>
        <v>At, At</v>
      </c>
      <c r="N19" s="62" t="str">
        <f>IF($B19="","",IF(VLOOKUP($B19,RouteSummarySource!$B$5:$O$563,Route_Summary!N$1,FALSE)="","",VLOOKUP($B19,RouteSummarySource!$B$5:$O$563,Route_Summary!N$1,FALSE)))</f>
        <v>Low</v>
      </c>
      <c r="O19" s="180" t="str">
        <f>IF($B19="","",IF(VLOOKUP($B19,RouteSummarySource!$B$5:$O$563,Route_Summary!O$1,FALSE)="","",VLOOKUP($B19,RouteSummarySource!$B$5:$O$563,Route_Summary!O$1,FALSE)))</f>
        <v>2, 4</v>
      </c>
      <c r="P19" s="110" t="str">
        <f>IF($B19="","",IF(VLOOKUP($B19,RouteSummarySource!$B$5:$Q$563,Route_Summary!P$1,FALSE)=0,"",VLOOKUP($B19,RouteSummarySource!$B$5:$Q$563,Route_Summary!P$1,FALSE)))</f>
        <v>Restructure</v>
      </c>
      <c r="Q19" s="179" t="str">
        <f>IF($B19="","",IF(VLOOKUP($B19,RouteSummarySource!$B$5:$Q$563,Route_Summary!Q$1,FALSE)="","",VLOOKUP($B19,RouteSummarySource!$B$5:$Q$563,Route_Summary!Q$1,FALSE)))</f>
        <v>Deleted</v>
      </c>
      <c r="R19" s="358">
        <f>IF($B19="","",IF(VLOOKUP($B19,RouteSummarySource!$B$5:$R$563,Route_Summary!R$1,FALSE)="","",VLOOKUP($B19,RouteSummarySource!$B$5:$R$563,Route_Summary!R$1,FALSE)))</f>
        <v>42036</v>
      </c>
    </row>
    <row r="20" spans="1:18" x14ac:dyDescent="0.25">
      <c r="A20">
        <v>6</v>
      </c>
      <c r="B20" s="110">
        <f>IF(HLOOKUP($B$3,'Route by Jurisdiction'!$A$1:$AP$214,A20,FALSE)="","",HLOOKUP($B$3,'Route by Jurisdiction'!$A$1:$AP$214,A20,FALSE))</f>
        <v>5</v>
      </c>
      <c r="C20" s="64" t="str">
        <f>IF($B20="","",IF(VLOOKUP($B20,RouteSummarySource!$B$5:$O$563,Route_Summary!C$1,FALSE)="","",VLOOKUP($B20,RouteSummarySource!$B$5:$O$563,Route_Summary!C$1,FALSE)))</f>
        <v>Shoreline CC - Seattle CBD</v>
      </c>
      <c r="D20" s="110" t="str">
        <f>IF($B20="","",IF(VLOOKUP($B20,RouteSummarySource!$B$5:$O$563,Route_Summary!D$1,FALSE)="","",VLOOKUP($B20,RouteSummarySource!$B$5:$O$563,Route_Summary!D$1,FALSE)))</f>
        <v>38/96</v>
      </c>
      <c r="E20" s="112" t="str">
        <f>IF($B20="","",IF(VLOOKUP($B20,RouteSummarySource!$B$5:$O$563,Route_Summary!E$1,FALSE)="","",VLOOKUP($B20,RouteSummarySource!$B$5:$O$563,Route_Summary!E$1,FALSE)))</f>
        <v>Very Frequent/ Frequent</v>
      </c>
      <c r="F20" s="110" t="str">
        <f>IF($B20="","",IF(VLOOKUP($B20,RouteSummarySource!$B$5:$O$563,Route_Summary!F$1,FALSE)="","",VLOOKUP($B20,RouteSummarySource!$B$5:$O$563,Route_Summary!F$1,FALSE)))</f>
        <v>A</v>
      </c>
      <c r="G20" s="111" t="str">
        <f>IF($B20="","",IF(VLOOKUP($B20,RouteSummarySource!$B$5:$O$563,Route_Summary!G$1,FALSE)="","",VLOOKUP($B20,RouteSummarySource!$B$5:$O$563,Route_Summary!G$1,FALSE)))</f>
        <v>C</v>
      </c>
      <c r="H20" s="112" t="str">
        <f>IF($B20="","",IF(VLOOKUP($B20,RouteSummarySource!$B$5:$O$563,Route_Summary!H$1,FALSE)="","",VLOOKUP($B20,RouteSummarySource!$B$5:$O$563,Route_Summary!H$1,FALSE)))</f>
        <v>A</v>
      </c>
      <c r="I20" s="110" t="str">
        <f>IF($B20="","",IF(VLOOKUP($B20,RouteSummarySource!$B$5:$O$563,Route_Summary!I$1,FALSE)="","",VLOOKUP($B20,RouteSummarySource!$B$5:$O$563,Route_Summary!I$1,FALSE)))</f>
        <v/>
      </c>
      <c r="J20" s="64" t="str">
        <f>IF($B20="","",IF(VLOOKUP($B20,RouteSummarySource!$B$5:$O$563,Route_Summary!J$1,FALSE)="","",VLOOKUP($B20,RouteSummarySource!$B$5:$O$563,Route_Summary!J$1,FALSE)))</f>
        <v/>
      </c>
      <c r="K20" s="110" t="str">
        <f>IF($B20="","",IF(VLOOKUP($B20,RouteSummarySource!$B$5:$O$563,Route_Summary!K$1,FALSE)="","",VLOOKUP($B20,RouteSummarySource!$B$5:$O$563,Route_Summary!K$1,FALSE)))</f>
        <v>Below, At</v>
      </c>
      <c r="L20" s="111" t="str">
        <f>IF($B20="","",IF(VLOOKUP($B20,RouteSummarySource!$B$5:$O$563,Route_Summary!L$1,FALSE)="","",VLOOKUP($B20,RouteSummarySource!$B$5:$O$563,Route_Summary!L$1,FALSE)))</f>
        <v>At, Above</v>
      </c>
      <c r="M20" s="112" t="str">
        <f>IF($B20="","",IF(VLOOKUP($B20,RouteSummarySource!$B$5:$O$563,Route_Summary!M$1,FALSE)="","",VLOOKUP($B20,RouteSummarySource!$B$5:$O$563,Route_Summary!M$1,FALSE)))</f>
        <v>At, At</v>
      </c>
      <c r="N20" s="62" t="str">
        <f>IF($B20="","",IF(VLOOKUP($B20,RouteSummarySource!$B$5:$O$563,Route_Summary!N$1,FALSE)="","",VLOOKUP($B20,RouteSummarySource!$B$5:$O$563,Route_Summary!N$1,FALSE)))</f>
        <v>Low</v>
      </c>
      <c r="O20" s="180" t="str">
        <f>IF($B20="","",IF(VLOOKUP($B20,RouteSummarySource!$B$5:$O$563,Route_Summary!O$1,FALSE)="","",VLOOKUP($B20,RouteSummarySource!$B$5:$O$563,Route_Summary!O$1,FALSE)))</f>
        <v>3, 4</v>
      </c>
      <c r="P20" s="110" t="str">
        <f>IF($B20="","",IF(VLOOKUP($B20,RouteSummarySource!$B$5:$Q$563,Route_Summary!P$1,FALSE)=0,"",VLOOKUP($B20,RouteSummarySource!$B$5:$Q$563,Route_Summary!P$1,FALSE)))</f>
        <v>Restructure</v>
      </c>
      <c r="Q20" s="179" t="str">
        <f>IF($B20="","",IF(VLOOKUP($B20,RouteSummarySource!$B$5:$Q$563,Route_Summary!Q$1,FALSE)="","",VLOOKUP($B20,RouteSummarySource!$B$5:$Q$563,Route_Summary!Q$1,FALSE)))</f>
        <v>Revised</v>
      </c>
      <c r="R20" s="358">
        <f>IF($B20="","",IF(VLOOKUP($B20,RouteSummarySource!$B$5:$R$563,Route_Summary!R$1,FALSE)="","",VLOOKUP($B20,RouteSummarySource!$B$5:$R$563,Route_Summary!R$1,FALSE)))</f>
        <v>42156</v>
      </c>
    </row>
    <row r="21" spans="1:18" x14ac:dyDescent="0.25">
      <c r="A21">
        <v>7</v>
      </c>
      <c r="B21" s="110" t="str">
        <f>IF(HLOOKUP($B$3,'Route by Jurisdiction'!$A$1:$AP$214,A21,FALSE)="","",HLOOKUP($B$3,'Route by Jurisdiction'!$A$1:$AP$214,A21,FALSE))</f>
        <v>5EX</v>
      </c>
      <c r="C21" s="64" t="str">
        <f>IF($B21="","",IF(VLOOKUP($B21,RouteSummarySource!$B$5:$O$563,Route_Summary!C$1,FALSE)="","",VLOOKUP($B21,RouteSummarySource!$B$5:$O$563,Route_Summary!C$1,FALSE)))</f>
        <v>Shoreline CC - Seattle CBD</v>
      </c>
      <c r="D21" s="110" t="str">
        <f>IF($B21="","",IF(VLOOKUP($B21,RouteSummarySource!$B$5:$O$563,Route_Summary!D$1,FALSE)="","",VLOOKUP($B21,RouteSummarySource!$B$5:$O$563,Route_Summary!D$1,FALSE)))</f>
        <v>Peak</v>
      </c>
      <c r="E21" s="112" t="str">
        <f>IF($B21="","",IF(VLOOKUP($B21,RouteSummarySource!$B$5:$O$563,Route_Summary!E$1,FALSE)="","",VLOOKUP($B21,RouteSummarySource!$B$5:$O$563,Route_Summary!E$1,FALSE)))</f>
        <v>Peak</v>
      </c>
      <c r="F21" s="110" t="str">
        <f>IF($B21="","",IF(VLOOKUP($B21,RouteSummarySource!$B$5:$O$563,Route_Summary!F$1,FALSE)="","",VLOOKUP($B21,RouteSummarySource!$B$5:$O$563,Route_Summary!F$1,FALSE)))</f>
        <v>B</v>
      </c>
      <c r="G21" s="111" t="str">
        <f>IF($B21="","",IF(VLOOKUP($B21,RouteSummarySource!$B$5:$O$563,Route_Summary!G$1,FALSE)="","",VLOOKUP($B21,RouteSummarySource!$B$5:$O$563,Route_Summary!G$1,FALSE)))</f>
        <v/>
      </c>
      <c r="H21" s="112" t="str">
        <f>IF($B21="","",IF(VLOOKUP($B21,RouteSummarySource!$B$5:$O$563,Route_Summary!H$1,FALSE)="","",VLOOKUP($B21,RouteSummarySource!$B$5:$O$563,Route_Summary!H$1,FALSE)))</f>
        <v/>
      </c>
      <c r="I21" s="110" t="str">
        <f>IF($B21="","",IF(VLOOKUP($B21,RouteSummarySource!$B$5:$O$563,Route_Summary!I$1,FALSE)="","",VLOOKUP($B21,RouteSummarySource!$B$5:$O$563,Route_Summary!I$1,FALSE)))</f>
        <v>No</v>
      </c>
      <c r="J21" s="64" t="str">
        <f>IF($B21="","",IF(VLOOKUP($B21,RouteSummarySource!$B$5:$O$563,Route_Summary!J$1,FALSE)="","",VLOOKUP($B21,RouteSummarySource!$B$5:$O$563,Route_Summary!J$1,FALSE)))</f>
        <v>No</v>
      </c>
      <c r="K21" s="110" t="str">
        <f>IF($B21="","",IF(VLOOKUP($B21,RouteSummarySource!$B$5:$O$563,Route_Summary!K$1,FALSE)="","",VLOOKUP($B21,RouteSummarySource!$B$5:$O$563,Route_Summary!K$1,FALSE)))</f>
        <v>Peak</v>
      </c>
      <c r="L21" s="111" t="str">
        <f>IF($B21="","",IF(VLOOKUP($B21,RouteSummarySource!$B$5:$O$563,Route_Summary!L$1,FALSE)="","",VLOOKUP($B21,RouteSummarySource!$B$5:$O$563,Route_Summary!L$1,FALSE)))</f>
        <v>Peak</v>
      </c>
      <c r="M21" s="112" t="str">
        <f>IF($B21="","",IF(VLOOKUP($B21,RouteSummarySource!$B$5:$O$563,Route_Summary!M$1,FALSE)="","",VLOOKUP($B21,RouteSummarySource!$B$5:$O$563,Route_Summary!M$1,FALSE)))</f>
        <v>Peak</v>
      </c>
      <c r="N21" s="62" t="str">
        <f>IF($B21="","",IF(VLOOKUP($B21,RouteSummarySource!$B$5:$O$563,Route_Summary!N$1,FALSE)="","",VLOOKUP($B21,RouteSummarySource!$B$5:$O$563,Route_Summary!N$1,FALSE)))</f>
        <v>Low</v>
      </c>
      <c r="O21" s="180" t="str">
        <f>IF($B21="","",IF(VLOOKUP($B21,RouteSummarySource!$B$5:$O$563,Route_Summary!O$1,FALSE)="","",VLOOKUP($B21,RouteSummarySource!$B$5:$O$563,Route_Summary!O$1,FALSE)))</f>
        <v>4</v>
      </c>
      <c r="P21" s="110" t="str">
        <f>IF($B21="","",IF(VLOOKUP($B21,RouteSummarySource!$B$5:$Q$563,Route_Summary!P$1,FALSE)=0,"",VLOOKUP($B21,RouteSummarySource!$B$5:$Q$563,Route_Summary!P$1,FALSE)))</f>
        <v>Restructure</v>
      </c>
      <c r="Q21" s="179" t="str">
        <f>IF($B21="","",IF(VLOOKUP($B21,RouteSummarySource!$B$5:$Q$563,Route_Summary!Q$1,FALSE)="","",VLOOKUP($B21,RouteSummarySource!$B$5:$Q$563,Route_Summary!Q$1,FALSE)))</f>
        <v>Deleted</v>
      </c>
      <c r="R21" s="358">
        <f>IF($B21="","",IF(VLOOKUP($B21,RouteSummarySource!$B$5:$R$563,Route_Summary!R$1,FALSE)="","",VLOOKUP($B21,RouteSummarySource!$B$5:$R$563,Route_Summary!R$1,FALSE)))</f>
        <v>42156</v>
      </c>
    </row>
    <row r="22" spans="1:18" x14ac:dyDescent="0.25">
      <c r="A22">
        <v>8</v>
      </c>
      <c r="B22" s="110">
        <f>IF(HLOOKUP($B$3,'Route by Jurisdiction'!$A$1:$AP$214,A22,FALSE)="","",HLOOKUP($B$3,'Route by Jurisdiction'!$A$1:$AP$214,A22,FALSE))</f>
        <v>7</v>
      </c>
      <c r="C22" s="64" t="str">
        <f>IF($B22="","",IF(VLOOKUP($B22,RouteSummarySource!$B$5:$O$563,Route_Summary!C$1,FALSE)="","",VLOOKUP($B22,RouteSummarySource!$B$5:$O$563,Route_Summary!C$1,FALSE)))</f>
        <v>Rainier Beach - Seattle CBD</v>
      </c>
      <c r="D22" s="110">
        <f>IF($B22="","",IF(VLOOKUP($B22,RouteSummarySource!$B$5:$O$563,Route_Summary!D$1,FALSE)="","",VLOOKUP($B22,RouteSummarySource!$B$5:$O$563,Route_Summary!D$1,FALSE)))</f>
        <v>77</v>
      </c>
      <c r="E22" s="112" t="str">
        <f>IF($B22="","",IF(VLOOKUP($B22,RouteSummarySource!$B$5:$O$563,Route_Summary!E$1,FALSE)="","",VLOOKUP($B22,RouteSummarySource!$B$5:$O$563,Route_Summary!E$1,FALSE)))</f>
        <v>Very Frequent</v>
      </c>
      <c r="F22" s="110" t="str">
        <f>IF($B22="","",IF(VLOOKUP($B22,RouteSummarySource!$B$5:$O$563,Route_Summary!F$1,FALSE)="","",VLOOKUP($B22,RouteSummarySource!$B$5:$O$563,Route_Summary!F$1,FALSE)))</f>
        <v>B</v>
      </c>
      <c r="G22" s="111" t="str">
        <f>IF($B22="","",IF(VLOOKUP($B22,RouteSummarySource!$B$5:$O$563,Route_Summary!G$1,FALSE)="","",VLOOKUP($B22,RouteSummarySource!$B$5:$O$563,Route_Summary!G$1,FALSE)))</f>
        <v>A</v>
      </c>
      <c r="H22" s="112" t="str">
        <f>IF($B22="","",IF(VLOOKUP($B22,RouteSummarySource!$B$5:$O$563,Route_Summary!H$1,FALSE)="","",VLOOKUP($B22,RouteSummarySource!$B$5:$O$563,Route_Summary!H$1,FALSE)))</f>
        <v>C</v>
      </c>
      <c r="I22" s="110" t="str">
        <f>IF($B22="","",IF(VLOOKUP($B22,RouteSummarySource!$B$5:$O$563,Route_Summary!I$1,FALSE)="","",VLOOKUP($B22,RouteSummarySource!$B$5:$O$563,Route_Summary!I$1,FALSE)))</f>
        <v/>
      </c>
      <c r="J22" s="64" t="str">
        <f>IF($B22="","",IF(VLOOKUP($B22,RouteSummarySource!$B$5:$O$563,Route_Summary!J$1,FALSE)="","",VLOOKUP($B22,RouteSummarySource!$B$5:$O$563,Route_Summary!J$1,FALSE)))</f>
        <v/>
      </c>
      <c r="K22" s="110" t="str">
        <f>IF($B22="","",IF(VLOOKUP($B22,RouteSummarySource!$B$5:$O$563,Route_Summary!K$1,FALSE)="","",VLOOKUP($B22,RouteSummarySource!$B$5:$O$563,Route_Summary!K$1,FALSE)))</f>
        <v>At</v>
      </c>
      <c r="L22" s="111" t="str">
        <f>IF($B22="","",IF(VLOOKUP($B22,RouteSummarySource!$B$5:$O$563,Route_Summary!L$1,FALSE)="","",VLOOKUP($B22,RouteSummarySource!$B$5:$O$563,Route_Summary!L$1,FALSE)))</f>
        <v>At</v>
      </c>
      <c r="M22" s="112" t="str">
        <f>IF($B22="","",IF(VLOOKUP($B22,RouteSummarySource!$B$5:$O$563,Route_Summary!M$1,FALSE)="","",VLOOKUP($B22,RouteSummarySource!$B$5:$O$563,Route_Summary!M$1,FALSE)))</f>
        <v>At</v>
      </c>
      <c r="N22" s="62" t="str">
        <f>IF($B22="","",IF(VLOOKUP($B22,RouteSummarySource!$B$5:$O$563,Route_Summary!N$1,FALSE)="","",VLOOKUP($B22,RouteSummarySource!$B$5:$O$563,Route_Summary!N$1,FALSE)))</f>
        <v>Low</v>
      </c>
      <c r="O22" s="180" t="str">
        <f>IF($B22="","",IF(VLOOKUP($B22,RouteSummarySource!$B$5:$O$563,Route_Summary!O$1,FALSE)="","",VLOOKUP($B22,RouteSummarySource!$B$5:$O$563,Route_Summary!O$1,FALSE)))</f>
        <v>2, 4</v>
      </c>
      <c r="P22" s="110" t="str">
        <f>IF($B22="","",IF(VLOOKUP($B22,RouteSummarySource!$B$5:$Q$563,Route_Summary!P$1,FALSE)=0,"",VLOOKUP($B22,RouteSummarySource!$B$5:$Q$563,Route_Summary!P$1,FALSE)))</f>
        <v>Restructure</v>
      </c>
      <c r="Q22" s="179" t="str">
        <f>IF($B22="","",IF(VLOOKUP($B22,RouteSummarySource!$B$5:$Q$563,Route_Summary!Q$1,FALSE)="","",VLOOKUP($B22,RouteSummarySource!$B$5:$Q$563,Route_Summary!Q$1,FALSE)))</f>
        <v>Revised</v>
      </c>
      <c r="R22" s="358">
        <f>IF($B22="","",IF(VLOOKUP($B22,RouteSummarySource!$B$5:$R$563,Route_Summary!R$1,FALSE)="","",VLOOKUP($B22,RouteSummarySource!$B$5:$R$563,Route_Summary!R$1,FALSE)))</f>
        <v>42036</v>
      </c>
    </row>
    <row r="23" spans="1:18" x14ac:dyDescent="0.25">
      <c r="A23">
        <v>9</v>
      </c>
      <c r="B23" s="110" t="str">
        <f>IF(HLOOKUP($B$3,'Route by Jurisdiction'!$A$1:$AP$214,A23,FALSE)="","",HLOOKUP($B$3,'Route by Jurisdiction'!$A$1:$AP$214,A23,FALSE))</f>
        <v>7EX</v>
      </c>
      <c r="C23" s="64" t="str">
        <f>IF($B23="","",IF(VLOOKUP($B23,RouteSummarySource!$B$5:$O$563,Route_Summary!C$1,FALSE)="","",VLOOKUP($B23,RouteSummarySource!$B$5:$O$563,Route_Summary!C$1,FALSE)))</f>
        <v>Rainier Beach - Seattle CBD</v>
      </c>
      <c r="D23" s="110" t="str">
        <f>IF($B23="","",IF(VLOOKUP($B23,RouteSummarySource!$B$5:$O$563,Route_Summary!D$1,FALSE)="","",VLOOKUP($B23,RouteSummarySource!$B$5:$O$563,Route_Summary!D$1,FALSE)))</f>
        <v>Peak</v>
      </c>
      <c r="E23" s="112" t="str">
        <f>IF($B23="","",IF(VLOOKUP($B23,RouteSummarySource!$B$5:$O$563,Route_Summary!E$1,FALSE)="","",VLOOKUP($B23,RouteSummarySource!$B$5:$O$563,Route_Summary!E$1,FALSE)))</f>
        <v>Peak</v>
      </c>
      <c r="F23" s="110" t="str">
        <f>IF($B23="","",IF(VLOOKUP($B23,RouteSummarySource!$B$5:$O$563,Route_Summary!F$1,FALSE)="","",VLOOKUP($B23,RouteSummarySource!$B$5:$O$563,Route_Summary!F$1,FALSE)))</f>
        <v>D</v>
      </c>
      <c r="G23" s="111" t="str">
        <f>IF($B23="","",IF(VLOOKUP($B23,RouteSummarySource!$B$5:$O$563,Route_Summary!G$1,FALSE)="","",VLOOKUP($B23,RouteSummarySource!$B$5:$O$563,Route_Summary!G$1,FALSE)))</f>
        <v/>
      </c>
      <c r="H23" s="112" t="str">
        <f>IF($B23="","",IF(VLOOKUP($B23,RouteSummarySource!$B$5:$O$563,Route_Summary!H$1,FALSE)="","",VLOOKUP($B23,RouteSummarySource!$B$5:$O$563,Route_Summary!H$1,FALSE)))</f>
        <v/>
      </c>
      <c r="I23" s="110" t="str">
        <f>IF($B23="","",IF(VLOOKUP($B23,RouteSummarySource!$B$5:$O$563,Route_Summary!I$1,FALSE)="","",VLOOKUP($B23,RouteSummarySource!$B$5:$O$563,Route_Summary!I$1,FALSE)))</f>
        <v>Yes</v>
      </c>
      <c r="J23" s="64" t="str">
        <f>IF($B23="","",IF(VLOOKUP($B23,RouteSummarySource!$B$5:$O$563,Route_Summary!J$1,FALSE)="","",VLOOKUP($B23,RouteSummarySource!$B$5:$O$563,Route_Summary!J$1,FALSE)))</f>
        <v>No</v>
      </c>
      <c r="K23" s="110" t="str">
        <f>IF($B23="","",IF(VLOOKUP($B23,RouteSummarySource!$B$5:$O$563,Route_Summary!K$1,FALSE)="","",VLOOKUP($B23,RouteSummarySource!$B$5:$O$563,Route_Summary!K$1,FALSE)))</f>
        <v>Peak</v>
      </c>
      <c r="L23" s="111" t="str">
        <f>IF($B23="","",IF(VLOOKUP($B23,RouteSummarySource!$B$5:$O$563,Route_Summary!L$1,FALSE)="","",VLOOKUP($B23,RouteSummarySource!$B$5:$O$563,Route_Summary!L$1,FALSE)))</f>
        <v>Peak</v>
      </c>
      <c r="M23" s="112" t="str">
        <f>IF($B23="","",IF(VLOOKUP($B23,RouteSummarySource!$B$5:$O$563,Route_Summary!M$1,FALSE)="","",VLOOKUP($B23,RouteSummarySource!$B$5:$O$563,Route_Summary!M$1,FALSE)))</f>
        <v>Peak</v>
      </c>
      <c r="N23" s="62" t="str">
        <f>IF($B23="","",IF(VLOOKUP($B23,RouteSummarySource!$B$5:$O$563,Route_Summary!N$1,FALSE)="","",VLOOKUP($B23,RouteSummarySource!$B$5:$O$563,Route_Summary!N$1,FALSE)))</f>
        <v>High</v>
      </c>
      <c r="O23" s="180" t="str">
        <f>IF($B23="","",IF(VLOOKUP($B23,RouteSummarySource!$B$5:$O$563,Route_Summary!O$1,FALSE)="","",VLOOKUP($B23,RouteSummarySource!$B$5:$O$563,Route_Summary!O$1,FALSE)))</f>
        <v>-</v>
      </c>
      <c r="P23" s="110" t="str">
        <f>IF($B23="","",IF(VLOOKUP($B23,RouteSummarySource!$B$5:$Q$563,Route_Summary!P$1,FALSE)=0,"",VLOOKUP($B23,RouteSummarySource!$B$5:$Q$563,Route_Summary!P$1,FALSE)))</f>
        <v>Low performing</v>
      </c>
      <c r="Q23" s="179" t="str">
        <f>IF($B23="","",IF(VLOOKUP($B23,RouteSummarySource!$B$5:$Q$563,Route_Summary!Q$1,FALSE)="","",VLOOKUP($B23,RouteSummarySource!$B$5:$Q$563,Route_Summary!Q$1,FALSE)))</f>
        <v>Deleted</v>
      </c>
      <c r="R23" s="358">
        <f>IF($B23="","",IF(VLOOKUP($B23,RouteSummarySource!$B$5:$R$563,Route_Summary!R$1,FALSE)="","",VLOOKUP($B23,RouteSummarySource!$B$5:$R$563,Route_Summary!R$1,FALSE)))</f>
        <v>41883</v>
      </c>
    </row>
    <row r="24" spans="1:18" x14ac:dyDescent="0.25">
      <c r="A24">
        <v>10</v>
      </c>
      <c r="B24" s="110">
        <f>IF(HLOOKUP($B$3,'Route by Jurisdiction'!$A$1:$AP$214,A24,FALSE)="","",HLOOKUP($B$3,'Route by Jurisdiction'!$A$1:$AP$214,A24,FALSE))</f>
        <v>8</v>
      </c>
      <c r="C24" s="64" t="str">
        <f>IF($B24="","",IF(VLOOKUP($B24,RouteSummarySource!$B$5:$O$563,Route_Summary!C$1,FALSE)="","",VLOOKUP($B24,RouteSummarySource!$B$5:$O$563,Route_Summary!C$1,FALSE)))</f>
        <v>Seattle Center - Capitol Hill - Rainier Beach</v>
      </c>
      <c r="D24" s="110">
        <f>IF($B24="","",IF(VLOOKUP($B24,RouteSummarySource!$B$5:$O$563,Route_Summary!D$1,FALSE)="","",VLOOKUP($B24,RouteSummarySource!$B$5:$O$563,Route_Summary!D$1,FALSE)))</f>
        <v>78</v>
      </c>
      <c r="E24" s="112" t="str">
        <f>IF($B24="","",IF(VLOOKUP($B24,RouteSummarySource!$B$5:$O$563,Route_Summary!E$1,FALSE)="","",VLOOKUP($B24,RouteSummarySource!$B$5:$O$563,Route_Summary!E$1,FALSE)))</f>
        <v>Very Frequent</v>
      </c>
      <c r="F24" s="110" t="str">
        <f>IF($B24="","",IF(VLOOKUP($B24,RouteSummarySource!$B$5:$O$563,Route_Summary!F$1,FALSE)="","",VLOOKUP($B24,RouteSummarySource!$B$5:$O$563,Route_Summary!F$1,FALSE)))</f>
        <v>B</v>
      </c>
      <c r="G24" s="111" t="str">
        <f>IF($B24="","",IF(VLOOKUP($B24,RouteSummarySource!$B$5:$O$563,Route_Summary!G$1,FALSE)="","",VLOOKUP($B24,RouteSummarySource!$B$5:$O$563,Route_Summary!G$1,FALSE)))</f>
        <v>C</v>
      </c>
      <c r="H24" s="112" t="str">
        <f>IF($B24="","",IF(VLOOKUP($B24,RouteSummarySource!$B$5:$O$563,Route_Summary!H$1,FALSE)="","",VLOOKUP($B24,RouteSummarySource!$B$5:$O$563,Route_Summary!H$1,FALSE)))</f>
        <v>C</v>
      </c>
      <c r="I24" s="110" t="str">
        <f>IF($B24="","",IF(VLOOKUP($B24,RouteSummarySource!$B$5:$O$563,Route_Summary!I$1,FALSE)="","",VLOOKUP($B24,RouteSummarySource!$B$5:$O$563,Route_Summary!I$1,FALSE)))</f>
        <v/>
      </c>
      <c r="J24" s="64" t="str">
        <f>IF($B24="","",IF(VLOOKUP($B24,RouteSummarySource!$B$5:$O$563,Route_Summary!J$1,FALSE)="","",VLOOKUP($B24,RouteSummarySource!$B$5:$O$563,Route_Summary!J$1,FALSE)))</f>
        <v/>
      </c>
      <c r="K24" s="110" t="str">
        <f>IF($B24="","",IF(VLOOKUP($B24,RouteSummarySource!$B$5:$O$563,Route_Summary!K$1,FALSE)="","",VLOOKUP($B24,RouteSummarySource!$B$5:$O$563,Route_Summary!K$1,FALSE)))</f>
        <v>At</v>
      </c>
      <c r="L24" s="111" t="str">
        <f>IF($B24="","",IF(VLOOKUP($B24,RouteSummarySource!$B$5:$O$563,Route_Summary!L$1,FALSE)="","",VLOOKUP($B24,RouteSummarySource!$B$5:$O$563,Route_Summary!L$1,FALSE)))</f>
        <v>At</v>
      </c>
      <c r="M24" s="112" t="str">
        <f>IF($B24="","",IF(VLOOKUP($B24,RouteSummarySource!$B$5:$O$563,Route_Summary!M$1,FALSE)="","",VLOOKUP($B24,RouteSummarySource!$B$5:$O$563,Route_Summary!M$1,FALSE)))</f>
        <v>At</v>
      </c>
      <c r="N24" s="62" t="str">
        <f>IF($B24="","",IF(VLOOKUP($B24,RouteSummarySource!$B$5:$O$563,Route_Summary!N$1,FALSE)="","",VLOOKUP($B24,RouteSummarySource!$B$5:$O$563,Route_Summary!N$1,FALSE)))</f>
        <v>Low</v>
      </c>
      <c r="O24" s="180" t="str">
        <f>IF($B24="","",IF(VLOOKUP($B24,RouteSummarySource!$B$5:$O$563,Route_Summary!O$1,FALSE)="","",VLOOKUP($B24,RouteSummarySource!$B$5:$O$563,Route_Summary!O$1,FALSE)))</f>
        <v>1, 2, 4</v>
      </c>
      <c r="P24" s="110" t="str">
        <f>IF($B24="","",IF(VLOOKUP($B24,RouteSummarySource!$B$5:$Q$563,Route_Summary!P$1,FALSE)=0,"",VLOOKUP($B24,RouteSummarySource!$B$5:$Q$563,Route_Summary!P$1,FALSE)))</f>
        <v>Restructure</v>
      </c>
      <c r="Q24" s="179" t="str">
        <f>IF($B24="","",IF(VLOOKUP($B24,RouteSummarySource!$B$5:$Q$563,Route_Summary!Q$1,FALSE)="","",VLOOKUP($B24,RouteSummarySource!$B$5:$Q$563,Route_Summary!Q$1,FALSE)))</f>
        <v>Revised</v>
      </c>
      <c r="R24" s="358">
        <f>IF($B24="","",IF(VLOOKUP($B24,RouteSummarySource!$B$5:$R$563,Route_Summary!R$1,FALSE)="","",VLOOKUP($B24,RouteSummarySource!$B$5:$R$563,Route_Summary!R$1,FALSE)))</f>
        <v>42036</v>
      </c>
    </row>
    <row r="25" spans="1:18" x14ac:dyDescent="0.25">
      <c r="A25">
        <v>11</v>
      </c>
      <c r="B25" s="110" t="str">
        <f>IF(HLOOKUP($B$3,'Route by Jurisdiction'!$A$1:$AP$214,A25,FALSE)="","",HLOOKUP($B$3,'Route by Jurisdiction'!$A$1:$AP$214,A25,FALSE))</f>
        <v>9EX</v>
      </c>
      <c r="C25" s="64" t="str">
        <f>IF($B25="","",IF(VLOOKUP($B25,RouteSummarySource!$B$5:$O$563,Route_Summary!C$1,FALSE)="","",VLOOKUP($B25,RouteSummarySource!$B$5:$O$563,Route_Summary!C$1,FALSE)))</f>
        <v>Rainier Beach - Capitol Hill</v>
      </c>
      <c r="D25" s="110">
        <f>IF($B25="","",IF(VLOOKUP($B25,RouteSummarySource!$B$5:$O$563,Route_Summary!D$1,FALSE)="","",VLOOKUP($B25,RouteSummarySource!$B$5:$O$563,Route_Summary!D$1,FALSE)))</f>
        <v>79</v>
      </c>
      <c r="E25" s="112" t="str">
        <f>IF($B25="","",IF(VLOOKUP($B25,RouteSummarySource!$B$5:$O$563,Route_Summary!E$1,FALSE)="","",VLOOKUP($B25,RouteSummarySource!$B$5:$O$563,Route_Summary!E$1,FALSE)))</f>
        <v>Very Frequent</v>
      </c>
      <c r="F25" s="110" t="str">
        <f>IF($B25="","",IF(VLOOKUP($B25,RouteSummarySource!$B$5:$O$563,Route_Summary!F$1,FALSE)="","",VLOOKUP($B25,RouteSummarySource!$B$5:$O$563,Route_Summary!F$1,FALSE)))</f>
        <v>C</v>
      </c>
      <c r="G25" s="111" t="str">
        <f>IF($B25="","",IF(VLOOKUP($B25,RouteSummarySource!$B$5:$O$563,Route_Summary!G$1,FALSE)="","",VLOOKUP($B25,RouteSummarySource!$B$5:$O$563,Route_Summary!G$1,FALSE)))</f>
        <v>C</v>
      </c>
      <c r="H25" s="112" t="str">
        <f>IF($B25="","",IF(VLOOKUP($B25,RouteSummarySource!$B$5:$O$563,Route_Summary!H$1,FALSE)="","",VLOOKUP($B25,RouteSummarySource!$B$5:$O$563,Route_Summary!H$1,FALSE)))</f>
        <v/>
      </c>
      <c r="I25" s="110" t="str">
        <f>IF($B25="","",IF(VLOOKUP($B25,RouteSummarySource!$B$5:$O$563,Route_Summary!I$1,FALSE)="","",VLOOKUP($B25,RouteSummarySource!$B$5:$O$563,Route_Summary!I$1,FALSE)))</f>
        <v/>
      </c>
      <c r="J25" s="64" t="str">
        <f>IF($B25="","",IF(VLOOKUP($B25,RouteSummarySource!$B$5:$O$563,Route_Summary!J$1,FALSE)="","",VLOOKUP($B25,RouteSummarySource!$B$5:$O$563,Route_Summary!J$1,FALSE)))</f>
        <v/>
      </c>
      <c r="K25" s="110" t="str">
        <f>IF($B25="","",IF(VLOOKUP($B25,RouteSummarySource!$B$5:$O$563,Route_Summary!K$1,FALSE)="","",VLOOKUP($B25,RouteSummarySource!$B$5:$O$563,Route_Summary!K$1,FALSE)))</f>
        <v>Below</v>
      </c>
      <c r="L25" s="111" t="str">
        <f>IF($B25="","",IF(VLOOKUP($B25,RouteSummarySource!$B$5:$O$563,Route_Summary!L$1,FALSE)="","",VLOOKUP($B25,RouteSummarySource!$B$5:$O$563,Route_Summary!L$1,FALSE)))</f>
        <v>Below</v>
      </c>
      <c r="M25" s="112" t="str">
        <f>IF($B25="","",IF(VLOOKUP($B25,RouteSummarySource!$B$5:$O$563,Route_Summary!M$1,FALSE)="","",VLOOKUP($B25,RouteSummarySource!$B$5:$O$563,Route_Summary!M$1,FALSE)))</f>
        <v>Below</v>
      </c>
      <c r="N25" s="62" t="str">
        <f>IF($B25="","",IF(VLOOKUP($B25,RouteSummarySource!$B$5:$O$563,Route_Summary!N$1,FALSE)="","",VLOOKUP($B25,RouteSummarySource!$B$5:$O$563,Route_Summary!N$1,FALSE)))</f>
        <v>Low</v>
      </c>
      <c r="O25" s="180" t="str">
        <f>IF($B25="","",IF(VLOOKUP($B25,RouteSummarySource!$B$5:$O$563,Route_Summary!O$1,FALSE)="","",VLOOKUP($B25,RouteSummarySource!$B$5:$O$563,Route_Summary!O$1,FALSE)))</f>
        <v>1, 3</v>
      </c>
      <c r="P25" s="110" t="str">
        <f>IF($B25="","",IF(VLOOKUP($B25,RouteSummarySource!$B$5:$Q$563,Route_Summary!P$1,FALSE)=0,"",VLOOKUP($B25,RouteSummarySource!$B$5:$Q$563,Route_Summary!P$1,FALSE)))</f>
        <v>Restructure</v>
      </c>
      <c r="Q25" s="179" t="str">
        <f>IF($B25="","",IF(VLOOKUP($B25,RouteSummarySource!$B$5:$Q$563,Route_Summary!Q$1,FALSE)="","",VLOOKUP($B25,RouteSummarySource!$B$5:$Q$563,Route_Summary!Q$1,FALSE)))</f>
        <v>Revised</v>
      </c>
      <c r="R25" s="358">
        <f>IF($B25="","",IF(VLOOKUP($B25,RouteSummarySource!$B$5:$R$563,Route_Summary!R$1,FALSE)="","",VLOOKUP($B25,RouteSummarySource!$B$5:$R$563,Route_Summary!R$1,FALSE)))</f>
        <v>42036</v>
      </c>
    </row>
    <row r="26" spans="1:18" x14ac:dyDescent="0.25">
      <c r="A26">
        <v>12</v>
      </c>
      <c r="B26" s="110">
        <f>IF(HLOOKUP($B$3,'Route by Jurisdiction'!$A$1:$AP$214,A26,FALSE)="","",HLOOKUP($B$3,'Route by Jurisdiction'!$A$1:$AP$214,A26,FALSE))</f>
        <v>10</v>
      </c>
      <c r="C26" s="64" t="str">
        <f>IF($B26="","",IF(VLOOKUP($B26,RouteSummarySource!$B$5:$O$563,Route_Summary!C$1,FALSE)="","",VLOOKUP($B26,RouteSummarySource!$B$5:$O$563,Route_Summary!C$1,FALSE)))</f>
        <v>Capitol Hill - Seattle CBD</v>
      </c>
      <c r="D26" s="110">
        <f>IF($B26="","",IF(VLOOKUP($B26,RouteSummarySource!$B$5:$O$563,Route_Summary!D$1,FALSE)="","",VLOOKUP($B26,RouteSummarySource!$B$5:$O$563,Route_Summary!D$1,FALSE)))</f>
        <v>21</v>
      </c>
      <c r="E26" s="112" t="str">
        <f>IF($B26="","",IF(VLOOKUP($B26,RouteSummarySource!$B$5:$O$563,Route_Summary!E$1,FALSE)="","",VLOOKUP($B26,RouteSummarySource!$B$5:$O$563,Route_Summary!E$1,FALSE)))</f>
        <v>Very Frequent</v>
      </c>
      <c r="F26" s="110" t="str">
        <f>IF($B26="","",IF(VLOOKUP($B26,RouteSummarySource!$B$5:$O$563,Route_Summary!F$1,FALSE)="","",VLOOKUP($B26,RouteSummarySource!$B$5:$O$563,Route_Summary!F$1,FALSE)))</f>
        <v>D</v>
      </c>
      <c r="G26" s="111" t="str">
        <f>IF($B26="","",IF(VLOOKUP($B26,RouteSummarySource!$B$5:$O$563,Route_Summary!G$1,FALSE)="","",VLOOKUP($B26,RouteSummarySource!$B$5:$O$563,Route_Summary!G$1,FALSE)))</f>
        <v>B</v>
      </c>
      <c r="H26" s="112" t="str">
        <f>IF($B26="","",IF(VLOOKUP($B26,RouteSummarySource!$B$5:$O$563,Route_Summary!H$1,FALSE)="","",VLOOKUP($B26,RouteSummarySource!$B$5:$O$563,Route_Summary!H$1,FALSE)))</f>
        <v>B</v>
      </c>
      <c r="I26" s="110" t="str">
        <f>IF($B26="","",IF(VLOOKUP($B26,RouteSummarySource!$B$5:$O$563,Route_Summary!I$1,FALSE)="","",VLOOKUP($B26,RouteSummarySource!$B$5:$O$563,Route_Summary!I$1,FALSE)))</f>
        <v/>
      </c>
      <c r="J26" s="64" t="str">
        <f>IF($B26="","",IF(VLOOKUP($B26,RouteSummarySource!$B$5:$O$563,Route_Summary!J$1,FALSE)="","",VLOOKUP($B26,RouteSummarySource!$B$5:$O$563,Route_Summary!J$1,FALSE)))</f>
        <v/>
      </c>
      <c r="K26" s="110" t="str">
        <f>IF($B26="","",IF(VLOOKUP($B26,RouteSummarySource!$B$5:$O$563,Route_Summary!K$1,FALSE)="","",VLOOKUP($B26,RouteSummarySource!$B$5:$O$563,Route_Summary!K$1,FALSE)))</f>
        <v>At</v>
      </c>
      <c r="L26" s="111" t="str">
        <f>IF($B26="","",IF(VLOOKUP($B26,RouteSummarySource!$B$5:$O$563,Route_Summary!L$1,FALSE)="","",VLOOKUP($B26,RouteSummarySource!$B$5:$O$563,Route_Summary!L$1,FALSE)))</f>
        <v>At</v>
      </c>
      <c r="M26" s="112" t="str">
        <f>IF($B26="","",IF(VLOOKUP($B26,RouteSummarySource!$B$5:$O$563,Route_Summary!M$1,FALSE)="","",VLOOKUP($B26,RouteSummarySource!$B$5:$O$563,Route_Summary!M$1,FALSE)))</f>
        <v>At</v>
      </c>
      <c r="N26" s="62" t="str">
        <f>IF($B26="","",IF(VLOOKUP($B26,RouteSummarySource!$B$5:$O$563,Route_Summary!N$1,FALSE)="","",VLOOKUP($B26,RouteSummarySource!$B$5:$O$563,Route_Summary!N$1,FALSE)))</f>
        <v>Medium</v>
      </c>
      <c r="O26" s="180" t="str">
        <f>IF($B26="","",IF(VLOOKUP($B26,RouteSummarySource!$B$5:$O$563,Route_Summary!O$1,FALSE)="","",VLOOKUP($B26,RouteSummarySource!$B$5:$O$563,Route_Summary!O$1,FALSE)))</f>
        <v>2, 4</v>
      </c>
      <c r="P26" s="110" t="str">
        <f>IF($B26="","",IF(VLOOKUP($B26,RouteSummarySource!$B$5:$Q$563,Route_Summary!P$1,FALSE)=0,"",VLOOKUP($B26,RouteSummarySource!$B$5:$Q$563,Route_Summary!P$1,FALSE)))</f>
        <v/>
      </c>
      <c r="Q26" s="179" t="str">
        <f>IF($B26="","",IF(VLOOKUP($B26,RouteSummarySource!$B$5:$Q$563,Route_Summary!Q$1,FALSE)="","",VLOOKUP($B26,RouteSummarySource!$B$5:$Q$563,Route_Summary!Q$1,FALSE)))</f>
        <v>Unchanged</v>
      </c>
      <c r="R26" s="358" t="str">
        <f>IF($B26="","",IF(VLOOKUP($B26,RouteSummarySource!$B$5:$R$563,Route_Summary!R$1,FALSE)="","",VLOOKUP($B26,RouteSummarySource!$B$5:$R$563,Route_Summary!R$1,FALSE)))</f>
        <v>N/A</v>
      </c>
    </row>
    <row r="27" spans="1:18" x14ac:dyDescent="0.25">
      <c r="A27">
        <v>13</v>
      </c>
      <c r="B27" s="110">
        <f>IF(HLOOKUP($B$3,'Route by Jurisdiction'!$A$1:$AP$214,A27,FALSE)="","",HLOOKUP($B$3,'Route by Jurisdiction'!$A$1:$AP$214,A27,FALSE))</f>
        <v>11</v>
      </c>
      <c r="C27" s="64" t="str">
        <f>IF($B27="","",IF(VLOOKUP($B27,RouteSummarySource!$B$5:$O$563,Route_Summary!C$1,FALSE)="","",VLOOKUP($B27,RouteSummarySource!$B$5:$O$563,Route_Summary!C$1,FALSE)))</f>
        <v>Madison Park - Seattle CBD</v>
      </c>
      <c r="D27" s="110">
        <f>IF($B27="","",IF(VLOOKUP($B27,RouteSummarySource!$B$5:$O$563,Route_Summary!D$1,FALSE)="","",VLOOKUP($B27,RouteSummarySource!$B$5:$O$563,Route_Summary!D$1,FALSE)))</f>
        <v>59</v>
      </c>
      <c r="E27" s="112" t="str">
        <f>IF($B27="","",IF(VLOOKUP($B27,RouteSummarySource!$B$5:$O$563,Route_Summary!E$1,FALSE)="","",VLOOKUP($B27,RouteSummarySource!$B$5:$O$563,Route_Summary!E$1,FALSE)))</f>
        <v>Very Frequent</v>
      </c>
      <c r="F27" s="110" t="str">
        <f>IF($B27="","",IF(VLOOKUP($B27,RouteSummarySource!$B$5:$O$563,Route_Summary!F$1,FALSE)="","",VLOOKUP($B27,RouteSummarySource!$B$5:$O$563,Route_Summary!F$1,FALSE)))</f>
        <v>D</v>
      </c>
      <c r="G27" s="111" t="str">
        <f>IF($B27="","",IF(VLOOKUP($B27,RouteSummarySource!$B$5:$O$563,Route_Summary!G$1,FALSE)="","",VLOOKUP($B27,RouteSummarySource!$B$5:$O$563,Route_Summary!G$1,FALSE)))</f>
        <v>D</v>
      </c>
      <c r="H27" s="112" t="str">
        <f>IF($B27="","",IF(VLOOKUP($B27,RouteSummarySource!$B$5:$O$563,Route_Summary!H$1,FALSE)="","",VLOOKUP($B27,RouteSummarySource!$B$5:$O$563,Route_Summary!H$1,FALSE)))</f>
        <v>B</v>
      </c>
      <c r="I27" s="110" t="str">
        <f>IF($B27="","",IF(VLOOKUP($B27,RouteSummarySource!$B$5:$O$563,Route_Summary!I$1,FALSE)="","",VLOOKUP($B27,RouteSummarySource!$B$5:$O$563,Route_Summary!I$1,FALSE)))</f>
        <v/>
      </c>
      <c r="J27" s="64" t="str">
        <f>IF($B27="","",IF(VLOOKUP($B27,RouteSummarySource!$B$5:$O$563,Route_Summary!J$1,FALSE)="","",VLOOKUP($B27,RouteSummarySource!$B$5:$O$563,Route_Summary!J$1,FALSE)))</f>
        <v/>
      </c>
      <c r="K27" s="110" t="str">
        <f>IF($B27="","",IF(VLOOKUP($B27,RouteSummarySource!$B$5:$O$563,Route_Summary!K$1,FALSE)="","",VLOOKUP($B27,RouteSummarySource!$B$5:$O$563,Route_Summary!K$1,FALSE)))</f>
        <v>At</v>
      </c>
      <c r="L27" s="111" t="str">
        <f>IF($B27="","",IF(VLOOKUP($B27,RouteSummarySource!$B$5:$O$563,Route_Summary!L$1,FALSE)="","",VLOOKUP($B27,RouteSummarySource!$B$5:$O$563,Route_Summary!L$1,FALSE)))</f>
        <v>Below</v>
      </c>
      <c r="M27" s="112" t="str">
        <f>IF($B27="","",IF(VLOOKUP($B27,RouteSummarySource!$B$5:$O$563,Route_Summary!M$1,FALSE)="","",VLOOKUP($B27,RouteSummarySource!$B$5:$O$563,Route_Summary!M$1,FALSE)))</f>
        <v>At</v>
      </c>
      <c r="N27" s="62" t="str">
        <f>IF($B27="","",IF(VLOOKUP($B27,RouteSummarySource!$B$5:$O$563,Route_Summary!N$1,FALSE)="","",VLOOKUP($B27,RouteSummarySource!$B$5:$O$563,Route_Summary!N$1,FALSE)))</f>
        <v>Medium</v>
      </c>
      <c r="O27" s="180" t="str">
        <f>IF($B27="","",IF(VLOOKUP($B27,RouteSummarySource!$B$5:$O$563,Route_Summary!O$1,FALSE)="","",VLOOKUP($B27,RouteSummarySource!$B$5:$O$563,Route_Summary!O$1,FALSE)))</f>
        <v>1, 2, 3, 4</v>
      </c>
      <c r="P27" s="110" t="str">
        <f>IF($B27="","",IF(VLOOKUP($B27,RouteSummarySource!$B$5:$Q$563,Route_Summary!P$1,FALSE)=0,"",VLOOKUP($B27,RouteSummarySource!$B$5:$Q$563,Route_Summary!P$1,FALSE)))</f>
        <v>Low performing</v>
      </c>
      <c r="Q27" s="179" t="str">
        <f>IF($B27="","",IF(VLOOKUP($B27,RouteSummarySource!$B$5:$Q$563,Route_Summary!Q$1,FALSE)="","",VLOOKUP($B27,RouteSummarySource!$B$5:$Q$563,Route_Summary!Q$1,FALSE)))</f>
        <v>Revised</v>
      </c>
      <c r="R27" s="358">
        <f>IF($B27="","",IF(VLOOKUP($B27,RouteSummarySource!$B$5:$R$563,Route_Summary!R$1,FALSE)="","",VLOOKUP($B27,RouteSummarySource!$B$5:$R$563,Route_Summary!R$1,FALSE)))</f>
        <v>42248</v>
      </c>
    </row>
    <row r="28" spans="1:18" x14ac:dyDescent="0.25">
      <c r="A28">
        <v>14</v>
      </c>
      <c r="B28" s="110">
        <f>IF(HLOOKUP($B$3,'Route by Jurisdiction'!$A$1:$AP$214,A28,FALSE)="","",HLOOKUP($B$3,'Route by Jurisdiction'!$A$1:$AP$214,A28,FALSE))</f>
        <v>12</v>
      </c>
      <c r="C28" s="64" t="str">
        <f>IF($B28="","",IF(VLOOKUP($B28,RouteSummarySource!$B$5:$O$563,Route_Summary!C$1,FALSE)="","",VLOOKUP($B28,RouteSummarySource!$B$5:$O$563,Route_Summary!C$1,FALSE)))</f>
        <v>Interlaken Park - Seattle CBD</v>
      </c>
      <c r="D28" s="110">
        <f>IF($B28="","",IF(VLOOKUP($B28,RouteSummarySource!$B$5:$O$563,Route_Summary!D$1,FALSE)="","",VLOOKUP($B28,RouteSummarySource!$B$5:$O$563,Route_Summary!D$1,FALSE)))</f>
        <v>22</v>
      </c>
      <c r="E28" s="112" t="str">
        <f>IF($B28="","",IF(VLOOKUP($B28,RouteSummarySource!$B$5:$O$563,Route_Summary!E$1,FALSE)="","",VLOOKUP($B28,RouteSummarySource!$B$5:$O$563,Route_Summary!E$1,FALSE)))</f>
        <v>Very Frequent</v>
      </c>
      <c r="F28" s="110" t="str">
        <f>IF($B28="","",IF(VLOOKUP($B28,RouteSummarySource!$B$5:$O$563,Route_Summary!F$1,FALSE)="","",VLOOKUP($B28,RouteSummarySource!$B$5:$O$563,Route_Summary!F$1,FALSE)))</f>
        <v>D</v>
      </c>
      <c r="G28" s="111" t="str">
        <f>IF($B28="","",IF(VLOOKUP($B28,RouteSummarySource!$B$5:$O$563,Route_Summary!G$1,FALSE)="","",VLOOKUP($B28,RouteSummarySource!$B$5:$O$563,Route_Summary!G$1,FALSE)))</f>
        <v>D</v>
      </c>
      <c r="H28" s="112" t="str">
        <f>IF($B28="","",IF(VLOOKUP($B28,RouteSummarySource!$B$5:$O$563,Route_Summary!H$1,FALSE)="","",VLOOKUP($B28,RouteSummarySource!$B$5:$O$563,Route_Summary!H$1,FALSE)))</f>
        <v>E</v>
      </c>
      <c r="I28" s="110" t="str">
        <f>IF($B28="","",IF(VLOOKUP($B28,RouteSummarySource!$B$5:$O$563,Route_Summary!I$1,FALSE)="","",VLOOKUP($B28,RouteSummarySource!$B$5:$O$563,Route_Summary!I$1,FALSE)))</f>
        <v/>
      </c>
      <c r="J28" s="64" t="str">
        <f>IF($B28="","",IF(VLOOKUP($B28,RouteSummarySource!$B$5:$O$563,Route_Summary!J$1,FALSE)="","",VLOOKUP($B28,RouteSummarySource!$B$5:$O$563,Route_Summary!J$1,FALSE)))</f>
        <v/>
      </c>
      <c r="K28" s="110" t="str">
        <f>IF($B28="","",IF(VLOOKUP($B28,RouteSummarySource!$B$5:$O$563,Route_Summary!K$1,FALSE)="","",VLOOKUP($B28,RouteSummarySource!$B$5:$O$563,Route_Summary!K$1,FALSE)))</f>
        <v>At</v>
      </c>
      <c r="L28" s="111" t="str">
        <f>IF($B28="","",IF(VLOOKUP($B28,RouteSummarySource!$B$5:$O$563,Route_Summary!L$1,FALSE)="","",VLOOKUP($B28,RouteSummarySource!$B$5:$O$563,Route_Summary!L$1,FALSE)))</f>
        <v>At</v>
      </c>
      <c r="M28" s="112" t="str">
        <f>IF($B28="","",IF(VLOOKUP($B28,RouteSummarySource!$B$5:$O$563,Route_Summary!M$1,FALSE)="","",VLOOKUP($B28,RouteSummarySource!$B$5:$O$563,Route_Summary!M$1,FALSE)))</f>
        <v>At</v>
      </c>
      <c r="N28" s="62" t="str">
        <f>IF($B28="","",IF(VLOOKUP($B28,RouteSummarySource!$B$5:$O$563,Route_Summary!N$1,FALSE)="","",VLOOKUP($B28,RouteSummarySource!$B$5:$O$563,Route_Summary!N$1,FALSE)))</f>
        <v>Medium</v>
      </c>
      <c r="O28" s="180" t="str">
        <f>IF($B28="","",IF(VLOOKUP($B28,RouteSummarySource!$B$5:$O$563,Route_Summary!O$1,FALSE)="","",VLOOKUP($B28,RouteSummarySource!$B$5:$O$563,Route_Summary!O$1,FALSE)))</f>
        <v>4</v>
      </c>
      <c r="P28" s="110" t="str">
        <f>IF($B28="","",IF(VLOOKUP($B28,RouteSummarySource!$B$5:$Q$563,Route_Summary!P$1,FALSE)=0,"",VLOOKUP($B28,RouteSummarySource!$B$5:$Q$563,Route_Summary!P$1,FALSE)))</f>
        <v>Restructure</v>
      </c>
      <c r="Q28" s="179" t="str">
        <f>IF($B28="","",IF(VLOOKUP($B28,RouteSummarySource!$B$5:$Q$563,Route_Summary!Q$1,FALSE)="","",VLOOKUP($B28,RouteSummarySource!$B$5:$Q$563,Route_Summary!Q$1,FALSE)))</f>
        <v>Revised</v>
      </c>
      <c r="R28" s="358">
        <f>IF($B28="","",IF(VLOOKUP($B28,RouteSummarySource!$B$5:$R$563,Route_Summary!R$1,FALSE)="","",VLOOKUP($B28,RouteSummarySource!$B$5:$R$563,Route_Summary!R$1,FALSE)))</f>
        <v>42036</v>
      </c>
    </row>
    <row r="29" spans="1:18" x14ac:dyDescent="0.25">
      <c r="A29">
        <v>15</v>
      </c>
      <c r="B29" s="110">
        <f>IF(HLOOKUP($B$3,'Route by Jurisdiction'!$A$1:$AP$214,A29,FALSE)="","",HLOOKUP($B$3,'Route by Jurisdiction'!$A$1:$AP$214,A29,FALSE))</f>
        <v>13</v>
      </c>
      <c r="C29" s="64" t="str">
        <f>IF($B29="","",IF(VLOOKUP($B29,RouteSummarySource!$B$5:$O$563,Route_Summary!C$1,FALSE)="","",VLOOKUP($B29,RouteSummarySource!$B$5:$O$563,Route_Summary!C$1,FALSE)))</f>
        <v>Seattle Pacific University - Queen Anne - Seattle CBD</v>
      </c>
      <c r="D29" s="110">
        <f>IF($B29="","",IF(VLOOKUP($B29,RouteSummarySource!$B$5:$O$563,Route_Summary!D$1,FALSE)="","",VLOOKUP($B29,RouteSummarySource!$B$5:$O$563,Route_Summary!D$1,FALSE)))</f>
        <v>75</v>
      </c>
      <c r="E29" s="112" t="str">
        <f>IF($B29="","",IF(VLOOKUP($B29,RouteSummarySource!$B$5:$O$563,Route_Summary!E$1,FALSE)="","",VLOOKUP($B29,RouteSummarySource!$B$5:$O$563,Route_Summary!E$1,FALSE)))</f>
        <v>Very Frequent</v>
      </c>
      <c r="F29" s="110" t="str">
        <f>IF($B29="","",IF(VLOOKUP($B29,RouteSummarySource!$B$5:$O$563,Route_Summary!F$1,FALSE)="","",VLOOKUP($B29,RouteSummarySource!$B$5:$O$563,Route_Summary!F$1,FALSE)))</f>
        <v>B</v>
      </c>
      <c r="G29" s="111" t="str">
        <f>IF($B29="","",IF(VLOOKUP($B29,RouteSummarySource!$B$5:$O$563,Route_Summary!G$1,FALSE)="","",VLOOKUP($B29,RouteSummarySource!$B$5:$O$563,Route_Summary!G$1,FALSE)))</f>
        <v>B</v>
      </c>
      <c r="H29" s="112" t="str">
        <f>IF($B29="","",IF(VLOOKUP($B29,RouteSummarySource!$B$5:$O$563,Route_Summary!H$1,FALSE)="","",VLOOKUP($B29,RouteSummarySource!$B$5:$O$563,Route_Summary!H$1,FALSE)))</f>
        <v>C</v>
      </c>
      <c r="I29" s="110" t="str">
        <f>IF($B29="","",IF(VLOOKUP($B29,RouteSummarySource!$B$5:$O$563,Route_Summary!I$1,FALSE)="","",VLOOKUP($B29,RouteSummarySource!$B$5:$O$563,Route_Summary!I$1,FALSE)))</f>
        <v/>
      </c>
      <c r="J29" s="64" t="str">
        <f>IF($B29="","",IF(VLOOKUP($B29,RouteSummarySource!$B$5:$O$563,Route_Summary!J$1,FALSE)="","",VLOOKUP($B29,RouteSummarySource!$B$5:$O$563,Route_Summary!J$1,FALSE)))</f>
        <v/>
      </c>
      <c r="K29" s="110" t="str">
        <f>IF($B29="","",IF(VLOOKUP($B29,RouteSummarySource!$B$5:$O$563,Route_Summary!K$1,FALSE)="","",VLOOKUP($B29,RouteSummarySource!$B$5:$O$563,Route_Summary!K$1,FALSE)))</f>
        <v>At</v>
      </c>
      <c r="L29" s="111" t="str">
        <f>IF($B29="","",IF(VLOOKUP($B29,RouteSummarySource!$B$5:$O$563,Route_Summary!L$1,FALSE)="","",VLOOKUP($B29,RouteSummarySource!$B$5:$O$563,Route_Summary!L$1,FALSE)))</f>
        <v>At</v>
      </c>
      <c r="M29" s="112" t="str">
        <f>IF($B29="","",IF(VLOOKUP($B29,RouteSummarySource!$B$5:$O$563,Route_Summary!M$1,FALSE)="","",VLOOKUP($B29,RouteSummarySource!$B$5:$O$563,Route_Summary!M$1,FALSE)))</f>
        <v>At</v>
      </c>
      <c r="N29" s="62" t="str">
        <f>IF($B29="","",IF(VLOOKUP($B29,RouteSummarySource!$B$5:$O$563,Route_Summary!N$1,FALSE)="","",VLOOKUP($B29,RouteSummarySource!$B$5:$O$563,Route_Summary!N$1,FALSE)))</f>
        <v>Low</v>
      </c>
      <c r="O29" s="180" t="str">
        <f>IF($B29="","",IF(VLOOKUP($B29,RouteSummarySource!$B$5:$O$563,Route_Summary!O$1,FALSE)="","",VLOOKUP($B29,RouteSummarySource!$B$5:$O$563,Route_Summary!O$1,FALSE)))</f>
        <v>4</v>
      </c>
      <c r="P29" s="110" t="str">
        <f>IF($B29="","",IF(VLOOKUP($B29,RouteSummarySource!$B$5:$Q$563,Route_Summary!P$1,FALSE)=0,"",VLOOKUP($B29,RouteSummarySource!$B$5:$Q$563,Route_Summary!P$1,FALSE)))</f>
        <v>Restructure</v>
      </c>
      <c r="Q29" s="179" t="str">
        <f>IF($B29="","",IF(VLOOKUP($B29,RouteSummarySource!$B$5:$Q$563,Route_Summary!Q$1,FALSE)="","",VLOOKUP($B29,RouteSummarySource!$B$5:$Q$563,Route_Summary!Q$1,FALSE)))</f>
        <v>Revised</v>
      </c>
      <c r="R29" s="358">
        <f>IF($B29="","",IF(VLOOKUP($B29,RouteSummarySource!$B$5:$R$563,Route_Summary!R$1,FALSE)="","",VLOOKUP($B29,RouteSummarySource!$B$5:$R$563,Route_Summary!R$1,FALSE)))</f>
        <v>42036</v>
      </c>
    </row>
    <row r="30" spans="1:18" x14ac:dyDescent="0.25">
      <c r="A30">
        <v>16</v>
      </c>
      <c r="B30" s="110">
        <f>IF(HLOOKUP($B$3,'Route by Jurisdiction'!$A$1:$AP$214,A30,FALSE)="","",HLOOKUP($B$3,'Route by Jurisdiction'!$A$1:$AP$214,A30,FALSE))</f>
        <v>14</v>
      </c>
      <c r="C30" s="64" t="str">
        <f>IF($B30="","",IF(VLOOKUP($B30,RouteSummarySource!$B$5:$O$563,Route_Summary!C$1,FALSE)="","",VLOOKUP($B30,RouteSummarySource!$B$5:$O$563,Route_Summary!C$1,FALSE)))</f>
        <v>Mount Baker - Seattle CBD</v>
      </c>
      <c r="D30" s="110">
        <f>IF($B30="","",IF(VLOOKUP($B30,RouteSummarySource!$B$5:$O$563,Route_Summary!D$1,FALSE)="","",VLOOKUP($B30,RouteSummarySource!$B$5:$O$563,Route_Summary!D$1,FALSE)))</f>
        <v>64</v>
      </c>
      <c r="E30" s="112" t="str">
        <f>IF($B30="","",IF(VLOOKUP($B30,RouteSummarySource!$B$5:$O$563,Route_Summary!E$1,FALSE)="","",VLOOKUP($B30,RouteSummarySource!$B$5:$O$563,Route_Summary!E$1,FALSE)))</f>
        <v>Very Frequent</v>
      </c>
      <c r="F30" s="110" t="str">
        <f>IF($B30="","",IF(VLOOKUP($B30,RouteSummarySource!$B$5:$O$563,Route_Summary!F$1,FALSE)="","",VLOOKUP($B30,RouteSummarySource!$B$5:$O$563,Route_Summary!F$1,FALSE)))</f>
        <v>D</v>
      </c>
      <c r="G30" s="111" t="str">
        <f>IF($B30="","",IF(VLOOKUP($B30,RouteSummarySource!$B$5:$O$563,Route_Summary!G$1,FALSE)="","",VLOOKUP($B30,RouteSummarySource!$B$5:$O$563,Route_Summary!G$1,FALSE)))</f>
        <v>D</v>
      </c>
      <c r="H30" s="112" t="str">
        <f>IF($B30="","",IF(VLOOKUP($B30,RouteSummarySource!$B$5:$O$563,Route_Summary!H$1,FALSE)="","",VLOOKUP($B30,RouteSummarySource!$B$5:$O$563,Route_Summary!H$1,FALSE)))</f>
        <v>D</v>
      </c>
      <c r="I30" s="110" t="str">
        <f>IF($B30="","",IF(VLOOKUP($B30,RouteSummarySource!$B$5:$O$563,Route_Summary!I$1,FALSE)="","",VLOOKUP($B30,RouteSummarySource!$B$5:$O$563,Route_Summary!I$1,FALSE)))</f>
        <v/>
      </c>
      <c r="J30" s="64" t="str">
        <f>IF($B30="","",IF(VLOOKUP($B30,RouteSummarySource!$B$5:$O$563,Route_Summary!J$1,FALSE)="","",VLOOKUP($B30,RouteSummarySource!$B$5:$O$563,Route_Summary!J$1,FALSE)))</f>
        <v/>
      </c>
      <c r="K30" s="110" t="str">
        <f>IF($B30="","",IF(VLOOKUP($B30,RouteSummarySource!$B$5:$O$563,Route_Summary!K$1,FALSE)="","",VLOOKUP($B30,RouteSummarySource!$B$5:$O$563,Route_Summary!K$1,FALSE)))</f>
        <v>Below</v>
      </c>
      <c r="L30" s="111" t="str">
        <f>IF($B30="","",IF(VLOOKUP($B30,RouteSummarySource!$B$5:$O$563,Route_Summary!L$1,FALSE)="","",VLOOKUP($B30,RouteSummarySource!$B$5:$O$563,Route_Summary!L$1,FALSE)))</f>
        <v>Below</v>
      </c>
      <c r="M30" s="112" t="str">
        <f>IF($B30="","",IF(VLOOKUP($B30,RouteSummarySource!$B$5:$O$563,Route_Summary!M$1,FALSE)="","",VLOOKUP($B30,RouteSummarySource!$B$5:$O$563,Route_Summary!M$1,FALSE)))</f>
        <v>At</v>
      </c>
      <c r="N30" s="62" t="str">
        <f>IF($B30="","",IF(VLOOKUP($B30,RouteSummarySource!$B$5:$O$563,Route_Summary!N$1,FALSE)="","",VLOOKUP($B30,RouteSummarySource!$B$5:$O$563,Route_Summary!N$1,FALSE)))</f>
        <v>Medium</v>
      </c>
      <c r="O30" s="180" t="str">
        <f>IF($B30="","",IF(VLOOKUP($B30,RouteSummarySource!$B$5:$O$563,Route_Summary!O$1,FALSE)="","",VLOOKUP($B30,RouteSummarySource!$B$5:$O$563,Route_Summary!O$1,FALSE)))</f>
        <v>2, 3</v>
      </c>
      <c r="P30" s="110" t="str">
        <f>IF($B30="","",IF(VLOOKUP($B30,RouteSummarySource!$B$5:$Q$563,Route_Summary!P$1,FALSE)=0,"",VLOOKUP($B30,RouteSummarySource!$B$5:$Q$563,Route_Summary!P$1,FALSE)))</f>
        <v>Restructure</v>
      </c>
      <c r="Q30" s="179" t="str">
        <f>IF($B30="","",IF(VLOOKUP($B30,RouteSummarySource!$B$5:$Q$563,Route_Summary!Q$1,FALSE)="","",VLOOKUP($B30,RouteSummarySource!$B$5:$Q$563,Route_Summary!Q$1,FALSE)))</f>
        <v>Revised</v>
      </c>
      <c r="R30" s="358">
        <f>IF($B30="","",IF(VLOOKUP($B30,RouteSummarySource!$B$5:$R$563,Route_Summary!R$1,FALSE)="","",VLOOKUP($B30,RouteSummarySource!$B$5:$R$563,Route_Summary!R$1,FALSE)))</f>
        <v>42036</v>
      </c>
    </row>
    <row r="31" spans="1:18" x14ac:dyDescent="0.25">
      <c r="A31">
        <v>17</v>
      </c>
      <c r="B31" s="110" t="str">
        <f>IF(HLOOKUP($B$3,'Route by Jurisdiction'!$A$1:$AP$214,A31,FALSE)="","",HLOOKUP($B$3,'Route by Jurisdiction'!$A$1:$AP$214,A31,FALSE))</f>
        <v>15EX</v>
      </c>
      <c r="C31" s="64" t="str">
        <f>IF($B31="","",IF(VLOOKUP($B31,RouteSummarySource!$B$5:$O$563,Route_Summary!C$1,FALSE)="","",VLOOKUP($B31,RouteSummarySource!$B$5:$O$563,Route_Summary!C$1,FALSE)))</f>
        <v>Blue Ridge - Ballard - Seattle CBD</v>
      </c>
      <c r="D31" s="110" t="str">
        <f>IF($B31="","",IF(VLOOKUP($B31,RouteSummarySource!$B$5:$O$563,Route_Summary!D$1,FALSE)="","",VLOOKUP($B31,RouteSummarySource!$B$5:$O$563,Route_Summary!D$1,FALSE)))</f>
        <v>Peak</v>
      </c>
      <c r="E31" s="112" t="str">
        <f>IF($B31="","",IF(VLOOKUP($B31,RouteSummarySource!$B$5:$O$563,Route_Summary!E$1,FALSE)="","",VLOOKUP($B31,RouteSummarySource!$B$5:$O$563,Route_Summary!E$1,FALSE)))</f>
        <v>Peak</v>
      </c>
      <c r="F31" s="110" t="str">
        <f>IF($B31="","",IF(VLOOKUP($B31,RouteSummarySource!$B$5:$O$563,Route_Summary!F$1,FALSE)="","",VLOOKUP($B31,RouteSummarySource!$B$5:$O$563,Route_Summary!F$1,FALSE)))</f>
        <v>A</v>
      </c>
      <c r="G31" s="111" t="str">
        <f>IF($B31="","",IF(VLOOKUP($B31,RouteSummarySource!$B$5:$O$563,Route_Summary!G$1,FALSE)="","",VLOOKUP($B31,RouteSummarySource!$B$5:$O$563,Route_Summary!G$1,FALSE)))</f>
        <v/>
      </c>
      <c r="H31" s="112" t="str">
        <f>IF($B31="","",IF(VLOOKUP($B31,RouteSummarySource!$B$5:$O$563,Route_Summary!H$1,FALSE)="","",VLOOKUP($B31,RouteSummarySource!$B$5:$O$563,Route_Summary!H$1,FALSE)))</f>
        <v/>
      </c>
      <c r="I31" s="110" t="str">
        <f>IF($B31="","",IF(VLOOKUP($B31,RouteSummarySource!$B$5:$O$563,Route_Summary!I$1,FALSE)="","",VLOOKUP($B31,RouteSummarySource!$B$5:$O$563,Route_Summary!I$1,FALSE)))</f>
        <v>Yes</v>
      </c>
      <c r="J31" s="64" t="str">
        <f>IF($B31="","",IF(VLOOKUP($B31,RouteSummarySource!$B$5:$O$563,Route_Summary!J$1,FALSE)="","",VLOOKUP($B31,RouteSummarySource!$B$5:$O$563,Route_Summary!J$1,FALSE)))</f>
        <v>Yes</v>
      </c>
      <c r="K31" s="110" t="str">
        <f>IF($B31="","",IF(VLOOKUP($B31,RouteSummarySource!$B$5:$O$563,Route_Summary!K$1,FALSE)="","",VLOOKUP($B31,RouteSummarySource!$B$5:$O$563,Route_Summary!K$1,FALSE)))</f>
        <v>Peak</v>
      </c>
      <c r="L31" s="111" t="str">
        <f>IF($B31="","",IF(VLOOKUP($B31,RouteSummarySource!$B$5:$O$563,Route_Summary!L$1,FALSE)="","",VLOOKUP($B31,RouteSummarySource!$B$5:$O$563,Route_Summary!L$1,FALSE)))</f>
        <v>Peak</v>
      </c>
      <c r="M31" s="112" t="str">
        <f>IF($B31="","",IF(VLOOKUP($B31,RouteSummarySource!$B$5:$O$563,Route_Summary!M$1,FALSE)="","",VLOOKUP($B31,RouteSummarySource!$B$5:$O$563,Route_Summary!M$1,FALSE)))</f>
        <v>Peak</v>
      </c>
      <c r="N31" s="62" t="str">
        <f>IF($B31="","",IF(VLOOKUP($B31,RouteSummarySource!$B$5:$O$563,Route_Summary!N$1,FALSE)="","",VLOOKUP($B31,RouteSummarySource!$B$5:$O$563,Route_Summary!N$1,FALSE)))</f>
        <v>Low</v>
      </c>
      <c r="O31" s="180" t="str">
        <f>IF($B31="","",IF(VLOOKUP($B31,RouteSummarySource!$B$5:$O$563,Route_Summary!O$1,FALSE)="","",VLOOKUP($B31,RouteSummarySource!$B$5:$O$563,Route_Summary!O$1,FALSE)))</f>
        <v>1, 4</v>
      </c>
      <c r="P31" s="110" t="str">
        <f>IF($B31="","",IF(VLOOKUP($B31,RouteSummarySource!$B$5:$Q$563,Route_Summary!P$1,FALSE)=0,"",VLOOKUP($B31,RouteSummarySource!$B$5:$Q$563,Route_Summary!P$1,FALSE)))</f>
        <v/>
      </c>
      <c r="Q31" s="179" t="str">
        <f>IF($B31="","",IF(VLOOKUP($B31,RouteSummarySource!$B$5:$Q$563,Route_Summary!Q$1,FALSE)="","",VLOOKUP($B31,RouteSummarySource!$B$5:$Q$563,Route_Summary!Q$1,FALSE)))</f>
        <v>Unchanged</v>
      </c>
      <c r="R31" s="358" t="str">
        <f>IF($B31="","",IF(VLOOKUP($B31,RouteSummarySource!$B$5:$R$563,Route_Summary!R$1,FALSE)="","",VLOOKUP($B31,RouteSummarySource!$B$5:$R$563,Route_Summary!R$1,FALSE)))</f>
        <v>N/A</v>
      </c>
    </row>
    <row r="32" spans="1:18" x14ac:dyDescent="0.25">
      <c r="A32">
        <v>18</v>
      </c>
      <c r="B32" s="110">
        <f>IF(HLOOKUP($B$3,'Route by Jurisdiction'!$A$1:$AP$214,A32,FALSE)="","",HLOOKUP($B$3,'Route by Jurisdiction'!$A$1:$AP$214,A32,FALSE))</f>
        <v>16</v>
      </c>
      <c r="C32" s="64" t="str">
        <f>IF($B32="","",IF(VLOOKUP($B32,RouteSummarySource!$B$5:$O$563,Route_Summary!C$1,FALSE)="","",VLOOKUP($B32,RouteSummarySource!$B$5:$O$563,Route_Summary!C$1,FALSE)))</f>
        <v>Northgate TC - Wallingford - Seattle CBD</v>
      </c>
      <c r="D32" s="110">
        <f>IF($B32="","",IF(VLOOKUP($B32,RouteSummarySource!$B$5:$O$563,Route_Summary!D$1,FALSE)="","",VLOOKUP($B32,RouteSummarySource!$B$5:$O$563,Route_Summary!D$1,FALSE)))</f>
        <v>69</v>
      </c>
      <c r="E32" s="112" t="str">
        <f>IF($B32="","",IF(VLOOKUP($B32,RouteSummarySource!$B$5:$O$563,Route_Summary!E$1,FALSE)="","",VLOOKUP($B32,RouteSummarySource!$B$5:$O$563,Route_Summary!E$1,FALSE)))</f>
        <v>Very Frequent</v>
      </c>
      <c r="F32" s="110" t="str">
        <f>IF($B32="","",IF(VLOOKUP($B32,RouteSummarySource!$B$5:$O$563,Route_Summary!F$1,FALSE)="","",VLOOKUP($B32,RouteSummarySource!$B$5:$O$563,Route_Summary!F$1,FALSE)))</f>
        <v>C</v>
      </c>
      <c r="G32" s="111" t="str">
        <f>IF($B32="","",IF(VLOOKUP($B32,RouteSummarySource!$B$5:$O$563,Route_Summary!G$1,FALSE)="","",VLOOKUP($B32,RouteSummarySource!$B$5:$O$563,Route_Summary!G$1,FALSE)))</f>
        <v>C</v>
      </c>
      <c r="H32" s="112" t="str">
        <f>IF($B32="","",IF(VLOOKUP($B32,RouteSummarySource!$B$5:$O$563,Route_Summary!H$1,FALSE)="","",VLOOKUP($B32,RouteSummarySource!$B$5:$O$563,Route_Summary!H$1,FALSE)))</f>
        <v>D</v>
      </c>
      <c r="I32" s="110" t="str">
        <f>IF($B32="","",IF(VLOOKUP($B32,RouteSummarySource!$B$5:$O$563,Route_Summary!I$1,FALSE)="","",VLOOKUP($B32,RouteSummarySource!$B$5:$O$563,Route_Summary!I$1,FALSE)))</f>
        <v/>
      </c>
      <c r="J32" s="64" t="str">
        <f>IF($B32="","",IF(VLOOKUP($B32,RouteSummarySource!$B$5:$O$563,Route_Summary!J$1,FALSE)="","",VLOOKUP($B32,RouteSummarySource!$B$5:$O$563,Route_Summary!J$1,FALSE)))</f>
        <v/>
      </c>
      <c r="K32" s="110" t="str">
        <f>IF($B32="","",IF(VLOOKUP($B32,RouteSummarySource!$B$5:$O$563,Route_Summary!K$1,FALSE)="","",VLOOKUP($B32,RouteSummarySource!$B$5:$O$563,Route_Summary!K$1,FALSE)))</f>
        <v>Below</v>
      </c>
      <c r="L32" s="111" t="str">
        <f>IF($B32="","",IF(VLOOKUP($B32,RouteSummarySource!$B$5:$O$563,Route_Summary!L$1,FALSE)="","",VLOOKUP($B32,RouteSummarySource!$B$5:$O$563,Route_Summary!L$1,FALSE)))</f>
        <v>Below</v>
      </c>
      <c r="M32" s="112" t="str">
        <f>IF($B32="","",IF(VLOOKUP($B32,RouteSummarySource!$B$5:$O$563,Route_Summary!M$1,FALSE)="","",VLOOKUP($B32,RouteSummarySource!$B$5:$O$563,Route_Summary!M$1,FALSE)))</f>
        <v>At</v>
      </c>
      <c r="N32" s="62" t="str">
        <f>IF($B32="","",IF(VLOOKUP($B32,RouteSummarySource!$B$5:$O$563,Route_Summary!N$1,FALSE)="","",VLOOKUP($B32,RouteSummarySource!$B$5:$O$563,Route_Summary!N$1,FALSE)))</f>
        <v>Medium</v>
      </c>
      <c r="O32" s="180" t="str">
        <f>IF($B32="","",IF(VLOOKUP($B32,RouteSummarySource!$B$5:$O$563,Route_Summary!O$1,FALSE)="","",VLOOKUP($B32,RouteSummarySource!$B$5:$O$563,Route_Summary!O$1,FALSE)))</f>
        <v>2, 3</v>
      </c>
      <c r="P32" s="110" t="str">
        <f>IF($B32="","",IF(VLOOKUP($B32,RouteSummarySource!$B$5:$Q$563,Route_Summary!P$1,FALSE)=0,"",VLOOKUP($B32,RouteSummarySource!$B$5:$Q$563,Route_Summary!P$1,FALSE)))</f>
        <v>Restructure</v>
      </c>
      <c r="Q32" s="179" t="str">
        <f>IF($B32="","",IF(VLOOKUP($B32,RouteSummarySource!$B$5:$Q$563,Route_Summary!Q$1,FALSE)="","",VLOOKUP($B32,RouteSummarySource!$B$5:$Q$563,Route_Summary!Q$1,FALSE)))</f>
        <v>Revised</v>
      </c>
      <c r="R32" s="358">
        <f>IF($B32="","",IF(VLOOKUP($B32,RouteSummarySource!$B$5:$R$563,Route_Summary!R$1,FALSE)="","",VLOOKUP($B32,RouteSummarySource!$B$5:$R$563,Route_Summary!R$1,FALSE)))</f>
        <v>42156</v>
      </c>
    </row>
    <row r="33" spans="1:18" x14ac:dyDescent="0.25">
      <c r="A33">
        <v>19</v>
      </c>
      <c r="B33" s="110" t="str">
        <f>IF(HLOOKUP($B$3,'Route by Jurisdiction'!$A$1:$AP$214,A33,FALSE)="","",HLOOKUP($B$3,'Route by Jurisdiction'!$A$1:$AP$214,A33,FALSE))</f>
        <v>17EX</v>
      </c>
      <c r="C33" s="64" t="str">
        <f>IF($B33="","",IF(VLOOKUP($B33,RouteSummarySource!$B$5:$O$563,Route_Summary!C$1,FALSE)="","",VLOOKUP($B33,RouteSummarySource!$B$5:$O$563,Route_Summary!C$1,FALSE)))</f>
        <v>Sunset Hill - Ballard - Seattle CBD</v>
      </c>
      <c r="D33" s="110" t="str">
        <f>IF($B33="","",IF(VLOOKUP($B33,RouteSummarySource!$B$5:$O$563,Route_Summary!D$1,FALSE)="","",VLOOKUP($B33,RouteSummarySource!$B$5:$O$563,Route_Summary!D$1,FALSE)))</f>
        <v>Peak</v>
      </c>
      <c r="E33" s="112" t="str">
        <f>IF($B33="","",IF(VLOOKUP($B33,RouteSummarySource!$B$5:$O$563,Route_Summary!E$1,FALSE)="","",VLOOKUP($B33,RouteSummarySource!$B$5:$O$563,Route_Summary!E$1,FALSE)))</f>
        <v>Peak</v>
      </c>
      <c r="F33" s="110" t="str">
        <f>IF($B33="","",IF(VLOOKUP($B33,RouteSummarySource!$B$5:$O$563,Route_Summary!F$1,FALSE)="","",VLOOKUP($B33,RouteSummarySource!$B$5:$O$563,Route_Summary!F$1,FALSE)))</f>
        <v>A</v>
      </c>
      <c r="G33" s="111" t="str">
        <f>IF($B33="","",IF(VLOOKUP($B33,RouteSummarySource!$B$5:$O$563,Route_Summary!G$1,FALSE)="","",VLOOKUP($B33,RouteSummarySource!$B$5:$O$563,Route_Summary!G$1,FALSE)))</f>
        <v/>
      </c>
      <c r="H33" s="112" t="str">
        <f>IF($B33="","",IF(VLOOKUP($B33,RouteSummarySource!$B$5:$O$563,Route_Summary!H$1,FALSE)="","",VLOOKUP($B33,RouteSummarySource!$B$5:$O$563,Route_Summary!H$1,FALSE)))</f>
        <v/>
      </c>
      <c r="I33" s="110" t="str">
        <f>IF($B33="","",IF(VLOOKUP($B33,RouteSummarySource!$B$5:$O$563,Route_Summary!I$1,FALSE)="","",VLOOKUP($B33,RouteSummarySource!$B$5:$O$563,Route_Summary!I$1,FALSE)))</f>
        <v>Yes</v>
      </c>
      <c r="J33" s="64" t="str">
        <f>IF($B33="","",IF(VLOOKUP($B33,RouteSummarySource!$B$5:$O$563,Route_Summary!J$1,FALSE)="","",VLOOKUP($B33,RouteSummarySource!$B$5:$O$563,Route_Summary!J$1,FALSE)))</f>
        <v>Yes</v>
      </c>
      <c r="K33" s="110" t="str">
        <f>IF($B33="","",IF(VLOOKUP($B33,RouteSummarySource!$B$5:$O$563,Route_Summary!K$1,FALSE)="","",VLOOKUP($B33,RouteSummarySource!$B$5:$O$563,Route_Summary!K$1,FALSE)))</f>
        <v>Peak</v>
      </c>
      <c r="L33" s="111" t="str">
        <f>IF($B33="","",IF(VLOOKUP($B33,RouteSummarySource!$B$5:$O$563,Route_Summary!L$1,FALSE)="","",VLOOKUP($B33,RouteSummarySource!$B$5:$O$563,Route_Summary!L$1,FALSE)))</f>
        <v>Peak</v>
      </c>
      <c r="M33" s="112" t="str">
        <f>IF($B33="","",IF(VLOOKUP($B33,RouteSummarySource!$B$5:$O$563,Route_Summary!M$1,FALSE)="","",VLOOKUP($B33,RouteSummarySource!$B$5:$O$563,Route_Summary!M$1,FALSE)))</f>
        <v>Peak</v>
      </c>
      <c r="N33" s="62" t="str">
        <f>IF($B33="","",IF(VLOOKUP($B33,RouteSummarySource!$B$5:$O$563,Route_Summary!N$1,FALSE)="","",VLOOKUP($B33,RouteSummarySource!$B$5:$O$563,Route_Summary!N$1,FALSE)))</f>
        <v>Low</v>
      </c>
      <c r="O33" s="180" t="str">
        <f>IF($B33="","",IF(VLOOKUP($B33,RouteSummarySource!$B$5:$O$563,Route_Summary!O$1,FALSE)="","",VLOOKUP($B33,RouteSummarySource!$B$5:$O$563,Route_Summary!O$1,FALSE)))</f>
        <v>1, 2, 4</v>
      </c>
      <c r="P33" s="110" t="str">
        <f>IF($B33="","",IF(VLOOKUP($B33,RouteSummarySource!$B$5:$Q$563,Route_Summary!P$1,FALSE)=0,"",VLOOKUP($B33,RouteSummarySource!$B$5:$Q$563,Route_Summary!P$1,FALSE)))</f>
        <v/>
      </c>
      <c r="Q33" s="179" t="str">
        <f>IF($B33="","",IF(VLOOKUP($B33,RouteSummarySource!$B$5:$Q$563,Route_Summary!Q$1,FALSE)="","",VLOOKUP($B33,RouteSummarySource!$B$5:$Q$563,Route_Summary!Q$1,FALSE)))</f>
        <v>Unchanged</v>
      </c>
      <c r="R33" s="358" t="str">
        <f>IF($B33="","",IF(VLOOKUP($B33,RouteSummarySource!$B$5:$R$563,Route_Summary!R$1,FALSE)="","",VLOOKUP($B33,RouteSummarySource!$B$5:$R$563,Route_Summary!R$1,FALSE)))</f>
        <v>N/A</v>
      </c>
    </row>
    <row r="34" spans="1:18" x14ac:dyDescent="0.25">
      <c r="A34">
        <v>20</v>
      </c>
      <c r="B34" s="110" t="str">
        <f>IF(HLOOKUP($B$3,'Route by Jurisdiction'!$A$1:$AP$214,A34,FALSE)="","",HLOOKUP($B$3,'Route by Jurisdiction'!$A$1:$AP$214,A34,FALSE))</f>
        <v>18EX</v>
      </c>
      <c r="C34" s="64" t="str">
        <f>IF($B34="","",IF(VLOOKUP($B34,RouteSummarySource!$B$5:$O$563,Route_Summary!C$1,FALSE)="","",VLOOKUP($B34,RouteSummarySource!$B$5:$O$563,Route_Summary!C$1,FALSE)))</f>
        <v>North Beach - Ballard - Seattle CBD</v>
      </c>
      <c r="D34" s="110" t="str">
        <f>IF($B34="","",IF(VLOOKUP($B34,RouteSummarySource!$B$5:$O$563,Route_Summary!D$1,FALSE)="","",VLOOKUP($B34,RouteSummarySource!$B$5:$O$563,Route_Summary!D$1,FALSE)))</f>
        <v>Peak</v>
      </c>
      <c r="E34" s="112" t="str">
        <f>IF($B34="","",IF(VLOOKUP($B34,RouteSummarySource!$B$5:$O$563,Route_Summary!E$1,FALSE)="","",VLOOKUP($B34,RouteSummarySource!$B$5:$O$563,Route_Summary!E$1,FALSE)))</f>
        <v>Peak</v>
      </c>
      <c r="F34" s="110" t="str">
        <f>IF($B34="","",IF(VLOOKUP($B34,RouteSummarySource!$B$5:$O$563,Route_Summary!F$1,FALSE)="","",VLOOKUP($B34,RouteSummarySource!$B$5:$O$563,Route_Summary!F$1,FALSE)))</f>
        <v>A</v>
      </c>
      <c r="G34" s="111" t="str">
        <f>IF($B34="","",IF(VLOOKUP($B34,RouteSummarySource!$B$5:$O$563,Route_Summary!G$1,FALSE)="","",VLOOKUP($B34,RouteSummarySource!$B$5:$O$563,Route_Summary!G$1,FALSE)))</f>
        <v/>
      </c>
      <c r="H34" s="112" t="str">
        <f>IF($B34="","",IF(VLOOKUP($B34,RouteSummarySource!$B$5:$O$563,Route_Summary!H$1,FALSE)="","",VLOOKUP($B34,RouteSummarySource!$B$5:$O$563,Route_Summary!H$1,FALSE)))</f>
        <v/>
      </c>
      <c r="I34" s="110" t="str">
        <f>IF($B34="","",IF(VLOOKUP($B34,RouteSummarySource!$B$5:$O$563,Route_Summary!I$1,FALSE)="","",VLOOKUP($B34,RouteSummarySource!$B$5:$O$563,Route_Summary!I$1,FALSE)))</f>
        <v>No</v>
      </c>
      <c r="J34" s="64" t="str">
        <f>IF($B34="","",IF(VLOOKUP($B34,RouteSummarySource!$B$5:$O$563,Route_Summary!J$1,FALSE)="","",VLOOKUP($B34,RouteSummarySource!$B$5:$O$563,Route_Summary!J$1,FALSE)))</f>
        <v>Yes</v>
      </c>
      <c r="K34" s="110" t="str">
        <f>IF($B34="","",IF(VLOOKUP($B34,RouteSummarySource!$B$5:$O$563,Route_Summary!K$1,FALSE)="","",VLOOKUP($B34,RouteSummarySource!$B$5:$O$563,Route_Summary!K$1,FALSE)))</f>
        <v>Peak</v>
      </c>
      <c r="L34" s="111" t="str">
        <f>IF($B34="","",IF(VLOOKUP($B34,RouteSummarySource!$B$5:$O$563,Route_Summary!L$1,FALSE)="","",VLOOKUP($B34,RouteSummarySource!$B$5:$O$563,Route_Summary!L$1,FALSE)))</f>
        <v>Peak</v>
      </c>
      <c r="M34" s="112" t="str">
        <f>IF($B34="","",IF(VLOOKUP($B34,RouteSummarySource!$B$5:$O$563,Route_Summary!M$1,FALSE)="","",VLOOKUP($B34,RouteSummarySource!$B$5:$O$563,Route_Summary!M$1,FALSE)))</f>
        <v>Peak</v>
      </c>
      <c r="N34" s="62" t="str">
        <f>IF($B34="","",IF(VLOOKUP($B34,RouteSummarySource!$B$5:$O$563,Route_Summary!N$1,FALSE)="","",VLOOKUP($B34,RouteSummarySource!$B$5:$O$563,Route_Summary!N$1,FALSE)))</f>
        <v>Low</v>
      </c>
      <c r="O34" s="180" t="str">
        <f>IF($B34="","",IF(VLOOKUP($B34,RouteSummarySource!$B$5:$O$563,Route_Summary!O$1,FALSE)="","",VLOOKUP($B34,RouteSummarySource!$B$5:$O$563,Route_Summary!O$1,FALSE)))</f>
        <v>2, 4</v>
      </c>
      <c r="P34" s="110" t="str">
        <f>IF($B34="","",IF(VLOOKUP($B34,RouteSummarySource!$B$5:$Q$563,Route_Summary!P$1,FALSE)=0,"",VLOOKUP($B34,RouteSummarySource!$B$5:$Q$563,Route_Summary!P$1,FALSE)))</f>
        <v/>
      </c>
      <c r="Q34" s="179" t="str">
        <f>IF($B34="","",IF(VLOOKUP($B34,RouteSummarySource!$B$5:$Q$563,Route_Summary!Q$1,FALSE)="","",VLOOKUP($B34,RouteSummarySource!$B$5:$Q$563,Route_Summary!Q$1,FALSE)))</f>
        <v>Unchanged</v>
      </c>
      <c r="R34" s="358" t="str">
        <f>IF($B34="","",IF(VLOOKUP($B34,RouteSummarySource!$B$5:$R$563,Route_Summary!R$1,FALSE)="","",VLOOKUP($B34,RouteSummarySource!$B$5:$R$563,Route_Summary!R$1,FALSE)))</f>
        <v>N/A</v>
      </c>
    </row>
    <row r="35" spans="1:18" x14ac:dyDescent="0.25">
      <c r="A35">
        <v>21</v>
      </c>
      <c r="B35" s="110">
        <f>IF(HLOOKUP($B$3,'Route by Jurisdiction'!$A$1:$AP$214,A35,FALSE)="","",HLOOKUP($B$3,'Route by Jurisdiction'!$A$1:$AP$214,A35,FALSE))</f>
        <v>19</v>
      </c>
      <c r="C35" s="64" t="str">
        <f>IF($B35="","",IF(VLOOKUP($B35,RouteSummarySource!$B$5:$O$563,Route_Summary!C$1,FALSE)="","",VLOOKUP($B35,RouteSummarySource!$B$5:$O$563,Route_Summary!C$1,FALSE)))</f>
        <v>West Magnolia - Seattle CBD</v>
      </c>
      <c r="D35" s="110" t="str">
        <f>IF($B35="","",IF(VLOOKUP($B35,RouteSummarySource!$B$5:$O$563,Route_Summary!D$1,FALSE)="","",VLOOKUP($B35,RouteSummarySource!$B$5:$O$563,Route_Summary!D$1,FALSE)))</f>
        <v>Peak</v>
      </c>
      <c r="E35" s="112" t="str">
        <f>IF($B35="","",IF(VLOOKUP($B35,RouteSummarySource!$B$5:$O$563,Route_Summary!E$1,FALSE)="","",VLOOKUP($B35,RouteSummarySource!$B$5:$O$563,Route_Summary!E$1,FALSE)))</f>
        <v>Peak</v>
      </c>
      <c r="F35" s="110" t="str">
        <f>IF($B35="","",IF(VLOOKUP($B35,RouteSummarySource!$B$5:$O$563,Route_Summary!F$1,FALSE)="","",VLOOKUP($B35,RouteSummarySource!$B$5:$O$563,Route_Summary!F$1,FALSE)))</f>
        <v>D</v>
      </c>
      <c r="G35" s="111" t="str">
        <f>IF($B35="","",IF(VLOOKUP($B35,RouteSummarySource!$B$5:$O$563,Route_Summary!G$1,FALSE)="","",VLOOKUP($B35,RouteSummarySource!$B$5:$O$563,Route_Summary!G$1,FALSE)))</f>
        <v/>
      </c>
      <c r="H35" s="112" t="str">
        <f>IF($B35="","",IF(VLOOKUP($B35,RouteSummarySource!$B$5:$O$563,Route_Summary!H$1,FALSE)="","",VLOOKUP($B35,RouteSummarySource!$B$5:$O$563,Route_Summary!H$1,FALSE)))</f>
        <v/>
      </c>
      <c r="I35" s="110" t="str">
        <f>IF($B35="","",IF(VLOOKUP($B35,RouteSummarySource!$B$5:$O$563,Route_Summary!I$1,FALSE)="","",VLOOKUP($B35,RouteSummarySource!$B$5:$O$563,Route_Summary!I$1,FALSE)))</f>
        <v>Yes</v>
      </c>
      <c r="J35" s="64" t="str">
        <f>IF($B35="","",IF(VLOOKUP($B35,RouteSummarySource!$B$5:$O$563,Route_Summary!J$1,FALSE)="","",VLOOKUP($B35,RouteSummarySource!$B$5:$O$563,Route_Summary!J$1,FALSE)))</f>
        <v>No</v>
      </c>
      <c r="K35" s="110" t="str">
        <f>IF($B35="","",IF(VLOOKUP($B35,RouteSummarySource!$B$5:$O$563,Route_Summary!K$1,FALSE)="","",VLOOKUP($B35,RouteSummarySource!$B$5:$O$563,Route_Summary!K$1,FALSE)))</f>
        <v>Peak</v>
      </c>
      <c r="L35" s="111" t="str">
        <f>IF($B35="","",IF(VLOOKUP($B35,RouteSummarySource!$B$5:$O$563,Route_Summary!L$1,FALSE)="","",VLOOKUP($B35,RouteSummarySource!$B$5:$O$563,Route_Summary!L$1,FALSE)))</f>
        <v>Peak</v>
      </c>
      <c r="M35" s="112" t="str">
        <f>IF($B35="","",IF(VLOOKUP($B35,RouteSummarySource!$B$5:$O$563,Route_Summary!M$1,FALSE)="","",VLOOKUP($B35,RouteSummarySource!$B$5:$O$563,Route_Summary!M$1,FALSE)))</f>
        <v>Peak</v>
      </c>
      <c r="N35" s="62" t="str">
        <f>IF($B35="","",IF(VLOOKUP($B35,RouteSummarySource!$B$5:$O$563,Route_Summary!N$1,FALSE)="","",VLOOKUP($B35,RouteSummarySource!$B$5:$O$563,Route_Summary!N$1,FALSE)))</f>
        <v>High</v>
      </c>
      <c r="O35" s="180" t="str">
        <f>IF($B35="","",IF(VLOOKUP($B35,RouteSummarySource!$B$5:$O$563,Route_Summary!O$1,FALSE)="","",VLOOKUP($B35,RouteSummarySource!$B$5:$O$563,Route_Summary!O$1,FALSE)))</f>
        <v>-</v>
      </c>
      <c r="P35" s="110" t="str">
        <f>IF($B35="","",IF(VLOOKUP($B35,RouteSummarySource!$B$5:$Q$563,Route_Summary!P$1,FALSE)=0,"",VLOOKUP($B35,RouteSummarySource!$B$5:$Q$563,Route_Summary!P$1,FALSE)))</f>
        <v>Lowest performing</v>
      </c>
      <c r="Q35" s="179" t="str">
        <f>IF($B35="","",IF(VLOOKUP($B35,RouteSummarySource!$B$5:$Q$563,Route_Summary!Q$1,FALSE)="","",VLOOKUP($B35,RouteSummarySource!$B$5:$Q$563,Route_Summary!Q$1,FALSE)))</f>
        <v>Deleted</v>
      </c>
      <c r="R35" s="358">
        <f>IF($B35="","",IF(VLOOKUP($B35,RouteSummarySource!$B$5:$R$563,Route_Summary!R$1,FALSE)="","",VLOOKUP($B35,RouteSummarySource!$B$5:$R$563,Route_Summary!R$1,FALSE)))</f>
        <v>41883</v>
      </c>
    </row>
    <row r="36" spans="1:18" x14ac:dyDescent="0.25">
      <c r="A36">
        <v>22</v>
      </c>
      <c r="B36" s="110">
        <f>IF(HLOOKUP($B$3,'Route by Jurisdiction'!$A$1:$AP$214,A36,FALSE)="","",HLOOKUP($B$3,'Route by Jurisdiction'!$A$1:$AP$214,A36,FALSE))</f>
        <v>21</v>
      </c>
      <c r="C36" s="64" t="str">
        <f>IF($B36="","",IF(VLOOKUP($B36,RouteSummarySource!$B$5:$O$563,Route_Summary!C$1,FALSE)="","",VLOOKUP($B36,RouteSummarySource!$B$5:$O$563,Route_Summary!C$1,FALSE)))</f>
        <v>Arbor Heights - Westwood Village - Seattle CBD</v>
      </c>
      <c r="D36" s="110">
        <f>IF($B36="","",IF(VLOOKUP($B36,RouteSummarySource!$B$5:$O$563,Route_Summary!D$1,FALSE)="","",VLOOKUP($B36,RouteSummarySource!$B$5:$O$563,Route_Summary!D$1,FALSE)))</f>
        <v>39</v>
      </c>
      <c r="E36" s="112" t="str">
        <f>IF($B36="","",IF(VLOOKUP($B36,RouteSummarySource!$B$5:$O$563,Route_Summary!E$1,FALSE)="","",VLOOKUP($B36,RouteSummarySource!$B$5:$O$563,Route_Summary!E$1,FALSE)))</f>
        <v>Very Frequent</v>
      </c>
      <c r="F36" s="110" t="str">
        <f>IF($B36="","",IF(VLOOKUP($B36,RouteSummarySource!$B$5:$O$563,Route_Summary!F$1,FALSE)="","",VLOOKUP($B36,RouteSummarySource!$B$5:$O$563,Route_Summary!F$1,FALSE)))</f>
        <v>C</v>
      </c>
      <c r="G36" s="111" t="str">
        <f>IF($B36="","",IF(VLOOKUP($B36,RouteSummarySource!$B$5:$O$563,Route_Summary!G$1,FALSE)="","",VLOOKUP($B36,RouteSummarySource!$B$5:$O$563,Route_Summary!G$1,FALSE)))</f>
        <v>D</v>
      </c>
      <c r="H36" s="112" t="str">
        <f>IF($B36="","",IF(VLOOKUP($B36,RouteSummarySource!$B$5:$O$563,Route_Summary!H$1,FALSE)="","",VLOOKUP($B36,RouteSummarySource!$B$5:$O$563,Route_Summary!H$1,FALSE)))</f>
        <v>D</v>
      </c>
      <c r="I36" s="110" t="str">
        <f>IF($B36="","",IF(VLOOKUP($B36,RouteSummarySource!$B$5:$O$563,Route_Summary!I$1,FALSE)="","",VLOOKUP($B36,RouteSummarySource!$B$5:$O$563,Route_Summary!I$1,FALSE)))</f>
        <v/>
      </c>
      <c r="J36" s="64" t="str">
        <f>IF($B36="","",IF(VLOOKUP($B36,RouteSummarySource!$B$5:$O$563,Route_Summary!J$1,FALSE)="","",VLOOKUP($B36,RouteSummarySource!$B$5:$O$563,Route_Summary!J$1,FALSE)))</f>
        <v/>
      </c>
      <c r="K36" s="110" t="str">
        <f>IF($B36="","",IF(VLOOKUP($B36,RouteSummarySource!$B$5:$O$563,Route_Summary!K$1,FALSE)="","",VLOOKUP($B36,RouteSummarySource!$B$5:$O$563,Route_Summary!K$1,FALSE)))</f>
        <v>At</v>
      </c>
      <c r="L36" s="111" t="str">
        <f>IF($B36="","",IF(VLOOKUP($B36,RouteSummarySource!$B$5:$O$563,Route_Summary!L$1,FALSE)="","",VLOOKUP($B36,RouteSummarySource!$B$5:$O$563,Route_Summary!L$1,FALSE)))</f>
        <v>At</v>
      </c>
      <c r="M36" s="112" t="str">
        <f>IF($B36="","",IF(VLOOKUP($B36,RouteSummarySource!$B$5:$O$563,Route_Summary!M$1,FALSE)="","",VLOOKUP($B36,RouteSummarySource!$B$5:$O$563,Route_Summary!M$1,FALSE)))</f>
        <v>At</v>
      </c>
      <c r="N36" s="62" t="str">
        <f>IF($B36="","",IF(VLOOKUP($B36,RouteSummarySource!$B$5:$O$563,Route_Summary!N$1,FALSE)="","",VLOOKUP($B36,RouteSummarySource!$B$5:$O$563,Route_Summary!N$1,FALSE)))</f>
        <v>Medium</v>
      </c>
      <c r="O36" s="180" t="str">
        <f>IF($B36="","",IF(VLOOKUP($B36,RouteSummarySource!$B$5:$O$563,Route_Summary!O$1,FALSE)="","",VLOOKUP($B36,RouteSummarySource!$B$5:$O$563,Route_Summary!O$1,FALSE)))</f>
        <v>2</v>
      </c>
      <c r="P36" s="110" t="str">
        <f>IF($B36="","",IF(VLOOKUP($B36,RouteSummarySource!$B$5:$Q$563,Route_Summary!P$1,FALSE)=0,"",VLOOKUP($B36,RouteSummarySource!$B$5:$Q$563,Route_Summary!P$1,FALSE)))</f>
        <v>Restructure</v>
      </c>
      <c r="Q36" s="179" t="str">
        <f>IF($B36="","",IF(VLOOKUP($B36,RouteSummarySource!$B$5:$Q$563,Route_Summary!Q$1,FALSE)="","",VLOOKUP($B36,RouteSummarySource!$B$5:$Q$563,Route_Summary!Q$1,FALSE)))</f>
        <v>Deleted</v>
      </c>
      <c r="R36" s="358">
        <f>IF($B36="","",IF(VLOOKUP($B36,RouteSummarySource!$B$5:$R$563,Route_Summary!R$1,FALSE)="","",VLOOKUP($B36,RouteSummarySource!$B$5:$R$563,Route_Summary!R$1,FALSE)))</f>
        <v>42248</v>
      </c>
    </row>
    <row r="37" spans="1:18" x14ac:dyDescent="0.25">
      <c r="A37">
        <v>23</v>
      </c>
      <c r="B37" s="110" t="str">
        <f>IF(HLOOKUP($B$3,'Route by Jurisdiction'!$A$1:$AP$214,A37,FALSE)="","",HLOOKUP($B$3,'Route by Jurisdiction'!$A$1:$AP$214,A37,FALSE))</f>
        <v>21EX</v>
      </c>
      <c r="C37" s="64" t="str">
        <f>IF($B37="","",IF(VLOOKUP($B37,RouteSummarySource!$B$5:$O$563,Route_Summary!C$1,FALSE)="","",VLOOKUP($B37,RouteSummarySource!$B$5:$O$563,Route_Summary!C$1,FALSE)))</f>
        <v>Arbor Heights - Westwood Village - Seattle CBD</v>
      </c>
      <c r="D37" s="110" t="str">
        <f>IF($B37="","",IF(VLOOKUP($B37,RouteSummarySource!$B$5:$O$563,Route_Summary!D$1,FALSE)="","",VLOOKUP($B37,RouteSummarySource!$B$5:$O$563,Route_Summary!D$1,FALSE)))</f>
        <v>Peak</v>
      </c>
      <c r="E37" s="112" t="str">
        <f>IF($B37="","",IF(VLOOKUP($B37,RouteSummarySource!$B$5:$O$563,Route_Summary!E$1,FALSE)="","",VLOOKUP($B37,RouteSummarySource!$B$5:$O$563,Route_Summary!E$1,FALSE)))</f>
        <v>Peak</v>
      </c>
      <c r="F37" s="110" t="str">
        <f>IF($B37="","",IF(VLOOKUP($B37,RouteSummarySource!$B$5:$O$563,Route_Summary!F$1,FALSE)="","",VLOOKUP($B37,RouteSummarySource!$B$5:$O$563,Route_Summary!F$1,FALSE)))</f>
        <v>C</v>
      </c>
      <c r="G37" s="111" t="str">
        <f>IF($B37="","",IF(VLOOKUP($B37,RouteSummarySource!$B$5:$O$563,Route_Summary!G$1,FALSE)="","",VLOOKUP($B37,RouteSummarySource!$B$5:$O$563,Route_Summary!G$1,FALSE)))</f>
        <v/>
      </c>
      <c r="H37" s="112" t="str">
        <f>IF($B37="","",IF(VLOOKUP($B37,RouteSummarySource!$B$5:$O$563,Route_Summary!H$1,FALSE)="","",VLOOKUP($B37,RouteSummarySource!$B$5:$O$563,Route_Summary!H$1,FALSE)))</f>
        <v/>
      </c>
      <c r="I37" s="110" t="str">
        <f>IF($B37="","",IF(VLOOKUP($B37,RouteSummarySource!$B$5:$O$563,Route_Summary!I$1,FALSE)="","",VLOOKUP($B37,RouteSummarySource!$B$5:$O$563,Route_Summary!I$1,FALSE)))</f>
        <v>Yes</v>
      </c>
      <c r="J37" s="64" t="str">
        <f>IF($B37="","",IF(VLOOKUP($B37,RouteSummarySource!$B$5:$O$563,Route_Summary!J$1,FALSE)="","",VLOOKUP($B37,RouteSummarySource!$B$5:$O$563,Route_Summary!J$1,FALSE)))</f>
        <v>Yes</v>
      </c>
      <c r="K37" s="110" t="str">
        <f>IF($B37="","",IF(VLOOKUP($B37,RouteSummarySource!$B$5:$O$563,Route_Summary!K$1,FALSE)="","",VLOOKUP($B37,RouteSummarySource!$B$5:$O$563,Route_Summary!K$1,FALSE)))</f>
        <v>Peak</v>
      </c>
      <c r="L37" s="111" t="str">
        <f>IF($B37="","",IF(VLOOKUP($B37,RouteSummarySource!$B$5:$O$563,Route_Summary!L$1,FALSE)="","",VLOOKUP($B37,RouteSummarySource!$B$5:$O$563,Route_Summary!L$1,FALSE)))</f>
        <v>Peak</v>
      </c>
      <c r="M37" s="112" t="str">
        <f>IF($B37="","",IF(VLOOKUP($B37,RouteSummarySource!$B$5:$O$563,Route_Summary!M$1,FALSE)="","",VLOOKUP($B37,RouteSummarySource!$B$5:$O$563,Route_Summary!M$1,FALSE)))</f>
        <v>Peak</v>
      </c>
      <c r="N37" s="62" t="str">
        <f>IF($B37="","",IF(VLOOKUP($B37,RouteSummarySource!$B$5:$O$563,Route_Summary!N$1,FALSE)="","",VLOOKUP($B37,RouteSummarySource!$B$5:$O$563,Route_Summary!N$1,FALSE)))</f>
        <v>Low</v>
      </c>
      <c r="O37" s="180" t="str">
        <f>IF($B37="","",IF(VLOOKUP($B37,RouteSummarySource!$B$5:$O$563,Route_Summary!O$1,FALSE)="","",VLOOKUP($B37,RouteSummarySource!$B$5:$O$563,Route_Summary!O$1,FALSE)))</f>
        <v>2</v>
      </c>
      <c r="P37" s="110" t="str">
        <f>IF($B37="","",IF(VLOOKUP($B37,RouteSummarySource!$B$5:$Q$563,Route_Summary!P$1,FALSE)=0,"",VLOOKUP($B37,RouteSummarySource!$B$5:$Q$563,Route_Summary!P$1,FALSE)))</f>
        <v>Restructure</v>
      </c>
      <c r="Q37" s="179" t="str">
        <f>IF($B37="","",IF(VLOOKUP($B37,RouteSummarySource!$B$5:$Q$563,Route_Summary!Q$1,FALSE)="","",VLOOKUP($B37,RouteSummarySource!$B$5:$Q$563,Route_Summary!Q$1,FALSE)))</f>
        <v>Revised</v>
      </c>
      <c r="R37" s="358">
        <f>IF($B37="","",IF(VLOOKUP($B37,RouteSummarySource!$B$5:$R$563,Route_Summary!R$1,FALSE)="","",VLOOKUP($B37,RouteSummarySource!$B$5:$R$563,Route_Summary!R$1,FALSE)))</f>
        <v>42248</v>
      </c>
    </row>
    <row r="38" spans="1:18" x14ac:dyDescent="0.25">
      <c r="A38">
        <v>24</v>
      </c>
      <c r="B38" s="110">
        <f>IF(HLOOKUP($B$3,'Route by Jurisdiction'!$A$1:$AP$214,A38,FALSE)="","",HLOOKUP($B$3,'Route by Jurisdiction'!$A$1:$AP$214,A38,FALSE))</f>
        <v>22</v>
      </c>
      <c r="C38" s="64" t="str">
        <f>IF($B38="","",IF(VLOOKUP($B38,RouteSummarySource!$B$5:$O$563,Route_Summary!C$1,FALSE)="","",VLOOKUP($B38,RouteSummarySource!$B$5:$O$563,Route_Summary!C$1,FALSE)))</f>
        <v>Arbor Heights - Westwood Village - Alaska Junction</v>
      </c>
      <c r="D38" s="110" t="str">
        <f>IF($B38="","",IF(VLOOKUP($B38,RouteSummarySource!$B$5:$O$563,Route_Summary!D$1,FALSE)="","",VLOOKUP($B38,RouteSummarySource!$B$5:$O$563,Route_Summary!D$1,FALSE)))</f>
        <v>None</v>
      </c>
      <c r="E38" s="112" t="str">
        <f>IF($B38="","",IF(VLOOKUP($B38,RouteSummarySource!$B$5:$O$563,Route_Summary!E$1,FALSE)="","",VLOOKUP($B38,RouteSummarySource!$B$5:$O$563,Route_Summary!E$1,FALSE)))</f>
        <v>None</v>
      </c>
      <c r="F38" s="110" t="str">
        <f>IF($B38="","",IF(VLOOKUP($B38,RouteSummarySource!$B$5:$O$563,Route_Summary!F$1,FALSE)="","",VLOOKUP($B38,RouteSummarySource!$B$5:$O$563,Route_Summary!F$1,FALSE)))</f>
        <v>C</v>
      </c>
      <c r="G38" s="111" t="str">
        <f>IF($B38="","",IF(VLOOKUP($B38,RouteSummarySource!$B$5:$O$563,Route_Summary!G$1,FALSE)="","",VLOOKUP($B38,RouteSummarySource!$B$5:$O$563,Route_Summary!G$1,FALSE)))</f>
        <v>D</v>
      </c>
      <c r="H38" s="112" t="str">
        <f>IF($B38="","",IF(VLOOKUP($B38,RouteSummarySource!$B$5:$O$563,Route_Summary!H$1,FALSE)="","",VLOOKUP($B38,RouteSummarySource!$B$5:$O$563,Route_Summary!H$1,FALSE)))</f>
        <v>E</v>
      </c>
      <c r="I38" s="110" t="str">
        <f>IF($B38="","",IF(VLOOKUP($B38,RouteSummarySource!$B$5:$O$563,Route_Summary!I$1,FALSE)="","",VLOOKUP($B38,RouteSummarySource!$B$5:$O$563,Route_Summary!I$1,FALSE)))</f>
        <v/>
      </c>
      <c r="J38" s="64" t="str">
        <f>IF($B38="","",IF(VLOOKUP($B38,RouteSummarySource!$B$5:$O$563,Route_Summary!J$1,FALSE)="","",VLOOKUP($B38,RouteSummarySource!$B$5:$O$563,Route_Summary!J$1,FALSE)))</f>
        <v/>
      </c>
      <c r="K38" s="110" t="str">
        <f>IF($B38="","",IF(VLOOKUP($B38,RouteSummarySource!$B$5:$O$563,Route_Summary!K$1,FALSE)="","",VLOOKUP($B38,RouteSummarySource!$B$5:$O$563,Route_Summary!K$1,FALSE)))</f>
        <v>None</v>
      </c>
      <c r="L38" s="111" t="str">
        <f>IF($B38="","",IF(VLOOKUP($B38,RouteSummarySource!$B$5:$O$563,Route_Summary!L$1,FALSE)="","",VLOOKUP($B38,RouteSummarySource!$B$5:$O$563,Route_Summary!L$1,FALSE)))</f>
        <v>None</v>
      </c>
      <c r="M38" s="112" t="str">
        <f>IF($B38="","",IF(VLOOKUP($B38,RouteSummarySource!$B$5:$O$563,Route_Summary!M$1,FALSE)="","",VLOOKUP($B38,RouteSummarySource!$B$5:$O$563,Route_Summary!M$1,FALSE)))</f>
        <v>None</v>
      </c>
      <c r="N38" s="62" t="str">
        <f>IF($B38="","",IF(VLOOKUP($B38,RouteSummarySource!$B$5:$O$563,Route_Summary!N$1,FALSE)="","",VLOOKUP($B38,RouteSummarySource!$B$5:$O$563,Route_Summary!N$1,FALSE)))</f>
        <v>High</v>
      </c>
      <c r="O38" s="180" t="str">
        <f>IF($B38="","",IF(VLOOKUP($B38,RouteSummarySource!$B$5:$O$563,Route_Summary!O$1,FALSE)="","",VLOOKUP($B38,RouteSummarySource!$B$5:$O$563,Route_Summary!O$1,FALSE)))</f>
        <v>-</v>
      </c>
      <c r="P38" s="110" t="str">
        <f>IF($B38="","",IF(VLOOKUP($B38,RouteSummarySource!$B$5:$Q$563,Route_Summary!P$1,FALSE)=0,"",VLOOKUP($B38,RouteSummarySource!$B$5:$Q$563,Route_Summary!P$1,FALSE)))</f>
        <v>Restructure</v>
      </c>
      <c r="Q38" s="179" t="str">
        <f>IF($B38="","",IF(VLOOKUP($B38,RouteSummarySource!$B$5:$Q$563,Route_Summary!Q$1,FALSE)="","",VLOOKUP($B38,RouteSummarySource!$B$5:$Q$563,Route_Summary!Q$1,FALSE)))</f>
        <v>Deleted</v>
      </c>
      <c r="R38" s="358">
        <f>IF($B38="","",IF(VLOOKUP($B38,RouteSummarySource!$B$5:$R$563,Route_Summary!R$1,FALSE)="","",VLOOKUP($B38,RouteSummarySource!$B$5:$R$563,Route_Summary!R$1,FALSE)))</f>
        <v>42248</v>
      </c>
    </row>
    <row r="39" spans="1:18" x14ac:dyDescent="0.25">
      <c r="A39">
        <v>25</v>
      </c>
      <c r="B39" s="110">
        <f>IF(HLOOKUP($B$3,'Route by Jurisdiction'!$A$1:$AP$214,A39,FALSE)="","",HLOOKUP($B$3,'Route by Jurisdiction'!$A$1:$AP$214,A39,FALSE))</f>
        <v>24</v>
      </c>
      <c r="C39" s="64" t="str">
        <f>IF($B39="","",IF(VLOOKUP($B39,RouteSummarySource!$B$5:$O$563,Route_Summary!C$1,FALSE)="","",VLOOKUP($B39,RouteSummarySource!$B$5:$O$563,Route_Summary!C$1,FALSE)))</f>
        <v>Magnolia - Seattle CBD</v>
      </c>
      <c r="D39" s="110">
        <f>IF($B39="","",IF(VLOOKUP($B39,RouteSummarySource!$B$5:$O$563,Route_Summary!D$1,FALSE)="","",VLOOKUP($B39,RouteSummarySource!$B$5:$O$563,Route_Summary!D$1,FALSE)))</f>
        <v>61</v>
      </c>
      <c r="E39" s="112" t="str">
        <f>IF($B39="","",IF(VLOOKUP($B39,RouteSummarySource!$B$5:$O$563,Route_Summary!E$1,FALSE)="","",VLOOKUP($B39,RouteSummarySource!$B$5:$O$563,Route_Summary!E$1,FALSE)))</f>
        <v>Frequent</v>
      </c>
      <c r="F39" s="110" t="str">
        <f>IF($B39="","",IF(VLOOKUP($B39,RouteSummarySource!$B$5:$O$563,Route_Summary!F$1,FALSE)="","",VLOOKUP($B39,RouteSummarySource!$B$5:$O$563,Route_Summary!F$1,FALSE)))</f>
        <v>C</v>
      </c>
      <c r="G39" s="111" t="str">
        <f>IF($B39="","",IF(VLOOKUP($B39,RouteSummarySource!$B$5:$O$563,Route_Summary!G$1,FALSE)="","",VLOOKUP($B39,RouteSummarySource!$B$5:$O$563,Route_Summary!G$1,FALSE)))</f>
        <v>D</v>
      </c>
      <c r="H39" s="112" t="str">
        <f>IF($B39="","",IF(VLOOKUP($B39,RouteSummarySource!$B$5:$O$563,Route_Summary!H$1,FALSE)="","",VLOOKUP($B39,RouteSummarySource!$B$5:$O$563,Route_Summary!H$1,FALSE)))</f>
        <v>E</v>
      </c>
      <c r="I39" s="110" t="str">
        <f>IF($B39="","",IF(VLOOKUP($B39,RouteSummarySource!$B$5:$O$563,Route_Summary!I$1,FALSE)="","",VLOOKUP($B39,RouteSummarySource!$B$5:$O$563,Route_Summary!I$1,FALSE)))</f>
        <v/>
      </c>
      <c r="J39" s="64" t="str">
        <f>IF($B39="","",IF(VLOOKUP($B39,RouteSummarySource!$B$5:$O$563,Route_Summary!J$1,FALSE)="","",VLOOKUP($B39,RouteSummarySource!$B$5:$O$563,Route_Summary!J$1,FALSE)))</f>
        <v/>
      </c>
      <c r="K39" s="110" t="str">
        <f>IF($B39="","",IF(VLOOKUP($B39,RouteSummarySource!$B$5:$O$563,Route_Summary!K$1,FALSE)="","",VLOOKUP($B39,RouteSummarySource!$B$5:$O$563,Route_Summary!K$1,FALSE)))</f>
        <v>At</v>
      </c>
      <c r="L39" s="111" t="str">
        <f>IF($B39="","",IF(VLOOKUP($B39,RouteSummarySource!$B$5:$O$563,Route_Summary!L$1,FALSE)="","",VLOOKUP($B39,RouteSummarySource!$B$5:$O$563,Route_Summary!L$1,FALSE)))</f>
        <v>At</v>
      </c>
      <c r="M39" s="112" t="str">
        <f>IF($B39="","",IF(VLOOKUP($B39,RouteSummarySource!$B$5:$O$563,Route_Summary!M$1,FALSE)="","",VLOOKUP($B39,RouteSummarySource!$B$5:$O$563,Route_Summary!M$1,FALSE)))</f>
        <v>At</v>
      </c>
      <c r="N39" s="62" t="str">
        <f>IF($B39="","",IF(VLOOKUP($B39,RouteSummarySource!$B$5:$O$563,Route_Summary!N$1,FALSE)="","",VLOOKUP($B39,RouteSummarySource!$B$5:$O$563,Route_Summary!N$1,FALSE)))</f>
        <v>Medium</v>
      </c>
      <c r="O39" s="180" t="str">
        <f>IF($B39="","",IF(VLOOKUP($B39,RouteSummarySource!$B$5:$O$563,Route_Summary!O$1,FALSE)="","",VLOOKUP($B39,RouteSummarySource!$B$5:$O$563,Route_Summary!O$1,FALSE)))</f>
        <v>2</v>
      </c>
      <c r="P39" s="110" t="str">
        <f>IF($B39="","",IF(VLOOKUP($B39,RouteSummarySource!$B$5:$Q$563,Route_Summary!P$1,FALSE)=0,"",VLOOKUP($B39,RouteSummarySource!$B$5:$Q$563,Route_Summary!P$1,FALSE)))</f>
        <v>Restructure</v>
      </c>
      <c r="Q39" s="179" t="str">
        <f>IF($B39="","",IF(VLOOKUP($B39,RouteSummarySource!$B$5:$Q$563,Route_Summary!Q$1,FALSE)="","",VLOOKUP($B39,RouteSummarySource!$B$5:$Q$563,Route_Summary!Q$1,FALSE)))</f>
        <v>Revised</v>
      </c>
      <c r="R39" s="358">
        <f>IF($B39="","",IF(VLOOKUP($B39,RouteSummarySource!$B$5:$R$563,Route_Summary!R$1,FALSE)="","",VLOOKUP($B39,RouteSummarySource!$B$5:$R$563,Route_Summary!R$1,FALSE)))</f>
        <v>42156</v>
      </c>
    </row>
    <row r="40" spans="1:18" x14ac:dyDescent="0.25">
      <c r="A40">
        <v>26</v>
      </c>
      <c r="B40" s="110">
        <f>IF(HLOOKUP($B$3,'Route by Jurisdiction'!$A$1:$AP$214,A40,FALSE)="","",HLOOKUP($B$3,'Route by Jurisdiction'!$A$1:$AP$214,A40,FALSE))</f>
        <v>25</v>
      </c>
      <c r="C40" s="64" t="str">
        <f>IF($B40="","",IF(VLOOKUP($B40,RouteSummarySource!$B$5:$O$563,Route_Summary!C$1,FALSE)="","",VLOOKUP($B40,RouteSummarySource!$B$5:$O$563,Route_Summary!C$1,FALSE)))</f>
        <v>Laurelhurst - University District - Seattle CBD</v>
      </c>
      <c r="D40" s="110" t="str">
        <f>IF($B40="","",IF(VLOOKUP($B40,RouteSummarySource!$B$5:$O$563,Route_Summary!D$1,FALSE)="","",VLOOKUP($B40,RouteSummarySource!$B$5:$O$563,Route_Summary!D$1,FALSE)))</f>
        <v>58/107</v>
      </c>
      <c r="E40" s="112" t="str">
        <f>IF($B40="","",IF(VLOOKUP($B40,RouteSummarySource!$B$5:$O$563,Route_Summary!E$1,FALSE)="","",VLOOKUP($B40,RouteSummarySource!$B$5:$O$563,Route_Summary!E$1,FALSE)))</f>
        <v>Local/ Local</v>
      </c>
      <c r="F40" s="110" t="str">
        <f>IF($B40="","",IF(VLOOKUP($B40,RouteSummarySource!$B$5:$O$563,Route_Summary!F$1,FALSE)="","",VLOOKUP($B40,RouteSummarySource!$B$5:$O$563,Route_Summary!F$1,FALSE)))</f>
        <v>E</v>
      </c>
      <c r="G40" s="111" t="str">
        <f>IF($B40="","",IF(VLOOKUP($B40,RouteSummarySource!$B$5:$O$563,Route_Summary!G$1,FALSE)="","",VLOOKUP($B40,RouteSummarySource!$B$5:$O$563,Route_Summary!G$1,FALSE)))</f>
        <v>E</v>
      </c>
      <c r="H40" s="112" t="str">
        <f>IF($B40="","",IF(VLOOKUP($B40,RouteSummarySource!$B$5:$O$563,Route_Summary!H$1,FALSE)="","",VLOOKUP($B40,RouteSummarySource!$B$5:$O$563,Route_Summary!H$1,FALSE)))</f>
        <v/>
      </c>
      <c r="I40" s="110" t="str">
        <f>IF($B40="","",IF(VLOOKUP($B40,RouteSummarySource!$B$5:$O$563,Route_Summary!I$1,FALSE)="","",VLOOKUP($B40,RouteSummarySource!$B$5:$O$563,Route_Summary!I$1,FALSE)))</f>
        <v/>
      </c>
      <c r="J40" s="64" t="str">
        <f>IF($B40="","",IF(VLOOKUP($B40,RouteSummarySource!$B$5:$O$563,Route_Summary!J$1,FALSE)="","",VLOOKUP($B40,RouteSummarySource!$B$5:$O$563,Route_Summary!J$1,FALSE)))</f>
        <v/>
      </c>
      <c r="K40" s="110" t="str">
        <f>IF($B40="","",IF(VLOOKUP($B40,RouteSummarySource!$B$5:$O$563,Route_Summary!K$1,FALSE)="","",VLOOKUP($B40,RouteSummarySource!$B$5:$O$563,Route_Summary!K$1,FALSE)))</f>
        <v>Below, Below</v>
      </c>
      <c r="L40" s="111" t="str">
        <f>IF($B40="","",IF(VLOOKUP($B40,RouteSummarySource!$B$5:$O$563,Route_Summary!L$1,FALSE)="","",VLOOKUP($B40,RouteSummarySource!$B$5:$O$563,Route_Summary!L$1,FALSE)))</f>
        <v>Below, Below</v>
      </c>
      <c r="M40" s="112" t="str">
        <f>IF($B40="","",IF(VLOOKUP($B40,RouteSummarySource!$B$5:$O$563,Route_Summary!M$1,FALSE)="","",VLOOKUP($B40,RouteSummarySource!$B$5:$O$563,Route_Summary!M$1,FALSE)))</f>
        <v>At, At</v>
      </c>
      <c r="N40" s="62" t="str">
        <f>IF($B40="","",IF(VLOOKUP($B40,RouteSummarySource!$B$5:$O$563,Route_Summary!N$1,FALSE)="","",VLOOKUP($B40,RouteSummarySource!$B$5:$O$563,Route_Summary!N$1,FALSE)))</f>
        <v>Low</v>
      </c>
      <c r="O40" s="180" t="str">
        <f>IF($B40="","",IF(VLOOKUP($B40,RouteSummarySource!$B$5:$O$563,Route_Summary!O$1,FALSE)="","",VLOOKUP($B40,RouteSummarySource!$B$5:$O$563,Route_Summary!O$1,FALSE)))</f>
        <v>2, 3</v>
      </c>
      <c r="P40" s="110" t="str">
        <f>IF($B40="","",IF(VLOOKUP($B40,RouteSummarySource!$B$5:$Q$563,Route_Summary!P$1,FALSE)=0,"",VLOOKUP($B40,RouteSummarySource!$B$5:$Q$563,Route_Summary!P$1,FALSE)))</f>
        <v>Low performing</v>
      </c>
      <c r="Q40" s="179" t="str">
        <f>IF($B40="","",IF(VLOOKUP($B40,RouteSummarySource!$B$5:$Q$563,Route_Summary!Q$1,FALSE)="","",VLOOKUP($B40,RouteSummarySource!$B$5:$Q$563,Route_Summary!Q$1,FALSE)))</f>
        <v>Deleted</v>
      </c>
      <c r="R40" s="358">
        <f>IF($B40="","",IF(VLOOKUP($B40,RouteSummarySource!$B$5:$R$563,Route_Summary!R$1,FALSE)="","",VLOOKUP($B40,RouteSummarySource!$B$5:$R$563,Route_Summary!R$1,FALSE)))</f>
        <v>42156</v>
      </c>
    </row>
    <row r="41" spans="1:18" x14ac:dyDescent="0.25">
      <c r="A41">
        <v>27</v>
      </c>
      <c r="B41" s="110">
        <f>IF(HLOOKUP($B$3,'Route by Jurisdiction'!$A$1:$AP$214,A41,FALSE)="","",HLOOKUP($B$3,'Route by Jurisdiction'!$A$1:$AP$214,A41,FALSE))</f>
        <v>26</v>
      </c>
      <c r="C41" s="64" t="str">
        <f>IF($B41="","",IF(VLOOKUP($B41,RouteSummarySource!$B$5:$O$563,Route_Summary!C$1,FALSE)="","",VLOOKUP($B41,RouteSummarySource!$B$5:$O$563,Route_Summary!C$1,FALSE)))</f>
        <v>East Green Lake - Wallingford - Seattle CBD</v>
      </c>
      <c r="D41" s="110">
        <f>IF($B41="","",IF(VLOOKUP($B41,RouteSummarySource!$B$5:$O$563,Route_Summary!D$1,FALSE)="","",VLOOKUP($B41,RouteSummarySource!$B$5:$O$563,Route_Summary!D$1,FALSE)))</f>
        <v>34</v>
      </c>
      <c r="E41" s="112" t="str">
        <f>IF($B41="","",IF(VLOOKUP($B41,RouteSummarySource!$B$5:$O$563,Route_Summary!E$1,FALSE)="","",VLOOKUP($B41,RouteSummarySource!$B$5:$O$563,Route_Summary!E$1,FALSE)))</f>
        <v>Very Frequent</v>
      </c>
      <c r="F41" s="110" t="str">
        <f>IF($B41="","",IF(VLOOKUP($B41,RouteSummarySource!$B$5:$O$563,Route_Summary!F$1,FALSE)="","",VLOOKUP($B41,RouteSummarySource!$B$5:$O$563,Route_Summary!F$1,FALSE)))</f>
        <v>B</v>
      </c>
      <c r="G41" s="111" t="str">
        <f>IF($B41="","",IF(VLOOKUP($B41,RouteSummarySource!$B$5:$O$563,Route_Summary!G$1,FALSE)="","",VLOOKUP($B41,RouteSummarySource!$B$5:$O$563,Route_Summary!G$1,FALSE)))</f>
        <v>D</v>
      </c>
      <c r="H41" s="112" t="str">
        <f>IF($B41="","",IF(VLOOKUP($B41,RouteSummarySource!$B$5:$O$563,Route_Summary!H$1,FALSE)="","",VLOOKUP($B41,RouteSummarySource!$B$5:$O$563,Route_Summary!H$1,FALSE)))</f>
        <v>C</v>
      </c>
      <c r="I41" s="110" t="str">
        <f>IF($B41="","",IF(VLOOKUP($B41,RouteSummarySource!$B$5:$O$563,Route_Summary!I$1,FALSE)="","",VLOOKUP($B41,RouteSummarySource!$B$5:$O$563,Route_Summary!I$1,FALSE)))</f>
        <v/>
      </c>
      <c r="J41" s="64" t="str">
        <f>IF($B41="","",IF(VLOOKUP($B41,RouteSummarySource!$B$5:$O$563,Route_Summary!J$1,FALSE)="","",VLOOKUP($B41,RouteSummarySource!$B$5:$O$563,Route_Summary!J$1,FALSE)))</f>
        <v/>
      </c>
      <c r="K41" s="110" t="str">
        <f>IF($B41="","",IF(VLOOKUP($B41,RouteSummarySource!$B$5:$O$563,Route_Summary!K$1,FALSE)="","",VLOOKUP($B41,RouteSummarySource!$B$5:$O$563,Route_Summary!K$1,FALSE)))</f>
        <v>At</v>
      </c>
      <c r="L41" s="111" t="str">
        <f>IF($B41="","",IF(VLOOKUP($B41,RouteSummarySource!$B$5:$O$563,Route_Summary!L$1,FALSE)="","",VLOOKUP($B41,RouteSummarySource!$B$5:$O$563,Route_Summary!L$1,FALSE)))</f>
        <v>At</v>
      </c>
      <c r="M41" s="112" t="str">
        <f>IF($B41="","",IF(VLOOKUP($B41,RouteSummarySource!$B$5:$O$563,Route_Summary!M$1,FALSE)="","",VLOOKUP($B41,RouteSummarySource!$B$5:$O$563,Route_Summary!M$1,FALSE)))</f>
        <v>At</v>
      </c>
      <c r="N41" s="62" t="str">
        <f>IF($B41="","",IF(VLOOKUP($B41,RouteSummarySource!$B$5:$O$563,Route_Summary!N$1,FALSE)="","",VLOOKUP($B41,RouteSummarySource!$B$5:$O$563,Route_Summary!N$1,FALSE)))</f>
        <v>Medium</v>
      </c>
      <c r="O41" s="180" t="str">
        <f>IF($B41="","",IF(VLOOKUP($B41,RouteSummarySource!$B$5:$O$563,Route_Summary!O$1,FALSE)="","",VLOOKUP($B41,RouteSummarySource!$B$5:$O$563,Route_Summary!O$1,FALSE)))</f>
        <v>1, 2, 4</v>
      </c>
      <c r="P41" s="110" t="str">
        <f>IF($B41="","",IF(VLOOKUP($B41,RouteSummarySource!$B$5:$Q$563,Route_Summary!P$1,FALSE)=0,"",VLOOKUP($B41,RouteSummarySource!$B$5:$Q$563,Route_Summary!P$1,FALSE)))</f>
        <v>Restructure</v>
      </c>
      <c r="Q41" s="179" t="str">
        <f>IF($B41="","",IF(VLOOKUP($B41,RouteSummarySource!$B$5:$Q$563,Route_Summary!Q$1,FALSE)="","",VLOOKUP($B41,RouteSummarySource!$B$5:$Q$563,Route_Summary!Q$1,FALSE)))</f>
        <v>Deleted</v>
      </c>
      <c r="R41" s="358">
        <f>IF($B41="","",IF(VLOOKUP($B41,RouteSummarySource!$B$5:$R$563,Route_Summary!R$1,FALSE)="","",VLOOKUP($B41,RouteSummarySource!$B$5:$R$563,Route_Summary!R$1,FALSE)))</f>
        <v>42156</v>
      </c>
    </row>
    <row r="42" spans="1:18" x14ac:dyDescent="0.25">
      <c r="A42">
        <v>28</v>
      </c>
      <c r="B42" s="110" t="str">
        <f>IF(HLOOKUP($B$3,'Route by Jurisdiction'!$A$1:$AP$214,A42,FALSE)="","",HLOOKUP($B$3,'Route by Jurisdiction'!$A$1:$AP$214,A42,FALSE))</f>
        <v>26EX</v>
      </c>
      <c r="C42" s="64" t="str">
        <f>IF($B42="","",IF(VLOOKUP($B42,RouteSummarySource!$B$5:$O$563,Route_Summary!C$1,FALSE)="","",VLOOKUP($B42,RouteSummarySource!$B$5:$O$563,Route_Summary!C$1,FALSE)))</f>
        <v>East Green Lake - Wallingford - Seattle CBD</v>
      </c>
      <c r="D42" s="110" t="str">
        <f>IF($B42="","",IF(VLOOKUP($B42,RouteSummarySource!$B$5:$O$563,Route_Summary!D$1,FALSE)="","",VLOOKUP($B42,RouteSummarySource!$B$5:$O$563,Route_Summary!D$1,FALSE)))</f>
        <v>Peak</v>
      </c>
      <c r="E42" s="112" t="str">
        <f>IF($B42="","",IF(VLOOKUP($B42,RouteSummarySource!$B$5:$O$563,Route_Summary!E$1,FALSE)="","",VLOOKUP($B42,RouteSummarySource!$B$5:$O$563,Route_Summary!E$1,FALSE)))</f>
        <v>Peak</v>
      </c>
      <c r="F42" s="110" t="str">
        <f>IF($B42="","",IF(VLOOKUP($B42,RouteSummarySource!$B$5:$O$563,Route_Summary!F$1,FALSE)="","",VLOOKUP($B42,RouteSummarySource!$B$5:$O$563,Route_Summary!F$1,FALSE)))</f>
        <v>A</v>
      </c>
      <c r="G42" s="111" t="str">
        <f>IF($B42="","",IF(VLOOKUP($B42,RouteSummarySource!$B$5:$O$563,Route_Summary!G$1,FALSE)="","",VLOOKUP($B42,RouteSummarySource!$B$5:$O$563,Route_Summary!G$1,FALSE)))</f>
        <v/>
      </c>
      <c r="H42" s="112" t="str">
        <f>IF($B42="","",IF(VLOOKUP($B42,RouteSummarySource!$B$5:$O$563,Route_Summary!H$1,FALSE)="","",VLOOKUP($B42,RouteSummarySource!$B$5:$O$563,Route_Summary!H$1,FALSE)))</f>
        <v/>
      </c>
      <c r="I42" s="110" t="str">
        <f>IF($B42="","",IF(VLOOKUP($B42,RouteSummarySource!$B$5:$O$563,Route_Summary!I$1,FALSE)="","",VLOOKUP($B42,RouteSummarySource!$B$5:$O$563,Route_Summary!I$1,FALSE)))</f>
        <v>No</v>
      </c>
      <c r="J42" s="64" t="str">
        <f>IF($B42="","",IF(VLOOKUP($B42,RouteSummarySource!$B$5:$O$563,Route_Summary!J$1,FALSE)="","",VLOOKUP($B42,RouteSummarySource!$B$5:$O$563,Route_Summary!J$1,FALSE)))</f>
        <v>Yes</v>
      </c>
      <c r="K42" s="110" t="str">
        <f>IF($B42="","",IF(VLOOKUP($B42,RouteSummarySource!$B$5:$O$563,Route_Summary!K$1,FALSE)="","",VLOOKUP($B42,RouteSummarySource!$B$5:$O$563,Route_Summary!K$1,FALSE)))</f>
        <v>Peak</v>
      </c>
      <c r="L42" s="111" t="str">
        <f>IF($B42="","",IF(VLOOKUP($B42,RouteSummarySource!$B$5:$O$563,Route_Summary!L$1,FALSE)="","",VLOOKUP($B42,RouteSummarySource!$B$5:$O$563,Route_Summary!L$1,FALSE)))</f>
        <v>Peak</v>
      </c>
      <c r="M42" s="112" t="str">
        <f>IF($B42="","",IF(VLOOKUP($B42,RouteSummarySource!$B$5:$O$563,Route_Summary!M$1,FALSE)="","",VLOOKUP($B42,RouteSummarySource!$B$5:$O$563,Route_Summary!M$1,FALSE)))</f>
        <v>Peak</v>
      </c>
      <c r="N42" s="62" t="str">
        <f>IF($B42="","",IF(VLOOKUP($B42,RouteSummarySource!$B$5:$O$563,Route_Summary!N$1,FALSE)="","",VLOOKUP($B42,RouteSummarySource!$B$5:$O$563,Route_Summary!N$1,FALSE)))</f>
        <v>Low</v>
      </c>
      <c r="O42" s="180" t="str">
        <f>IF($B42="","",IF(VLOOKUP($B42,RouteSummarySource!$B$5:$O$563,Route_Summary!O$1,FALSE)="","",VLOOKUP($B42,RouteSummarySource!$B$5:$O$563,Route_Summary!O$1,FALSE)))</f>
        <v>4</v>
      </c>
      <c r="P42" s="110" t="str">
        <f>IF($B42="","",IF(VLOOKUP($B42,RouteSummarySource!$B$5:$Q$563,Route_Summary!P$1,FALSE)=0,"",VLOOKUP($B42,RouteSummarySource!$B$5:$Q$563,Route_Summary!P$1,FALSE)))</f>
        <v>Restructure</v>
      </c>
      <c r="Q42" s="179" t="str">
        <f>IF($B42="","",IF(VLOOKUP($B42,RouteSummarySource!$B$5:$Q$563,Route_Summary!Q$1,FALSE)="","",VLOOKUP($B42,RouteSummarySource!$B$5:$Q$563,Route_Summary!Q$1,FALSE)))</f>
        <v>Revised</v>
      </c>
      <c r="R42" s="358">
        <f>IF($B42="","",IF(VLOOKUP($B42,RouteSummarySource!$B$5:$R$563,Route_Summary!R$1,FALSE)="","",VLOOKUP($B42,RouteSummarySource!$B$5:$R$563,Route_Summary!R$1,FALSE)))</f>
        <v>42156</v>
      </c>
    </row>
    <row r="43" spans="1:18" x14ac:dyDescent="0.25">
      <c r="A43">
        <v>29</v>
      </c>
      <c r="B43" s="110">
        <f>IF(HLOOKUP($B$3,'Route by Jurisdiction'!$A$1:$AP$214,A43,FALSE)="","",HLOOKUP($B$3,'Route by Jurisdiction'!$A$1:$AP$214,A43,FALSE))</f>
        <v>27</v>
      </c>
      <c r="C43" s="64" t="str">
        <f>IF($B43="","",IF(VLOOKUP($B43,RouteSummarySource!$B$5:$O$563,Route_Summary!C$1,FALSE)="","",VLOOKUP($B43,RouteSummarySource!$B$5:$O$563,Route_Summary!C$1,FALSE)))</f>
        <v>Colman Park - Leschi Park - Seattle CBD</v>
      </c>
      <c r="D43" s="110">
        <f>IF($B43="","",IF(VLOOKUP($B43,RouteSummarySource!$B$5:$O$563,Route_Summary!D$1,FALSE)="","",VLOOKUP($B43,RouteSummarySource!$B$5:$O$563,Route_Summary!D$1,FALSE)))</f>
        <v>24</v>
      </c>
      <c r="E43" s="112" t="str">
        <f>IF($B43="","",IF(VLOOKUP($B43,RouteSummarySource!$B$5:$O$563,Route_Summary!E$1,FALSE)="","",VLOOKUP($B43,RouteSummarySource!$B$5:$O$563,Route_Summary!E$1,FALSE)))</f>
        <v>Frequent</v>
      </c>
      <c r="F43" s="110" t="str">
        <f>IF($B43="","",IF(VLOOKUP($B43,RouteSummarySource!$B$5:$O$563,Route_Summary!F$1,FALSE)="","",VLOOKUP($B43,RouteSummarySource!$B$5:$O$563,Route_Summary!F$1,FALSE)))</f>
        <v>D</v>
      </c>
      <c r="G43" s="111" t="str">
        <f>IF($B43="","",IF(VLOOKUP($B43,RouteSummarySource!$B$5:$O$563,Route_Summary!G$1,FALSE)="","",VLOOKUP($B43,RouteSummarySource!$B$5:$O$563,Route_Summary!G$1,FALSE)))</f>
        <v>E</v>
      </c>
      <c r="H43" s="112" t="str">
        <f>IF($B43="","",IF(VLOOKUP($B43,RouteSummarySource!$B$5:$O$563,Route_Summary!H$1,FALSE)="","",VLOOKUP($B43,RouteSummarySource!$B$5:$O$563,Route_Summary!H$1,FALSE)))</f>
        <v>E</v>
      </c>
      <c r="I43" s="110" t="str">
        <f>IF($B43="","",IF(VLOOKUP($B43,RouteSummarySource!$B$5:$O$563,Route_Summary!I$1,FALSE)="","",VLOOKUP($B43,RouteSummarySource!$B$5:$O$563,Route_Summary!I$1,FALSE)))</f>
        <v/>
      </c>
      <c r="J43" s="64" t="str">
        <f>IF($B43="","",IF(VLOOKUP($B43,RouteSummarySource!$B$5:$O$563,Route_Summary!J$1,FALSE)="","",VLOOKUP($B43,RouteSummarySource!$B$5:$O$563,Route_Summary!J$1,FALSE)))</f>
        <v/>
      </c>
      <c r="K43" s="110" t="str">
        <f>IF($B43="","",IF(VLOOKUP($B43,RouteSummarySource!$B$5:$O$563,Route_Summary!K$1,FALSE)="","",VLOOKUP($B43,RouteSummarySource!$B$5:$O$563,Route_Summary!K$1,FALSE)))</f>
        <v>Below</v>
      </c>
      <c r="L43" s="111" t="str">
        <f>IF($B43="","",IF(VLOOKUP($B43,RouteSummarySource!$B$5:$O$563,Route_Summary!L$1,FALSE)="","",VLOOKUP($B43,RouteSummarySource!$B$5:$O$563,Route_Summary!L$1,FALSE)))</f>
        <v>At</v>
      </c>
      <c r="M43" s="112" t="str">
        <f>IF($B43="","",IF(VLOOKUP($B43,RouteSummarySource!$B$5:$O$563,Route_Summary!M$1,FALSE)="","",VLOOKUP($B43,RouteSummarySource!$B$5:$O$563,Route_Summary!M$1,FALSE)))</f>
        <v>At</v>
      </c>
      <c r="N43" s="62" t="str">
        <f>IF($B43="","",IF(VLOOKUP($B43,RouteSummarySource!$B$5:$O$563,Route_Summary!N$1,FALSE)="","",VLOOKUP($B43,RouteSummarySource!$B$5:$O$563,Route_Summary!N$1,FALSE)))</f>
        <v>Medium</v>
      </c>
      <c r="O43" s="180" t="str">
        <f>IF($B43="","",IF(VLOOKUP($B43,RouteSummarySource!$B$5:$O$563,Route_Summary!O$1,FALSE)="","",VLOOKUP($B43,RouteSummarySource!$B$5:$O$563,Route_Summary!O$1,FALSE)))</f>
        <v>2, 3</v>
      </c>
      <c r="P43" s="110" t="str">
        <f>IF($B43="","",IF(VLOOKUP($B43,RouteSummarySource!$B$5:$Q$563,Route_Summary!P$1,FALSE)=0,"",VLOOKUP($B43,RouteSummarySource!$B$5:$Q$563,Route_Summary!P$1,FALSE)))</f>
        <v>Restructure</v>
      </c>
      <c r="Q43" s="179" t="str">
        <f>IF($B43="","",IF(VLOOKUP($B43,RouteSummarySource!$B$5:$Q$563,Route_Summary!Q$1,FALSE)="","",VLOOKUP($B43,RouteSummarySource!$B$5:$Q$563,Route_Summary!Q$1,FALSE)))</f>
        <v>Deleted</v>
      </c>
      <c r="R43" s="358" t="str">
        <f>IF($B43="","",IF(VLOOKUP($B43,RouteSummarySource!$B$5:$R$563,Route_Summary!R$1,FALSE)="","",VLOOKUP($B43,RouteSummarySource!$B$5:$R$563,Route_Summary!R$1,FALSE)))</f>
        <v>Sept. 2014/ Feb. 2015</v>
      </c>
    </row>
    <row r="44" spans="1:18" x14ac:dyDescent="0.25">
      <c r="A44">
        <v>30</v>
      </c>
      <c r="B44" s="110">
        <f>IF(HLOOKUP($B$3,'Route by Jurisdiction'!$A$1:$AP$214,A44,FALSE)="","",HLOOKUP($B$3,'Route by Jurisdiction'!$A$1:$AP$214,A44,FALSE))</f>
        <v>28</v>
      </c>
      <c r="C44" s="64" t="str">
        <f>IF($B44="","",IF(VLOOKUP($B44,RouteSummarySource!$B$5:$O$563,Route_Summary!C$1,FALSE)="","",VLOOKUP($B44,RouteSummarySource!$B$5:$O$563,Route_Summary!C$1,FALSE)))</f>
        <v>Whittier Heights - Ballard - Seattle CBD via Leary Av NW</v>
      </c>
      <c r="D44" s="110" t="str">
        <f>IF($B44="","",IF(VLOOKUP($B44,RouteSummarySource!$B$5:$O$563,Route_Summary!D$1,FALSE)="","",VLOOKUP($B44,RouteSummarySource!$B$5:$O$563,Route_Summary!D$1,FALSE)))</f>
        <v>34/36</v>
      </c>
      <c r="E44" s="112" t="str">
        <f>IF($B44="","",IF(VLOOKUP($B44,RouteSummarySource!$B$5:$O$563,Route_Summary!E$1,FALSE)="","",VLOOKUP($B44,RouteSummarySource!$B$5:$O$563,Route_Summary!E$1,FALSE)))</f>
        <v>Very Frequent/ Local</v>
      </c>
      <c r="F44" s="110" t="str">
        <f>IF($B44="","",IF(VLOOKUP($B44,RouteSummarySource!$B$5:$O$563,Route_Summary!F$1,FALSE)="","",VLOOKUP($B44,RouteSummarySource!$B$5:$O$563,Route_Summary!F$1,FALSE)))</f>
        <v>B</v>
      </c>
      <c r="G44" s="111" t="str">
        <f>IF($B44="","",IF(VLOOKUP($B44,RouteSummarySource!$B$5:$O$563,Route_Summary!G$1,FALSE)="","",VLOOKUP($B44,RouteSummarySource!$B$5:$O$563,Route_Summary!G$1,FALSE)))</f>
        <v>D</v>
      </c>
      <c r="H44" s="112" t="str">
        <f>IF($B44="","",IF(VLOOKUP($B44,RouteSummarySource!$B$5:$O$563,Route_Summary!H$1,FALSE)="","",VLOOKUP($B44,RouteSummarySource!$B$5:$O$563,Route_Summary!H$1,FALSE)))</f>
        <v>D</v>
      </c>
      <c r="I44" s="110" t="str">
        <f>IF($B44="","",IF(VLOOKUP($B44,RouteSummarySource!$B$5:$O$563,Route_Summary!I$1,FALSE)="","",VLOOKUP($B44,RouteSummarySource!$B$5:$O$563,Route_Summary!I$1,FALSE)))</f>
        <v/>
      </c>
      <c r="J44" s="64" t="str">
        <f>IF($B44="","",IF(VLOOKUP($B44,RouteSummarySource!$B$5:$O$563,Route_Summary!J$1,FALSE)="","",VLOOKUP($B44,RouteSummarySource!$B$5:$O$563,Route_Summary!J$1,FALSE)))</f>
        <v/>
      </c>
      <c r="K44" s="110" t="str">
        <f>IF($B44="","",IF(VLOOKUP($B44,RouteSummarySource!$B$5:$O$563,Route_Summary!K$1,FALSE)="","",VLOOKUP($B44,RouteSummarySource!$B$5:$O$563,Route_Summary!K$1,FALSE)))</f>
        <v>At, At</v>
      </c>
      <c r="L44" s="111" t="str">
        <f>IF($B44="","",IF(VLOOKUP($B44,RouteSummarySource!$B$5:$O$563,Route_Summary!L$1,FALSE)="","",VLOOKUP($B44,RouteSummarySource!$B$5:$O$563,Route_Summary!L$1,FALSE)))</f>
        <v>At, Above</v>
      </c>
      <c r="M44" s="112" t="str">
        <f>IF($B44="","",IF(VLOOKUP($B44,RouteSummarySource!$B$5:$O$563,Route_Summary!M$1,FALSE)="","",VLOOKUP($B44,RouteSummarySource!$B$5:$O$563,Route_Summary!M$1,FALSE)))</f>
        <v>At, At</v>
      </c>
      <c r="N44" s="62" t="str">
        <f>IF($B44="","",IF(VLOOKUP($B44,RouteSummarySource!$B$5:$O$563,Route_Summary!N$1,FALSE)="","",VLOOKUP($B44,RouteSummarySource!$B$5:$O$563,Route_Summary!N$1,FALSE)))</f>
        <v>High</v>
      </c>
      <c r="O44" s="180" t="str">
        <f>IF($B44="","",IF(VLOOKUP($B44,RouteSummarySource!$B$5:$O$563,Route_Summary!O$1,FALSE)="","",VLOOKUP($B44,RouteSummarySource!$B$5:$O$563,Route_Summary!O$1,FALSE)))</f>
        <v>2, 4</v>
      </c>
      <c r="P44" s="110" t="str">
        <f>IF($B44="","",IF(VLOOKUP($B44,RouteSummarySource!$B$5:$Q$563,Route_Summary!P$1,FALSE)=0,"",VLOOKUP($B44,RouteSummarySource!$B$5:$Q$563,Route_Summary!P$1,FALSE)))</f>
        <v>Restructure</v>
      </c>
      <c r="Q44" s="179" t="str">
        <f>IF($B44="","",IF(VLOOKUP($B44,RouteSummarySource!$B$5:$Q$563,Route_Summary!Q$1,FALSE)="","",VLOOKUP($B44,RouteSummarySource!$B$5:$Q$563,Route_Summary!Q$1,FALSE)))</f>
        <v>Deleted</v>
      </c>
      <c r="R44" s="358">
        <f>IF($B44="","",IF(VLOOKUP($B44,RouteSummarySource!$B$5:$R$563,Route_Summary!R$1,FALSE)="","",VLOOKUP($B44,RouteSummarySource!$B$5:$R$563,Route_Summary!R$1,FALSE)))</f>
        <v>42156</v>
      </c>
    </row>
    <row r="45" spans="1:18" x14ac:dyDescent="0.25">
      <c r="A45">
        <v>31</v>
      </c>
      <c r="B45" s="110" t="str">
        <f>IF(HLOOKUP($B$3,'Route by Jurisdiction'!$A$1:$AP$214,A45,FALSE)="","",HLOOKUP($B$3,'Route by Jurisdiction'!$A$1:$AP$214,A45,FALSE))</f>
        <v>28EX</v>
      </c>
      <c r="C45" s="64" t="str">
        <f>IF($B45="","",IF(VLOOKUP($B45,RouteSummarySource!$B$5:$O$563,Route_Summary!C$1,FALSE)="","",VLOOKUP($B45,RouteSummarySource!$B$5:$O$563,Route_Summary!C$1,FALSE)))</f>
        <v>Broadview - Ballard - Seattle CBD via Leary Av NW</v>
      </c>
      <c r="D45" s="110" t="str">
        <f>IF($B45="","",IF(VLOOKUP($B45,RouteSummarySource!$B$5:$O$563,Route_Summary!D$1,FALSE)="","",VLOOKUP($B45,RouteSummarySource!$B$5:$O$563,Route_Summary!D$1,FALSE)))</f>
        <v>Peak</v>
      </c>
      <c r="E45" s="112" t="str">
        <f>IF($B45="","",IF(VLOOKUP($B45,RouteSummarySource!$B$5:$O$563,Route_Summary!E$1,FALSE)="","",VLOOKUP($B45,RouteSummarySource!$B$5:$O$563,Route_Summary!E$1,FALSE)))</f>
        <v>Peak</v>
      </c>
      <c r="F45" s="110" t="str">
        <f>IF($B45="","",IF(VLOOKUP($B45,RouteSummarySource!$B$5:$O$563,Route_Summary!F$1,FALSE)="","",VLOOKUP($B45,RouteSummarySource!$B$5:$O$563,Route_Summary!F$1,FALSE)))</f>
        <v>C</v>
      </c>
      <c r="G45" s="111" t="str">
        <f>IF($B45="","",IF(VLOOKUP($B45,RouteSummarySource!$B$5:$O$563,Route_Summary!G$1,FALSE)="","",VLOOKUP($B45,RouteSummarySource!$B$5:$O$563,Route_Summary!G$1,FALSE)))</f>
        <v/>
      </c>
      <c r="H45" s="112" t="str">
        <f>IF($B45="","",IF(VLOOKUP($B45,RouteSummarySource!$B$5:$O$563,Route_Summary!H$1,FALSE)="","",VLOOKUP($B45,RouteSummarySource!$B$5:$O$563,Route_Summary!H$1,FALSE)))</f>
        <v/>
      </c>
      <c r="I45" s="110" t="str">
        <f>IF($B45="","",IF(VLOOKUP($B45,RouteSummarySource!$B$5:$O$563,Route_Summary!I$1,FALSE)="","",VLOOKUP($B45,RouteSummarySource!$B$5:$O$563,Route_Summary!I$1,FALSE)))</f>
        <v>Yes</v>
      </c>
      <c r="J45" s="64" t="str">
        <f>IF($B45="","",IF(VLOOKUP($B45,RouteSummarySource!$B$5:$O$563,Route_Summary!J$1,FALSE)="","",VLOOKUP($B45,RouteSummarySource!$B$5:$O$563,Route_Summary!J$1,FALSE)))</f>
        <v>Yes</v>
      </c>
      <c r="K45" s="110" t="str">
        <f>IF($B45="","",IF(VLOOKUP($B45,RouteSummarySource!$B$5:$O$563,Route_Summary!K$1,FALSE)="","",VLOOKUP($B45,RouteSummarySource!$B$5:$O$563,Route_Summary!K$1,FALSE)))</f>
        <v>Peak</v>
      </c>
      <c r="L45" s="111" t="str">
        <f>IF($B45="","",IF(VLOOKUP($B45,RouteSummarySource!$B$5:$O$563,Route_Summary!L$1,FALSE)="","",VLOOKUP($B45,RouteSummarySource!$B$5:$O$563,Route_Summary!L$1,FALSE)))</f>
        <v>Peak</v>
      </c>
      <c r="M45" s="112" t="str">
        <f>IF($B45="","",IF(VLOOKUP($B45,RouteSummarySource!$B$5:$O$563,Route_Summary!M$1,FALSE)="","",VLOOKUP($B45,RouteSummarySource!$B$5:$O$563,Route_Summary!M$1,FALSE)))</f>
        <v>Peak</v>
      </c>
      <c r="N45" s="62" t="str">
        <f>IF($B45="","",IF(VLOOKUP($B45,RouteSummarySource!$B$5:$O$563,Route_Summary!N$1,FALSE)="","",VLOOKUP($B45,RouteSummarySource!$B$5:$O$563,Route_Summary!N$1,FALSE)))</f>
        <v>Low</v>
      </c>
      <c r="O45" s="180" t="str">
        <f>IF($B45="","",IF(VLOOKUP($B45,RouteSummarySource!$B$5:$O$563,Route_Summary!O$1,FALSE)="","",VLOOKUP($B45,RouteSummarySource!$B$5:$O$563,Route_Summary!O$1,FALSE)))</f>
        <v>1, 2</v>
      </c>
      <c r="P45" s="110" t="str">
        <f>IF($B45="","",IF(VLOOKUP($B45,RouteSummarySource!$B$5:$Q$563,Route_Summary!P$1,FALSE)=0,"",VLOOKUP($B45,RouteSummarySource!$B$5:$Q$563,Route_Summary!P$1,FALSE)))</f>
        <v>Restructure</v>
      </c>
      <c r="Q45" s="179" t="str">
        <f>IF($B45="","",IF(VLOOKUP($B45,RouteSummarySource!$B$5:$Q$563,Route_Summary!Q$1,FALSE)="","",VLOOKUP($B45,RouteSummarySource!$B$5:$Q$563,Route_Summary!Q$1,FALSE)))</f>
        <v>Revised</v>
      </c>
      <c r="R45" s="358">
        <f>IF($B45="","",IF(VLOOKUP($B45,RouteSummarySource!$B$5:$R$563,Route_Summary!R$1,FALSE)="","",VLOOKUP($B45,RouteSummarySource!$B$5:$R$563,Route_Summary!R$1,FALSE)))</f>
        <v>42156</v>
      </c>
    </row>
    <row r="46" spans="1:18" x14ac:dyDescent="0.25">
      <c r="A46">
        <v>32</v>
      </c>
      <c r="B46" s="110">
        <f>IF(HLOOKUP($B$3,'Route by Jurisdiction'!$A$1:$AP$214,A46,FALSE)="","",HLOOKUP($B$3,'Route by Jurisdiction'!$A$1:$AP$214,A46,FALSE))</f>
        <v>29</v>
      </c>
      <c r="C46" s="64" t="str">
        <f>IF($B46="","",IF(VLOOKUP($B46,RouteSummarySource!$B$5:$O$563,Route_Summary!C$1,FALSE)="","",VLOOKUP($B46,RouteSummarySource!$B$5:$O$563,Route_Summary!C$1,FALSE)))</f>
        <v>Ballard - Queen Anne - Seattle CBD</v>
      </c>
      <c r="D46" s="110" t="str">
        <f>IF($B46="","",IF(VLOOKUP($B46,RouteSummarySource!$B$5:$O$563,Route_Summary!D$1,FALSE)="","",VLOOKUP($B46,RouteSummarySource!$B$5:$O$563,Route_Summary!D$1,FALSE)))</f>
        <v>Peak</v>
      </c>
      <c r="E46" s="112" t="str">
        <f>IF($B46="","",IF(VLOOKUP($B46,RouteSummarySource!$B$5:$O$563,Route_Summary!E$1,FALSE)="","",VLOOKUP($B46,RouteSummarySource!$B$5:$O$563,Route_Summary!E$1,FALSE)))</f>
        <v>Peak</v>
      </c>
      <c r="F46" s="110" t="str">
        <f>IF($B46="","",IF(VLOOKUP($B46,RouteSummarySource!$B$5:$O$563,Route_Summary!F$1,FALSE)="","",VLOOKUP($B46,RouteSummarySource!$B$5:$O$563,Route_Summary!F$1,FALSE)))</f>
        <v>D</v>
      </c>
      <c r="G46" s="111" t="str">
        <f>IF($B46="","",IF(VLOOKUP($B46,RouteSummarySource!$B$5:$O$563,Route_Summary!G$1,FALSE)="","",VLOOKUP($B46,RouteSummarySource!$B$5:$O$563,Route_Summary!G$1,FALSE)))</f>
        <v/>
      </c>
      <c r="H46" s="112" t="str">
        <f>IF($B46="","",IF(VLOOKUP($B46,RouteSummarySource!$B$5:$O$563,Route_Summary!H$1,FALSE)="","",VLOOKUP($B46,RouteSummarySource!$B$5:$O$563,Route_Summary!H$1,FALSE)))</f>
        <v/>
      </c>
      <c r="I46" s="110" t="str">
        <f>IF($B46="","",IF(VLOOKUP($B46,RouteSummarySource!$B$5:$O$563,Route_Summary!I$1,FALSE)="","",VLOOKUP($B46,RouteSummarySource!$B$5:$O$563,Route_Summary!I$1,FALSE)))</f>
        <v>Yes</v>
      </c>
      <c r="J46" s="64" t="str">
        <f>IF($B46="","",IF(VLOOKUP($B46,RouteSummarySource!$B$5:$O$563,Route_Summary!J$1,FALSE)="","",VLOOKUP($B46,RouteSummarySource!$B$5:$O$563,Route_Summary!J$1,FALSE)))</f>
        <v>Yes</v>
      </c>
      <c r="K46" s="110" t="str">
        <f>IF($B46="","",IF(VLOOKUP($B46,RouteSummarySource!$B$5:$O$563,Route_Summary!K$1,FALSE)="","",VLOOKUP($B46,RouteSummarySource!$B$5:$O$563,Route_Summary!K$1,FALSE)))</f>
        <v>Peak</v>
      </c>
      <c r="L46" s="111" t="str">
        <f>IF($B46="","",IF(VLOOKUP($B46,RouteSummarySource!$B$5:$O$563,Route_Summary!L$1,FALSE)="","",VLOOKUP($B46,RouteSummarySource!$B$5:$O$563,Route_Summary!L$1,FALSE)))</f>
        <v>Peak</v>
      </c>
      <c r="M46" s="112" t="str">
        <f>IF($B46="","",IF(VLOOKUP($B46,RouteSummarySource!$B$5:$O$563,Route_Summary!M$1,FALSE)="","",VLOOKUP($B46,RouteSummarySource!$B$5:$O$563,Route_Summary!M$1,FALSE)))</f>
        <v>Peak</v>
      </c>
      <c r="N46" s="62" t="str">
        <f>IF($B46="","",IF(VLOOKUP($B46,RouteSummarySource!$B$5:$O$563,Route_Summary!N$1,FALSE)="","",VLOOKUP($B46,RouteSummarySource!$B$5:$O$563,Route_Summary!N$1,FALSE)))</f>
        <v>Low</v>
      </c>
      <c r="O46" s="180" t="str">
        <f>IF($B46="","",IF(VLOOKUP($B46,RouteSummarySource!$B$5:$O$563,Route_Summary!O$1,FALSE)="","",VLOOKUP($B46,RouteSummarySource!$B$5:$O$563,Route_Summary!O$1,FALSE)))</f>
        <v>2</v>
      </c>
      <c r="P46" s="110" t="str">
        <f>IF($B46="","",IF(VLOOKUP($B46,RouteSummarySource!$B$5:$Q$563,Route_Summary!P$1,FALSE)=0,"",VLOOKUP($B46,RouteSummarySource!$B$5:$Q$563,Route_Summary!P$1,FALSE)))</f>
        <v>Restructure</v>
      </c>
      <c r="Q46" s="179" t="str">
        <f>IF($B46="","",IF(VLOOKUP($B46,RouteSummarySource!$B$5:$Q$563,Route_Summary!Q$1,FALSE)="","",VLOOKUP($B46,RouteSummarySource!$B$5:$Q$563,Route_Summary!Q$1,FALSE)))</f>
        <v>Revised</v>
      </c>
      <c r="R46" s="358">
        <f>IF($B46="","",IF(VLOOKUP($B46,RouteSummarySource!$B$5:$R$563,Route_Summary!R$1,FALSE)="","",VLOOKUP($B46,RouteSummarySource!$B$5:$R$563,Route_Summary!R$1,FALSE)))</f>
        <v>42036</v>
      </c>
    </row>
    <row r="47" spans="1:18" x14ac:dyDescent="0.25">
      <c r="A47">
        <v>33</v>
      </c>
      <c r="B47" s="110">
        <f>IF(HLOOKUP($B$3,'Route by Jurisdiction'!$A$1:$AP$214,A47,FALSE)="","",HLOOKUP($B$3,'Route by Jurisdiction'!$A$1:$AP$214,A47,FALSE))</f>
        <v>30</v>
      </c>
      <c r="C47" s="64" t="str">
        <f>IF($B47="","",IF(VLOOKUP($B47,RouteSummarySource!$B$5:$O$563,Route_Summary!C$1,FALSE)="","",VLOOKUP($B47,RouteSummarySource!$B$5:$O$563,Route_Summary!C$1,FALSE)))</f>
        <v>Sand Point - University District</v>
      </c>
      <c r="D47" s="110">
        <f>IF($B47="","",IF(VLOOKUP($B47,RouteSummarySource!$B$5:$O$563,Route_Summary!D$1,FALSE)="","",VLOOKUP($B47,RouteSummarySource!$B$5:$O$563,Route_Summary!D$1,FALSE)))</f>
        <v>92</v>
      </c>
      <c r="E47" s="112" t="str">
        <f>IF($B47="","",IF(VLOOKUP($B47,RouteSummarySource!$B$5:$O$563,Route_Summary!E$1,FALSE)="","",VLOOKUP($B47,RouteSummarySource!$B$5:$O$563,Route_Summary!E$1,FALSE)))</f>
        <v>Frequent</v>
      </c>
      <c r="F47" s="110" t="str">
        <f>IF($B47="","",IF(VLOOKUP($B47,RouteSummarySource!$B$5:$O$563,Route_Summary!F$1,FALSE)="","",VLOOKUP($B47,RouteSummarySource!$B$5:$O$563,Route_Summary!F$1,FALSE)))</f>
        <v>D</v>
      </c>
      <c r="G47" s="111" t="str">
        <f>IF($B47="","",IF(VLOOKUP($B47,RouteSummarySource!$B$5:$O$563,Route_Summary!G$1,FALSE)="","",VLOOKUP($B47,RouteSummarySource!$B$5:$O$563,Route_Summary!G$1,FALSE)))</f>
        <v>E</v>
      </c>
      <c r="H47" s="112" t="str">
        <f>IF($B47="","",IF(VLOOKUP($B47,RouteSummarySource!$B$5:$O$563,Route_Summary!H$1,FALSE)="","",VLOOKUP($B47,RouteSummarySource!$B$5:$O$563,Route_Summary!H$1,FALSE)))</f>
        <v>D</v>
      </c>
      <c r="I47" s="110" t="str">
        <f>IF($B47="","",IF(VLOOKUP($B47,RouteSummarySource!$B$5:$O$563,Route_Summary!I$1,FALSE)="","",VLOOKUP($B47,RouteSummarySource!$B$5:$O$563,Route_Summary!I$1,FALSE)))</f>
        <v/>
      </c>
      <c r="J47" s="64" t="str">
        <f>IF($B47="","",IF(VLOOKUP($B47,RouteSummarySource!$B$5:$O$563,Route_Summary!J$1,FALSE)="","",VLOOKUP($B47,RouteSummarySource!$B$5:$O$563,Route_Summary!J$1,FALSE)))</f>
        <v/>
      </c>
      <c r="K47" s="110" t="str">
        <f>IF($B47="","",IF(VLOOKUP($B47,RouteSummarySource!$B$5:$O$563,Route_Summary!K$1,FALSE)="","",VLOOKUP($B47,RouteSummarySource!$B$5:$O$563,Route_Summary!K$1,FALSE)))</f>
        <v>Below</v>
      </c>
      <c r="L47" s="111" t="str">
        <f>IF($B47="","",IF(VLOOKUP($B47,RouteSummarySource!$B$5:$O$563,Route_Summary!L$1,FALSE)="","",VLOOKUP($B47,RouteSummarySource!$B$5:$O$563,Route_Summary!L$1,FALSE)))</f>
        <v>At</v>
      </c>
      <c r="M47" s="112" t="str">
        <f>IF($B47="","",IF(VLOOKUP($B47,RouteSummarySource!$B$5:$O$563,Route_Summary!M$1,FALSE)="","",VLOOKUP($B47,RouteSummarySource!$B$5:$O$563,Route_Summary!M$1,FALSE)))</f>
        <v>At</v>
      </c>
      <c r="N47" s="62" t="str">
        <f>IF($B47="","",IF(VLOOKUP($B47,RouteSummarySource!$B$5:$O$563,Route_Summary!N$1,FALSE)="","",VLOOKUP($B47,RouteSummarySource!$B$5:$O$563,Route_Summary!N$1,FALSE)))</f>
        <v>Medium</v>
      </c>
      <c r="O47" s="180" t="str">
        <f>IF($B47="","",IF(VLOOKUP($B47,RouteSummarySource!$B$5:$O$563,Route_Summary!O$1,FALSE)="","",VLOOKUP($B47,RouteSummarySource!$B$5:$O$563,Route_Summary!O$1,FALSE)))</f>
        <v>3</v>
      </c>
      <c r="P47" s="110" t="str">
        <f>IF($B47="","",IF(VLOOKUP($B47,RouteSummarySource!$B$5:$Q$563,Route_Summary!P$1,FALSE)=0,"",VLOOKUP($B47,RouteSummarySource!$B$5:$Q$563,Route_Summary!P$1,FALSE)))</f>
        <v>Low performing</v>
      </c>
      <c r="Q47" s="179" t="str">
        <f>IF($B47="","",IF(VLOOKUP($B47,RouteSummarySource!$B$5:$Q$563,Route_Summary!Q$1,FALSE)="","",VLOOKUP($B47,RouteSummarySource!$B$5:$Q$563,Route_Summary!Q$1,FALSE)))</f>
        <v>Deleted</v>
      </c>
      <c r="R47" s="358" t="str">
        <f>IF($B47="","",IF(VLOOKUP($B47,RouteSummarySource!$B$5:$R$563,Route_Summary!R$1,FALSE)="","",VLOOKUP($B47,RouteSummarySource!$B$5:$R$563,Route_Summary!R$1,FALSE)))</f>
        <v>Sept. 2014/ June 2015</v>
      </c>
    </row>
    <row r="48" spans="1:18" x14ac:dyDescent="0.25">
      <c r="A48">
        <v>34</v>
      </c>
      <c r="B48" s="110">
        <f>IF(HLOOKUP($B$3,'Route by Jurisdiction'!$A$1:$AP$214,A48,FALSE)="","",HLOOKUP($B$3,'Route by Jurisdiction'!$A$1:$AP$214,A48,FALSE))</f>
        <v>31</v>
      </c>
      <c r="C48" s="64" t="str">
        <f>IF($B48="","",IF(VLOOKUP($B48,RouteSummarySource!$B$5:$O$563,Route_Summary!C$1,FALSE)="","",VLOOKUP($B48,RouteSummarySource!$B$5:$O$563,Route_Summary!C$1,FALSE)))</f>
        <v>University District - Fremont - Magnolia</v>
      </c>
      <c r="D48" s="110">
        <f>IF($B48="","",IF(VLOOKUP($B48,RouteSummarySource!$B$5:$O$563,Route_Summary!D$1,FALSE)="","",VLOOKUP($B48,RouteSummarySource!$B$5:$O$563,Route_Summary!D$1,FALSE)))</f>
        <v>35</v>
      </c>
      <c r="E48" s="112" t="str">
        <f>IF($B48="","",IF(VLOOKUP($B48,RouteSummarySource!$B$5:$O$563,Route_Summary!E$1,FALSE)="","",VLOOKUP($B48,RouteSummarySource!$B$5:$O$563,Route_Summary!E$1,FALSE)))</f>
        <v>Very Frequent</v>
      </c>
      <c r="F48" s="110" t="str">
        <f>IF($B48="","",IF(VLOOKUP($B48,RouteSummarySource!$B$5:$O$563,Route_Summary!F$1,FALSE)="","",VLOOKUP($B48,RouteSummarySource!$B$5:$O$563,Route_Summary!F$1,FALSE)))</f>
        <v>D</v>
      </c>
      <c r="G48" s="111" t="str">
        <f>IF($B48="","",IF(VLOOKUP($B48,RouteSummarySource!$B$5:$O$563,Route_Summary!G$1,FALSE)="","",VLOOKUP($B48,RouteSummarySource!$B$5:$O$563,Route_Summary!G$1,FALSE)))</f>
        <v>E</v>
      </c>
      <c r="H48" s="112" t="str">
        <f>IF($B48="","",IF(VLOOKUP($B48,RouteSummarySource!$B$5:$O$563,Route_Summary!H$1,FALSE)="","",VLOOKUP($B48,RouteSummarySource!$B$5:$O$563,Route_Summary!H$1,FALSE)))</f>
        <v/>
      </c>
      <c r="I48" s="110" t="str">
        <f>IF($B48="","",IF(VLOOKUP($B48,RouteSummarySource!$B$5:$O$563,Route_Summary!I$1,FALSE)="","",VLOOKUP($B48,RouteSummarySource!$B$5:$O$563,Route_Summary!I$1,FALSE)))</f>
        <v/>
      </c>
      <c r="J48" s="64" t="str">
        <f>IF($B48="","",IF(VLOOKUP($B48,RouteSummarySource!$B$5:$O$563,Route_Summary!J$1,FALSE)="","",VLOOKUP($B48,RouteSummarySource!$B$5:$O$563,Route_Summary!J$1,FALSE)))</f>
        <v/>
      </c>
      <c r="K48" s="110" t="str">
        <f>IF($B48="","",IF(VLOOKUP($B48,RouteSummarySource!$B$5:$O$563,Route_Summary!K$1,FALSE)="","",VLOOKUP($B48,RouteSummarySource!$B$5:$O$563,Route_Summary!K$1,FALSE)))</f>
        <v>At</v>
      </c>
      <c r="L48" s="111" t="str">
        <f>IF($B48="","",IF(VLOOKUP($B48,RouteSummarySource!$B$5:$O$563,Route_Summary!L$1,FALSE)="","",VLOOKUP($B48,RouteSummarySource!$B$5:$O$563,Route_Summary!L$1,FALSE)))</f>
        <v>Below</v>
      </c>
      <c r="M48" s="112" t="str">
        <f>IF($B48="","",IF(VLOOKUP($B48,RouteSummarySource!$B$5:$O$563,Route_Summary!M$1,FALSE)="","",VLOOKUP($B48,RouteSummarySource!$B$5:$O$563,Route_Summary!M$1,FALSE)))</f>
        <v>At</v>
      </c>
      <c r="N48" s="62" t="str">
        <f>IF($B48="","",IF(VLOOKUP($B48,RouteSummarySource!$B$5:$O$563,Route_Summary!N$1,FALSE)="","",VLOOKUP($B48,RouteSummarySource!$B$5:$O$563,Route_Summary!N$1,FALSE)))</f>
        <v>Medium</v>
      </c>
      <c r="O48" s="180" t="str">
        <f>IF($B48="","",IF(VLOOKUP($B48,RouteSummarySource!$B$5:$O$563,Route_Summary!O$1,FALSE)="","",VLOOKUP($B48,RouteSummarySource!$B$5:$O$563,Route_Summary!O$1,FALSE)))</f>
        <v>2, 3</v>
      </c>
      <c r="P48" s="110" t="str">
        <f>IF($B48="","",IF(VLOOKUP($B48,RouteSummarySource!$B$5:$Q$563,Route_Summary!P$1,FALSE)=0,"",VLOOKUP($B48,RouteSummarySource!$B$5:$Q$563,Route_Summary!P$1,FALSE)))</f>
        <v>Restructure</v>
      </c>
      <c r="Q48" s="179" t="str">
        <f>IF($B48="","",IF(VLOOKUP($B48,RouteSummarySource!$B$5:$Q$563,Route_Summary!Q$1,FALSE)="","",VLOOKUP($B48,RouteSummarySource!$B$5:$Q$563,Route_Summary!Q$1,FALSE)))</f>
        <v>Deleted</v>
      </c>
      <c r="R48" s="358">
        <f>IF($B48="","",IF(VLOOKUP($B48,RouteSummarySource!$B$5:$R$563,Route_Summary!R$1,FALSE)="","",VLOOKUP($B48,RouteSummarySource!$B$5:$R$563,Route_Summary!R$1,FALSE)))</f>
        <v>42156</v>
      </c>
    </row>
    <row r="49" spans="1:18" x14ac:dyDescent="0.25">
      <c r="A49">
        <v>35</v>
      </c>
      <c r="B49" s="110">
        <f>IF(HLOOKUP($B$3,'Route by Jurisdiction'!$A$1:$AP$214,A49,FALSE)="","",HLOOKUP($B$3,'Route by Jurisdiction'!$A$1:$AP$214,A49,FALSE))</f>
        <v>32</v>
      </c>
      <c r="C49" s="64" t="str">
        <f>IF($B49="","",IF(VLOOKUP($B49,RouteSummarySource!$B$5:$O$563,Route_Summary!C$1,FALSE)="","",VLOOKUP($B49,RouteSummarySource!$B$5:$O$563,Route_Summary!C$1,FALSE)))</f>
        <v>University District - Fremont - Seattle Center</v>
      </c>
      <c r="D49" s="110">
        <f>IF($B49="","",IF(VLOOKUP($B49,RouteSummarySource!$B$5:$O$563,Route_Summary!D$1,FALSE)="","",VLOOKUP($B49,RouteSummarySource!$B$5:$O$563,Route_Summary!D$1,FALSE)))</f>
        <v>35</v>
      </c>
      <c r="E49" s="112" t="str">
        <f>IF($B49="","",IF(VLOOKUP($B49,RouteSummarySource!$B$5:$O$563,Route_Summary!E$1,FALSE)="","",VLOOKUP($B49,RouteSummarySource!$B$5:$O$563,Route_Summary!E$1,FALSE)))</f>
        <v>Very Frequent</v>
      </c>
      <c r="F49" s="110" t="str">
        <f>IF($B49="","",IF(VLOOKUP($B49,RouteSummarySource!$B$5:$O$563,Route_Summary!F$1,FALSE)="","",VLOOKUP($B49,RouteSummarySource!$B$5:$O$563,Route_Summary!F$1,FALSE)))</f>
        <v>C</v>
      </c>
      <c r="G49" s="111" t="str">
        <f>IF($B49="","",IF(VLOOKUP($B49,RouteSummarySource!$B$5:$O$563,Route_Summary!G$1,FALSE)="","",VLOOKUP($B49,RouteSummarySource!$B$5:$O$563,Route_Summary!G$1,FALSE)))</f>
        <v>C</v>
      </c>
      <c r="H49" s="112" t="str">
        <f>IF($B49="","",IF(VLOOKUP($B49,RouteSummarySource!$B$5:$O$563,Route_Summary!H$1,FALSE)="","",VLOOKUP($B49,RouteSummarySource!$B$5:$O$563,Route_Summary!H$1,FALSE)))</f>
        <v>C</v>
      </c>
      <c r="I49" s="110" t="str">
        <f>IF($B49="","",IF(VLOOKUP($B49,RouteSummarySource!$B$5:$O$563,Route_Summary!I$1,FALSE)="","",VLOOKUP($B49,RouteSummarySource!$B$5:$O$563,Route_Summary!I$1,FALSE)))</f>
        <v/>
      </c>
      <c r="J49" s="64" t="str">
        <f>IF($B49="","",IF(VLOOKUP($B49,RouteSummarySource!$B$5:$O$563,Route_Summary!J$1,FALSE)="","",VLOOKUP($B49,RouteSummarySource!$B$5:$O$563,Route_Summary!J$1,FALSE)))</f>
        <v/>
      </c>
      <c r="K49" s="110" t="str">
        <f>IF($B49="","",IF(VLOOKUP($B49,RouteSummarySource!$B$5:$O$563,Route_Summary!K$1,FALSE)="","",VLOOKUP($B49,RouteSummarySource!$B$5:$O$563,Route_Summary!K$1,FALSE)))</f>
        <v>At</v>
      </c>
      <c r="L49" s="111" t="str">
        <f>IF($B49="","",IF(VLOOKUP($B49,RouteSummarySource!$B$5:$O$563,Route_Summary!L$1,FALSE)="","",VLOOKUP($B49,RouteSummarySource!$B$5:$O$563,Route_Summary!L$1,FALSE)))</f>
        <v>Below</v>
      </c>
      <c r="M49" s="112" t="str">
        <f>IF($B49="","",IF(VLOOKUP($B49,RouteSummarySource!$B$5:$O$563,Route_Summary!M$1,FALSE)="","",VLOOKUP($B49,RouteSummarySource!$B$5:$O$563,Route_Summary!M$1,FALSE)))</f>
        <v>At</v>
      </c>
      <c r="N49" s="62" t="str">
        <f>IF($B49="","",IF(VLOOKUP($B49,RouteSummarySource!$B$5:$O$563,Route_Summary!N$1,FALSE)="","",VLOOKUP($B49,RouteSummarySource!$B$5:$O$563,Route_Summary!N$1,FALSE)))</f>
        <v>Low</v>
      </c>
      <c r="O49" s="180" t="str">
        <f>IF($B49="","",IF(VLOOKUP($B49,RouteSummarySource!$B$5:$O$563,Route_Summary!O$1,FALSE)="","",VLOOKUP($B49,RouteSummarySource!$B$5:$O$563,Route_Summary!O$1,FALSE)))</f>
        <v>2, 3</v>
      </c>
      <c r="P49" s="110" t="str">
        <f>IF($B49="","",IF(VLOOKUP($B49,RouteSummarySource!$B$5:$Q$563,Route_Summary!P$1,FALSE)=0,"",VLOOKUP($B49,RouteSummarySource!$B$5:$Q$563,Route_Summary!P$1,FALSE)))</f>
        <v>Restructure</v>
      </c>
      <c r="Q49" s="179" t="str">
        <f>IF($B49="","",IF(VLOOKUP($B49,RouteSummarySource!$B$5:$Q$563,Route_Summary!Q$1,FALSE)="","",VLOOKUP($B49,RouteSummarySource!$B$5:$Q$563,Route_Summary!Q$1,FALSE)))</f>
        <v>Revised</v>
      </c>
      <c r="R49" s="358">
        <f>IF($B49="","",IF(VLOOKUP($B49,RouteSummarySource!$B$5:$R$563,Route_Summary!R$1,FALSE)="","",VLOOKUP($B49,RouteSummarySource!$B$5:$R$563,Route_Summary!R$1,FALSE)))</f>
        <v>42156</v>
      </c>
    </row>
    <row r="50" spans="1:18" x14ac:dyDescent="0.25">
      <c r="A50">
        <v>36</v>
      </c>
      <c r="B50" s="110">
        <f>IF(HLOOKUP($B$3,'Route by Jurisdiction'!$A$1:$AP$214,A50,FALSE)="","",HLOOKUP($B$3,'Route by Jurisdiction'!$A$1:$AP$214,A50,FALSE))</f>
        <v>33</v>
      </c>
      <c r="C50" s="64" t="str">
        <f>IF($B50="","",IF(VLOOKUP($B50,RouteSummarySource!$B$5:$O$563,Route_Summary!C$1,FALSE)="","",VLOOKUP($B50,RouteSummarySource!$B$5:$O$563,Route_Summary!C$1,FALSE)))</f>
        <v>Discovery Park - Seattle CBD</v>
      </c>
      <c r="D50" s="110">
        <f>IF($B50="","",IF(VLOOKUP($B50,RouteSummarySource!$B$5:$O$563,Route_Summary!D$1,FALSE)="","",VLOOKUP($B50,RouteSummarySource!$B$5:$O$563,Route_Summary!D$1,FALSE)))</f>
        <v>26</v>
      </c>
      <c r="E50" s="112" t="str">
        <f>IF($B50="","",IF(VLOOKUP($B50,RouteSummarySource!$B$5:$O$563,Route_Summary!E$1,FALSE)="","",VLOOKUP($B50,RouteSummarySource!$B$5:$O$563,Route_Summary!E$1,FALSE)))</f>
        <v>Frequent</v>
      </c>
      <c r="F50" s="110" t="str">
        <f>IF($B50="","",IF(VLOOKUP($B50,RouteSummarySource!$B$5:$O$563,Route_Summary!F$1,FALSE)="","",VLOOKUP($B50,RouteSummarySource!$B$5:$O$563,Route_Summary!F$1,FALSE)))</f>
        <v>C</v>
      </c>
      <c r="G50" s="111" t="str">
        <f>IF($B50="","",IF(VLOOKUP($B50,RouteSummarySource!$B$5:$O$563,Route_Summary!G$1,FALSE)="","",VLOOKUP($B50,RouteSummarySource!$B$5:$O$563,Route_Summary!G$1,FALSE)))</f>
        <v>E</v>
      </c>
      <c r="H50" s="112" t="str">
        <f>IF($B50="","",IF(VLOOKUP($B50,RouteSummarySource!$B$5:$O$563,Route_Summary!H$1,FALSE)="","",VLOOKUP($B50,RouteSummarySource!$B$5:$O$563,Route_Summary!H$1,FALSE)))</f>
        <v>D</v>
      </c>
      <c r="I50" s="110" t="str">
        <f>IF($B50="","",IF(VLOOKUP($B50,RouteSummarySource!$B$5:$O$563,Route_Summary!I$1,FALSE)="","",VLOOKUP($B50,RouteSummarySource!$B$5:$O$563,Route_Summary!I$1,FALSE)))</f>
        <v/>
      </c>
      <c r="J50" s="64" t="str">
        <f>IF($B50="","",IF(VLOOKUP($B50,RouteSummarySource!$B$5:$O$563,Route_Summary!J$1,FALSE)="","",VLOOKUP($B50,RouteSummarySource!$B$5:$O$563,Route_Summary!J$1,FALSE)))</f>
        <v/>
      </c>
      <c r="K50" s="110" t="str">
        <f>IF($B50="","",IF(VLOOKUP($B50,RouteSummarySource!$B$5:$O$563,Route_Summary!K$1,FALSE)="","",VLOOKUP($B50,RouteSummarySource!$B$5:$O$563,Route_Summary!K$1,FALSE)))</f>
        <v>Below</v>
      </c>
      <c r="L50" s="111" t="str">
        <f>IF($B50="","",IF(VLOOKUP($B50,RouteSummarySource!$B$5:$O$563,Route_Summary!L$1,FALSE)="","",VLOOKUP($B50,RouteSummarySource!$B$5:$O$563,Route_Summary!L$1,FALSE)))</f>
        <v>At</v>
      </c>
      <c r="M50" s="112" t="str">
        <f>IF($B50="","",IF(VLOOKUP($B50,RouteSummarySource!$B$5:$O$563,Route_Summary!M$1,FALSE)="","",VLOOKUP($B50,RouteSummarySource!$B$5:$O$563,Route_Summary!M$1,FALSE)))</f>
        <v>Below</v>
      </c>
      <c r="N50" s="62" t="str">
        <f>IF($B50="","",IF(VLOOKUP($B50,RouteSummarySource!$B$5:$O$563,Route_Summary!N$1,FALSE)="","",VLOOKUP($B50,RouteSummarySource!$B$5:$O$563,Route_Summary!N$1,FALSE)))</f>
        <v>Medium</v>
      </c>
      <c r="O50" s="180" t="str">
        <f>IF($B50="","",IF(VLOOKUP($B50,RouteSummarySource!$B$5:$O$563,Route_Summary!O$1,FALSE)="","",VLOOKUP($B50,RouteSummarySource!$B$5:$O$563,Route_Summary!O$1,FALSE)))</f>
        <v>2, 3</v>
      </c>
      <c r="P50" s="110" t="str">
        <f>IF($B50="","",IF(VLOOKUP($B50,RouteSummarySource!$B$5:$Q$563,Route_Summary!P$1,FALSE)=0,"",VLOOKUP($B50,RouteSummarySource!$B$5:$Q$563,Route_Summary!P$1,FALSE)))</f>
        <v>Restructure</v>
      </c>
      <c r="Q50" s="179" t="str">
        <f>IF($B50="","",IF(VLOOKUP($B50,RouteSummarySource!$B$5:$Q$563,Route_Summary!Q$1,FALSE)="","",VLOOKUP($B50,RouteSummarySource!$B$5:$Q$563,Route_Summary!Q$1,FALSE)))</f>
        <v>Revised</v>
      </c>
      <c r="R50" s="358">
        <f>IF($B50="","",IF(VLOOKUP($B50,RouteSummarySource!$B$5:$R$563,Route_Summary!R$1,FALSE)="","",VLOOKUP($B50,RouteSummarySource!$B$5:$R$563,Route_Summary!R$1,FALSE)))</f>
        <v>42156</v>
      </c>
    </row>
    <row r="51" spans="1:18" x14ac:dyDescent="0.25">
      <c r="A51">
        <v>37</v>
      </c>
      <c r="B51" s="110">
        <f>IF(HLOOKUP($B$3,'Route by Jurisdiction'!$A$1:$AP$214,A51,FALSE)="","",HLOOKUP($B$3,'Route by Jurisdiction'!$A$1:$AP$214,A51,FALSE))</f>
        <v>36</v>
      </c>
      <c r="C51" s="64" t="str">
        <f>IF($B51="","",IF(VLOOKUP($B51,RouteSummarySource!$B$5:$O$563,Route_Summary!C$1,FALSE)="","",VLOOKUP($B51,RouteSummarySource!$B$5:$O$563,Route_Summary!C$1,FALSE)))</f>
        <v>Othello Station - Beacon Hill - Seattle CBD</v>
      </c>
      <c r="D51" s="110">
        <f>IF($B51="","",IF(VLOOKUP($B51,RouteSummarySource!$B$5:$O$563,Route_Summary!D$1,FALSE)="","",VLOOKUP($B51,RouteSummarySource!$B$5:$O$563,Route_Summary!D$1,FALSE)))</f>
        <v>13</v>
      </c>
      <c r="E51" s="112" t="str">
        <f>IF($B51="","",IF(VLOOKUP($B51,RouteSummarySource!$B$5:$O$563,Route_Summary!E$1,FALSE)="","",VLOOKUP($B51,RouteSummarySource!$B$5:$O$563,Route_Summary!E$1,FALSE)))</f>
        <v>Very Frequent</v>
      </c>
      <c r="F51" s="110" t="str">
        <f>IF($B51="","",IF(VLOOKUP($B51,RouteSummarySource!$B$5:$O$563,Route_Summary!F$1,FALSE)="","",VLOOKUP($B51,RouteSummarySource!$B$5:$O$563,Route_Summary!F$1,FALSE)))</f>
        <v>C</v>
      </c>
      <c r="G51" s="111" t="str">
        <f>IF($B51="","",IF(VLOOKUP($B51,RouteSummarySource!$B$5:$O$563,Route_Summary!G$1,FALSE)="","",VLOOKUP($B51,RouteSummarySource!$B$5:$O$563,Route_Summary!G$1,FALSE)))</f>
        <v>C</v>
      </c>
      <c r="H51" s="112" t="str">
        <f>IF($B51="","",IF(VLOOKUP($B51,RouteSummarySource!$B$5:$O$563,Route_Summary!H$1,FALSE)="","",VLOOKUP($B51,RouteSummarySource!$B$5:$O$563,Route_Summary!H$1,FALSE)))</f>
        <v>C</v>
      </c>
      <c r="I51" s="110" t="str">
        <f>IF($B51="","",IF(VLOOKUP($B51,RouteSummarySource!$B$5:$O$563,Route_Summary!I$1,FALSE)="","",VLOOKUP($B51,RouteSummarySource!$B$5:$O$563,Route_Summary!I$1,FALSE)))</f>
        <v/>
      </c>
      <c r="J51" s="64" t="str">
        <f>IF($B51="","",IF(VLOOKUP($B51,RouteSummarySource!$B$5:$O$563,Route_Summary!J$1,FALSE)="","",VLOOKUP($B51,RouteSummarySource!$B$5:$O$563,Route_Summary!J$1,FALSE)))</f>
        <v/>
      </c>
      <c r="K51" s="110" t="str">
        <f>IF($B51="","",IF(VLOOKUP($B51,RouteSummarySource!$B$5:$O$563,Route_Summary!K$1,FALSE)="","",VLOOKUP($B51,RouteSummarySource!$B$5:$O$563,Route_Summary!K$1,FALSE)))</f>
        <v>At</v>
      </c>
      <c r="L51" s="111" t="str">
        <f>IF($B51="","",IF(VLOOKUP($B51,RouteSummarySource!$B$5:$O$563,Route_Summary!L$1,FALSE)="","",VLOOKUP($B51,RouteSummarySource!$B$5:$O$563,Route_Summary!L$1,FALSE)))</f>
        <v>At</v>
      </c>
      <c r="M51" s="112" t="str">
        <f>IF($B51="","",IF(VLOOKUP($B51,RouteSummarySource!$B$5:$O$563,Route_Summary!M$1,FALSE)="","",VLOOKUP($B51,RouteSummarySource!$B$5:$O$563,Route_Summary!M$1,FALSE)))</f>
        <v>At</v>
      </c>
      <c r="N51" s="62" t="str">
        <f>IF($B51="","",IF(VLOOKUP($B51,RouteSummarySource!$B$5:$O$563,Route_Summary!N$1,FALSE)="","",VLOOKUP($B51,RouteSummarySource!$B$5:$O$563,Route_Summary!N$1,FALSE)))</f>
        <v>Low</v>
      </c>
      <c r="O51" s="180" t="str">
        <f>IF($B51="","",IF(VLOOKUP($B51,RouteSummarySource!$B$5:$O$563,Route_Summary!O$1,FALSE)="","",VLOOKUP($B51,RouteSummarySource!$B$5:$O$563,Route_Summary!O$1,FALSE)))</f>
        <v>-</v>
      </c>
      <c r="P51" s="110" t="str">
        <f>IF($B51="","",IF(VLOOKUP($B51,RouteSummarySource!$B$5:$Q$563,Route_Summary!P$1,FALSE)=0,"",VLOOKUP($B51,RouteSummarySource!$B$5:$Q$563,Route_Summary!P$1,FALSE)))</f>
        <v>Restructure</v>
      </c>
      <c r="Q51" s="179" t="str">
        <f>IF($B51="","",IF(VLOOKUP($B51,RouteSummarySource!$B$5:$Q$563,Route_Summary!Q$1,FALSE)="","",VLOOKUP($B51,RouteSummarySource!$B$5:$Q$563,Route_Summary!Q$1,FALSE)))</f>
        <v>Revised</v>
      </c>
      <c r="R51" s="358">
        <f>IF($B51="","",IF(VLOOKUP($B51,RouteSummarySource!$B$5:$R$563,Route_Summary!R$1,FALSE)="","",VLOOKUP($B51,RouteSummarySource!$B$5:$R$563,Route_Summary!R$1,FALSE)))</f>
        <v>42248</v>
      </c>
    </row>
    <row r="52" spans="1:18" x14ac:dyDescent="0.25">
      <c r="A52">
        <v>38</v>
      </c>
      <c r="B52" s="110">
        <f>IF(HLOOKUP($B$3,'Route by Jurisdiction'!$A$1:$AP$214,A52,FALSE)="","",HLOOKUP($B$3,'Route by Jurisdiction'!$A$1:$AP$214,A52,FALSE))</f>
        <v>37</v>
      </c>
      <c r="C52" s="64" t="str">
        <f>IF($B52="","",IF(VLOOKUP($B52,RouteSummarySource!$B$5:$O$563,Route_Summary!C$1,FALSE)="","",VLOOKUP($B52,RouteSummarySource!$B$5:$O$563,Route_Summary!C$1,FALSE)))</f>
        <v>Alaska Junction - Alki - Seattle CBD</v>
      </c>
      <c r="D52" s="110" t="str">
        <f>IF($B52="","",IF(VLOOKUP($B52,RouteSummarySource!$B$5:$O$563,Route_Summary!D$1,FALSE)="","",VLOOKUP($B52,RouteSummarySource!$B$5:$O$563,Route_Summary!D$1,FALSE)))</f>
        <v>Peak</v>
      </c>
      <c r="E52" s="112" t="str">
        <f>IF($B52="","",IF(VLOOKUP($B52,RouteSummarySource!$B$5:$O$563,Route_Summary!E$1,FALSE)="","",VLOOKUP($B52,RouteSummarySource!$B$5:$O$563,Route_Summary!E$1,FALSE)))</f>
        <v>Peak</v>
      </c>
      <c r="F52" s="110" t="str">
        <f>IF($B52="","",IF(VLOOKUP($B52,RouteSummarySource!$B$5:$O$563,Route_Summary!F$1,FALSE)="","",VLOOKUP($B52,RouteSummarySource!$B$5:$O$563,Route_Summary!F$1,FALSE)))</f>
        <v>E</v>
      </c>
      <c r="G52" s="111" t="str">
        <f>IF($B52="","",IF(VLOOKUP($B52,RouteSummarySource!$B$5:$O$563,Route_Summary!G$1,FALSE)="","",VLOOKUP($B52,RouteSummarySource!$B$5:$O$563,Route_Summary!G$1,FALSE)))</f>
        <v/>
      </c>
      <c r="H52" s="112" t="str">
        <f>IF($B52="","",IF(VLOOKUP($B52,RouteSummarySource!$B$5:$O$563,Route_Summary!H$1,FALSE)="","",VLOOKUP($B52,RouteSummarySource!$B$5:$O$563,Route_Summary!H$1,FALSE)))</f>
        <v/>
      </c>
      <c r="I52" s="110" t="str">
        <f>IF($B52="","",IF(VLOOKUP($B52,RouteSummarySource!$B$5:$O$563,Route_Summary!I$1,FALSE)="","",VLOOKUP($B52,RouteSummarySource!$B$5:$O$563,Route_Summary!I$1,FALSE)))</f>
        <v>Yes</v>
      </c>
      <c r="J52" s="64" t="str">
        <f>IF($B52="","",IF(VLOOKUP($B52,RouteSummarySource!$B$5:$O$563,Route_Summary!J$1,FALSE)="","",VLOOKUP($B52,RouteSummarySource!$B$5:$O$563,Route_Summary!J$1,FALSE)))</f>
        <v>Yes</v>
      </c>
      <c r="K52" s="110" t="str">
        <f>IF($B52="","",IF(VLOOKUP($B52,RouteSummarySource!$B$5:$O$563,Route_Summary!K$1,FALSE)="","",VLOOKUP($B52,RouteSummarySource!$B$5:$O$563,Route_Summary!K$1,FALSE)))</f>
        <v>Peak</v>
      </c>
      <c r="L52" s="111" t="str">
        <f>IF($B52="","",IF(VLOOKUP($B52,RouteSummarySource!$B$5:$O$563,Route_Summary!L$1,FALSE)="","",VLOOKUP($B52,RouteSummarySource!$B$5:$O$563,Route_Summary!L$1,FALSE)))</f>
        <v>Peak</v>
      </c>
      <c r="M52" s="112" t="str">
        <f>IF($B52="","",IF(VLOOKUP($B52,RouteSummarySource!$B$5:$O$563,Route_Summary!M$1,FALSE)="","",VLOOKUP($B52,RouteSummarySource!$B$5:$O$563,Route_Summary!M$1,FALSE)))</f>
        <v>Peak</v>
      </c>
      <c r="N52" s="62" t="str">
        <f>IF($B52="","",IF(VLOOKUP($B52,RouteSummarySource!$B$5:$O$563,Route_Summary!N$1,FALSE)="","",VLOOKUP($B52,RouteSummarySource!$B$5:$O$563,Route_Summary!N$1,FALSE)))</f>
        <v>Low</v>
      </c>
      <c r="O52" s="180" t="str">
        <f>IF($B52="","",IF(VLOOKUP($B52,RouteSummarySource!$B$5:$O$563,Route_Summary!O$1,FALSE)="","",VLOOKUP($B52,RouteSummarySource!$B$5:$O$563,Route_Summary!O$1,FALSE)))</f>
        <v>-</v>
      </c>
      <c r="P52" s="110" t="str">
        <f>IF($B52="","",IF(VLOOKUP($B52,RouteSummarySource!$B$5:$Q$563,Route_Summary!P$1,FALSE)=0,"",VLOOKUP($B52,RouteSummarySource!$B$5:$Q$563,Route_Summary!P$1,FALSE)))</f>
        <v>Restructure</v>
      </c>
      <c r="Q52" s="179" t="str">
        <f>IF($B52="","",IF(VLOOKUP($B52,RouteSummarySource!$B$5:$Q$563,Route_Summary!Q$1,FALSE)="","",VLOOKUP($B52,RouteSummarySource!$B$5:$Q$563,Route_Summary!Q$1,FALSE)))</f>
        <v>Deleted</v>
      </c>
      <c r="R52" s="358">
        <f>IF($B52="","",IF(VLOOKUP($B52,RouteSummarySource!$B$5:$R$563,Route_Summary!R$1,FALSE)="","",VLOOKUP($B52,RouteSummarySource!$B$5:$R$563,Route_Summary!R$1,FALSE)))</f>
        <v>42248</v>
      </c>
    </row>
    <row r="53" spans="1:18" x14ac:dyDescent="0.25">
      <c r="A53">
        <v>39</v>
      </c>
      <c r="B53" s="110">
        <f>IF(HLOOKUP($B$3,'Route by Jurisdiction'!$A$1:$AP$214,A53,FALSE)="","",HLOOKUP($B$3,'Route by Jurisdiction'!$A$1:$AP$214,A53,FALSE))</f>
        <v>40</v>
      </c>
      <c r="C53" s="64" t="str">
        <f>IF($B53="","",IF(VLOOKUP($B53,RouteSummarySource!$B$5:$O$563,Route_Summary!C$1,FALSE)="","",VLOOKUP($B53,RouteSummarySource!$B$5:$O$563,Route_Summary!C$1,FALSE)))</f>
        <v>Northgate TC - Ballard - Seattle CBD via Leary Av NW</v>
      </c>
      <c r="D53" s="110" t="str">
        <f>IF($B53="","",IF(VLOOKUP($B53,RouteSummarySource!$B$5:$O$563,Route_Summary!D$1,FALSE)="","",VLOOKUP($B53,RouteSummarySource!$B$5:$O$563,Route_Summary!D$1,FALSE)))</f>
        <v>9/12</v>
      </c>
      <c r="E53" s="112" t="str">
        <f>IF($B53="","",IF(VLOOKUP($B53,RouteSummarySource!$B$5:$O$563,Route_Summary!E$1,FALSE)="","",VLOOKUP($B53,RouteSummarySource!$B$5:$O$563,Route_Summary!E$1,FALSE)))</f>
        <v>Very Frequent</v>
      </c>
      <c r="F53" s="110" t="str">
        <f>IF($B53="","",IF(VLOOKUP($B53,RouteSummarySource!$B$5:$O$563,Route_Summary!F$1,FALSE)="","",VLOOKUP($B53,RouteSummarySource!$B$5:$O$563,Route_Summary!F$1,FALSE)))</f>
        <v>C</v>
      </c>
      <c r="G53" s="111" t="str">
        <f>IF($B53="","",IF(VLOOKUP($B53,RouteSummarySource!$B$5:$O$563,Route_Summary!G$1,FALSE)="","",VLOOKUP($B53,RouteSummarySource!$B$5:$O$563,Route_Summary!G$1,FALSE)))</f>
        <v>C</v>
      </c>
      <c r="H53" s="112" t="str">
        <f>IF($B53="","",IF(VLOOKUP($B53,RouteSummarySource!$B$5:$O$563,Route_Summary!H$1,FALSE)="","",VLOOKUP($B53,RouteSummarySource!$B$5:$O$563,Route_Summary!H$1,FALSE)))</f>
        <v>C</v>
      </c>
      <c r="I53" s="110" t="str">
        <f>IF($B53="","",IF(VLOOKUP($B53,RouteSummarySource!$B$5:$O$563,Route_Summary!I$1,FALSE)="","",VLOOKUP($B53,RouteSummarySource!$B$5:$O$563,Route_Summary!I$1,FALSE)))</f>
        <v/>
      </c>
      <c r="J53" s="64" t="str">
        <f>IF($B53="","",IF(VLOOKUP($B53,RouteSummarySource!$B$5:$O$563,Route_Summary!J$1,FALSE)="","",VLOOKUP($B53,RouteSummarySource!$B$5:$O$563,Route_Summary!J$1,FALSE)))</f>
        <v/>
      </c>
      <c r="K53" s="110" t="str">
        <f>IF($B53="","",IF(VLOOKUP($B53,RouteSummarySource!$B$5:$O$563,Route_Summary!K$1,FALSE)="","",VLOOKUP($B53,RouteSummarySource!$B$5:$O$563,Route_Summary!K$1,FALSE)))</f>
        <v>Below/Below</v>
      </c>
      <c r="L53" s="111" t="str">
        <f>IF($B53="","",IF(VLOOKUP($B53,RouteSummarySource!$B$5:$O$563,Route_Summary!L$1,FALSE)="","",VLOOKUP($B53,RouteSummarySource!$B$5:$O$563,Route_Summary!L$1,FALSE)))</f>
        <v>At/At</v>
      </c>
      <c r="M53" s="112" t="str">
        <f>IF($B53="","",IF(VLOOKUP($B53,RouteSummarySource!$B$5:$O$563,Route_Summary!M$1,FALSE)="","",VLOOKUP($B53,RouteSummarySource!$B$5:$O$563,Route_Summary!M$1,FALSE)))</f>
        <v>At/At</v>
      </c>
      <c r="N53" s="62" t="str">
        <f>IF($B53="","",IF(VLOOKUP($B53,RouteSummarySource!$B$5:$O$563,Route_Summary!N$1,FALSE)="","",VLOOKUP($B53,RouteSummarySource!$B$5:$O$563,Route_Summary!N$1,FALSE)))</f>
        <v>Low</v>
      </c>
      <c r="O53" s="180" t="str">
        <f>IF($B53="","",IF(VLOOKUP($B53,RouteSummarySource!$B$5:$O$563,Route_Summary!O$1,FALSE)="","",VLOOKUP($B53,RouteSummarySource!$B$5:$O$563,Route_Summary!O$1,FALSE)))</f>
        <v>1, 2, 3</v>
      </c>
      <c r="P53" s="110" t="str">
        <f>IF($B53="","",IF(VLOOKUP($B53,RouteSummarySource!$B$5:$Q$563,Route_Summary!P$1,FALSE)=0,"",VLOOKUP($B53,RouteSummarySource!$B$5:$Q$563,Route_Summary!P$1,FALSE)))</f>
        <v>Restructure</v>
      </c>
      <c r="Q53" s="179" t="str">
        <f>IF($B53="","",IF(VLOOKUP($B53,RouteSummarySource!$B$5:$Q$563,Route_Summary!Q$1,FALSE)="","",VLOOKUP($B53,RouteSummarySource!$B$5:$Q$563,Route_Summary!Q$1,FALSE)))</f>
        <v>Revised</v>
      </c>
      <c r="R53" s="358">
        <f>IF($B53="","",IF(VLOOKUP($B53,RouteSummarySource!$B$5:$R$563,Route_Summary!R$1,FALSE)="","",VLOOKUP($B53,RouteSummarySource!$B$5:$R$563,Route_Summary!R$1,FALSE)))</f>
        <v>42156</v>
      </c>
    </row>
    <row r="54" spans="1:18" x14ac:dyDescent="0.25">
      <c r="A54">
        <v>40</v>
      </c>
      <c r="B54" s="110">
        <f>IF(HLOOKUP($B$3,'Route by Jurisdiction'!$A$1:$AP$214,A54,FALSE)="","",HLOOKUP($B$3,'Route by Jurisdiction'!$A$1:$AP$214,A54,FALSE))</f>
        <v>41</v>
      </c>
      <c r="C54" s="64" t="str">
        <f>IF($B54="","",IF(VLOOKUP($B54,RouteSummarySource!$B$5:$O$563,Route_Summary!C$1,FALSE)="","",VLOOKUP($B54,RouteSummarySource!$B$5:$O$563,Route_Summary!C$1,FALSE)))</f>
        <v>Lake City - Seattle CBD via Northgate</v>
      </c>
      <c r="D54" s="110">
        <f>IF($B54="","",IF(VLOOKUP($B54,RouteSummarySource!$B$5:$O$563,Route_Summary!D$1,FALSE)="","",VLOOKUP($B54,RouteSummarySource!$B$5:$O$563,Route_Summary!D$1,FALSE)))</f>
        <v>55</v>
      </c>
      <c r="E54" s="112" t="str">
        <f>IF($B54="","",IF(VLOOKUP($B54,RouteSummarySource!$B$5:$O$563,Route_Summary!E$1,FALSE)="","",VLOOKUP($B54,RouteSummarySource!$B$5:$O$563,Route_Summary!E$1,FALSE)))</f>
        <v>Very Frequent</v>
      </c>
      <c r="F54" s="110" t="str">
        <f>IF($B54="","",IF(VLOOKUP($B54,RouteSummarySource!$B$5:$O$563,Route_Summary!F$1,FALSE)="","",VLOOKUP($B54,RouteSummarySource!$B$5:$O$563,Route_Summary!F$1,FALSE)))</f>
        <v>A</v>
      </c>
      <c r="G54" s="111" t="str">
        <f>IF($B54="","",IF(VLOOKUP($B54,RouteSummarySource!$B$5:$O$563,Route_Summary!G$1,FALSE)="","",VLOOKUP($B54,RouteSummarySource!$B$5:$O$563,Route_Summary!G$1,FALSE)))</f>
        <v>A</v>
      </c>
      <c r="H54" s="112" t="str">
        <f>IF($B54="","",IF(VLOOKUP($B54,RouteSummarySource!$B$5:$O$563,Route_Summary!H$1,FALSE)="","",VLOOKUP($B54,RouteSummarySource!$B$5:$O$563,Route_Summary!H$1,FALSE)))</f>
        <v>A</v>
      </c>
      <c r="I54" s="110" t="str">
        <f>IF($B54="","",IF(VLOOKUP($B54,RouteSummarySource!$B$5:$O$563,Route_Summary!I$1,FALSE)="","",VLOOKUP($B54,RouteSummarySource!$B$5:$O$563,Route_Summary!I$1,FALSE)))</f>
        <v/>
      </c>
      <c r="J54" s="64" t="str">
        <f>IF($B54="","",IF(VLOOKUP($B54,RouteSummarySource!$B$5:$O$563,Route_Summary!J$1,FALSE)="","",VLOOKUP($B54,RouteSummarySource!$B$5:$O$563,Route_Summary!J$1,FALSE)))</f>
        <v/>
      </c>
      <c r="K54" s="110" t="str">
        <f>IF($B54="","",IF(VLOOKUP($B54,RouteSummarySource!$B$5:$O$563,Route_Summary!K$1,FALSE)="","",VLOOKUP($B54,RouteSummarySource!$B$5:$O$563,Route_Summary!K$1,FALSE)))</f>
        <v>Below</v>
      </c>
      <c r="L54" s="111" t="str">
        <f>IF($B54="","",IF(VLOOKUP($B54,RouteSummarySource!$B$5:$O$563,Route_Summary!L$1,FALSE)="","",VLOOKUP($B54,RouteSummarySource!$B$5:$O$563,Route_Summary!L$1,FALSE)))</f>
        <v>Below</v>
      </c>
      <c r="M54" s="112" t="str">
        <f>IF($B54="","",IF(VLOOKUP($B54,RouteSummarySource!$B$5:$O$563,Route_Summary!M$1,FALSE)="","",VLOOKUP($B54,RouteSummarySource!$B$5:$O$563,Route_Summary!M$1,FALSE)))</f>
        <v>Below</v>
      </c>
      <c r="N54" s="62" t="str">
        <f>IF($B54="","",IF(VLOOKUP($B54,RouteSummarySource!$B$5:$O$563,Route_Summary!N$1,FALSE)="","",VLOOKUP($B54,RouteSummarySource!$B$5:$O$563,Route_Summary!N$1,FALSE)))</f>
        <v>Low</v>
      </c>
      <c r="O54" s="180" t="str">
        <f>IF($B54="","",IF(VLOOKUP($B54,RouteSummarySource!$B$5:$O$563,Route_Summary!O$1,FALSE)="","",VLOOKUP($B54,RouteSummarySource!$B$5:$O$563,Route_Summary!O$1,FALSE)))</f>
        <v>2, 3, 4</v>
      </c>
      <c r="P54" s="110" t="str">
        <f>IF($B54="","",IF(VLOOKUP($B54,RouteSummarySource!$B$5:$Q$563,Route_Summary!P$1,FALSE)=0,"",VLOOKUP($B54,RouteSummarySource!$B$5:$Q$563,Route_Summary!P$1,FALSE)))</f>
        <v/>
      </c>
      <c r="Q54" s="179" t="str">
        <f>IF($B54="","",IF(VLOOKUP($B54,RouteSummarySource!$B$5:$Q$563,Route_Summary!Q$1,FALSE)="","",VLOOKUP($B54,RouteSummarySource!$B$5:$Q$563,Route_Summary!Q$1,FALSE)))</f>
        <v>Unchanged</v>
      </c>
      <c r="R54" s="358" t="str">
        <f>IF($B54="","",IF(VLOOKUP($B54,RouteSummarySource!$B$5:$R$563,Route_Summary!R$1,FALSE)="","",VLOOKUP($B54,RouteSummarySource!$B$5:$R$563,Route_Summary!R$1,FALSE)))</f>
        <v>N/A</v>
      </c>
    </row>
    <row r="55" spans="1:18" x14ac:dyDescent="0.25">
      <c r="A55">
        <v>41</v>
      </c>
      <c r="B55" s="110">
        <f>IF(HLOOKUP($B$3,'Route by Jurisdiction'!$A$1:$AP$214,A55,FALSE)="","",HLOOKUP($B$3,'Route by Jurisdiction'!$A$1:$AP$214,A55,FALSE))</f>
        <v>43</v>
      </c>
      <c r="C55" s="64" t="str">
        <f>IF($B55="","",IF(VLOOKUP($B55,RouteSummarySource!$B$5:$O$563,Route_Summary!C$1,FALSE)="","",VLOOKUP($B55,RouteSummarySource!$B$5:$O$563,Route_Summary!C$1,FALSE)))</f>
        <v>University District - Capitol Hill - Seattle CBD</v>
      </c>
      <c r="D55" s="110" t="str">
        <f>IF($B55="","",IF(VLOOKUP($B55,RouteSummarySource!$B$5:$O$563,Route_Summary!D$1,FALSE)="","",VLOOKUP($B55,RouteSummarySource!$B$5:$O$563,Route_Summary!D$1,FALSE)))</f>
        <v>None</v>
      </c>
      <c r="E55" s="112" t="str">
        <f>IF($B55="","",IF(VLOOKUP($B55,RouteSummarySource!$B$5:$O$563,Route_Summary!E$1,FALSE)="","",VLOOKUP($B55,RouteSummarySource!$B$5:$O$563,Route_Summary!E$1,FALSE)))</f>
        <v>None</v>
      </c>
      <c r="F55" s="110" t="str">
        <f>IF($B55="","",IF(VLOOKUP($B55,RouteSummarySource!$B$5:$O$563,Route_Summary!F$1,FALSE)="","",VLOOKUP($B55,RouteSummarySource!$B$5:$O$563,Route_Summary!F$1,FALSE)))</f>
        <v>B</v>
      </c>
      <c r="G55" s="111" t="str">
        <f>IF($B55="","",IF(VLOOKUP($B55,RouteSummarySource!$B$5:$O$563,Route_Summary!G$1,FALSE)="","",VLOOKUP($B55,RouteSummarySource!$B$5:$O$563,Route_Summary!G$1,FALSE)))</f>
        <v>C</v>
      </c>
      <c r="H55" s="112" t="str">
        <f>IF($B55="","",IF(VLOOKUP($B55,RouteSummarySource!$B$5:$O$563,Route_Summary!H$1,FALSE)="","",VLOOKUP($B55,RouteSummarySource!$B$5:$O$563,Route_Summary!H$1,FALSE)))</f>
        <v>B</v>
      </c>
      <c r="I55" s="110" t="str">
        <f>IF($B55="","",IF(VLOOKUP($B55,RouteSummarySource!$B$5:$O$563,Route_Summary!I$1,FALSE)="","",VLOOKUP($B55,RouteSummarySource!$B$5:$O$563,Route_Summary!I$1,FALSE)))</f>
        <v/>
      </c>
      <c r="J55" s="64" t="str">
        <f>IF($B55="","",IF(VLOOKUP($B55,RouteSummarySource!$B$5:$O$563,Route_Summary!J$1,FALSE)="","",VLOOKUP($B55,RouteSummarySource!$B$5:$O$563,Route_Summary!J$1,FALSE)))</f>
        <v/>
      </c>
      <c r="K55" s="110" t="str">
        <f>IF($B55="","",IF(VLOOKUP($B55,RouteSummarySource!$B$5:$O$563,Route_Summary!K$1,FALSE)="","",VLOOKUP($B55,RouteSummarySource!$B$5:$O$563,Route_Summary!K$1,FALSE)))</f>
        <v>None</v>
      </c>
      <c r="L55" s="111" t="str">
        <f>IF($B55="","",IF(VLOOKUP($B55,RouteSummarySource!$B$5:$O$563,Route_Summary!L$1,FALSE)="","",VLOOKUP($B55,RouteSummarySource!$B$5:$O$563,Route_Summary!L$1,FALSE)))</f>
        <v>None</v>
      </c>
      <c r="M55" s="112" t="str">
        <f>IF($B55="","",IF(VLOOKUP($B55,RouteSummarySource!$B$5:$O$563,Route_Summary!M$1,FALSE)="","",VLOOKUP($B55,RouteSummarySource!$B$5:$O$563,Route_Summary!M$1,FALSE)))</f>
        <v>None</v>
      </c>
      <c r="N55" s="62" t="str">
        <f>IF($B55="","",IF(VLOOKUP($B55,RouteSummarySource!$B$5:$O$563,Route_Summary!N$1,FALSE)="","",VLOOKUP($B55,RouteSummarySource!$B$5:$O$563,Route_Summary!N$1,FALSE)))</f>
        <v>Low</v>
      </c>
      <c r="O55" s="180" t="str">
        <f>IF($B55="","",IF(VLOOKUP($B55,RouteSummarySource!$B$5:$O$563,Route_Summary!O$1,FALSE)="","",VLOOKUP($B55,RouteSummarySource!$B$5:$O$563,Route_Summary!O$1,FALSE)))</f>
        <v>4</v>
      </c>
      <c r="P55" s="110" t="str">
        <f>IF($B55="","",IF(VLOOKUP($B55,RouteSummarySource!$B$5:$Q$563,Route_Summary!P$1,FALSE)=0,"",VLOOKUP($B55,RouteSummarySource!$B$5:$Q$563,Route_Summary!P$1,FALSE)))</f>
        <v/>
      </c>
      <c r="Q55" s="179" t="str">
        <f>IF($B55="","",IF(VLOOKUP($B55,RouteSummarySource!$B$5:$Q$563,Route_Summary!Q$1,FALSE)="","",VLOOKUP($B55,RouteSummarySource!$B$5:$Q$563,Route_Summary!Q$1,FALSE)))</f>
        <v>Unchanged</v>
      </c>
      <c r="R55" s="358" t="str">
        <f>IF($B55="","",IF(VLOOKUP($B55,RouteSummarySource!$B$5:$R$563,Route_Summary!R$1,FALSE)="","",VLOOKUP($B55,RouteSummarySource!$B$5:$R$563,Route_Summary!R$1,FALSE)))</f>
        <v>N/A</v>
      </c>
    </row>
    <row r="56" spans="1:18" x14ac:dyDescent="0.25">
      <c r="A56">
        <v>42</v>
      </c>
      <c r="B56" s="110">
        <f>IF(HLOOKUP($B$3,'Route by Jurisdiction'!$A$1:$AP$214,A56,FALSE)="","",HLOOKUP($B$3,'Route by Jurisdiction'!$A$1:$AP$214,A56,FALSE))</f>
        <v>44</v>
      </c>
      <c r="C56" s="64" t="str">
        <f>IF($B56="","",IF(VLOOKUP($B56,RouteSummarySource!$B$5:$O$563,Route_Summary!C$1,FALSE)="","",VLOOKUP($B56,RouteSummarySource!$B$5:$O$563,Route_Summary!C$1,FALSE)))</f>
        <v>Ballard - Wallingford - Montlake</v>
      </c>
      <c r="D56" s="110">
        <f>IF($B56="","",IF(VLOOKUP($B56,RouteSummarySource!$B$5:$O$563,Route_Summary!D$1,FALSE)="","",VLOOKUP($B56,RouteSummarySource!$B$5:$O$563,Route_Summary!D$1,FALSE)))</f>
        <v>11</v>
      </c>
      <c r="E56" s="112" t="str">
        <f>IF($B56="","",IF(VLOOKUP($B56,RouteSummarySource!$B$5:$O$563,Route_Summary!E$1,FALSE)="","",VLOOKUP($B56,RouteSummarySource!$B$5:$O$563,Route_Summary!E$1,FALSE)))</f>
        <v>Very Frequent</v>
      </c>
      <c r="F56" s="110" t="str">
        <f>IF($B56="","",IF(VLOOKUP($B56,RouteSummarySource!$B$5:$O$563,Route_Summary!F$1,FALSE)="","",VLOOKUP($B56,RouteSummarySource!$B$5:$O$563,Route_Summary!F$1,FALSE)))</f>
        <v>B</v>
      </c>
      <c r="G56" s="111" t="str">
        <f>IF($B56="","",IF(VLOOKUP($B56,RouteSummarySource!$B$5:$O$563,Route_Summary!G$1,FALSE)="","",VLOOKUP($B56,RouteSummarySource!$B$5:$O$563,Route_Summary!G$1,FALSE)))</f>
        <v>C</v>
      </c>
      <c r="H56" s="112" t="str">
        <f>IF($B56="","",IF(VLOOKUP($B56,RouteSummarySource!$B$5:$O$563,Route_Summary!H$1,FALSE)="","",VLOOKUP($B56,RouteSummarySource!$B$5:$O$563,Route_Summary!H$1,FALSE)))</f>
        <v>C</v>
      </c>
      <c r="I56" s="110" t="str">
        <f>IF($B56="","",IF(VLOOKUP($B56,RouteSummarySource!$B$5:$O$563,Route_Summary!I$1,FALSE)="","",VLOOKUP($B56,RouteSummarySource!$B$5:$O$563,Route_Summary!I$1,FALSE)))</f>
        <v/>
      </c>
      <c r="J56" s="64" t="str">
        <f>IF($B56="","",IF(VLOOKUP($B56,RouteSummarySource!$B$5:$O$563,Route_Summary!J$1,FALSE)="","",VLOOKUP($B56,RouteSummarySource!$B$5:$O$563,Route_Summary!J$1,FALSE)))</f>
        <v/>
      </c>
      <c r="K56" s="110" t="str">
        <f>IF($B56="","",IF(VLOOKUP($B56,RouteSummarySource!$B$5:$O$563,Route_Summary!K$1,FALSE)="","",VLOOKUP($B56,RouteSummarySource!$B$5:$O$563,Route_Summary!K$1,FALSE)))</f>
        <v>At</v>
      </c>
      <c r="L56" s="111" t="str">
        <f>IF($B56="","",IF(VLOOKUP($B56,RouteSummarySource!$B$5:$O$563,Route_Summary!L$1,FALSE)="","",VLOOKUP($B56,RouteSummarySource!$B$5:$O$563,Route_Summary!L$1,FALSE)))</f>
        <v>At</v>
      </c>
      <c r="M56" s="112" t="str">
        <f>IF($B56="","",IF(VLOOKUP($B56,RouteSummarySource!$B$5:$O$563,Route_Summary!M$1,FALSE)="","",VLOOKUP($B56,RouteSummarySource!$B$5:$O$563,Route_Summary!M$1,FALSE)))</f>
        <v>At</v>
      </c>
      <c r="N56" s="62" t="str">
        <f>IF($B56="","",IF(VLOOKUP($B56,RouteSummarySource!$B$5:$O$563,Route_Summary!N$1,FALSE)="","",VLOOKUP($B56,RouteSummarySource!$B$5:$O$563,Route_Summary!N$1,FALSE)))</f>
        <v>Low</v>
      </c>
      <c r="O56" s="180" t="str">
        <f>IF($B56="","",IF(VLOOKUP($B56,RouteSummarySource!$B$5:$O$563,Route_Summary!O$1,FALSE)="","",VLOOKUP($B56,RouteSummarySource!$B$5:$O$563,Route_Summary!O$1,FALSE)))</f>
        <v>4</v>
      </c>
      <c r="P56" s="110" t="str">
        <f>IF($B56="","",IF(VLOOKUP($B56,RouteSummarySource!$B$5:$Q$563,Route_Summary!P$1,FALSE)=0,"",VLOOKUP($B56,RouteSummarySource!$B$5:$Q$563,Route_Summary!P$1,FALSE)))</f>
        <v/>
      </c>
      <c r="Q56" s="179" t="str">
        <f>IF($B56="","",IF(VLOOKUP($B56,RouteSummarySource!$B$5:$Q$563,Route_Summary!Q$1,FALSE)="","",VLOOKUP($B56,RouteSummarySource!$B$5:$Q$563,Route_Summary!Q$1,FALSE)))</f>
        <v>Unchanged</v>
      </c>
      <c r="R56" s="358" t="str">
        <f>IF($B56="","",IF(VLOOKUP($B56,RouteSummarySource!$B$5:$R$563,Route_Summary!R$1,FALSE)="","",VLOOKUP($B56,RouteSummarySource!$B$5:$R$563,Route_Summary!R$1,FALSE)))</f>
        <v>N/A</v>
      </c>
    </row>
    <row r="57" spans="1:18" x14ac:dyDescent="0.25">
      <c r="A57">
        <v>43</v>
      </c>
      <c r="B57" s="110">
        <f>IF(HLOOKUP($B$3,'Route by Jurisdiction'!$A$1:$AP$214,A57,FALSE)="","",HLOOKUP($B$3,'Route by Jurisdiction'!$A$1:$AP$214,A57,FALSE))</f>
        <v>47</v>
      </c>
      <c r="C57" s="64" t="str">
        <f>IF($B57="","",IF(VLOOKUP($B57,RouteSummarySource!$B$5:$O$563,Route_Summary!C$1,FALSE)="","",VLOOKUP($B57,RouteSummarySource!$B$5:$O$563,Route_Summary!C$1,FALSE)))</f>
        <v>Summit - Seattle CBD</v>
      </c>
      <c r="D57" s="110" t="str">
        <f>IF($B57="","",IF(VLOOKUP($B57,RouteSummarySource!$B$5:$O$563,Route_Summary!D$1,FALSE)="","",VLOOKUP($B57,RouteSummarySource!$B$5:$O$563,Route_Summary!D$1,FALSE)))</f>
        <v>None</v>
      </c>
      <c r="E57" s="112" t="str">
        <f>IF($B57="","",IF(VLOOKUP($B57,RouteSummarySource!$B$5:$O$563,Route_Summary!E$1,FALSE)="","",VLOOKUP($B57,RouteSummarySource!$B$5:$O$563,Route_Summary!E$1,FALSE)))</f>
        <v>None</v>
      </c>
      <c r="F57" s="110" t="str">
        <f>IF($B57="","",IF(VLOOKUP($B57,RouteSummarySource!$B$5:$O$563,Route_Summary!F$1,FALSE)="","",VLOOKUP($B57,RouteSummarySource!$B$5:$O$563,Route_Summary!F$1,FALSE)))</f>
        <v>D</v>
      </c>
      <c r="G57" s="111" t="str">
        <f>IF($B57="","",IF(VLOOKUP($B57,RouteSummarySource!$B$5:$O$563,Route_Summary!G$1,FALSE)="","",VLOOKUP($B57,RouteSummarySource!$B$5:$O$563,Route_Summary!G$1,FALSE)))</f>
        <v>E</v>
      </c>
      <c r="H57" s="112" t="str">
        <f>IF($B57="","",IF(VLOOKUP($B57,RouteSummarySource!$B$5:$O$563,Route_Summary!H$1,FALSE)="","",VLOOKUP($B57,RouteSummarySource!$B$5:$O$563,Route_Summary!H$1,FALSE)))</f>
        <v>E</v>
      </c>
      <c r="I57" s="110" t="str">
        <f>IF($B57="","",IF(VLOOKUP($B57,RouteSummarySource!$B$5:$O$563,Route_Summary!I$1,FALSE)="","",VLOOKUP($B57,RouteSummarySource!$B$5:$O$563,Route_Summary!I$1,FALSE)))</f>
        <v/>
      </c>
      <c r="J57" s="64" t="str">
        <f>IF($B57="","",IF(VLOOKUP($B57,RouteSummarySource!$B$5:$O$563,Route_Summary!J$1,FALSE)="","",VLOOKUP($B57,RouteSummarySource!$B$5:$O$563,Route_Summary!J$1,FALSE)))</f>
        <v/>
      </c>
      <c r="K57" s="110" t="str">
        <f>IF($B57="","",IF(VLOOKUP($B57,RouteSummarySource!$B$5:$O$563,Route_Summary!K$1,FALSE)="","",VLOOKUP($B57,RouteSummarySource!$B$5:$O$563,Route_Summary!K$1,FALSE)))</f>
        <v>None</v>
      </c>
      <c r="L57" s="111" t="str">
        <f>IF($B57="","",IF(VLOOKUP($B57,RouteSummarySource!$B$5:$O$563,Route_Summary!L$1,FALSE)="","",VLOOKUP($B57,RouteSummarySource!$B$5:$O$563,Route_Summary!L$1,FALSE)))</f>
        <v>None</v>
      </c>
      <c r="M57" s="112" t="str">
        <f>IF($B57="","",IF(VLOOKUP($B57,RouteSummarySource!$B$5:$O$563,Route_Summary!M$1,FALSE)="","",VLOOKUP($B57,RouteSummarySource!$B$5:$O$563,Route_Summary!M$1,FALSE)))</f>
        <v>None</v>
      </c>
      <c r="N57" s="62" t="str">
        <f>IF($B57="","",IF(VLOOKUP($B57,RouteSummarySource!$B$5:$O$563,Route_Summary!N$1,FALSE)="","",VLOOKUP($B57,RouteSummarySource!$B$5:$O$563,Route_Summary!N$1,FALSE)))</f>
        <v>High</v>
      </c>
      <c r="O57" s="180" t="str">
        <f>IF($B57="","",IF(VLOOKUP($B57,RouteSummarySource!$B$5:$O$563,Route_Summary!O$1,FALSE)="","",VLOOKUP($B57,RouteSummarySource!$B$5:$O$563,Route_Summary!O$1,FALSE)))</f>
        <v>-</v>
      </c>
      <c r="P57" s="110" t="str">
        <f>IF($B57="","",IF(VLOOKUP($B57,RouteSummarySource!$B$5:$Q$563,Route_Summary!P$1,FALSE)=0,"",VLOOKUP($B57,RouteSummarySource!$B$5:$Q$563,Route_Summary!P$1,FALSE)))</f>
        <v>Lowest performing</v>
      </c>
      <c r="Q57" s="179" t="str">
        <f>IF($B57="","",IF(VLOOKUP($B57,RouteSummarySource!$B$5:$Q$563,Route_Summary!Q$1,FALSE)="","",VLOOKUP($B57,RouteSummarySource!$B$5:$Q$563,Route_Summary!Q$1,FALSE)))</f>
        <v>Deleted</v>
      </c>
      <c r="R57" s="358">
        <f>IF($B57="","",IF(VLOOKUP($B57,RouteSummarySource!$B$5:$R$563,Route_Summary!R$1,FALSE)="","",VLOOKUP($B57,RouteSummarySource!$B$5:$R$563,Route_Summary!R$1,FALSE)))</f>
        <v>41883</v>
      </c>
    </row>
    <row r="58" spans="1:18" x14ac:dyDescent="0.25">
      <c r="A58">
        <v>44</v>
      </c>
      <c r="B58" s="110">
        <f>IF(HLOOKUP($B$3,'Route by Jurisdiction'!$A$1:$AP$214,A58,FALSE)="","",HLOOKUP($B$3,'Route by Jurisdiction'!$A$1:$AP$214,A58,FALSE))</f>
        <v>48</v>
      </c>
      <c r="C58" s="64" t="str">
        <f>IF($B58="","",IF(VLOOKUP($B58,RouteSummarySource!$B$5:$O$563,Route_Summary!C$1,FALSE)="","",VLOOKUP($B58,RouteSummarySource!$B$5:$O$563,Route_Summary!C$1,FALSE)))</f>
        <v>Mt Baker - University District - Loyal Heights</v>
      </c>
      <c r="D58" s="110">
        <f>IF($B58="","",IF(VLOOKUP($B58,RouteSummarySource!$B$5:$O$563,Route_Summary!D$1,FALSE)="","",VLOOKUP($B58,RouteSummarySource!$B$5:$O$563,Route_Summary!D$1,FALSE)))</f>
        <v>8</v>
      </c>
      <c r="E58" s="112" t="str">
        <f>IF($B58="","",IF(VLOOKUP($B58,RouteSummarySource!$B$5:$O$563,Route_Summary!E$1,FALSE)="","",VLOOKUP($B58,RouteSummarySource!$B$5:$O$563,Route_Summary!E$1,FALSE)))</f>
        <v>Very Frequent</v>
      </c>
      <c r="F58" s="110" t="str">
        <f>IF($B58="","",IF(VLOOKUP($B58,RouteSummarySource!$B$5:$O$563,Route_Summary!F$1,FALSE)="","",VLOOKUP($B58,RouteSummarySource!$B$5:$O$563,Route_Summary!F$1,FALSE)))</f>
        <v>C</v>
      </c>
      <c r="G58" s="111" t="str">
        <f>IF($B58="","",IF(VLOOKUP($B58,RouteSummarySource!$B$5:$O$563,Route_Summary!G$1,FALSE)="","",VLOOKUP($B58,RouteSummarySource!$B$5:$O$563,Route_Summary!G$1,FALSE)))</f>
        <v>C</v>
      </c>
      <c r="H58" s="112" t="str">
        <f>IF($B58="","",IF(VLOOKUP($B58,RouteSummarySource!$B$5:$O$563,Route_Summary!H$1,FALSE)="","",VLOOKUP($B58,RouteSummarySource!$B$5:$O$563,Route_Summary!H$1,FALSE)))</f>
        <v>C</v>
      </c>
      <c r="I58" s="110" t="str">
        <f>IF($B58="","",IF(VLOOKUP($B58,RouteSummarySource!$B$5:$O$563,Route_Summary!I$1,FALSE)="","",VLOOKUP($B58,RouteSummarySource!$B$5:$O$563,Route_Summary!I$1,FALSE)))</f>
        <v/>
      </c>
      <c r="J58" s="64" t="str">
        <f>IF($B58="","",IF(VLOOKUP($B58,RouteSummarySource!$B$5:$O$563,Route_Summary!J$1,FALSE)="","",VLOOKUP($B58,RouteSummarySource!$B$5:$O$563,Route_Summary!J$1,FALSE)))</f>
        <v/>
      </c>
      <c r="K58" s="110" t="str">
        <f>IF($B58="","",IF(VLOOKUP($B58,RouteSummarySource!$B$5:$O$563,Route_Summary!K$1,FALSE)="","",VLOOKUP($B58,RouteSummarySource!$B$5:$O$563,Route_Summary!K$1,FALSE)))</f>
        <v>At</v>
      </c>
      <c r="L58" s="111" t="str">
        <f>IF($B58="","",IF(VLOOKUP($B58,RouteSummarySource!$B$5:$O$563,Route_Summary!L$1,FALSE)="","",VLOOKUP($B58,RouteSummarySource!$B$5:$O$563,Route_Summary!L$1,FALSE)))</f>
        <v>At</v>
      </c>
      <c r="M58" s="112" t="str">
        <f>IF($B58="","",IF(VLOOKUP($B58,RouteSummarySource!$B$5:$O$563,Route_Summary!M$1,FALSE)="","",VLOOKUP($B58,RouteSummarySource!$B$5:$O$563,Route_Summary!M$1,FALSE)))</f>
        <v>At</v>
      </c>
      <c r="N58" s="62" t="str">
        <f>IF($B58="","",IF(VLOOKUP($B58,RouteSummarySource!$B$5:$O$563,Route_Summary!N$1,FALSE)="","",VLOOKUP($B58,RouteSummarySource!$B$5:$O$563,Route_Summary!N$1,FALSE)))</f>
        <v>Low</v>
      </c>
      <c r="O58" s="180" t="str">
        <f>IF($B58="","",IF(VLOOKUP($B58,RouteSummarySource!$B$5:$O$563,Route_Summary!O$1,FALSE)="","",VLOOKUP($B58,RouteSummarySource!$B$5:$O$563,Route_Summary!O$1,FALSE)))</f>
        <v>2</v>
      </c>
      <c r="P58" s="110" t="str">
        <f>IF($B58="","",IF(VLOOKUP($B58,RouteSummarySource!$B$5:$Q$563,Route_Summary!P$1,FALSE)=0,"",VLOOKUP($B58,RouteSummarySource!$B$5:$Q$563,Route_Summary!P$1,FALSE)))</f>
        <v/>
      </c>
      <c r="Q58" s="179" t="str">
        <f>IF($B58="","",IF(VLOOKUP($B58,RouteSummarySource!$B$5:$Q$563,Route_Summary!Q$1,FALSE)="","",VLOOKUP($B58,RouteSummarySource!$B$5:$Q$563,Route_Summary!Q$1,FALSE)))</f>
        <v>Unchanged</v>
      </c>
      <c r="R58" s="358" t="str">
        <f>IF($B58="","",IF(VLOOKUP($B58,RouteSummarySource!$B$5:$R$563,Route_Summary!R$1,FALSE)="","",VLOOKUP($B58,RouteSummarySource!$B$5:$R$563,Route_Summary!R$1,FALSE)))</f>
        <v>N/A</v>
      </c>
    </row>
    <row r="59" spans="1:18" x14ac:dyDescent="0.25">
      <c r="A59">
        <v>45</v>
      </c>
      <c r="B59" s="110" t="str">
        <f>IF(HLOOKUP($B$3,'Route by Jurisdiction'!$A$1:$AP$214,A59,FALSE)="","",HLOOKUP($B$3,'Route by Jurisdiction'!$A$1:$AP$214,A59,FALSE))</f>
        <v>48EX</v>
      </c>
      <c r="C59" s="64" t="str">
        <f>IF($B59="","",IF(VLOOKUP($B59,RouteSummarySource!$B$5:$O$563,Route_Summary!C$1,FALSE)="","",VLOOKUP($B59,RouteSummarySource!$B$5:$O$563,Route_Summary!C$1,FALSE)))</f>
        <v>Mt Baker - University District - Loyal Heights</v>
      </c>
      <c r="D59" s="110" t="str">
        <f>IF($B59="","",IF(VLOOKUP($B59,RouteSummarySource!$B$5:$O$563,Route_Summary!D$1,FALSE)="","",VLOOKUP($B59,RouteSummarySource!$B$5:$O$563,Route_Summary!D$1,FALSE)))</f>
        <v>Peak</v>
      </c>
      <c r="E59" s="112" t="str">
        <f>IF($B59="","",IF(VLOOKUP($B59,RouteSummarySource!$B$5:$O$563,Route_Summary!E$1,FALSE)="","",VLOOKUP($B59,RouteSummarySource!$B$5:$O$563,Route_Summary!E$1,FALSE)))</f>
        <v>Peak</v>
      </c>
      <c r="F59" s="110" t="str">
        <f>IF($B59="","",IF(VLOOKUP($B59,RouteSummarySource!$B$5:$O$563,Route_Summary!F$1,FALSE)="","",VLOOKUP($B59,RouteSummarySource!$B$5:$O$563,Route_Summary!F$1,FALSE)))</f>
        <v>D</v>
      </c>
      <c r="G59" s="111" t="str">
        <f>IF($B59="","",IF(VLOOKUP($B59,RouteSummarySource!$B$5:$O$563,Route_Summary!G$1,FALSE)="","",VLOOKUP($B59,RouteSummarySource!$B$5:$O$563,Route_Summary!G$1,FALSE)))</f>
        <v/>
      </c>
      <c r="H59" s="112" t="str">
        <f>IF($B59="","",IF(VLOOKUP($B59,RouteSummarySource!$B$5:$O$563,Route_Summary!H$1,FALSE)="","",VLOOKUP($B59,RouteSummarySource!$B$5:$O$563,Route_Summary!H$1,FALSE)))</f>
        <v/>
      </c>
      <c r="I59" s="110" t="str">
        <f>IF($B59="","",IF(VLOOKUP($B59,RouteSummarySource!$B$5:$O$563,Route_Summary!I$1,FALSE)="","",VLOOKUP($B59,RouteSummarySource!$B$5:$O$563,Route_Summary!I$1,FALSE)))</f>
        <v>No</v>
      </c>
      <c r="J59" s="64" t="str">
        <f>IF($B59="","",IF(VLOOKUP($B59,RouteSummarySource!$B$5:$O$563,Route_Summary!J$1,FALSE)="","",VLOOKUP($B59,RouteSummarySource!$B$5:$O$563,Route_Summary!J$1,FALSE)))</f>
        <v>Yes</v>
      </c>
      <c r="K59" s="110" t="str">
        <f>IF($B59="","",IF(VLOOKUP($B59,RouteSummarySource!$B$5:$O$563,Route_Summary!K$1,FALSE)="","",VLOOKUP($B59,RouteSummarySource!$B$5:$O$563,Route_Summary!K$1,FALSE)))</f>
        <v>Peak</v>
      </c>
      <c r="L59" s="111" t="str">
        <f>IF($B59="","",IF(VLOOKUP($B59,RouteSummarySource!$B$5:$O$563,Route_Summary!L$1,FALSE)="","",VLOOKUP($B59,RouteSummarySource!$B$5:$O$563,Route_Summary!L$1,FALSE)))</f>
        <v>Peak</v>
      </c>
      <c r="M59" s="112" t="str">
        <f>IF($B59="","",IF(VLOOKUP($B59,RouteSummarySource!$B$5:$O$563,Route_Summary!M$1,FALSE)="","",VLOOKUP($B59,RouteSummarySource!$B$5:$O$563,Route_Summary!M$1,FALSE)))</f>
        <v>Peak</v>
      </c>
      <c r="N59" s="62" t="str">
        <f>IF($B59="","",IF(VLOOKUP($B59,RouteSummarySource!$B$5:$O$563,Route_Summary!N$1,FALSE)="","",VLOOKUP($B59,RouteSummarySource!$B$5:$O$563,Route_Summary!N$1,FALSE)))</f>
        <v>High</v>
      </c>
      <c r="O59" s="180" t="str">
        <f>IF($B59="","",IF(VLOOKUP($B59,RouteSummarySource!$B$5:$O$563,Route_Summary!O$1,FALSE)="","",VLOOKUP($B59,RouteSummarySource!$B$5:$O$563,Route_Summary!O$1,FALSE)))</f>
        <v>-</v>
      </c>
      <c r="P59" s="110" t="str">
        <f>IF($B59="","",IF(VLOOKUP($B59,RouteSummarySource!$B$5:$Q$563,Route_Summary!P$1,FALSE)=0,"",VLOOKUP($B59,RouteSummarySource!$B$5:$Q$563,Route_Summary!P$1,FALSE)))</f>
        <v>Low performing</v>
      </c>
      <c r="Q59" s="179" t="str">
        <f>IF($B59="","",IF(VLOOKUP($B59,RouteSummarySource!$B$5:$Q$563,Route_Summary!Q$1,FALSE)="","",VLOOKUP($B59,RouteSummarySource!$B$5:$Q$563,Route_Summary!Q$1,FALSE)))</f>
        <v>Deleted</v>
      </c>
      <c r="R59" s="358">
        <f>IF($B59="","",IF(VLOOKUP($B59,RouteSummarySource!$B$5:$R$563,Route_Summary!R$1,FALSE)="","",VLOOKUP($B59,RouteSummarySource!$B$5:$R$563,Route_Summary!R$1,FALSE)))</f>
        <v>41883</v>
      </c>
    </row>
    <row r="60" spans="1:18" x14ac:dyDescent="0.25">
      <c r="A60">
        <v>46</v>
      </c>
      <c r="B60" s="110">
        <f>IF(HLOOKUP($B$3,'Route by Jurisdiction'!$A$1:$AP$214,A60,FALSE)="","",HLOOKUP($B$3,'Route by Jurisdiction'!$A$1:$AP$214,A60,FALSE))</f>
        <v>49</v>
      </c>
      <c r="C60" s="64" t="str">
        <f>IF($B60="","",IF(VLOOKUP($B60,RouteSummarySource!$B$5:$O$563,Route_Summary!C$1,FALSE)="","",VLOOKUP($B60,RouteSummarySource!$B$5:$O$563,Route_Summary!C$1,FALSE)))</f>
        <v>University District - Capitol Hill - Seattle CBD</v>
      </c>
      <c r="D60" s="110">
        <f>IF($B60="","",IF(VLOOKUP($B60,RouteSummarySource!$B$5:$O$563,Route_Summary!D$1,FALSE)="","",VLOOKUP($B60,RouteSummarySource!$B$5:$O$563,Route_Summary!D$1,FALSE)))</f>
        <v>105</v>
      </c>
      <c r="E60" s="112" t="str">
        <f>IF($B60="","",IF(VLOOKUP($B60,RouteSummarySource!$B$5:$O$563,Route_Summary!E$1,FALSE)="","",VLOOKUP($B60,RouteSummarySource!$B$5:$O$563,Route_Summary!E$1,FALSE)))</f>
        <v>Very Frequent</v>
      </c>
      <c r="F60" s="110" t="str">
        <f>IF($B60="","",IF(VLOOKUP($B60,RouteSummarySource!$B$5:$O$563,Route_Summary!F$1,FALSE)="","",VLOOKUP($B60,RouteSummarySource!$B$5:$O$563,Route_Summary!F$1,FALSE)))</f>
        <v>A</v>
      </c>
      <c r="G60" s="111" t="str">
        <f>IF($B60="","",IF(VLOOKUP($B60,RouteSummarySource!$B$5:$O$563,Route_Summary!G$1,FALSE)="","",VLOOKUP($B60,RouteSummarySource!$B$5:$O$563,Route_Summary!G$1,FALSE)))</f>
        <v>A</v>
      </c>
      <c r="H60" s="112" t="str">
        <f>IF($B60="","",IF(VLOOKUP($B60,RouteSummarySource!$B$5:$O$563,Route_Summary!H$1,FALSE)="","",VLOOKUP($B60,RouteSummarySource!$B$5:$O$563,Route_Summary!H$1,FALSE)))</f>
        <v>A</v>
      </c>
      <c r="I60" s="110" t="str">
        <f>IF($B60="","",IF(VLOOKUP($B60,RouteSummarySource!$B$5:$O$563,Route_Summary!I$1,FALSE)="","",VLOOKUP($B60,RouteSummarySource!$B$5:$O$563,Route_Summary!I$1,FALSE)))</f>
        <v/>
      </c>
      <c r="J60" s="64" t="str">
        <f>IF($B60="","",IF(VLOOKUP($B60,RouteSummarySource!$B$5:$O$563,Route_Summary!J$1,FALSE)="","",VLOOKUP($B60,RouteSummarySource!$B$5:$O$563,Route_Summary!J$1,FALSE)))</f>
        <v/>
      </c>
      <c r="K60" s="110" t="str">
        <f>IF($B60="","",IF(VLOOKUP($B60,RouteSummarySource!$B$5:$O$563,Route_Summary!K$1,FALSE)="","",VLOOKUP($B60,RouteSummarySource!$B$5:$O$563,Route_Summary!K$1,FALSE)))</f>
        <v>Below</v>
      </c>
      <c r="L60" s="111" t="str">
        <f>IF($B60="","",IF(VLOOKUP($B60,RouteSummarySource!$B$5:$O$563,Route_Summary!L$1,FALSE)="","",VLOOKUP($B60,RouteSummarySource!$B$5:$O$563,Route_Summary!L$1,FALSE)))</f>
        <v>At</v>
      </c>
      <c r="M60" s="112" t="str">
        <f>IF($B60="","",IF(VLOOKUP($B60,RouteSummarySource!$B$5:$O$563,Route_Summary!M$1,FALSE)="","",VLOOKUP($B60,RouteSummarySource!$B$5:$O$563,Route_Summary!M$1,FALSE)))</f>
        <v>At</v>
      </c>
      <c r="N60" s="62" t="str">
        <f>IF($B60="","",IF(VLOOKUP($B60,RouteSummarySource!$B$5:$O$563,Route_Summary!N$1,FALSE)="","",VLOOKUP($B60,RouteSummarySource!$B$5:$O$563,Route_Summary!N$1,FALSE)))</f>
        <v>Low</v>
      </c>
      <c r="O60" s="180" t="str">
        <f>IF($B60="","",IF(VLOOKUP($B60,RouteSummarySource!$B$5:$O$563,Route_Summary!O$1,FALSE)="","",VLOOKUP($B60,RouteSummarySource!$B$5:$O$563,Route_Summary!O$1,FALSE)))</f>
        <v>3, 4</v>
      </c>
      <c r="P60" s="110" t="str">
        <f>IF($B60="","",IF(VLOOKUP($B60,RouteSummarySource!$B$5:$Q$563,Route_Summary!P$1,FALSE)=0,"",VLOOKUP($B60,RouteSummarySource!$B$5:$Q$563,Route_Summary!P$1,FALSE)))</f>
        <v/>
      </c>
      <c r="Q60" s="179" t="str">
        <f>IF($B60="","",IF(VLOOKUP($B60,RouteSummarySource!$B$5:$Q$563,Route_Summary!Q$1,FALSE)="","",VLOOKUP($B60,RouteSummarySource!$B$5:$Q$563,Route_Summary!Q$1,FALSE)))</f>
        <v>Unchanged</v>
      </c>
      <c r="R60" s="358" t="str">
        <f>IF($B60="","",IF(VLOOKUP($B60,RouteSummarySource!$B$5:$R$563,Route_Summary!R$1,FALSE)="","",VLOOKUP($B60,RouteSummarySource!$B$5:$R$563,Route_Summary!R$1,FALSE)))</f>
        <v>N/A</v>
      </c>
    </row>
    <row r="61" spans="1:18" x14ac:dyDescent="0.25">
      <c r="A61">
        <v>47</v>
      </c>
      <c r="B61" s="110">
        <f>IF(HLOOKUP($B$3,'Route by Jurisdiction'!$A$1:$AP$214,A61,FALSE)="","",HLOOKUP($B$3,'Route by Jurisdiction'!$A$1:$AP$214,A61,FALSE))</f>
        <v>50</v>
      </c>
      <c r="C61" s="64" t="str">
        <f>IF($B61="","",IF(VLOOKUP($B61,RouteSummarySource!$B$5:$O$563,Route_Summary!C$1,FALSE)="","",VLOOKUP($B61,RouteSummarySource!$B$5:$O$563,Route_Summary!C$1,FALSE)))</f>
        <v>Alki - Columbia City - Othello Station</v>
      </c>
      <c r="D61" s="110" t="str">
        <f>IF($B61="","",IF(VLOOKUP($B61,RouteSummarySource!$B$5:$O$563,Route_Summary!D$1,FALSE)="","",VLOOKUP($B61,RouteSummarySource!$B$5:$O$563,Route_Summary!D$1,FALSE)))</f>
        <v>2/71</v>
      </c>
      <c r="E61" s="112" t="str">
        <f>IF($B61="","",IF(VLOOKUP($B61,RouteSummarySource!$B$5:$O$563,Route_Summary!E$1,FALSE)="","",VLOOKUP($B61,RouteSummarySource!$B$5:$O$563,Route_Summary!E$1,FALSE)))</f>
        <v>Frequent</v>
      </c>
      <c r="F61" s="110" t="str">
        <f>IF($B61="","",IF(VLOOKUP($B61,RouteSummarySource!$B$5:$O$563,Route_Summary!F$1,FALSE)="","",VLOOKUP($B61,RouteSummarySource!$B$5:$O$563,Route_Summary!F$1,FALSE)))</f>
        <v>C</v>
      </c>
      <c r="G61" s="111" t="str">
        <f>IF($B61="","",IF(VLOOKUP($B61,RouteSummarySource!$B$5:$O$563,Route_Summary!G$1,FALSE)="","",VLOOKUP($B61,RouteSummarySource!$B$5:$O$563,Route_Summary!G$1,FALSE)))</f>
        <v>C</v>
      </c>
      <c r="H61" s="112" t="str">
        <f>IF($B61="","",IF(VLOOKUP($B61,RouteSummarySource!$B$5:$O$563,Route_Summary!H$1,FALSE)="","",VLOOKUP($B61,RouteSummarySource!$B$5:$O$563,Route_Summary!H$1,FALSE)))</f>
        <v>E</v>
      </c>
      <c r="I61" s="110" t="str">
        <f>IF($B61="","",IF(VLOOKUP($B61,RouteSummarySource!$B$5:$O$563,Route_Summary!I$1,FALSE)="","",VLOOKUP($B61,RouteSummarySource!$B$5:$O$563,Route_Summary!I$1,FALSE)))</f>
        <v/>
      </c>
      <c r="J61" s="64" t="str">
        <f>IF($B61="","",IF(VLOOKUP($B61,RouteSummarySource!$B$5:$O$563,Route_Summary!J$1,FALSE)="","",VLOOKUP($B61,RouteSummarySource!$B$5:$O$563,Route_Summary!J$1,FALSE)))</f>
        <v/>
      </c>
      <c r="K61" s="110" t="str">
        <f>IF($B61="","",IF(VLOOKUP($B61,RouteSummarySource!$B$5:$O$563,Route_Summary!K$1,FALSE)="","",VLOOKUP($B61,RouteSummarySource!$B$5:$O$563,Route_Summary!K$1,FALSE)))</f>
        <v>Below/Below</v>
      </c>
      <c r="L61" s="111" t="str">
        <f>IF($B61="","",IF(VLOOKUP($B61,RouteSummarySource!$B$5:$O$563,Route_Summary!L$1,FALSE)="","",VLOOKUP($B61,RouteSummarySource!$B$5:$O$563,Route_Summary!L$1,FALSE)))</f>
        <v>At/At</v>
      </c>
      <c r="M61" s="112" t="str">
        <f>IF($B61="","",IF(VLOOKUP($B61,RouteSummarySource!$B$5:$O$563,Route_Summary!M$1,FALSE)="","",VLOOKUP($B61,RouteSummarySource!$B$5:$O$563,Route_Summary!M$1,FALSE)))</f>
        <v>At/At</v>
      </c>
      <c r="N61" s="62" t="str">
        <f>IF($B61="","",IF(VLOOKUP($B61,RouteSummarySource!$B$5:$O$563,Route_Summary!N$1,FALSE)="","",VLOOKUP($B61,RouteSummarySource!$B$5:$O$563,Route_Summary!N$1,FALSE)))</f>
        <v>Medium</v>
      </c>
      <c r="O61" s="180" t="str">
        <f>IF($B61="","",IF(VLOOKUP($B61,RouteSummarySource!$B$5:$O$563,Route_Summary!O$1,FALSE)="","",VLOOKUP($B61,RouteSummarySource!$B$5:$O$563,Route_Summary!O$1,FALSE)))</f>
        <v>3</v>
      </c>
      <c r="P61" s="110" t="str">
        <f>IF($B61="","",IF(VLOOKUP($B61,RouteSummarySource!$B$5:$Q$563,Route_Summary!P$1,FALSE)=0,"",VLOOKUP($B61,RouteSummarySource!$B$5:$Q$563,Route_Summary!P$1,FALSE)))</f>
        <v>Restructure</v>
      </c>
      <c r="Q61" s="179" t="str">
        <f>IF($B61="","",IF(VLOOKUP($B61,RouteSummarySource!$B$5:$Q$563,Route_Summary!Q$1,FALSE)="","",VLOOKUP($B61,RouteSummarySource!$B$5:$Q$563,Route_Summary!Q$1,FALSE)))</f>
        <v>Revised</v>
      </c>
      <c r="R61" s="358">
        <f>IF($B61="","",IF(VLOOKUP($B61,RouteSummarySource!$B$5:$R$563,Route_Summary!R$1,FALSE)="","",VLOOKUP($B61,RouteSummarySource!$B$5:$R$563,Route_Summary!R$1,FALSE)))</f>
        <v>42248</v>
      </c>
    </row>
    <row r="62" spans="1:18" x14ac:dyDescent="0.25">
      <c r="A62">
        <v>48</v>
      </c>
      <c r="B62" s="110">
        <f>IF(HLOOKUP($B$3,'Route by Jurisdiction'!$A$1:$AP$214,A62,FALSE)="","",HLOOKUP($B$3,'Route by Jurisdiction'!$A$1:$AP$214,A62,FALSE))</f>
        <v>55</v>
      </c>
      <c r="C62" s="64" t="str">
        <f>IF($B62="","",IF(VLOOKUP($B62,RouteSummarySource!$B$5:$O$563,Route_Summary!C$1,FALSE)="","",VLOOKUP($B62,RouteSummarySource!$B$5:$O$563,Route_Summary!C$1,FALSE)))</f>
        <v>Admiral District - Alaska Junction - Seattle CBD</v>
      </c>
      <c r="D62" s="110" t="str">
        <f>IF($B62="","",IF(VLOOKUP($B62,RouteSummarySource!$B$5:$O$563,Route_Summary!D$1,FALSE)="","",VLOOKUP($B62,RouteSummarySource!$B$5:$O$563,Route_Summary!D$1,FALSE)))</f>
        <v>Peak</v>
      </c>
      <c r="E62" s="112" t="str">
        <f>IF($B62="","",IF(VLOOKUP($B62,RouteSummarySource!$B$5:$O$563,Route_Summary!E$1,FALSE)="","",VLOOKUP($B62,RouteSummarySource!$B$5:$O$563,Route_Summary!E$1,FALSE)))</f>
        <v>Peak</v>
      </c>
      <c r="F62" s="110" t="str">
        <f>IF($B62="","",IF(VLOOKUP($B62,RouteSummarySource!$B$5:$O$563,Route_Summary!F$1,FALSE)="","",VLOOKUP($B62,RouteSummarySource!$B$5:$O$563,Route_Summary!F$1,FALSE)))</f>
        <v>C</v>
      </c>
      <c r="G62" s="111" t="str">
        <f>IF($B62="","",IF(VLOOKUP($B62,RouteSummarySource!$B$5:$O$563,Route_Summary!G$1,FALSE)="","",VLOOKUP($B62,RouteSummarySource!$B$5:$O$563,Route_Summary!G$1,FALSE)))</f>
        <v/>
      </c>
      <c r="H62" s="112" t="str">
        <f>IF($B62="","",IF(VLOOKUP($B62,RouteSummarySource!$B$5:$O$563,Route_Summary!H$1,FALSE)="","",VLOOKUP($B62,RouteSummarySource!$B$5:$O$563,Route_Summary!H$1,FALSE)))</f>
        <v/>
      </c>
      <c r="I62" s="110" t="str">
        <f>IF($B62="","",IF(VLOOKUP($B62,RouteSummarySource!$B$5:$O$563,Route_Summary!I$1,FALSE)="","",VLOOKUP($B62,RouteSummarySource!$B$5:$O$563,Route_Summary!I$1,FALSE)))</f>
        <v>No</v>
      </c>
      <c r="J62" s="64" t="str">
        <f>IF($B62="","",IF(VLOOKUP($B62,RouteSummarySource!$B$5:$O$563,Route_Summary!J$1,FALSE)="","",VLOOKUP($B62,RouteSummarySource!$B$5:$O$563,Route_Summary!J$1,FALSE)))</f>
        <v>No</v>
      </c>
      <c r="K62" s="110" t="str">
        <f>IF($B62="","",IF(VLOOKUP($B62,RouteSummarySource!$B$5:$O$563,Route_Summary!K$1,FALSE)="","",VLOOKUP($B62,RouteSummarySource!$B$5:$O$563,Route_Summary!K$1,FALSE)))</f>
        <v>Peak</v>
      </c>
      <c r="L62" s="111" t="str">
        <f>IF($B62="","",IF(VLOOKUP($B62,RouteSummarySource!$B$5:$O$563,Route_Summary!L$1,FALSE)="","",VLOOKUP($B62,RouteSummarySource!$B$5:$O$563,Route_Summary!L$1,FALSE)))</f>
        <v>Peak</v>
      </c>
      <c r="M62" s="112" t="str">
        <f>IF($B62="","",IF(VLOOKUP($B62,RouteSummarySource!$B$5:$O$563,Route_Summary!M$1,FALSE)="","",VLOOKUP($B62,RouteSummarySource!$B$5:$O$563,Route_Summary!M$1,FALSE)))</f>
        <v>Peak</v>
      </c>
      <c r="N62" s="62" t="str">
        <f>IF($B62="","",IF(VLOOKUP($B62,RouteSummarySource!$B$5:$O$563,Route_Summary!N$1,FALSE)="","",VLOOKUP($B62,RouteSummarySource!$B$5:$O$563,Route_Summary!N$1,FALSE)))</f>
        <v>Low</v>
      </c>
      <c r="O62" s="180" t="str">
        <f>IF($B62="","",IF(VLOOKUP($B62,RouteSummarySource!$B$5:$O$563,Route_Summary!O$1,FALSE)="","",VLOOKUP($B62,RouteSummarySource!$B$5:$O$563,Route_Summary!O$1,FALSE)))</f>
        <v>2</v>
      </c>
      <c r="P62" s="110" t="str">
        <f>IF($B62="","",IF(VLOOKUP($B62,RouteSummarySource!$B$5:$Q$563,Route_Summary!P$1,FALSE)=0,"",VLOOKUP($B62,RouteSummarySource!$B$5:$Q$563,Route_Summary!P$1,FALSE)))</f>
        <v/>
      </c>
      <c r="Q62" s="179" t="str">
        <f>IF($B62="","",IF(VLOOKUP($B62,RouteSummarySource!$B$5:$Q$563,Route_Summary!Q$1,FALSE)="","",VLOOKUP($B62,RouteSummarySource!$B$5:$Q$563,Route_Summary!Q$1,FALSE)))</f>
        <v>Unchanged</v>
      </c>
      <c r="R62" s="358" t="str">
        <f>IF($B62="","",IF(VLOOKUP($B62,RouteSummarySource!$B$5:$R$563,Route_Summary!R$1,FALSE)="","",VLOOKUP($B62,RouteSummarySource!$B$5:$R$563,Route_Summary!R$1,FALSE)))</f>
        <v>N/A</v>
      </c>
    </row>
    <row r="63" spans="1:18" x14ac:dyDescent="0.25">
      <c r="A63">
        <v>49</v>
      </c>
      <c r="B63" s="110" t="str">
        <f>IF(HLOOKUP($B$3,'Route by Jurisdiction'!$A$1:$AP$214,A63,FALSE)="","",HLOOKUP($B$3,'Route by Jurisdiction'!$A$1:$AP$214,A63,FALSE))</f>
        <v>56EX</v>
      </c>
      <c r="C63" s="64" t="str">
        <f>IF($B63="","",IF(VLOOKUP($B63,RouteSummarySource!$B$5:$O$563,Route_Summary!C$1,FALSE)="","",VLOOKUP($B63,RouteSummarySource!$B$5:$O$563,Route_Summary!C$1,FALSE)))</f>
        <v>Alki - Seattle CBD</v>
      </c>
      <c r="D63" s="110" t="str">
        <f>IF($B63="","",IF(VLOOKUP($B63,RouteSummarySource!$B$5:$O$563,Route_Summary!D$1,FALSE)="","",VLOOKUP($B63,RouteSummarySource!$B$5:$O$563,Route_Summary!D$1,FALSE)))</f>
        <v>Peak</v>
      </c>
      <c r="E63" s="112" t="str">
        <f>IF($B63="","",IF(VLOOKUP($B63,RouteSummarySource!$B$5:$O$563,Route_Summary!E$1,FALSE)="","",VLOOKUP($B63,RouteSummarySource!$B$5:$O$563,Route_Summary!E$1,FALSE)))</f>
        <v>Peak</v>
      </c>
      <c r="F63" s="110" t="str">
        <f>IF($B63="","",IF(VLOOKUP($B63,RouteSummarySource!$B$5:$O$563,Route_Summary!F$1,FALSE)="","",VLOOKUP($B63,RouteSummarySource!$B$5:$O$563,Route_Summary!F$1,FALSE)))</f>
        <v>C</v>
      </c>
      <c r="G63" s="111" t="str">
        <f>IF($B63="","",IF(VLOOKUP($B63,RouteSummarySource!$B$5:$O$563,Route_Summary!G$1,FALSE)="","",VLOOKUP($B63,RouteSummarySource!$B$5:$O$563,Route_Summary!G$1,FALSE)))</f>
        <v/>
      </c>
      <c r="H63" s="112" t="str">
        <f>IF($B63="","",IF(VLOOKUP($B63,RouteSummarySource!$B$5:$O$563,Route_Summary!H$1,FALSE)="","",VLOOKUP($B63,RouteSummarySource!$B$5:$O$563,Route_Summary!H$1,FALSE)))</f>
        <v/>
      </c>
      <c r="I63" s="110" t="str">
        <f>IF($B63="","",IF(VLOOKUP($B63,RouteSummarySource!$B$5:$O$563,Route_Summary!I$1,FALSE)="","",VLOOKUP($B63,RouteSummarySource!$B$5:$O$563,Route_Summary!I$1,FALSE)))</f>
        <v>Yes</v>
      </c>
      <c r="J63" s="64" t="str">
        <f>IF($B63="","",IF(VLOOKUP($B63,RouteSummarySource!$B$5:$O$563,Route_Summary!J$1,FALSE)="","",VLOOKUP($B63,RouteSummarySource!$B$5:$O$563,Route_Summary!J$1,FALSE)))</f>
        <v>No</v>
      </c>
      <c r="K63" s="110" t="str">
        <f>IF($B63="","",IF(VLOOKUP($B63,RouteSummarySource!$B$5:$O$563,Route_Summary!K$1,FALSE)="","",VLOOKUP($B63,RouteSummarySource!$B$5:$O$563,Route_Summary!K$1,FALSE)))</f>
        <v>Peak</v>
      </c>
      <c r="L63" s="111" t="str">
        <f>IF($B63="","",IF(VLOOKUP($B63,RouteSummarySource!$B$5:$O$563,Route_Summary!L$1,FALSE)="","",VLOOKUP($B63,RouteSummarySource!$B$5:$O$563,Route_Summary!L$1,FALSE)))</f>
        <v>Peak</v>
      </c>
      <c r="M63" s="112" t="str">
        <f>IF($B63="","",IF(VLOOKUP($B63,RouteSummarySource!$B$5:$O$563,Route_Summary!M$1,FALSE)="","",VLOOKUP($B63,RouteSummarySource!$B$5:$O$563,Route_Summary!M$1,FALSE)))</f>
        <v>Peak</v>
      </c>
      <c r="N63" s="62" t="str">
        <f>IF($B63="","",IF(VLOOKUP($B63,RouteSummarySource!$B$5:$O$563,Route_Summary!N$1,FALSE)="","",VLOOKUP($B63,RouteSummarySource!$B$5:$O$563,Route_Summary!N$1,FALSE)))</f>
        <v>Low</v>
      </c>
      <c r="O63" s="180" t="str">
        <f>IF($B63="","",IF(VLOOKUP($B63,RouteSummarySource!$B$5:$O$563,Route_Summary!O$1,FALSE)="","",VLOOKUP($B63,RouteSummarySource!$B$5:$O$563,Route_Summary!O$1,FALSE)))</f>
        <v>2</v>
      </c>
      <c r="P63" s="110" t="str">
        <f>IF($B63="","",IF(VLOOKUP($B63,RouteSummarySource!$B$5:$Q$563,Route_Summary!P$1,FALSE)=0,"",VLOOKUP($B63,RouteSummarySource!$B$5:$Q$563,Route_Summary!P$1,FALSE)))</f>
        <v>Restructure</v>
      </c>
      <c r="Q63" s="179" t="str">
        <f>IF($B63="","",IF(VLOOKUP($B63,RouteSummarySource!$B$5:$Q$563,Route_Summary!Q$1,FALSE)="","",VLOOKUP($B63,RouteSummarySource!$B$5:$Q$563,Route_Summary!Q$1,FALSE)))</f>
        <v>Revised</v>
      </c>
      <c r="R63" s="358">
        <f>IF($B63="","",IF(VLOOKUP($B63,RouteSummarySource!$B$5:$R$563,Route_Summary!R$1,FALSE)="","",VLOOKUP($B63,RouteSummarySource!$B$5:$R$563,Route_Summary!R$1,FALSE)))</f>
        <v>42248</v>
      </c>
    </row>
    <row r="64" spans="1:18" x14ac:dyDescent="0.25">
      <c r="A64">
        <v>50</v>
      </c>
      <c r="B64" s="110">
        <f>IF(HLOOKUP($B$3,'Route by Jurisdiction'!$A$1:$AP$214,A64,FALSE)="","",HLOOKUP($B$3,'Route by Jurisdiction'!$A$1:$AP$214,A64,FALSE))</f>
        <v>57</v>
      </c>
      <c r="C64" s="64" t="str">
        <f>IF($B64="","",IF(VLOOKUP($B64,RouteSummarySource!$B$5:$O$563,Route_Summary!C$1,FALSE)="","",VLOOKUP($B64,RouteSummarySource!$B$5:$O$563,Route_Summary!C$1,FALSE)))</f>
        <v>Alaska Junction - Seattle CBD</v>
      </c>
      <c r="D64" s="110" t="str">
        <f>IF($B64="","",IF(VLOOKUP($B64,RouteSummarySource!$B$5:$O$563,Route_Summary!D$1,FALSE)="","",VLOOKUP($B64,RouteSummarySource!$B$5:$O$563,Route_Summary!D$1,FALSE)))</f>
        <v>Peak</v>
      </c>
      <c r="E64" s="112" t="str">
        <f>IF($B64="","",IF(VLOOKUP($B64,RouteSummarySource!$B$5:$O$563,Route_Summary!E$1,FALSE)="","",VLOOKUP($B64,RouteSummarySource!$B$5:$O$563,Route_Summary!E$1,FALSE)))</f>
        <v>Peak</v>
      </c>
      <c r="F64" s="110" t="str">
        <f>IF($B64="","",IF(VLOOKUP($B64,RouteSummarySource!$B$5:$O$563,Route_Summary!F$1,FALSE)="","",VLOOKUP($B64,RouteSummarySource!$B$5:$O$563,Route_Summary!F$1,FALSE)))</f>
        <v>C</v>
      </c>
      <c r="G64" s="111" t="str">
        <f>IF($B64="","",IF(VLOOKUP($B64,RouteSummarySource!$B$5:$O$563,Route_Summary!G$1,FALSE)="","",VLOOKUP($B64,RouteSummarySource!$B$5:$O$563,Route_Summary!G$1,FALSE)))</f>
        <v/>
      </c>
      <c r="H64" s="112" t="str">
        <f>IF($B64="","",IF(VLOOKUP($B64,RouteSummarySource!$B$5:$O$563,Route_Summary!H$1,FALSE)="","",VLOOKUP($B64,RouteSummarySource!$B$5:$O$563,Route_Summary!H$1,FALSE)))</f>
        <v/>
      </c>
      <c r="I64" s="110" t="str">
        <f>IF($B64="","",IF(VLOOKUP($B64,RouteSummarySource!$B$5:$O$563,Route_Summary!I$1,FALSE)="","",VLOOKUP($B64,RouteSummarySource!$B$5:$O$563,Route_Summary!I$1,FALSE)))</f>
        <v>No</v>
      </c>
      <c r="J64" s="64" t="str">
        <f>IF($B64="","",IF(VLOOKUP($B64,RouteSummarySource!$B$5:$O$563,Route_Summary!J$1,FALSE)="","",VLOOKUP($B64,RouteSummarySource!$B$5:$O$563,Route_Summary!J$1,FALSE)))</f>
        <v>Yes</v>
      </c>
      <c r="K64" s="110" t="str">
        <f>IF($B64="","",IF(VLOOKUP($B64,RouteSummarySource!$B$5:$O$563,Route_Summary!K$1,FALSE)="","",VLOOKUP($B64,RouteSummarySource!$B$5:$O$563,Route_Summary!K$1,FALSE)))</f>
        <v>Peak</v>
      </c>
      <c r="L64" s="111" t="str">
        <f>IF($B64="","",IF(VLOOKUP($B64,RouteSummarySource!$B$5:$O$563,Route_Summary!L$1,FALSE)="","",VLOOKUP($B64,RouteSummarySource!$B$5:$O$563,Route_Summary!L$1,FALSE)))</f>
        <v>Peak</v>
      </c>
      <c r="M64" s="112" t="str">
        <f>IF($B64="","",IF(VLOOKUP($B64,RouteSummarySource!$B$5:$O$563,Route_Summary!M$1,FALSE)="","",VLOOKUP($B64,RouteSummarySource!$B$5:$O$563,Route_Summary!M$1,FALSE)))</f>
        <v>Peak</v>
      </c>
      <c r="N64" s="62" t="str">
        <f>IF($B64="","",IF(VLOOKUP($B64,RouteSummarySource!$B$5:$O$563,Route_Summary!N$1,FALSE)="","",VLOOKUP($B64,RouteSummarySource!$B$5:$O$563,Route_Summary!N$1,FALSE)))</f>
        <v>Low</v>
      </c>
      <c r="O64" s="180" t="str">
        <f>IF($B64="","",IF(VLOOKUP($B64,RouteSummarySource!$B$5:$O$563,Route_Summary!O$1,FALSE)="","",VLOOKUP($B64,RouteSummarySource!$B$5:$O$563,Route_Summary!O$1,FALSE)))</f>
        <v>2</v>
      </c>
      <c r="P64" s="110" t="str">
        <f>IF($B64="","",IF(VLOOKUP($B64,RouteSummarySource!$B$5:$Q$563,Route_Summary!P$1,FALSE)=0,"",VLOOKUP($B64,RouteSummarySource!$B$5:$Q$563,Route_Summary!P$1,FALSE)))</f>
        <v>Restructure</v>
      </c>
      <c r="Q64" s="179" t="str">
        <f>IF($B64="","",IF(VLOOKUP($B64,RouteSummarySource!$B$5:$Q$563,Route_Summary!Q$1,FALSE)="","",VLOOKUP($B64,RouteSummarySource!$B$5:$Q$563,Route_Summary!Q$1,FALSE)))</f>
        <v>Deleted</v>
      </c>
      <c r="R64" s="358">
        <f>IF($B64="","",IF(VLOOKUP($B64,RouteSummarySource!$B$5:$R$563,Route_Summary!R$1,FALSE)="","",VLOOKUP($B64,RouteSummarySource!$B$5:$R$563,Route_Summary!R$1,FALSE)))</f>
        <v>42248</v>
      </c>
    </row>
    <row r="65" spans="1:18" x14ac:dyDescent="0.25">
      <c r="A65">
        <v>51</v>
      </c>
      <c r="B65" s="110">
        <f>IF(HLOOKUP($B$3,'Route by Jurisdiction'!$A$1:$AP$214,A65,FALSE)="","",HLOOKUP($B$3,'Route by Jurisdiction'!$A$1:$AP$214,A65,FALSE))</f>
        <v>60</v>
      </c>
      <c r="C65" s="64" t="str">
        <f>IF($B65="","",IF(VLOOKUP($B65,RouteSummarySource!$B$5:$O$563,Route_Summary!C$1,FALSE)="","",VLOOKUP($B65,RouteSummarySource!$B$5:$O$563,Route_Summary!C$1,FALSE)))</f>
        <v>Westwood Village - Georgetown - Capitol Hill</v>
      </c>
      <c r="D65" s="110">
        <f>IF($B65="","",IF(VLOOKUP($B65,RouteSummarySource!$B$5:$O$563,Route_Summary!D$1,FALSE)="","",VLOOKUP($B65,RouteSummarySource!$B$5:$O$563,Route_Summary!D$1,FALSE)))</f>
        <v>20</v>
      </c>
      <c r="E65" s="112" t="str">
        <f>IF($B65="","",IF(VLOOKUP($B65,RouteSummarySource!$B$5:$O$563,Route_Summary!E$1,FALSE)="","",VLOOKUP($B65,RouteSummarySource!$B$5:$O$563,Route_Summary!E$1,FALSE)))</f>
        <v>Very Frequent</v>
      </c>
      <c r="F65" s="110" t="str">
        <f>IF($B65="","",IF(VLOOKUP($B65,RouteSummarySource!$B$5:$O$563,Route_Summary!F$1,FALSE)="","",VLOOKUP($B65,RouteSummarySource!$B$5:$O$563,Route_Summary!F$1,FALSE)))</f>
        <v>D</v>
      </c>
      <c r="G65" s="111" t="str">
        <f>IF($B65="","",IF(VLOOKUP($B65,RouteSummarySource!$B$5:$O$563,Route_Summary!G$1,FALSE)="","",VLOOKUP($B65,RouteSummarySource!$B$5:$O$563,Route_Summary!G$1,FALSE)))</f>
        <v>D</v>
      </c>
      <c r="H65" s="112" t="str">
        <f>IF($B65="","",IF(VLOOKUP($B65,RouteSummarySource!$B$5:$O$563,Route_Summary!H$1,FALSE)="","",VLOOKUP($B65,RouteSummarySource!$B$5:$O$563,Route_Summary!H$1,FALSE)))</f>
        <v>D</v>
      </c>
      <c r="I65" s="110" t="str">
        <f>IF($B65="","",IF(VLOOKUP($B65,RouteSummarySource!$B$5:$O$563,Route_Summary!I$1,FALSE)="","",VLOOKUP($B65,RouteSummarySource!$B$5:$O$563,Route_Summary!I$1,FALSE)))</f>
        <v/>
      </c>
      <c r="J65" s="64" t="str">
        <f>IF($B65="","",IF(VLOOKUP($B65,RouteSummarySource!$B$5:$O$563,Route_Summary!J$1,FALSE)="","",VLOOKUP($B65,RouteSummarySource!$B$5:$O$563,Route_Summary!J$1,FALSE)))</f>
        <v/>
      </c>
      <c r="K65" s="110" t="str">
        <f>IF($B65="","",IF(VLOOKUP($B65,RouteSummarySource!$B$5:$O$563,Route_Summary!K$1,FALSE)="","",VLOOKUP($B65,RouteSummarySource!$B$5:$O$563,Route_Summary!K$1,FALSE)))</f>
        <v>Below</v>
      </c>
      <c r="L65" s="111" t="str">
        <f>IF($B65="","",IF(VLOOKUP($B65,RouteSummarySource!$B$5:$O$563,Route_Summary!L$1,FALSE)="","",VLOOKUP($B65,RouteSummarySource!$B$5:$O$563,Route_Summary!L$1,FALSE)))</f>
        <v>Below</v>
      </c>
      <c r="M65" s="112" t="str">
        <f>IF($B65="","",IF(VLOOKUP($B65,RouteSummarySource!$B$5:$O$563,Route_Summary!M$1,FALSE)="","",VLOOKUP($B65,RouteSummarySource!$B$5:$O$563,Route_Summary!M$1,FALSE)))</f>
        <v>At</v>
      </c>
      <c r="N65" s="62" t="str">
        <f>IF($B65="","",IF(VLOOKUP($B65,RouteSummarySource!$B$5:$O$563,Route_Summary!N$1,FALSE)="","",VLOOKUP($B65,RouteSummarySource!$B$5:$O$563,Route_Summary!N$1,FALSE)))</f>
        <v>Medium</v>
      </c>
      <c r="O65" s="180" t="str">
        <f>IF($B65="","",IF(VLOOKUP($B65,RouteSummarySource!$B$5:$O$563,Route_Summary!O$1,FALSE)="","",VLOOKUP($B65,RouteSummarySource!$B$5:$O$563,Route_Summary!O$1,FALSE)))</f>
        <v>2, 3</v>
      </c>
      <c r="P65" s="110" t="str">
        <f>IF($B65="","",IF(VLOOKUP($B65,RouteSummarySource!$B$5:$Q$563,Route_Summary!P$1,FALSE)=0,"",VLOOKUP($B65,RouteSummarySource!$B$5:$Q$563,Route_Summary!P$1,FALSE)))</f>
        <v>Restructure</v>
      </c>
      <c r="Q65" s="179" t="str">
        <f>IF($B65="","",IF(VLOOKUP($B65,RouteSummarySource!$B$5:$Q$563,Route_Summary!Q$1,FALSE)="","",VLOOKUP($B65,RouteSummarySource!$B$5:$Q$563,Route_Summary!Q$1,FALSE)))</f>
        <v>Revised</v>
      </c>
      <c r="R65" s="358">
        <f>IF($B65="","",IF(VLOOKUP($B65,RouteSummarySource!$B$5:$R$563,Route_Summary!R$1,FALSE)="","",VLOOKUP($B65,RouteSummarySource!$B$5:$R$563,Route_Summary!R$1,FALSE)))</f>
        <v>42036</v>
      </c>
    </row>
    <row r="66" spans="1:18" x14ac:dyDescent="0.25">
      <c r="A66">
        <v>52</v>
      </c>
      <c r="B66" s="110">
        <f>IF(HLOOKUP($B$3,'Route by Jurisdiction'!$A$1:$AP$214,A66,FALSE)="","",HLOOKUP($B$3,'Route by Jurisdiction'!$A$1:$AP$214,A66,FALSE))</f>
        <v>61</v>
      </c>
      <c r="C66" s="64" t="str">
        <f>IF($B66="","",IF(VLOOKUP($B66,RouteSummarySource!$B$5:$O$563,Route_Summary!C$1,FALSE)="","",VLOOKUP($B66,RouteSummarySource!$B$5:$O$563,Route_Summary!C$1,FALSE)))</f>
        <v>North Beach - Ballard</v>
      </c>
      <c r="D66" s="110" t="str">
        <f>IF($B66="","",IF(VLOOKUP($B66,RouteSummarySource!$B$5:$O$563,Route_Summary!D$1,FALSE)="","",VLOOKUP($B66,RouteSummarySource!$B$5:$O$563,Route_Summary!D$1,FALSE)))</f>
        <v>None</v>
      </c>
      <c r="E66" s="112" t="str">
        <f>IF($B66="","",IF(VLOOKUP($B66,RouteSummarySource!$B$5:$O$563,Route_Summary!E$1,FALSE)="","",VLOOKUP($B66,RouteSummarySource!$B$5:$O$563,Route_Summary!E$1,FALSE)))</f>
        <v>None</v>
      </c>
      <c r="F66" s="110" t="str">
        <f>IF($B66="","",IF(VLOOKUP($B66,RouteSummarySource!$B$5:$O$563,Route_Summary!F$1,FALSE)="","",VLOOKUP($B66,RouteSummarySource!$B$5:$O$563,Route_Summary!F$1,FALSE)))</f>
        <v>E</v>
      </c>
      <c r="G66" s="111" t="str">
        <f>IF($B66="","",IF(VLOOKUP($B66,RouteSummarySource!$B$5:$O$563,Route_Summary!G$1,FALSE)="","",VLOOKUP($B66,RouteSummarySource!$B$5:$O$563,Route_Summary!G$1,FALSE)))</f>
        <v>E</v>
      </c>
      <c r="H66" s="112" t="str">
        <f>IF($B66="","",IF(VLOOKUP($B66,RouteSummarySource!$B$5:$O$563,Route_Summary!H$1,FALSE)="","",VLOOKUP($B66,RouteSummarySource!$B$5:$O$563,Route_Summary!H$1,FALSE)))</f>
        <v>E</v>
      </c>
      <c r="I66" s="110" t="str">
        <f>IF($B66="","",IF(VLOOKUP($B66,RouteSummarySource!$B$5:$O$563,Route_Summary!I$1,FALSE)="","",VLOOKUP($B66,RouteSummarySource!$B$5:$O$563,Route_Summary!I$1,FALSE)))</f>
        <v/>
      </c>
      <c r="J66" s="64" t="str">
        <f>IF($B66="","",IF(VLOOKUP($B66,RouteSummarySource!$B$5:$O$563,Route_Summary!J$1,FALSE)="","",VLOOKUP($B66,RouteSummarySource!$B$5:$O$563,Route_Summary!J$1,FALSE)))</f>
        <v/>
      </c>
      <c r="K66" s="110" t="str">
        <f>IF($B66="","",IF(VLOOKUP($B66,RouteSummarySource!$B$5:$O$563,Route_Summary!K$1,FALSE)="","",VLOOKUP($B66,RouteSummarySource!$B$5:$O$563,Route_Summary!K$1,FALSE)))</f>
        <v>None</v>
      </c>
      <c r="L66" s="111" t="str">
        <f>IF($B66="","",IF(VLOOKUP($B66,RouteSummarySource!$B$5:$O$563,Route_Summary!L$1,FALSE)="","",VLOOKUP($B66,RouteSummarySource!$B$5:$O$563,Route_Summary!L$1,FALSE)))</f>
        <v>None</v>
      </c>
      <c r="M66" s="112" t="str">
        <f>IF($B66="","",IF(VLOOKUP($B66,RouteSummarySource!$B$5:$O$563,Route_Summary!M$1,FALSE)="","",VLOOKUP($B66,RouteSummarySource!$B$5:$O$563,Route_Summary!M$1,FALSE)))</f>
        <v>None</v>
      </c>
      <c r="N66" s="62" t="str">
        <f>IF($B66="","",IF(VLOOKUP($B66,RouteSummarySource!$B$5:$O$563,Route_Summary!N$1,FALSE)="","",VLOOKUP($B66,RouteSummarySource!$B$5:$O$563,Route_Summary!N$1,FALSE)))</f>
        <v>High</v>
      </c>
      <c r="O66" s="180" t="str">
        <f>IF($B66="","",IF(VLOOKUP($B66,RouteSummarySource!$B$5:$O$563,Route_Summary!O$1,FALSE)="","",VLOOKUP($B66,RouteSummarySource!$B$5:$O$563,Route_Summary!O$1,FALSE)))</f>
        <v>-</v>
      </c>
      <c r="P66" s="110" t="str">
        <f>IF($B66="","",IF(VLOOKUP($B66,RouteSummarySource!$B$5:$Q$563,Route_Summary!P$1,FALSE)=0,"",VLOOKUP($B66,RouteSummarySource!$B$5:$Q$563,Route_Summary!P$1,FALSE)))</f>
        <v>Lowest performing</v>
      </c>
      <c r="Q66" s="179" t="str">
        <f>IF($B66="","",IF(VLOOKUP($B66,RouteSummarySource!$B$5:$Q$563,Route_Summary!Q$1,FALSE)="","",VLOOKUP($B66,RouteSummarySource!$B$5:$Q$563,Route_Summary!Q$1,FALSE)))</f>
        <v>Deleted</v>
      </c>
      <c r="R66" s="358">
        <f>IF($B66="","",IF(VLOOKUP($B66,RouteSummarySource!$B$5:$R$563,Route_Summary!R$1,FALSE)="","",VLOOKUP($B66,RouteSummarySource!$B$5:$R$563,Route_Summary!R$1,FALSE)))</f>
        <v>41883</v>
      </c>
    </row>
    <row r="67" spans="1:18" x14ac:dyDescent="0.25">
      <c r="A67">
        <v>53</v>
      </c>
      <c r="B67" s="110">
        <f>IF(HLOOKUP($B$3,'Route by Jurisdiction'!$A$1:$AP$214,A67,FALSE)="","",HLOOKUP($B$3,'Route by Jurisdiction'!$A$1:$AP$214,A67,FALSE))</f>
        <v>62</v>
      </c>
      <c r="C67" s="64" t="str">
        <f>IF($B67="","",IF(VLOOKUP($B67,RouteSummarySource!$B$5:$O$563,Route_Summary!C$1,FALSE)="","",VLOOKUP($B67,RouteSummarySource!$B$5:$O$563,Route_Summary!C$1,FALSE)))</f>
        <v>Ballard - Seattle Pacific University - Seattle CBD</v>
      </c>
      <c r="D67" s="110" t="str">
        <f>IF($B67="","",IF(VLOOKUP($B67,RouteSummarySource!$B$5:$O$563,Route_Summary!D$1,FALSE)="","",VLOOKUP($B67,RouteSummarySource!$B$5:$O$563,Route_Summary!D$1,FALSE)))</f>
        <v>Peak</v>
      </c>
      <c r="E67" s="112" t="str">
        <f>IF($B67="","",IF(VLOOKUP($B67,RouteSummarySource!$B$5:$O$563,Route_Summary!E$1,FALSE)="","",VLOOKUP($B67,RouteSummarySource!$B$5:$O$563,Route_Summary!E$1,FALSE)))</f>
        <v>Peak</v>
      </c>
      <c r="F67" s="110" t="str">
        <f>IF($B67="","",IF(VLOOKUP($B67,RouteSummarySource!$B$5:$O$563,Route_Summary!F$1,FALSE)="","",VLOOKUP($B67,RouteSummarySource!$B$5:$O$563,Route_Summary!F$1,FALSE)))</f>
        <v>E</v>
      </c>
      <c r="G67" s="111" t="str">
        <f>IF($B67="","",IF(VLOOKUP($B67,RouteSummarySource!$B$5:$O$563,Route_Summary!G$1,FALSE)="","",VLOOKUP($B67,RouteSummarySource!$B$5:$O$563,Route_Summary!G$1,FALSE)))</f>
        <v/>
      </c>
      <c r="H67" s="112" t="str">
        <f>IF($B67="","",IF(VLOOKUP($B67,RouteSummarySource!$B$5:$O$563,Route_Summary!H$1,FALSE)="","",VLOOKUP($B67,RouteSummarySource!$B$5:$O$563,Route_Summary!H$1,FALSE)))</f>
        <v/>
      </c>
      <c r="I67" s="110" t="str">
        <f>IF($B67="","",IF(VLOOKUP($B67,RouteSummarySource!$B$5:$O$563,Route_Summary!I$1,FALSE)="","",VLOOKUP($B67,RouteSummarySource!$B$5:$O$563,Route_Summary!I$1,FALSE)))</f>
        <v>No</v>
      </c>
      <c r="J67" s="64" t="str">
        <f>IF($B67="","",IF(VLOOKUP($B67,RouteSummarySource!$B$5:$O$563,Route_Summary!J$1,FALSE)="","",VLOOKUP($B67,RouteSummarySource!$B$5:$O$563,Route_Summary!J$1,FALSE)))</f>
        <v>No</v>
      </c>
      <c r="K67" s="110" t="str">
        <f>IF($B67="","",IF(VLOOKUP($B67,RouteSummarySource!$B$5:$O$563,Route_Summary!K$1,FALSE)="","",VLOOKUP($B67,RouteSummarySource!$B$5:$O$563,Route_Summary!K$1,FALSE)))</f>
        <v>Peak</v>
      </c>
      <c r="L67" s="111" t="str">
        <f>IF($B67="","",IF(VLOOKUP($B67,RouteSummarySource!$B$5:$O$563,Route_Summary!L$1,FALSE)="","",VLOOKUP($B67,RouteSummarySource!$B$5:$O$563,Route_Summary!L$1,FALSE)))</f>
        <v>Peak</v>
      </c>
      <c r="M67" s="112" t="str">
        <f>IF($B67="","",IF(VLOOKUP($B67,RouteSummarySource!$B$5:$O$563,Route_Summary!M$1,FALSE)="","",VLOOKUP($B67,RouteSummarySource!$B$5:$O$563,Route_Summary!M$1,FALSE)))</f>
        <v>Peak</v>
      </c>
      <c r="N67" s="62" t="str">
        <f>IF($B67="","",IF(VLOOKUP($B67,RouteSummarySource!$B$5:$O$563,Route_Summary!N$1,FALSE)="","",VLOOKUP($B67,RouteSummarySource!$B$5:$O$563,Route_Summary!N$1,FALSE)))</f>
        <v>High</v>
      </c>
      <c r="O67" s="180" t="str">
        <f>IF($B67="","",IF(VLOOKUP($B67,RouteSummarySource!$B$5:$O$563,Route_Summary!O$1,FALSE)="","",VLOOKUP($B67,RouteSummarySource!$B$5:$O$563,Route_Summary!O$1,FALSE)))</f>
        <v>-</v>
      </c>
      <c r="P67" s="110" t="str">
        <f>IF($B67="","",IF(VLOOKUP($B67,RouteSummarySource!$B$5:$Q$563,Route_Summary!P$1,FALSE)=0,"",VLOOKUP($B67,RouteSummarySource!$B$5:$Q$563,Route_Summary!P$1,FALSE)))</f>
        <v>Lowest performing</v>
      </c>
      <c r="Q67" s="179" t="str">
        <f>IF($B67="","",IF(VLOOKUP($B67,RouteSummarySource!$B$5:$Q$563,Route_Summary!Q$1,FALSE)="","",VLOOKUP($B67,RouteSummarySource!$B$5:$Q$563,Route_Summary!Q$1,FALSE)))</f>
        <v>Deleted</v>
      </c>
      <c r="R67" s="358">
        <f>IF($B67="","",IF(VLOOKUP($B67,RouteSummarySource!$B$5:$R$563,Route_Summary!R$1,FALSE)="","",VLOOKUP($B67,RouteSummarySource!$B$5:$R$563,Route_Summary!R$1,FALSE)))</f>
        <v>41883</v>
      </c>
    </row>
    <row r="68" spans="1:18" x14ac:dyDescent="0.25">
      <c r="A68">
        <v>54</v>
      </c>
      <c r="B68" s="110" t="str">
        <f>IF(HLOOKUP($B$3,'Route by Jurisdiction'!$A$1:$AP$214,A68,FALSE)="","",HLOOKUP($B$3,'Route by Jurisdiction'!$A$1:$AP$214,A68,FALSE))</f>
        <v>64EX</v>
      </c>
      <c r="C68" s="64" t="str">
        <f>IF($B68="","",IF(VLOOKUP($B68,RouteSummarySource!$B$5:$O$563,Route_Summary!C$1,FALSE)="","",VLOOKUP($B68,RouteSummarySource!$B$5:$O$563,Route_Summary!C$1,FALSE)))</f>
        <v>Lake City - First Hill</v>
      </c>
      <c r="D68" s="110" t="str">
        <f>IF($B68="","",IF(VLOOKUP($B68,RouteSummarySource!$B$5:$O$563,Route_Summary!D$1,FALSE)="","",VLOOKUP($B68,RouteSummarySource!$B$5:$O$563,Route_Summary!D$1,FALSE)))</f>
        <v>Peak</v>
      </c>
      <c r="E68" s="112" t="str">
        <f>IF($B68="","",IF(VLOOKUP($B68,RouteSummarySource!$B$5:$O$563,Route_Summary!E$1,FALSE)="","",VLOOKUP($B68,RouteSummarySource!$B$5:$O$563,Route_Summary!E$1,FALSE)))</f>
        <v>Peak</v>
      </c>
      <c r="F68" s="110" t="str">
        <f>IF($B68="","",IF(VLOOKUP($B68,RouteSummarySource!$B$5:$O$563,Route_Summary!F$1,FALSE)="","",VLOOKUP($B68,RouteSummarySource!$B$5:$O$563,Route_Summary!F$1,FALSE)))</f>
        <v>C</v>
      </c>
      <c r="G68" s="111" t="str">
        <f>IF($B68="","",IF(VLOOKUP($B68,RouteSummarySource!$B$5:$O$563,Route_Summary!G$1,FALSE)="","",VLOOKUP($B68,RouteSummarySource!$B$5:$O$563,Route_Summary!G$1,FALSE)))</f>
        <v/>
      </c>
      <c r="H68" s="112" t="str">
        <f>IF($B68="","",IF(VLOOKUP($B68,RouteSummarySource!$B$5:$O$563,Route_Summary!H$1,FALSE)="","",VLOOKUP($B68,RouteSummarySource!$B$5:$O$563,Route_Summary!H$1,FALSE)))</f>
        <v/>
      </c>
      <c r="I68" s="110" t="str">
        <f>IF($B68="","",IF(VLOOKUP($B68,RouteSummarySource!$B$5:$O$563,Route_Summary!I$1,FALSE)="","",VLOOKUP($B68,RouteSummarySource!$B$5:$O$563,Route_Summary!I$1,FALSE)))</f>
        <v>Yes</v>
      </c>
      <c r="J68" s="64" t="str">
        <f>IF($B68="","",IF(VLOOKUP($B68,RouteSummarySource!$B$5:$O$563,Route_Summary!J$1,FALSE)="","",VLOOKUP($B68,RouteSummarySource!$B$5:$O$563,Route_Summary!J$1,FALSE)))</f>
        <v>No</v>
      </c>
      <c r="K68" s="110" t="str">
        <f>IF($B68="","",IF(VLOOKUP($B68,RouteSummarySource!$B$5:$O$563,Route_Summary!K$1,FALSE)="","",VLOOKUP($B68,RouteSummarySource!$B$5:$O$563,Route_Summary!K$1,FALSE)))</f>
        <v>Peak</v>
      </c>
      <c r="L68" s="111" t="str">
        <f>IF($B68="","",IF(VLOOKUP($B68,RouteSummarySource!$B$5:$O$563,Route_Summary!L$1,FALSE)="","",VLOOKUP($B68,RouteSummarySource!$B$5:$O$563,Route_Summary!L$1,FALSE)))</f>
        <v>Peak</v>
      </c>
      <c r="M68" s="112" t="str">
        <f>IF($B68="","",IF(VLOOKUP($B68,RouteSummarySource!$B$5:$O$563,Route_Summary!M$1,FALSE)="","",VLOOKUP($B68,RouteSummarySource!$B$5:$O$563,Route_Summary!M$1,FALSE)))</f>
        <v>Peak</v>
      </c>
      <c r="N68" s="62" t="str">
        <f>IF($B68="","",IF(VLOOKUP($B68,RouteSummarySource!$B$5:$O$563,Route_Summary!N$1,FALSE)="","",VLOOKUP($B68,RouteSummarySource!$B$5:$O$563,Route_Summary!N$1,FALSE)))</f>
        <v>Low</v>
      </c>
      <c r="O68" s="180" t="str">
        <f>IF($B68="","",IF(VLOOKUP($B68,RouteSummarySource!$B$5:$O$563,Route_Summary!O$1,FALSE)="","",VLOOKUP($B68,RouteSummarySource!$B$5:$O$563,Route_Summary!O$1,FALSE)))</f>
        <v>-</v>
      </c>
      <c r="P68" s="110" t="str">
        <f>IF($B68="","",IF(VLOOKUP($B68,RouteSummarySource!$B$5:$Q$563,Route_Summary!P$1,FALSE)=0,"",VLOOKUP($B68,RouteSummarySource!$B$5:$Q$563,Route_Summary!P$1,FALSE)))</f>
        <v>Low performing</v>
      </c>
      <c r="Q68" s="179" t="str">
        <f>IF($B68="","",IF(VLOOKUP($B68,RouteSummarySource!$B$5:$Q$563,Route_Summary!Q$1,FALSE)="","",VLOOKUP($B68,RouteSummarySource!$B$5:$Q$563,Route_Summary!Q$1,FALSE)))</f>
        <v>Revised</v>
      </c>
      <c r="R68" s="358">
        <f>IF($B68="","",IF(VLOOKUP($B68,RouteSummarySource!$B$5:$R$563,Route_Summary!R$1,FALSE)="","",VLOOKUP($B68,RouteSummarySource!$B$5:$R$563,Route_Summary!R$1,FALSE)))</f>
        <v>42248</v>
      </c>
    </row>
    <row r="69" spans="1:18" x14ac:dyDescent="0.25">
      <c r="A69">
        <v>55</v>
      </c>
      <c r="B69" s="110">
        <f>IF(HLOOKUP($B$3,'Route by Jurisdiction'!$A$1:$AP$214,A69,FALSE)="","",HLOOKUP($B$3,'Route by Jurisdiction'!$A$1:$AP$214,A69,FALSE))</f>
        <v>65</v>
      </c>
      <c r="C69" s="64" t="str">
        <f>IF($B69="","",IF(VLOOKUP($B69,RouteSummarySource!$B$5:$O$563,Route_Summary!C$1,FALSE)="","",VLOOKUP($B69,RouteSummarySource!$B$5:$O$563,Route_Summary!C$1,FALSE)))</f>
        <v>Lake City - University District</v>
      </c>
      <c r="D69" s="110">
        <f>IF($B69="","",IF(VLOOKUP($B69,RouteSummarySource!$B$5:$O$563,Route_Summary!D$1,FALSE)="","",VLOOKUP($B69,RouteSummarySource!$B$5:$O$563,Route_Summary!D$1,FALSE)))</f>
        <v>57</v>
      </c>
      <c r="E69" s="112" t="str">
        <f>IF($B69="","",IF(VLOOKUP($B69,RouteSummarySource!$B$5:$O$563,Route_Summary!E$1,FALSE)="","",VLOOKUP($B69,RouteSummarySource!$B$5:$O$563,Route_Summary!E$1,FALSE)))</f>
        <v>Frequent</v>
      </c>
      <c r="F69" s="110" t="str">
        <f>IF($B69="","",IF(VLOOKUP($B69,RouteSummarySource!$B$5:$O$563,Route_Summary!F$1,FALSE)="","",VLOOKUP($B69,RouteSummarySource!$B$5:$O$563,Route_Summary!F$1,FALSE)))</f>
        <v>D</v>
      </c>
      <c r="G69" s="111" t="str">
        <f>IF($B69="","",IF(VLOOKUP($B69,RouteSummarySource!$B$5:$O$563,Route_Summary!G$1,FALSE)="","",VLOOKUP($B69,RouteSummarySource!$B$5:$O$563,Route_Summary!G$1,FALSE)))</f>
        <v>D</v>
      </c>
      <c r="H69" s="112" t="str">
        <f>IF($B69="","",IF(VLOOKUP($B69,RouteSummarySource!$B$5:$O$563,Route_Summary!H$1,FALSE)="","",VLOOKUP($B69,RouteSummarySource!$B$5:$O$563,Route_Summary!H$1,FALSE)))</f>
        <v>D</v>
      </c>
      <c r="I69" s="110" t="str">
        <f>IF($B69="","",IF(VLOOKUP($B69,RouteSummarySource!$B$5:$O$563,Route_Summary!I$1,FALSE)="","",VLOOKUP($B69,RouteSummarySource!$B$5:$O$563,Route_Summary!I$1,FALSE)))</f>
        <v/>
      </c>
      <c r="J69" s="64" t="str">
        <f>IF($B69="","",IF(VLOOKUP($B69,RouteSummarySource!$B$5:$O$563,Route_Summary!J$1,FALSE)="","",VLOOKUP($B69,RouteSummarySource!$B$5:$O$563,Route_Summary!J$1,FALSE)))</f>
        <v/>
      </c>
      <c r="K69" s="110" t="str">
        <f>IF($B69="","",IF(VLOOKUP($B69,RouteSummarySource!$B$5:$O$563,Route_Summary!K$1,FALSE)="","",VLOOKUP($B69,RouteSummarySource!$B$5:$O$563,Route_Summary!K$1,FALSE)))</f>
        <v>Below</v>
      </c>
      <c r="L69" s="111" t="str">
        <f>IF($B69="","",IF(VLOOKUP($B69,RouteSummarySource!$B$5:$O$563,Route_Summary!L$1,FALSE)="","",VLOOKUP($B69,RouteSummarySource!$B$5:$O$563,Route_Summary!L$1,FALSE)))</f>
        <v>At</v>
      </c>
      <c r="M69" s="112" t="str">
        <f>IF($B69="","",IF(VLOOKUP($B69,RouteSummarySource!$B$5:$O$563,Route_Summary!M$1,FALSE)="","",VLOOKUP($B69,RouteSummarySource!$B$5:$O$563,Route_Summary!M$1,FALSE)))</f>
        <v>At</v>
      </c>
      <c r="N69" s="62" t="str">
        <f>IF($B69="","",IF(VLOOKUP($B69,RouteSummarySource!$B$5:$O$563,Route_Summary!N$1,FALSE)="","",VLOOKUP($B69,RouteSummarySource!$B$5:$O$563,Route_Summary!N$1,FALSE)))</f>
        <v>Medium</v>
      </c>
      <c r="O69" s="180" t="str">
        <f>IF($B69="","",IF(VLOOKUP($B69,RouteSummarySource!$B$5:$O$563,Route_Summary!O$1,FALSE)="","",VLOOKUP($B69,RouteSummarySource!$B$5:$O$563,Route_Summary!O$1,FALSE)))</f>
        <v>3</v>
      </c>
      <c r="P69" s="110" t="str">
        <f>IF($B69="","",IF(VLOOKUP($B69,RouteSummarySource!$B$5:$Q$563,Route_Summary!P$1,FALSE)=0,"",VLOOKUP($B69,RouteSummarySource!$B$5:$Q$563,Route_Summary!P$1,FALSE)))</f>
        <v>Low performing</v>
      </c>
      <c r="Q69" s="179" t="str">
        <f>IF($B69="","",IF(VLOOKUP($B69,RouteSummarySource!$B$5:$Q$563,Route_Summary!Q$1,FALSE)="","",VLOOKUP($B69,RouteSummarySource!$B$5:$Q$563,Route_Summary!Q$1,FALSE)))</f>
        <v>Revised</v>
      </c>
      <c r="R69" s="358">
        <f>IF($B69="","",IF(VLOOKUP($B69,RouteSummarySource!$B$5:$R$563,Route_Summary!R$1,FALSE)="","",VLOOKUP($B69,RouteSummarySource!$B$5:$R$563,Route_Summary!R$1,FALSE)))</f>
        <v>42156</v>
      </c>
    </row>
    <row r="70" spans="1:18" x14ac:dyDescent="0.25">
      <c r="A70">
        <v>56</v>
      </c>
      <c r="B70" s="110" t="str">
        <f>IF(HLOOKUP($B$3,'Route by Jurisdiction'!$A$1:$AP$214,A70,FALSE)="","",HLOOKUP($B$3,'Route by Jurisdiction'!$A$1:$AP$214,A70,FALSE))</f>
        <v>66EX</v>
      </c>
      <c r="C70" s="64" t="str">
        <f>IF($B70="","",IF(VLOOKUP($B70,RouteSummarySource!$B$5:$O$563,Route_Summary!C$1,FALSE)="","",VLOOKUP($B70,RouteSummarySource!$B$5:$O$563,Route_Summary!C$1,FALSE)))</f>
        <v>Northgate TC - Eastlake - Seattle CBD</v>
      </c>
      <c r="D70" s="110">
        <f>IF($B70="","",IF(VLOOKUP($B70,RouteSummarySource!$B$5:$O$563,Route_Summary!D$1,FALSE)="","",VLOOKUP($B70,RouteSummarySource!$B$5:$O$563,Route_Summary!D$1,FALSE)))</f>
        <v>68</v>
      </c>
      <c r="E70" s="112" t="str">
        <f>IF($B70="","",IF(VLOOKUP($B70,RouteSummarySource!$B$5:$O$563,Route_Summary!E$1,FALSE)="","",VLOOKUP($B70,RouteSummarySource!$B$5:$O$563,Route_Summary!E$1,FALSE)))</f>
        <v>Very Frequent</v>
      </c>
      <c r="F70" s="110" t="str">
        <f>IF($B70="","",IF(VLOOKUP($B70,RouteSummarySource!$B$5:$O$563,Route_Summary!F$1,FALSE)="","",VLOOKUP($B70,RouteSummarySource!$B$5:$O$563,Route_Summary!F$1,FALSE)))</f>
        <v>A</v>
      </c>
      <c r="G70" s="111" t="str">
        <f>IF($B70="","",IF(VLOOKUP($B70,RouteSummarySource!$B$5:$O$563,Route_Summary!G$1,FALSE)="","",VLOOKUP($B70,RouteSummarySource!$B$5:$O$563,Route_Summary!G$1,FALSE)))</f>
        <v>C</v>
      </c>
      <c r="H70" s="112" t="str">
        <f>IF($B70="","",IF(VLOOKUP($B70,RouteSummarySource!$B$5:$O$563,Route_Summary!H$1,FALSE)="","",VLOOKUP($B70,RouteSummarySource!$B$5:$O$563,Route_Summary!H$1,FALSE)))</f>
        <v>C</v>
      </c>
      <c r="I70" s="110" t="str">
        <f>IF($B70="","",IF(VLOOKUP($B70,RouteSummarySource!$B$5:$O$563,Route_Summary!I$1,FALSE)="","",VLOOKUP($B70,RouteSummarySource!$B$5:$O$563,Route_Summary!I$1,FALSE)))</f>
        <v/>
      </c>
      <c r="J70" s="64" t="str">
        <f>IF($B70="","",IF(VLOOKUP($B70,RouteSummarySource!$B$5:$O$563,Route_Summary!J$1,FALSE)="","",VLOOKUP($B70,RouteSummarySource!$B$5:$O$563,Route_Summary!J$1,FALSE)))</f>
        <v/>
      </c>
      <c r="K70" s="110" t="str">
        <f>IF($B70="","",IF(VLOOKUP($B70,RouteSummarySource!$B$5:$O$563,Route_Summary!K$1,FALSE)="","",VLOOKUP($B70,RouteSummarySource!$B$5:$O$563,Route_Summary!K$1,FALSE)))</f>
        <v>At</v>
      </c>
      <c r="L70" s="111" t="str">
        <f>IF($B70="","",IF(VLOOKUP($B70,RouteSummarySource!$B$5:$O$563,Route_Summary!L$1,FALSE)="","",VLOOKUP($B70,RouteSummarySource!$B$5:$O$563,Route_Summary!L$1,FALSE)))</f>
        <v>Below</v>
      </c>
      <c r="M70" s="112" t="str">
        <f>IF($B70="","",IF(VLOOKUP($B70,RouteSummarySource!$B$5:$O$563,Route_Summary!M$1,FALSE)="","",VLOOKUP($B70,RouteSummarySource!$B$5:$O$563,Route_Summary!M$1,FALSE)))</f>
        <v>At</v>
      </c>
      <c r="N70" s="62" t="str">
        <f>IF($B70="","",IF(VLOOKUP($B70,RouteSummarySource!$B$5:$O$563,Route_Summary!N$1,FALSE)="","",VLOOKUP($B70,RouteSummarySource!$B$5:$O$563,Route_Summary!N$1,FALSE)))</f>
        <v>Low</v>
      </c>
      <c r="O70" s="180" t="str">
        <f>IF($B70="","",IF(VLOOKUP($B70,RouteSummarySource!$B$5:$O$563,Route_Summary!O$1,FALSE)="","",VLOOKUP($B70,RouteSummarySource!$B$5:$O$563,Route_Summary!O$1,FALSE)))</f>
        <v>1, 3, 4</v>
      </c>
      <c r="P70" s="110" t="str">
        <f>IF($B70="","",IF(VLOOKUP($B70,RouteSummarySource!$B$5:$Q$563,Route_Summary!P$1,FALSE)=0,"",VLOOKUP($B70,RouteSummarySource!$B$5:$Q$563,Route_Summary!P$1,FALSE)))</f>
        <v>Restructure</v>
      </c>
      <c r="Q70" s="179" t="str">
        <f>IF($B70="","",IF(VLOOKUP($B70,RouteSummarySource!$B$5:$Q$563,Route_Summary!Q$1,FALSE)="","",VLOOKUP($B70,RouteSummarySource!$B$5:$Q$563,Route_Summary!Q$1,FALSE)))</f>
        <v>Deleted</v>
      </c>
      <c r="R70" s="358">
        <f>IF($B70="","",IF(VLOOKUP($B70,RouteSummarySource!$B$5:$R$563,Route_Summary!R$1,FALSE)="","",VLOOKUP($B70,RouteSummarySource!$B$5:$R$563,Route_Summary!R$1,FALSE)))</f>
        <v>42156</v>
      </c>
    </row>
    <row r="71" spans="1:18" x14ac:dyDescent="0.25">
      <c r="A71">
        <v>57</v>
      </c>
      <c r="B71" s="110">
        <f>IF(HLOOKUP($B$3,'Route by Jurisdiction'!$A$1:$AP$214,A71,FALSE)="","",HLOOKUP($B$3,'Route by Jurisdiction'!$A$1:$AP$214,A71,FALSE))</f>
        <v>67</v>
      </c>
      <c r="C71" s="64" t="str">
        <f>IF($B71="","",IF(VLOOKUP($B71,RouteSummarySource!$B$5:$O$563,Route_Summary!C$1,FALSE)="","",VLOOKUP($B71,RouteSummarySource!$B$5:$O$563,Route_Summary!C$1,FALSE)))</f>
        <v>Northgate TC - University District</v>
      </c>
      <c r="D71" s="110">
        <f>IF($B71="","",IF(VLOOKUP($B71,RouteSummarySource!$B$5:$O$563,Route_Summary!D$1,FALSE)="","",VLOOKUP($B71,RouteSummarySource!$B$5:$O$563,Route_Summary!D$1,FALSE)))</f>
        <v>68</v>
      </c>
      <c r="E71" s="112" t="str">
        <f>IF($B71="","",IF(VLOOKUP($B71,RouteSummarySource!$B$5:$O$563,Route_Summary!E$1,FALSE)="","",VLOOKUP($B71,RouteSummarySource!$B$5:$O$563,Route_Summary!E$1,FALSE)))</f>
        <v>Very Frequent</v>
      </c>
      <c r="F71" s="110" t="str">
        <f>IF($B71="","",IF(VLOOKUP($B71,RouteSummarySource!$B$5:$O$563,Route_Summary!F$1,FALSE)="","",VLOOKUP($B71,RouteSummarySource!$B$5:$O$563,Route_Summary!F$1,FALSE)))</f>
        <v>C</v>
      </c>
      <c r="G71" s="111" t="str">
        <f>IF($B71="","",IF(VLOOKUP($B71,RouteSummarySource!$B$5:$O$563,Route_Summary!G$1,FALSE)="","",VLOOKUP($B71,RouteSummarySource!$B$5:$O$563,Route_Summary!G$1,FALSE)))</f>
        <v>A</v>
      </c>
      <c r="H71" s="112" t="str">
        <f>IF($B71="","",IF(VLOOKUP($B71,RouteSummarySource!$B$5:$O$563,Route_Summary!H$1,FALSE)="","",VLOOKUP($B71,RouteSummarySource!$B$5:$O$563,Route_Summary!H$1,FALSE)))</f>
        <v>C</v>
      </c>
      <c r="I71" s="110" t="str">
        <f>IF($B71="","",IF(VLOOKUP($B71,RouteSummarySource!$B$5:$O$563,Route_Summary!I$1,FALSE)="","",VLOOKUP($B71,RouteSummarySource!$B$5:$O$563,Route_Summary!I$1,FALSE)))</f>
        <v/>
      </c>
      <c r="J71" s="64" t="str">
        <f>IF($B71="","",IF(VLOOKUP($B71,RouteSummarySource!$B$5:$O$563,Route_Summary!J$1,FALSE)="","",VLOOKUP($B71,RouteSummarySource!$B$5:$O$563,Route_Summary!J$1,FALSE)))</f>
        <v/>
      </c>
      <c r="K71" s="110" t="str">
        <f>IF($B71="","",IF(VLOOKUP($B71,RouteSummarySource!$B$5:$O$563,Route_Summary!K$1,FALSE)="","",VLOOKUP($B71,RouteSummarySource!$B$5:$O$563,Route_Summary!K$1,FALSE)))</f>
        <v>At</v>
      </c>
      <c r="L71" s="111" t="str">
        <f>IF($B71="","",IF(VLOOKUP($B71,RouteSummarySource!$B$5:$O$563,Route_Summary!L$1,FALSE)="","",VLOOKUP($B71,RouteSummarySource!$B$5:$O$563,Route_Summary!L$1,FALSE)))</f>
        <v>Below</v>
      </c>
      <c r="M71" s="112" t="str">
        <f>IF($B71="","",IF(VLOOKUP($B71,RouteSummarySource!$B$5:$O$563,Route_Summary!M$1,FALSE)="","",VLOOKUP($B71,RouteSummarySource!$B$5:$O$563,Route_Summary!M$1,FALSE)))</f>
        <v>At</v>
      </c>
      <c r="N71" s="62" t="str">
        <f>IF($B71="","",IF(VLOOKUP($B71,RouteSummarySource!$B$5:$O$563,Route_Summary!N$1,FALSE)="","",VLOOKUP($B71,RouteSummarySource!$B$5:$O$563,Route_Summary!N$1,FALSE)))</f>
        <v>Low</v>
      </c>
      <c r="O71" s="180" t="str">
        <f>IF($B71="","",IF(VLOOKUP($B71,RouteSummarySource!$B$5:$O$563,Route_Summary!O$1,FALSE)="","",VLOOKUP($B71,RouteSummarySource!$B$5:$O$563,Route_Summary!O$1,FALSE)))</f>
        <v>1, 3, 4</v>
      </c>
      <c r="P71" s="110" t="str">
        <f>IF($B71="","",IF(VLOOKUP($B71,RouteSummarySource!$B$5:$Q$563,Route_Summary!P$1,FALSE)=0,"",VLOOKUP($B71,RouteSummarySource!$B$5:$Q$563,Route_Summary!P$1,FALSE)))</f>
        <v>Restructure</v>
      </c>
      <c r="Q71" s="179" t="str">
        <f>IF($B71="","",IF(VLOOKUP($B71,RouteSummarySource!$B$5:$Q$563,Route_Summary!Q$1,FALSE)="","",VLOOKUP($B71,RouteSummarySource!$B$5:$Q$563,Route_Summary!Q$1,FALSE)))</f>
        <v>Deleted</v>
      </c>
      <c r="R71" s="358">
        <f>IF($B71="","",IF(VLOOKUP($B71,RouteSummarySource!$B$5:$R$563,Route_Summary!R$1,FALSE)="","",VLOOKUP($B71,RouteSummarySource!$B$5:$R$563,Route_Summary!R$1,FALSE)))</f>
        <v>42156</v>
      </c>
    </row>
    <row r="72" spans="1:18" x14ac:dyDescent="0.25">
      <c r="A72">
        <v>58</v>
      </c>
      <c r="B72" s="110">
        <f>IF(HLOOKUP($B$3,'Route by Jurisdiction'!$A$1:$AP$214,A72,FALSE)="","",HLOOKUP($B$3,'Route by Jurisdiction'!$A$1:$AP$214,A72,FALSE))</f>
        <v>68</v>
      </c>
      <c r="C72" s="64" t="str">
        <f>IF($B72="","",IF(VLOOKUP($B72,RouteSummarySource!$B$5:$O$563,Route_Summary!C$1,FALSE)="","",VLOOKUP($B72,RouteSummarySource!$B$5:$O$563,Route_Summary!C$1,FALSE)))</f>
        <v>Northgate TC - Ravenna - University District</v>
      </c>
      <c r="D72" s="110">
        <f>IF($B72="","",IF(VLOOKUP($B72,RouteSummarySource!$B$5:$O$563,Route_Summary!D$1,FALSE)="","",VLOOKUP($B72,RouteSummarySource!$B$5:$O$563,Route_Summary!D$1,FALSE)))</f>
        <v>70</v>
      </c>
      <c r="E72" s="112" t="str">
        <f>IF($B72="","",IF(VLOOKUP($B72,RouteSummarySource!$B$5:$O$563,Route_Summary!E$1,FALSE)="","",VLOOKUP($B72,RouteSummarySource!$B$5:$O$563,Route_Summary!E$1,FALSE)))</f>
        <v>Very Frequent</v>
      </c>
      <c r="F72" s="110" t="str">
        <f>IF($B72="","",IF(VLOOKUP($B72,RouteSummarySource!$B$5:$O$563,Route_Summary!F$1,FALSE)="","",VLOOKUP($B72,RouteSummarySource!$B$5:$O$563,Route_Summary!F$1,FALSE)))</f>
        <v>D</v>
      </c>
      <c r="G72" s="111" t="str">
        <f>IF($B72="","",IF(VLOOKUP($B72,RouteSummarySource!$B$5:$O$563,Route_Summary!G$1,FALSE)="","",VLOOKUP($B72,RouteSummarySource!$B$5:$O$563,Route_Summary!G$1,FALSE)))</f>
        <v>B</v>
      </c>
      <c r="H72" s="112" t="str">
        <f>IF($B72="","",IF(VLOOKUP($B72,RouteSummarySource!$B$5:$O$563,Route_Summary!H$1,FALSE)="","",VLOOKUP($B72,RouteSummarySource!$B$5:$O$563,Route_Summary!H$1,FALSE)))</f>
        <v/>
      </c>
      <c r="I72" s="110" t="str">
        <f>IF($B72="","",IF(VLOOKUP($B72,RouteSummarySource!$B$5:$O$563,Route_Summary!I$1,FALSE)="","",VLOOKUP($B72,RouteSummarySource!$B$5:$O$563,Route_Summary!I$1,FALSE)))</f>
        <v/>
      </c>
      <c r="J72" s="64" t="str">
        <f>IF($B72="","",IF(VLOOKUP($B72,RouteSummarySource!$B$5:$O$563,Route_Summary!J$1,FALSE)="","",VLOOKUP($B72,RouteSummarySource!$B$5:$O$563,Route_Summary!J$1,FALSE)))</f>
        <v/>
      </c>
      <c r="K72" s="110" t="str">
        <f>IF($B72="","",IF(VLOOKUP($B72,RouteSummarySource!$B$5:$O$563,Route_Summary!K$1,FALSE)="","",VLOOKUP($B72,RouteSummarySource!$B$5:$O$563,Route_Summary!K$1,FALSE)))</f>
        <v>Below</v>
      </c>
      <c r="L72" s="111" t="str">
        <f>IF($B72="","",IF(VLOOKUP($B72,RouteSummarySource!$B$5:$O$563,Route_Summary!L$1,FALSE)="","",VLOOKUP($B72,RouteSummarySource!$B$5:$O$563,Route_Summary!L$1,FALSE)))</f>
        <v>Below</v>
      </c>
      <c r="M72" s="112" t="str">
        <f>IF($B72="","",IF(VLOOKUP($B72,RouteSummarySource!$B$5:$O$563,Route_Summary!M$1,FALSE)="","",VLOOKUP($B72,RouteSummarySource!$B$5:$O$563,Route_Summary!M$1,FALSE)))</f>
        <v>Below</v>
      </c>
      <c r="N72" s="62" t="str">
        <f>IF($B72="","",IF(VLOOKUP($B72,RouteSummarySource!$B$5:$O$563,Route_Summary!N$1,FALSE)="","",VLOOKUP($B72,RouteSummarySource!$B$5:$O$563,Route_Summary!N$1,FALSE)))</f>
        <v>Low</v>
      </c>
      <c r="O72" s="180" t="str">
        <f>IF($B72="","",IF(VLOOKUP($B72,RouteSummarySource!$B$5:$O$563,Route_Summary!O$1,FALSE)="","",VLOOKUP($B72,RouteSummarySource!$B$5:$O$563,Route_Summary!O$1,FALSE)))</f>
        <v>1, 3, 4</v>
      </c>
      <c r="P72" s="110" t="str">
        <f>IF($B72="","",IF(VLOOKUP($B72,RouteSummarySource!$B$5:$Q$563,Route_Summary!P$1,FALSE)=0,"",VLOOKUP($B72,RouteSummarySource!$B$5:$Q$563,Route_Summary!P$1,FALSE)))</f>
        <v>Restructure</v>
      </c>
      <c r="Q72" s="179" t="str">
        <f>IF($B72="","",IF(VLOOKUP($B72,RouteSummarySource!$B$5:$Q$563,Route_Summary!Q$1,FALSE)="","",VLOOKUP($B72,RouteSummarySource!$B$5:$Q$563,Route_Summary!Q$1,FALSE)))</f>
        <v>Deleted</v>
      </c>
      <c r="R72" s="358">
        <f>IF($B72="","",IF(VLOOKUP($B72,RouteSummarySource!$B$5:$R$563,Route_Summary!R$1,FALSE)="","",VLOOKUP($B72,RouteSummarySource!$B$5:$R$563,Route_Summary!R$1,FALSE)))</f>
        <v>42156</v>
      </c>
    </row>
    <row r="73" spans="1:18" x14ac:dyDescent="0.25">
      <c r="A73">
        <v>59</v>
      </c>
      <c r="B73" s="110">
        <f>IF(HLOOKUP($B$3,'Route by Jurisdiction'!$A$1:$AP$214,A73,FALSE)="","",HLOOKUP($B$3,'Route by Jurisdiction'!$A$1:$AP$214,A73,FALSE))</f>
        <v>70</v>
      </c>
      <c r="C73" s="64" t="str">
        <f>IF($B73="","",IF(VLOOKUP($B73,RouteSummarySource!$B$5:$O$563,Route_Summary!C$1,FALSE)="","",VLOOKUP($B73,RouteSummarySource!$B$5:$O$563,Route_Summary!C$1,FALSE)))</f>
        <v>University District - Seattle CBD</v>
      </c>
      <c r="D73" s="110">
        <f>IF($B73="","",IF(VLOOKUP($B73,RouteSummarySource!$B$5:$O$563,Route_Summary!D$1,FALSE)="","",VLOOKUP($B73,RouteSummarySource!$B$5:$O$563,Route_Summary!D$1,FALSE)))</f>
        <v>104</v>
      </c>
      <c r="E73" s="112" t="str">
        <f>IF($B73="","",IF(VLOOKUP($B73,RouteSummarySource!$B$5:$O$563,Route_Summary!E$1,FALSE)="","",VLOOKUP($B73,RouteSummarySource!$B$5:$O$563,Route_Summary!E$1,FALSE)))</f>
        <v>Very Frequent</v>
      </c>
      <c r="F73" s="110" t="str">
        <f>IF($B73="","",IF(VLOOKUP($B73,RouteSummarySource!$B$5:$O$563,Route_Summary!F$1,FALSE)="","",VLOOKUP($B73,RouteSummarySource!$B$5:$O$563,Route_Summary!F$1,FALSE)))</f>
        <v>B</v>
      </c>
      <c r="G73" s="111" t="str">
        <f>IF($B73="","",IF(VLOOKUP($B73,RouteSummarySource!$B$5:$O$563,Route_Summary!G$1,FALSE)="","",VLOOKUP($B73,RouteSummarySource!$B$5:$O$563,Route_Summary!G$1,FALSE)))</f>
        <v>C</v>
      </c>
      <c r="H73" s="112" t="str">
        <f>IF($B73="","",IF(VLOOKUP($B73,RouteSummarySource!$B$5:$O$563,Route_Summary!H$1,FALSE)="","",VLOOKUP($B73,RouteSummarySource!$B$5:$O$563,Route_Summary!H$1,FALSE)))</f>
        <v/>
      </c>
      <c r="I73" s="110" t="str">
        <f>IF($B73="","",IF(VLOOKUP($B73,RouteSummarySource!$B$5:$O$563,Route_Summary!I$1,FALSE)="","",VLOOKUP($B73,RouteSummarySource!$B$5:$O$563,Route_Summary!I$1,FALSE)))</f>
        <v/>
      </c>
      <c r="J73" s="64" t="str">
        <f>IF($B73="","",IF(VLOOKUP($B73,RouteSummarySource!$B$5:$O$563,Route_Summary!J$1,FALSE)="","",VLOOKUP($B73,RouteSummarySource!$B$5:$O$563,Route_Summary!J$1,FALSE)))</f>
        <v/>
      </c>
      <c r="K73" s="110" t="str">
        <f>IF($B73="","",IF(VLOOKUP($B73,RouteSummarySource!$B$5:$O$563,Route_Summary!K$1,FALSE)="","",VLOOKUP($B73,RouteSummarySource!$B$5:$O$563,Route_Summary!K$1,FALSE)))</f>
        <v>At</v>
      </c>
      <c r="L73" s="111" t="str">
        <f>IF($B73="","",IF(VLOOKUP($B73,RouteSummarySource!$B$5:$O$563,Route_Summary!L$1,FALSE)="","",VLOOKUP($B73,RouteSummarySource!$B$5:$O$563,Route_Summary!L$1,FALSE)))</f>
        <v>At</v>
      </c>
      <c r="M73" s="112" t="str">
        <f>IF($B73="","",IF(VLOOKUP($B73,RouteSummarySource!$B$5:$O$563,Route_Summary!M$1,FALSE)="","",VLOOKUP($B73,RouteSummarySource!$B$5:$O$563,Route_Summary!M$1,FALSE)))</f>
        <v>Above</v>
      </c>
      <c r="N73" s="62" t="str">
        <f>IF($B73="","",IF(VLOOKUP($B73,RouteSummarySource!$B$5:$O$563,Route_Summary!N$1,FALSE)="","",VLOOKUP($B73,RouteSummarySource!$B$5:$O$563,Route_Summary!N$1,FALSE)))</f>
        <v>Low</v>
      </c>
      <c r="O73" s="180" t="str">
        <f>IF($B73="","",IF(VLOOKUP($B73,RouteSummarySource!$B$5:$O$563,Route_Summary!O$1,FALSE)="","",VLOOKUP($B73,RouteSummarySource!$B$5:$O$563,Route_Summary!O$1,FALSE)))</f>
        <v>4</v>
      </c>
      <c r="P73" s="110" t="str">
        <f>IF($B73="","",IF(VLOOKUP($B73,RouteSummarySource!$B$5:$Q$563,Route_Summary!P$1,FALSE)=0,"",VLOOKUP($B73,RouteSummarySource!$B$5:$Q$563,Route_Summary!P$1,FALSE)))</f>
        <v>Restructure</v>
      </c>
      <c r="Q73" s="179" t="str">
        <f>IF($B73="","",IF(VLOOKUP($B73,RouteSummarySource!$B$5:$Q$563,Route_Summary!Q$1,FALSE)="","",VLOOKUP($B73,RouteSummarySource!$B$5:$Q$563,Route_Summary!Q$1,FALSE)))</f>
        <v>Revised</v>
      </c>
      <c r="R73" s="358">
        <f>IF($B73="","",IF(VLOOKUP($B73,RouteSummarySource!$B$5:$R$563,Route_Summary!R$1,FALSE)="","",VLOOKUP($B73,RouteSummarySource!$B$5:$R$563,Route_Summary!R$1,FALSE)))</f>
        <v>42248</v>
      </c>
    </row>
    <row r="74" spans="1:18" x14ac:dyDescent="0.25">
      <c r="A74">
        <v>60</v>
      </c>
      <c r="B74" s="110">
        <f>IF(HLOOKUP($B$3,'Route by Jurisdiction'!$A$1:$AP$214,A74,FALSE)="","",HLOOKUP($B$3,'Route by Jurisdiction'!$A$1:$AP$214,A74,FALSE))</f>
        <v>71</v>
      </c>
      <c r="C74" s="64" t="str">
        <f>IF($B74="","",IF(VLOOKUP($B74,RouteSummarySource!$B$5:$O$563,Route_Summary!C$1,FALSE)="","",VLOOKUP($B74,RouteSummarySource!$B$5:$O$563,Route_Summary!C$1,FALSE)))</f>
        <v>Wedgwood - University District - Seattle CBD</v>
      </c>
      <c r="D74" s="110">
        <f>IF($B74="","",IF(VLOOKUP($B74,RouteSummarySource!$B$5:$O$563,Route_Summary!D$1,FALSE)="","",VLOOKUP($B74,RouteSummarySource!$B$5:$O$563,Route_Summary!D$1,FALSE)))</f>
        <v>110</v>
      </c>
      <c r="E74" s="112" t="str">
        <f>IF($B74="","",IF(VLOOKUP($B74,RouteSummarySource!$B$5:$O$563,Route_Summary!E$1,FALSE)="","",VLOOKUP($B74,RouteSummarySource!$B$5:$O$563,Route_Summary!E$1,FALSE)))</f>
        <v>Local</v>
      </c>
      <c r="F74" s="110" t="str">
        <f>IF($B74="","",IF(VLOOKUP($B74,RouteSummarySource!$B$5:$O$563,Route_Summary!F$1,FALSE)="","",VLOOKUP($B74,RouteSummarySource!$B$5:$O$563,Route_Summary!F$1,FALSE)))</f>
        <v>A</v>
      </c>
      <c r="G74" s="111" t="str">
        <f>IF($B74="","",IF(VLOOKUP($B74,RouteSummarySource!$B$5:$O$563,Route_Summary!G$1,FALSE)="","",VLOOKUP($B74,RouteSummarySource!$B$5:$O$563,Route_Summary!G$1,FALSE)))</f>
        <v>A</v>
      </c>
      <c r="H74" s="112" t="str">
        <f>IF($B74="","",IF(VLOOKUP($B74,RouteSummarySource!$B$5:$O$563,Route_Summary!H$1,FALSE)="","",VLOOKUP($B74,RouteSummarySource!$B$5:$O$563,Route_Summary!H$1,FALSE)))</f>
        <v>A</v>
      </c>
      <c r="I74" s="110" t="str">
        <f>IF($B74="","",IF(VLOOKUP($B74,RouteSummarySource!$B$5:$O$563,Route_Summary!I$1,FALSE)="","",VLOOKUP($B74,RouteSummarySource!$B$5:$O$563,Route_Summary!I$1,FALSE)))</f>
        <v/>
      </c>
      <c r="J74" s="64" t="str">
        <f>IF($B74="","",IF(VLOOKUP($B74,RouteSummarySource!$B$5:$O$563,Route_Summary!J$1,FALSE)="","",VLOOKUP($B74,RouteSummarySource!$B$5:$O$563,Route_Summary!J$1,FALSE)))</f>
        <v/>
      </c>
      <c r="K74" s="110" t="str">
        <f>IF($B74="","",IF(VLOOKUP($B74,RouteSummarySource!$B$5:$O$563,Route_Summary!K$1,FALSE)="","",VLOOKUP($B74,RouteSummarySource!$B$5:$O$563,Route_Summary!K$1,FALSE)))</f>
        <v>At</v>
      </c>
      <c r="L74" s="111" t="str">
        <f>IF($B74="","",IF(VLOOKUP($B74,RouteSummarySource!$B$5:$O$563,Route_Summary!L$1,FALSE)="","",VLOOKUP($B74,RouteSummarySource!$B$5:$O$563,Route_Summary!L$1,FALSE)))</f>
        <v>At</v>
      </c>
      <c r="M74" s="112" t="str">
        <f>IF($B74="","",IF(VLOOKUP($B74,RouteSummarySource!$B$5:$O$563,Route_Summary!M$1,FALSE)="","",VLOOKUP($B74,RouteSummarySource!$B$5:$O$563,Route_Summary!M$1,FALSE)))</f>
        <v>At</v>
      </c>
      <c r="N74" s="62" t="str">
        <f>IF($B74="","",IF(VLOOKUP($B74,RouteSummarySource!$B$5:$O$563,Route_Summary!N$1,FALSE)="","",VLOOKUP($B74,RouteSummarySource!$B$5:$O$563,Route_Summary!N$1,FALSE)))</f>
        <v>Low</v>
      </c>
      <c r="O74" s="180" t="str">
        <f>IF($B74="","",IF(VLOOKUP($B74,RouteSummarySource!$B$5:$O$563,Route_Summary!O$1,FALSE)="","",VLOOKUP($B74,RouteSummarySource!$B$5:$O$563,Route_Summary!O$1,FALSE)))</f>
        <v>1, 2, 4</v>
      </c>
      <c r="P74" s="110" t="str">
        <f>IF($B74="","",IF(VLOOKUP($B74,RouteSummarySource!$B$5:$Q$563,Route_Summary!P$1,FALSE)=0,"",VLOOKUP($B74,RouteSummarySource!$B$5:$Q$563,Route_Summary!P$1,FALSE)))</f>
        <v>Restructure</v>
      </c>
      <c r="Q74" s="179" t="str">
        <f>IF($B74="","",IF(VLOOKUP($B74,RouteSummarySource!$B$5:$Q$563,Route_Summary!Q$1,FALSE)="","",VLOOKUP($B74,RouteSummarySource!$B$5:$Q$563,Route_Summary!Q$1,FALSE)))</f>
        <v>Revised</v>
      </c>
      <c r="R74" s="358">
        <f>IF($B74="","",IF(VLOOKUP($B74,RouteSummarySource!$B$5:$R$563,Route_Summary!R$1,FALSE)="","",VLOOKUP($B74,RouteSummarySource!$B$5:$R$563,Route_Summary!R$1,FALSE)))</f>
        <v>42156</v>
      </c>
    </row>
    <row r="75" spans="1:18" x14ac:dyDescent="0.25">
      <c r="A75">
        <v>61</v>
      </c>
      <c r="B75" s="110">
        <f>IF(HLOOKUP($B$3,'Route by Jurisdiction'!$A$1:$AP$214,A75,FALSE)="","",HLOOKUP($B$3,'Route by Jurisdiction'!$A$1:$AP$214,A75,FALSE))</f>
        <v>72</v>
      </c>
      <c r="C75" s="64" t="str">
        <f>IF($B75="","",IF(VLOOKUP($B75,RouteSummarySource!$B$5:$O$563,Route_Summary!C$1,FALSE)="","",VLOOKUP($B75,RouteSummarySource!$B$5:$O$563,Route_Summary!C$1,FALSE)))</f>
        <v>Lake City - University District - Seattle CBD</v>
      </c>
      <c r="D75" s="110" t="str">
        <f>IF($B75="","",IF(VLOOKUP($B75,RouteSummarySource!$B$5:$O$563,Route_Summary!D$1,FALSE)="","",VLOOKUP($B75,RouteSummarySource!$B$5:$O$563,Route_Summary!D$1,FALSE)))</f>
        <v>None</v>
      </c>
      <c r="E75" s="112" t="str">
        <f>IF($B75="","",IF(VLOOKUP($B75,RouteSummarySource!$B$5:$O$563,Route_Summary!E$1,FALSE)="","",VLOOKUP($B75,RouteSummarySource!$B$5:$O$563,Route_Summary!E$1,FALSE)))</f>
        <v>None</v>
      </c>
      <c r="F75" s="110" t="str">
        <f>IF($B75="","",IF(VLOOKUP($B75,RouteSummarySource!$B$5:$O$563,Route_Summary!F$1,FALSE)="","",VLOOKUP($B75,RouteSummarySource!$B$5:$O$563,Route_Summary!F$1,FALSE)))</f>
        <v>A</v>
      </c>
      <c r="G75" s="111" t="str">
        <f>IF($B75="","",IF(VLOOKUP($B75,RouteSummarySource!$B$5:$O$563,Route_Summary!G$1,FALSE)="","",VLOOKUP($B75,RouteSummarySource!$B$5:$O$563,Route_Summary!G$1,FALSE)))</f>
        <v>A</v>
      </c>
      <c r="H75" s="112" t="str">
        <f>IF($B75="","",IF(VLOOKUP($B75,RouteSummarySource!$B$5:$O$563,Route_Summary!H$1,FALSE)="","",VLOOKUP($B75,RouteSummarySource!$B$5:$O$563,Route_Summary!H$1,FALSE)))</f>
        <v>A</v>
      </c>
      <c r="I75" s="110" t="str">
        <f>IF($B75="","",IF(VLOOKUP($B75,RouteSummarySource!$B$5:$O$563,Route_Summary!I$1,FALSE)="","",VLOOKUP($B75,RouteSummarySource!$B$5:$O$563,Route_Summary!I$1,FALSE)))</f>
        <v/>
      </c>
      <c r="J75" s="64" t="str">
        <f>IF($B75="","",IF(VLOOKUP($B75,RouteSummarySource!$B$5:$O$563,Route_Summary!J$1,FALSE)="","",VLOOKUP($B75,RouteSummarySource!$B$5:$O$563,Route_Summary!J$1,FALSE)))</f>
        <v/>
      </c>
      <c r="K75" s="110" t="str">
        <f>IF($B75="","",IF(VLOOKUP($B75,RouteSummarySource!$B$5:$O$563,Route_Summary!K$1,FALSE)="","",VLOOKUP($B75,RouteSummarySource!$B$5:$O$563,Route_Summary!K$1,FALSE)))</f>
        <v>None</v>
      </c>
      <c r="L75" s="111" t="str">
        <f>IF($B75="","",IF(VLOOKUP($B75,RouteSummarySource!$B$5:$O$563,Route_Summary!L$1,FALSE)="","",VLOOKUP($B75,RouteSummarySource!$B$5:$O$563,Route_Summary!L$1,FALSE)))</f>
        <v>None</v>
      </c>
      <c r="M75" s="112" t="str">
        <f>IF($B75="","",IF(VLOOKUP($B75,RouteSummarySource!$B$5:$O$563,Route_Summary!M$1,FALSE)="","",VLOOKUP($B75,RouteSummarySource!$B$5:$O$563,Route_Summary!M$1,FALSE)))</f>
        <v>None</v>
      </c>
      <c r="N75" s="62" t="str">
        <f>IF($B75="","",IF(VLOOKUP($B75,RouteSummarySource!$B$5:$O$563,Route_Summary!N$1,FALSE)="","",VLOOKUP($B75,RouteSummarySource!$B$5:$O$563,Route_Summary!N$1,FALSE)))</f>
        <v>Low</v>
      </c>
      <c r="O75" s="180" t="str">
        <f>IF($B75="","",IF(VLOOKUP($B75,RouteSummarySource!$B$5:$O$563,Route_Summary!O$1,FALSE)="","",VLOOKUP($B75,RouteSummarySource!$B$5:$O$563,Route_Summary!O$1,FALSE)))</f>
        <v>2, 4</v>
      </c>
      <c r="P75" s="110" t="str">
        <f>IF($B75="","",IF(VLOOKUP($B75,RouteSummarySource!$B$5:$Q$563,Route_Summary!P$1,FALSE)=0,"",VLOOKUP($B75,RouteSummarySource!$B$5:$Q$563,Route_Summary!P$1,FALSE)))</f>
        <v>Restructure</v>
      </c>
      <c r="Q75" s="179" t="str">
        <f>IF($B75="","",IF(VLOOKUP($B75,RouteSummarySource!$B$5:$Q$563,Route_Summary!Q$1,FALSE)="","",VLOOKUP($B75,RouteSummarySource!$B$5:$Q$563,Route_Summary!Q$1,FALSE)))</f>
        <v>Deleted</v>
      </c>
      <c r="R75" s="358">
        <f>IF($B75="","",IF(VLOOKUP($B75,RouteSummarySource!$B$5:$R$563,Route_Summary!R$1,FALSE)="","",VLOOKUP($B75,RouteSummarySource!$B$5:$R$563,Route_Summary!R$1,FALSE)))</f>
        <v>42156</v>
      </c>
    </row>
    <row r="76" spans="1:18" x14ac:dyDescent="0.25">
      <c r="A76">
        <v>62</v>
      </c>
      <c r="B76" s="110">
        <f>IF(HLOOKUP($B$3,'Route by Jurisdiction'!$A$1:$AP$214,A76,FALSE)="","",HLOOKUP($B$3,'Route by Jurisdiction'!$A$1:$AP$214,A76,FALSE))</f>
        <v>73</v>
      </c>
      <c r="C76" s="64" t="str">
        <f>IF($B76="","",IF(VLOOKUP($B76,RouteSummarySource!$B$5:$O$563,Route_Summary!C$1,FALSE)="","",VLOOKUP($B76,RouteSummarySource!$B$5:$O$563,Route_Summary!C$1,FALSE)))</f>
        <v>Jackson Park - University District - Seattle CBD</v>
      </c>
      <c r="D76" s="110">
        <f>IF($B76="","",IF(VLOOKUP($B76,RouteSummarySource!$B$5:$O$563,Route_Summary!D$1,FALSE)="","",VLOOKUP($B76,RouteSummarySource!$B$5:$O$563,Route_Summary!D$1,FALSE)))</f>
        <v>25</v>
      </c>
      <c r="E76" s="112" t="str">
        <f>IF($B76="","",IF(VLOOKUP($B76,RouteSummarySource!$B$5:$O$563,Route_Summary!E$1,FALSE)="","",VLOOKUP($B76,RouteSummarySource!$B$5:$O$563,Route_Summary!E$1,FALSE)))</f>
        <v>Very Frequent</v>
      </c>
      <c r="F76" s="110" t="str">
        <f>IF($B76="","",IF(VLOOKUP($B76,RouteSummarySource!$B$5:$O$563,Route_Summary!F$1,FALSE)="","",VLOOKUP($B76,RouteSummarySource!$B$5:$O$563,Route_Summary!F$1,FALSE)))</f>
        <v>A</v>
      </c>
      <c r="G76" s="111" t="str">
        <f>IF($B76="","",IF(VLOOKUP($B76,RouteSummarySource!$B$5:$O$563,Route_Summary!G$1,FALSE)="","",VLOOKUP($B76,RouteSummarySource!$B$5:$O$563,Route_Summary!G$1,FALSE)))</f>
        <v>A</v>
      </c>
      <c r="H76" s="112" t="str">
        <f>IF($B76="","",IF(VLOOKUP($B76,RouteSummarySource!$B$5:$O$563,Route_Summary!H$1,FALSE)="","",VLOOKUP($B76,RouteSummarySource!$B$5:$O$563,Route_Summary!H$1,FALSE)))</f>
        <v>A</v>
      </c>
      <c r="I76" s="110" t="str">
        <f>IF($B76="","",IF(VLOOKUP($B76,RouteSummarySource!$B$5:$O$563,Route_Summary!I$1,FALSE)="","",VLOOKUP($B76,RouteSummarySource!$B$5:$O$563,Route_Summary!I$1,FALSE)))</f>
        <v/>
      </c>
      <c r="J76" s="64" t="str">
        <f>IF($B76="","",IF(VLOOKUP($B76,RouteSummarySource!$B$5:$O$563,Route_Summary!J$1,FALSE)="","",VLOOKUP($B76,RouteSummarySource!$B$5:$O$563,Route_Summary!J$1,FALSE)))</f>
        <v/>
      </c>
      <c r="K76" s="110" t="str">
        <f>IF($B76="","",IF(VLOOKUP($B76,RouteSummarySource!$B$5:$O$563,Route_Summary!K$1,FALSE)="","",VLOOKUP($B76,RouteSummarySource!$B$5:$O$563,Route_Summary!K$1,FALSE)))</f>
        <v>At</v>
      </c>
      <c r="L76" s="111" t="str">
        <f>IF($B76="","",IF(VLOOKUP($B76,RouteSummarySource!$B$5:$O$563,Route_Summary!L$1,FALSE)="","",VLOOKUP($B76,RouteSummarySource!$B$5:$O$563,Route_Summary!L$1,FALSE)))</f>
        <v>At</v>
      </c>
      <c r="M76" s="112" t="str">
        <f>IF($B76="","",IF(VLOOKUP($B76,RouteSummarySource!$B$5:$O$563,Route_Summary!M$1,FALSE)="","",VLOOKUP($B76,RouteSummarySource!$B$5:$O$563,Route_Summary!M$1,FALSE)))</f>
        <v>Below</v>
      </c>
      <c r="N76" s="62" t="str">
        <f>IF($B76="","",IF(VLOOKUP($B76,RouteSummarySource!$B$5:$O$563,Route_Summary!N$1,FALSE)="","",VLOOKUP($B76,RouteSummarySource!$B$5:$O$563,Route_Summary!N$1,FALSE)))</f>
        <v>Low</v>
      </c>
      <c r="O76" s="180" t="str">
        <f>IF($B76="","",IF(VLOOKUP($B76,RouteSummarySource!$B$5:$O$563,Route_Summary!O$1,FALSE)="","",VLOOKUP($B76,RouteSummarySource!$B$5:$O$563,Route_Summary!O$1,FALSE)))</f>
        <v>1, 2, 3, 4</v>
      </c>
      <c r="P76" s="110" t="str">
        <f>IF($B76="","",IF(VLOOKUP($B76,RouteSummarySource!$B$5:$Q$563,Route_Summary!P$1,FALSE)=0,"",VLOOKUP($B76,RouteSummarySource!$B$5:$Q$563,Route_Summary!P$1,FALSE)))</f>
        <v>Restructure</v>
      </c>
      <c r="Q76" s="179" t="str">
        <f>IF($B76="","",IF(VLOOKUP($B76,RouteSummarySource!$B$5:$Q$563,Route_Summary!Q$1,FALSE)="","",VLOOKUP($B76,RouteSummarySource!$B$5:$Q$563,Route_Summary!Q$1,FALSE)))</f>
        <v>Revised</v>
      </c>
      <c r="R76" s="358">
        <f>IF($B76="","",IF(VLOOKUP($B76,RouteSummarySource!$B$5:$R$563,Route_Summary!R$1,FALSE)="","",VLOOKUP($B76,RouteSummarySource!$B$5:$R$563,Route_Summary!R$1,FALSE)))</f>
        <v>42156</v>
      </c>
    </row>
    <row r="77" spans="1:18" x14ac:dyDescent="0.25">
      <c r="A77">
        <v>63</v>
      </c>
      <c r="B77" s="110" t="str">
        <f>IF(HLOOKUP($B$3,'Route by Jurisdiction'!$A$1:$AP$214,A77,FALSE)="","",HLOOKUP($B$3,'Route by Jurisdiction'!$A$1:$AP$214,A77,FALSE))</f>
        <v>74EX</v>
      </c>
      <c r="C77" s="64" t="str">
        <f>IF($B77="","",IF(VLOOKUP($B77,RouteSummarySource!$B$5:$O$563,Route_Summary!C$1,FALSE)="","",VLOOKUP($B77,RouteSummarySource!$B$5:$O$563,Route_Summary!C$1,FALSE)))</f>
        <v>Sand Point - Seattle CBD</v>
      </c>
      <c r="D77" s="110" t="str">
        <f>IF($B77="","",IF(VLOOKUP($B77,RouteSummarySource!$B$5:$O$563,Route_Summary!D$1,FALSE)="","",VLOOKUP($B77,RouteSummarySource!$B$5:$O$563,Route_Summary!D$1,FALSE)))</f>
        <v>Peak</v>
      </c>
      <c r="E77" s="112" t="str">
        <f>IF($B77="","",IF(VLOOKUP($B77,RouteSummarySource!$B$5:$O$563,Route_Summary!E$1,FALSE)="","",VLOOKUP($B77,RouteSummarySource!$B$5:$O$563,Route_Summary!E$1,FALSE)))</f>
        <v>Peak</v>
      </c>
      <c r="F77" s="110" t="str">
        <f>IF($B77="","",IF(VLOOKUP($B77,RouteSummarySource!$B$5:$O$563,Route_Summary!F$1,FALSE)="","",VLOOKUP($B77,RouteSummarySource!$B$5:$O$563,Route_Summary!F$1,FALSE)))</f>
        <v>A</v>
      </c>
      <c r="G77" s="111" t="str">
        <f>IF($B77="","",IF(VLOOKUP($B77,RouteSummarySource!$B$5:$O$563,Route_Summary!G$1,FALSE)="","",VLOOKUP($B77,RouteSummarySource!$B$5:$O$563,Route_Summary!G$1,FALSE)))</f>
        <v/>
      </c>
      <c r="H77" s="112" t="str">
        <f>IF($B77="","",IF(VLOOKUP($B77,RouteSummarySource!$B$5:$O$563,Route_Summary!H$1,FALSE)="","",VLOOKUP($B77,RouteSummarySource!$B$5:$O$563,Route_Summary!H$1,FALSE)))</f>
        <v/>
      </c>
      <c r="I77" s="110" t="str">
        <f>IF($B77="","",IF(VLOOKUP($B77,RouteSummarySource!$B$5:$O$563,Route_Summary!I$1,FALSE)="","",VLOOKUP($B77,RouteSummarySource!$B$5:$O$563,Route_Summary!I$1,FALSE)))</f>
        <v>No</v>
      </c>
      <c r="J77" s="64" t="str">
        <f>IF($B77="","",IF(VLOOKUP($B77,RouteSummarySource!$B$5:$O$563,Route_Summary!J$1,FALSE)="","",VLOOKUP($B77,RouteSummarySource!$B$5:$O$563,Route_Summary!J$1,FALSE)))</f>
        <v>No</v>
      </c>
      <c r="K77" s="110" t="str">
        <f>IF($B77="","",IF(VLOOKUP($B77,RouteSummarySource!$B$5:$O$563,Route_Summary!K$1,FALSE)="","",VLOOKUP($B77,RouteSummarySource!$B$5:$O$563,Route_Summary!K$1,FALSE)))</f>
        <v>Peak</v>
      </c>
      <c r="L77" s="111" t="str">
        <f>IF($B77="","",IF(VLOOKUP($B77,RouteSummarySource!$B$5:$O$563,Route_Summary!L$1,FALSE)="","",VLOOKUP($B77,RouteSummarySource!$B$5:$O$563,Route_Summary!L$1,FALSE)))</f>
        <v>Peak</v>
      </c>
      <c r="M77" s="112" t="str">
        <f>IF($B77="","",IF(VLOOKUP($B77,RouteSummarySource!$B$5:$O$563,Route_Summary!M$1,FALSE)="","",VLOOKUP($B77,RouteSummarySource!$B$5:$O$563,Route_Summary!M$1,FALSE)))</f>
        <v>Peak</v>
      </c>
      <c r="N77" s="62" t="str">
        <f>IF($B77="","",IF(VLOOKUP($B77,RouteSummarySource!$B$5:$O$563,Route_Summary!N$1,FALSE)="","",VLOOKUP($B77,RouteSummarySource!$B$5:$O$563,Route_Summary!N$1,FALSE)))</f>
        <v>Low</v>
      </c>
      <c r="O77" s="180" t="str">
        <f>IF($B77="","",IF(VLOOKUP($B77,RouteSummarySource!$B$5:$O$563,Route_Summary!O$1,FALSE)="","",VLOOKUP($B77,RouteSummarySource!$B$5:$O$563,Route_Summary!O$1,FALSE)))</f>
        <v>1, 2, 4</v>
      </c>
      <c r="P77" s="110" t="str">
        <f>IF($B77="","",IF(VLOOKUP($B77,RouteSummarySource!$B$5:$Q$563,Route_Summary!P$1,FALSE)=0,"",VLOOKUP($B77,RouteSummarySource!$B$5:$Q$563,Route_Summary!P$1,FALSE)))</f>
        <v/>
      </c>
      <c r="Q77" s="179" t="str">
        <f>IF($B77="","",IF(VLOOKUP($B77,RouteSummarySource!$B$5:$Q$563,Route_Summary!Q$1,FALSE)="","",VLOOKUP($B77,RouteSummarySource!$B$5:$Q$563,Route_Summary!Q$1,FALSE)))</f>
        <v>Unchanged</v>
      </c>
      <c r="R77" s="358" t="str">
        <f>IF($B77="","",IF(VLOOKUP($B77,RouteSummarySource!$B$5:$R$563,Route_Summary!R$1,FALSE)="","",VLOOKUP($B77,RouteSummarySource!$B$5:$R$563,Route_Summary!R$1,FALSE)))</f>
        <v>N/A</v>
      </c>
    </row>
    <row r="78" spans="1:18" x14ac:dyDescent="0.25">
      <c r="A78">
        <v>64</v>
      </c>
      <c r="B78" s="110">
        <f>IF(HLOOKUP($B$3,'Route by Jurisdiction'!$A$1:$AP$214,A78,FALSE)="","",HLOOKUP($B$3,'Route by Jurisdiction'!$A$1:$AP$214,A78,FALSE))</f>
        <v>75</v>
      </c>
      <c r="C78" s="64" t="str">
        <f>IF($B78="","",IF(VLOOKUP($B78,RouteSummarySource!$B$5:$O$563,Route_Summary!C$1,FALSE)="","",VLOOKUP($B78,RouteSummarySource!$B$5:$O$563,Route_Summary!C$1,FALSE)))</f>
        <v>Northgate TC - Lake City - Seattle CBD</v>
      </c>
      <c r="D78" s="110">
        <f>IF($B78="","",IF(VLOOKUP($B78,RouteSummarySource!$B$5:$O$563,Route_Summary!D$1,FALSE)="","",VLOOKUP($B78,RouteSummarySource!$B$5:$O$563,Route_Summary!D$1,FALSE)))</f>
        <v>56</v>
      </c>
      <c r="E78" s="112" t="str">
        <f>IF($B78="","",IF(VLOOKUP($B78,RouteSummarySource!$B$5:$O$563,Route_Summary!E$1,FALSE)="","",VLOOKUP($B78,RouteSummarySource!$B$5:$O$563,Route_Summary!E$1,FALSE)))</f>
        <v>Frequent</v>
      </c>
      <c r="F78" s="110" t="str">
        <f>IF($B78="","",IF(VLOOKUP($B78,RouteSummarySource!$B$5:$O$563,Route_Summary!F$1,FALSE)="","",VLOOKUP($B78,RouteSummarySource!$B$5:$O$563,Route_Summary!F$1,FALSE)))</f>
        <v>C</v>
      </c>
      <c r="G78" s="111" t="str">
        <f>IF($B78="","",IF(VLOOKUP($B78,RouteSummarySource!$B$5:$O$563,Route_Summary!G$1,FALSE)="","",VLOOKUP($B78,RouteSummarySource!$B$5:$O$563,Route_Summary!G$1,FALSE)))</f>
        <v>C</v>
      </c>
      <c r="H78" s="112" t="str">
        <f>IF($B78="","",IF(VLOOKUP($B78,RouteSummarySource!$B$5:$O$563,Route_Summary!H$1,FALSE)="","",VLOOKUP($B78,RouteSummarySource!$B$5:$O$563,Route_Summary!H$1,FALSE)))</f>
        <v>B</v>
      </c>
      <c r="I78" s="110" t="str">
        <f>IF($B78="","",IF(VLOOKUP($B78,RouteSummarySource!$B$5:$O$563,Route_Summary!I$1,FALSE)="","",VLOOKUP($B78,RouteSummarySource!$B$5:$O$563,Route_Summary!I$1,FALSE)))</f>
        <v/>
      </c>
      <c r="J78" s="64" t="str">
        <f>IF($B78="","",IF(VLOOKUP($B78,RouteSummarySource!$B$5:$O$563,Route_Summary!J$1,FALSE)="","",VLOOKUP($B78,RouteSummarySource!$B$5:$O$563,Route_Summary!J$1,FALSE)))</f>
        <v/>
      </c>
      <c r="K78" s="110" t="str">
        <f>IF($B78="","",IF(VLOOKUP($B78,RouteSummarySource!$B$5:$O$563,Route_Summary!K$1,FALSE)="","",VLOOKUP($B78,RouteSummarySource!$B$5:$O$563,Route_Summary!K$1,FALSE)))</f>
        <v>Below</v>
      </c>
      <c r="L78" s="111" t="str">
        <f>IF($B78="","",IF(VLOOKUP($B78,RouteSummarySource!$B$5:$O$563,Route_Summary!L$1,FALSE)="","",VLOOKUP($B78,RouteSummarySource!$B$5:$O$563,Route_Summary!L$1,FALSE)))</f>
        <v>At</v>
      </c>
      <c r="M78" s="112" t="str">
        <f>IF($B78="","",IF(VLOOKUP($B78,RouteSummarySource!$B$5:$O$563,Route_Summary!M$1,FALSE)="","",VLOOKUP($B78,RouteSummarySource!$B$5:$O$563,Route_Summary!M$1,FALSE)))</f>
        <v>At</v>
      </c>
      <c r="N78" s="62" t="str">
        <f>IF($B78="","",IF(VLOOKUP($B78,RouteSummarySource!$B$5:$O$563,Route_Summary!N$1,FALSE)="","",VLOOKUP($B78,RouteSummarySource!$B$5:$O$563,Route_Summary!N$1,FALSE)))</f>
        <v>Low</v>
      </c>
      <c r="O78" s="180" t="str">
        <f>IF($B78="","",IF(VLOOKUP($B78,RouteSummarySource!$B$5:$O$563,Route_Summary!O$1,FALSE)="","",VLOOKUP($B78,RouteSummarySource!$B$5:$O$563,Route_Summary!O$1,FALSE)))</f>
        <v>1, 3, 4</v>
      </c>
      <c r="P78" s="110" t="str">
        <f>IF($B78="","",IF(VLOOKUP($B78,RouteSummarySource!$B$5:$Q$563,Route_Summary!P$1,FALSE)=0,"",VLOOKUP($B78,RouteSummarySource!$B$5:$Q$563,Route_Summary!P$1,FALSE)))</f>
        <v/>
      </c>
      <c r="Q78" s="179" t="str">
        <f>IF($B78="","",IF(VLOOKUP($B78,RouteSummarySource!$B$5:$Q$563,Route_Summary!Q$1,FALSE)="","",VLOOKUP($B78,RouteSummarySource!$B$5:$Q$563,Route_Summary!Q$1,FALSE)))</f>
        <v>Revised</v>
      </c>
      <c r="R78" s="358">
        <f>IF($B78="","",IF(VLOOKUP($B78,RouteSummarySource!$B$5:$R$563,Route_Summary!R$1,FALSE)="","",VLOOKUP($B78,RouteSummarySource!$B$5:$R$563,Route_Summary!R$1,FALSE)))</f>
        <v>42156</v>
      </c>
    </row>
    <row r="79" spans="1:18" x14ac:dyDescent="0.25">
      <c r="A79">
        <v>65</v>
      </c>
      <c r="B79" s="110">
        <f>IF(HLOOKUP($B$3,'Route by Jurisdiction'!$A$1:$AP$214,A79,FALSE)="","",HLOOKUP($B$3,'Route by Jurisdiction'!$A$1:$AP$214,A79,FALSE))</f>
        <v>76</v>
      </c>
      <c r="C79" s="64" t="str">
        <f>IF($B79="","",IF(VLOOKUP($B79,RouteSummarySource!$B$5:$O$563,Route_Summary!C$1,FALSE)="","",VLOOKUP($B79,RouteSummarySource!$B$5:$O$563,Route_Summary!C$1,FALSE)))</f>
        <v>Wedgwood - Seattle CBD</v>
      </c>
      <c r="D79" s="110" t="str">
        <f>IF($B79="","",IF(VLOOKUP($B79,RouteSummarySource!$B$5:$O$563,Route_Summary!D$1,FALSE)="","",VLOOKUP($B79,RouteSummarySource!$B$5:$O$563,Route_Summary!D$1,FALSE)))</f>
        <v>Peak</v>
      </c>
      <c r="E79" s="112" t="str">
        <f>IF($B79="","",IF(VLOOKUP($B79,RouteSummarySource!$B$5:$O$563,Route_Summary!E$1,FALSE)="","",VLOOKUP($B79,RouteSummarySource!$B$5:$O$563,Route_Summary!E$1,FALSE)))</f>
        <v>Peak</v>
      </c>
      <c r="F79" s="110" t="str">
        <f>IF($B79="","",IF(VLOOKUP($B79,RouteSummarySource!$B$5:$O$563,Route_Summary!F$1,FALSE)="","",VLOOKUP($B79,RouteSummarySource!$B$5:$O$563,Route_Summary!F$1,FALSE)))</f>
        <v>A</v>
      </c>
      <c r="G79" s="111" t="str">
        <f>IF($B79="","",IF(VLOOKUP($B79,RouteSummarySource!$B$5:$O$563,Route_Summary!G$1,FALSE)="","",VLOOKUP($B79,RouteSummarySource!$B$5:$O$563,Route_Summary!G$1,FALSE)))</f>
        <v/>
      </c>
      <c r="H79" s="112" t="str">
        <f>IF($B79="","",IF(VLOOKUP($B79,RouteSummarySource!$B$5:$O$563,Route_Summary!H$1,FALSE)="","",VLOOKUP($B79,RouteSummarySource!$B$5:$O$563,Route_Summary!H$1,FALSE)))</f>
        <v/>
      </c>
      <c r="I79" s="110" t="str">
        <f>IF($B79="","",IF(VLOOKUP($B79,RouteSummarySource!$B$5:$O$563,Route_Summary!I$1,FALSE)="","",VLOOKUP($B79,RouteSummarySource!$B$5:$O$563,Route_Summary!I$1,FALSE)))</f>
        <v>No</v>
      </c>
      <c r="J79" s="64" t="str">
        <f>IF($B79="","",IF(VLOOKUP($B79,RouteSummarySource!$B$5:$O$563,Route_Summary!J$1,FALSE)="","",VLOOKUP($B79,RouteSummarySource!$B$5:$O$563,Route_Summary!J$1,FALSE)))</f>
        <v>No</v>
      </c>
      <c r="K79" s="110" t="str">
        <f>IF($B79="","",IF(VLOOKUP($B79,RouteSummarySource!$B$5:$O$563,Route_Summary!K$1,FALSE)="","",VLOOKUP($B79,RouteSummarySource!$B$5:$O$563,Route_Summary!K$1,FALSE)))</f>
        <v>Peak</v>
      </c>
      <c r="L79" s="111" t="str">
        <f>IF($B79="","",IF(VLOOKUP($B79,RouteSummarySource!$B$5:$O$563,Route_Summary!L$1,FALSE)="","",VLOOKUP($B79,RouteSummarySource!$B$5:$O$563,Route_Summary!L$1,FALSE)))</f>
        <v>Peak</v>
      </c>
      <c r="M79" s="112" t="str">
        <f>IF($B79="","",IF(VLOOKUP($B79,RouteSummarySource!$B$5:$O$563,Route_Summary!M$1,FALSE)="","",VLOOKUP($B79,RouteSummarySource!$B$5:$O$563,Route_Summary!M$1,FALSE)))</f>
        <v>Peak</v>
      </c>
      <c r="N79" s="62" t="str">
        <f>IF($B79="","",IF(VLOOKUP($B79,RouteSummarySource!$B$5:$O$563,Route_Summary!N$1,FALSE)="","",VLOOKUP($B79,RouteSummarySource!$B$5:$O$563,Route_Summary!N$1,FALSE)))</f>
        <v>Low</v>
      </c>
      <c r="O79" s="180" t="str">
        <f>IF($B79="","",IF(VLOOKUP($B79,RouteSummarySource!$B$5:$O$563,Route_Summary!O$1,FALSE)="","",VLOOKUP($B79,RouteSummarySource!$B$5:$O$563,Route_Summary!O$1,FALSE)))</f>
        <v>2, 4</v>
      </c>
      <c r="P79" s="110" t="str">
        <f>IF($B79="","",IF(VLOOKUP($B79,RouteSummarySource!$B$5:$Q$563,Route_Summary!P$1,FALSE)=0,"",VLOOKUP($B79,RouteSummarySource!$B$5:$Q$563,Route_Summary!P$1,FALSE)))</f>
        <v/>
      </c>
      <c r="Q79" s="179" t="str">
        <f>IF($B79="","",IF(VLOOKUP($B79,RouteSummarySource!$B$5:$Q$563,Route_Summary!Q$1,FALSE)="","",VLOOKUP($B79,RouteSummarySource!$B$5:$Q$563,Route_Summary!Q$1,FALSE)))</f>
        <v>Unchanged</v>
      </c>
      <c r="R79" s="358" t="str">
        <f>IF($B79="","",IF(VLOOKUP($B79,RouteSummarySource!$B$5:$R$563,Route_Summary!R$1,FALSE)="","",VLOOKUP($B79,RouteSummarySource!$B$5:$R$563,Route_Summary!R$1,FALSE)))</f>
        <v>N/A</v>
      </c>
    </row>
    <row r="80" spans="1:18" x14ac:dyDescent="0.25">
      <c r="A80">
        <v>66</v>
      </c>
      <c r="B80" s="110">
        <f>IF(HLOOKUP($B$3,'Route by Jurisdiction'!$A$1:$AP$214,A80,FALSE)="","",HLOOKUP($B$3,'Route by Jurisdiction'!$A$1:$AP$214,A80,FALSE))</f>
        <v>77</v>
      </c>
      <c r="C80" s="64" t="str">
        <f>IF($B80="","",IF(VLOOKUP($B80,RouteSummarySource!$B$5:$O$563,Route_Summary!C$1,FALSE)="","",VLOOKUP($B80,RouteSummarySource!$B$5:$O$563,Route_Summary!C$1,FALSE)))</f>
        <v>North City - Seattle CBD</v>
      </c>
      <c r="D80" s="110" t="str">
        <f>IF($B80="","",IF(VLOOKUP($B80,RouteSummarySource!$B$5:$O$563,Route_Summary!D$1,FALSE)="","",VLOOKUP($B80,RouteSummarySource!$B$5:$O$563,Route_Summary!D$1,FALSE)))</f>
        <v>Peak</v>
      </c>
      <c r="E80" s="112" t="str">
        <f>IF($B80="","",IF(VLOOKUP($B80,RouteSummarySource!$B$5:$O$563,Route_Summary!E$1,FALSE)="","",VLOOKUP($B80,RouteSummarySource!$B$5:$O$563,Route_Summary!E$1,FALSE)))</f>
        <v>Peak</v>
      </c>
      <c r="F80" s="110" t="str">
        <f>IF($B80="","",IF(VLOOKUP($B80,RouteSummarySource!$B$5:$O$563,Route_Summary!F$1,FALSE)="","",VLOOKUP($B80,RouteSummarySource!$B$5:$O$563,Route_Summary!F$1,FALSE)))</f>
        <v>B</v>
      </c>
      <c r="G80" s="111" t="str">
        <f>IF($B80="","",IF(VLOOKUP($B80,RouteSummarySource!$B$5:$O$563,Route_Summary!G$1,FALSE)="","",VLOOKUP($B80,RouteSummarySource!$B$5:$O$563,Route_Summary!G$1,FALSE)))</f>
        <v/>
      </c>
      <c r="H80" s="112" t="str">
        <f>IF($B80="","",IF(VLOOKUP($B80,RouteSummarySource!$B$5:$O$563,Route_Summary!H$1,FALSE)="","",VLOOKUP($B80,RouteSummarySource!$B$5:$O$563,Route_Summary!H$1,FALSE)))</f>
        <v/>
      </c>
      <c r="I80" s="110" t="str">
        <f>IF($B80="","",IF(VLOOKUP($B80,RouteSummarySource!$B$5:$O$563,Route_Summary!I$1,FALSE)="","",VLOOKUP($B80,RouteSummarySource!$B$5:$O$563,Route_Summary!I$1,FALSE)))</f>
        <v>Yes</v>
      </c>
      <c r="J80" s="64" t="str">
        <f>IF($B80="","",IF(VLOOKUP($B80,RouteSummarySource!$B$5:$O$563,Route_Summary!J$1,FALSE)="","",VLOOKUP($B80,RouteSummarySource!$B$5:$O$563,Route_Summary!J$1,FALSE)))</f>
        <v>No</v>
      </c>
      <c r="K80" s="110" t="str">
        <f>IF($B80="","",IF(VLOOKUP($B80,RouteSummarySource!$B$5:$O$563,Route_Summary!K$1,FALSE)="","",VLOOKUP($B80,RouteSummarySource!$B$5:$O$563,Route_Summary!K$1,FALSE)))</f>
        <v>Peak</v>
      </c>
      <c r="L80" s="111" t="str">
        <f>IF($B80="","",IF(VLOOKUP($B80,RouteSummarySource!$B$5:$O$563,Route_Summary!L$1,FALSE)="","",VLOOKUP($B80,RouteSummarySource!$B$5:$O$563,Route_Summary!L$1,FALSE)))</f>
        <v>Peak</v>
      </c>
      <c r="M80" s="112" t="str">
        <f>IF($B80="","",IF(VLOOKUP($B80,RouteSummarySource!$B$5:$O$563,Route_Summary!M$1,FALSE)="","",VLOOKUP($B80,RouteSummarySource!$B$5:$O$563,Route_Summary!M$1,FALSE)))</f>
        <v>Peak</v>
      </c>
      <c r="N80" s="62" t="str">
        <f>IF($B80="","",IF(VLOOKUP($B80,RouteSummarySource!$B$5:$O$563,Route_Summary!N$1,FALSE)="","",VLOOKUP($B80,RouteSummarySource!$B$5:$O$563,Route_Summary!N$1,FALSE)))</f>
        <v>Low</v>
      </c>
      <c r="O80" s="180" t="str">
        <f>IF($B80="","",IF(VLOOKUP($B80,RouteSummarySource!$B$5:$O$563,Route_Summary!O$1,FALSE)="","",VLOOKUP($B80,RouteSummarySource!$B$5:$O$563,Route_Summary!O$1,FALSE)))</f>
        <v>2, 4</v>
      </c>
      <c r="P80" s="110" t="str">
        <f>IF($B80="","",IF(VLOOKUP($B80,RouteSummarySource!$B$5:$Q$563,Route_Summary!P$1,FALSE)=0,"",VLOOKUP($B80,RouteSummarySource!$B$5:$Q$563,Route_Summary!P$1,FALSE)))</f>
        <v/>
      </c>
      <c r="Q80" s="179" t="str">
        <f>IF($B80="","",IF(VLOOKUP($B80,RouteSummarySource!$B$5:$Q$563,Route_Summary!Q$1,FALSE)="","",VLOOKUP($B80,RouteSummarySource!$B$5:$Q$563,Route_Summary!Q$1,FALSE)))</f>
        <v>Unchanged</v>
      </c>
      <c r="R80" s="358" t="str">
        <f>IF($B80="","",IF(VLOOKUP($B80,RouteSummarySource!$B$5:$R$563,Route_Summary!R$1,FALSE)="","",VLOOKUP($B80,RouteSummarySource!$B$5:$R$563,Route_Summary!R$1,FALSE)))</f>
        <v>N/A</v>
      </c>
    </row>
    <row r="81" spans="1:18" x14ac:dyDescent="0.25">
      <c r="A81">
        <v>67</v>
      </c>
      <c r="B81" s="110">
        <f>IF(HLOOKUP($B$3,'Route by Jurisdiction'!$A$1:$AP$214,A81,FALSE)="","",HLOOKUP($B$3,'Route by Jurisdiction'!$A$1:$AP$214,A81,FALSE))</f>
        <v>82</v>
      </c>
      <c r="C81" s="64" t="str">
        <f>IF($B81="","",IF(VLOOKUP($B81,RouteSummarySource!$B$5:$O$563,Route_Summary!C$1,FALSE)="","",VLOOKUP($B81,RouteSummarySource!$B$5:$O$563,Route_Summary!C$1,FALSE)))</f>
        <v>Seattle CBD - Greenwood</v>
      </c>
      <c r="D81" s="110" t="str">
        <f>IF($B81="","",IF(VLOOKUP($B81,RouteSummarySource!$B$5:$O$563,Route_Summary!D$1,FALSE)="","",VLOOKUP($B81,RouteSummarySource!$B$5:$O$563,Route_Summary!D$1,FALSE)))</f>
        <v>Owl</v>
      </c>
      <c r="E81" s="112" t="str">
        <f>IF($B81="","",IF(VLOOKUP($B81,RouteSummarySource!$B$5:$O$563,Route_Summary!E$1,FALSE)="","",VLOOKUP($B81,RouteSummarySource!$B$5:$O$563,Route_Summary!E$1,FALSE)))</f>
        <v>Owl</v>
      </c>
      <c r="F81" s="110" t="str">
        <f>IF($B81="","",IF(VLOOKUP($B81,RouteSummarySource!$B$5:$O$563,Route_Summary!F$1,FALSE)="","",VLOOKUP($B81,RouteSummarySource!$B$5:$O$563,Route_Summary!F$1,FALSE)))</f>
        <v/>
      </c>
      <c r="G81" s="111" t="str">
        <f>IF($B81="","",IF(VLOOKUP($B81,RouteSummarySource!$B$5:$O$563,Route_Summary!G$1,FALSE)="","",VLOOKUP($B81,RouteSummarySource!$B$5:$O$563,Route_Summary!G$1,FALSE)))</f>
        <v/>
      </c>
      <c r="H81" s="112" t="str">
        <f>IF($B81="","",IF(VLOOKUP($B81,RouteSummarySource!$B$5:$O$563,Route_Summary!H$1,FALSE)="","",VLOOKUP($B81,RouteSummarySource!$B$5:$O$563,Route_Summary!H$1,FALSE)))</f>
        <v>E</v>
      </c>
      <c r="I81" s="110" t="str">
        <f>IF($B81="","",IF(VLOOKUP($B81,RouteSummarySource!$B$5:$O$563,Route_Summary!I$1,FALSE)="","",VLOOKUP($B81,RouteSummarySource!$B$5:$O$563,Route_Summary!I$1,FALSE)))</f>
        <v/>
      </c>
      <c r="J81" s="64" t="str">
        <f>IF($B81="","",IF(VLOOKUP($B81,RouteSummarySource!$B$5:$O$563,Route_Summary!J$1,FALSE)="","",VLOOKUP($B81,RouteSummarySource!$B$5:$O$563,Route_Summary!J$1,FALSE)))</f>
        <v/>
      </c>
      <c r="K81" s="110" t="str">
        <f>IF($B81="","",IF(VLOOKUP($B81,RouteSummarySource!$B$5:$O$563,Route_Summary!K$1,FALSE)="","",VLOOKUP($B81,RouteSummarySource!$B$5:$O$563,Route_Summary!K$1,FALSE)))</f>
        <v>None</v>
      </c>
      <c r="L81" s="111" t="str">
        <f>IF($B81="","",IF(VLOOKUP($B81,RouteSummarySource!$B$5:$O$563,Route_Summary!L$1,FALSE)="","",VLOOKUP($B81,RouteSummarySource!$B$5:$O$563,Route_Summary!L$1,FALSE)))</f>
        <v>None</v>
      </c>
      <c r="M81" s="112" t="str">
        <f>IF($B81="","",IF(VLOOKUP($B81,RouteSummarySource!$B$5:$O$563,Route_Summary!M$1,FALSE)="","",VLOOKUP($B81,RouteSummarySource!$B$5:$O$563,Route_Summary!M$1,FALSE)))</f>
        <v>None</v>
      </c>
      <c r="N81" s="62" t="str">
        <f>IF($B81="","",IF(VLOOKUP($B81,RouteSummarySource!$B$5:$O$563,Route_Summary!N$1,FALSE)="","",VLOOKUP($B81,RouteSummarySource!$B$5:$O$563,Route_Summary!N$1,FALSE)))</f>
        <v>High</v>
      </c>
      <c r="O81" s="180" t="str">
        <f>IF($B81="","",IF(VLOOKUP($B81,RouteSummarySource!$B$5:$O$563,Route_Summary!O$1,FALSE)="","",VLOOKUP($B81,RouteSummarySource!$B$5:$O$563,Route_Summary!O$1,FALSE)))</f>
        <v>-</v>
      </c>
      <c r="P81" s="110" t="str">
        <f>IF($B81="","",IF(VLOOKUP($B81,RouteSummarySource!$B$5:$Q$563,Route_Summary!P$1,FALSE)=0,"",VLOOKUP($B81,RouteSummarySource!$B$5:$Q$563,Route_Summary!P$1,FALSE)))</f>
        <v>Lowest performing</v>
      </c>
      <c r="Q81" s="179" t="str">
        <f>IF($B81="","",IF(VLOOKUP($B81,RouteSummarySource!$B$5:$Q$563,Route_Summary!Q$1,FALSE)="","",VLOOKUP($B81,RouteSummarySource!$B$5:$Q$563,Route_Summary!Q$1,FALSE)))</f>
        <v>Deleted</v>
      </c>
      <c r="R81" s="358">
        <f>IF($B81="","",IF(VLOOKUP($B81,RouteSummarySource!$B$5:$R$563,Route_Summary!R$1,FALSE)="","",VLOOKUP($B81,RouteSummarySource!$B$5:$R$563,Route_Summary!R$1,FALSE)))</f>
        <v>41883</v>
      </c>
    </row>
    <row r="82" spans="1:18" x14ac:dyDescent="0.25">
      <c r="A82">
        <v>68</v>
      </c>
      <c r="B82" s="110">
        <f>IF(HLOOKUP($B$3,'Route by Jurisdiction'!$A$1:$AP$214,A82,FALSE)="","",HLOOKUP($B$3,'Route by Jurisdiction'!$A$1:$AP$214,A82,FALSE))</f>
        <v>83</v>
      </c>
      <c r="C82" s="64" t="str">
        <f>IF($B82="","",IF(VLOOKUP($B82,RouteSummarySource!$B$5:$O$563,Route_Summary!C$1,FALSE)="","",VLOOKUP($B82,RouteSummarySource!$B$5:$O$563,Route_Summary!C$1,FALSE)))</f>
        <v>Seattle CBD - Ravenna</v>
      </c>
      <c r="D82" s="110" t="str">
        <f>IF($B82="","",IF(VLOOKUP($B82,RouteSummarySource!$B$5:$O$563,Route_Summary!D$1,FALSE)="","",VLOOKUP($B82,RouteSummarySource!$B$5:$O$563,Route_Summary!D$1,FALSE)))</f>
        <v>Owl</v>
      </c>
      <c r="E82" s="112" t="str">
        <f>IF($B82="","",IF(VLOOKUP($B82,RouteSummarySource!$B$5:$O$563,Route_Summary!E$1,FALSE)="","",VLOOKUP($B82,RouteSummarySource!$B$5:$O$563,Route_Summary!E$1,FALSE)))</f>
        <v>Owl</v>
      </c>
      <c r="F82" s="110" t="str">
        <f>IF($B82="","",IF(VLOOKUP($B82,RouteSummarySource!$B$5:$O$563,Route_Summary!F$1,FALSE)="","",VLOOKUP($B82,RouteSummarySource!$B$5:$O$563,Route_Summary!F$1,FALSE)))</f>
        <v/>
      </c>
      <c r="G82" s="111" t="str">
        <f>IF($B82="","",IF(VLOOKUP($B82,RouteSummarySource!$B$5:$O$563,Route_Summary!G$1,FALSE)="","",VLOOKUP($B82,RouteSummarySource!$B$5:$O$563,Route_Summary!G$1,FALSE)))</f>
        <v/>
      </c>
      <c r="H82" s="112" t="str">
        <f>IF($B82="","",IF(VLOOKUP($B82,RouteSummarySource!$B$5:$O$563,Route_Summary!H$1,FALSE)="","",VLOOKUP($B82,RouteSummarySource!$B$5:$O$563,Route_Summary!H$1,FALSE)))</f>
        <v>D</v>
      </c>
      <c r="I82" s="110" t="str">
        <f>IF($B82="","",IF(VLOOKUP($B82,RouteSummarySource!$B$5:$O$563,Route_Summary!I$1,FALSE)="","",VLOOKUP($B82,RouteSummarySource!$B$5:$O$563,Route_Summary!I$1,FALSE)))</f>
        <v/>
      </c>
      <c r="J82" s="64" t="str">
        <f>IF($B82="","",IF(VLOOKUP($B82,RouteSummarySource!$B$5:$O$563,Route_Summary!J$1,FALSE)="","",VLOOKUP($B82,RouteSummarySource!$B$5:$O$563,Route_Summary!J$1,FALSE)))</f>
        <v/>
      </c>
      <c r="K82" s="110" t="str">
        <f>IF($B82="","",IF(VLOOKUP($B82,RouteSummarySource!$B$5:$O$563,Route_Summary!K$1,FALSE)="","",VLOOKUP($B82,RouteSummarySource!$B$5:$O$563,Route_Summary!K$1,FALSE)))</f>
        <v>None</v>
      </c>
      <c r="L82" s="111" t="str">
        <f>IF($B82="","",IF(VLOOKUP($B82,RouteSummarySource!$B$5:$O$563,Route_Summary!L$1,FALSE)="","",VLOOKUP($B82,RouteSummarySource!$B$5:$O$563,Route_Summary!L$1,FALSE)))</f>
        <v>None</v>
      </c>
      <c r="M82" s="112" t="str">
        <f>IF($B82="","",IF(VLOOKUP($B82,RouteSummarySource!$B$5:$O$563,Route_Summary!M$1,FALSE)="","",VLOOKUP($B82,RouteSummarySource!$B$5:$O$563,Route_Summary!M$1,FALSE)))</f>
        <v>None</v>
      </c>
      <c r="N82" s="62" t="str">
        <f>IF($B82="","",IF(VLOOKUP($B82,RouteSummarySource!$B$5:$O$563,Route_Summary!N$1,FALSE)="","",VLOOKUP($B82,RouteSummarySource!$B$5:$O$563,Route_Summary!N$1,FALSE)))</f>
        <v>High</v>
      </c>
      <c r="O82" s="180" t="str">
        <f>IF($B82="","",IF(VLOOKUP($B82,RouteSummarySource!$B$5:$O$563,Route_Summary!O$1,FALSE)="","",VLOOKUP($B82,RouteSummarySource!$B$5:$O$563,Route_Summary!O$1,FALSE)))</f>
        <v>-</v>
      </c>
      <c r="P82" s="110" t="str">
        <f>IF($B82="","",IF(VLOOKUP($B82,RouteSummarySource!$B$5:$Q$563,Route_Summary!P$1,FALSE)=0,"",VLOOKUP($B82,RouteSummarySource!$B$5:$Q$563,Route_Summary!P$1,FALSE)))</f>
        <v>Lowest performing</v>
      </c>
      <c r="Q82" s="179" t="str">
        <f>IF($B82="","",IF(VLOOKUP($B82,RouteSummarySource!$B$5:$Q$563,Route_Summary!Q$1,FALSE)="","",VLOOKUP($B82,RouteSummarySource!$B$5:$Q$563,Route_Summary!Q$1,FALSE)))</f>
        <v>Deleted</v>
      </c>
      <c r="R82" s="358">
        <f>IF($B82="","",IF(VLOOKUP($B82,RouteSummarySource!$B$5:$R$563,Route_Summary!R$1,FALSE)="","",VLOOKUP($B82,RouteSummarySource!$B$5:$R$563,Route_Summary!R$1,FALSE)))</f>
        <v>41883</v>
      </c>
    </row>
    <row r="83" spans="1:18" x14ac:dyDescent="0.25">
      <c r="A83">
        <v>69</v>
      </c>
      <c r="B83" s="110">
        <f>IF(HLOOKUP($B$3,'Route by Jurisdiction'!$A$1:$AP$214,A83,FALSE)="","",HLOOKUP($B$3,'Route by Jurisdiction'!$A$1:$AP$214,A83,FALSE))</f>
        <v>84</v>
      </c>
      <c r="C83" s="64" t="str">
        <f>IF($B83="","",IF(VLOOKUP($B83,RouteSummarySource!$B$5:$O$563,Route_Summary!C$1,FALSE)="","",VLOOKUP($B83,RouteSummarySource!$B$5:$O$563,Route_Summary!C$1,FALSE)))</f>
        <v>Seattle CBD - Madison Park - Madrona</v>
      </c>
      <c r="D83" s="110" t="str">
        <f>IF($B83="","",IF(VLOOKUP($B83,RouteSummarySource!$B$5:$O$563,Route_Summary!D$1,FALSE)="","",VLOOKUP($B83,RouteSummarySource!$B$5:$O$563,Route_Summary!D$1,FALSE)))</f>
        <v>Owl</v>
      </c>
      <c r="E83" s="112" t="str">
        <f>IF($B83="","",IF(VLOOKUP($B83,RouteSummarySource!$B$5:$O$563,Route_Summary!E$1,FALSE)="","",VLOOKUP($B83,RouteSummarySource!$B$5:$O$563,Route_Summary!E$1,FALSE)))</f>
        <v>Owl</v>
      </c>
      <c r="F83" s="110" t="str">
        <f>IF($B83="","",IF(VLOOKUP($B83,RouteSummarySource!$B$5:$O$563,Route_Summary!F$1,FALSE)="","",VLOOKUP($B83,RouteSummarySource!$B$5:$O$563,Route_Summary!F$1,FALSE)))</f>
        <v/>
      </c>
      <c r="G83" s="111" t="str">
        <f>IF($B83="","",IF(VLOOKUP($B83,RouteSummarySource!$B$5:$O$563,Route_Summary!G$1,FALSE)="","",VLOOKUP($B83,RouteSummarySource!$B$5:$O$563,Route_Summary!G$1,FALSE)))</f>
        <v/>
      </c>
      <c r="H83" s="112" t="str">
        <f>IF($B83="","",IF(VLOOKUP($B83,RouteSummarySource!$B$5:$O$563,Route_Summary!H$1,FALSE)="","",VLOOKUP($B83,RouteSummarySource!$B$5:$O$563,Route_Summary!H$1,FALSE)))</f>
        <v>E</v>
      </c>
      <c r="I83" s="110" t="str">
        <f>IF($B83="","",IF(VLOOKUP($B83,RouteSummarySource!$B$5:$O$563,Route_Summary!I$1,FALSE)="","",VLOOKUP($B83,RouteSummarySource!$B$5:$O$563,Route_Summary!I$1,FALSE)))</f>
        <v/>
      </c>
      <c r="J83" s="64" t="str">
        <f>IF($B83="","",IF(VLOOKUP($B83,RouteSummarySource!$B$5:$O$563,Route_Summary!J$1,FALSE)="","",VLOOKUP($B83,RouteSummarySource!$B$5:$O$563,Route_Summary!J$1,FALSE)))</f>
        <v/>
      </c>
      <c r="K83" s="110" t="str">
        <f>IF($B83="","",IF(VLOOKUP($B83,RouteSummarySource!$B$5:$O$563,Route_Summary!K$1,FALSE)="","",VLOOKUP($B83,RouteSummarySource!$B$5:$O$563,Route_Summary!K$1,FALSE)))</f>
        <v>None</v>
      </c>
      <c r="L83" s="111" t="str">
        <f>IF($B83="","",IF(VLOOKUP($B83,RouteSummarySource!$B$5:$O$563,Route_Summary!L$1,FALSE)="","",VLOOKUP($B83,RouteSummarySource!$B$5:$O$563,Route_Summary!L$1,FALSE)))</f>
        <v>None</v>
      </c>
      <c r="M83" s="112" t="str">
        <f>IF($B83="","",IF(VLOOKUP($B83,RouteSummarySource!$B$5:$O$563,Route_Summary!M$1,FALSE)="","",VLOOKUP($B83,RouteSummarySource!$B$5:$O$563,Route_Summary!M$1,FALSE)))</f>
        <v>None</v>
      </c>
      <c r="N83" s="62" t="str">
        <f>IF($B83="","",IF(VLOOKUP($B83,RouteSummarySource!$B$5:$O$563,Route_Summary!N$1,FALSE)="","",VLOOKUP($B83,RouteSummarySource!$B$5:$O$563,Route_Summary!N$1,FALSE)))</f>
        <v>High</v>
      </c>
      <c r="O83" s="180" t="str">
        <f>IF($B83="","",IF(VLOOKUP($B83,RouteSummarySource!$B$5:$O$563,Route_Summary!O$1,FALSE)="","",VLOOKUP($B83,RouteSummarySource!$B$5:$O$563,Route_Summary!O$1,FALSE)))</f>
        <v>-</v>
      </c>
      <c r="P83" s="110" t="str">
        <f>IF($B83="","",IF(VLOOKUP($B83,RouteSummarySource!$B$5:$Q$563,Route_Summary!P$1,FALSE)=0,"",VLOOKUP($B83,RouteSummarySource!$B$5:$Q$563,Route_Summary!P$1,FALSE)))</f>
        <v>Lowest performing</v>
      </c>
      <c r="Q83" s="179" t="str">
        <f>IF($B83="","",IF(VLOOKUP($B83,RouteSummarySource!$B$5:$Q$563,Route_Summary!Q$1,FALSE)="","",VLOOKUP($B83,RouteSummarySource!$B$5:$Q$563,Route_Summary!Q$1,FALSE)))</f>
        <v>Deleted</v>
      </c>
      <c r="R83" s="358">
        <f>IF($B83="","",IF(VLOOKUP($B83,RouteSummarySource!$B$5:$R$563,Route_Summary!R$1,FALSE)="","",VLOOKUP($B83,RouteSummarySource!$B$5:$R$563,Route_Summary!R$1,FALSE)))</f>
        <v>41883</v>
      </c>
    </row>
    <row r="84" spans="1:18" x14ac:dyDescent="0.25">
      <c r="A84">
        <v>70</v>
      </c>
      <c r="B84" s="110">
        <f>IF(HLOOKUP($B$3,'Route by Jurisdiction'!$A$1:$AP$214,A84,FALSE)="","",HLOOKUP($B$3,'Route by Jurisdiction'!$A$1:$AP$214,A84,FALSE))</f>
        <v>99</v>
      </c>
      <c r="C84" s="64" t="str">
        <f>IF($B84="","",IF(VLOOKUP($B84,RouteSummarySource!$B$5:$O$563,Route_Summary!C$1,FALSE)="","",VLOOKUP($B84,RouteSummarySource!$B$5:$O$563,Route_Summary!C$1,FALSE)))</f>
        <v>International District - Waterfront</v>
      </c>
      <c r="D84" s="110" t="str">
        <f>IF($B84="","",IF(VLOOKUP($B84,RouteSummarySource!$B$5:$O$563,Route_Summary!D$1,FALSE)="","",VLOOKUP($B84,RouteSummarySource!$B$5:$O$563,Route_Summary!D$1,FALSE)))</f>
        <v>Peak</v>
      </c>
      <c r="E84" s="112" t="str">
        <f>IF($B84="","",IF(VLOOKUP($B84,RouteSummarySource!$B$5:$O$563,Route_Summary!E$1,FALSE)="","",VLOOKUP($B84,RouteSummarySource!$B$5:$O$563,Route_Summary!E$1,FALSE)))</f>
        <v>Peak</v>
      </c>
      <c r="F84" s="110" t="str">
        <f>IF($B84="","",IF(VLOOKUP($B84,RouteSummarySource!$B$5:$O$563,Route_Summary!F$1,FALSE)="","",VLOOKUP($B84,RouteSummarySource!$B$5:$O$563,Route_Summary!F$1,FALSE)))</f>
        <v>D</v>
      </c>
      <c r="G84" s="111" t="str">
        <f>IF($B84="","",IF(VLOOKUP($B84,RouteSummarySource!$B$5:$O$563,Route_Summary!G$1,FALSE)="","",VLOOKUP($B84,RouteSummarySource!$B$5:$O$563,Route_Summary!G$1,FALSE)))</f>
        <v/>
      </c>
      <c r="H84" s="112" t="str">
        <f>IF($B84="","",IF(VLOOKUP($B84,RouteSummarySource!$B$5:$O$563,Route_Summary!H$1,FALSE)="","",VLOOKUP($B84,RouteSummarySource!$B$5:$O$563,Route_Summary!H$1,FALSE)))</f>
        <v/>
      </c>
      <c r="I84" s="110" t="str">
        <f>IF($B84="","",IF(VLOOKUP($B84,RouteSummarySource!$B$5:$O$563,Route_Summary!I$1,FALSE)="","",VLOOKUP($B84,RouteSummarySource!$B$5:$O$563,Route_Summary!I$1,FALSE)))</f>
        <v>Yes</v>
      </c>
      <c r="J84" s="64" t="str">
        <f>IF($B84="","",IF(VLOOKUP($B84,RouteSummarySource!$B$5:$O$563,Route_Summary!J$1,FALSE)="","",VLOOKUP($B84,RouteSummarySource!$B$5:$O$563,Route_Summary!J$1,FALSE)))</f>
        <v>No</v>
      </c>
      <c r="K84" s="110" t="str">
        <f>IF($B84="","",IF(VLOOKUP($B84,RouteSummarySource!$B$5:$O$563,Route_Summary!K$1,FALSE)="","",VLOOKUP($B84,RouteSummarySource!$B$5:$O$563,Route_Summary!K$1,FALSE)))</f>
        <v>Peak</v>
      </c>
      <c r="L84" s="111" t="str">
        <f>IF($B84="","",IF(VLOOKUP($B84,RouteSummarySource!$B$5:$O$563,Route_Summary!L$1,FALSE)="","",VLOOKUP($B84,RouteSummarySource!$B$5:$O$563,Route_Summary!L$1,FALSE)))</f>
        <v>Peak</v>
      </c>
      <c r="M84" s="112" t="str">
        <f>IF($B84="","",IF(VLOOKUP($B84,RouteSummarySource!$B$5:$O$563,Route_Summary!M$1,FALSE)="","",VLOOKUP($B84,RouteSummarySource!$B$5:$O$563,Route_Summary!M$1,FALSE)))</f>
        <v>Peak</v>
      </c>
      <c r="N84" s="62" t="str">
        <f>IF($B84="","",IF(VLOOKUP($B84,RouteSummarySource!$B$5:$O$563,Route_Summary!N$1,FALSE)="","",VLOOKUP($B84,RouteSummarySource!$B$5:$O$563,Route_Summary!N$1,FALSE)))</f>
        <v>High</v>
      </c>
      <c r="O84" s="180" t="str">
        <f>IF($B84="","",IF(VLOOKUP($B84,RouteSummarySource!$B$5:$O$563,Route_Summary!O$1,FALSE)="","",VLOOKUP($B84,RouteSummarySource!$B$5:$O$563,Route_Summary!O$1,FALSE)))</f>
        <v>-</v>
      </c>
      <c r="P84" s="110" t="str">
        <f>IF($B84="","",IF(VLOOKUP($B84,RouteSummarySource!$B$5:$Q$563,Route_Summary!P$1,FALSE)=0,"",VLOOKUP($B84,RouteSummarySource!$B$5:$Q$563,Route_Summary!P$1,FALSE)))</f>
        <v>Lowest performing</v>
      </c>
      <c r="Q84" s="179" t="str">
        <f>IF($B84="","",IF(VLOOKUP($B84,RouteSummarySource!$B$5:$Q$563,Route_Summary!Q$1,FALSE)="","",VLOOKUP($B84,RouteSummarySource!$B$5:$Q$563,Route_Summary!Q$1,FALSE)))</f>
        <v>Deleted</v>
      </c>
      <c r="R84" s="358">
        <f>IF($B84="","",IF(VLOOKUP($B84,RouteSummarySource!$B$5:$R$563,Route_Summary!R$1,FALSE)="","",VLOOKUP($B84,RouteSummarySource!$B$5:$R$563,Route_Summary!R$1,FALSE)))</f>
        <v>42248</v>
      </c>
    </row>
    <row r="85" spans="1:18" x14ac:dyDescent="0.25">
      <c r="A85">
        <v>71</v>
      </c>
      <c r="B85" s="110">
        <f>IF(HLOOKUP($B$3,'Route by Jurisdiction'!$A$1:$AP$214,A85,FALSE)="","",HLOOKUP($B$3,'Route by Jurisdiction'!$A$1:$AP$214,A85,FALSE))</f>
        <v>101</v>
      </c>
      <c r="C85" s="64" t="str">
        <f>IF($B85="","",IF(VLOOKUP($B85,RouteSummarySource!$B$5:$O$563,Route_Summary!C$1,FALSE)="","",VLOOKUP($B85,RouteSummarySource!$B$5:$O$563,Route_Summary!C$1,FALSE)))</f>
        <v>Renton TC - Seattle CBD</v>
      </c>
      <c r="D85" s="110">
        <f>IF($B85="","",IF(VLOOKUP($B85,RouteSummarySource!$B$5:$O$563,Route_Summary!D$1,FALSE)="","",VLOOKUP($B85,RouteSummarySource!$B$5:$O$563,Route_Summary!D$1,FALSE)))</f>
        <v>84</v>
      </c>
      <c r="E85" s="112" t="str">
        <f>IF($B85="","",IF(VLOOKUP($B85,RouteSummarySource!$B$5:$O$563,Route_Summary!E$1,FALSE)="","",VLOOKUP($B85,RouteSummarySource!$B$5:$O$563,Route_Summary!E$1,FALSE)))</f>
        <v>Very Frequent</v>
      </c>
      <c r="F85" s="110" t="str">
        <f>IF($B85="","",IF(VLOOKUP($B85,RouteSummarySource!$B$5:$O$563,Route_Summary!F$1,FALSE)="","",VLOOKUP($B85,RouteSummarySource!$B$5:$O$563,Route_Summary!F$1,FALSE)))</f>
        <v>B</v>
      </c>
      <c r="G85" s="111" t="str">
        <f>IF($B85="","",IF(VLOOKUP($B85,RouteSummarySource!$B$5:$O$563,Route_Summary!G$1,FALSE)="","",VLOOKUP($B85,RouteSummarySource!$B$5:$O$563,Route_Summary!G$1,FALSE)))</f>
        <v>A</v>
      </c>
      <c r="H85" s="112" t="str">
        <f>IF($B85="","",IF(VLOOKUP($B85,RouteSummarySource!$B$5:$O$563,Route_Summary!H$1,FALSE)="","",VLOOKUP($B85,RouteSummarySource!$B$5:$O$563,Route_Summary!H$1,FALSE)))</f>
        <v>A</v>
      </c>
      <c r="I85" s="110" t="str">
        <f>IF($B85="","",IF(VLOOKUP($B85,RouteSummarySource!$B$5:$O$563,Route_Summary!I$1,FALSE)="","",VLOOKUP($B85,RouteSummarySource!$B$5:$O$563,Route_Summary!I$1,FALSE)))</f>
        <v/>
      </c>
      <c r="J85" s="64" t="str">
        <f>IF($B85="","",IF(VLOOKUP($B85,RouteSummarySource!$B$5:$O$563,Route_Summary!J$1,FALSE)="","",VLOOKUP($B85,RouteSummarySource!$B$5:$O$563,Route_Summary!J$1,FALSE)))</f>
        <v/>
      </c>
      <c r="K85" s="110" t="str">
        <f>IF($B85="","",IF(VLOOKUP($B85,RouteSummarySource!$B$5:$O$563,Route_Summary!K$1,FALSE)="","",VLOOKUP($B85,RouteSummarySource!$B$5:$O$563,Route_Summary!K$1,FALSE)))</f>
        <v>At</v>
      </c>
      <c r="L85" s="111" t="str">
        <f>IF($B85="","",IF(VLOOKUP($B85,RouteSummarySource!$B$5:$O$563,Route_Summary!L$1,FALSE)="","",VLOOKUP($B85,RouteSummarySource!$B$5:$O$563,Route_Summary!L$1,FALSE)))</f>
        <v>Below</v>
      </c>
      <c r="M85" s="112" t="str">
        <f>IF($B85="","",IF(VLOOKUP($B85,RouteSummarySource!$B$5:$O$563,Route_Summary!M$1,FALSE)="","",VLOOKUP($B85,RouteSummarySource!$B$5:$O$563,Route_Summary!M$1,FALSE)))</f>
        <v>At</v>
      </c>
      <c r="N85" s="62" t="str">
        <f>IF($B85="","",IF(VLOOKUP($B85,RouteSummarySource!$B$5:$O$563,Route_Summary!N$1,FALSE)="","",VLOOKUP($B85,RouteSummarySource!$B$5:$O$563,Route_Summary!N$1,FALSE)))</f>
        <v>Low</v>
      </c>
      <c r="O85" s="180" t="str">
        <f>IF($B85="","",IF(VLOOKUP($B85,RouteSummarySource!$B$5:$O$563,Route_Summary!O$1,FALSE)="","",VLOOKUP($B85,RouteSummarySource!$B$5:$O$563,Route_Summary!O$1,FALSE)))</f>
        <v>1, 2, 3, 4</v>
      </c>
      <c r="P85" s="110" t="str">
        <f>IF($B85="","",IF(VLOOKUP($B85,RouteSummarySource!$B$5:$Q$563,Route_Summary!P$1,FALSE)=0,"",VLOOKUP($B85,RouteSummarySource!$B$5:$Q$563,Route_Summary!P$1,FALSE)))</f>
        <v/>
      </c>
      <c r="Q85" s="179" t="str">
        <f>IF($B85="","",IF(VLOOKUP($B85,RouteSummarySource!$B$5:$Q$563,Route_Summary!Q$1,FALSE)="","",VLOOKUP($B85,RouteSummarySource!$B$5:$Q$563,Route_Summary!Q$1,FALSE)))</f>
        <v>Unchanged</v>
      </c>
      <c r="R85" s="358" t="str">
        <f>IF($B85="","",IF(VLOOKUP($B85,RouteSummarySource!$B$5:$R$563,Route_Summary!R$1,FALSE)="","",VLOOKUP($B85,RouteSummarySource!$B$5:$R$563,Route_Summary!R$1,FALSE)))</f>
        <v>N/A</v>
      </c>
    </row>
    <row r="86" spans="1:18" x14ac:dyDescent="0.25">
      <c r="A86">
        <v>72</v>
      </c>
      <c r="B86" s="110">
        <f>IF(HLOOKUP($B$3,'Route by Jurisdiction'!$A$1:$AP$214,A86,FALSE)="","",HLOOKUP($B$3,'Route by Jurisdiction'!$A$1:$AP$214,A86,FALSE))</f>
        <v>102</v>
      </c>
      <c r="C86" s="64" t="str">
        <f>IF($B86="","",IF(VLOOKUP($B86,RouteSummarySource!$B$5:$O$563,Route_Summary!C$1,FALSE)="","",VLOOKUP($B86,RouteSummarySource!$B$5:$O$563,Route_Summary!C$1,FALSE)))</f>
        <v>Fairwood - Renton TC - Seattle CBD</v>
      </c>
      <c r="D86" s="110" t="str">
        <f>IF($B86="","",IF(VLOOKUP($B86,RouteSummarySource!$B$5:$O$563,Route_Summary!D$1,FALSE)="","",VLOOKUP($B86,RouteSummarySource!$B$5:$O$563,Route_Summary!D$1,FALSE)))</f>
        <v>Peak</v>
      </c>
      <c r="E86" s="112" t="str">
        <f>IF($B86="","",IF(VLOOKUP($B86,RouteSummarySource!$B$5:$O$563,Route_Summary!E$1,FALSE)="","",VLOOKUP($B86,RouteSummarySource!$B$5:$O$563,Route_Summary!E$1,FALSE)))</f>
        <v>Peak</v>
      </c>
      <c r="F86" s="110" t="str">
        <f>IF($B86="","",IF(VLOOKUP($B86,RouteSummarySource!$B$5:$O$563,Route_Summary!F$1,FALSE)="","",VLOOKUP($B86,RouteSummarySource!$B$5:$O$563,Route_Summary!F$1,FALSE)))</f>
        <v>B</v>
      </c>
      <c r="G86" s="111" t="str">
        <f>IF($B86="","",IF(VLOOKUP($B86,RouteSummarySource!$B$5:$O$563,Route_Summary!G$1,FALSE)="","",VLOOKUP($B86,RouteSummarySource!$B$5:$O$563,Route_Summary!G$1,FALSE)))</f>
        <v/>
      </c>
      <c r="H86" s="112" t="str">
        <f>IF($B86="","",IF(VLOOKUP($B86,RouteSummarySource!$B$5:$O$563,Route_Summary!H$1,FALSE)="","",VLOOKUP($B86,RouteSummarySource!$B$5:$O$563,Route_Summary!H$1,FALSE)))</f>
        <v/>
      </c>
      <c r="I86" s="110" t="str">
        <f>IF($B86="","",IF(VLOOKUP($B86,RouteSummarySource!$B$5:$O$563,Route_Summary!I$1,FALSE)="","",VLOOKUP($B86,RouteSummarySource!$B$5:$O$563,Route_Summary!I$1,FALSE)))</f>
        <v>No</v>
      </c>
      <c r="J86" s="64" t="str">
        <f>IF($B86="","",IF(VLOOKUP($B86,RouteSummarySource!$B$5:$O$563,Route_Summary!J$1,FALSE)="","",VLOOKUP($B86,RouteSummarySource!$B$5:$O$563,Route_Summary!J$1,FALSE)))</f>
        <v>Yes</v>
      </c>
      <c r="K86" s="110" t="str">
        <f>IF($B86="","",IF(VLOOKUP($B86,RouteSummarySource!$B$5:$O$563,Route_Summary!K$1,FALSE)="","",VLOOKUP($B86,RouteSummarySource!$B$5:$O$563,Route_Summary!K$1,FALSE)))</f>
        <v>Peak</v>
      </c>
      <c r="L86" s="111" t="str">
        <f>IF($B86="","",IF(VLOOKUP($B86,RouteSummarySource!$B$5:$O$563,Route_Summary!L$1,FALSE)="","",VLOOKUP($B86,RouteSummarySource!$B$5:$O$563,Route_Summary!L$1,FALSE)))</f>
        <v>Peak</v>
      </c>
      <c r="M86" s="112" t="str">
        <f>IF($B86="","",IF(VLOOKUP($B86,RouteSummarySource!$B$5:$O$563,Route_Summary!M$1,FALSE)="","",VLOOKUP($B86,RouteSummarySource!$B$5:$O$563,Route_Summary!M$1,FALSE)))</f>
        <v>Peak</v>
      </c>
      <c r="N86" s="62" t="str">
        <f>IF($B86="","",IF(VLOOKUP($B86,RouteSummarySource!$B$5:$O$563,Route_Summary!N$1,FALSE)="","",VLOOKUP($B86,RouteSummarySource!$B$5:$O$563,Route_Summary!N$1,FALSE)))</f>
        <v>Low</v>
      </c>
      <c r="O86" s="180" t="str">
        <f>IF($B86="","",IF(VLOOKUP($B86,RouteSummarySource!$B$5:$O$563,Route_Summary!O$1,FALSE)="","",VLOOKUP($B86,RouteSummarySource!$B$5:$O$563,Route_Summary!O$1,FALSE)))</f>
        <v>4</v>
      </c>
      <c r="P86" s="110" t="str">
        <f>IF($B86="","",IF(VLOOKUP($B86,RouteSummarySource!$B$5:$Q$563,Route_Summary!P$1,FALSE)=0,"",VLOOKUP($B86,RouteSummarySource!$B$5:$Q$563,Route_Summary!P$1,FALSE)))</f>
        <v/>
      </c>
      <c r="Q86" s="179" t="str">
        <f>IF($B86="","",IF(VLOOKUP($B86,RouteSummarySource!$B$5:$Q$563,Route_Summary!Q$1,FALSE)="","",VLOOKUP($B86,RouteSummarySource!$B$5:$Q$563,Route_Summary!Q$1,FALSE)))</f>
        <v>Unchanged</v>
      </c>
      <c r="R86" s="358" t="str">
        <f>IF($B86="","",IF(VLOOKUP($B86,RouteSummarySource!$B$5:$R$563,Route_Summary!R$1,FALSE)="","",VLOOKUP($B86,RouteSummarySource!$B$5:$R$563,Route_Summary!R$1,FALSE)))</f>
        <v>N/A</v>
      </c>
    </row>
    <row r="87" spans="1:18" x14ac:dyDescent="0.25">
      <c r="A87">
        <v>73</v>
      </c>
      <c r="B87" s="110">
        <f>IF(HLOOKUP($B$3,'Route by Jurisdiction'!$A$1:$AP$214,A87,FALSE)="","",HLOOKUP($B$3,'Route by Jurisdiction'!$A$1:$AP$214,A87,FALSE))</f>
        <v>105</v>
      </c>
      <c r="C87" s="64" t="str">
        <f>IF($B87="","",IF(VLOOKUP($B87,RouteSummarySource!$B$5:$O$563,Route_Summary!C$1,FALSE)="","",VLOOKUP($B87,RouteSummarySource!$B$5:$O$563,Route_Summary!C$1,FALSE)))</f>
        <v>Renton Highlands - Renton TC</v>
      </c>
      <c r="D87" s="110">
        <f>IF($B87="","",IF(VLOOKUP($B87,RouteSummarySource!$B$5:$O$563,Route_Summary!D$1,FALSE)="","",VLOOKUP($B87,RouteSummarySource!$B$5:$O$563,Route_Summary!D$1,FALSE)))</f>
        <v>87</v>
      </c>
      <c r="E87" s="112" t="str">
        <f>IF($B87="","",IF(VLOOKUP($B87,RouteSummarySource!$B$5:$O$563,Route_Summary!E$1,FALSE)="","",VLOOKUP($B87,RouteSummarySource!$B$5:$O$563,Route_Summary!E$1,FALSE)))</f>
        <v>Frequent</v>
      </c>
      <c r="F87" s="110" t="str">
        <f>IF($B87="","",IF(VLOOKUP($B87,RouteSummarySource!$B$5:$O$563,Route_Summary!F$1,FALSE)="","",VLOOKUP($B87,RouteSummarySource!$B$5:$O$563,Route_Summary!F$1,FALSE)))</f>
        <v>B</v>
      </c>
      <c r="G87" s="111" t="str">
        <f>IF($B87="","",IF(VLOOKUP($B87,RouteSummarySource!$B$5:$O$563,Route_Summary!G$1,FALSE)="","",VLOOKUP($B87,RouteSummarySource!$B$5:$O$563,Route_Summary!G$1,FALSE)))</f>
        <v>A</v>
      </c>
      <c r="H87" s="112" t="str">
        <f>IF($B87="","",IF(VLOOKUP($B87,RouteSummarySource!$B$5:$O$563,Route_Summary!H$1,FALSE)="","",VLOOKUP($B87,RouteSummarySource!$B$5:$O$563,Route_Summary!H$1,FALSE)))</f>
        <v>B</v>
      </c>
      <c r="I87" s="110" t="str">
        <f>IF($B87="","",IF(VLOOKUP($B87,RouteSummarySource!$B$5:$O$563,Route_Summary!I$1,FALSE)="","",VLOOKUP($B87,RouteSummarySource!$B$5:$O$563,Route_Summary!I$1,FALSE)))</f>
        <v/>
      </c>
      <c r="J87" s="64" t="str">
        <f>IF($B87="","",IF(VLOOKUP($B87,RouteSummarySource!$B$5:$O$563,Route_Summary!J$1,FALSE)="","",VLOOKUP($B87,RouteSummarySource!$B$5:$O$563,Route_Summary!J$1,FALSE)))</f>
        <v/>
      </c>
      <c r="K87" s="110" t="str">
        <f>IF($B87="","",IF(VLOOKUP($B87,RouteSummarySource!$B$5:$O$563,Route_Summary!K$1,FALSE)="","",VLOOKUP($B87,RouteSummarySource!$B$5:$O$563,Route_Summary!K$1,FALSE)))</f>
        <v>Below</v>
      </c>
      <c r="L87" s="111" t="str">
        <f>IF($B87="","",IF(VLOOKUP($B87,RouteSummarySource!$B$5:$O$563,Route_Summary!L$1,FALSE)="","",VLOOKUP($B87,RouteSummarySource!$B$5:$O$563,Route_Summary!L$1,FALSE)))</f>
        <v>At</v>
      </c>
      <c r="M87" s="112" t="str">
        <f>IF($B87="","",IF(VLOOKUP($B87,RouteSummarySource!$B$5:$O$563,Route_Summary!M$1,FALSE)="","",VLOOKUP($B87,RouteSummarySource!$B$5:$O$563,Route_Summary!M$1,FALSE)))</f>
        <v>At</v>
      </c>
      <c r="N87" s="62" t="str">
        <f>IF($B87="","",IF(VLOOKUP($B87,RouteSummarySource!$B$5:$O$563,Route_Summary!N$1,FALSE)="","",VLOOKUP($B87,RouteSummarySource!$B$5:$O$563,Route_Summary!N$1,FALSE)))</f>
        <v>Low</v>
      </c>
      <c r="O87" s="180" t="str">
        <f>IF($B87="","",IF(VLOOKUP($B87,RouteSummarySource!$B$5:$O$563,Route_Summary!O$1,FALSE)="","",VLOOKUP($B87,RouteSummarySource!$B$5:$O$563,Route_Summary!O$1,FALSE)))</f>
        <v>3, 4</v>
      </c>
      <c r="P87" s="110" t="str">
        <f>IF($B87="","",IF(VLOOKUP($B87,RouteSummarySource!$B$5:$Q$563,Route_Summary!P$1,FALSE)=0,"",VLOOKUP($B87,RouteSummarySource!$B$5:$Q$563,Route_Summary!P$1,FALSE)))</f>
        <v/>
      </c>
      <c r="Q87" s="179" t="str">
        <f>IF($B87="","",IF(VLOOKUP($B87,RouteSummarySource!$B$5:$Q$563,Route_Summary!Q$1,FALSE)="","",VLOOKUP($B87,RouteSummarySource!$B$5:$Q$563,Route_Summary!Q$1,FALSE)))</f>
        <v>Unchanged</v>
      </c>
      <c r="R87" s="358" t="str">
        <f>IF($B87="","",IF(VLOOKUP($B87,RouteSummarySource!$B$5:$R$563,Route_Summary!R$1,FALSE)="","",VLOOKUP($B87,RouteSummarySource!$B$5:$R$563,Route_Summary!R$1,FALSE)))</f>
        <v>N/A</v>
      </c>
    </row>
    <row r="88" spans="1:18" x14ac:dyDescent="0.25">
      <c r="A88">
        <v>74</v>
      </c>
      <c r="B88" s="110">
        <f>IF(HLOOKUP($B$3,'Route by Jurisdiction'!$A$1:$AP$214,A88,FALSE)="","",HLOOKUP($B$3,'Route by Jurisdiction'!$A$1:$AP$214,A88,FALSE))</f>
        <v>106</v>
      </c>
      <c r="C88" s="64" t="str">
        <f>IF($B88="","",IF(VLOOKUP($B88,RouteSummarySource!$B$5:$O$563,Route_Summary!C$1,FALSE)="","",VLOOKUP($B88,RouteSummarySource!$B$5:$O$563,Route_Summary!C$1,FALSE)))</f>
        <v>Renton TC - Rainier Beach - Seattle CBD</v>
      </c>
      <c r="D88" s="110">
        <f>IF($B88="","",IF(VLOOKUP($B88,RouteSummarySource!$B$5:$O$563,Route_Summary!D$1,FALSE)="","",VLOOKUP($B88,RouteSummarySource!$B$5:$O$563,Route_Summary!D$1,FALSE)))</f>
        <v>86</v>
      </c>
      <c r="E88" s="112" t="str">
        <f>IF($B88="","",IF(VLOOKUP($B88,RouteSummarySource!$B$5:$O$563,Route_Summary!E$1,FALSE)="","",VLOOKUP($B88,RouteSummarySource!$B$5:$O$563,Route_Summary!E$1,FALSE)))</f>
        <v>Very Frequent</v>
      </c>
      <c r="F88" s="110" t="str">
        <f>IF($B88="","",IF(VLOOKUP($B88,RouteSummarySource!$B$5:$O$563,Route_Summary!F$1,FALSE)="","",VLOOKUP($B88,RouteSummarySource!$B$5:$O$563,Route_Summary!F$1,FALSE)))</f>
        <v>C</v>
      </c>
      <c r="G88" s="111" t="str">
        <f>IF($B88="","",IF(VLOOKUP($B88,RouteSummarySource!$B$5:$O$563,Route_Summary!G$1,FALSE)="","",VLOOKUP($B88,RouteSummarySource!$B$5:$O$563,Route_Summary!G$1,FALSE)))</f>
        <v>C</v>
      </c>
      <c r="H88" s="112" t="str">
        <f>IF($B88="","",IF(VLOOKUP($B88,RouteSummarySource!$B$5:$O$563,Route_Summary!H$1,FALSE)="","",VLOOKUP($B88,RouteSummarySource!$B$5:$O$563,Route_Summary!H$1,FALSE)))</f>
        <v>C</v>
      </c>
      <c r="I88" s="110" t="str">
        <f>IF($B88="","",IF(VLOOKUP($B88,RouteSummarySource!$B$5:$O$563,Route_Summary!I$1,FALSE)="","",VLOOKUP($B88,RouteSummarySource!$B$5:$O$563,Route_Summary!I$1,FALSE)))</f>
        <v/>
      </c>
      <c r="J88" s="64" t="str">
        <f>IF($B88="","",IF(VLOOKUP($B88,RouteSummarySource!$B$5:$O$563,Route_Summary!J$1,FALSE)="","",VLOOKUP($B88,RouteSummarySource!$B$5:$O$563,Route_Summary!J$1,FALSE)))</f>
        <v/>
      </c>
      <c r="K88" s="110" t="str">
        <f>IF($B88="","",IF(VLOOKUP($B88,RouteSummarySource!$B$5:$O$563,Route_Summary!K$1,FALSE)="","",VLOOKUP($B88,RouteSummarySource!$B$5:$O$563,Route_Summary!K$1,FALSE)))</f>
        <v>At</v>
      </c>
      <c r="L88" s="111" t="str">
        <f>IF($B88="","",IF(VLOOKUP($B88,RouteSummarySource!$B$5:$O$563,Route_Summary!L$1,FALSE)="","",VLOOKUP($B88,RouteSummarySource!$B$5:$O$563,Route_Summary!L$1,FALSE)))</f>
        <v>Below</v>
      </c>
      <c r="M88" s="112" t="str">
        <f>IF($B88="","",IF(VLOOKUP($B88,RouteSummarySource!$B$5:$O$563,Route_Summary!M$1,FALSE)="","",VLOOKUP($B88,RouteSummarySource!$B$5:$O$563,Route_Summary!M$1,FALSE)))</f>
        <v>At</v>
      </c>
      <c r="N88" s="62" t="str">
        <f>IF($B88="","",IF(VLOOKUP($B88,RouteSummarySource!$B$5:$O$563,Route_Summary!N$1,FALSE)="","",VLOOKUP($B88,RouteSummarySource!$B$5:$O$563,Route_Summary!N$1,FALSE)))</f>
        <v>Low</v>
      </c>
      <c r="O88" s="180" t="str">
        <f>IF($B88="","",IF(VLOOKUP($B88,RouteSummarySource!$B$5:$O$563,Route_Summary!O$1,FALSE)="","",VLOOKUP($B88,RouteSummarySource!$B$5:$O$563,Route_Summary!O$1,FALSE)))</f>
        <v>3</v>
      </c>
      <c r="P88" s="110" t="str">
        <f>IF($B88="","",IF(VLOOKUP($B88,RouteSummarySource!$B$5:$Q$563,Route_Summary!P$1,FALSE)=0,"",VLOOKUP($B88,RouteSummarySource!$B$5:$Q$563,Route_Summary!P$1,FALSE)))</f>
        <v>Restructure</v>
      </c>
      <c r="Q88" s="179" t="str">
        <f>IF($B88="","",IF(VLOOKUP($B88,RouteSummarySource!$B$5:$Q$563,Route_Summary!Q$1,FALSE)="","",VLOOKUP($B88,RouteSummarySource!$B$5:$Q$563,Route_Summary!Q$1,FALSE)))</f>
        <v>Revised</v>
      </c>
      <c r="R88" s="358">
        <f>IF($B88="","",IF(VLOOKUP($B88,RouteSummarySource!$B$5:$R$563,Route_Summary!R$1,FALSE)="","",VLOOKUP($B88,RouteSummarySource!$B$5:$R$563,Route_Summary!R$1,FALSE)))</f>
        <v>42036</v>
      </c>
    </row>
    <row r="89" spans="1:18" x14ac:dyDescent="0.25">
      <c r="A89">
        <v>75</v>
      </c>
      <c r="B89" s="110">
        <f>IF(HLOOKUP($B$3,'Route by Jurisdiction'!$A$1:$AP$214,A89,FALSE)="","",HLOOKUP($B$3,'Route by Jurisdiction'!$A$1:$AP$214,A89,FALSE))</f>
        <v>107</v>
      </c>
      <c r="C89" s="64" t="str">
        <f>IF($B89="","",IF(VLOOKUP($B89,RouteSummarySource!$B$5:$O$563,Route_Summary!C$1,FALSE)="","",VLOOKUP($B89,RouteSummarySource!$B$5:$O$563,Route_Summary!C$1,FALSE)))</f>
        <v>Renton TC - Rainier Beach</v>
      </c>
      <c r="D89" s="110">
        <f>IF($B89="","",IF(VLOOKUP($B89,RouteSummarySource!$B$5:$O$563,Route_Summary!D$1,FALSE)="","",VLOOKUP($B89,RouteSummarySource!$B$5:$O$563,Route_Summary!D$1,FALSE)))</f>
        <v>85</v>
      </c>
      <c r="E89" s="112" t="str">
        <f>IF($B89="","",IF(VLOOKUP($B89,RouteSummarySource!$B$5:$O$563,Route_Summary!E$1,FALSE)="","",VLOOKUP($B89,RouteSummarySource!$B$5:$O$563,Route_Summary!E$1,FALSE)))</f>
        <v>Frequent</v>
      </c>
      <c r="F89" s="110" t="str">
        <f>IF($B89="","",IF(VLOOKUP($B89,RouteSummarySource!$B$5:$O$563,Route_Summary!F$1,FALSE)="","",VLOOKUP($B89,RouteSummarySource!$B$5:$O$563,Route_Summary!F$1,FALSE)))</f>
        <v>B</v>
      </c>
      <c r="G89" s="111" t="str">
        <f>IF($B89="","",IF(VLOOKUP($B89,RouteSummarySource!$B$5:$O$563,Route_Summary!G$1,FALSE)="","",VLOOKUP($B89,RouteSummarySource!$B$5:$O$563,Route_Summary!G$1,FALSE)))</f>
        <v>C</v>
      </c>
      <c r="H89" s="112" t="str">
        <f>IF($B89="","",IF(VLOOKUP($B89,RouteSummarySource!$B$5:$O$563,Route_Summary!H$1,FALSE)="","",VLOOKUP($B89,RouteSummarySource!$B$5:$O$563,Route_Summary!H$1,FALSE)))</f>
        <v>C</v>
      </c>
      <c r="I89" s="110" t="str">
        <f>IF($B89="","",IF(VLOOKUP($B89,RouteSummarySource!$B$5:$O$563,Route_Summary!I$1,FALSE)="","",VLOOKUP($B89,RouteSummarySource!$B$5:$O$563,Route_Summary!I$1,FALSE)))</f>
        <v/>
      </c>
      <c r="J89" s="64" t="str">
        <f>IF($B89="","",IF(VLOOKUP($B89,RouteSummarySource!$B$5:$O$563,Route_Summary!J$1,FALSE)="","",VLOOKUP($B89,RouteSummarySource!$B$5:$O$563,Route_Summary!J$1,FALSE)))</f>
        <v/>
      </c>
      <c r="K89" s="110" t="str">
        <f>IF($B89="","",IF(VLOOKUP($B89,RouteSummarySource!$B$5:$O$563,Route_Summary!K$1,FALSE)="","",VLOOKUP($B89,RouteSummarySource!$B$5:$O$563,Route_Summary!K$1,FALSE)))</f>
        <v>At</v>
      </c>
      <c r="L89" s="111" t="str">
        <f>IF($B89="","",IF(VLOOKUP($B89,RouteSummarySource!$B$5:$O$563,Route_Summary!L$1,FALSE)="","",VLOOKUP($B89,RouteSummarySource!$B$5:$O$563,Route_Summary!L$1,FALSE)))</f>
        <v>At</v>
      </c>
      <c r="M89" s="112" t="str">
        <f>IF($B89="","",IF(VLOOKUP($B89,RouteSummarySource!$B$5:$O$563,Route_Summary!M$1,FALSE)="","",VLOOKUP($B89,RouteSummarySource!$B$5:$O$563,Route_Summary!M$1,FALSE)))</f>
        <v>At</v>
      </c>
      <c r="N89" s="62" t="str">
        <f>IF($B89="","",IF(VLOOKUP($B89,RouteSummarySource!$B$5:$O$563,Route_Summary!N$1,FALSE)="","",VLOOKUP($B89,RouteSummarySource!$B$5:$O$563,Route_Summary!N$1,FALSE)))</f>
        <v>Low</v>
      </c>
      <c r="O89" s="180" t="str">
        <f>IF($B89="","",IF(VLOOKUP($B89,RouteSummarySource!$B$5:$O$563,Route_Summary!O$1,FALSE)="","",VLOOKUP($B89,RouteSummarySource!$B$5:$O$563,Route_Summary!O$1,FALSE)))</f>
        <v>4</v>
      </c>
      <c r="P89" s="110" t="str">
        <f>IF($B89="","",IF(VLOOKUP($B89,RouteSummarySource!$B$5:$Q$563,Route_Summary!P$1,FALSE)=0,"",VLOOKUP($B89,RouteSummarySource!$B$5:$Q$563,Route_Summary!P$1,FALSE)))</f>
        <v>Restructure</v>
      </c>
      <c r="Q89" s="179" t="str">
        <f>IF($B89="","",IF(VLOOKUP($B89,RouteSummarySource!$B$5:$Q$563,Route_Summary!Q$1,FALSE)="","",VLOOKUP($B89,RouteSummarySource!$B$5:$Q$563,Route_Summary!Q$1,FALSE)))</f>
        <v>Revised</v>
      </c>
      <c r="R89" s="358">
        <f>IF($B89="","",IF(VLOOKUP($B89,RouteSummarySource!$B$5:$R$563,Route_Summary!R$1,FALSE)="","",VLOOKUP($B89,RouteSummarySource!$B$5:$R$563,Route_Summary!R$1,FALSE)))</f>
        <v>42036</v>
      </c>
    </row>
    <row r="90" spans="1:18" x14ac:dyDescent="0.25">
      <c r="A90">
        <v>76</v>
      </c>
      <c r="B90" s="110">
        <f>IF(HLOOKUP($B$3,'Route by Jurisdiction'!$A$1:$AP$214,A90,FALSE)="","",HLOOKUP($B$3,'Route by Jurisdiction'!$A$1:$AP$214,A90,FALSE))</f>
        <v>110</v>
      </c>
      <c r="C90" s="64" t="str">
        <f>IF($B90="","",IF(VLOOKUP($B90,RouteSummarySource!$B$5:$O$563,Route_Summary!C$1,FALSE)="","",VLOOKUP($B90,RouteSummarySource!$B$5:$O$563,Route_Summary!C$1,FALSE)))</f>
        <v>Tukwila Station - North Renton</v>
      </c>
      <c r="D90" s="110" t="str">
        <f>IF($B90="","",IF(VLOOKUP($B90,RouteSummarySource!$B$5:$O$563,Route_Summary!D$1,FALSE)="","",VLOOKUP($B90,RouteSummarySource!$B$5:$O$563,Route_Summary!D$1,FALSE)))</f>
        <v>Peak</v>
      </c>
      <c r="E90" s="112" t="str">
        <f>IF($B90="","",IF(VLOOKUP($B90,RouteSummarySource!$B$5:$O$563,Route_Summary!E$1,FALSE)="","",VLOOKUP($B90,RouteSummarySource!$B$5:$O$563,Route_Summary!E$1,FALSE)))</f>
        <v>Peak</v>
      </c>
      <c r="F90" s="110" t="str">
        <f>IF($B90="","",IF(VLOOKUP($B90,RouteSummarySource!$B$5:$O$563,Route_Summary!F$1,FALSE)="","",VLOOKUP($B90,RouteSummarySource!$B$5:$O$563,Route_Summary!F$1,FALSE)))</f>
        <v>D</v>
      </c>
      <c r="G90" s="111" t="str">
        <f>IF($B90="","",IF(VLOOKUP($B90,RouteSummarySource!$B$5:$O$563,Route_Summary!G$1,FALSE)="","",VLOOKUP($B90,RouteSummarySource!$B$5:$O$563,Route_Summary!G$1,FALSE)))</f>
        <v/>
      </c>
      <c r="H90" s="112" t="str">
        <f>IF($B90="","",IF(VLOOKUP($B90,RouteSummarySource!$B$5:$O$563,Route_Summary!H$1,FALSE)="","",VLOOKUP($B90,RouteSummarySource!$B$5:$O$563,Route_Summary!H$1,FALSE)))</f>
        <v/>
      </c>
      <c r="I90" s="110" t="str">
        <f>IF($B90="","",IF(VLOOKUP($B90,RouteSummarySource!$B$5:$O$563,Route_Summary!I$1,FALSE)="","",VLOOKUP($B90,RouteSummarySource!$B$5:$O$563,Route_Summary!I$1,FALSE)))</f>
        <v>Yes</v>
      </c>
      <c r="J90" s="64" t="str">
        <f>IF($B90="","",IF(VLOOKUP($B90,RouteSummarySource!$B$5:$O$563,Route_Summary!J$1,FALSE)="","",VLOOKUP($B90,RouteSummarySource!$B$5:$O$563,Route_Summary!J$1,FALSE)))</f>
        <v>No</v>
      </c>
      <c r="K90" s="110" t="str">
        <f>IF($B90="","",IF(VLOOKUP($B90,RouteSummarySource!$B$5:$O$563,Route_Summary!K$1,FALSE)="","",VLOOKUP($B90,RouteSummarySource!$B$5:$O$563,Route_Summary!K$1,FALSE)))</f>
        <v>Peak</v>
      </c>
      <c r="L90" s="111" t="str">
        <f>IF($B90="","",IF(VLOOKUP($B90,RouteSummarySource!$B$5:$O$563,Route_Summary!L$1,FALSE)="","",VLOOKUP($B90,RouteSummarySource!$B$5:$O$563,Route_Summary!L$1,FALSE)))</f>
        <v>Peak</v>
      </c>
      <c r="M90" s="112" t="str">
        <f>IF($B90="","",IF(VLOOKUP($B90,RouteSummarySource!$B$5:$O$563,Route_Summary!M$1,FALSE)="","",VLOOKUP($B90,RouteSummarySource!$B$5:$O$563,Route_Summary!M$1,FALSE)))</f>
        <v>Peak</v>
      </c>
      <c r="N90" s="62" t="str">
        <f>IF($B90="","",IF(VLOOKUP($B90,RouteSummarySource!$B$5:$O$563,Route_Summary!N$1,FALSE)="","",VLOOKUP($B90,RouteSummarySource!$B$5:$O$563,Route_Summary!N$1,FALSE)))</f>
        <v>High</v>
      </c>
      <c r="O90" s="180" t="str">
        <f>IF($B90="","",IF(VLOOKUP($B90,RouteSummarySource!$B$5:$O$563,Route_Summary!O$1,FALSE)="","",VLOOKUP($B90,RouteSummarySource!$B$5:$O$563,Route_Summary!O$1,FALSE)))</f>
        <v>-</v>
      </c>
      <c r="P90" s="110" t="str">
        <f>IF($B90="","",IF(VLOOKUP($B90,RouteSummarySource!$B$5:$Q$563,Route_Summary!P$1,FALSE)=0,"",VLOOKUP($B90,RouteSummarySource!$B$5:$Q$563,Route_Summary!P$1,FALSE)))</f>
        <v>This route will be discontinued when RapidRide F Line is launched June 2014.</v>
      </c>
      <c r="Q90" s="179" t="str">
        <f>IF($B90="","",IF(VLOOKUP($B90,RouteSummarySource!$B$5:$Q$563,Route_Summary!Q$1,FALSE)="","",VLOOKUP($B90,RouteSummarySource!$B$5:$Q$563,Route_Summary!Q$1,FALSE)))</f>
        <v>Deleted</v>
      </c>
      <c r="R90" s="358" t="str">
        <f>IF($B90="","",IF(VLOOKUP($B90,RouteSummarySource!$B$5:$R$563,Route_Summary!R$1,FALSE)="","",VLOOKUP($B90,RouteSummarySource!$B$5:$R$563,Route_Summary!R$1,FALSE)))</f>
        <v>N/A</v>
      </c>
    </row>
    <row r="91" spans="1:18" x14ac:dyDescent="0.25">
      <c r="A91">
        <v>77</v>
      </c>
      <c r="B91" s="110">
        <f>IF(HLOOKUP($B$3,'Route by Jurisdiction'!$A$1:$AP$214,A91,FALSE)="","",HLOOKUP($B$3,'Route by Jurisdiction'!$A$1:$AP$214,A91,FALSE))</f>
        <v>111</v>
      </c>
      <c r="C91" s="64" t="str">
        <f>IF($B91="","",IF(VLOOKUP($B91,RouteSummarySource!$B$5:$O$563,Route_Summary!C$1,FALSE)="","",VLOOKUP($B91,RouteSummarySource!$B$5:$O$563,Route_Summary!C$1,FALSE)))</f>
        <v>Lake Kathleen - Seattle CBD</v>
      </c>
      <c r="D91" s="110" t="str">
        <f>IF($B91="","",IF(VLOOKUP($B91,RouteSummarySource!$B$5:$O$563,Route_Summary!D$1,FALSE)="","",VLOOKUP($B91,RouteSummarySource!$B$5:$O$563,Route_Summary!D$1,FALSE)))</f>
        <v>Peak</v>
      </c>
      <c r="E91" s="112" t="str">
        <f>IF($B91="","",IF(VLOOKUP($B91,RouteSummarySource!$B$5:$O$563,Route_Summary!E$1,FALSE)="","",VLOOKUP($B91,RouteSummarySource!$B$5:$O$563,Route_Summary!E$1,FALSE)))</f>
        <v>Peak</v>
      </c>
      <c r="F91" s="110" t="str">
        <f>IF($B91="","",IF(VLOOKUP($B91,RouteSummarySource!$B$5:$O$563,Route_Summary!F$1,FALSE)="","",VLOOKUP($B91,RouteSummarySource!$B$5:$O$563,Route_Summary!F$1,FALSE)))</f>
        <v>C</v>
      </c>
      <c r="G91" s="111" t="str">
        <f>IF($B91="","",IF(VLOOKUP($B91,RouteSummarySource!$B$5:$O$563,Route_Summary!G$1,FALSE)="","",VLOOKUP($B91,RouteSummarySource!$B$5:$O$563,Route_Summary!G$1,FALSE)))</f>
        <v/>
      </c>
      <c r="H91" s="112" t="str">
        <f>IF($B91="","",IF(VLOOKUP($B91,RouteSummarySource!$B$5:$O$563,Route_Summary!H$1,FALSE)="","",VLOOKUP($B91,RouteSummarySource!$B$5:$O$563,Route_Summary!H$1,FALSE)))</f>
        <v/>
      </c>
      <c r="I91" s="110" t="str">
        <f>IF($B91="","",IF(VLOOKUP($B91,RouteSummarySource!$B$5:$O$563,Route_Summary!I$1,FALSE)="","",VLOOKUP($B91,RouteSummarySource!$B$5:$O$563,Route_Summary!I$1,FALSE)))</f>
        <v>Yes</v>
      </c>
      <c r="J91" s="64" t="str">
        <f>IF($B91="","",IF(VLOOKUP($B91,RouteSummarySource!$B$5:$O$563,Route_Summary!J$1,FALSE)="","",VLOOKUP($B91,RouteSummarySource!$B$5:$O$563,Route_Summary!J$1,FALSE)))</f>
        <v>Yes</v>
      </c>
      <c r="K91" s="110" t="str">
        <f>IF($B91="","",IF(VLOOKUP($B91,RouteSummarySource!$B$5:$O$563,Route_Summary!K$1,FALSE)="","",VLOOKUP($B91,RouteSummarySource!$B$5:$O$563,Route_Summary!K$1,FALSE)))</f>
        <v>Peak</v>
      </c>
      <c r="L91" s="111" t="str">
        <f>IF($B91="","",IF(VLOOKUP($B91,RouteSummarySource!$B$5:$O$563,Route_Summary!L$1,FALSE)="","",VLOOKUP($B91,RouteSummarySource!$B$5:$O$563,Route_Summary!L$1,FALSE)))</f>
        <v>Peak</v>
      </c>
      <c r="M91" s="112" t="str">
        <f>IF($B91="","",IF(VLOOKUP($B91,RouteSummarySource!$B$5:$O$563,Route_Summary!M$1,FALSE)="","",VLOOKUP($B91,RouteSummarySource!$B$5:$O$563,Route_Summary!M$1,FALSE)))</f>
        <v>Peak</v>
      </c>
      <c r="N91" s="62" t="str">
        <f>IF($B91="","",IF(VLOOKUP($B91,RouteSummarySource!$B$5:$O$563,Route_Summary!N$1,FALSE)="","",VLOOKUP($B91,RouteSummarySource!$B$5:$O$563,Route_Summary!N$1,FALSE)))</f>
        <v>Low</v>
      </c>
      <c r="O91" s="180" t="str">
        <f>IF($B91="","",IF(VLOOKUP($B91,RouteSummarySource!$B$5:$O$563,Route_Summary!O$1,FALSE)="","",VLOOKUP($B91,RouteSummarySource!$B$5:$O$563,Route_Summary!O$1,FALSE)))</f>
        <v>-</v>
      </c>
      <c r="P91" s="110" t="str">
        <f>IF($B91="","",IF(VLOOKUP($B91,RouteSummarySource!$B$5:$Q$563,Route_Summary!P$1,FALSE)=0,"",VLOOKUP($B91,RouteSummarySource!$B$5:$Q$563,Route_Summary!P$1,FALSE)))</f>
        <v>Low performing</v>
      </c>
      <c r="Q91" s="179" t="str">
        <f>IF($B91="","",IF(VLOOKUP($B91,RouteSummarySource!$B$5:$Q$563,Route_Summary!Q$1,FALSE)="","",VLOOKUP($B91,RouteSummarySource!$B$5:$Q$563,Route_Summary!Q$1,FALSE)))</f>
        <v>Revised</v>
      </c>
      <c r="R91" s="358">
        <f>IF($B91="","",IF(VLOOKUP($B91,RouteSummarySource!$B$5:$R$563,Route_Summary!R$1,FALSE)="","",VLOOKUP($B91,RouteSummarySource!$B$5:$R$563,Route_Summary!R$1,FALSE)))</f>
        <v>42248</v>
      </c>
    </row>
    <row r="92" spans="1:18" x14ac:dyDescent="0.25">
      <c r="A92">
        <v>78</v>
      </c>
      <c r="B92" s="110">
        <f>IF(HLOOKUP($B$3,'Route by Jurisdiction'!$A$1:$AP$214,A92,FALSE)="","",HLOOKUP($B$3,'Route by Jurisdiction'!$A$1:$AP$214,A92,FALSE))</f>
        <v>113</v>
      </c>
      <c r="C92" s="64" t="str">
        <f>IF($B92="","",IF(VLOOKUP($B92,RouteSummarySource!$B$5:$O$563,Route_Summary!C$1,FALSE)="","",VLOOKUP($B92,RouteSummarySource!$B$5:$O$563,Route_Summary!C$1,FALSE)))</f>
        <v>Shorewood - Seattle CBD</v>
      </c>
      <c r="D92" s="110" t="str">
        <f>IF($B92="","",IF(VLOOKUP($B92,RouteSummarySource!$B$5:$O$563,Route_Summary!D$1,FALSE)="","",VLOOKUP($B92,RouteSummarySource!$B$5:$O$563,Route_Summary!D$1,FALSE)))</f>
        <v>Peak</v>
      </c>
      <c r="E92" s="112" t="str">
        <f>IF($B92="","",IF(VLOOKUP($B92,RouteSummarySource!$B$5:$O$563,Route_Summary!E$1,FALSE)="","",VLOOKUP($B92,RouteSummarySource!$B$5:$O$563,Route_Summary!E$1,FALSE)))</f>
        <v>Peak</v>
      </c>
      <c r="F92" s="110" t="str">
        <f>IF($B92="","",IF(VLOOKUP($B92,RouteSummarySource!$B$5:$O$563,Route_Summary!F$1,FALSE)="","",VLOOKUP($B92,RouteSummarySource!$B$5:$O$563,Route_Summary!F$1,FALSE)))</f>
        <v>C</v>
      </c>
      <c r="G92" s="111" t="str">
        <f>IF($B92="","",IF(VLOOKUP($B92,RouteSummarySource!$B$5:$O$563,Route_Summary!G$1,FALSE)="","",VLOOKUP($B92,RouteSummarySource!$B$5:$O$563,Route_Summary!G$1,FALSE)))</f>
        <v/>
      </c>
      <c r="H92" s="112" t="str">
        <f>IF($B92="","",IF(VLOOKUP($B92,RouteSummarySource!$B$5:$O$563,Route_Summary!H$1,FALSE)="","",VLOOKUP($B92,RouteSummarySource!$B$5:$O$563,Route_Summary!H$1,FALSE)))</f>
        <v/>
      </c>
      <c r="I92" s="110" t="str">
        <f>IF($B92="","",IF(VLOOKUP($B92,RouteSummarySource!$B$5:$O$563,Route_Summary!I$1,FALSE)="","",VLOOKUP($B92,RouteSummarySource!$B$5:$O$563,Route_Summary!I$1,FALSE)))</f>
        <v>Yes</v>
      </c>
      <c r="J92" s="64" t="str">
        <f>IF($B92="","",IF(VLOOKUP($B92,RouteSummarySource!$B$5:$O$563,Route_Summary!J$1,FALSE)="","",VLOOKUP($B92,RouteSummarySource!$B$5:$O$563,Route_Summary!J$1,FALSE)))</f>
        <v>Yes</v>
      </c>
      <c r="K92" s="110" t="str">
        <f>IF($B92="","",IF(VLOOKUP($B92,RouteSummarySource!$B$5:$O$563,Route_Summary!K$1,FALSE)="","",VLOOKUP($B92,RouteSummarySource!$B$5:$O$563,Route_Summary!K$1,FALSE)))</f>
        <v>Peak</v>
      </c>
      <c r="L92" s="111" t="str">
        <f>IF($B92="","",IF(VLOOKUP($B92,RouteSummarySource!$B$5:$O$563,Route_Summary!L$1,FALSE)="","",VLOOKUP($B92,RouteSummarySource!$B$5:$O$563,Route_Summary!L$1,FALSE)))</f>
        <v>Peak</v>
      </c>
      <c r="M92" s="112" t="str">
        <f>IF($B92="","",IF(VLOOKUP($B92,RouteSummarySource!$B$5:$O$563,Route_Summary!M$1,FALSE)="","",VLOOKUP($B92,RouteSummarySource!$B$5:$O$563,Route_Summary!M$1,FALSE)))</f>
        <v>Peak</v>
      </c>
      <c r="N92" s="62" t="str">
        <f>IF($B92="","",IF(VLOOKUP($B92,RouteSummarySource!$B$5:$O$563,Route_Summary!N$1,FALSE)="","",VLOOKUP($B92,RouteSummarySource!$B$5:$O$563,Route_Summary!N$1,FALSE)))</f>
        <v>Low</v>
      </c>
      <c r="O92" s="180" t="str">
        <f>IF($B92="","",IF(VLOOKUP($B92,RouteSummarySource!$B$5:$O$563,Route_Summary!O$1,FALSE)="","",VLOOKUP($B92,RouteSummarySource!$B$5:$O$563,Route_Summary!O$1,FALSE)))</f>
        <v>-</v>
      </c>
      <c r="P92" s="110" t="str">
        <f>IF($B92="","",IF(VLOOKUP($B92,RouteSummarySource!$B$5:$Q$563,Route_Summary!P$1,FALSE)=0,"",VLOOKUP($B92,RouteSummarySource!$B$5:$Q$563,Route_Summary!P$1,FALSE)))</f>
        <v/>
      </c>
      <c r="Q92" s="179" t="str">
        <f>IF($B92="","",IF(VLOOKUP($B92,RouteSummarySource!$B$5:$Q$563,Route_Summary!Q$1,FALSE)="","",VLOOKUP($B92,RouteSummarySource!$B$5:$Q$563,Route_Summary!Q$1,FALSE)))</f>
        <v>Unchanged</v>
      </c>
      <c r="R92" s="358" t="str">
        <f>IF($B92="","",IF(VLOOKUP($B92,RouteSummarySource!$B$5:$R$563,Route_Summary!R$1,FALSE)="","",VLOOKUP($B92,RouteSummarySource!$B$5:$R$563,Route_Summary!R$1,FALSE)))</f>
        <v>N/A</v>
      </c>
    </row>
    <row r="93" spans="1:18" x14ac:dyDescent="0.25">
      <c r="A93">
        <v>79</v>
      </c>
      <c r="B93" s="110">
        <f>IF(HLOOKUP($B$3,'Route by Jurisdiction'!$A$1:$AP$214,A93,FALSE)="","",HLOOKUP($B$3,'Route by Jurisdiction'!$A$1:$AP$214,A93,FALSE))</f>
        <v>114</v>
      </c>
      <c r="C93" s="64" t="str">
        <f>IF($B93="","",IF(VLOOKUP($B93,RouteSummarySource!$B$5:$O$563,Route_Summary!C$1,FALSE)="","",VLOOKUP($B93,RouteSummarySource!$B$5:$O$563,Route_Summary!C$1,FALSE)))</f>
        <v>Renton Highlands - Seattle CBD</v>
      </c>
      <c r="D93" s="110" t="str">
        <f>IF($B93="","",IF(VLOOKUP($B93,RouteSummarySource!$B$5:$O$563,Route_Summary!D$1,FALSE)="","",VLOOKUP($B93,RouteSummarySource!$B$5:$O$563,Route_Summary!D$1,FALSE)))</f>
        <v>Peak</v>
      </c>
      <c r="E93" s="112" t="str">
        <f>IF($B93="","",IF(VLOOKUP($B93,RouteSummarySource!$B$5:$O$563,Route_Summary!E$1,FALSE)="","",VLOOKUP($B93,RouteSummarySource!$B$5:$O$563,Route_Summary!E$1,FALSE)))</f>
        <v>Peak</v>
      </c>
      <c r="F93" s="110" t="str">
        <f>IF($B93="","",IF(VLOOKUP($B93,RouteSummarySource!$B$5:$O$563,Route_Summary!F$1,FALSE)="","",VLOOKUP($B93,RouteSummarySource!$B$5:$O$563,Route_Summary!F$1,FALSE)))</f>
        <v>D</v>
      </c>
      <c r="G93" s="111" t="str">
        <f>IF($B93="","",IF(VLOOKUP($B93,RouteSummarySource!$B$5:$O$563,Route_Summary!G$1,FALSE)="","",VLOOKUP($B93,RouteSummarySource!$B$5:$O$563,Route_Summary!G$1,FALSE)))</f>
        <v/>
      </c>
      <c r="H93" s="112" t="str">
        <f>IF($B93="","",IF(VLOOKUP($B93,RouteSummarySource!$B$5:$O$563,Route_Summary!H$1,FALSE)="","",VLOOKUP($B93,RouteSummarySource!$B$5:$O$563,Route_Summary!H$1,FALSE)))</f>
        <v/>
      </c>
      <c r="I93" s="110" t="str">
        <f>IF($B93="","",IF(VLOOKUP($B93,RouteSummarySource!$B$5:$O$563,Route_Summary!I$1,FALSE)="","",VLOOKUP($B93,RouteSummarySource!$B$5:$O$563,Route_Summary!I$1,FALSE)))</f>
        <v>Yes</v>
      </c>
      <c r="J93" s="64" t="str">
        <f>IF($B93="","",IF(VLOOKUP($B93,RouteSummarySource!$B$5:$O$563,Route_Summary!J$1,FALSE)="","",VLOOKUP($B93,RouteSummarySource!$B$5:$O$563,Route_Summary!J$1,FALSE)))</f>
        <v>Yes</v>
      </c>
      <c r="K93" s="110" t="str">
        <f>IF($B93="","",IF(VLOOKUP($B93,RouteSummarySource!$B$5:$O$563,Route_Summary!K$1,FALSE)="","",VLOOKUP($B93,RouteSummarySource!$B$5:$O$563,Route_Summary!K$1,FALSE)))</f>
        <v>Peak</v>
      </c>
      <c r="L93" s="111" t="str">
        <f>IF($B93="","",IF(VLOOKUP($B93,RouteSummarySource!$B$5:$O$563,Route_Summary!L$1,FALSE)="","",VLOOKUP($B93,RouteSummarySource!$B$5:$O$563,Route_Summary!L$1,FALSE)))</f>
        <v>Peak</v>
      </c>
      <c r="M93" s="112" t="str">
        <f>IF($B93="","",IF(VLOOKUP($B93,RouteSummarySource!$B$5:$O$563,Route_Summary!M$1,FALSE)="","",VLOOKUP($B93,RouteSummarySource!$B$5:$O$563,Route_Summary!M$1,FALSE)))</f>
        <v>Peak</v>
      </c>
      <c r="N93" s="62" t="str">
        <f>IF($B93="","",IF(VLOOKUP($B93,RouteSummarySource!$B$5:$O$563,Route_Summary!N$1,FALSE)="","",VLOOKUP($B93,RouteSummarySource!$B$5:$O$563,Route_Summary!N$1,FALSE)))</f>
        <v>Low</v>
      </c>
      <c r="O93" s="180" t="str">
        <f>IF($B93="","",IF(VLOOKUP($B93,RouteSummarySource!$B$5:$O$563,Route_Summary!O$1,FALSE)="","",VLOOKUP($B93,RouteSummarySource!$B$5:$O$563,Route_Summary!O$1,FALSE)))</f>
        <v>2</v>
      </c>
      <c r="P93" s="110" t="str">
        <f>IF($B93="","",IF(VLOOKUP($B93,RouteSummarySource!$B$5:$Q$563,Route_Summary!P$1,FALSE)=0,"",VLOOKUP($B93,RouteSummarySource!$B$5:$Q$563,Route_Summary!P$1,FALSE)))</f>
        <v>Low performing</v>
      </c>
      <c r="Q93" s="179" t="str">
        <f>IF($B93="","",IF(VLOOKUP($B93,RouteSummarySource!$B$5:$Q$563,Route_Summary!Q$1,FALSE)="","",VLOOKUP($B93,RouteSummarySource!$B$5:$Q$563,Route_Summary!Q$1,FALSE)))</f>
        <v>Revised</v>
      </c>
      <c r="R93" s="358">
        <f>IF($B93="","",IF(VLOOKUP($B93,RouteSummarySource!$B$5:$R$563,Route_Summary!R$1,FALSE)="","",VLOOKUP($B93,RouteSummarySource!$B$5:$R$563,Route_Summary!R$1,FALSE)))</f>
        <v>42248</v>
      </c>
    </row>
    <row r="94" spans="1:18" x14ac:dyDescent="0.25">
      <c r="A94">
        <v>80</v>
      </c>
      <c r="B94" s="110" t="str">
        <f>IF(HLOOKUP($B$3,'Route by Jurisdiction'!$A$1:$AP$214,A94,FALSE)="","",HLOOKUP($B$3,'Route by Jurisdiction'!$A$1:$AP$214,A94,FALSE))</f>
        <v>116EX</v>
      </c>
      <c r="C94" s="64" t="str">
        <f>IF($B94="","",IF(VLOOKUP($B94,RouteSummarySource!$B$5:$O$563,Route_Summary!C$1,FALSE)="","",VLOOKUP($B94,RouteSummarySource!$B$5:$O$563,Route_Summary!C$1,FALSE)))</f>
        <v>Fauntleroy Ferry - Seattle CBD</v>
      </c>
      <c r="D94" s="110" t="str">
        <f>IF($B94="","",IF(VLOOKUP($B94,RouteSummarySource!$B$5:$O$563,Route_Summary!D$1,FALSE)="","",VLOOKUP($B94,RouteSummarySource!$B$5:$O$563,Route_Summary!D$1,FALSE)))</f>
        <v>Peak</v>
      </c>
      <c r="E94" s="112" t="str">
        <f>IF($B94="","",IF(VLOOKUP($B94,RouteSummarySource!$B$5:$O$563,Route_Summary!E$1,FALSE)="","",VLOOKUP($B94,RouteSummarySource!$B$5:$O$563,Route_Summary!E$1,FALSE)))</f>
        <v>Peak</v>
      </c>
      <c r="F94" s="110" t="str">
        <f>IF($B94="","",IF(VLOOKUP($B94,RouteSummarySource!$B$5:$O$563,Route_Summary!F$1,FALSE)="","",VLOOKUP($B94,RouteSummarySource!$B$5:$O$563,Route_Summary!F$1,FALSE)))</f>
        <v>E</v>
      </c>
      <c r="G94" s="111" t="str">
        <f>IF($B94="","",IF(VLOOKUP($B94,RouteSummarySource!$B$5:$O$563,Route_Summary!G$1,FALSE)="","",VLOOKUP($B94,RouteSummarySource!$B$5:$O$563,Route_Summary!G$1,FALSE)))</f>
        <v/>
      </c>
      <c r="H94" s="112" t="str">
        <f>IF($B94="","",IF(VLOOKUP($B94,RouteSummarySource!$B$5:$O$563,Route_Summary!H$1,FALSE)="","",VLOOKUP($B94,RouteSummarySource!$B$5:$O$563,Route_Summary!H$1,FALSE)))</f>
        <v/>
      </c>
      <c r="I94" s="110" t="str">
        <f>IF($B94="","",IF(VLOOKUP($B94,RouteSummarySource!$B$5:$O$563,Route_Summary!I$1,FALSE)="","",VLOOKUP($B94,RouteSummarySource!$B$5:$O$563,Route_Summary!I$1,FALSE)))</f>
        <v>Yes</v>
      </c>
      <c r="J94" s="64" t="str">
        <f>IF($B94="","",IF(VLOOKUP($B94,RouteSummarySource!$B$5:$O$563,Route_Summary!J$1,FALSE)="","",VLOOKUP($B94,RouteSummarySource!$B$5:$O$563,Route_Summary!J$1,FALSE)))</f>
        <v>No</v>
      </c>
      <c r="K94" s="110" t="str">
        <f>IF($B94="","",IF(VLOOKUP($B94,RouteSummarySource!$B$5:$O$563,Route_Summary!K$1,FALSE)="","",VLOOKUP($B94,RouteSummarySource!$B$5:$O$563,Route_Summary!K$1,FALSE)))</f>
        <v>Peak</v>
      </c>
      <c r="L94" s="111" t="str">
        <f>IF($B94="","",IF(VLOOKUP($B94,RouteSummarySource!$B$5:$O$563,Route_Summary!L$1,FALSE)="","",VLOOKUP($B94,RouteSummarySource!$B$5:$O$563,Route_Summary!L$1,FALSE)))</f>
        <v>Peak</v>
      </c>
      <c r="M94" s="112" t="str">
        <f>IF($B94="","",IF(VLOOKUP($B94,RouteSummarySource!$B$5:$O$563,Route_Summary!M$1,FALSE)="","",VLOOKUP($B94,RouteSummarySource!$B$5:$O$563,Route_Summary!M$1,FALSE)))</f>
        <v>Peak</v>
      </c>
      <c r="N94" s="62" t="str">
        <f>IF($B94="","",IF(VLOOKUP($B94,RouteSummarySource!$B$5:$O$563,Route_Summary!N$1,FALSE)="","",VLOOKUP($B94,RouteSummarySource!$B$5:$O$563,Route_Summary!N$1,FALSE)))</f>
        <v>High</v>
      </c>
      <c r="O94" s="180" t="str">
        <f>IF($B94="","",IF(VLOOKUP($B94,RouteSummarySource!$B$5:$O$563,Route_Summary!O$1,FALSE)="","",VLOOKUP($B94,RouteSummarySource!$B$5:$O$563,Route_Summary!O$1,FALSE)))</f>
        <v>-</v>
      </c>
      <c r="P94" s="110" t="str">
        <f>IF($B94="","",IF(VLOOKUP($B94,RouteSummarySource!$B$5:$Q$563,Route_Summary!P$1,FALSE)=0,"",VLOOKUP($B94,RouteSummarySource!$B$5:$Q$563,Route_Summary!P$1,FALSE)))</f>
        <v>Restructure</v>
      </c>
      <c r="Q94" s="179" t="str">
        <f>IF($B94="","",IF(VLOOKUP($B94,RouteSummarySource!$B$5:$Q$563,Route_Summary!Q$1,FALSE)="","",VLOOKUP($B94,RouteSummarySource!$B$5:$Q$563,Route_Summary!Q$1,FALSE)))</f>
        <v>Revised</v>
      </c>
      <c r="R94" s="358">
        <f>IF($B94="","",IF(VLOOKUP($B94,RouteSummarySource!$B$5:$R$563,Route_Summary!R$1,FALSE)="","",VLOOKUP($B94,RouteSummarySource!$B$5:$R$563,Route_Summary!R$1,FALSE)))</f>
        <v>42248</v>
      </c>
    </row>
    <row r="95" spans="1:18" x14ac:dyDescent="0.25">
      <c r="A95">
        <v>81</v>
      </c>
      <c r="B95" s="110">
        <f>IF(HLOOKUP($B$3,'Route by Jurisdiction'!$A$1:$AP$214,A95,FALSE)="","",HLOOKUP($B$3,'Route by Jurisdiction'!$A$1:$AP$214,A95,FALSE))</f>
        <v>118</v>
      </c>
      <c r="C95" s="64" t="str">
        <f>IF($B95="","",IF(VLOOKUP($B95,RouteSummarySource!$B$5:$O$563,Route_Summary!C$1,FALSE)="","",VLOOKUP($B95,RouteSummarySource!$B$5:$O$563,Route_Summary!C$1,FALSE)))</f>
        <v>Tahlequah - Vashon</v>
      </c>
      <c r="D95" s="110">
        <f>IF($B95="","",IF(VLOOKUP($B95,RouteSummarySource!$B$5:$O$563,Route_Summary!D$1,FALSE)="","",VLOOKUP($B95,RouteSummarySource!$B$5:$O$563,Route_Summary!D$1,FALSE)))</f>
        <v>91</v>
      </c>
      <c r="E95" s="112" t="str">
        <f>IF($B95="","",IF(VLOOKUP($B95,RouteSummarySource!$B$5:$O$563,Route_Summary!E$1,FALSE)="","",VLOOKUP($B95,RouteSummarySource!$B$5:$O$563,Route_Summary!E$1,FALSE)))</f>
        <v>Hourly</v>
      </c>
      <c r="F95" s="110" t="str">
        <f>IF($B95="","",IF(VLOOKUP($B95,RouteSummarySource!$B$5:$O$563,Route_Summary!F$1,FALSE)="","",VLOOKUP($B95,RouteSummarySource!$B$5:$O$563,Route_Summary!F$1,FALSE)))</f>
        <v>C</v>
      </c>
      <c r="G95" s="111" t="str">
        <f>IF($B95="","",IF(VLOOKUP($B95,RouteSummarySource!$B$5:$O$563,Route_Summary!G$1,FALSE)="","",VLOOKUP($B95,RouteSummarySource!$B$5:$O$563,Route_Summary!G$1,FALSE)))</f>
        <v>D</v>
      </c>
      <c r="H95" s="112" t="str">
        <f>IF($B95="","",IF(VLOOKUP($B95,RouteSummarySource!$B$5:$O$563,Route_Summary!H$1,FALSE)="","",VLOOKUP($B95,RouteSummarySource!$B$5:$O$563,Route_Summary!H$1,FALSE)))</f>
        <v>C</v>
      </c>
      <c r="I95" s="110" t="str">
        <f>IF($B95="","",IF(VLOOKUP($B95,RouteSummarySource!$B$5:$O$563,Route_Summary!I$1,FALSE)="","",VLOOKUP($B95,RouteSummarySource!$B$5:$O$563,Route_Summary!I$1,FALSE)))</f>
        <v/>
      </c>
      <c r="J95" s="64" t="str">
        <f>IF($B95="","",IF(VLOOKUP($B95,RouteSummarySource!$B$5:$O$563,Route_Summary!J$1,FALSE)="","",VLOOKUP($B95,RouteSummarySource!$B$5:$O$563,Route_Summary!J$1,FALSE)))</f>
        <v/>
      </c>
      <c r="K95" s="110" t="str">
        <f>IF($B95="","",IF(VLOOKUP($B95,RouteSummarySource!$B$5:$O$563,Route_Summary!K$1,FALSE)="","",VLOOKUP($B95,RouteSummarySource!$B$5:$O$563,Route_Summary!K$1,FALSE)))</f>
        <v>At</v>
      </c>
      <c r="L95" s="111" t="str">
        <f>IF($B95="","",IF(VLOOKUP($B95,RouteSummarySource!$B$5:$O$563,Route_Summary!L$1,FALSE)="","",VLOOKUP($B95,RouteSummarySource!$B$5:$O$563,Route_Summary!L$1,FALSE)))</f>
        <v>At</v>
      </c>
      <c r="M95" s="112" t="str">
        <f>IF($B95="","",IF(VLOOKUP($B95,RouteSummarySource!$B$5:$O$563,Route_Summary!M$1,FALSE)="","",VLOOKUP($B95,RouteSummarySource!$B$5:$O$563,Route_Summary!M$1,FALSE)))</f>
        <v>At</v>
      </c>
      <c r="N95" s="62" t="str">
        <f>IF($B95="","",IF(VLOOKUP($B95,RouteSummarySource!$B$5:$O$563,Route_Summary!N$1,FALSE)="","",VLOOKUP($B95,RouteSummarySource!$B$5:$O$563,Route_Summary!N$1,FALSE)))</f>
        <v>Medium</v>
      </c>
      <c r="O95" s="180" t="str">
        <f>IF($B95="","",IF(VLOOKUP($B95,RouteSummarySource!$B$5:$O$563,Route_Summary!O$1,FALSE)="","",VLOOKUP($B95,RouteSummarySource!$B$5:$O$563,Route_Summary!O$1,FALSE)))</f>
        <v>-</v>
      </c>
      <c r="P95" s="110" t="str">
        <f>IF($B95="","",IF(VLOOKUP($B95,RouteSummarySource!$B$5:$Q$563,Route_Summary!P$1,FALSE)=0,"",VLOOKUP($B95,RouteSummarySource!$B$5:$Q$563,Route_Summary!P$1,FALSE)))</f>
        <v>Lowest performing</v>
      </c>
      <c r="Q95" s="179" t="str">
        <f>IF($B95="","",IF(VLOOKUP($B95,RouteSummarySource!$B$5:$Q$563,Route_Summary!Q$1,FALSE)="","",VLOOKUP($B95,RouteSummarySource!$B$5:$Q$563,Route_Summary!Q$1,FALSE)))</f>
        <v>Revised</v>
      </c>
      <c r="R95" s="358">
        <f>IF($B95="","",IF(VLOOKUP($B95,RouteSummarySource!$B$5:$R$563,Route_Summary!R$1,FALSE)="","",VLOOKUP($B95,RouteSummarySource!$B$5:$R$563,Route_Summary!R$1,FALSE)))</f>
        <v>42248</v>
      </c>
    </row>
    <row r="96" spans="1:18" x14ac:dyDescent="0.25">
      <c r="A96">
        <v>82</v>
      </c>
      <c r="B96" s="110" t="str">
        <f>IF(HLOOKUP($B$3,'Route by Jurisdiction'!$A$1:$AP$214,A96,FALSE)="","",HLOOKUP($B$3,'Route by Jurisdiction'!$A$1:$AP$214,A96,FALSE))</f>
        <v>118EX</v>
      </c>
      <c r="C96" s="64" t="str">
        <f>IF($B96="","",IF(VLOOKUP($B96,RouteSummarySource!$B$5:$O$563,Route_Summary!C$1,FALSE)="","",VLOOKUP($B96,RouteSummarySource!$B$5:$O$563,Route_Summary!C$1,FALSE)))</f>
        <v>Tahlequah - Seattle CBD via ferry</v>
      </c>
      <c r="D96" s="110" t="str">
        <f>IF($B96="","",IF(VLOOKUP($B96,RouteSummarySource!$B$5:$O$563,Route_Summary!D$1,FALSE)="","",VLOOKUP($B96,RouteSummarySource!$B$5:$O$563,Route_Summary!D$1,FALSE)))</f>
        <v>Peak</v>
      </c>
      <c r="E96" s="112" t="str">
        <f>IF($B96="","",IF(VLOOKUP($B96,RouteSummarySource!$B$5:$O$563,Route_Summary!E$1,FALSE)="","",VLOOKUP($B96,RouteSummarySource!$B$5:$O$563,Route_Summary!E$1,FALSE)))</f>
        <v>Peak</v>
      </c>
      <c r="F96" s="110" t="str">
        <f>IF($B96="","",IF(VLOOKUP($B96,RouteSummarySource!$B$5:$O$563,Route_Summary!F$1,FALSE)="","",VLOOKUP($B96,RouteSummarySource!$B$5:$O$563,Route_Summary!F$1,FALSE)))</f>
        <v>E</v>
      </c>
      <c r="G96" s="111" t="str">
        <f>IF($B96="","",IF(VLOOKUP($B96,RouteSummarySource!$B$5:$O$563,Route_Summary!G$1,FALSE)="","",VLOOKUP($B96,RouteSummarySource!$B$5:$O$563,Route_Summary!G$1,FALSE)))</f>
        <v/>
      </c>
      <c r="H96" s="112" t="str">
        <f>IF($B96="","",IF(VLOOKUP($B96,RouteSummarySource!$B$5:$O$563,Route_Summary!H$1,FALSE)="","",VLOOKUP($B96,RouteSummarySource!$B$5:$O$563,Route_Summary!H$1,FALSE)))</f>
        <v/>
      </c>
      <c r="I96" s="110" t="str">
        <f>IF($B96="","",IF(VLOOKUP($B96,RouteSummarySource!$B$5:$O$563,Route_Summary!I$1,FALSE)="","",VLOOKUP($B96,RouteSummarySource!$B$5:$O$563,Route_Summary!I$1,FALSE)))</f>
        <v>Yes</v>
      </c>
      <c r="J96" s="64" t="str">
        <f>IF($B96="","",IF(VLOOKUP($B96,RouteSummarySource!$B$5:$O$563,Route_Summary!J$1,FALSE)="","",VLOOKUP($B96,RouteSummarySource!$B$5:$O$563,Route_Summary!J$1,FALSE)))</f>
        <v>Yes</v>
      </c>
      <c r="K96" s="110" t="str">
        <f>IF($B96="","",IF(VLOOKUP($B96,RouteSummarySource!$B$5:$O$563,Route_Summary!K$1,FALSE)="","",VLOOKUP($B96,RouteSummarySource!$B$5:$O$563,Route_Summary!K$1,FALSE)))</f>
        <v>Peak</v>
      </c>
      <c r="L96" s="111" t="str">
        <f>IF($B96="","",IF(VLOOKUP($B96,RouteSummarySource!$B$5:$O$563,Route_Summary!L$1,FALSE)="","",VLOOKUP($B96,RouteSummarySource!$B$5:$O$563,Route_Summary!L$1,FALSE)))</f>
        <v>Peak</v>
      </c>
      <c r="M96" s="112" t="str">
        <f>IF($B96="","",IF(VLOOKUP($B96,RouteSummarySource!$B$5:$O$563,Route_Summary!M$1,FALSE)="","",VLOOKUP($B96,RouteSummarySource!$B$5:$O$563,Route_Summary!M$1,FALSE)))</f>
        <v>Peak</v>
      </c>
      <c r="N96" s="62" t="str">
        <f>IF($B96="","",IF(VLOOKUP($B96,RouteSummarySource!$B$5:$O$563,Route_Summary!N$1,FALSE)="","",VLOOKUP($B96,RouteSummarySource!$B$5:$O$563,Route_Summary!N$1,FALSE)))</f>
        <v>Low</v>
      </c>
      <c r="O96" s="180" t="str">
        <f>IF($B96="","",IF(VLOOKUP($B96,RouteSummarySource!$B$5:$O$563,Route_Summary!O$1,FALSE)="","",VLOOKUP($B96,RouteSummarySource!$B$5:$O$563,Route_Summary!O$1,FALSE)))</f>
        <v>-</v>
      </c>
      <c r="P96" s="110" t="str">
        <f>IF($B96="","",IF(VLOOKUP($B96,RouteSummarySource!$B$5:$Q$563,Route_Summary!P$1,FALSE)=0,"",VLOOKUP($B96,RouteSummarySource!$B$5:$Q$563,Route_Summary!P$1,FALSE)))</f>
        <v>Restructure</v>
      </c>
      <c r="Q96" s="179" t="str">
        <f>IF($B96="","",IF(VLOOKUP($B96,RouteSummarySource!$B$5:$Q$563,Route_Summary!Q$1,FALSE)="","",VLOOKUP($B96,RouteSummarySource!$B$5:$Q$563,Route_Summary!Q$1,FALSE)))</f>
        <v>Revised</v>
      </c>
      <c r="R96" s="358">
        <f>IF($B96="","",IF(VLOOKUP($B96,RouteSummarySource!$B$5:$R$563,Route_Summary!R$1,FALSE)="","",VLOOKUP($B96,RouteSummarySource!$B$5:$R$563,Route_Summary!R$1,FALSE)))</f>
        <v>42248</v>
      </c>
    </row>
    <row r="97" spans="1:18" x14ac:dyDescent="0.25">
      <c r="A97">
        <v>83</v>
      </c>
      <c r="B97" s="110">
        <f>IF(HLOOKUP($B$3,'Route by Jurisdiction'!$A$1:$AP$214,A97,FALSE)="","",HLOOKUP($B$3,'Route by Jurisdiction'!$A$1:$AP$214,A97,FALSE))</f>
        <v>119</v>
      </c>
      <c r="C97" s="64" t="str">
        <f>IF($B97="","",IF(VLOOKUP($B97,RouteSummarySource!$B$5:$O$563,Route_Summary!C$1,FALSE)="","",VLOOKUP($B97,RouteSummarySource!$B$5:$O$563,Route_Summary!C$1,FALSE)))</f>
        <v>Dockton - Vashon</v>
      </c>
      <c r="D97" s="110" t="str">
        <f>IF($B97="","",IF(VLOOKUP($B97,RouteSummarySource!$B$5:$O$563,Route_Summary!D$1,FALSE)="","",VLOOKUP($B97,RouteSummarySource!$B$5:$O$563,Route_Summary!D$1,FALSE)))</f>
        <v>None</v>
      </c>
      <c r="E97" s="112" t="str">
        <f>IF($B97="","",IF(VLOOKUP($B97,RouteSummarySource!$B$5:$O$563,Route_Summary!E$1,FALSE)="","",VLOOKUP($B97,RouteSummarySource!$B$5:$O$563,Route_Summary!E$1,FALSE)))</f>
        <v>None</v>
      </c>
      <c r="F97" s="110" t="str">
        <f>IF($B97="","",IF(VLOOKUP($B97,RouteSummarySource!$B$5:$O$563,Route_Summary!F$1,FALSE)="","",VLOOKUP($B97,RouteSummarySource!$B$5:$O$563,Route_Summary!F$1,FALSE)))</f>
        <v>D</v>
      </c>
      <c r="G97" s="111" t="str">
        <f>IF($B97="","",IF(VLOOKUP($B97,RouteSummarySource!$B$5:$O$563,Route_Summary!G$1,FALSE)="","",VLOOKUP($B97,RouteSummarySource!$B$5:$O$563,Route_Summary!G$1,FALSE)))</f>
        <v>E</v>
      </c>
      <c r="H97" s="112" t="str">
        <f>IF($B97="","",IF(VLOOKUP($B97,RouteSummarySource!$B$5:$O$563,Route_Summary!H$1,FALSE)="","",VLOOKUP($B97,RouteSummarySource!$B$5:$O$563,Route_Summary!H$1,FALSE)))</f>
        <v/>
      </c>
      <c r="I97" s="110" t="str">
        <f>IF($B97="","",IF(VLOOKUP($B97,RouteSummarySource!$B$5:$O$563,Route_Summary!I$1,FALSE)="","",VLOOKUP($B97,RouteSummarySource!$B$5:$O$563,Route_Summary!I$1,FALSE)))</f>
        <v/>
      </c>
      <c r="J97" s="64" t="str">
        <f>IF($B97="","",IF(VLOOKUP($B97,RouteSummarySource!$B$5:$O$563,Route_Summary!J$1,FALSE)="","",VLOOKUP($B97,RouteSummarySource!$B$5:$O$563,Route_Summary!J$1,FALSE)))</f>
        <v/>
      </c>
      <c r="K97" s="110" t="str">
        <f>IF($B97="","",IF(VLOOKUP($B97,RouteSummarySource!$B$5:$O$563,Route_Summary!K$1,FALSE)="","",VLOOKUP($B97,RouteSummarySource!$B$5:$O$563,Route_Summary!K$1,FALSE)))</f>
        <v>None</v>
      </c>
      <c r="L97" s="111" t="str">
        <f>IF($B97="","",IF(VLOOKUP($B97,RouteSummarySource!$B$5:$O$563,Route_Summary!L$1,FALSE)="","",VLOOKUP($B97,RouteSummarySource!$B$5:$O$563,Route_Summary!L$1,FALSE)))</f>
        <v>None</v>
      </c>
      <c r="M97" s="112" t="str">
        <f>IF($B97="","",IF(VLOOKUP($B97,RouteSummarySource!$B$5:$O$563,Route_Summary!M$1,FALSE)="","",VLOOKUP($B97,RouteSummarySource!$B$5:$O$563,Route_Summary!M$1,FALSE)))</f>
        <v>None</v>
      </c>
      <c r="N97" s="62" t="str">
        <f>IF($B97="","",IF(VLOOKUP($B97,RouteSummarySource!$B$5:$O$563,Route_Summary!N$1,FALSE)="","",VLOOKUP($B97,RouteSummarySource!$B$5:$O$563,Route_Summary!N$1,FALSE)))</f>
        <v>High</v>
      </c>
      <c r="O97" s="180" t="str">
        <f>IF($B97="","",IF(VLOOKUP($B97,RouteSummarySource!$B$5:$O$563,Route_Summary!O$1,FALSE)="","",VLOOKUP($B97,RouteSummarySource!$B$5:$O$563,Route_Summary!O$1,FALSE)))</f>
        <v>-</v>
      </c>
      <c r="P97" s="110" t="str">
        <f>IF($B97="","",IF(VLOOKUP($B97,RouteSummarySource!$B$5:$Q$563,Route_Summary!P$1,FALSE)=0,"",VLOOKUP($B97,RouteSummarySource!$B$5:$Q$563,Route_Summary!P$1,FALSE)))</f>
        <v>Lowest performing</v>
      </c>
      <c r="Q97" s="179" t="str">
        <f>IF($B97="","",IF(VLOOKUP($B97,RouteSummarySource!$B$5:$Q$563,Route_Summary!Q$1,FALSE)="","",VLOOKUP($B97,RouteSummarySource!$B$5:$Q$563,Route_Summary!Q$1,FALSE)))</f>
        <v>Revised</v>
      </c>
      <c r="R97" s="358">
        <f>IF($B97="","",IF(VLOOKUP($B97,RouteSummarySource!$B$5:$R$563,Route_Summary!R$1,FALSE)="","",VLOOKUP($B97,RouteSummarySource!$B$5:$R$563,Route_Summary!R$1,FALSE)))</f>
        <v>42248</v>
      </c>
    </row>
    <row r="98" spans="1:18" x14ac:dyDescent="0.25">
      <c r="A98">
        <v>84</v>
      </c>
      <c r="B98" s="110" t="str">
        <f>IF(HLOOKUP($B$3,'Route by Jurisdiction'!$A$1:$AP$214,A98,FALSE)="","",HLOOKUP($B$3,'Route by Jurisdiction'!$A$1:$AP$214,A98,FALSE))</f>
        <v>119EX</v>
      </c>
      <c r="C98" s="64" t="str">
        <f>IF($B98="","",IF(VLOOKUP($B98,RouteSummarySource!$B$5:$O$563,Route_Summary!C$1,FALSE)="","",VLOOKUP($B98,RouteSummarySource!$B$5:$O$563,Route_Summary!C$1,FALSE)))</f>
        <v>Dockton - Seattle CBD via ferry</v>
      </c>
      <c r="D98" s="110" t="str">
        <f>IF($B98="","",IF(VLOOKUP($B98,RouteSummarySource!$B$5:$O$563,Route_Summary!D$1,FALSE)="","",VLOOKUP($B98,RouteSummarySource!$B$5:$O$563,Route_Summary!D$1,FALSE)))</f>
        <v>Peak</v>
      </c>
      <c r="E98" s="112" t="str">
        <f>IF($B98="","",IF(VLOOKUP($B98,RouteSummarySource!$B$5:$O$563,Route_Summary!E$1,FALSE)="","",VLOOKUP($B98,RouteSummarySource!$B$5:$O$563,Route_Summary!E$1,FALSE)))</f>
        <v>Peak</v>
      </c>
      <c r="F98" s="110" t="str">
        <f>IF($B98="","",IF(VLOOKUP($B98,RouteSummarySource!$B$5:$O$563,Route_Summary!F$1,FALSE)="","",VLOOKUP($B98,RouteSummarySource!$B$5:$O$563,Route_Summary!F$1,FALSE)))</f>
        <v>E</v>
      </c>
      <c r="G98" s="111" t="str">
        <f>IF($B98="","",IF(VLOOKUP($B98,RouteSummarySource!$B$5:$O$563,Route_Summary!G$1,FALSE)="","",VLOOKUP($B98,RouteSummarySource!$B$5:$O$563,Route_Summary!G$1,FALSE)))</f>
        <v/>
      </c>
      <c r="H98" s="112" t="str">
        <f>IF($B98="","",IF(VLOOKUP($B98,RouteSummarySource!$B$5:$O$563,Route_Summary!H$1,FALSE)="","",VLOOKUP($B98,RouteSummarySource!$B$5:$O$563,Route_Summary!H$1,FALSE)))</f>
        <v/>
      </c>
      <c r="I98" s="110" t="str">
        <f>IF($B98="","",IF(VLOOKUP($B98,RouteSummarySource!$B$5:$O$563,Route_Summary!I$1,FALSE)="","",VLOOKUP($B98,RouteSummarySource!$B$5:$O$563,Route_Summary!I$1,FALSE)))</f>
        <v>Yes</v>
      </c>
      <c r="J98" s="64" t="str">
        <f>IF($B98="","",IF(VLOOKUP($B98,RouteSummarySource!$B$5:$O$563,Route_Summary!J$1,FALSE)="","",VLOOKUP($B98,RouteSummarySource!$B$5:$O$563,Route_Summary!J$1,FALSE)))</f>
        <v>Yes</v>
      </c>
      <c r="K98" s="110" t="str">
        <f>IF($B98="","",IF(VLOOKUP($B98,RouteSummarySource!$B$5:$O$563,Route_Summary!K$1,FALSE)="","",VLOOKUP($B98,RouteSummarySource!$B$5:$O$563,Route_Summary!K$1,FALSE)))</f>
        <v>Peak</v>
      </c>
      <c r="L98" s="111" t="str">
        <f>IF($B98="","",IF(VLOOKUP($B98,RouteSummarySource!$B$5:$O$563,Route_Summary!L$1,FALSE)="","",VLOOKUP($B98,RouteSummarySource!$B$5:$O$563,Route_Summary!L$1,FALSE)))</f>
        <v>Peak</v>
      </c>
      <c r="M98" s="112" t="str">
        <f>IF($B98="","",IF(VLOOKUP($B98,RouteSummarySource!$B$5:$O$563,Route_Summary!M$1,FALSE)="","",VLOOKUP($B98,RouteSummarySource!$B$5:$O$563,Route_Summary!M$1,FALSE)))</f>
        <v>Peak</v>
      </c>
      <c r="N98" s="62" t="str">
        <f>IF($B98="","",IF(VLOOKUP($B98,RouteSummarySource!$B$5:$O$563,Route_Summary!N$1,FALSE)="","",VLOOKUP($B98,RouteSummarySource!$B$5:$O$563,Route_Summary!N$1,FALSE)))</f>
        <v>Low</v>
      </c>
      <c r="O98" s="180" t="str">
        <f>IF($B98="","",IF(VLOOKUP($B98,RouteSummarySource!$B$5:$O$563,Route_Summary!O$1,FALSE)="","",VLOOKUP($B98,RouteSummarySource!$B$5:$O$563,Route_Summary!O$1,FALSE)))</f>
        <v>2</v>
      </c>
      <c r="P98" s="110" t="str">
        <f>IF($B98="","",IF(VLOOKUP($B98,RouteSummarySource!$B$5:$Q$563,Route_Summary!P$1,FALSE)=0,"",VLOOKUP($B98,RouteSummarySource!$B$5:$Q$563,Route_Summary!P$1,FALSE)))</f>
        <v/>
      </c>
      <c r="Q98" s="179" t="str">
        <f>IF($B98="","",IF(VLOOKUP($B98,RouteSummarySource!$B$5:$Q$563,Route_Summary!Q$1,FALSE)="","",VLOOKUP($B98,RouteSummarySource!$B$5:$Q$563,Route_Summary!Q$1,FALSE)))</f>
        <v>Unchanged</v>
      </c>
      <c r="R98" s="358" t="str">
        <f>IF($B98="","",IF(VLOOKUP($B98,RouteSummarySource!$B$5:$R$563,Route_Summary!R$1,FALSE)="","",VLOOKUP($B98,RouteSummarySource!$B$5:$R$563,Route_Summary!R$1,FALSE)))</f>
        <v>N/A</v>
      </c>
    </row>
    <row r="99" spans="1:18" x14ac:dyDescent="0.25">
      <c r="A99">
        <v>85</v>
      </c>
      <c r="B99" s="110">
        <f>IF(HLOOKUP($B$3,'Route by Jurisdiction'!$A$1:$AP$214,A99,FALSE)="","",HLOOKUP($B$3,'Route by Jurisdiction'!$A$1:$AP$214,A99,FALSE))</f>
        <v>120</v>
      </c>
      <c r="C99" s="64" t="str">
        <f>IF($B99="","",IF(VLOOKUP($B99,RouteSummarySource!$B$5:$O$563,Route_Summary!C$1,FALSE)="","",VLOOKUP($B99,RouteSummarySource!$B$5:$O$563,Route_Summary!C$1,FALSE)))</f>
        <v>Burien TC - Westwood Village - Seattle CBD</v>
      </c>
      <c r="D99" s="110">
        <f>IF($B99="","",IF(VLOOKUP($B99,RouteSummarySource!$B$5:$O$563,Route_Summary!D$1,FALSE)="","",VLOOKUP($B99,RouteSummarySource!$B$5:$O$563,Route_Summary!D$1,FALSE)))</f>
        <v>17</v>
      </c>
      <c r="E99" s="112" t="str">
        <f>IF($B99="","",IF(VLOOKUP($B99,RouteSummarySource!$B$5:$O$563,Route_Summary!E$1,FALSE)="","",VLOOKUP($B99,RouteSummarySource!$B$5:$O$563,Route_Summary!E$1,FALSE)))</f>
        <v>Very Frequent</v>
      </c>
      <c r="F99" s="110" t="str">
        <f>IF($B99="","",IF(VLOOKUP($B99,RouteSummarySource!$B$5:$O$563,Route_Summary!F$1,FALSE)="","",VLOOKUP($B99,RouteSummarySource!$B$5:$O$563,Route_Summary!F$1,FALSE)))</f>
        <v>B</v>
      </c>
      <c r="G99" s="111" t="str">
        <f>IF($B99="","",IF(VLOOKUP($B99,RouteSummarySource!$B$5:$O$563,Route_Summary!G$1,FALSE)="","",VLOOKUP($B99,RouteSummarySource!$B$5:$O$563,Route_Summary!G$1,FALSE)))</f>
        <v>B</v>
      </c>
      <c r="H99" s="112" t="str">
        <f>IF($B99="","",IF(VLOOKUP($B99,RouteSummarySource!$B$5:$O$563,Route_Summary!H$1,FALSE)="","",VLOOKUP($B99,RouteSummarySource!$B$5:$O$563,Route_Summary!H$1,FALSE)))</f>
        <v>A</v>
      </c>
      <c r="I99" s="110" t="str">
        <f>IF($B99="","",IF(VLOOKUP($B99,RouteSummarySource!$B$5:$O$563,Route_Summary!I$1,FALSE)="","",VLOOKUP($B99,RouteSummarySource!$B$5:$O$563,Route_Summary!I$1,FALSE)))</f>
        <v/>
      </c>
      <c r="J99" s="64" t="str">
        <f>IF($B99="","",IF(VLOOKUP($B99,RouteSummarySource!$B$5:$O$563,Route_Summary!J$1,FALSE)="","",VLOOKUP($B99,RouteSummarySource!$B$5:$O$563,Route_Summary!J$1,FALSE)))</f>
        <v/>
      </c>
      <c r="K99" s="110" t="str">
        <f>IF($B99="","",IF(VLOOKUP($B99,RouteSummarySource!$B$5:$O$563,Route_Summary!K$1,FALSE)="","",VLOOKUP($B99,RouteSummarySource!$B$5:$O$563,Route_Summary!K$1,FALSE)))</f>
        <v>At</v>
      </c>
      <c r="L99" s="111" t="str">
        <f>IF($B99="","",IF(VLOOKUP($B99,RouteSummarySource!$B$5:$O$563,Route_Summary!L$1,FALSE)="","",VLOOKUP($B99,RouteSummarySource!$B$5:$O$563,Route_Summary!L$1,FALSE)))</f>
        <v>At</v>
      </c>
      <c r="M99" s="112" t="str">
        <f>IF($B99="","",IF(VLOOKUP($B99,RouteSummarySource!$B$5:$O$563,Route_Summary!M$1,FALSE)="","",VLOOKUP($B99,RouteSummarySource!$B$5:$O$563,Route_Summary!M$1,FALSE)))</f>
        <v>At</v>
      </c>
      <c r="N99" s="62" t="str">
        <f>IF($B99="","",IF(VLOOKUP($B99,RouteSummarySource!$B$5:$O$563,Route_Summary!N$1,FALSE)="","",VLOOKUP($B99,RouteSummarySource!$B$5:$O$563,Route_Summary!N$1,FALSE)))</f>
        <v>Low</v>
      </c>
      <c r="O99" s="180" t="str">
        <f>IF($B99="","",IF(VLOOKUP($B99,RouteSummarySource!$B$5:$O$563,Route_Summary!O$1,FALSE)="","",VLOOKUP($B99,RouteSummarySource!$B$5:$O$563,Route_Summary!O$1,FALSE)))</f>
        <v>2, 4</v>
      </c>
      <c r="P99" s="110" t="str">
        <f>IF($B99="","",IF(VLOOKUP($B99,RouteSummarySource!$B$5:$Q$563,Route_Summary!P$1,FALSE)=0,"",VLOOKUP($B99,RouteSummarySource!$B$5:$Q$563,Route_Summary!P$1,FALSE)))</f>
        <v/>
      </c>
      <c r="Q99" s="179" t="str">
        <f>IF($B99="","",IF(VLOOKUP($B99,RouteSummarySource!$B$5:$Q$563,Route_Summary!Q$1,FALSE)="","",VLOOKUP($B99,RouteSummarySource!$B$5:$Q$563,Route_Summary!Q$1,FALSE)))</f>
        <v>Unchanged</v>
      </c>
      <c r="R99" s="358" t="str">
        <f>IF($B99="","",IF(VLOOKUP($B99,RouteSummarySource!$B$5:$R$563,Route_Summary!R$1,FALSE)="","",VLOOKUP($B99,RouteSummarySource!$B$5:$R$563,Route_Summary!R$1,FALSE)))</f>
        <v>N/A</v>
      </c>
    </row>
    <row r="100" spans="1:18" x14ac:dyDescent="0.25">
      <c r="A100">
        <v>86</v>
      </c>
      <c r="B100" s="110">
        <f>IF(HLOOKUP($B$3,'Route by Jurisdiction'!$A$1:$AP$214,A100,FALSE)="","",HLOOKUP($B$3,'Route by Jurisdiction'!$A$1:$AP$214,A100,FALSE))</f>
        <v>121</v>
      </c>
      <c r="C100" s="64" t="str">
        <f>IF($B100="","",IF(VLOOKUP($B100,RouteSummarySource!$B$5:$O$563,Route_Summary!C$1,FALSE)="","",VLOOKUP($B100,RouteSummarySource!$B$5:$O$563,Route_Summary!C$1,FALSE)))</f>
        <v>Highline CC -Burien TC - Seattle CBD via 1st Av S</v>
      </c>
      <c r="D100" s="110" t="str">
        <f>IF($B100="","",IF(VLOOKUP($B100,RouteSummarySource!$B$5:$O$563,Route_Summary!D$1,FALSE)="","",VLOOKUP($B100,RouteSummarySource!$B$5:$O$563,Route_Summary!D$1,FALSE)))</f>
        <v>Peak</v>
      </c>
      <c r="E100" s="112" t="str">
        <f>IF($B100="","",IF(VLOOKUP($B100,RouteSummarySource!$B$5:$O$563,Route_Summary!E$1,FALSE)="","",VLOOKUP($B100,RouteSummarySource!$B$5:$O$563,Route_Summary!E$1,FALSE)))</f>
        <v>Peak</v>
      </c>
      <c r="F100" s="110" t="str">
        <f>IF($B100="","",IF(VLOOKUP($B100,RouteSummarySource!$B$5:$O$563,Route_Summary!F$1,FALSE)="","",VLOOKUP($B100,RouteSummarySource!$B$5:$O$563,Route_Summary!F$1,FALSE)))</f>
        <v>E</v>
      </c>
      <c r="G100" s="111" t="str">
        <f>IF($B100="","",IF(VLOOKUP($B100,RouteSummarySource!$B$5:$O$563,Route_Summary!G$1,FALSE)="","",VLOOKUP($B100,RouteSummarySource!$B$5:$O$563,Route_Summary!G$1,FALSE)))</f>
        <v/>
      </c>
      <c r="H100" s="112" t="str">
        <f>IF($B100="","",IF(VLOOKUP($B100,RouteSummarySource!$B$5:$O$563,Route_Summary!H$1,FALSE)="","",VLOOKUP($B100,RouteSummarySource!$B$5:$O$563,Route_Summary!H$1,FALSE)))</f>
        <v/>
      </c>
      <c r="I100" s="110" t="str">
        <f>IF($B100="","",IF(VLOOKUP($B100,RouteSummarySource!$B$5:$O$563,Route_Summary!I$1,FALSE)="","",VLOOKUP($B100,RouteSummarySource!$B$5:$O$563,Route_Summary!I$1,FALSE)))</f>
        <v>Yes</v>
      </c>
      <c r="J100" s="64" t="str">
        <f>IF($B100="","",IF(VLOOKUP($B100,RouteSummarySource!$B$5:$O$563,Route_Summary!J$1,FALSE)="","",VLOOKUP($B100,RouteSummarySource!$B$5:$O$563,Route_Summary!J$1,FALSE)))</f>
        <v>No</v>
      </c>
      <c r="K100" s="110" t="str">
        <f>IF($B100="","",IF(VLOOKUP($B100,RouteSummarySource!$B$5:$O$563,Route_Summary!K$1,FALSE)="","",VLOOKUP($B100,RouteSummarySource!$B$5:$O$563,Route_Summary!K$1,FALSE)))</f>
        <v>Peak</v>
      </c>
      <c r="L100" s="111" t="str">
        <f>IF($B100="","",IF(VLOOKUP($B100,RouteSummarySource!$B$5:$O$563,Route_Summary!L$1,FALSE)="","",VLOOKUP($B100,RouteSummarySource!$B$5:$O$563,Route_Summary!L$1,FALSE)))</f>
        <v>Peak</v>
      </c>
      <c r="M100" s="112" t="str">
        <f>IF($B100="","",IF(VLOOKUP($B100,RouteSummarySource!$B$5:$O$563,Route_Summary!M$1,FALSE)="","",VLOOKUP($B100,RouteSummarySource!$B$5:$O$563,Route_Summary!M$1,FALSE)))</f>
        <v>Peak</v>
      </c>
      <c r="N100" s="62" t="str">
        <f>IF($B100="","",IF(VLOOKUP($B100,RouteSummarySource!$B$5:$O$563,Route_Summary!N$1,FALSE)="","",VLOOKUP($B100,RouteSummarySource!$B$5:$O$563,Route_Summary!N$1,FALSE)))</f>
        <v>High</v>
      </c>
      <c r="O100" s="180" t="str">
        <f>IF($B100="","",IF(VLOOKUP($B100,RouteSummarySource!$B$5:$O$563,Route_Summary!O$1,FALSE)="","",VLOOKUP($B100,RouteSummarySource!$B$5:$O$563,Route_Summary!O$1,FALSE)))</f>
        <v>-</v>
      </c>
      <c r="P100" s="110" t="str">
        <f>IF($B100="","",IF(VLOOKUP($B100,RouteSummarySource!$B$5:$Q$563,Route_Summary!P$1,FALSE)=0,"",VLOOKUP($B100,RouteSummarySource!$B$5:$Q$563,Route_Summary!P$1,FALSE)))</f>
        <v>Restructure</v>
      </c>
      <c r="Q100" s="179" t="str">
        <f>IF($B100="","",IF(VLOOKUP($B100,RouteSummarySource!$B$5:$Q$563,Route_Summary!Q$1,FALSE)="","",VLOOKUP($B100,RouteSummarySource!$B$5:$Q$563,Route_Summary!Q$1,FALSE)))</f>
        <v>Revised</v>
      </c>
      <c r="R100" s="358">
        <f>IF($B100="","",IF(VLOOKUP($B100,RouteSummarySource!$B$5:$R$563,Route_Summary!R$1,FALSE)="","",VLOOKUP($B100,RouteSummarySource!$B$5:$R$563,Route_Summary!R$1,FALSE)))</f>
        <v>42248</v>
      </c>
    </row>
    <row r="101" spans="1:18" x14ac:dyDescent="0.25">
      <c r="A101">
        <v>87</v>
      </c>
      <c r="B101" s="110">
        <f>IF(HLOOKUP($B$3,'Route by Jurisdiction'!$A$1:$AP$214,A101,FALSE)="","",HLOOKUP($B$3,'Route by Jurisdiction'!$A$1:$AP$214,A101,FALSE))</f>
        <v>122</v>
      </c>
      <c r="C101" s="64" t="str">
        <f>IF($B101="","",IF(VLOOKUP($B101,RouteSummarySource!$B$5:$O$563,Route_Summary!C$1,FALSE)="","",VLOOKUP($B101,RouteSummarySource!$B$5:$O$563,Route_Summary!C$1,FALSE)))</f>
        <v>Highline CC -Burien TC - Seattle CBD via Des Moines Memorial Dr S</v>
      </c>
      <c r="D101" s="110" t="str">
        <f>IF($B101="","",IF(VLOOKUP($B101,RouteSummarySource!$B$5:$O$563,Route_Summary!D$1,FALSE)="","",VLOOKUP($B101,RouteSummarySource!$B$5:$O$563,Route_Summary!D$1,FALSE)))</f>
        <v>Peak</v>
      </c>
      <c r="E101" s="112" t="str">
        <f>IF($B101="","",IF(VLOOKUP($B101,RouteSummarySource!$B$5:$O$563,Route_Summary!E$1,FALSE)="","",VLOOKUP($B101,RouteSummarySource!$B$5:$O$563,Route_Summary!E$1,FALSE)))</f>
        <v>Peak</v>
      </c>
      <c r="F101" s="110" t="str">
        <f>IF($B101="","",IF(VLOOKUP($B101,RouteSummarySource!$B$5:$O$563,Route_Summary!F$1,FALSE)="","",VLOOKUP($B101,RouteSummarySource!$B$5:$O$563,Route_Summary!F$1,FALSE)))</f>
        <v>D</v>
      </c>
      <c r="G101" s="111" t="str">
        <f>IF($B101="","",IF(VLOOKUP($B101,RouteSummarySource!$B$5:$O$563,Route_Summary!G$1,FALSE)="","",VLOOKUP($B101,RouteSummarySource!$B$5:$O$563,Route_Summary!G$1,FALSE)))</f>
        <v/>
      </c>
      <c r="H101" s="112" t="str">
        <f>IF($B101="","",IF(VLOOKUP($B101,RouteSummarySource!$B$5:$O$563,Route_Summary!H$1,FALSE)="","",VLOOKUP($B101,RouteSummarySource!$B$5:$O$563,Route_Summary!H$1,FALSE)))</f>
        <v/>
      </c>
      <c r="I101" s="110" t="str">
        <f>IF($B101="","",IF(VLOOKUP($B101,RouteSummarySource!$B$5:$O$563,Route_Summary!I$1,FALSE)="","",VLOOKUP($B101,RouteSummarySource!$B$5:$O$563,Route_Summary!I$1,FALSE)))</f>
        <v>Yes</v>
      </c>
      <c r="J101" s="64" t="str">
        <f>IF($B101="","",IF(VLOOKUP($B101,RouteSummarySource!$B$5:$O$563,Route_Summary!J$1,FALSE)="","",VLOOKUP($B101,RouteSummarySource!$B$5:$O$563,Route_Summary!J$1,FALSE)))</f>
        <v>Yes</v>
      </c>
      <c r="K101" s="110" t="str">
        <f>IF($B101="","",IF(VLOOKUP($B101,RouteSummarySource!$B$5:$O$563,Route_Summary!K$1,FALSE)="","",VLOOKUP($B101,RouteSummarySource!$B$5:$O$563,Route_Summary!K$1,FALSE)))</f>
        <v>Peak</v>
      </c>
      <c r="L101" s="111" t="str">
        <f>IF($B101="","",IF(VLOOKUP($B101,RouteSummarySource!$B$5:$O$563,Route_Summary!L$1,FALSE)="","",VLOOKUP($B101,RouteSummarySource!$B$5:$O$563,Route_Summary!L$1,FALSE)))</f>
        <v>Peak</v>
      </c>
      <c r="M101" s="112" t="str">
        <f>IF($B101="","",IF(VLOOKUP($B101,RouteSummarySource!$B$5:$O$563,Route_Summary!M$1,FALSE)="","",VLOOKUP($B101,RouteSummarySource!$B$5:$O$563,Route_Summary!M$1,FALSE)))</f>
        <v>Peak</v>
      </c>
      <c r="N101" s="62" t="str">
        <f>IF($B101="","",IF(VLOOKUP($B101,RouteSummarySource!$B$5:$O$563,Route_Summary!N$1,FALSE)="","",VLOOKUP($B101,RouteSummarySource!$B$5:$O$563,Route_Summary!N$1,FALSE)))</f>
        <v>Low</v>
      </c>
      <c r="O101" s="180" t="str">
        <f>IF($B101="","",IF(VLOOKUP($B101,RouteSummarySource!$B$5:$O$563,Route_Summary!O$1,FALSE)="","",VLOOKUP($B101,RouteSummarySource!$B$5:$O$563,Route_Summary!O$1,FALSE)))</f>
        <v>-</v>
      </c>
      <c r="P101" s="110" t="str">
        <f>IF($B101="","",IF(VLOOKUP($B101,RouteSummarySource!$B$5:$Q$563,Route_Summary!P$1,FALSE)=0,"",VLOOKUP($B101,RouteSummarySource!$B$5:$Q$563,Route_Summary!P$1,FALSE)))</f>
        <v>Restructure</v>
      </c>
      <c r="Q101" s="179" t="str">
        <f>IF($B101="","",IF(VLOOKUP($B101,RouteSummarySource!$B$5:$Q$563,Route_Summary!Q$1,FALSE)="","",VLOOKUP($B101,RouteSummarySource!$B$5:$Q$563,Route_Summary!Q$1,FALSE)))</f>
        <v>Revised</v>
      </c>
      <c r="R101" s="358">
        <f>IF($B101="","",IF(VLOOKUP($B101,RouteSummarySource!$B$5:$R$563,Route_Summary!R$1,FALSE)="","",VLOOKUP($B101,RouteSummarySource!$B$5:$R$563,Route_Summary!R$1,FALSE)))</f>
        <v>42248</v>
      </c>
    </row>
    <row r="102" spans="1:18" x14ac:dyDescent="0.25">
      <c r="A102">
        <v>88</v>
      </c>
      <c r="B102" s="110">
        <f>IF(HLOOKUP($B$3,'Route by Jurisdiction'!$A$1:$AP$214,A102,FALSE)="","",HLOOKUP($B$3,'Route by Jurisdiction'!$A$1:$AP$214,A102,FALSE))</f>
        <v>123</v>
      </c>
      <c r="C102" s="64" t="str">
        <f>IF($B102="","",IF(VLOOKUP($B102,RouteSummarySource!$B$5:$O$563,Route_Summary!C$1,FALSE)="","",VLOOKUP($B102,RouteSummarySource!$B$5:$O$563,Route_Summary!C$1,FALSE)))</f>
        <v>Burien - Seattle CBD</v>
      </c>
      <c r="D102" s="110" t="str">
        <f>IF($B102="","",IF(VLOOKUP($B102,RouteSummarySource!$B$5:$O$563,Route_Summary!D$1,FALSE)="","",VLOOKUP($B102,RouteSummarySource!$B$5:$O$563,Route_Summary!D$1,FALSE)))</f>
        <v>Peak</v>
      </c>
      <c r="E102" s="112" t="str">
        <f>IF($B102="","",IF(VLOOKUP($B102,RouteSummarySource!$B$5:$O$563,Route_Summary!E$1,FALSE)="","",VLOOKUP($B102,RouteSummarySource!$B$5:$O$563,Route_Summary!E$1,FALSE)))</f>
        <v>Peak</v>
      </c>
      <c r="F102" s="110" t="str">
        <f>IF($B102="","",IF(VLOOKUP($B102,RouteSummarySource!$B$5:$O$563,Route_Summary!F$1,FALSE)="","",VLOOKUP($B102,RouteSummarySource!$B$5:$O$563,Route_Summary!F$1,FALSE)))</f>
        <v>C</v>
      </c>
      <c r="G102" s="111" t="str">
        <f>IF($B102="","",IF(VLOOKUP($B102,RouteSummarySource!$B$5:$O$563,Route_Summary!G$1,FALSE)="","",VLOOKUP($B102,RouteSummarySource!$B$5:$O$563,Route_Summary!G$1,FALSE)))</f>
        <v/>
      </c>
      <c r="H102" s="112" t="str">
        <f>IF($B102="","",IF(VLOOKUP($B102,RouteSummarySource!$B$5:$O$563,Route_Summary!H$1,FALSE)="","",VLOOKUP($B102,RouteSummarySource!$B$5:$O$563,Route_Summary!H$1,FALSE)))</f>
        <v/>
      </c>
      <c r="I102" s="110" t="str">
        <f>IF($B102="","",IF(VLOOKUP($B102,RouteSummarySource!$B$5:$O$563,Route_Summary!I$1,FALSE)="","",VLOOKUP($B102,RouteSummarySource!$B$5:$O$563,Route_Summary!I$1,FALSE)))</f>
        <v>No</v>
      </c>
      <c r="J102" s="64" t="str">
        <f>IF($B102="","",IF(VLOOKUP($B102,RouteSummarySource!$B$5:$O$563,Route_Summary!J$1,FALSE)="","",VLOOKUP($B102,RouteSummarySource!$B$5:$O$563,Route_Summary!J$1,FALSE)))</f>
        <v>No</v>
      </c>
      <c r="K102" s="110" t="str">
        <f>IF($B102="","",IF(VLOOKUP($B102,RouteSummarySource!$B$5:$O$563,Route_Summary!K$1,FALSE)="","",VLOOKUP($B102,RouteSummarySource!$B$5:$O$563,Route_Summary!K$1,FALSE)))</f>
        <v>Peak</v>
      </c>
      <c r="L102" s="111" t="str">
        <f>IF($B102="","",IF(VLOOKUP($B102,RouteSummarySource!$B$5:$O$563,Route_Summary!L$1,FALSE)="","",VLOOKUP($B102,RouteSummarySource!$B$5:$O$563,Route_Summary!L$1,FALSE)))</f>
        <v>Peak</v>
      </c>
      <c r="M102" s="112" t="str">
        <f>IF($B102="","",IF(VLOOKUP($B102,RouteSummarySource!$B$5:$O$563,Route_Summary!M$1,FALSE)="","",VLOOKUP($B102,RouteSummarySource!$B$5:$O$563,Route_Summary!M$1,FALSE)))</f>
        <v>Peak</v>
      </c>
      <c r="N102" s="62" t="str">
        <f>IF($B102="","",IF(VLOOKUP($B102,RouteSummarySource!$B$5:$O$563,Route_Summary!N$1,FALSE)="","",VLOOKUP($B102,RouteSummarySource!$B$5:$O$563,Route_Summary!N$1,FALSE)))</f>
        <v>Low</v>
      </c>
      <c r="O102" s="180" t="str">
        <f>IF($B102="","",IF(VLOOKUP($B102,RouteSummarySource!$B$5:$O$563,Route_Summary!O$1,FALSE)="","",VLOOKUP($B102,RouteSummarySource!$B$5:$O$563,Route_Summary!O$1,FALSE)))</f>
        <v>-</v>
      </c>
      <c r="P102" s="110" t="str">
        <f>IF($B102="","",IF(VLOOKUP($B102,RouteSummarySource!$B$5:$Q$563,Route_Summary!P$1,FALSE)=0,"",VLOOKUP($B102,RouteSummarySource!$B$5:$Q$563,Route_Summary!P$1,FALSE)))</f>
        <v/>
      </c>
      <c r="Q102" s="179" t="str">
        <f>IF($B102="","",IF(VLOOKUP($B102,RouteSummarySource!$B$5:$Q$563,Route_Summary!Q$1,FALSE)="","",VLOOKUP($B102,RouteSummarySource!$B$5:$Q$563,Route_Summary!Q$1,FALSE)))</f>
        <v>Unchanged</v>
      </c>
      <c r="R102" s="358" t="str">
        <f>IF($B102="","",IF(VLOOKUP($B102,RouteSummarySource!$B$5:$R$563,Route_Summary!R$1,FALSE)="","",VLOOKUP($B102,RouteSummarySource!$B$5:$R$563,Route_Summary!R$1,FALSE)))</f>
        <v>N/A</v>
      </c>
    </row>
    <row r="103" spans="1:18" x14ac:dyDescent="0.25">
      <c r="A103">
        <v>89</v>
      </c>
      <c r="B103" s="110">
        <f>IF(HLOOKUP($B$3,'Route by Jurisdiction'!$A$1:$AP$214,A103,FALSE)="","",HLOOKUP($B$3,'Route by Jurisdiction'!$A$1:$AP$214,A103,FALSE))</f>
        <v>124</v>
      </c>
      <c r="C103" s="64" t="str">
        <f>IF($B103="","",IF(VLOOKUP($B103,RouteSummarySource!$B$5:$O$563,Route_Summary!C$1,FALSE)="","",VLOOKUP($B103,RouteSummarySource!$B$5:$O$563,Route_Summary!C$1,FALSE)))</f>
        <v>Tukwila - Georgetown - Seattle CBD</v>
      </c>
      <c r="D103" s="110">
        <f>IF($B103="","",IF(VLOOKUP($B103,RouteSummarySource!$B$5:$O$563,Route_Summary!D$1,FALSE)="","",VLOOKUP($B103,RouteSummarySource!$B$5:$O$563,Route_Summary!D$1,FALSE)))</f>
        <v>99</v>
      </c>
      <c r="E103" s="112" t="str">
        <f>IF($B103="","",IF(VLOOKUP($B103,RouteSummarySource!$B$5:$O$563,Route_Summary!E$1,FALSE)="","",VLOOKUP($B103,RouteSummarySource!$B$5:$O$563,Route_Summary!E$1,FALSE)))</f>
        <v>Very Frequent</v>
      </c>
      <c r="F103" s="110" t="str">
        <f>IF($B103="","",IF(VLOOKUP($B103,RouteSummarySource!$B$5:$O$563,Route_Summary!F$1,FALSE)="","",VLOOKUP($B103,RouteSummarySource!$B$5:$O$563,Route_Summary!F$1,FALSE)))</f>
        <v>C</v>
      </c>
      <c r="G103" s="111" t="str">
        <f>IF($B103="","",IF(VLOOKUP($B103,RouteSummarySource!$B$5:$O$563,Route_Summary!G$1,FALSE)="","",VLOOKUP($B103,RouteSummarySource!$B$5:$O$563,Route_Summary!G$1,FALSE)))</f>
        <v>C</v>
      </c>
      <c r="H103" s="112" t="str">
        <f>IF($B103="","",IF(VLOOKUP($B103,RouteSummarySource!$B$5:$O$563,Route_Summary!H$1,FALSE)="","",VLOOKUP($B103,RouteSummarySource!$B$5:$O$563,Route_Summary!H$1,FALSE)))</f>
        <v>C</v>
      </c>
      <c r="I103" s="110" t="str">
        <f>IF($B103="","",IF(VLOOKUP($B103,RouteSummarySource!$B$5:$O$563,Route_Summary!I$1,FALSE)="","",VLOOKUP($B103,RouteSummarySource!$B$5:$O$563,Route_Summary!I$1,FALSE)))</f>
        <v/>
      </c>
      <c r="J103" s="64" t="str">
        <f>IF($B103="","",IF(VLOOKUP($B103,RouteSummarySource!$B$5:$O$563,Route_Summary!J$1,FALSE)="","",VLOOKUP($B103,RouteSummarySource!$B$5:$O$563,Route_Summary!J$1,FALSE)))</f>
        <v/>
      </c>
      <c r="K103" s="110" t="str">
        <f>IF($B103="","",IF(VLOOKUP($B103,RouteSummarySource!$B$5:$O$563,Route_Summary!K$1,FALSE)="","",VLOOKUP($B103,RouteSummarySource!$B$5:$O$563,Route_Summary!K$1,FALSE)))</f>
        <v>Below</v>
      </c>
      <c r="L103" s="111" t="str">
        <f>IF($B103="","",IF(VLOOKUP($B103,RouteSummarySource!$B$5:$O$563,Route_Summary!L$1,FALSE)="","",VLOOKUP($B103,RouteSummarySource!$B$5:$O$563,Route_Summary!L$1,FALSE)))</f>
        <v>Below</v>
      </c>
      <c r="M103" s="112" t="str">
        <f>IF($B103="","",IF(VLOOKUP($B103,RouteSummarySource!$B$5:$O$563,Route_Summary!M$1,FALSE)="","",VLOOKUP($B103,RouteSummarySource!$B$5:$O$563,Route_Summary!M$1,FALSE)))</f>
        <v>At</v>
      </c>
      <c r="N103" s="62" t="str">
        <f>IF($B103="","",IF(VLOOKUP($B103,RouteSummarySource!$B$5:$O$563,Route_Summary!N$1,FALSE)="","",VLOOKUP($B103,RouteSummarySource!$B$5:$O$563,Route_Summary!N$1,FALSE)))</f>
        <v>Low</v>
      </c>
      <c r="O103" s="180" t="str">
        <f>IF($B103="","",IF(VLOOKUP($B103,RouteSummarySource!$B$5:$O$563,Route_Summary!O$1,FALSE)="","",VLOOKUP($B103,RouteSummarySource!$B$5:$O$563,Route_Summary!O$1,FALSE)))</f>
        <v>2, 3</v>
      </c>
      <c r="P103" s="110" t="str">
        <f>IF($B103="","",IF(VLOOKUP($B103,RouteSummarySource!$B$5:$Q$563,Route_Summary!P$1,FALSE)=0,"",VLOOKUP($B103,RouteSummarySource!$B$5:$Q$563,Route_Summary!P$1,FALSE)))</f>
        <v>Low performing</v>
      </c>
      <c r="Q103" s="179" t="str">
        <f>IF($B103="","",IF(VLOOKUP($B103,RouteSummarySource!$B$5:$Q$563,Route_Summary!Q$1,FALSE)="","",VLOOKUP($B103,RouteSummarySource!$B$5:$Q$563,Route_Summary!Q$1,FALSE)))</f>
        <v>Revised</v>
      </c>
      <c r="R103" s="358">
        <f>IF($B103="","",IF(VLOOKUP($B103,RouteSummarySource!$B$5:$R$563,Route_Summary!R$1,FALSE)="","",VLOOKUP($B103,RouteSummarySource!$B$5:$R$563,Route_Summary!R$1,FALSE)))</f>
        <v>42248</v>
      </c>
    </row>
    <row r="104" spans="1:18" x14ac:dyDescent="0.25">
      <c r="A104">
        <v>90</v>
      </c>
      <c r="B104" s="110">
        <f>IF(HLOOKUP($B$3,'Route by Jurisdiction'!$A$1:$AP$214,A104,FALSE)="","",HLOOKUP($B$3,'Route by Jurisdiction'!$A$1:$AP$214,A104,FALSE))</f>
        <v>125</v>
      </c>
      <c r="C104" s="64" t="str">
        <f>IF($B104="","",IF(VLOOKUP($B104,RouteSummarySource!$B$5:$O$563,Route_Summary!C$1,FALSE)="","",VLOOKUP($B104,RouteSummarySource!$B$5:$O$563,Route_Summary!C$1,FALSE)))</f>
        <v>Westwood Village - Seattle CBD</v>
      </c>
      <c r="D104" s="110">
        <f>IF($B104="","",IF(VLOOKUP($B104,RouteSummarySource!$B$5:$O$563,Route_Summary!D$1,FALSE)="","",VLOOKUP($B104,RouteSummarySource!$B$5:$O$563,Route_Summary!D$1,FALSE)))</f>
        <v>112</v>
      </c>
      <c r="E104" s="112" t="str">
        <f>IF($B104="","",IF(VLOOKUP($B104,RouteSummarySource!$B$5:$O$563,Route_Summary!E$1,FALSE)="","",VLOOKUP($B104,RouteSummarySource!$B$5:$O$563,Route_Summary!E$1,FALSE)))</f>
        <v>Frequent</v>
      </c>
      <c r="F104" s="110" t="str">
        <f>IF($B104="","",IF(VLOOKUP($B104,RouteSummarySource!$B$5:$O$563,Route_Summary!F$1,FALSE)="","",VLOOKUP($B104,RouteSummarySource!$B$5:$O$563,Route_Summary!F$1,FALSE)))</f>
        <v>C</v>
      </c>
      <c r="G104" s="111" t="str">
        <f>IF($B104="","",IF(VLOOKUP($B104,RouteSummarySource!$B$5:$O$563,Route_Summary!G$1,FALSE)="","",VLOOKUP($B104,RouteSummarySource!$B$5:$O$563,Route_Summary!G$1,FALSE)))</f>
        <v>D</v>
      </c>
      <c r="H104" s="112" t="str">
        <f>IF($B104="","",IF(VLOOKUP($B104,RouteSummarySource!$B$5:$O$563,Route_Summary!H$1,FALSE)="","",VLOOKUP($B104,RouteSummarySource!$B$5:$O$563,Route_Summary!H$1,FALSE)))</f>
        <v>D</v>
      </c>
      <c r="I104" s="110" t="str">
        <f>IF($B104="","",IF(VLOOKUP($B104,RouteSummarySource!$B$5:$O$563,Route_Summary!I$1,FALSE)="","",VLOOKUP($B104,RouteSummarySource!$B$5:$O$563,Route_Summary!I$1,FALSE)))</f>
        <v/>
      </c>
      <c r="J104" s="64" t="str">
        <f>IF($B104="","",IF(VLOOKUP($B104,RouteSummarySource!$B$5:$O$563,Route_Summary!J$1,FALSE)="","",VLOOKUP($B104,RouteSummarySource!$B$5:$O$563,Route_Summary!J$1,FALSE)))</f>
        <v/>
      </c>
      <c r="K104" s="110" t="str">
        <f>IF($B104="","",IF(VLOOKUP($B104,RouteSummarySource!$B$5:$O$563,Route_Summary!K$1,FALSE)="","",VLOOKUP($B104,RouteSummarySource!$B$5:$O$563,Route_Summary!K$1,FALSE)))</f>
        <v>Below</v>
      </c>
      <c r="L104" s="111" t="str">
        <f>IF($B104="","",IF(VLOOKUP($B104,RouteSummarySource!$B$5:$O$563,Route_Summary!L$1,FALSE)="","",VLOOKUP($B104,RouteSummarySource!$B$5:$O$563,Route_Summary!L$1,FALSE)))</f>
        <v>At</v>
      </c>
      <c r="M104" s="112" t="str">
        <f>IF($B104="","",IF(VLOOKUP($B104,RouteSummarySource!$B$5:$O$563,Route_Summary!M$1,FALSE)="","",VLOOKUP($B104,RouteSummarySource!$B$5:$O$563,Route_Summary!M$1,FALSE)))</f>
        <v>Below</v>
      </c>
      <c r="N104" s="62" t="str">
        <f>IF($B104="","",IF(VLOOKUP($B104,RouteSummarySource!$B$5:$O$563,Route_Summary!N$1,FALSE)="","",VLOOKUP($B104,RouteSummarySource!$B$5:$O$563,Route_Summary!N$1,FALSE)))</f>
        <v>Medium</v>
      </c>
      <c r="O104" s="180" t="str">
        <f>IF($B104="","",IF(VLOOKUP($B104,RouteSummarySource!$B$5:$O$563,Route_Summary!O$1,FALSE)="","",VLOOKUP($B104,RouteSummarySource!$B$5:$O$563,Route_Summary!O$1,FALSE)))</f>
        <v>3</v>
      </c>
      <c r="P104" s="110" t="str">
        <f>IF($B104="","",IF(VLOOKUP($B104,RouteSummarySource!$B$5:$Q$563,Route_Summary!P$1,FALSE)=0,"",VLOOKUP($B104,RouteSummarySource!$B$5:$Q$563,Route_Summary!P$1,FALSE)))</f>
        <v>Restructure</v>
      </c>
      <c r="Q104" s="179" t="str">
        <f>IF($B104="","",IF(VLOOKUP($B104,RouteSummarySource!$B$5:$Q$563,Route_Summary!Q$1,FALSE)="","",VLOOKUP($B104,RouteSummarySource!$B$5:$Q$563,Route_Summary!Q$1,FALSE)))</f>
        <v>Revised</v>
      </c>
      <c r="R104" s="358">
        <f>IF($B104="","",IF(VLOOKUP($B104,RouteSummarySource!$B$5:$R$563,Route_Summary!R$1,FALSE)="","",VLOOKUP($B104,RouteSummarySource!$B$5:$R$563,Route_Summary!R$1,FALSE)))</f>
        <v>42248</v>
      </c>
    </row>
    <row r="105" spans="1:18" x14ac:dyDescent="0.25">
      <c r="A105">
        <v>91</v>
      </c>
      <c r="B105" s="110">
        <f>IF(HLOOKUP($B$3,'Route by Jurisdiction'!$A$1:$AP$214,A105,FALSE)="","",HLOOKUP($B$3,'Route by Jurisdiction'!$A$1:$AP$214,A105,FALSE))</f>
        <v>128</v>
      </c>
      <c r="C105" s="64" t="str">
        <f>IF($B105="","",IF(VLOOKUP($B105,RouteSummarySource!$B$5:$O$563,Route_Summary!C$1,FALSE)="","",VLOOKUP($B105,RouteSummarySource!$B$5:$O$563,Route_Summary!C$1,FALSE)))</f>
        <v>Southcenter - Westwood Village - Admiral District</v>
      </c>
      <c r="D105" s="110">
        <f>IF($B105="","",IF(VLOOKUP($B105,RouteSummarySource!$B$5:$O$563,Route_Summary!D$1,FALSE)="","",VLOOKUP($B105,RouteSummarySource!$B$5:$O$563,Route_Summary!D$1,FALSE)))</f>
        <v>1</v>
      </c>
      <c r="E105" s="112" t="str">
        <f>IF($B105="","",IF(VLOOKUP($B105,RouteSummarySource!$B$5:$O$563,Route_Summary!E$1,FALSE)="","",VLOOKUP($B105,RouteSummarySource!$B$5:$O$563,Route_Summary!E$1,FALSE)))</f>
        <v>Very Frequent</v>
      </c>
      <c r="F105" s="110" t="str">
        <f>IF($B105="","",IF(VLOOKUP($B105,RouteSummarySource!$B$5:$O$563,Route_Summary!F$1,FALSE)="","",VLOOKUP($B105,RouteSummarySource!$B$5:$O$563,Route_Summary!F$1,FALSE)))</f>
        <v>A</v>
      </c>
      <c r="G105" s="111" t="str">
        <f>IF($B105="","",IF(VLOOKUP($B105,RouteSummarySource!$B$5:$O$563,Route_Summary!G$1,FALSE)="","",VLOOKUP($B105,RouteSummarySource!$B$5:$O$563,Route_Summary!G$1,FALSE)))</f>
        <v>A</v>
      </c>
      <c r="H105" s="112" t="str">
        <f>IF($B105="","",IF(VLOOKUP($B105,RouteSummarySource!$B$5:$O$563,Route_Summary!H$1,FALSE)="","",VLOOKUP($B105,RouteSummarySource!$B$5:$O$563,Route_Summary!H$1,FALSE)))</f>
        <v>C</v>
      </c>
      <c r="I105" s="110" t="str">
        <f>IF($B105="","",IF(VLOOKUP($B105,RouteSummarySource!$B$5:$O$563,Route_Summary!I$1,FALSE)="","",VLOOKUP($B105,RouteSummarySource!$B$5:$O$563,Route_Summary!I$1,FALSE)))</f>
        <v/>
      </c>
      <c r="J105" s="64" t="str">
        <f>IF($B105="","",IF(VLOOKUP($B105,RouteSummarySource!$B$5:$O$563,Route_Summary!J$1,FALSE)="","",VLOOKUP($B105,RouteSummarySource!$B$5:$O$563,Route_Summary!J$1,FALSE)))</f>
        <v/>
      </c>
      <c r="K105" s="110" t="str">
        <f>IF($B105="","",IF(VLOOKUP($B105,RouteSummarySource!$B$5:$O$563,Route_Summary!K$1,FALSE)="","",VLOOKUP($B105,RouteSummarySource!$B$5:$O$563,Route_Summary!K$1,FALSE)))</f>
        <v>Below</v>
      </c>
      <c r="L105" s="111" t="str">
        <f>IF($B105="","",IF(VLOOKUP($B105,RouteSummarySource!$B$5:$O$563,Route_Summary!L$1,FALSE)="","",VLOOKUP($B105,RouteSummarySource!$B$5:$O$563,Route_Summary!L$1,FALSE)))</f>
        <v>Below</v>
      </c>
      <c r="M105" s="112" t="str">
        <f>IF($B105="","",IF(VLOOKUP($B105,RouteSummarySource!$B$5:$O$563,Route_Summary!M$1,FALSE)="","",VLOOKUP($B105,RouteSummarySource!$B$5:$O$563,Route_Summary!M$1,FALSE)))</f>
        <v>At</v>
      </c>
      <c r="N105" s="62" t="str">
        <f>IF($B105="","",IF(VLOOKUP($B105,RouteSummarySource!$B$5:$O$563,Route_Summary!N$1,FALSE)="","",VLOOKUP($B105,RouteSummarySource!$B$5:$O$563,Route_Summary!N$1,FALSE)))</f>
        <v>Low</v>
      </c>
      <c r="O105" s="180" t="str">
        <f>IF($B105="","",IF(VLOOKUP($B105,RouteSummarySource!$B$5:$O$563,Route_Summary!O$1,FALSE)="","",VLOOKUP($B105,RouteSummarySource!$B$5:$O$563,Route_Summary!O$1,FALSE)))</f>
        <v>1, 2, 3, 4</v>
      </c>
      <c r="P105" s="110" t="str">
        <f>IF($B105="","",IF(VLOOKUP($B105,RouteSummarySource!$B$5:$Q$563,Route_Summary!P$1,FALSE)=0,"",VLOOKUP($B105,RouteSummarySource!$B$5:$Q$563,Route_Summary!P$1,FALSE)))</f>
        <v>Restructure</v>
      </c>
      <c r="Q105" s="179" t="str">
        <f>IF($B105="","",IF(VLOOKUP($B105,RouteSummarySource!$B$5:$Q$563,Route_Summary!Q$1,FALSE)="","",VLOOKUP($B105,RouteSummarySource!$B$5:$Q$563,Route_Summary!Q$1,FALSE)))</f>
        <v>Revised</v>
      </c>
      <c r="R105" s="358">
        <f>IF($B105="","",IF(VLOOKUP($B105,RouteSummarySource!$B$5:$R$563,Route_Summary!R$1,FALSE)="","",VLOOKUP($B105,RouteSummarySource!$B$5:$R$563,Route_Summary!R$1,FALSE)))</f>
        <v>42248</v>
      </c>
    </row>
    <row r="106" spans="1:18" x14ac:dyDescent="0.25">
      <c r="A106">
        <v>92</v>
      </c>
      <c r="B106" s="110">
        <f>IF(HLOOKUP($B$3,'Route by Jurisdiction'!$A$1:$AP$214,A106,FALSE)="","",HLOOKUP($B$3,'Route by Jurisdiction'!$A$1:$AP$214,A106,FALSE))</f>
        <v>131</v>
      </c>
      <c r="C106" s="64" t="str">
        <f>IF($B106="","",IF(VLOOKUP($B106,RouteSummarySource!$B$5:$O$563,Route_Summary!C$1,FALSE)="","",VLOOKUP($B106,RouteSummarySource!$B$5:$O$563,Route_Summary!C$1,FALSE)))</f>
        <v>Burien TC - Highland Park - Seattle CBD</v>
      </c>
      <c r="D106" s="110">
        <f>IF($B106="","",IF(VLOOKUP($B106,RouteSummarySource!$B$5:$O$563,Route_Summary!D$1,FALSE)="","",VLOOKUP($B106,RouteSummarySource!$B$5:$O$563,Route_Summary!D$1,FALSE)))</f>
        <v>18</v>
      </c>
      <c r="E106" s="112" t="str">
        <f>IF($B106="","",IF(VLOOKUP($B106,RouteSummarySource!$B$5:$O$563,Route_Summary!E$1,FALSE)="","",VLOOKUP($B106,RouteSummarySource!$B$5:$O$563,Route_Summary!E$1,FALSE)))</f>
        <v>Very Frequent</v>
      </c>
      <c r="F106" s="110" t="str">
        <f>IF($B106="","",IF(VLOOKUP($B106,RouteSummarySource!$B$5:$O$563,Route_Summary!F$1,FALSE)="","",VLOOKUP($B106,RouteSummarySource!$B$5:$O$563,Route_Summary!F$1,FALSE)))</f>
        <v>B</v>
      </c>
      <c r="G106" s="111" t="str">
        <f>IF($B106="","",IF(VLOOKUP($B106,RouteSummarySource!$B$5:$O$563,Route_Summary!G$1,FALSE)="","",VLOOKUP($B106,RouteSummarySource!$B$5:$O$563,Route_Summary!G$1,FALSE)))</f>
        <v>D</v>
      </c>
      <c r="H106" s="112" t="str">
        <f>IF($B106="","",IF(VLOOKUP($B106,RouteSummarySource!$B$5:$O$563,Route_Summary!H$1,FALSE)="","",VLOOKUP($B106,RouteSummarySource!$B$5:$O$563,Route_Summary!H$1,FALSE)))</f>
        <v>C</v>
      </c>
      <c r="I106" s="110" t="str">
        <f>IF($B106="","",IF(VLOOKUP($B106,RouteSummarySource!$B$5:$O$563,Route_Summary!I$1,FALSE)="","",VLOOKUP($B106,RouteSummarySource!$B$5:$O$563,Route_Summary!I$1,FALSE)))</f>
        <v/>
      </c>
      <c r="J106" s="64" t="str">
        <f>IF($B106="","",IF(VLOOKUP($B106,RouteSummarySource!$B$5:$O$563,Route_Summary!J$1,FALSE)="","",VLOOKUP($B106,RouteSummarySource!$B$5:$O$563,Route_Summary!J$1,FALSE)))</f>
        <v/>
      </c>
      <c r="K106" s="110" t="str">
        <f>IF($B106="","",IF(VLOOKUP($B106,RouteSummarySource!$B$5:$O$563,Route_Summary!K$1,FALSE)="","",VLOOKUP($B106,RouteSummarySource!$B$5:$O$563,Route_Summary!K$1,FALSE)))</f>
        <v>Below</v>
      </c>
      <c r="L106" s="111" t="str">
        <f>IF($B106="","",IF(VLOOKUP($B106,RouteSummarySource!$B$5:$O$563,Route_Summary!L$1,FALSE)="","",VLOOKUP($B106,RouteSummarySource!$B$5:$O$563,Route_Summary!L$1,FALSE)))</f>
        <v>Below</v>
      </c>
      <c r="M106" s="112" t="str">
        <f>IF($B106="","",IF(VLOOKUP($B106,RouteSummarySource!$B$5:$O$563,Route_Summary!M$1,FALSE)="","",VLOOKUP($B106,RouteSummarySource!$B$5:$O$563,Route_Summary!M$1,FALSE)))</f>
        <v>At</v>
      </c>
      <c r="N106" s="62" t="str">
        <f>IF($B106="","",IF(VLOOKUP($B106,RouteSummarySource!$B$5:$O$563,Route_Summary!N$1,FALSE)="","",VLOOKUP($B106,RouteSummarySource!$B$5:$O$563,Route_Summary!N$1,FALSE)))</f>
        <v>Low</v>
      </c>
      <c r="O106" s="180" t="str">
        <f>IF($B106="","",IF(VLOOKUP($B106,RouteSummarySource!$B$5:$O$563,Route_Summary!O$1,FALSE)="","",VLOOKUP($B106,RouteSummarySource!$B$5:$O$563,Route_Summary!O$1,FALSE)))</f>
        <v>1, 2, 3, 4</v>
      </c>
      <c r="P106" s="110" t="str">
        <f>IF($B106="","",IF(VLOOKUP($B106,RouteSummarySource!$B$5:$Q$563,Route_Summary!P$1,FALSE)=0,"",VLOOKUP($B106,RouteSummarySource!$B$5:$Q$563,Route_Summary!P$1,FALSE)))</f>
        <v/>
      </c>
      <c r="Q106" s="179" t="str">
        <f>IF($B106="","",IF(VLOOKUP($B106,RouteSummarySource!$B$5:$Q$563,Route_Summary!Q$1,FALSE)="","",VLOOKUP($B106,RouteSummarySource!$B$5:$Q$563,Route_Summary!Q$1,FALSE)))</f>
        <v>Unchanged</v>
      </c>
      <c r="R106" s="358" t="str">
        <f>IF($B106="","",IF(VLOOKUP($B106,RouteSummarySource!$B$5:$R$563,Route_Summary!R$1,FALSE)="","",VLOOKUP($B106,RouteSummarySource!$B$5:$R$563,Route_Summary!R$1,FALSE)))</f>
        <v>N/A</v>
      </c>
    </row>
    <row r="107" spans="1:18" x14ac:dyDescent="0.25">
      <c r="A107">
        <v>93</v>
      </c>
      <c r="B107" s="110">
        <f>IF(HLOOKUP($B$3,'Route by Jurisdiction'!$A$1:$AP$214,A107,FALSE)="","",HLOOKUP($B$3,'Route by Jurisdiction'!$A$1:$AP$214,A107,FALSE))</f>
        <v>132</v>
      </c>
      <c r="C107" s="64" t="str">
        <f>IF($B107="","",IF(VLOOKUP($B107,RouteSummarySource!$B$5:$O$563,Route_Summary!C$1,FALSE)="","",VLOOKUP($B107,RouteSummarySource!$B$5:$O$563,Route_Summary!C$1,FALSE)))</f>
        <v>Burien TC - South Park - Seattle CBD</v>
      </c>
      <c r="D107" s="110">
        <f>IF($B107="","",IF(VLOOKUP($B107,RouteSummarySource!$B$5:$O$563,Route_Summary!D$1,FALSE)="","",VLOOKUP($B107,RouteSummarySource!$B$5:$O$563,Route_Summary!D$1,FALSE)))</f>
        <v>19</v>
      </c>
      <c r="E107" s="112" t="str">
        <f>IF($B107="","",IF(VLOOKUP($B107,RouteSummarySource!$B$5:$O$563,Route_Summary!E$1,FALSE)="","",VLOOKUP($B107,RouteSummarySource!$B$5:$O$563,Route_Summary!E$1,FALSE)))</f>
        <v>Very Frequent</v>
      </c>
      <c r="F107" s="110" t="str">
        <f>IF($B107="","",IF(VLOOKUP($B107,RouteSummarySource!$B$5:$O$563,Route_Summary!F$1,FALSE)="","",VLOOKUP($B107,RouteSummarySource!$B$5:$O$563,Route_Summary!F$1,FALSE)))</f>
        <v>C</v>
      </c>
      <c r="G107" s="111" t="str">
        <f>IF($B107="","",IF(VLOOKUP($B107,RouteSummarySource!$B$5:$O$563,Route_Summary!G$1,FALSE)="","",VLOOKUP($B107,RouteSummarySource!$B$5:$O$563,Route_Summary!G$1,FALSE)))</f>
        <v>D</v>
      </c>
      <c r="H107" s="112" t="str">
        <f>IF($B107="","",IF(VLOOKUP($B107,RouteSummarySource!$B$5:$O$563,Route_Summary!H$1,FALSE)="","",VLOOKUP($B107,RouteSummarySource!$B$5:$O$563,Route_Summary!H$1,FALSE)))</f>
        <v>D</v>
      </c>
      <c r="I107" s="110" t="str">
        <f>IF($B107="","",IF(VLOOKUP($B107,RouteSummarySource!$B$5:$O$563,Route_Summary!I$1,FALSE)="","",VLOOKUP($B107,RouteSummarySource!$B$5:$O$563,Route_Summary!I$1,FALSE)))</f>
        <v/>
      </c>
      <c r="J107" s="64" t="str">
        <f>IF($B107="","",IF(VLOOKUP($B107,RouteSummarySource!$B$5:$O$563,Route_Summary!J$1,FALSE)="","",VLOOKUP($B107,RouteSummarySource!$B$5:$O$563,Route_Summary!J$1,FALSE)))</f>
        <v/>
      </c>
      <c r="K107" s="110" t="str">
        <f>IF($B107="","",IF(VLOOKUP($B107,RouteSummarySource!$B$5:$O$563,Route_Summary!K$1,FALSE)="","",VLOOKUP($B107,RouteSummarySource!$B$5:$O$563,Route_Summary!K$1,FALSE)))</f>
        <v>Below</v>
      </c>
      <c r="L107" s="111" t="str">
        <f>IF($B107="","",IF(VLOOKUP($B107,RouteSummarySource!$B$5:$O$563,Route_Summary!L$1,FALSE)="","",VLOOKUP($B107,RouteSummarySource!$B$5:$O$563,Route_Summary!L$1,FALSE)))</f>
        <v>Below</v>
      </c>
      <c r="M107" s="112" t="str">
        <f>IF($B107="","",IF(VLOOKUP($B107,RouteSummarySource!$B$5:$O$563,Route_Summary!M$1,FALSE)="","",VLOOKUP($B107,RouteSummarySource!$B$5:$O$563,Route_Summary!M$1,FALSE)))</f>
        <v>At</v>
      </c>
      <c r="N107" s="62" t="str">
        <f>IF($B107="","",IF(VLOOKUP($B107,RouteSummarySource!$B$5:$O$563,Route_Summary!N$1,FALSE)="","",VLOOKUP($B107,RouteSummarySource!$B$5:$O$563,Route_Summary!N$1,FALSE)))</f>
        <v>Medium</v>
      </c>
      <c r="O107" s="180" t="str">
        <f>IF($B107="","",IF(VLOOKUP($B107,RouteSummarySource!$B$5:$O$563,Route_Summary!O$1,FALSE)="","",VLOOKUP($B107,RouteSummarySource!$B$5:$O$563,Route_Summary!O$1,FALSE)))</f>
        <v>1, 2, 3</v>
      </c>
      <c r="P107" s="110" t="str">
        <f>IF($B107="","",IF(VLOOKUP($B107,RouteSummarySource!$B$5:$Q$563,Route_Summary!P$1,FALSE)=0,"",VLOOKUP($B107,RouteSummarySource!$B$5:$Q$563,Route_Summary!P$1,FALSE)))</f>
        <v/>
      </c>
      <c r="Q107" s="179" t="str">
        <f>IF($B107="","",IF(VLOOKUP($B107,RouteSummarySource!$B$5:$Q$563,Route_Summary!Q$1,FALSE)="","",VLOOKUP($B107,RouteSummarySource!$B$5:$Q$563,Route_Summary!Q$1,FALSE)))</f>
        <v>Unchanged</v>
      </c>
      <c r="R107" s="358" t="str">
        <f>IF($B107="","",IF(VLOOKUP($B107,RouteSummarySource!$B$5:$R$563,Route_Summary!R$1,FALSE)="","",VLOOKUP($B107,RouteSummarySource!$B$5:$R$563,Route_Summary!R$1,FALSE)))</f>
        <v>N/A</v>
      </c>
    </row>
    <row r="108" spans="1:18" x14ac:dyDescent="0.25">
      <c r="A108">
        <v>94</v>
      </c>
      <c r="B108" s="110">
        <f>IF(HLOOKUP($B$3,'Route by Jurisdiction'!$A$1:$AP$214,A108,FALSE)="","",HLOOKUP($B$3,'Route by Jurisdiction'!$A$1:$AP$214,A108,FALSE))</f>
        <v>139</v>
      </c>
      <c r="C108" s="64" t="str">
        <f>IF($B108="","",IF(VLOOKUP($B108,RouteSummarySource!$B$5:$O$563,Route_Summary!C$1,FALSE)="","",VLOOKUP($B108,RouteSummarySource!$B$5:$O$563,Route_Summary!C$1,FALSE)))</f>
        <v>Burien TC - Gregory Heights</v>
      </c>
      <c r="D108" s="110" t="str">
        <f>IF($B108="","",IF(VLOOKUP($B108,RouteSummarySource!$B$5:$O$563,Route_Summary!D$1,FALSE)="","",VLOOKUP($B108,RouteSummarySource!$B$5:$O$563,Route_Summary!D$1,FALSE)))</f>
        <v>None</v>
      </c>
      <c r="E108" s="112" t="str">
        <f>IF($B108="","",IF(VLOOKUP($B108,RouteSummarySource!$B$5:$O$563,Route_Summary!E$1,FALSE)="","",VLOOKUP($B108,RouteSummarySource!$B$5:$O$563,Route_Summary!E$1,FALSE)))</f>
        <v>None</v>
      </c>
      <c r="F108" s="110" t="str">
        <f>IF($B108="","",IF(VLOOKUP($B108,RouteSummarySource!$B$5:$O$563,Route_Summary!F$1,FALSE)="","",VLOOKUP($B108,RouteSummarySource!$B$5:$O$563,Route_Summary!F$1,FALSE)))</f>
        <v>E</v>
      </c>
      <c r="G108" s="111" t="str">
        <f>IF($B108="","",IF(VLOOKUP($B108,RouteSummarySource!$B$5:$O$563,Route_Summary!G$1,FALSE)="","",VLOOKUP($B108,RouteSummarySource!$B$5:$O$563,Route_Summary!G$1,FALSE)))</f>
        <v>D</v>
      </c>
      <c r="H108" s="112" t="str">
        <f>IF($B108="","",IF(VLOOKUP($B108,RouteSummarySource!$B$5:$O$563,Route_Summary!H$1,FALSE)="","",VLOOKUP($B108,RouteSummarySource!$B$5:$O$563,Route_Summary!H$1,FALSE)))</f>
        <v>E</v>
      </c>
      <c r="I108" s="110" t="str">
        <f>IF($B108="","",IF(VLOOKUP($B108,RouteSummarySource!$B$5:$O$563,Route_Summary!I$1,FALSE)="","",VLOOKUP($B108,RouteSummarySource!$B$5:$O$563,Route_Summary!I$1,FALSE)))</f>
        <v/>
      </c>
      <c r="J108" s="64" t="str">
        <f>IF($B108="","",IF(VLOOKUP($B108,RouteSummarySource!$B$5:$O$563,Route_Summary!J$1,FALSE)="","",VLOOKUP($B108,RouteSummarySource!$B$5:$O$563,Route_Summary!J$1,FALSE)))</f>
        <v/>
      </c>
      <c r="K108" s="110" t="str">
        <f>IF($B108="","",IF(VLOOKUP($B108,RouteSummarySource!$B$5:$O$563,Route_Summary!K$1,FALSE)="","",VLOOKUP($B108,RouteSummarySource!$B$5:$O$563,Route_Summary!K$1,FALSE)))</f>
        <v>None</v>
      </c>
      <c r="L108" s="111" t="str">
        <f>IF($B108="","",IF(VLOOKUP($B108,RouteSummarySource!$B$5:$O$563,Route_Summary!L$1,FALSE)="","",VLOOKUP($B108,RouteSummarySource!$B$5:$O$563,Route_Summary!L$1,FALSE)))</f>
        <v>None</v>
      </c>
      <c r="M108" s="112" t="str">
        <f>IF($B108="","",IF(VLOOKUP($B108,RouteSummarySource!$B$5:$O$563,Route_Summary!M$1,FALSE)="","",VLOOKUP($B108,RouteSummarySource!$B$5:$O$563,Route_Summary!M$1,FALSE)))</f>
        <v>None</v>
      </c>
      <c r="N108" s="62" t="str">
        <f>IF($B108="","",IF(VLOOKUP($B108,RouteSummarySource!$B$5:$O$563,Route_Summary!N$1,FALSE)="","",VLOOKUP($B108,RouteSummarySource!$B$5:$O$563,Route_Summary!N$1,FALSE)))</f>
        <v>High</v>
      </c>
      <c r="O108" s="180" t="str">
        <f>IF($B108="","",IF(VLOOKUP($B108,RouteSummarySource!$B$5:$O$563,Route_Summary!O$1,FALSE)="","",VLOOKUP($B108,RouteSummarySource!$B$5:$O$563,Route_Summary!O$1,FALSE)))</f>
        <v>-</v>
      </c>
      <c r="P108" s="110" t="str">
        <f>IF($B108="","",IF(VLOOKUP($B108,RouteSummarySource!$B$5:$Q$563,Route_Summary!P$1,FALSE)=0,"",VLOOKUP($B108,RouteSummarySource!$B$5:$Q$563,Route_Summary!P$1,FALSE)))</f>
        <v>Lowest performing</v>
      </c>
      <c r="Q108" s="179" t="str">
        <f>IF($B108="","",IF(VLOOKUP($B108,RouteSummarySource!$B$5:$Q$563,Route_Summary!Q$1,FALSE)="","",VLOOKUP($B108,RouteSummarySource!$B$5:$Q$563,Route_Summary!Q$1,FALSE)))</f>
        <v>Deleted</v>
      </c>
      <c r="R108" s="358">
        <f>IF($B108="","",IF(VLOOKUP($B108,RouteSummarySource!$B$5:$R$563,Route_Summary!R$1,FALSE)="","",VLOOKUP($B108,RouteSummarySource!$B$5:$R$563,Route_Summary!R$1,FALSE)))</f>
        <v>41883</v>
      </c>
    </row>
    <row r="109" spans="1:18" x14ac:dyDescent="0.25">
      <c r="A109">
        <v>95</v>
      </c>
      <c r="B109" s="110">
        <f>IF(HLOOKUP($B$3,'Route by Jurisdiction'!$A$1:$AP$214,A109,FALSE)="","",HLOOKUP($B$3,'Route by Jurisdiction'!$A$1:$AP$214,A109,FALSE))</f>
        <v>140</v>
      </c>
      <c r="C109" s="64" t="str">
        <f>IF($B109="","",IF(VLOOKUP($B109,RouteSummarySource!$B$5:$O$563,Route_Summary!C$1,FALSE)="","",VLOOKUP($B109,RouteSummarySource!$B$5:$O$563,Route_Summary!C$1,FALSE)))</f>
        <v>Burien TC - Renton TC</v>
      </c>
      <c r="D109" s="110">
        <f>IF($B109="","",IF(VLOOKUP($B109,RouteSummarySource!$B$5:$O$563,Route_Summary!D$1,FALSE)="","",VLOOKUP($B109,RouteSummarySource!$B$5:$O$563,Route_Summary!D$1,FALSE)))</f>
        <v>83</v>
      </c>
      <c r="E109" s="112" t="str">
        <f>IF($B109="","",IF(VLOOKUP($B109,RouteSummarySource!$B$5:$O$563,Route_Summary!E$1,FALSE)="","",VLOOKUP($B109,RouteSummarySource!$B$5:$O$563,Route_Summary!E$1,FALSE)))</f>
        <v>Very Frequent</v>
      </c>
      <c r="F109" s="110" t="str">
        <f>IF($B109="","",IF(VLOOKUP($B109,RouteSummarySource!$B$5:$O$563,Route_Summary!F$1,FALSE)="","",VLOOKUP($B109,RouteSummarySource!$B$5:$O$563,Route_Summary!F$1,FALSE)))</f>
        <v>A</v>
      </c>
      <c r="G109" s="111" t="str">
        <f>IF($B109="","",IF(VLOOKUP($B109,RouteSummarySource!$B$5:$O$563,Route_Summary!G$1,FALSE)="","",VLOOKUP($B109,RouteSummarySource!$B$5:$O$563,Route_Summary!G$1,FALSE)))</f>
        <v>A</v>
      </c>
      <c r="H109" s="112" t="str">
        <f>IF($B109="","",IF(VLOOKUP($B109,RouteSummarySource!$B$5:$O$563,Route_Summary!H$1,FALSE)="","",VLOOKUP($B109,RouteSummarySource!$B$5:$O$563,Route_Summary!H$1,FALSE)))</f>
        <v>A</v>
      </c>
      <c r="I109" s="110" t="str">
        <f>IF($B109="","",IF(VLOOKUP($B109,RouteSummarySource!$B$5:$O$563,Route_Summary!I$1,FALSE)="","",VLOOKUP($B109,RouteSummarySource!$B$5:$O$563,Route_Summary!I$1,FALSE)))</f>
        <v/>
      </c>
      <c r="J109" s="64" t="str">
        <f>IF($B109="","",IF(VLOOKUP($B109,RouteSummarySource!$B$5:$O$563,Route_Summary!J$1,FALSE)="","",VLOOKUP($B109,RouteSummarySource!$B$5:$O$563,Route_Summary!J$1,FALSE)))</f>
        <v/>
      </c>
      <c r="K109" s="110" t="str">
        <f>IF($B109="","",IF(VLOOKUP($B109,RouteSummarySource!$B$5:$O$563,Route_Summary!K$1,FALSE)="","",VLOOKUP($B109,RouteSummarySource!$B$5:$O$563,Route_Summary!K$1,FALSE)))</f>
        <v>Below</v>
      </c>
      <c r="L109" s="111" t="str">
        <f>IF($B109="","",IF(VLOOKUP($B109,RouteSummarySource!$B$5:$O$563,Route_Summary!L$1,FALSE)="","",VLOOKUP($B109,RouteSummarySource!$B$5:$O$563,Route_Summary!L$1,FALSE)))</f>
        <v>At</v>
      </c>
      <c r="M109" s="112" t="str">
        <f>IF($B109="","",IF(VLOOKUP($B109,RouteSummarySource!$B$5:$O$563,Route_Summary!M$1,FALSE)="","",VLOOKUP($B109,RouteSummarySource!$B$5:$O$563,Route_Summary!M$1,FALSE)))</f>
        <v>Below</v>
      </c>
      <c r="N109" s="62" t="str">
        <f>IF($B109="","",IF(VLOOKUP($B109,RouteSummarySource!$B$5:$O$563,Route_Summary!N$1,FALSE)="","",VLOOKUP($B109,RouteSummarySource!$B$5:$O$563,Route_Summary!N$1,FALSE)))</f>
        <v>Low</v>
      </c>
      <c r="O109" s="180" t="str">
        <f>IF($B109="","",IF(VLOOKUP($B109,RouteSummarySource!$B$5:$O$563,Route_Summary!O$1,FALSE)="","",VLOOKUP($B109,RouteSummarySource!$B$5:$O$563,Route_Summary!O$1,FALSE)))</f>
        <v>3, 4</v>
      </c>
      <c r="P109" s="110" t="str">
        <f>IF($B109="","",IF(VLOOKUP($B109,RouteSummarySource!$B$5:$Q$563,Route_Summary!P$1,FALSE)=0,"",VLOOKUP($B109,RouteSummarySource!$B$5:$Q$563,Route_Summary!P$1,FALSE)))</f>
        <v/>
      </c>
      <c r="Q109" s="179" t="str">
        <f>IF($B109="","",IF(VLOOKUP($B109,RouteSummarySource!$B$5:$Q$563,Route_Summary!Q$1,FALSE)="","",VLOOKUP($B109,RouteSummarySource!$B$5:$Q$563,Route_Summary!Q$1,FALSE)))</f>
        <v>Unchanged</v>
      </c>
      <c r="R109" s="358" t="str">
        <f>IF($B109="","",IF(VLOOKUP($B109,RouteSummarySource!$B$5:$R$563,Route_Summary!R$1,FALSE)="","",VLOOKUP($B109,RouteSummarySource!$B$5:$R$563,Route_Summary!R$1,FALSE)))</f>
        <v>N/A</v>
      </c>
    </row>
    <row r="110" spans="1:18" x14ac:dyDescent="0.25">
      <c r="A110">
        <v>96</v>
      </c>
      <c r="B110" s="110" t="str">
        <f>IF(HLOOKUP($B$3,'Route by Jurisdiction'!$A$1:$AP$214,A110,FALSE)="","",HLOOKUP($B$3,'Route by Jurisdiction'!$A$1:$AP$214,A110,FALSE))</f>
        <v>143EX</v>
      </c>
      <c r="C110" s="64" t="str">
        <f>IF($B110="","",IF(VLOOKUP($B110,RouteSummarySource!$B$5:$O$563,Route_Summary!C$1,FALSE)="","",VLOOKUP($B110,RouteSummarySource!$B$5:$O$563,Route_Summary!C$1,FALSE)))</f>
        <v>Black Diamond - Renton TC - Seattle CBD</v>
      </c>
      <c r="D110" s="110" t="str">
        <f>IF($B110="","",IF(VLOOKUP($B110,RouteSummarySource!$B$5:$O$563,Route_Summary!D$1,FALSE)="","",VLOOKUP($B110,RouteSummarySource!$B$5:$O$563,Route_Summary!D$1,FALSE)))</f>
        <v>Peak</v>
      </c>
      <c r="E110" s="112" t="str">
        <f>IF($B110="","",IF(VLOOKUP($B110,RouteSummarySource!$B$5:$O$563,Route_Summary!E$1,FALSE)="","",VLOOKUP($B110,RouteSummarySource!$B$5:$O$563,Route_Summary!E$1,FALSE)))</f>
        <v>Peak</v>
      </c>
      <c r="F110" s="110" t="str">
        <f>IF($B110="","",IF(VLOOKUP($B110,RouteSummarySource!$B$5:$O$563,Route_Summary!F$1,FALSE)="","",VLOOKUP($B110,RouteSummarySource!$B$5:$O$563,Route_Summary!F$1,FALSE)))</f>
        <v>D</v>
      </c>
      <c r="G110" s="111" t="str">
        <f>IF($B110="","",IF(VLOOKUP($B110,RouteSummarySource!$B$5:$O$563,Route_Summary!G$1,FALSE)="","",VLOOKUP($B110,RouteSummarySource!$B$5:$O$563,Route_Summary!G$1,FALSE)))</f>
        <v/>
      </c>
      <c r="H110" s="112" t="str">
        <f>IF($B110="","",IF(VLOOKUP($B110,RouteSummarySource!$B$5:$O$563,Route_Summary!H$1,FALSE)="","",VLOOKUP($B110,RouteSummarySource!$B$5:$O$563,Route_Summary!H$1,FALSE)))</f>
        <v/>
      </c>
      <c r="I110" s="110" t="str">
        <f>IF($B110="","",IF(VLOOKUP($B110,RouteSummarySource!$B$5:$O$563,Route_Summary!I$1,FALSE)="","",VLOOKUP($B110,RouteSummarySource!$B$5:$O$563,Route_Summary!I$1,FALSE)))</f>
        <v>Yes</v>
      </c>
      <c r="J110" s="64" t="str">
        <f>IF($B110="","",IF(VLOOKUP($B110,RouteSummarySource!$B$5:$O$563,Route_Summary!J$1,FALSE)="","",VLOOKUP($B110,RouteSummarySource!$B$5:$O$563,Route_Summary!J$1,FALSE)))</f>
        <v>Yes</v>
      </c>
      <c r="K110" s="110" t="str">
        <f>IF($B110="","",IF(VLOOKUP($B110,RouteSummarySource!$B$5:$O$563,Route_Summary!K$1,FALSE)="","",VLOOKUP($B110,RouteSummarySource!$B$5:$O$563,Route_Summary!K$1,FALSE)))</f>
        <v>Peak</v>
      </c>
      <c r="L110" s="111" t="str">
        <f>IF($B110="","",IF(VLOOKUP($B110,RouteSummarySource!$B$5:$O$563,Route_Summary!L$1,FALSE)="","",VLOOKUP($B110,RouteSummarySource!$B$5:$O$563,Route_Summary!L$1,FALSE)))</f>
        <v>Peak</v>
      </c>
      <c r="M110" s="112" t="str">
        <f>IF($B110="","",IF(VLOOKUP($B110,RouteSummarySource!$B$5:$O$563,Route_Summary!M$1,FALSE)="","",VLOOKUP($B110,RouteSummarySource!$B$5:$O$563,Route_Summary!M$1,FALSE)))</f>
        <v>Peak</v>
      </c>
      <c r="N110" s="62" t="str">
        <f>IF($B110="","",IF(VLOOKUP($B110,RouteSummarySource!$B$5:$O$563,Route_Summary!N$1,FALSE)="","",VLOOKUP($B110,RouteSummarySource!$B$5:$O$563,Route_Summary!N$1,FALSE)))</f>
        <v>Low</v>
      </c>
      <c r="O110" s="180" t="str">
        <f>IF($B110="","",IF(VLOOKUP($B110,RouteSummarySource!$B$5:$O$563,Route_Summary!O$1,FALSE)="","",VLOOKUP($B110,RouteSummarySource!$B$5:$O$563,Route_Summary!O$1,FALSE)))</f>
        <v>1, 2</v>
      </c>
      <c r="P110" s="110" t="str">
        <f>IF($B110="","",IF(VLOOKUP($B110,RouteSummarySource!$B$5:$Q$563,Route_Summary!P$1,FALSE)=0,"",VLOOKUP($B110,RouteSummarySource!$B$5:$Q$563,Route_Summary!P$1,FALSE)))</f>
        <v>Low performing</v>
      </c>
      <c r="Q110" s="179" t="str">
        <f>IF($B110="","",IF(VLOOKUP($B110,RouteSummarySource!$B$5:$Q$563,Route_Summary!Q$1,FALSE)="","",VLOOKUP($B110,RouteSummarySource!$B$5:$Q$563,Route_Summary!Q$1,FALSE)))</f>
        <v>Revised</v>
      </c>
      <c r="R110" s="358">
        <f>IF($B110="","",IF(VLOOKUP($B110,RouteSummarySource!$B$5:$R$563,Route_Summary!R$1,FALSE)="","",VLOOKUP($B110,RouteSummarySource!$B$5:$R$563,Route_Summary!R$1,FALSE)))</f>
        <v>42248</v>
      </c>
    </row>
    <row r="111" spans="1:18" x14ac:dyDescent="0.25">
      <c r="A111">
        <v>97</v>
      </c>
      <c r="B111" s="110">
        <f>IF(HLOOKUP($B$3,'Route by Jurisdiction'!$A$1:$AP$214,A111,FALSE)="","",HLOOKUP($B$3,'Route by Jurisdiction'!$A$1:$AP$214,A111,FALSE))</f>
        <v>148</v>
      </c>
      <c r="C111" s="64" t="str">
        <f>IF($B111="","",IF(VLOOKUP($B111,RouteSummarySource!$B$5:$O$563,Route_Summary!C$1,FALSE)="","",VLOOKUP($B111,RouteSummarySource!$B$5:$O$563,Route_Summary!C$1,FALSE)))</f>
        <v>Fairwood - Renton TC</v>
      </c>
      <c r="D111" s="110">
        <f>IF($B111="","",IF(VLOOKUP($B111,RouteSummarySource!$B$5:$O$563,Route_Summary!D$1,FALSE)="","",VLOOKUP($B111,RouteSummarySource!$B$5:$O$563,Route_Summary!D$1,FALSE)))</f>
        <v>31</v>
      </c>
      <c r="E111" s="112" t="str">
        <f>IF($B111="","",IF(VLOOKUP($B111,RouteSummarySource!$B$5:$O$563,Route_Summary!E$1,FALSE)="","",VLOOKUP($B111,RouteSummarySource!$B$5:$O$563,Route_Summary!E$1,FALSE)))</f>
        <v>Local</v>
      </c>
      <c r="F111" s="110" t="str">
        <f>IF($B111="","",IF(VLOOKUP($B111,RouteSummarySource!$B$5:$O$563,Route_Summary!F$1,FALSE)="","",VLOOKUP($B111,RouteSummarySource!$B$5:$O$563,Route_Summary!F$1,FALSE)))</f>
        <v>C</v>
      </c>
      <c r="G111" s="111" t="str">
        <f>IF($B111="","",IF(VLOOKUP($B111,RouteSummarySource!$B$5:$O$563,Route_Summary!G$1,FALSE)="","",VLOOKUP($B111,RouteSummarySource!$B$5:$O$563,Route_Summary!G$1,FALSE)))</f>
        <v>C</v>
      </c>
      <c r="H111" s="112" t="str">
        <f>IF($B111="","",IF(VLOOKUP($B111,RouteSummarySource!$B$5:$O$563,Route_Summary!H$1,FALSE)="","",VLOOKUP($B111,RouteSummarySource!$B$5:$O$563,Route_Summary!H$1,FALSE)))</f>
        <v>A</v>
      </c>
      <c r="I111" s="110" t="str">
        <f>IF($B111="","",IF(VLOOKUP($B111,RouteSummarySource!$B$5:$O$563,Route_Summary!I$1,FALSE)="","",VLOOKUP($B111,RouteSummarySource!$B$5:$O$563,Route_Summary!I$1,FALSE)))</f>
        <v/>
      </c>
      <c r="J111" s="64" t="str">
        <f>IF($B111="","",IF(VLOOKUP($B111,RouteSummarySource!$B$5:$O$563,Route_Summary!J$1,FALSE)="","",VLOOKUP($B111,RouteSummarySource!$B$5:$O$563,Route_Summary!J$1,FALSE)))</f>
        <v/>
      </c>
      <c r="K111" s="110" t="str">
        <f>IF($B111="","",IF(VLOOKUP($B111,RouteSummarySource!$B$5:$O$563,Route_Summary!K$1,FALSE)="","",VLOOKUP($B111,RouteSummarySource!$B$5:$O$563,Route_Summary!K$1,FALSE)))</f>
        <v>At</v>
      </c>
      <c r="L111" s="111" t="str">
        <f>IF($B111="","",IF(VLOOKUP($B111,RouteSummarySource!$B$5:$O$563,Route_Summary!L$1,FALSE)="","",VLOOKUP($B111,RouteSummarySource!$B$5:$O$563,Route_Summary!L$1,FALSE)))</f>
        <v>At</v>
      </c>
      <c r="M111" s="112" t="str">
        <f>IF($B111="","",IF(VLOOKUP($B111,RouteSummarySource!$B$5:$O$563,Route_Summary!M$1,FALSE)="","",VLOOKUP($B111,RouteSummarySource!$B$5:$O$563,Route_Summary!M$1,FALSE)))</f>
        <v>At</v>
      </c>
      <c r="N111" s="62" t="str">
        <f>IF($B111="","",IF(VLOOKUP($B111,RouteSummarySource!$B$5:$O$563,Route_Summary!N$1,FALSE)="","",VLOOKUP($B111,RouteSummarySource!$B$5:$O$563,Route_Summary!N$1,FALSE)))</f>
        <v>Low</v>
      </c>
      <c r="O111" s="180" t="str">
        <f>IF($B111="","",IF(VLOOKUP($B111,RouteSummarySource!$B$5:$O$563,Route_Summary!O$1,FALSE)="","",VLOOKUP($B111,RouteSummarySource!$B$5:$O$563,Route_Summary!O$1,FALSE)))</f>
        <v>4</v>
      </c>
      <c r="P111" s="110" t="str">
        <f>IF($B111="","",IF(VLOOKUP($B111,RouteSummarySource!$B$5:$Q$563,Route_Summary!P$1,FALSE)=0,"",VLOOKUP($B111,RouteSummarySource!$B$5:$Q$563,Route_Summary!P$1,FALSE)))</f>
        <v>Low performing</v>
      </c>
      <c r="Q111" s="179" t="str">
        <f>IF($B111="","",IF(VLOOKUP($B111,RouteSummarySource!$B$5:$Q$563,Route_Summary!Q$1,FALSE)="","",VLOOKUP($B111,RouteSummarySource!$B$5:$Q$563,Route_Summary!Q$1,FALSE)))</f>
        <v>Revised</v>
      </c>
      <c r="R111" s="358">
        <f>IF($B111="","",IF(VLOOKUP($B111,RouteSummarySource!$B$5:$R$563,Route_Summary!R$1,FALSE)="","",VLOOKUP($B111,RouteSummarySource!$B$5:$R$563,Route_Summary!R$1,FALSE)))</f>
        <v>42248</v>
      </c>
    </row>
    <row r="112" spans="1:18" x14ac:dyDescent="0.25">
      <c r="A112">
        <v>98</v>
      </c>
      <c r="B112" s="110">
        <f>IF(HLOOKUP($B$3,'Route by Jurisdiction'!$A$1:$AP$214,A112,FALSE)="","",HLOOKUP($B$3,'Route by Jurisdiction'!$A$1:$AP$214,A112,FALSE))</f>
        <v>150</v>
      </c>
      <c r="C112" s="64" t="str">
        <f>IF($B112="","",IF(VLOOKUP($B112,RouteSummarySource!$B$5:$O$563,Route_Summary!C$1,FALSE)="","",VLOOKUP($B112,RouteSummarySource!$B$5:$O$563,Route_Summary!C$1,FALSE)))</f>
        <v>Kent Station - Southcenter - Seattle CBD</v>
      </c>
      <c r="D112" s="110">
        <f>IF($B112="","",IF(VLOOKUP($B112,RouteSummarySource!$B$5:$O$563,Route_Summary!D$1,FALSE)="","",VLOOKUP($B112,RouteSummarySource!$B$5:$O$563,Route_Summary!D$1,FALSE)))</f>
        <v>51</v>
      </c>
      <c r="E112" s="112" t="str">
        <f>IF($B112="","",IF(VLOOKUP($B112,RouteSummarySource!$B$5:$O$563,Route_Summary!E$1,FALSE)="","",VLOOKUP($B112,RouteSummarySource!$B$5:$O$563,Route_Summary!E$1,FALSE)))</f>
        <v>Very Frequent</v>
      </c>
      <c r="F112" s="110" t="str">
        <f>IF($B112="","",IF(VLOOKUP($B112,RouteSummarySource!$B$5:$O$563,Route_Summary!F$1,FALSE)="","",VLOOKUP($B112,RouteSummarySource!$B$5:$O$563,Route_Summary!F$1,FALSE)))</f>
        <v>B</v>
      </c>
      <c r="G112" s="111" t="str">
        <f>IF($B112="","",IF(VLOOKUP($B112,RouteSummarySource!$B$5:$O$563,Route_Summary!G$1,FALSE)="","",VLOOKUP($B112,RouteSummarySource!$B$5:$O$563,Route_Summary!G$1,FALSE)))</f>
        <v>B</v>
      </c>
      <c r="H112" s="112" t="str">
        <f>IF($B112="","",IF(VLOOKUP($B112,RouteSummarySource!$B$5:$O$563,Route_Summary!H$1,FALSE)="","",VLOOKUP($B112,RouteSummarySource!$B$5:$O$563,Route_Summary!H$1,FALSE)))</f>
        <v>B</v>
      </c>
      <c r="I112" s="110" t="str">
        <f>IF($B112="","",IF(VLOOKUP($B112,RouteSummarySource!$B$5:$O$563,Route_Summary!I$1,FALSE)="","",VLOOKUP($B112,RouteSummarySource!$B$5:$O$563,Route_Summary!I$1,FALSE)))</f>
        <v/>
      </c>
      <c r="J112" s="64" t="str">
        <f>IF($B112="","",IF(VLOOKUP($B112,RouteSummarySource!$B$5:$O$563,Route_Summary!J$1,FALSE)="","",VLOOKUP($B112,RouteSummarySource!$B$5:$O$563,Route_Summary!J$1,FALSE)))</f>
        <v/>
      </c>
      <c r="K112" s="110" t="str">
        <f>IF($B112="","",IF(VLOOKUP($B112,RouteSummarySource!$B$5:$O$563,Route_Summary!K$1,FALSE)="","",VLOOKUP($B112,RouteSummarySource!$B$5:$O$563,Route_Summary!K$1,FALSE)))</f>
        <v>Below</v>
      </c>
      <c r="L112" s="111" t="str">
        <f>IF($B112="","",IF(VLOOKUP($B112,RouteSummarySource!$B$5:$O$563,Route_Summary!L$1,FALSE)="","",VLOOKUP($B112,RouteSummarySource!$B$5:$O$563,Route_Summary!L$1,FALSE)))</f>
        <v>At</v>
      </c>
      <c r="M112" s="112" t="str">
        <f>IF($B112="","",IF(VLOOKUP($B112,RouteSummarySource!$B$5:$O$563,Route_Summary!M$1,FALSE)="","",VLOOKUP($B112,RouteSummarySource!$B$5:$O$563,Route_Summary!M$1,FALSE)))</f>
        <v>At</v>
      </c>
      <c r="N112" s="62" t="str">
        <f>IF($B112="","",IF(VLOOKUP($B112,RouteSummarySource!$B$5:$O$563,Route_Summary!N$1,FALSE)="","",VLOOKUP($B112,RouteSummarySource!$B$5:$O$563,Route_Summary!N$1,FALSE)))</f>
        <v>Low</v>
      </c>
      <c r="O112" s="180" t="str">
        <f>IF($B112="","",IF(VLOOKUP($B112,RouteSummarySource!$B$5:$O$563,Route_Summary!O$1,FALSE)="","",VLOOKUP($B112,RouteSummarySource!$B$5:$O$563,Route_Summary!O$1,FALSE)))</f>
        <v>3, 4</v>
      </c>
      <c r="P112" s="110" t="str">
        <f>IF($B112="","",IF(VLOOKUP($B112,RouteSummarySource!$B$5:$Q$563,Route_Summary!P$1,FALSE)=0,"",VLOOKUP($B112,RouteSummarySource!$B$5:$Q$563,Route_Summary!P$1,FALSE)))</f>
        <v/>
      </c>
      <c r="Q112" s="179" t="str">
        <f>IF($B112="","",IF(VLOOKUP($B112,RouteSummarySource!$B$5:$Q$563,Route_Summary!Q$1,FALSE)="","",VLOOKUP($B112,RouteSummarySource!$B$5:$Q$563,Route_Summary!Q$1,FALSE)))</f>
        <v>Unchanged</v>
      </c>
      <c r="R112" s="358" t="str">
        <f>IF($B112="","",IF(VLOOKUP($B112,RouteSummarySource!$B$5:$R$563,Route_Summary!R$1,FALSE)="","",VLOOKUP($B112,RouteSummarySource!$B$5:$R$563,Route_Summary!R$1,FALSE)))</f>
        <v>N/A</v>
      </c>
    </row>
    <row r="113" spans="1:18" x14ac:dyDescent="0.25">
      <c r="A113">
        <v>99</v>
      </c>
      <c r="B113" s="110">
        <f>IF(HLOOKUP($B$3,'Route by Jurisdiction'!$A$1:$AP$214,A113,FALSE)="","",HLOOKUP($B$3,'Route by Jurisdiction'!$A$1:$AP$214,A113,FALSE))</f>
        <v>152</v>
      </c>
      <c r="C113" s="64" t="str">
        <f>IF($B113="","",IF(VLOOKUP($B113,RouteSummarySource!$B$5:$O$563,Route_Summary!C$1,FALSE)="","",VLOOKUP($B113,RouteSummarySource!$B$5:$O$563,Route_Summary!C$1,FALSE)))</f>
        <v>Auburn - Seattle CBD</v>
      </c>
      <c r="D113" s="110" t="str">
        <f>IF($B113="","",IF(VLOOKUP($B113,RouteSummarySource!$B$5:$O$563,Route_Summary!D$1,FALSE)="","",VLOOKUP($B113,RouteSummarySource!$B$5:$O$563,Route_Summary!D$1,FALSE)))</f>
        <v>Peak</v>
      </c>
      <c r="E113" s="112" t="str">
        <f>IF($B113="","",IF(VLOOKUP($B113,RouteSummarySource!$B$5:$O$563,Route_Summary!E$1,FALSE)="","",VLOOKUP($B113,RouteSummarySource!$B$5:$O$563,Route_Summary!E$1,FALSE)))</f>
        <v>Peak</v>
      </c>
      <c r="F113" s="110" t="str">
        <f>IF($B113="","",IF(VLOOKUP($B113,RouteSummarySource!$B$5:$O$563,Route_Summary!F$1,FALSE)="","",VLOOKUP($B113,RouteSummarySource!$B$5:$O$563,Route_Summary!F$1,FALSE)))</f>
        <v>D</v>
      </c>
      <c r="G113" s="111" t="str">
        <f>IF($B113="","",IF(VLOOKUP($B113,RouteSummarySource!$B$5:$O$563,Route_Summary!G$1,FALSE)="","",VLOOKUP($B113,RouteSummarySource!$B$5:$O$563,Route_Summary!G$1,FALSE)))</f>
        <v/>
      </c>
      <c r="H113" s="112" t="str">
        <f>IF($B113="","",IF(VLOOKUP($B113,RouteSummarySource!$B$5:$O$563,Route_Summary!H$1,FALSE)="","",VLOOKUP($B113,RouteSummarySource!$B$5:$O$563,Route_Summary!H$1,FALSE)))</f>
        <v/>
      </c>
      <c r="I113" s="110" t="str">
        <f>IF($B113="","",IF(VLOOKUP($B113,RouteSummarySource!$B$5:$O$563,Route_Summary!I$1,FALSE)="","",VLOOKUP($B113,RouteSummarySource!$B$5:$O$563,Route_Summary!I$1,FALSE)))</f>
        <v>Yes</v>
      </c>
      <c r="J113" s="64" t="str">
        <f>IF($B113="","",IF(VLOOKUP($B113,RouteSummarySource!$B$5:$O$563,Route_Summary!J$1,FALSE)="","",VLOOKUP($B113,RouteSummarySource!$B$5:$O$563,Route_Summary!J$1,FALSE)))</f>
        <v>No</v>
      </c>
      <c r="K113" s="110" t="str">
        <f>IF($B113="","",IF(VLOOKUP($B113,RouteSummarySource!$B$5:$O$563,Route_Summary!K$1,FALSE)="","",VLOOKUP($B113,RouteSummarySource!$B$5:$O$563,Route_Summary!K$1,FALSE)))</f>
        <v>Peak</v>
      </c>
      <c r="L113" s="111" t="str">
        <f>IF($B113="","",IF(VLOOKUP($B113,RouteSummarySource!$B$5:$O$563,Route_Summary!L$1,FALSE)="","",VLOOKUP($B113,RouteSummarySource!$B$5:$O$563,Route_Summary!L$1,FALSE)))</f>
        <v>Peak</v>
      </c>
      <c r="M113" s="112" t="str">
        <f>IF($B113="","",IF(VLOOKUP($B113,RouteSummarySource!$B$5:$O$563,Route_Summary!M$1,FALSE)="","",VLOOKUP($B113,RouteSummarySource!$B$5:$O$563,Route_Summary!M$1,FALSE)))</f>
        <v>Peak</v>
      </c>
      <c r="N113" s="62" t="str">
        <f>IF($B113="","",IF(VLOOKUP($B113,RouteSummarySource!$B$5:$O$563,Route_Summary!N$1,FALSE)="","",VLOOKUP($B113,RouteSummarySource!$B$5:$O$563,Route_Summary!N$1,FALSE)))</f>
        <v>High</v>
      </c>
      <c r="O113" s="180" t="str">
        <f>IF($B113="","",IF(VLOOKUP($B113,RouteSummarySource!$B$5:$O$563,Route_Summary!O$1,FALSE)="","",VLOOKUP($B113,RouteSummarySource!$B$5:$O$563,Route_Summary!O$1,FALSE)))</f>
        <v>-</v>
      </c>
      <c r="P113" s="110" t="str">
        <f>IF($B113="","",IF(VLOOKUP($B113,RouteSummarySource!$B$5:$Q$563,Route_Summary!P$1,FALSE)=0,"",VLOOKUP($B113,RouteSummarySource!$B$5:$Q$563,Route_Summary!P$1,FALSE)))</f>
        <v>Lowest performing</v>
      </c>
      <c r="Q113" s="179" t="str">
        <f>IF($B113="","",IF(VLOOKUP($B113,RouteSummarySource!$B$5:$Q$563,Route_Summary!Q$1,FALSE)="","",VLOOKUP($B113,RouteSummarySource!$B$5:$Q$563,Route_Summary!Q$1,FALSE)))</f>
        <v>Deleted</v>
      </c>
      <c r="R113" s="358">
        <f>IF($B113="","",IF(VLOOKUP($B113,RouteSummarySource!$B$5:$R$563,Route_Summary!R$1,FALSE)="","",VLOOKUP($B113,RouteSummarySource!$B$5:$R$563,Route_Summary!R$1,FALSE)))</f>
        <v>41883</v>
      </c>
    </row>
    <row r="114" spans="1:18" x14ac:dyDescent="0.25">
      <c r="A114">
        <v>100</v>
      </c>
      <c r="B114" s="110">
        <f>IF(HLOOKUP($B$3,'Route by Jurisdiction'!$A$1:$AP$214,A114,FALSE)="","",HLOOKUP($B$3,'Route by Jurisdiction'!$A$1:$AP$214,A114,FALSE))</f>
        <v>153</v>
      </c>
      <c r="C114" s="64" t="str">
        <f>IF($B114="","",IF(VLOOKUP($B114,RouteSummarySource!$B$5:$O$563,Route_Summary!C$1,FALSE)="","",VLOOKUP($B114,RouteSummarySource!$B$5:$O$563,Route_Summary!C$1,FALSE)))</f>
        <v>Kent Station - Renton TC</v>
      </c>
      <c r="D114" s="110">
        <f>IF($B114="","",IF(VLOOKUP($B114,RouteSummarySource!$B$5:$O$563,Route_Summary!D$1,FALSE)="","",VLOOKUP($B114,RouteSummarySource!$B$5:$O$563,Route_Summary!D$1,FALSE)))</f>
        <v>52</v>
      </c>
      <c r="E114" s="112" t="str">
        <f>IF($B114="","",IF(VLOOKUP($B114,RouteSummarySource!$B$5:$O$563,Route_Summary!E$1,FALSE)="","",VLOOKUP($B114,RouteSummarySource!$B$5:$O$563,Route_Summary!E$1,FALSE)))</f>
        <v>Frequent</v>
      </c>
      <c r="F114" s="110" t="str">
        <f>IF($B114="","",IF(VLOOKUP($B114,RouteSummarySource!$B$5:$O$563,Route_Summary!F$1,FALSE)="","",VLOOKUP($B114,RouteSummarySource!$B$5:$O$563,Route_Summary!F$1,FALSE)))</f>
        <v>C</v>
      </c>
      <c r="G114" s="111" t="str">
        <f>IF($B114="","",IF(VLOOKUP($B114,RouteSummarySource!$B$5:$O$563,Route_Summary!G$1,FALSE)="","",VLOOKUP($B114,RouteSummarySource!$B$5:$O$563,Route_Summary!G$1,FALSE)))</f>
        <v/>
      </c>
      <c r="H114" s="112" t="str">
        <f>IF($B114="","",IF(VLOOKUP($B114,RouteSummarySource!$B$5:$O$563,Route_Summary!H$1,FALSE)="","",VLOOKUP($B114,RouteSummarySource!$B$5:$O$563,Route_Summary!H$1,FALSE)))</f>
        <v/>
      </c>
      <c r="I114" s="110">
        <f>IF($B114="","",IF(VLOOKUP($B114,RouteSummarySource!$B$5:$O$563,Route_Summary!I$1,FALSE)="","",VLOOKUP($B114,RouteSummarySource!$B$5:$O$563,Route_Summary!I$1,FALSE)))</f>
        <v>0</v>
      </c>
      <c r="J114" s="64">
        <f>IF($B114="","",IF(VLOOKUP($B114,RouteSummarySource!$B$5:$O$563,Route_Summary!J$1,FALSE)="","",VLOOKUP($B114,RouteSummarySource!$B$5:$O$563,Route_Summary!J$1,FALSE)))</f>
        <v>0</v>
      </c>
      <c r="K114" s="110" t="str">
        <f>IF($B114="","",IF(VLOOKUP($B114,RouteSummarySource!$B$5:$O$563,Route_Summary!K$1,FALSE)="","",VLOOKUP($B114,RouteSummarySource!$B$5:$O$563,Route_Summary!K$1,FALSE)))</f>
        <v>Below</v>
      </c>
      <c r="L114" s="111" t="str">
        <f>IF($B114="","",IF(VLOOKUP($B114,RouteSummarySource!$B$5:$O$563,Route_Summary!L$1,FALSE)="","",VLOOKUP($B114,RouteSummarySource!$B$5:$O$563,Route_Summary!L$1,FALSE)))</f>
        <v>Below</v>
      </c>
      <c r="M114" s="112" t="str">
        <f>IF($B114="","",IF(VLOOKUP($B114,RouteSummarySource!$B$5:$O$563,Route_Summary!M$1,FALSE)="","",VLOOKUP($B114,RouteSummarySource!$B$5:$O$563,Route_Summary!M$1,FALSE)))</f>
        <v>Below</v>
      </c>
      <c r="N114" s="62" t="str">
        <f>IF($B114="","",IF(VLOOKUP($B114,RouteSummarySource!$B$5:$O$563,Route_Summary!N$1,FALSE)="","",VLOOKUP($B114,RouteSummarySource!$B$5:$O$563,Route_Summary!N$1,FALSE)))</f>
        <v>Low</v>
      </c>
      <c r="O114" s="180" t="str">
        <f>IF($B114="","",IF(VLOOKUP($B114,RouteSummarySource!$B$5:$O$563,Route_Summary!O$1,FALSE)="","",VLOOKUP($B114,RouteSummarySource!$B$5:$O$563,Route_Summary!O$1,FALSE)))</f>
        <v>3</v>
      </c>
      <c r="P114" s="110" t="str">
        <f>IF($B114="","",IF(VLOOKUP($B114,RouteSummarySource!$B$5:$Q$563,Route_Summary!P$1,FALSE)=0,"",VLOOKUP($B114,RouteSummarySource!$B$5:$Q$563,Route_Summary!P$1,FALSE)))</f>
        <v/>
      </c>
      <c r="Q114" s="179" t="str">
        <f>IF($B114="","",IF(VLOOKUP($B114,RouteSummarySource!$B$5:$Q$563,Route_Summary!Q$1,FALSE)="","",VLOOKUP($B114,RouteSummarySource!$B$5:$Q$563,Route_Summary!Q$1,FALSE)))</f>
        <v>Unchanged</v>
      </c>
      <c r="R114" s="358" t="str">
        <f>IF($B114="","",IF(VLOOKUP($B114,RouteSummarySource!$B$5:$R$563,Route_Summary!R$1,FALSE)="","",VLOOKUP($B114,RouteSummarySource!$B$5:$R$563,Route_Summary!R$1,FALSE)))</f>
        <v>N/A</v>
      </c>
    </row>
    <row r="115" spans="1:18" x14ac:dyDescent="0.25">
      <c r="A115">
        <v>101</v>
      </c>
      <c r="B115" s="110">
        <f>IF(HLOOKUP($B$3,'Route by Jurisdiction'!$A$1:$AP$214,A115,FALSE)="","",HLOOKUP($B$3,'Route by Jurisdiction'!$A$1:$AP$214,A115,FALSE))</f>
        <v>154</v>
      </c>
      <c r="C115" s="64" t="str">
        <f>IF($B115="","",IF(VLOOKUP($B115,RouteSummarySource!$B$5:$O$563,Route_Summary!C$1,FALSE)="","",VLOOKUP($B115,RouteSummarySource!$B$5:$O$563,Route_Summary!C$1,FALSE)))</f>
        <v>Tukwila Station - Boeing Industrial</v>
      </c>
      <c r="D115" s="110" t="str">
        <f>IF($B115="","",IF(VLOOKUP($B115,RouteSummarySource!$B$5:$O$563,Route_Summary!D$1,FALSE)="","",VLOOKUP($B115,RouteSummarySource!$B$5:$O$563,Route_Summary!D$1,FALSE)))</f>
        <v>Peak</v>
      </c>
      <c r="E115" s="112" t="str">
        <f>IF($B115="","",IF(VLOOKUP($B115,RouteSummarySource!$B$5:$O$563,Route_Summary!E$1,FALSE)="","",VLOOKUP($B115,RouteSummarySource!$B$5:$O$563,Route_Summary!E$1,FALSE)))</f>
        <v>Peak</v>
      </c>
      <c r="F115" s="110" t="str">
        <f>IF($B115="","",IF(VLOOKUP($B115,RouteSummarySource!$B$5:$O$563,Route_Summary!F$1,FALSE)="","",VLOOKUP($B115,RouteSummarySource!$B$5:$O$563,Route_Summary!F$1,FALSE)))</f>
        <v>C</v>
      </c>
      <c r="G115" s="111" t="str">
        <f>IF($B115="","",IF(VLOOKUP($B115,RouteSummarySource!$B$5:$O$563,Route_Summary!G$1,FALSE)="","",VLOOKUP($B115,RouteSummarySource!$B$5:$O$563,Route_Summary!G$1,FALSE)))</f>
        <v/>
      </c>
      <c r="H115" s="112" t="str">
        <f>IF($B115="","",IF(VLOOKUP($B115,RouteSummarySource!$B$5:$O$563,Route_Summary!H$1,FALSE)="","",VLOOKUP($B115,RouteSummarySource!$B$5:$O$563,Route_Summary!H$1,FALSE)))</f>
        <v/>
      </c>
      <c r="I115" s="110" t="str">
        <f>IF($B115="","",IF(VLOOKUP($B115,RouteSummarySource!$B$5:$O$563,Route_Summary!I$1,FALSE)="","",VLOOKUP($B115,RouteSummarySource!$B$5:$O$563,Route_Summary!I$1,FALSE)))</f>
        <v>Yes</v>
      </c>
      <c r="J115" s="64" t="str">
        <f>IF($B115="","",IF(VLOOKUP($B115,RouteSummarySource!$B$5:$O$563,Route_Summary!J$1,FALSE)="","",VLOOKUP($B115,RouteSummarySource!$B$5:$O$563,Route_Summary!J$1,FALSE)))</f>
        <v>No</v>
      </c>
      <c r="K115" s="110" t="str">
        <f>IF($B115="","",IF(VLOOKUP($B115,RouteSummarySource!$B$5:$O$563,Route_Summary!K$1,FALSE)="","",VLOOKUP($B115,RouteSummarySource!$B$5:$O$563,Route_Summary!K$1,FALSE)))</f>
        <v>Peak</v>
      </c>
      <c r="L115" s="111" t="str">
        <f>IF($B115="","",IF(VLOOKUP($B115,RouteSummarySource!$B$5:$O$563,Route_Summary!L$1,FALSE)="","",VLOOKUP($B115,RouteSummarySource!$B$5:$O$563,Route_Summary!L$1,FALSE)))</f>
        <v>Peak</v>
      </c>
      <c r="M115" s="112" t="str">
        <f>IF($B115="","",IF(VLOOKUP($B115,RouteSummarySource!$B$5:$O$563,Route_Summary!M$1,FALSE)="","",VLOOKUP($B115,RouteSummarySource!$B$5:$O$563,Route_Summary!M$1,FALSE)))</f>
        <v>Peak</v>
      </c>
      <c r="N115" s="62" t="str">
        <f>IF($B115="","",IF(VLOOKUP($B115,RouteSummarySource!$B$5:$O$563,Route_Summary!N$1,FALSE)="","",VLOOKUP($B115,RouteSummarySource!$B$5:$O$563,Route_Summary!N$1,FALSE)))</f>
        <v>Low</v>
      </c>
      <c r="O115" s="180" t="str">
        <f>IF($B115="","",IF(VLOOKUP($B115,RouteSummarySource!$B$5:$O$563,Route_Summary!O$1,FALSE)="","",VLOOKUP($B115,RouteSummarySource!$B$5:$O$563,Route_Summary!O$1,FALSE)))</f>
        <v>-</v>
      </c>
      <c r="P115" s="110" t="str">
        <f>IF($B115="","",IF(VLOOKUP($B115,RouteSummarySource!$B$5:$Q$563,Route_Summary!P$1,FALSE)=0,"",VLOOKUP($B115,RouteSummarySource!$B$5:$Q$563,Route_Summary!P$1,FALSE)))</f>
        <v>Lowest performing</v>
      </c>
      <c r="Q115" s="179" t="str">
        <f>IF($B115="","",IF(VLOOKUP($B115,RouteSummarySource!$B$5:$Q$563,Route_Summary!Q$1,FALSE)="","",VLOOKUP($B115,RouteSummarySource!$B$5:$Q$563,Route_Summary!Q$1,FALSE)))</f>
        <v>Deleted</v>
      </c>
      <c r="R115" s="358">
        <f>IF($B115="","",IF(VLOOKUP($B115,RouteSummarySource!$B$5:$R$563,Route_Summary!R$1,FALSE)="","",VLOOKUP($B115,RouteSummarySource!$B$5:$R$563,Route_Summary!R$1,FALSE)))</f>
        <v>42248</v>
      </c>
    </row>
    <row r="116" spans="1:18" x14ac:dyDescent="0.25">
      <c r="A116">
        <v>102</v>
      </c>
      <c r="B116" s="110">
        <f>IF(HLOOKUP($B$3,'Route by Jurisdiction'!$A$1:$AP$214,A116,FALSE)="","",HLOOKUP($B$3,'Route by Jurisdiction'!$A$1:$AP$214,A116,FALSE))</f>
        <v>156</v>
      </c>
      <c r="C116" s="64" t="str">
        <f>IF($B116="","",IF(VLOOKUP($B116,RouteSummarySource!$B$5:$O$563,Route_Summary!C$1,FALSE)="","",VLOOKUP($B116,RouteSummarySource!$B$5:$O$563,Route_Summary!C$1,FALSE)))</f>
        <v>Southcenter - SeaTac Airport - Highline CC</v>
      </c>
      <c r="D116" s="110">
        <f>IF($B116="","",IF(VLOOKUP($B116,RouteSummarySource!$B$5:$O$563,Route_Summary!D$1,FALSE)="","",VLOOKUP($B116,RouteSummarySource!$B$5:$O$563,Route_Summary!D$1,FALSE)))</f>
        <v>100</v>
      </c>
      <c r="E116" s="112" t="str">
        <f>IF($B116="","",IF(VLOOKUP($B116,RouteSummarySource!$B$5:$O$563,Route_Summary!E$1,FALSE)="","",VLOOKUP($B116,RouteSummarySource!$B$5:$O$563,Route_Summary!E$1,FALSE)))</f>
        <v>Frequent</v>
      </c>
      <c r="F116" s="110" t="str">
        <f>IF($B116="","",IF(VLOOKUP($B116,RouteSummarySource!$B$5:$O$563,Route_Summary!F$1,FALSE)="","",VLOOKUP($B116,RouteSummarySource!$B$5:$O$563,Route_Summary!F$1,FALSE)))</f>
        <v>C</v>
      </c>
      <c r="G116" s="111" t="str">
        <f>IF($B116="","",IF(VLOOKUP($B116,RouteSummarySource!$B$5:$O$563,Route_Summary!G$1,FALSE)="","",VLOOKUP($B116,RouteSummarySource!$B$5:$O$563,Route_Summary!G$1,FALSE)))</f>
        <v>C</v>
      </c>
      <c r="H116" s="112" t="str">
        <f>IF($B116="","",IF(VLOOKUP($B116,RouteSummarySource!$B$5:$O$563,Route_Summary!H$1,FALSE)="","",VLOOKUP($B116,RouteSummarySource!$B$5:$O$563,Route_Summary!H$1,FALSE)))</f>
        <v>D</v>
      </c>
      <c r="I116" s="110" t="str">
        <f>IF($B116="","",IF(VLOOKUP($B116,RouteSummarySource!$B$5:$O$563,Route_Summary!I$1,FALSE)="","",VLOOKUP($B116,RouteSummarySource!$B$5:$O$563,Route_Summary!I$1,FALSE)))</f>
        <v/>
      </c>
      <c r="J116" s="64" t="str">
        <f>IF($B116="","",IF(VLOOKUP($B116,RouteSummarySource!$B$5:$O$563,Route_Summary!J$1,FALSE)="","",VLOOKUP($B116,RouteSummarySource!$B$5:$O$563,Route_Summary!J$1,FALSE)))</f>
        <v/>
      </c>
      <c r="K116" s="110" t="str">
        <f>IF($B116="","",IF(VLOOKUP($B116,RouteSummarySource!$B$5:$O$563,Route_Summary!K$1,FALSE)="","",VLOOKUP($B116,RouteSummarySource!$B$5:$O$563,Route_Summary!K$1,FALSE)))</f>
        <v>Below</v>
      </c>
      <c r="L116" s="111" t="str">
        <f>IF($B116="","",IF(VLOOKUP($B116,RouteSummarySource!$B$5:$O$563,Route_Summary!L$1,FALSE)="","",VLOOKUP($B116,RouteSummarySource!$B$5:$O$563,Route_Summary!L$1,FALSE)))</f>
        <v>At</v>
      </c>
      <c r="M116" s="112" t="str">
        <f>IF($B116="","",IF(VLOOKUP($B116,RouteSummarySource!$B$5:$O$563,Route_Summary!M$1,FALSE)="","",VLOOKUP($B116,RouteSummarySource!$B$5:$O$563,Route_Summary!M$1,FALSE)))</f>
        <v>Below</v>
      </c>
      <c r="N116" s="62" t="str">
        <f>IF($B116="","",IF(VLOOKUP($B116,RouteSummarySource!$B$5:$O$563,Route_Summary!N$1,FALSE)="","",VLOOKUP($B116,RouteSummarySource!$B$5:$O$563,Route_Summary!N$1,FALSE)))</f>
        <v>Low</v>
      </c>
      <c r="O116" s="180" t="str">
        <f>IF($B116="","",IF(VLOOKUP($B116,RouteSummarySource!$B$5:$O$563,Route_Summary!O$1,FALSE)="","",VLOOKUP($B116,RouteSummarySource!$B$5:$O$563,Route_Summary!O$1,FALSE)))</f>
        <v>3</v>
      </c>
      <c r="P116" s="110" t="str">
        <f>IF($B116="","",IF(VLOOKUP($B116,RouteSummarySource!$B$5:$Q$563,Route_Summary!P$1,FALSE)=0,"",VLOOKUP($B116,RouteSummarySource!$B$5:$Q$563,Route_Summary!P$1,FALSE)))</f>
        <v>Low performing</v>
      </c>
      <c r="Q116" s="179" t="str">
        <f>IF($B116="","",IF(VLOOKUP($B116,RouteSummarySource!$B$5:$Q$563,Route_Summary!Q$1,FALSE)="","",VLOOKUP($B116,RouteSummarySource!$B$5:$Q$563,Route_Summary!Q$1,FALSE)))</f>
        <v>Revised</v>
      </c>
      <c r="R116" s="358">
        <f>IF($B116="","",IF(VLOOKUP($B116,RouteSummarySource!$B$5:$R$563,Route_Summary!R$1,FALSE)="","",VLOOKUP($B116,RouteSummarySource!$B$5:$R$563,Route_Summary!R$1,FALSE)))</f>
        <v>42248</v>
      </c>
    </row>
    <row r="117" spans="1:18" x14ac:dyDescent="0.25">
      <c r="A117">
        <v>103</v>
      </c>
      <c r="B117" s="110">
        <f>IF(HLOOKUP($B$3,'Route by Jurisdiction'!$A$1:$AP$214,A117,FALSE)="","",HLOOKUP($B$3,'Route by Jurisdiction'!$A$1:$AP$214,A117,FALSE))</f>
        <v>157</v>
      </c>
      <c r="C117" s="64" t="str">
        <f>IF($B117="","",IF(VLOOKUP($B117,RouteSummarySource!$B$5:$O$563,Route_Summary!C$1,FALSE)="","",VLOOKUP($B117,RouteSummarySource!$B$5:$O$563,Route_Summary!C$1,FALSE)))</f>
        <v>Lake Meridian - Seattle CBD</v>
      </c>
      <c r="D117" s="110" t="str">
        <f>IF($B117="","",IF(VLOOKUP($B117,RouteSummarySource!$B$5:$O$563,Route_Summary!D$1,FALSE)="","",VLOOKUP($B117,RouteSummarySource!$B$5:$O$563,Route_Summary!D$1,FALSE)))</f>
        <v>Peak</v>
      </c>
      <c r="E117" s="112" t="str">
        <f>IF($B117="","",IF(VLOOKUP($B117,RouteSummarySource!$B$5:$O$563,Route_Summary!E$1,FALSE)="","",VLOOKUP($B117,RouteSummarySource!$B$5:$O$563,Route_Summary!E$1,FALSE)))</f>
        <v>Peak</v>
      </c>
      <c r="F117" s="110" t="str">
        <f>IF($B117="","",IF(VLOOKUP($B117,RouteSummarySource!$B$5:$O$563,Route_Summary!F$1,FALSE)="","",VLOOKUP($B117,RouteSummarySource!$B$5:$O$563,Route_Summary!F$1,FALSE)))</f>
        <v>D</v>
      </c>
      <c r="G117" s="111" t="str">
        <f>IF($B117="","",IF(VLOOKUP($B117,RouteSummarySource!$B$5:$O$563,Route_Summary!G$1,FALSE)="","",VLOOKUP($B117,RouteSummarySource!$B$5:$O$563,Route_Summary!G$1,FALSE)))</f>
        <v/>
      </c>
      <c r="H117" s="112" t="str">
        <f>IF($B117="","",IF(VLOOKUP($B117,RouteSummarySource!$B$5:$O$563,Route_Summary!H$1,FALSE)="","",VLOOKUP($B117,RouteSummarySource!$B$5:$O$563,Route_Summary!H$1,FALSE)))</f>
        <v/>
      </c>
      <c r="I117" s="110" t="str">
        <f>IF($B117="","",IF(VLOOKUP($B117,RouteSummarySource!$B$5:$O$563,Route_Summary!I$1,FALSE)="","",VLOOKUP($B117,RouteSummarySource!$B$5:$O$563,Route_Summary!I$1,FALSE)))</f>
        <v>Yes</v>
      </c>
      <c r="J117" s="64" t="str">
        <f>IF($B117="","",IF(VLOOKUP($B117,RouteSummarySource!$B$5:$O$563,Route_Summary!J$1,FALSE)="","",VLOOKUP($B117,RouteSummarySource!$B$5:$O$563,Route_Summary!J$1,FALSE)))</f>
        <v>Yes</v>
      </c>
      <c r="K117" s="110" t="str">
        <f>IF($B117="","",IF(VLOOKUP($B117,RouteSummarySource!$B$5:$O$563,Route_Summary!K$1,FALSE)="","",VLOOKUP($B117,RouteSummarySource!$B$5:$O$563,Route_Summary!K$1,FALSE)))</f>
        <v>Peak</v>
      </c>
      <c r="L117" s="111" t="str">
        <f>IF($B117="","",IF(VLOOKUP($B117,RouteSummarySource!$B$5:$O$563,Route_Summary!L$1,FALSE)="","",VLOOKUP($B117,RouteSummarySource!$B$5:$O$563,Route_Summary!L$1,FALSE)))</f>
        <v>Peak</v>
      </c>
      <c r="M117" s="112" t="str">
        <f>IF($B117="","",IF(VLOOKUP($B117,RouteSummarySource!$B$5:$O$563,Route_Summary!M$1,FALSE)="","",VLOOKUP($B117,RouteSummarySource!$B$5:$O$563,Route_Summary!M$1,FALSE)))</f>
        <v>Peak</v>
      </c>
      <c r="N117" s="62" t="str">
        <f>IF($B117="","",IF(VLOOKUP($B117,RouteSummarySource!$B$5:$O$563,Route_Summary!N$1,FALSE)="","",VLOOKUP($B117,RouteSummarySource!$B$5:$O$563,Route_Summary!N$1,FALSE)))</f>
        <v>Low</v>
      </c>
      <c r="O117" s="180" t="str">
        <f>IF($B117="","",IF(VLOOKUP($B117,RouteSummarySource!$B$5:$O$563,Route_Summary!O$1,FALSE)="","",VLOOKUP($B117,RouteSummarySource!$B$5:$O$563,Route_Summary!O$1,FALSE)))</f>
        <v>2</v>
      </c>
      <c r="P117" s="110" t="str">
        <f>IF($B117="","",IF(VLOOKUP($B117,RouteSummarySource!$B$5:$Q$563,Route_Summary!P$1,FALSE)=0,"",VLOOKUP($B117,RouteSummarySource!$B$5:$Q$563,Route_Summary!P$1,FALSE)))</f>
        <v>Restructure</v>
      </c>
      <c r="Q117" s="179" t="str">
        <f>IF($B117="","",IF(VLOOKUP($B117,RouteSummarySource!$B$5:$Q$563,Route_Summary!Q$1,FALSE)="","",VLOOKUP($B117,RouteSummarySource!$B$5:$Q$563,Route_Summary!Q$1,FALSE)))</f>
        <v>Revised</v>
      </c>
      <c r="R117" s="358">
        <f>IF($B117="","",IF(VLOOKUP($B117,RouteSummarySource!$B$5:$R$563,Route_Summary!R$1,FALSE)="","",VLOOKUP($B117,RouteSummarySource!$B$5:$R$563,Route_Summary!R$1,FALSE)))</f>
        <v>42036</v>
      </c>
    </row>
    <row r="118" spans="1:18" x14ac:dyDescent="0.25">
      <c r="A118">
        <v>104</v>
      </c>
      <c r="B118" s="110">
        <f>IF(HLOOKUP($B$3,'Route by Jurisdiction'!$A$1:$AP$214,A118,FALSE)="","",HLOOKUP($B$3,'Route by Jurisdiction'!$A$1:$AP$214,A118,FALSE))</f>
        <v>158</v>
      </c>
      <c r="C118" s="64" t="str">
        <f>IF($B118="","",IF(VLOOKUP($B118,RouteSummarySource!$B$5:$O$563,Route_Summary!C$1,FALSE)="","",VLOOKUP($B118,RouteSummarySource!$B$5:$O$563,Route_Summary!C$1,FALSE)))</f>
        <v>Kent East Hill - Seattle CBD</v>
      </c>
      <c r="D118" s="110" t="str">
        <f>IF($B118="","",IF(VLOOKUP($B118,RouteSummarySource!$B$5:$O$563,Route_Summary!D$1,FALSE)="","",VLOOKUP($B118,RouteSummarySource!$B$5:$O$563,Route_Summary!D$1,FALSE)))</f>
        <v>Peak</v>
      </c>
      <c r="E118" s="112" t="str">
        <f>IF($B118="","",IF(VLOOKUP($B118,RouteSummarySource!$B$5:$O$563,Route_Summary!E$1,FALSE)="","",VLOOKUP($B118,RouteSummarySource!$B$5:$O$563,Route_Summary!E$1,FALSE)))</f>
        <v>Peak</v>
      </c>
      <c r="F118" s="110" t="str">
        <f>IF($B118="","",IF(VLOOKUP($B118,RouteSummarySource!$B$5:$O$563,Route_Summary!F$1,FALSE)="","",VLOOKUP($B118,RouteSummarySource!$B$5:$O$563,Route_Summary!F$1,FALSE)))</f>
        <v>D</v>
      </c>
      <c r="G118" s="111" t="str">
        <f>IF($B118="","",IF(VLOOKUP($B118,RouteSummarySource!$B$5:$O$563,Route_Summary!G$1,FALSE)="","",VLOOKUP($B118,RouteSummarySource!$B$5:$O$563,Route_Summary!G$1,FALSE)))</f>
        <v/>
      </c>
      <c r="H118" s="112" t="str">
        <f>IF($B118="","",IF(VLOOKUP($B118,RouteSummarySource!$B$5:$O$563,Route_Summary!H$1,FALSE)="","",VLOOKUP($B118,RouteSummarySource!$B$5:$O$563,Route_Summary!H$1,FALSE)))</f>
        <v/>
      </c>
      <c r="I118" s="110" t="str">
        <f>IF($B118="","",IF(VLOOKUP($B118,RouteSummarySource!$B$5:$O$563,Route_Summary!I$1,FALSE)="","",VLOOKUP($B118,RouteSummarySource!$B$5:$O$563,Route_Summary!I$1,FALSE)))</f>
        <v>Yes</v>
      </c>
      <c r="J118" s="64" t="str">
        <f>IF($B118="","",IF(VLOOKUP($B118,RouteSummarySource!$B$5:$O$563,Route_Summary!J$1,FALSE)="","",VLOOKUP($B118,RouteSummarySource!$B$5:$O$563,Route_Summary!J$1,FALSE)))</f>
        <v>Yes</v>
      </c>
      <c r="K118" s="110" t="str">
        <f>IF($B118="","",IF(VLOOKUP($B118,RouteSummarySource!$B$5:$O$563,Route_Summary!K$1,FALSE)="","",VLOOKUP($B118,RouteSummarySource!$B$5:$O$563,Route_Summary!K$1,FALSE)))</f>
        <v>Peak</v>
      </c>
      <c r="L118" s="111" t="str">
        <f>IF($B118="","",IF(VLOOKUP($B118,RouteSummarySource!$B$5:$O$563,Route_Summary!L$1,FALSE)="","",VLOOKUP($B118,RouteSummarySource!$B$5:$O$563,Route_Summary!L$1,FALSE)))</f>
        <v>Peak</v>
      </c>
      <c r="M118" s="112" t="str">
        <f>IF($B118="","",IF(VLOOKUP($B118,RouteSummarySource!$B$5:$O$563,Route_Summary!M$1,FALSE)="","",VLOOKUP($B118,RouteSummarySource!$B$5:$O$563,Route_Summary!M$1,FALSE)))</f>
        <v>Peak</v>
      </c>
      <c r="N118" s="62" t="str">
        <f>IF($B118="","",IF(VLOOKUP($B118,RouteSummarySource!$B$5:$O$563,Route_Summary!N$1,FALSE)="","",VLOOKUP($B118,RouteSummarySource!$B$5:$O$563,Route_Summary!N$1,FALSE)))</f>
        <v>Low</v>
      </c>
      <c r="O118" s="180" t="str">
        <f>IF($B118="","",IF(VLOOKUP($B118,RouteSummarySource!$B$5:$O$563,Route_Summary!O$1,FALSE)="","",VLOOKUP($B118,RouteSummarySource!$B$5:$O$563,Route_Summary!O$1,FALSE)))</f>
        <v>-</v>
      </c>
      <c r="P118" s="110" t="str">
        <f>IF($B118="","",IF(VLOOKUP($B118,RouteSummarySource!$B$5:$Q$563,Route_Summary!P$1,FALSE)=0,"",VLOOKUP($B118,RouteSummarySource!$B$5:$Q$563,Route_Summary!P$1,FALSE)))</f>
        <v>Restructure</v>
      </c>
      <c r="Q118" s="179" t="str">
        <f>IF($B118="","",IF(VLOOKUP($B118,RouteSummarySource!$B$5:$Q$563,Route_Summary!Q$1,FALSE)="","",VLOOKUP($B118,RouteSummarySource!$B$5:$Q$563,Route_Summary!Q$1,FALSE)))</f>
        <v>Deleted</v>
      </c>
      <c r="R118" s="358">
        <f>IF($B118="","",IF(VLOOKUP($B118,RouteSummarySource!$B$5:$R$563,Route_Summary!R$1,FALSE)="","",VLOOKUP($B118,RouteSummarySource!$B$5:$R$563,Route_Summary!R$1,FALSE)))</f>
        <v>42036</v>
      </c>
    </row>
    <row r="119" spans="1:18" x14ac:dyDescent="0.25">
      <c r="A119">
        <v>105</v>
      </c>
      <c r="B119" s="110">
        <f>IF(HLOOKUP($B$3,'Route by Jurisdiction'!$A$1:$AP$214,A119,FALSE)="","",HLOOKUP($B$3,'Route by Jurisdiction'!$A$1:$AP$214,A119,FALSE))</f>
        <v>159</v>
      </c>
      <c r="C119" s="64" t="str">
        <f>IF($B119="","",IF(VLOOKUP($B119,RouteSummarySource!$B$5:$O$563,Route_Summary!C$1,FALSE)="","",VLOOKUP($B119,RouteSummarySource!$B$5:$O$563,Route_Summary!C$1,FALSE)))</f>
        <v>Timberlane - Seattle CBD</v>
      </c>
      <c r="D119" s="110" t="str">
        <f>IF($B119="","",IF(VLOOKUP($B119,RouteSummarySource!$B$5:$O$563,Route_Summary!D$1,FALSE)="","",VLOOKUP($B119,RouteSummarySource!$B$5:$O$563,Route_Summary!D$1,FALSE)))</f>
        <v>Peak</v>
      </c>
      <c r="E119" s="112" t="str">
        <f>IF($B119="","",IF(VLOOKUP($B119,RouteSummarySource!$B$5:$O$563,Route_Summary!E$1,FALSE)="","",VLOOKUP($B119,RouteSummarySource!$B$5:$O$563,Route_Summary!E$1,FALSE)))</f>
        <v>Peak</v>
      </c>
      <c r="F119" s="110" t="str">
        <f>IF($B119="","",IF(VLOOKUP($B119,RouteSummarySource!$B$5:$O$563,Route_Summary!F$1,FALSE)="","",VLOOKUP($B119,RouteSummarySource!$B$5:$O$563,Route_Summary!F$1,FALSE)))</f>
        <v>D</v>
      </c>
      <c r="G119" s="111" t="str">
        <f>IF($B119="","",IF(VLOOKUP($B119,RouteSummarySource!$B$5:$O$563,Route_Summary!G$1,FALSE)="","",VLOOKUP($B119,RouteSummarySource!$B$5:$O$563,Route_Summary!G$1,FALSE)))</f>
        <v/>
      </c>
      <c r="H119" s="112" t="str">
        <f>IF($B119="","",IF(VLOOKUP($B119,RouteSummarySource!$B$5:$O$563,Route_Summary!H$1,FALSE)="","",VLOOKUP($B119,RouteSummarySource!$B$5:$O$563,Route_Summary!H$1,FALSE)))</f>
        <v/>
      </c>
      <c r="I119" s="110" t="str">
        <f>IF($B119="","",IF(VLOOKUP($B119,RouteSummarySource!$B$5:$O$563,Route_Summary!I$1,FALSE)="","",VLOOKUP($B119,RouteSummarySource!$B$5:$O$563,Route_Summary!I$1,FALSE)))</f>
        <v>No</v>
      </c>
      <c r="J119" s="64" t="str">
        <f>IF($B119="","",IF(VLOOKUP($B119,RouteSummarySource!$B$5:$O$563,Route_Summary!J$1,FALSE)="","",VLOOKUP($B119,RouteSummarySource!$B$5:$O$563,Route_Summary!J$1,FALSE)))</f>
        <v>No</v>
      </c>
      <c r="K119" s="110" t="str">
        <f>IF($B119="","",IF(VLOOKUP($B119,RouteSummarySource!$B$5:$O$563,Route_Summary!K$1,FALSE)="","",VLOOKUP($B119,RouteSummarySource!$B$5:$O$563,Route_Summary!K$1,FALSE)))</f>
        <v>Peak</v>
      </c>
      <c r="L119" s="111" t="str">
        <f>IF($B119="","",IF(VLOOKUP($B119,RouteSummarySource!$B$5:$O$563,Route_Summary!L$1,FALSE)="","",VLOOKUP($B119,RouteSummarySource!$B$5:$O$563,Route_Summary!L$1,FALSE)))</f>
        <v>Peak</v>
      </c>
      <c r="M119" s="112" t="str">
        <f>IF($B119="","",IF(VLOOKUP($B119,RouteSummarySource!$B$5:$O$563,Route_Summary!M$1,FALSE)="","",VLOOKUP($B119,RouteSummarySource!$B$5:$O$563,Route_Summary!M$1,FALSE)))</f>
        <v>Peak</v>
      </c>
      <c r="N119" s="62" t="str">
        <f>IF($B119="","",IF(VLOOKUP($B119,RouteSummarySource!$B$5:$O$563,Route_Summary!N$1,FALSE)="","",VLOOKUP($B119,RouteSummarySource!$B$5:$O$563,Route_Summary!N$1,FALSE)))</f>
        <v>High</v>
      </c>
      <c r="O119" s="180" t="str">
        <f>IF($B119="","",IF(VLOOKUP($B119,RouteSummarySource!$B$5:$O$563,Route_Summary!O$1,FALSE)="","",VLOOKUP($B119,RouteSummarySource!$B$5:$O$563,Route_Summary!O$1,FALSE)))</f>
        <v>-</v>
      </c>
      <c r="P119" s="110" t="str">
        <f>IF($B119="","",IF(VLOOKUP($B119,RouteSummarySource!$B$5:$Q$563,Route_Summary!P$1,FALSE)=0,"",VLOOKUP($B119,RouteSummarySource!$B$5:$Q$563,Route_Summary!P$1,FALSE)))</f>
        <v>Restructure</v>
      </c>
      <c r="Q119" s="179" t="str">
        <f>IF($B119="","",IF(VLOOKUP($B119,RouteSummarySource!$B$5:$Q$563,Route_Summary!Q$1,FALSE)="","",VLOOKUP($B119,RouteSummarySource!$B$5:$Q$563,Route_Summary!Q$1,FALSE)))</f>
        <v>Deleted</v>
      </c>
      <c r="R119" s="358">
        <f>IF($B119="","",IF(VLOOKUP($B119,RouteSummarySource!$B$5:$R$563,Route_Summary!R$1,FALSE)="","",VLOOKUP($B119,RouteSummarySource!$B$5:$R$563,Route_Summary!R$1,FALSE)))</f>
        <v>42036</v>
      </c>
    </row>
    <row r="120" spans="1:18" x14ac:dyDescent="0.25">
      <c r="A120">
        <v>106</v>
      </c>
      <c r="B120" s="110">
        <f>IF(HLOOKUP($B$3,'Route by Jurisdiction'!$A$1:$AP$214,A120,FALSE)="","",HLOOKUP($B$3,'Route by Jurisdiction'!$A$1:$AP$214,A120,FALSE))</f>
        <v>161</v>
      </c>
      <c r="C120" s="64" t="str">
        <f>IF($B120="","",IF(VLOOKUP($B120,RouteSummarySource!$B$5:$O$563,Route_Summary!C$1,FALSE)="","",VLOOKUP($B120,RouteSummarySource!$B$5:$O$563,Route_Summary!C$1,FALSE)))</f>
        <v>Lake Meridian - Seattle CBD</v>
      </c>
      <c r="D120" s="110" t="str">
        <f>IF($B120="","",IF(VLOOKUP($B120,RouteSummarySource!$B$5:$O$563,Route_Summary!D$1,FALSE)="","",VLOOKUP($B120,RouteSummarySource!$B$5:$O$563,Route_Summary!D$1,FALSE)))</f>
        <v>Peak</v>
      </c>
      <c r="E120" s="112" t="str">
        <f>IF($B120="","",IF(VLOOKUP($B120,RouteSummarySource!$B$5:$O$563,Route_Summary!E$1,FALSE)="","",VLOOKUP($B120,RouteSummarySource!$B$5:$O$563,Route_Summary!E$1,FALSE)))</f>
        <v>Peak</v>
      </c>
      <c r="F120" s="110" t="str">
        <f>IF($B120="","",IF(VLOOKUP($B120,RouteSummarySource!$B$5:$O$563,Route_Summary!F$1,FALSE)="","",VLOOKUP($B120,RouteSummarySource!$B$5:$O$563,Route_Summary!F$1,FALSE)))</f>
        <v>D</v>
      </c>
      <c r="G120" s="111" t="str">
        <f>IF($B120="","",IF(VLOOKUP($B120,RouteSummarySource!$B$5:$O$563,Route_Summary!G$1,FALSE)="","",VLOOKUP($B120,RouteSummarySource!$B$5:$O$563,Route_Summary!G$1,FALSE)))</f>
        <v/>
      </c>
      <c r="H120" s="112" t="str">
        <f>IF($B120="","",IF(VLOOKUP($B120,RouteSummarySource!$B$5:$O$563,Route_Summary!H$1,FALSE)="","",VLOOKUP($B120,RouteSummarySource!$B$5:$O$563,Route_Summary!H$1,FALSE)))</f>
        <v/>
      </c>
      <c r="I120" s="110" t="str">
        <f>IF($B120="","",IF(VLOOKUP($B120,RouteSummarySource!$B$5:$O$563,Route_Summary!I$1,FALSE)="","",VLOOKUP($B120,RouteSummarySource!$B$5:$O$563,Route_Summary!I$1,FALSE)))</f>
        <v>Yes</v>
      </c>
      <c r="J120" s="64" t="str">
        <f>IF($B120="","",IF(VLOOKUP($B120,RouteSummarySource!$B$5:$O$563,Route_Summary!J$1,FALSE)="","",VLOOKUP($B120,RouteSummarySource!$B$5:$O$563,Route_Summary!J$1,FALSE)))</f>
        <v>No</v>
      </c>
      <c r="K120" s="110" t="str">
        <f>IF($B120="","",IF(VLOOKUP($B120,RouteSummarySource!$B$5:$O$563,Route_Summary!K$1,FALSE)="","",VLOOKUP($B120,RouteSummarySource!$B$5:$O$563,Route_Summary!K$1,FALSE)))</f>
        <v>Peak</v>
      </c>
      <c r="L120" s="111" t="str">
        <f>IF($B120="","",IF(VLOOKUP($B120,RouteSummarySource!$B$5:$O$563,Route_Summary!L$1,FALSE)="","",VLOOKUP($B120,RouteSummarySource!$B$5:$O$563,Route_Summary!L$1,FALSE)))</f>
        <v>Peak</v>
      </c>
      <c r="M120" s="112" t="str">
        <f>IF($B120="","",IF(VLOOKUP($B120,RouteSummarySource!$B$5:$O$563,Route_Summary!M$1,FALSE)="","",VLOOKUP($B120,RouteSummarySource!$B$5:$O$563,Route_Summary!M$1,FALSE)))</f>
        <v>Peak</v>
      </c>
      <c r="N120" s="62" t="str">
        <f>IF($B120="","",IF(VLOOKUP($B120,RouteSummarySource!$B$5:$O$563,Route_Summary!N$1,FALSE)="","",VLOOKUP($B120,RouteSummarySource!$B$5:$O$563,Route_Summary!N$1,FALSE)))</f>
        <v>High</v>
      </c>
      <c r="O120" s="180" t="str">
        <f>IF($B120="","",IF(VLOOKUP($B120,RouteSummarySource!$B$5:$O$563,Route_Summary!O$1,FALSE)="","",VLOOKUP($B120,RouteSummarySource!$B$5:$O$563,Route_Summary!O$1,FALSE)))</f>
        <v>-</v>
      </c>
      <c r="P120" s="110" t="str">
        <f>IF($B120="","",IF(VLOOKUP($B120,RouteSummarySource!$B$5:$Q$563,Route_Summary!P$1,FALSE)=0,"",VLOOKUP($B120,RouteSummarySource!$B$5:$Q$563,Route_Summary!P$1,FALSE)))</f>
        <v>Lowest performing</v>
      </c>
      <c r="Q120" s="179" t="str">
        <f>IF($B120="","",IF(VLOOKUP($B120,RouteSummarySource!$B$5:$Q$563,Route_Summary!Q$1,FALSE)="","",VLOOKUP($B120,RouteSummarySource!$B$5:$Q$563,Route_Summary!Q$1,FALSE)))</f>
        <v>Deleted</v>
      </c>
      <c r="R120" s="358">
        <f>IF($B120="","",IF(VLOOKUP($B120,RouteSummarySource!$B$5:$R$563,Route_Summary!R$1,FALSE)="","",VLOOKUP($B120,RouteSummarySource!$B$5:$R$563,Route_Summary!R$1,FALSE)))</f>
        <v>41883</v>
      </c>
    </row>
    <row r="121" spans="1:18" x14ac:dyDescent="0.25">
      <c r="A121">
        <v>107</v>
      </c>
      <c r="B121" s="110">
        <f>IF(HLOOKUP($B$3,'Route by Jurisdiction'!$A$1:$AP$214,A121,FALSE)="","",HLOOKUP($B$3,'Route by Jurisdiction'!$A$1:$AP$214,A121,FALSE))</f>
        <v>164</v>
      </c>
      <c r="C121" s="64" t="str">
        <f>IF($B121="","",IF(VLOOKUP($B121,RouteSummarySource!$B$5:$O$563,Route_Summary!C$1,FALSE)="","",VLOOKUP($B121,RouteSummarySource!$B$5:$O$563,Route_Summary!C$1,FALSE)))</f>
        <v>Green River CC - Kent Station</v>
      </c>
      <c r="D121" s="110">
        <f>IF($B121="","",IF(VLOOKUP($B121,RouteSummarySource!$B$5:$O$563,Route_Summary!D$1,FALSE)="","",VLOOKUP($B121,RouteSummarySource!$B$5:$O$563,Route_Summary!D$1,FALSE)))</f>
        <v>37</v>
      </c>
      <c r="E121" s="112" t="str">
        <f>IF($B121="","",IF(VLOOKUP($B121,RouteSummarySource!$B$5:$O$563,Route_Summary!E$1,FALSE)="","",VLOOKUP($B121,RouteSummarySource!$B$5:$O$563,Route_Summary!E$1,FALSE)))</f>
        <v>Very Frequent</v>
      </c>
      <c r="F121" s="110" t="str">
        <f>IF($B121="","",IF(VLOOKUP($B121,RouteSummarySource!$B$5:$O$563,Route_Summary!F$1,FALSE)="","",VLOOKUP($B121,RouteSummarySource!$B$5:$O$563,Route_Summary!F$1,FALSE)))</f>
        <v>A</v>
      </c>
      <c r="G121" s="111" t="str">
        <f>IF($B121="","",IF(VLOOKUP($B121,RouteSummarySource!$B$5:$O$563,Route_Summary!G$1,FALSE)="","",VLOOKUP($B121,RouteSummarySource!$B$5:$O$563,Route_Summary!G$1,FALSE)))</f>
        <v>A</v>
      </c>
      <c r="H121" s="112" t="str">
        <f>IF($B121="","",IF(VLOOKUP($B121,RouteSummarySource!$B$5:$O$563,Route_Summary!H$1,FALSE)="","",VLOOKUP($B121,RouteSummarySource!$B$5:$O$563,Route_Summary!H$1,FALSE)))</f>
        <v>A</v>
      </c>
      <c r="I121" s="110" t="str">
        <f>IF($B121="","",IF(VLOOKUP($B121,RouteSummarySource!$B$5:$O$563,Route_Summary!I$1,FALSE)="","",VLOOKUP($B121,RouteSummarySource!$B$5:$O$563,Route_Summary!I$1,FALSE)))</f>
        <v/>
      </c>
      <c r="J121" s="64" t="str">
        <f>IF($B121="","",IF(VLOOKUP($B121,RouteSummarySource!$B$5:$O$563,Route_Summary!J$1,FALSE)="","",VLOOKUP($B121,RouteSummarySource!$B$5:$O$563,Route_Summary!J$1,FALSE)))</f>
        <v/>
      </c>
      <c r="K121" s="110" t="str">
        <f>IF($B121="","",IF(VLOOKUP($B121,RouteSummarySource!$B$5:$O$563,Route_Summary!K$1,FALSE)="","",VLOOKUP($B121,RouteSummarySource!$B$5:$O$563,Route_Summary!K$1,FALSE)))</f>
        <v>Below</v>
      </c>
      <c r="L121" s="111" t="str">
        <f>IF($B121="","",IF(VLOOKUP($B121,RouteSummarySource!$B$5:$O$563,Route_Summary!L$1,FALSE)="","",VLOOKUP($B121,RouteSummarySource!$B$5:$O$563,Route_Summary!L$1,FALSE)))</f>
        <v>Below</v>
      </c>
      <c r="M121" s="112" t="str">
        <f>IF($B121="","",IF(VLOOKUP($B121,RouteSummarySource!$B$5:$O$563,Route_Summary!M$1,FALSE)="","",VLOOKUP($B121,RouteSummarySource!$B$5:$O$563,Route_Summary!M$1,FALSE)))</f>
        <v>Below</v>
      </c>
      <c r="N121" s="62" t="str">
        <f>IF($B121="","",IF(VLOOKUP($B121,RouteSummarySource!$B$5:$O$563,Route_Summary!N$1,FALSE)="","",VLOOKUP($B121,RouteSummarySource!$B$5:$O$563,Route_Summary!N$1,FALSE)))</f>
        <v>Low</v>
      </c>
      <c r="O121" s="180" t="str">
        <f>IF($B121="","",IF(VLOOKUP($B121,RouteSummarySource!$B$5:$O$563,Route_Summary!O$1,FALSE)="","",VLOOKUP($B121,RouteSummarySource!$B$5:$O$563,Route_Summary!O$1,FALSE)))</f>
        <v>1, 3, 4</v>
      </c>
      <c r="P121" s="110" t="str">
        <f>IF($B121="","",IF(VLOOKUP($B121,RouteSummarySource!$B$5:$Q$563,Route_Summary!P$1,FALSE)=0,"",VLOOKUP($B121,RouteSummarySource!$B$5:$Q$563,Route_Summary!P$1,FALSE)))</f>
        <v/>
      </c>
      <c r="Q121" s="179" t="str">
        <f>IF($B121="","",IF(VLOOKUP($B121,RouteSummarySource!$B$5:$Q$563,Route_Summary!Q$1,FALSE)="","",VLOOKUP($B121,RouteSummarySource!$B$5:$Q$563,Route_Summary!Q$1,FALSE)))</f>
        <v>Unchanged</v>
      </c>
      <c r="R121" s="358" t="str">
        <f>IF($B121="","",IF(VLOOKUP($B121,RouteSummarySource!$B$5:$R$563,Route_Summary!R$1,FALSE)="","",VLOOKUP($B121,RouteSummarySource!$B$5:$R$563,Route_Summary!R$1,FALSE)))</f>
        <v>N/A</v>
      </c>
    </row>
    <row r="122" spans="1:18" x14ac:dyDescent="0.25">
      <c r="A122">
        <v>108</v>
      </c>
      <c r="B122" s="110">
        <f>IF(HLOOKUP($B$3,'Route by Jurisdiction'!$A$1:$AP$214,A122,FALSE)="","",HLOOKUP($B$3,'Route by Jurisdiction'!$A$1:$AP$214,A122,FALSE))</f>
        <v>166</v>
      </c>
      <c r="C122" s="64" t="str">
        <f>IF($B122="","",IF(VLOOKUP($B122,RouteSummarySource!$B$5:$O$563,Route_Summary!C$1,FALSE)="","",VLOOKUP($B122,RouteSummarySource!$B$5:$O$563,Route_Summary!C$1,FALSE)))</f>
        <v>Kent Station - Burien TC</v>
      </c>
      <c r="D122" s="110">
        <f>IF($B122="","",IF(VLOOKUP($B122,RouteSummarySource!$B$5:$O$563,Route_Summary!D$1,FALSE)="","",VLOOKUP($B122,RouteSummarySource!$B$5:$O$563,Route_Summary!D$1,FALSE)))</f>
        <v>48</v>
      </c>
      <c r="E122" s="112" t="str">
        <f>IF($B122="","",IF(VLOOKUP($B122,RouteSummarySource!$B$5:$O$563,Route_Summary!E$1,FALSE)="","",VLOOKUP($B122,RouteSummarySource!$B$5:$O$563,Route_Summary!E$1,FALSE)))</f>
        <v>Local</v>
      </c>
      <c r="F122" s="110" t="str">
        <f>IF($B122="","",IF(VLOOKUP($B122,RouteSummarySource!$B$5:$O$563,Route_Summary!F$1,FALSE)="","",VLOOKUP($B122,RouteSummarySource!$B$5:$O$563,Route_Summary!F$1,FALSE)))</f>
        <v>A</v>
      </c>
      <c r="G122" s="111" t="str">
        <f>IF($B122="","",IF(VLOOKUP($B122,RouteSummarySource!$B$5:$O$563,Route_Summary!G$1,FALSE)="","",VLOOKUP($B122,RouteSummarySource!$B$5:$O$563,Route_Summary!G$1,FALSE)))</f>
        <v>A</v>
      </c>
      <c r="H122" s="112" t="str">
        <f>IF($B122="","",IF(VLOOKUP($B122,RouteSummarySource!$B$5:$O$563,Route_Summary!H$1,FALSE)="","",VLOOKUP($B122,RouteSummarySource!$B$5:$O$563,Route_Summary!H$1,FALSE)))</f>
        <v>B</v>
      </c>
      <c r="I122" s="110" t="str">
        <f>IF($B122="","",IF(VLOOKUP($B122,RouteSummarySource!$B$5:$O$563,Route_Summary!I$1,FALSE)="","",VLOOKUP($B122,RouteSummarySource!$B$5:$O$563,Route_Summary!I$1,FALSE)))</f>
        <v/>
      </c>
      <c r="J122" s="64" t="str">
        <f>IF($B122="","",IF(VLOOKUP($B122,RouteSummarySource!$B$5:$O$563,Route_Summary!J$1,FALSE)="","",VLOOKUP($B122,RouteSummarySource!$B$5:$O$563,Route_Summary!J$1,FALSE)))</f>
        <v/>
      </c>
      <c r="K122" s="110" t="str">
        <f>IF($B122="","",IF(VLOOKUP($B122,RouteSummarySource!$B$5:$O$563,Route_Summary!K$1,FALSE)="","",VLOOKUP($B122,RouteSummarySource!$B$5:$O$563,Route_Summary!K$1,FALSE)))</f>
        <v>At</v>
      </c>
      <c r="L122" s="111" t="str">
        <f>IF($B122="","",IF(VLOOKUP($B122,RouteSummarySource!$B$5:$O$563,Route_Summary!L$1,FALSE)="","",VLOOKUP($B122,RouteSummarySource!$B$5:$O$563,Route_Summary!L$1,FALSE)))</f>
        <v>At</v>
      </c>
      <c r="M122" s="112" t="str">
        <f>IF($B122="","",IF(VLOOKUP($B122,RouteSummarySource!$B$5:$O$563,Route_Summary!M$1,FALSE)="","",VLOOKUP($B122,RouteSummarySource!$B$5:$O$563,Route_Summary!M$1,FALSE)))</f>
        <v>At</v>
      </c>
      <c r="N122" s="62" t="str">
        <f>IF($B122="","",IF(VLOOKUP($B122,RouteSummarySource!$B$5:$O$563,Route_Summary!N$1,FALSE)="","",VLOOKUP($B122,RouteSummarySource!$B$5:$O$563,Route_Summary!N$1,FALSE)))</f>
        <v>Low</v>
      </c>
      <c r="O122" s="180" t="str">
        <f>IF($B122="","",IF(VLOOKUP($B122,RouteSummarySource!$B$5:$O$563,Route_Summary!O$1,FALSE)="","",VLOOKUP($B122,RouteSummarySource!$B$5:$O$563,Route_Summary!O$1,FALSE)))</f>
        <v>2, 4</v>
      </c>
      <c r="P122" s="110" t="str">
        <f>IF($B122="","",IF(VLOOKUP($B122,RouteSummarySource!$B$5:$Q$563,Route_Summary!P$1,FALSE)=0,"",VLOOKUP($B122,RouteSummarySource!$B$5:$Q$563,Route_Summary!P$1,FALSE)))</f>
        <v/>
      </c>
      <c r="Q122" s="179" t="str">
        <f>IF($B122="","",IF(VLOOKUP($B122,RouteSummarySource!$B$5:$Q$563,Route_Summary!Q$1,FALSE)="","",VLOOKUP($B122,RouteSummarySource!$B$5:$Q$563,Route_Summary!Q$1,FALSE)))</f>
        <v>Unchanged</v>
      </c>
      <c r="R122" s="358" t="str">
        <f>IF($B122="","",IF(VLOOKUP($B122,RouteSummarySource!$B$5:$R$563,Route_Summary!R$1,FALSE)="","",VLOOKUP($B122,RouteSummarySource!$B$5:$R$563,Route_Summary!R$1,FALSE)))</f>
        <v>N/A</v>
      </c>
    </row>
    <row r="123" spans="1:18" x14ac:dyDescent="0.25">
      <c r="A123">
        <v>109</v>
      </c>
      <c r="B123" s="110">
        <f>IF(HLOOKUP($B$3,'Route by Jurisdiction'!$A$1:$AP$214,A123,FALSE)="","",HLOOKUP($B$3,'Route by Jurisdiction'!$A$1:$AP$214,A123,FALSE))</f>
        <v>167</v>
      </c>
      <c r="C123" s="64" t="str">
        <f>IF($B123="","",IF(VLOOKUP($B123,RouteSummarySource!$B$5:$O$563,Route_Summary!C$1,FALSE)="","",VLOOKUP($B123,RouteSummarySource!$B$5:$O$563,Route_Summary!C$1,FALSE)))</f>
        <v>Renton - Newport Hills - University District</v>
      </c>
      <c r="D123" s="110" t="str">
        <f>IF($B123="","",IF(VLOOKUP($B123,RouteSummarySource!$B$5:$O$563,Route_Summary!D$1,FALSE)="","",VLOOKUP($B123,RouteSummarySource!$B$5:$O$563,Route_Summary!D$1,FALSE)))</f>
        <v>Peak</v>
      </c>
      <c r="E123" s="112" t="str">
        <f>IF($B123="","",IF(VLOOKUP($B123,RouteSummarySource!$B$5:$O$563,Route_Summary!E$1,FALSE)="","",VLOOKUP($B123,RouteSummarySource!$B$5:$O$563,Route_Summary!E$1,FALSE)))</f>
        <v>Peak</v>
      </c>
      <c r="F123" s="110" t="str">
        <f>IF($B123="","",IF(VLOOKUP($B123,RouteSummarySource!$B$5:$O$563,Route_Summary!F$1,FALSE)="","",VLOOKUP($B123,RouteSummarySource!$B$5:$O$563,Route_Summary!F$1,FALSE)))</f>
        <v>B</v>
      </c>
      <c r="G123" s="111" t="str">
        <f>IF($B123="","",IF(VLOOKUP($B123,RouteSummarySource!$B$5:$O$563,Route_Summary!G$1,FALSE)="","",VLOOKUP($B123,RouteSummarySource!$B$5:$O$563,Route_Summary!G$1,FALSE)))</f>
        <v/>
      </c>
      <c r="H123" s="112" t="str">
        <f>IF($B123="","",IF(VLOOKUP($B123,RouteSummarySource!$B$5:$O$563,Route_Summary!H$1,FALSE)="","",VLOOKUP($B123,RouteSummarySource!$B$5:$O$563,Route_Summary!H$1,FALSE)))</f>
        <v/>
      </c>
      <c r="I123" s="110" t="str">
        <f>IF($B123="","",IF(VLOOKUP($B123,RouteSummarySource!$B$5:$O$563,Route_Summary!I$1,FALSE)="","",VLOOKUP($B123,RouteSummarySource!$B$5:$O$563,Route_Summary!I$1,FALSE)))</f>
        <v>Yes</v>
      </c>
      <c r="J123" s="64" t="str">
        <f>IF($B123="","",IF(VLOOKUP($B123,RouteSummarySource!$B$5:$O$563,Route_Summary!J$1,FALSE)="","",VLOOKUP($B123,RouteSummarySource!$B$5:$O$563,Route_Summary!J$1,FALSE)))</f>
        <v>Yes</v>
      </c>
      <c r="K123" s="110" t="str">
        <f>IF($B123="","",IF(VLOOKUP($B123,RouteSummarySource!$B$5:$O$563,Route_Summary!K$1,FALSE)="","",VLOOKUP($B123,RouteSummarySource!$B$5:$O$563,Route_Summary!K$1,FALSE)))</f>
        <v>Peak</v>
      </c>
      <c r="L123" s="111" t="str">
        <f>IF($B123="","",IF(VLOOKUP($B123,RouteSummarySource!$B$5:$O$563,Route_Summary!L$1,FALSE)="","",VLOOKUP($B123,RouteSummarySource!$B$5:$O$563,Route_Summary!L$1,FALSE)))</f>
        <v>Peak</v>
      </c>
      <c r="M123" s="112" t="str">
        <f>IF($B123="","",IF(VLOOKUP($B123,RouteSummarySource!$B$5:$O$563,Route_Summary!M$1,FALSE)="","",VLOOKUP($B123,RouteSummarySource!$B$5:$O$563,Route_Summary!M$1,FALSE)))</f>
        <v>Peak</v>
      </c>
      <c r="N123" s="62" t="str">
        <f>IF($B123="","",IF(VLOOKUP($B123,RouteSummarySource!$B$5:$O$563,Route_Summary!N$1,FALSE)="","",VLOOKUP($B123,RouteSummarySource!$B$5:$O$563,Route_Summary!N$1,FALSE)))</f>
        <v>Low</v>
      </c>
      <c r="O123" s="180" t="str">
        <f>IF($B123="","",IF(VLOOKUP($B123,RouteSummarySource!$B$5:$O$563,Route_Summary!O$1,FALSE)="","",VLOOKUP($B123,RouteSummarySource!$B$5:$O$563,Route_Summary!O$1,FALSE)))</f>
        <v>4</v>
      </c>
      <c r="P123" s="110" t="str">
        <f>IF($B123="","",IF(VLOOKUP($B123,RouteSummarySource!$B$5:$Q$563,Route_Summary!P$1,FALSE)=0,"",VLOOKUP($B123,RouteSummarySource!$B$5:$Q$563,Route_Summary!P$1,FALSE)))</f>
        <v>Lowest performing</v>
      </c>
      <c r="Q123" s="179" t="str">
        <f>IF($B123="","",IF(VLOOKUP($B123,RouteSummarySource!$B$5:$Q$563,Route_Summary!Q$1,FALSE)="","",VLOOKUP($B123,RouteSummarySource!$B$5:$Q$563,Route_Summary!Q$1,FALSE)))</f>
        <v>Deleted</v>
      </c>
      <c r="R123" s="358">
        <f>IF($B123="","",IF(VLOOKUP($B123,RouteSummarySource!$B$5:$R$563,Route_Summary!R$1,FALSE)="","",VLOOKUP($B123,RouteSummarySource!$B$5:$R$563,Route_Summary!R$1,FALSE)))</f>
        <v>42248</v>
      </c>
    </row>
    <row r="124" spans="1:18" x14ac:dyDescent="0.25">
      <c r="A124">
        <v>110</v>
      </c>
      <c r="B124" s="110">
        <f>IF(HLOOKUP($B$3,'Route by Jurisdiction'!$A$1:$AP$214,A124,FALSE)="","",HLOOKUP($B$3,'Route by Jurisdiction'!$A$1:$AP$214,A124,FALSE))</f>
        <v>168</v>
      </c>
      <c r="C124" s="64" t="str">
        <f>IF($B124="","",IF(VLOOKUP($B124,RouteSummarySource!$B$5:$O$563,Route_Summary!C$1,FALSE)="","",VLOOKUP($B124,RouteSummarySource!$B$5:$O$563,Route_Summary!C$1,FALSE)))</f>
        <v>Maple Valley - Kent Station</v>
      </c>
      <c r="D124" s="110">
        <f>IF($B124="","",IF(VLOOKUP($B124,RouteSummarySource!$B$5:$O$563,Route_Summary!D$1,FALSE)="","",VLOOKUP($B124,RouteSummarySource!$B$5:$O$563,Route_Summary!D$1,FALSE)))</f>
        <v>49</v>
      </c>
      <c r="E124" s="112" t="str">
        <f>IF($B124="","",IF(VLOOKUP($B124,RouteSummarySource!$B$5:$O$563,Route_Summary!E$1,FALSE)="","",VLOOKUP($B124,RouteSummarySource!$B$5:$O$563,Route_Summary!E$1,FALSE)))</f>
        <v>Frequent</v>
      </c>
      <c r="F124" s="110" t="str">
        <f>IF($B124="","",IF(VLOOKUP($B124,RouteSummarySource!$B$5:$O$563,Route_Summary!F$1,FALSE)="","",VLOOKUP($B124,RouteSummarySource!$B$5:$O$563,Route_Summary!F$1,FALSE)))</f>
        <v>B</v>
      </c>
      <c r="G124" s="111" t="str">
        <f>IF($B124="","",IF(VLOOKUP($B124,RouteSummarySource!$B$5:$O$563,Route_Summary!G$1,FALSE)="","",VLOOKUP($B124,RouteSummarySource!$B$5:$O$563,Route_Summary!G$1,FALSE)))</f>
        <v>A</v>
      </c>
      <c r="H124" s="112" t="str">
        <f>IF($B124="","",IF(VLOOKUP($B124,RouteSummarySource!$B$5:$O$563,Route_Summary!H$1,FALSE)="","",VLOOKUP($B124,RouteSummarySource!$B$5:$O$563,Route_Summary!H$1,FALSE)))</f>
        <v>A</v>
      </c>
      <c r="I124" s="110" t="str">
        <f>IF($B124="","",IF(VLOOKUP($B124,RouteSummarySource!$B$5:$O$563,Route_Summary!I$1,FALSE)="","",VLOOKUP($B124,RouteSummarySource!$B$5:$O$563,Route_Summary!I$1,FALSE)))</f>
        <v/>
      </c>
      <c r="J124" s="64" t="str">
        <f>IF($B124="","",IF(VLOOKUP($B124,RouteSummarySource!$B$5:$O$563,Route_Summary!J$1,FALSE)="","",VLOOKUP($B124,RouteSummarySource!$B$5:$O$563,Route_Summary!J$1,FALSE)))</f>
        <v/>
      </c>
      <c r="K124" s="110" t="str">
        <f>IF($B124="","",IF(VLOOKUP($B124,RouteSummarySource!$B$5:$O$563,Route_Summary!K$1,FALSE)="","",VLOOKUP($B124,RouteSummarySource!$B$5:$O$563,Route_Summary!K$1,FALSE)))</f>
        <v>Below</v>
      </c>
      <c r="L124" s="111" t="str">
        <f>IF($B124="","",IF(VLOOKUP($B124,RouteSummarySource!$B$5:$O$563,Route_Summary!L$1,FALSE)="","",VLOOKUP($B124,RouteSummarySource!$B$5:$O$563,Route_Summary!L$1,FALSE)))</f>
        <v>At</v>
      </c>
      <c r="M124" s="112" t="str">
        <f>IF($B124="","",IF(VLOOKUP($B124,RouteSummarySource!$B$5:$O$563,Route_Summary!M$1,FALSE)="","",VLOOKUP($B124,RouteSummarySource!$B$5:$O$563,Route_Summary!M$1,FALSE)))</f>
        <v>Below</v>
      </c>
      <c r="N124" s="62" t="str">
        <f>IF($B124="","",IF(VLOOKUP($B124,RouteSummarySource!$B$5:$O$563,Route_Summary!N$1,FALSE)="","",VLOOKUP($B124,RouteSummarySource!$B$5:$O$563,Route_Summary!N$1,FALSE)))</f>
        <v>Low</v>
      </c>
      <c r="O124" s="180" t="str">
        <f>IF($B124="","",IF(VLOOKUP($B124,RouteSummarySource!$B$5:$O$563,Route_Summary!O$1,FALSE)="","",VLOOKUP($B124,RouteSummarySource!$B$5:$O$563,Route_Summary!O$1,FALSE)))</f>
        <v>3, 4</v>
      </c>
      <c r="P124" s="110" t="str">
        <f>IF($B124="","",IF(VLOOKUP($B124,RouteSummarySource!$B$5:$Q$563,Route_Summary!P$1,FALSE)=0,"",VLOOKUP($B124,RouteSummarySource!$B$5:$Q$563,Route_Summary!P$1,FALSE)))</f>
        <v>Restructure</v>
      </c>
      <c r="Q124" s="179" t="str">
        <f>IF($B124="","",IF(VLOOKUP($B124,RouteSummarySource!$B$5:$Q$563,Route_Summary!Q$1,FALSE)="","",VLOOKUP($B124,RouteSummarySource!$B$5:$Q$563,Route_Summary!Q$1,FALSE)))</f>
        <v>Revised</v>
      </c>
      <c r="R124" s="358">
        <f>IF($B124="","",IF(VLOOKUP($B124,RouteSummarySource!$B$5:$R$563,Route_Summary!R$1,FALSE)="","",VLOOKUP($B124,RouteSummarySource!$B$5:$R$563,Route_Summary!R$1,FALSE)))</f>
        <v>42036</v>
      </c>
    </row>
    <row r="125" spans="1:18" x14ac:dyDescent="0.25">
      <c r="A125">
        <v>111</v>
      </c>
      <c r="B125" s="110">
        <f>IF(HLOOKUP($B$3,'Route by Jurisdiction'!$A$1:$AP$214,A125,FALSE)="","",HLOOKUP($B$3,'Route by Jurisdiction'!$A$1:$AP$214,A125,FALSE))</f>
        <v>169</v>
      </c>
      <c r="C125" s="64" t="str">
        <f>IF($B125="","",IF(VLOOKUP($B125,RouteSummarySource!$B$5:$O$563,Route_Summary!C$1,FALSE)="","",VLOOKUP($B125,RouteSummarySource!$B$5:$O$563,Route_Summary!C$1,FALSE)))</f>
        <v>Kent Station - East Hill - Renton TC</v>
      </c>
      <c r="D125" s="110">
        <f>IF($B125="","",IF(VLOOKUP($B125,RouteSummarySource!$B$5:$O$563,Route_Summary!D$1,FALSE)="","",VLOOKUP($B125,RouteSummarySource!$B$5:$O$563,Route_Summary!D$1,FALSE)))</f>
        <v>50</v>
      </c>
      <c r="E125" s="112" t="str">
        <f>IF($B125="","",IF(VLOOKUP($B125,RouteSummarySource!$B$5:$O$563,Route_Summary!E$1,FALSE)="","",VLOOKUP($B125,RouteSummarySource!$B$5:$O$563,Route_Summary!E$1,FALSE)))</f>
        <v>Frequent</v>
      </c>
      <c r="F125" s="110" t="str">
        <f>IF($B125="","",IF(VLOOKUP($B125,RouteSummarySource!$B$5:$O$563,Route_Summary!F$1,FALSE)="","",VLOOKUP($B125,RouteSummarySource!$B$5:$O$563,Route_Summary!F$1,FALSE)))</f>
        <v>A</v>
      </c>
      <c r="G125" s="111" t="str">
        <f>IF($B125="","",IF(VLOOKUP($B125,RouteSummarySource!$B$5:$O$563,Route_Summary!G$1,FALSE)="","",VLOOKUP($B125,RouteSummarySource!$B$5:$O$563,Route_Summary!G$1,FALSE)))</f>
        <v>A</v>
      </c>
      <c r="H125" s="112" t="str">
        <f>IF($B125="","",IF(VLOOKUP($B125,RouteSummarySource!$B$5:$O$563,Route_Summary!H$1,FALSE)="","",VLOOKUP($B125,RouteSummarySource!$B$5:$O$563,Route_Summary!H$1,FALSE)))</f>
        <v>A</v>
      </c>
      <c r="I125" s="110" t="str">
        <f>IF($B125="","",IF(VLOOKUP($B125,RouteSummarySource!$B$5:$O$563,Route_Summary!I$1,FALSE)="","",VLOOKUP($B125,RouteSummarySource!$B$5:$O$563,Route_Summary!I$1,FALSE)))</f>
        <v/>
      </c>
      <c r="J125" s="64" t="str">
        <f>IF($B125="","",IF(VLOOKUP($B125,RouteSummarySource!$B$5:$O$563,Route_Summary!J$1,FALSE)="","",VLOOKUP($B125,RouteSummarySource!$B$5:$O$563,Route_Summary!J$1,FALSE)))</f>
        <v/>
      </c>
      <c r="K125" s="110" t="str">
        <f>IF($B125="","",IF(VLOOKUP($B125,RouteSummarySource!$B$5:$O$563,Route_Summary!K$1,FALSE)="","",VLOOKUP($B125,RouteSummarySource!$B$5:$O$563,Route_Summary!K$1,FALSE)))</f>
        <v>Below</v>
      </c>
      <c r="L125" s="111" t="str">
        <f>IF($B125="","",IF(VLOOKUP($B125,RouteSummarySource!$B$5:$O$563,Route_Summary!L$1,FALSE)="","",VLOOKUP($B125,RouteSummarySource!$B$5:$O$563,Route_Summary!L$1,FALSE)))</f>
        <v>At</v>
      </c>
      <c r="M125" s="112" t="str">
        <f>IF($B125="","",IF(VLOOKUP($B125,RouteSummarySource!$B$5:$O$563,Route_Summary!M$1,FALSE)="","",VLOOKUP($B125,RouteSummarySource!$B$5:$O$563,Route_Summary!M$1,FALSE)))</f>
        <v>At</v>
      </c>
      <c r="N125" s="62" t="str">
        <f>IF($B125="","",IF(VLOOKUP($B125,RouteSummarySource!$B$5:$O$563,Route_Summary!N$1,FALSE)="","",VLOOKUP($B125,RouteSummarySource!$B$5:$O$563,Route_Summary!N$1,FALSE)))</f>
        <v>Low</v>
      </c>
      <c r="O125" s="180" t="str">
        <f>IF($B125="","",IF(VLOOKUP($B125,RouteSummarySource!$B$5:$O$563,Route_Summary!O$1,FALSE)="","",VLOOKUP($B125,RouteSummarySource!$B$5:$O$563,Route_Summary!O$1,FALSE)))</f>
        <v>2, 3, 4</v>
      </c>
      <c r="P125" s="110" t="str">
        <f>IF($B125="","",IF(VLOOKUP($B125,RouteSummarySource!$B$5:$Q$563,Route_Summary!P$1,FALSE)=0,"",VLOOKUP($B125,RouteSummarySource!$B$5:$Q$563,Route_Summary!P$1,FALSE)))</f>
        <v/>
      </c>
      <c r="Q125" s="179" t="str">
        <f>IF($B125="","",IF(VLOOKUP($B125,RouteSummarySource!$B$5:$Q$563,Route_Summary!Q$1,FALSE)="","",VLOOKUP($B125,RouteSummarySource!$B$5:$Q$563,Route_Summary!Q$1,FALSE)))</f>
        <v>Unchanged</v>
      </c>
      <c r="R125" s="358" t="str">
        <f>IF($B125="","",IF(VLOOKUP($B125,RouteSummarySource!$B$5:$R$563,Route_Summary!R$1,FALSE)="","",VLOOKUP($B125,RouteSummarySource!$B$5:$R$563,Route_Summary!R$1,FALSE)))</f>
        <v>N/A</v>
      </c>
    </row>
    <row r="126" spans="1:18" x14ac:dyDescent="0.25">
      <c r="A126">
        <v>112</v>
      </c>
      <c r="B126" s="110">
        <f>IF(HLOOKUP($B$3,'Route by Jurisdiction'!$A$1:$AP$214,A126,FALSE)="","",HLOOKUP($B$3,'Route by Jurisdiction'!$A$1:$AP$214,A126,FALSE))</f>
        <v>173</v>
      </c>
      <c r="C126" s="64" t="str">
        <f>IF($B126="","",IF(VLOOKUP($B126,RouteSummarySource!$B$5:$O$563,Route_Summary!C$1,FALSE)="","",VLOOKUP($B126,RouteSummarySource!$B$5:$O$563,Route_Summary!C$1,FALSE)))</f>
        <v>Federal Way TC - Federal Center South</v>
      </c>
      <c r="D126" s="110" t="str">
        <f>IF($B126="","",IF(VLOOKUP($B126,RouteSummarySource!$B$5:$O$563,Route_Summary!D$1,FALSE)="","",VLOOKUP($B126,RouteSummarySource!$B$5:$O$563,Route_Summary!D$1,FALSE)))</f>
        <v>Peak</v>
      </c>
      <c r="E126" s="112" t="str">
        <f>IF($B126="","",IF(VLOOKUP($B126,RouteSummarySource!$B$5:$O$563,Route_Summary!E$1,FALSE)="","",VLOOKUP($B126,RouteSummarySource!$B$5:$O$563,Route_Summary!E$1,FALSE)))</f>
        <v>Peak</v>
      </c>
      <c r="F126" s="110" t="str">
        <f>IF($B126="","",IF(VLOOKUP($B126,RouteSummarySource!$B$5:$O$563,Route_Summary!F$1,FALSE)="","",VLOOKUP($B126,RouteSummarySource!$B$5:$O$563,Route_Summary!F$1,FALSE)))</f>
        <v>D</v>
      </c>
      <c r="G126" s="111" t="str">
        <f>IF($B126="","",IF(VLOOKUP($B126,RouteSummarySource!$B$5:$O$563,Route_Summary!G$1,FALSE)="","",VLOOKUP($B126,RouteSummarySource!$B$5:$O$563,Route_Summary!G$1,FALSE)))</f>
        <v/>
      </c>
      <c r="H126" s="112" t="str">
        <f>IF($B126="","",IF(VLOOKUP($B126,RouteSummarySource!$B$5:$O$563,Route_Summary!H$1,FALSE)="","",VLOOKUP($B126,RouteSummarySource!$B$5:$O$563,Route_Summary!H$1,FALSE)))</f>
        <v/>
      </c>
      <c r="I126" s="110" t="str">
        <f>IF($B126="","",IF(VLOOKUP($B126,RouteSummarySource!$B$5:$O$563,Route_Summary!I$1,FALSE)="","",VLOOKUP($B126,RouteSummarySource!$B$5:$O$563,Route_Summary!I$1,FALSE)))</f>
        <v>Yes</v>
      </c>
      <c r="J126" s="64" t="str">
        <f>IF($B126="","",IF(VLOOKUP($B126,RouteSummarySource!$B$5:$O$563,Route_Summary!J$1,FALSE)="","",VLOOKUP($B126,RouteSummarySource!$B$5:$O$563,Route_Summary!J$1,FALSE)))</f>
        <v>No</v>
      </c>
      <c r="K126" s="110" t="str">
        <f>IF($B126="","",IF(VLOOKUP($B126,RouteSummarySource!$B$5:$O$563,Route_Summary!K$1,FALSE)="","",VLOOKUP($B126,RouteSummarySource!$B$5:$O$563,Route_Summary!K$1,FALSE)))</f>
        <v>Peak</v>
      </c>
      <c r="L126" s="111" t="str">
        <f>IF($B126="","",IF(VLOOKUP($B126,RouteSummarySource!$B$5:$O$563,Route_Summary!L$1,FALSE)="","",VLOOKUP($B126,RouteSummarySource!$B$5:$O$563,Route_Summary!L$1,FALSE)))</f>
        <v>Peak</v>
      </c>
      <c r="M126" s="112" t="str">
        <f>IF($B126="","",IF(VLOOKUP($B126,RouteSummarySource!$B$5:$O$563,Route_Summary!M$1,FALSE)="","",VLOOKUP($B126,RouteSummarySource!$B$5:$O$563,Route_Summary!M$1,FALSE)))</f>
        <v>Peak</v>
      </c>
      <c r="N126" s="62" t="str">
        <f>IF($B126="","",IF(VLOOKUP($B126,RouteSummarySource!$B$5:$O$563,Route_Summary!N$1,FALSE)="","",VLOOKUP($B126,RouteSummarySource!$B$5:$O$563,Route_Summary!N$1,FALSE)))</f>
        <v>High</v>
      </c>
      <c r="O126" s="180" t="str">
        <f>IF($B126="","",IF(VLOOKUP($B126,RouteSummarySource!$B$5:$O$563,Route_Summary!O$1,FALSE)="","",VLOOKUP($B126,RouteSummarySource!$B$5:$O$563,Route_Summary!O$1,FALSE)))</f>
        <v>2</v>
      </c>
      <c r="P126" s="110" t="str">
        <f>IF($B126="","",IF(VLOOKUP($B126,RouteSummarySource!$B$5:$Q$563,Route_Summary!P$1,FALSE)=0,"",VLOOKUP($B126,RouteSummarySource!$B$5:$Q$563,Route_Summary!P$1,FALSE)))</f>
        <v>Lowest performing</v>
      </c>
      <c r="Q126" s="179" t="str">
        <f>IF($B126="","",IF(VLOOKUP($B126,RouteSummarySource!$B$5:$Q$563,Route_Summary!Q$1,FALSE)="","",VLOOKUP($B126,RouteSummarySource!$B$5:$Q$563,Route_Summary!Q$1,FALSE)))</f>
        <v>Deleted</v>
      </c>
      <c r="R126" s="358">
        <f>IF($B126="","",IF(VLOOKUP($B126,RouteSummarySource!$B$5:$R$563,Route_Summary!R$1,FALSE)="","",VLOOKUP($B126,RouteSummarySource!$B$5:$R$563,Route_Summary!R$1,FALSE)))</f>
        <v>41883</v>
      </c>
    </row>
    <row r="127" spans="1:18" x14ac:dyDescent="0.25">
      <c r="A127">
        <v>113</v>
      </c>
      <c r="B127" s="110">
        <f>IF(HLOOKUP($B$3,'Route by Jurisdiction'!$A$1:$AP$214,A127,FALSE)="","",HLOOKUP($B$3,'Route by Jurisdiction'!$A$1:$AP$214,A127,FALSE))</f>
        <v>177</v>
      </c>
      <c r="C127" s="64" t="str">
        <f>IF($B127="","",IF(VLOOKUP($B127,RouteSummarySource!$B$5:$O$563,Route_Summary!C$1,FALSE)="","",VLOOKUP($B127,RouteSummarySource!$B$5:$O$563,Route_Summary!C$1,FALSE)))</f>
        <v>Federal Way - Seattle CBD</v>
      </c>
      <c r="D127" s="110" t="str">
        <f>IF($B127="","",IF(VLOOKUP($B127,RouteSummarySource!$B$5:$O$563,Route_Summary!D$1,FALSE)="","",VLOOKUP($B127,RouteSummarySource!$B$5:$O$563,Route_Summary!D$1,FALSE)))</f>
        <v>Peak</v>
      </c>
      <c r="E127" s="112" t="str">
        <f>IF($B127="","",IF(VLOOKUP($B127,RouteSummarySource!$B$5:$O$563,Route_Summary!E$1,FALSE)="","",VLOOKUP($B127,RouteSummarySource!$B$5:$O$563,Route_Summary!E$1,FALSE)))</f>
        <v>Peak</v>
      </c>
      <c r="F127" s="110" t="str">
        <f>IF($B127="","",IF(VLOOKUP($B127,RouteSummarySource!$B$5:$O$563,Route_Summary!F$1,FALSE)="","",VLOOKUP($B127,RouteSummarySource!$B$5:$O$563,Route_Summary!F$1,FALSE)))</f>
        <v>D</v>
      </c>
      <c r="G127" s="111" t="str">
        <f>IF($B127="","",IF(VLOOKUP($B127,RouteSummarySource!$B$5:$O$563,Route_Summary!G$1,FALSE)="","",VLOOKUP($B127,RouteSummarySource!$B$5:$O$563,Route_Summary!G$1,FALSE)))</f>
        <v/>
      </c>
      <c r="H127" s="112" t="str">
        <f>IF($B127="","",IF(VLOOKUP($B127,RouteSummarySource!$B$5:$O$563,Route_Summary!H$1,FALSE)="","",VLOOKUP($B127,RouteSummarySource!$B$5:$O$563,Route_Summary!H$1,FALSE)))</f>
        <v/>
      </c>
      <c r="I127" s="110" t="str">
        <f>IF($B127="","",IF(VLOOKUP($B127,RouteSummarySource!$B$5:$O$563,Route_Summary!I$1,FALSE)="","",VLOOKUP($B127,RouteSummarySource!$B$5:$O$563,Route_Summary!I$1,FALSE)))</f>
        <v>No</v>
      </c>
      <c r="J127" s="64" t="str">
        <f>IF($B127="","",IF(VLOOKUP($B127,RouteSummarySource!$B$5:$O$563,Route_Summary!J$1,FALSE)="","",VLOOKUP($B127,RouteSummarySource!$B$5:$O$563,Route_Summary!J$1,FALSE)))</f>
        <v>No</v>
      </c>
      <c r="K127" s="110" t="str">
        <f>IF($B127="","",IF(VLOOKUP($B127,RouteSummarySource!$B$5:$O$563,Route_Summary!K$1,FALSE)="","",VLOOKUP($B127,RouteSummarySource!$B$5:$O$563,Route_Summary!K$1,FALSE)))</f>
        <v>Peak</v>
      </c>
      <c r="L127" s="111" t="str">
        <f>IF($B127="","",IF(VLOOKUP($B127,RouteSummarySource!$B$5:$O$563,Route_Summary!L$1,FALSE)="","",VLOOKUP($B127,RouteSummarySource!$B$5:$O$563,Route_Summary!L$1,FALSE)))</f>
        <v>Peak</v>
      </c>
      <c r="M127" s="112" t="str">
        <f>IF($B127="","",IF(VLOOKUP($B127,RouteSummarySource!$B$5:$O$563,Route_Summary!M$1,FALSE)="","",VLOOKUP($B127,RouteSummarySource!$B$5:$O$563,Route_Summary!M$1,FALSE)))</f>
        <v>Peak</v>
      </c>
      <c r="N127" s="62" t="str">
        <f>IF($B127="","",IF(VLOOKUP($B127,RouteSummarySource!$B$5:$O$563,Route_Summary!N$1,FALSE)="","",VLOOKUP($B127,RouteSummarySource!$B$5:$O$563,Route_Summary!N$1,FALSE)))</f>
        <v>High</v>
      </c>
      <c r="O127" s="180" t="str">
        <f>IF($B127="","",IF(VLOOKUP($B127,RouteSummarySource!$B$5:$O$563,Route_Summary!O$1,FALSE)="","",VLOOKUP($B127,RouteSummarySource!$B$5:$O$563,Route_Summary!O$1,FALSE)))</f>
        <v>2</v>
      </c>
      <c r="P127" s="110" t="str">
        <f>IF($B127="","",IF(VLOOKUP($B127,RouteSummarySource!$B$5:$Q$563,Route_Summary!P$1,FALSE)=0,"",VLOOKUP($B127,RouteSummarySource!$B$5:$Q$563,Route_Summary!P$1,FALSE)))</f>
        <v>Restructure</v>
      </c>
      <c r="Q127" s="179" t="str">
        <f>IF($B127="","",IF(VLOOKUP($B127,RouteSummarySource!$B$5:$Q$563,Route_Summary!Q$1,FALSE)="","",VLOOKUP($B127,RouteSummarySource!$B$5:$Q$563,Route_Summary!Q$1,FALSE)))</f>
        <v>Revised</v>
      </c>
      <c r="R127" s="358">
        <f>IF($B127="","",IF(VLOOKUP($B127,RouteSummarySource!$B$5:$R$563,Route_Summary!R$1,FALSE)="","",VLOOKUP($B127,RouteSummarySource!$B$5:$R$563,Route_Summary!R$1,FALSE)))</f>
        <v>42036</v>
      </c>
    </row>
    <row r="128" spans="1:18" x14ac:dyDescent="0.25">
      <c r="A128">
        <v>114</v>
      </c>
      <c r="B128" s="110">
        <f>IF(HLOOKUP($B$3,'Route by Jurisdiction'!$A$1:$AP$214,A128,FALSE)="","",HLOOKUP($B$3,'Route by Jurisdiction'!$A$1:$AP$214,A128,FALSE))</f>
        <v>178</v>
      </c>
      <c r="C128" s="64" t="str">
        <f>IF($B128="","",IF(VLOOKUP($B128,RouteSummarySource!$B$5:$O$563,Route_Summary!C$1,FALSE)="","",VLOOKUP($B128,RouteSummarySource!$B$5:$O$563,Route_Summary!C$1,FALSE)))</f>
        <v>South Federal Way - Seattle CBD</v>
      </c>
      <c r="D128" s="110" t="str">
        <f>IF($B128="","",IF(VLOOKUP($B128,RouteSummarySource!$B$5:$O$563,Route_Summary!D$1,FALSE)="","",VLOOKUP($B128,RouteSummarySource!$B$5:$O$563,Route_Summary!D$1,FALSE)))</f>
        <v>Peak</v>
      </c>
      <c r="E128" s="112" t="str">
        <f>IF($B128="","",IF(VLOOKUP($B128,RouteSummarySource!$B$5:$O$563,Route_Summary!E$1,FALSE)="","",VLOOKUP($B128,RouteSummarySource!$B$5:$O$563,Route_Summary!E$1,FALSE)))</f>
        <v>Peak</v>
      </c>
      <c r="F128" s="110" t="str">
        <f>IF($B128="","",IF(VLOOKUP($B128,RouteSummarySource!$B$5:$O$563,Route_Summary!F$1,FALSE)="","",VLOOKUP($B128,RouteSummarySource!$B$5:$O$563,Route_Summary!F$1,FALSE)))</f>
        <v>C</v>
      </c>
      <c r="G128" s="111" t="str">
        <f>IF($B128="","",IF(VLOOKUP($B128,RouteSummarySource!$B$5:$O$563,Route_Summary!G$1,FALSE)="","",VLOOKUP($B128,RouteSummarySource!$B$5:$O$563,Route_Summary!G$1,FALSE)))</f>
        <v/>
      </c>
      <c r="H128" s="112" t="str">
        <f>IF($B128="","",IF(VLOOKUP($B128,RouteSummarySource!$B$5:$O$563,Route_Summary!H$1,FALSE)="","",VLOOKUP($B128,RouteSummarySource!$B$5:$O$563,Route_Summary!H$1,FALSE)))</f>
        <v/>
      </c>
      <c r="I128" s="110" t="str">
        <f>IF($B128="","",IF(VLOOKUP($B128,RouteSummarySource!$B$5:$O$563,Route_Summary!I$1,FALSE)="","",VLOOKUP($B128,RouteSummarySource!$B$5:$O$563,Route_Summary!I$1,FALSE)))</f>
        <v>No</v>
      </c>
      <c r="J128" s="64" t="str">
        <f>IF($B128="","",IF(VLOOKUP($B128,RouteSummarySource!$B$5:$O$563,Route_Summary!J$1,FALSE)="","",VLOOKUP($B128,RouteSummarySource!$B$5:$O$563,Route_Summary!J$1,FALSE)))</f>
        <v>No</v>
      </c>
      <c r="K128" s="110" t="str">
        <f>IF($B128="","",IF(VLOOKUP($B128,RouteSummarySource!$B$5:$O$563,Route_Summary!K$1,FALSE)="","",VLOOKUP($B128,RouteSummarySource!$B$5:$O$563,Route_Summary!K$1,FALSE)))</f>
        <v>Peak</v>
      </c>
      <c r="L128" s="111" t="str">
        <f>IF($B128="","",IF(VLOOKUP($B128,RouteSummarySource!$B$5:$O$563,Route_Summary!L$1,FALSE)="","",VLOOKUP($B128,RouteSummarySource!$B$5:$O$563,Route_Summary!L$1,FALSE)))</f>
        <v>Peak</v>
      </c>
      <c r="M128" s="112" t="str">
        <f>IF($B128="","",IF(VLOOKUP($B128,RouteSummarySource!$B$5:$O$563,Route_Summary!M$1,FALSE)="","",VLOOKUP($B128,RouteSummarySource!$B$5:$O$563,Route_Summary!M$1,FALSE)))</f>
        <v>Peak</v>
      </c>
      <c r="N128" s="62" t="str">
        <f>IF($B128="","",IF(VLOOKUP($B128,RouteSummarySource!$B$5:$O$563,Route_Summary!N$1,FALSE)="","",VLOOKUP($B128,RouteSummarySource!$B$5:$O$563,Route_Summary!N$1,FALSE)))</f>
        <v>Low</v>
      </c>
      <c r="O128" s="180" t="str">
        <f>IF($B128="","",IF(VLOOKUP($B128,RouteSummarySource!$B$5:$O$563,Route_Summary!O$1,FALSE)="","",VLOOKUP($B128,RouteSummarySource!$B$5:$O$563,Route_Summary!O$1,FALSE)))</f>
        <v>2</v>
      </c>
      <c r="P128" s="110" t="str">
        <f>IF($B128="","",IF(VLOOKUP($B128,RouteSummarySource!$B$5:$Q$563,Route_Summary!P$1,FALSE)=0,"",VLOOKUP($B128,RouteSummarySource!$B$5:$Q$563,Route_Summary!P$1,FALSE)))</f>
        <v>Restructure</v>
      </c>
      <c r="Q128" s="179" t="str">
        <f>IF($B128="","",IF(VLOOKUP($B128,RouteSummarySource!$B$5:$Q$563,Route_Summary!Q$1,FALSE)="","",VLOOKUP($B128,RouteSummarySource!$B$5:$Q$563,Route_Summary!Q$1,FALSE)))</f>
        <v>Deleted</v>
      </c>
      <c r="R128" s="358">
        <f>IF($B128="","",IF(VLOOKUP($B128,RouteSummarySource!$B$5:$R$563,Route_Summary!R$1,FALSE)="","",VLOOKUP($B128,RouteSummarySource!$B$5:$R$563,Route_Summary!R$1,FALSE)))</f>
        <v>42036</v>
      </c>
    </row>
    <row r="129" spans="1:18" x14ac:dyDescent="0.25">
      <c r="A129">
        <v>115</v>
      </c>
      <c r="B129" s="110">
        <f>IF(HLOOKUP($B$3,'Route by Jurisdiction'!$A$1:$AP$214,A129,FALSE)="","",HLOOKUP($B$3,'Route by Jurisdiction'!$A$1:$AP$214,A129,FALSE))</f>
        <v>179</v>
      </c>
      <c r="C129" s="64" t="str">
        <f>IF($B129="","",IF(VLOOKUP($B129,RouteSummarySource!$B$5:$O$563,Route_Summary!C$1,FALSE)="","",VLOOKUP($B129,RouteSummarySource!$B$5:$O$563,Route_Summary!C$1,FALSE)))</f>
        <v>Twin Lakes - Seattle CBD</v>
      </c>
      <c r="D129" s="110" t="str">
        <f>IF($B129="","",IF(VLOOKUP($B129,RouteSummarySource!$B$5:$O$563,Route_Summary!D$1,FALSE)="","",VLOOKUP($B129,RouteSummarySource!$B$5:$O$563,Route_Summary!D$1,FALSE)))</f>
        <v>Peak</v>
      </c>
      <c r="E129" s="112" t="str">
        <f>IF($B129="","",IF(VLOOKUP($B129,RouteSummarySource!$B$5:$O$563,Route_Summary!E$1,FALSE)="","",VLOOKUP($B129,RouteSummarySource!$B$5:$O$563,Route_Summary!E$1,FALSE)))</f>
        <v>Peak</v>
      </c>
      <c r="F129" s="110" t="str">
        <f>IF($B129="","",IF(VLOOKUP($B129,RouteSummarySource!$B$5:$O$563,Route_Summary!F$1,FALSE)="","",VLOOKUP($B129,RouteSummarySource!$B$5:$O$563,Route_Summary!F$1,FALSE)))</f>
        <v>D</v>
      </c>
      <c r="G129" s="111" t="str">
        <f>IF($B129="","",IF(VLOOKUP($B129,RouteSummarySource!$B$5:$O$563,Route_Summary!G$1,FALSE)="","",VLOOKUP($B129,RouteSummarySource!$B$5:$O$563,Route_Summary!G$1,FALSE)))</f>
        <v/>
      </c>
      <c r="H129" s="112" t="str">
        <f>IF($B129="","",IF(VLOOKUP($B129,RouteSummarySource!$B$5:$O$563,Route_Summary!H$1,FALSE)="","",VLOOKUP($B129,RouteSummarySource!$B$5:$O$563,Route_Summary!H$1,FALSE)))</f>
        <v/>
      </c>
      <c r="I129" s="110" t="str">
        <f>IF($B129="","",IF(VLOOKUP($B129,RouteSummarySource!$B$5:$O$563,Route_Summary!I$1,FALSE)="","",VLOOKUP($B129,RouteSummarySource!$B$5:$O$563,Route_Summary!I$1,FALSE)))</f>
        <v>No</v>
      </c>
      <c r="J129" s="64" t="str">
        <f>IF($B129="","",IF(VLOOKUP($B129,RouteSummarySource!$B$5:$O$563,Route_Summary!J$1,FALSE)="","",VLOOKUP($B129,RouteSummarySource!$B$5:$O$563,Route_Summary!J$1,FALSE)))</f>
        <v>No</v>
      </c>
      <c r="K129" s="110" t="str">
        <f>IF($B129="","",IF(VLOOKUP($B129,RouteSummarySource!$B$5:$O$563,Route_Summary!K$1,FALSE)="","",VLOOKUP($B129,RouteSummarySource!$B$5:$O$563,Route_Summary!K$1,FALSE)))</f>
        <v>Peak</v>
      </c>
      <c r="L129" s="111" t="str">
        <f>IF($B129="","",IF(VLOOKUP($B129,RouteSummarySource!$B$5:$O$563,Route_Summary!L$1,FALSE)="","",VLOOKUP($B129,RouteSummarySource!$B$5:$O$563,Route_Summary!L$1,FALSE)))</f>
        <v>Peak</v>
      </c>
      <c r="M129" s="112" t="str">
        <f>IF($B129="","",IF(VLOOKUP($B129,RouteSummarySource!$B$5:$O$563,Route_Summary!M$1,FALSE)="","",VLOOKUP($B129,RouteSummarySource!$B$5:$O$563,Route_Summary!M$1,FALSE)))</f>
        <v>Peak</v>
      </c>
      <c r="N129" s="62" t="str">
        <f>IF($B129="","",IF(VLOOKUP($B129,RouteSummarySource!$B$5:$O$563,Route_Summary!N$1,FALSE)="","",VLOOKUP($B129,RouteSummarySource!$B$5:$O$563,Route_Summary!N$1,FALSE)))</f>
        <v>High</v>
      </c>
      <c r="O129" s="180" t="str">
        <f>IF($B129="","",IF(VLOOKUP($B129,RouteSummarySource!$B$5:$O$563,Route_Summary!O$1,FALSE)="","",VLOOKUP($B129,RouteSummarySource!$B$5:$O$563,Route_Summary!O$1,FALSE)))</f>
        <v>1, 2, 4</v>
      </c>
      <c r="P129" s="110" t="str">
        <f>IF($B129="","",IF(VLOOKUP($B129,RouteSummarySource!$B$5:$Q$563,Route_Summary!P$1,FALSE)=0,"",VLOOKUP($B129,RouteSummarySource!$B$5:$Q$563,Route_Summary!P$1,FALSE)))</f>
        <v>Restructure</v>
      </c>
      <c r="Q129" s="179" t="str">
        <f>IF($B129="","",IF(VLOOKUP($B129,RouteSummarySource!$B$5:$Q$563,Route_Summary!Q$1,FALSE)="","",VLOOKUP($B129,RouteSummarySource!$B$5:$Q$563,Route_Summary!Q$1,FALSE)))</f>
        <v>Deleted</v>
      </c>
      <c r="R129" s="358">
        <f>IF($B129="","",IF(VLOOKUP($B129,RouteSummarySource!$B$5:$R$563,Route_Summary!R$1,FALSE)="","",VLOOKUP($B129,RouteSummarySource!$B$5:$R$563,Route_Summary!R$1,FALSE)))</f>
        <v>42036</v>
      </c>
    </row>
    <row r="130" spans="1:18" x14ac:dyDescent="0.25">
      <c r="A130">
        <v>116</v>
      </c>
      <c r="B130" s="110">
        <f>IF(HLOOKUP($B$3,'Route by Jurisdiction'!$A$1:$AP$214,A130,FALSE)="","",HLOOKUP($B$3,'Route by Jurisdiction'!$A$1:$AP$214,A130,FALSE))</f>
        <v>180</v>
      </c>
      <c r="C130" s="64" t="str">
        <f>IF($B130="","",IF(VLOOKUP($B130,RouteSummarySource!$B$5:$O$563,Route_Summary!C$1,FALSE)="","",VLOOKUP($B130,RouteSummarySource!$B$5:$O$563,Route_Summary!C$1,FALSE)))</f>
        <v>Auburn - SeaTac Airport - Burien TC</v>
      </c>
      <c r="D130" s="110">
        <f>IF($B130="","",IF(VLOOKUP($B130,RouteSummarySource!$B$5:$O$563,Route_Summary!D$1,FALSE)="","",VLOOKUP($B130,RouteSummarySource!$B$5:$O$563,Route_Summary!D$1,FALSE)))</f>
        <v>3</v>
      </c>
      <c r="E130" s="112" t="str">
        <f>IF($B130="","",IF(VLOOKUP($B130,RouteSummarySource!$B$5:$O$563,Route_Summary!E$1,FALSE)="","",VLOOKUP($B130,RouteSummarySource!$B$5:$O$563,Route_Summary!E$1,FALSE)))</f>
        <v>Very Frequent</v>
      </c>
      <c r="F130" s="110" t="str">
        <f>IF($B130="","",IF(VLOOKUP($B130,RouteSummarySource!$B$5:$O$563,Route_Summary!F$1,FALSE)="","",VLOOKUP($B130,RouteSummarySource!$B$5:$O$563,Route_Summary!F$1,FALSE)))</f>
        <v>A</v>
      </c>
      <c r="G130" s="111" t="str">
        <f>IF($B130="","",IF(VLOOKUP($B130,RouteSummarySource!$B$5:$O$563,Route_Summary!G$1,FALSE)="","",VLOOKUP($B130,RouteSummarySource!$B$5:$O$563,Route_Summary!G$1,FALSE)))</f>
        <v>A</v>
      </c>
      <c r="H130" s="112" t="str">
        <f>IF($B130="","",IF(VLOOKUP($B130,RouteSummarySource!$B$5:$O$563,Route_Summary!H$1,FALSE)="","",VLOOKUP($B130,RouteSummarySource!$B$5:$O$563,Route_Summary!H$1,FALSE)))</f>
        <v>C</v>
      </c>
      <c r="I130" s="110" t="str">
        <f>IF($B130="","",IF(VLOOKUP($B130,RouteSummarySource!$B$5:$O$563,Route_Summary!I$1,FALSE)="","",VLOOKUP($B130,RouteSummarySource!$B$5:$O$563,Route_Summary!I$1,FALSE)))</f>
        <v/>
      </c>
      <c r="J130" s="64" t="str">
        <f>IF($B130="","",IF(VLOOKUP($B130,RouteSummarySource!$B$5:$O$563,Route_Summary!J$1,FALSE)="","",VLOOKUP($B130,RouteSummarySource!$B$5:$O$563,Route_Summary!J$1,FALSE)))</f>
        <v/>
      </c>
      <c r="K130" s="110" t="str">
        <f>IF($B130="","",IF(VLOOKUP($B130,RouteSummarySource!$B$5:$O$563,Route_Summary!K$1,FALSE)="","",VLOOKUP($B130,RouteSummarySource!$B$5:$O$563,Route_Summary!K$1,FALSE)))</f>
        <v>Below</v>
      </c>
      <c r="L130" s="111" t="str">
        <f>IF($B130="","",IF(VLOOKUP($B130,RouteSummarySource!$B$5:$O$563,Route_Summary!L$1,FALSE)="","",VLOOKUP($B130,RouteSummarySource!$B$5:$O$563,Route_Summary!L$1,FALSE)))</f>
        <v>Below</v>
      </c>
      <c r="M130" s="112" t="str">
        <f>IF($B130="","",IF(VLOOKUP($B130,RouteSummarySource!$B$5:$O$563,Route_Summary!M$1,FALSE)="","",VLOOKUP($B130,RouteSummarySource!$B$5:$O$563,Route_Summary!M$1,FALSE)))</f>
        <v>At</v>
      </c>
      <c r="N130" s="62" t="str">
        <f>IF($B130="","",IF(VLOOKUP($B130,RouteSummarySource!$B$5:$O$563,Route_Summary!N$1,FALSE)="","",VLOOKUP($B130,RouteSummarySource!$B$5:$O$563,Route_Summary!N$1,FALSE)))</f>
        <v>Low</v>
      </c>
      <c r="O130" s="180" t="str">
        <f>IF($B130="","",IF(VLOOKUP($B130,RouteSummarySource!$B$5:$O$563,Route_Summary!O$1,FALSE)="","",VLOOKUP($B130,RouteSummarySource!$B$5:$O$563,Route_Summary!O$1,FALSE)))</f>
        <v>3, 4</v>
      </c>
      <c r="P130" s="110" t="str">
        <f>IF($B130="","",IF(VLOOKUP($B130,RouteSummarySource!$B$5:$Q$563,Route_Summary!P$1,FALSE)=0,"",VLOOKUP($B130,RouteSummarySource!$B$5:$Q$563,Route_Summary!P$1,FALSE)))</f>
        <v/>
      </c>
      <c r="Q130" s="179" t="str">
        <f>IF($B130="","",IF(VLOOKUP($B130,RouteSummarySource!$B$5:$Q$563,Route_Summary!Q$1,FALSE)="","",VLOOKUP($B130,RouteSummarySource!$B$5:$Q$563,Route_Summary!Q$1,FALSE)))</f>
        <v>Unchanged</v>
      </c>
      <c r="R130" s="358" t="str">
        <f>IF($B130="","",IF(VLOOKUP($B130,RouteSummarySource!$B$5:$R$563,Route_Summary!R$1,FALSE)="","",VLOOKUP($B130,RouteSummarySource!$B$5:$R$563,Route_Summary!R$1,FALSE)))</f>
        <v>N/A</v>
      </c>
    </row>
    <row r="131" spans="1:18" x14ac:dyDescent="0.25">
      <c r="A131">
        <v>117</v>
      </c>
      <c r="B131" s="110">
        <f>IF(HLOOKUP($B$3,'Route by Jurisdiction'!$A$1:$AP$214,A131,FALSE)="","",HLOOKUP($B$3,'Route by Jurisdiction'!$A$1:$AP$214,A131,FALSE))</f>
        <v>181</v>
      </c>
      <c r="C131" s="64" t="str">
        <f>IF($B131="","",IF(VLOOKUP($B131,RouteSummarySource!$B$5:$O$563,Route_Summary!C$1,FALSE)="","",VLOOKUP($B131,RouteSummarySource!$B$5:$O$563,Route_Summary!C$1,FALSE)))</f>
        <v>Twin Lakes P&amp;R - Green River CC</v>
      </c>
      <c r="D131" s="110">
        <f>IF($B131="","",IF(VLOOKUP($B131,RouteSummarySource!$B$5:$O$563,Route_Summary!D$1,FALSE)="","",VLOOKUP($B131,RouteSummarySource!$B$5:$O$563,Route_Summary!D$1,FALSE)))</f>
        <v>4</v>
      </c>
      <c r="E131" s="112" t="str">
        <f>IF($B131="","",IF(VLOOKUP($B131,RouteSummarySource!$B$5:$O$563,Route_Summary!E$1,FALSE)="","",VLOOKUP($B131,RouteSummarySource!$B$5:$O$563,Route_Summary!E$1,FALSE)))</f>
        <v>Local</v>
      </c>
      <c r="F131" s="110" t="str">
        <f>IF($B131="","",IF(VLOOKUP($B131,RouteSummarySource!$B$5:$O$563,Route_Summary!F$1,FALSE)="","",VLOOKUP($B131,RouteSummarySource!$B$5:$O$563,Route_Summary!F$1,FALSE)))</f>
        <v>A</v>
      </c>
      <c r="G131" s="111" t="str">
        <f>IF($B131="","",IF(VLOOKUP($B131,RouteSummarySource!$B$5:$O$563,Route_Summary!G$1,FALSE)="","",VLOOKUP($B131,RouteSummarySource!$B$5:$O$563,Route_Summary!G$1,FALSE)))</f>
        <v>A</v>
      </c>
      <c r="H131" s="112" t="str">
        <f>IF($B131="","",IF(VLOOKUP($B131,RouteSummarySource!$B$5:$O$563,Route_Summary!H$1,FALSE)="","",VLOOKUP($B131,RouteSummarySource!$B$5:$O$563,Route_Summary!H$1,FALSE)))</f>
        <v>C</v>
      </c>
      <c r="I131" s="110" t="str">
        <f>IF($B131="","",IF(VLOOKUP($B131,RouteSummarySource!$B$5:$O$563,Route_Summary!I$1,FALSE)="","",VLOOKUP($B131,RouteSummarySource!$B$5:$O$563,Route_Summary!I$1,FALSE)))</f>
        <v/>
      </c>
      <c r="J131" s="64" t="str">
        <f>IF($B131="","",IF(VLOOKUP($B131,RouteSummarySource!$B$5:$O$563,Route_Summary!J$1,FALSE)="","",VLOOKUP($B131,RouteSummarySource!$B$5:$O$563,Route_Summary!J$1,FALSE)))</f>
        <v/>
      </c>
      <c r="K131" s="110" t="str">
        <f>IF($B131="","",IF(VLOOKUP($B131,RouteSummarySource!$B$5:$O$563,Route_Summary!K$1,FALSE)="","",VLOOKUP($B131,RouteSummarySource!$B$5:$O$563,Route_Summary!K$1,FALSE)))</f>
        <v>At</v>
      </c>
      <c r="L131" s="111" t="str">
        <f>IF($B131="","",IF(VLOOKUP($B131,RouteSummarySource!$B$5:$O$563,Route_Summary!L$1,FALSE)="","",VLOOKUP($B131,RouteSummarySource!$B$5:$O$563,Route_Summary!L$1,FALSE)))</f>
        <v>At</v>
      </c>
      <c r="M131" s="112" t="str">
        <f>IF($B131="","",IF(VLOOKUP($B131,RouteSummarySource!$B$5:$O$563,Route_Summary!M$1,FALSE)="","",VLOOKUP($B131,RouteSummarySource!$B$5:$O$563,Route_Summary!M$1,FALSE)))</f>
        <v>At</v>
      </c>
      <c r="N131" s="62" t="str">
        <f>IF($B131="","",IF(VLOOKUP($B131,RouteSummarySource!$B$5:$O$563,Route_Summary!N$1,FALSE)="","",VLOOKUP($B131,RouteSummarySource!$B$5:$O$563,Route_Summary!N$1,FALSE)))</f>
        <v>Low</v>
      </c>
      <c r="O131" s="180" t="str">
        <f>IF($B131="","",IF(VLOOKUP($B131,RouteSummarySource!$B$5:$O$563,Route_Summary!O$1,FALSE)="","",VLOOKUP($B131,RouteSummarySource!$B$5:$O$563,Route_Summary!O$1,FALSE)))</f>
        <v>4</v>
      </c>
      <c r="P131" s="110" t="str">
        <f>IF($B131="","",IF(VLOOKUP($B131,RouteSummarySource!$B$5:$Q$563,Route_Summary!P$1,FALSE)=0,"",VLOOKUP($B131,RouteSummarySource!$B$5:$Q$563,Route_Summary!P$1,FALSE)))</f>
        <v>Restructure</v>
      </c>
      <c r="Q131" s="179" t="str">
        <f>IF($B131="","",IF(VLOOKUP($B131,RouteSummarySource!$B$5:$Q$563,Route_Summary!Q$1,FALSE)="","",VLOOKUP($B131,RouteSummarySource!$B$5:$Q$563,Route_Summary!Q$1,FALSE)))</f>
        <v>Revised</v>
      </c>
      <c r="R131" s="358" t="str">
        <f>IF($B131="","",IF(VLOOKUP($B131,RouteSummarySource!$B$5:$R$563,Route_Summary!R$1,FALSE)="","",VLOOKUP($B131,RouteSummarySource!$B$5:$R$563,Route_Summary!R$1,FALSE)))</f>
        <v>Feb. 2015/ Sept. 2015</v>
      </c>
    </row>
    <row r="132" spans="1:18" x14ac:dyDescent="0.25">
      <c r="A132">
        <v>118</v>
      </c>
      <c r="B132" s="110">
        <f>IF(HLOOKUP($B$3,'Route by Jurisdiction'!$A$1:$AP$214,A132,FALSE)="","",HLOOKUP($B$3,'Route by Jurisdiction'!$A$1:$AP$214,A132,FALSE))</f>
        <v>182</v>
      </c>
      <c r="C132" s="64" t="str">
        <f>IF($B132="","",IF(VLOOKUP($B132,RouteSummarySource!$B$5:$O$563,Route_Summary!C$1,FALSE)="","",VLOOKUP($B132,RouteSummarySource!$B$5:$O$563,Route_Summary!C$1,FALSE)))</f>
        <v>NE Tacoma - Federal Way TC</v>
      </c>
      <c r="D132" s="110">
        <f>IF($B132="","",IF(VLOOKUP($B132,RouteSummarySource!$B$5:$O$563,Route_Summary!D$1,FALSE)="","",VLOOKUP($B132,RouteSummarySource!$B$5:$O$563,Route_Summary!D$1,FALSE)))</f>
        <v>67</v>
      </c>
      <c r="E132" s="112" t="str">
        <f>IF($B132="","",IF(VLOOKUP($B132,RouteSummarySource!$B$5:$O$563,Route_Summary!E$1,FALSE)="","",VLOOKUP($B132,RouteSummarySource!$B$5:$O$563,Route_Summary!E$1,FALSE)))</f>
        <v>Hourly</v>
      </c>
      <c r="F132" s="110" t="str">
        <f>IF($B132="","",IF(VLOOKUP($B132,RouteSummarySource!$B$5:$O$563,Route_Summary!F$1,FALSE)="","",VLOOKUP($B132,RouteSummarySource!$B$5:$O$563,Route_Summary!F$1,FALSE)))</f>
        <v>C</v>
      </c>
      <c r="G132" s="111" t="str">
        <f>IF($B132="","",IF(VLOOKUP($B132,RouteSummarySource!$B$5:$O$563,Route_Summary!G$1,FALSE)="","",VLOOKUP($B132,RouteSummarySource!$B$5:$O$563,Route_Summary!G$1,FALSE)))</f>
        <v>C</v>
      </c>
      <c r="H132" s="112" t="str">
        <f>IF($B132="","",IF(VLOOKUP($B132,RouteSummarySource!$B$5:$O$563,Route_Summary!H$1,FALSE)="","",VLOOKUP($B132,RouteSummarySource!$B$5:$O$563,Route_Summary!H$1,FALSE)))</f>
        <v/>
      </c>
      <c r="I132" s="110" t="str">
        <f>IF($B132="","",IF(VLOOKUP($B132,RouteSummarySource!$B$5:$O$563,Route_Summary!I$1,FALSE)="","",VLOOKUP($B132,RouteSummarySource!$B$5:$O$563,Route_Summary!I$1,FALSE)))</f>
        <v/>
      </c>
      <c r="J132" s="64" t="str">
        <f>IF($B132="","",IF(VLOOKUP($B132,RouteSummarySource!$B$5:$O$563,Route_Summary!J$1,FALSE)="","",VLOOKUP($B132,RouteSummarySource!$B$5:$O$563,Route_Summary!J$1,FALSE)))</f>
        <v/>
      </c>
      <c r="K132" s="110" t="str">
        <f>IF($B132="","",IF(VLOOKUP($B132,RouteSummarySource!$B$5:$O$563,Route_Summary!K$1,FALSE)="","",VLOOKUP($B132,RouteSummarySource!$B$5:$O$563,Route_Summary!K$1,FALSE)))</f>
        <v>Above</v>
      </c>
      <c r="L132" s="111" t="str">
        <f>IF($B132="","",IF(VLOOKUP($B132,RouteSummarySource!$B$5:$O$563,Route_Summary!L$1,FALSE)="","",VLOOKUP($B132,RouteSummarySource!$B$5:$O$563,Route_Summary!L$1,FALSE)))</f>
        <v>At</v>
      </c>
      <c r="M132" s="112" t="str">
        <f>IF($B132="","",IF(VLOOKUP($B132,RouteSummarySource!$B$5:$O$563,Route_Summary!M$1,FALSE)="","",VLOOKUP($B132,RouteSummarySource!$B$5:$O$563,Route_Summary!M$1,FALSE)))</f>
        <v>At</v>
      </c>
      <c r="N132" s="62" t="str">
        <f>IF($B132="","",IF(VLOOKUP($B132,RouteSummarySource!$B$5:$O$563,Route_Summary!N$1,FALSE)="","",VLOOKUP($B132,RouteSummarySource!$B$5:$O$563,Route_Summary!N$1,FALSE)))</f>
        <v>Low</v>
      </c>
      <c r="O132" s="180" t="str">
        <f>IF($B132="","",IF(VLOOKUP($B132,RouteSummarySource!$B$5:$O$563,Route_Summary!O$1,FALSE)="","",VLOOKUP($B132,RouteSummarySource!$B$5:$O$563,Route_Summary!O$1,FALSE)))</f>
        <v>2</v>
      </c>
      <c r="P132" s="110" t="str">
        <f>IF($B132="","",IF(VLOOKUP($B132,RouteSummarySource!$B$5:$Q$563,Route_Summary!P$1,FALSE)=0,"",VLOOKUP($B132,RouteSummarySource!$B$5:$Q$563,Route_Summary!P$1,FALSE)))</f>
        <v>Low performing</v>
      </c>
      <c r="Q132" s="179" t="str">
        <f>IF($B132="","",IF(VLOOKUP($B132,RouteSummarySource!$B$5:$Q$563,Route_Summary!Q$1,FALSE)="","",VLOOKUP($B132,RouteSummarySource!$B$5:$Q$563,Route_Summary!Q$1,FALSE)))</f>
        <v>Revised</v>
      </c>
      <c r="R132" s="358">
        <f>IF($B132="","",IF(VLOOKUP($B132,RouteSummarySource!$B$5:$R$563,Route_Summary!R$1,FALSE)="","",VLOOKUP($B132,RouteSummarySource!$B$5:$R$563,Route_Summary!R$1,FALSE)))</f>
        <v>42248</v>
      </c>
    </row>
    <row r="133" spans="1:18" x14ac:dyDescent="0.25">
      <c r="A133">
        <v>119</v>
      </c>
      <c r="B133" s="110">
        <f>IF(HLOOKUP($B$3,'Route by Jurisdiction'!$A$1:$AP$214,A133,FALSE)="","",HLOOKUP($B$3,'Route by Jurisdiction'!$A$1:$AP$214,A133,FALSE))</f>
        <v>183</v>
      </c>
      <c r="C133" s="64" t="str">
        <f>IF($B133="","",IF(VLOOKUP($B133,RouteSummarySource!$B$5:$O$563,Route_Summary!C$1,FALSE)="","",VLOOKUP($B133,RouteSummarySource!$B$5:$O$563,Route_Summary!C$1,FALSE)))</f>
        <v>Federal Way - Kent Station</v>
      </c>
      <c r="D133" s="110">
        <f>IF($B133="","",IF(VLOOKUP($B133,RouteSummarySource!$B$5:$O$563,Route_Summary!D$1,FALSE)="","",VLOOKUP($B133,RouteSummarySource!$B$5:$O$563,Route_Summary!D$1,FALSE)))</f>
        <v>33</v>
      </c>
      <c r="E133" s="112" t="str">
        <f>IF($B133="","",IF(VLOOKUP($B133,RouteSummarySource!$B$5:$O$563,Route_Summary!E$1,FALSE)="","",VLOOKUP($B133,RouteSummarySource!$B$5:$O$563,Route_Summary!E$1,FALSE)))</f>
        <v>Frequent</v>
      </c>
      <c r="F133" s="110" t="str">
        <f>IF($B133="","",IF(VLOOKUP($B133,RouteSummarySource!$B$5:$O$563,Route_Summary!F$1,FALSE)="","",VLOOKUP($B133,RouteSummarySource!$B$5:$O$563,Route_Summary!F$1,FALSE)))</f>
        <v>C</v>
      </c>
      <c r="G133" s="111" t="str">
        <f>IF($B133="","",IF(VLOOKUP($B133,RouteSummarySource!$B$5:$O$563,Route_Summary!G$1,FALSE)="","",VLOOKUP($B133,RouteSummarySource!$B$5:$O$563,Route_Summary!G$1,FALSE)))</f>
        <v>B</v>
      </c>
      <c r="H133" s="112" t="str">
        <f>IF($B133="","",IF(VLOOKUP($B133,RouteSummarySource!$B$5:$O$563,Route_Summary!H$1,FALSE)="","",VLOOKUP($B133,RouteSummarySource!$B$5:$O$563,Route_Summary!H$1,FALSE)))</f>
        <v/>
      </c>
      <c r="I133" s="110" t="str">
        <f>IF($B133="","",IF(VLOOKUP($B133,RouteSummarySource!$B$5:$O$563,Route_Summary!I$1,FALSE)="","",VLOOKUP($B133,RouteSummarySource!$B$5:$O$563,Route_Summary!I$1,FALSE)))</f>
        <v/>
      </c>
      <c r="J133" s="64" t="str">
        <f>IF($B133="","",IF(VLOOKUP($B133,RouteSummarySource!$B$5:$O$563,Route_Summary!J$1,FALSE)="","",VLOOKUP($B133,RouteSummarySource!$B$5:$O$563,Route_Summary!J$1,FALSE)))</f>
        <v/>
      </c>
      <c r="K133" s="110" t="str">
        <f>IF($B133="","",IF(VLOOKUP($B133,RouteSummarySource!$B$5:$O$563,Route_Summary!K$1,FALSE)="","",VLOOKUP($B133,RouteSummarySource!$B$5:$O$563,Route_Summary!K$1,FALSE)))</f>
        <v>Below</v>
      </c>
      <c r="L133" s="111" t="str">
        <f>IF($B133="","",IF(VLOOKUP($B133,RouteSummarySource!$B$5:$O$563,Route_Summary!L$1,FALSE)="","",VLOOKUP($B133,RouteSummarySource!$B$5:$O$563,Route_Summary!L$1,FALSE)))</f>
        <v>Below</v>
      </c>
      <c r="M133" s="112" t="str">
        <f>IF($B133="","",IF(VLOOKUP($B133,RouteSummarySource!$B$5:$O$563,Route_Summary!M$1,FALSE)="","",VLOOKUP($B133,RouteSummarySource!$B$5:$O$563,Route_Summary!M$1,FALSE)))</f>
        <v>Below</v>
      </c>
      <c r="N133" s="62" t="str">
        <f>IF($B133="","",IF(VLOOKUP($B133,RouteSummarySource!$B$5:$O$563,Route_Summary!N$1,FALSE)="","",VLOOKUP($B133,RouteSummarySource!$B$5:$O$563,Route_Summary!N$1,FALSE)))</f>
        <v>Low</v>
      </c>
      <c r="O133" s="180" t="str">
        <f>IF($B133="","",IF(VLOOKUP($B133,RouteSummarySource!$B$5:$O$563,Route_Summary!O$1,FALSE)="","",VLOOKUP($B133,RouteSummarySource!$B$5:$O$563,Route_Summary!O$1,FALSE)))</f>
        <v>3, 4</v>
      </c>
      <c r="P133" s="110" t="str">
        <f>IF($B133="","",IF(VLOOKUP($B133,RouteSummarySource!$B$5:$Q$563,Route_Summary!P$1,FALSE)=0,"",VLOOKUP($B133,RouteSummarySource!$B$5:$Q$563,Route_Summary!P$1,FALSE)))</f>
        <v/>
      </c>
      <c r="Q133" s="179" t="str">
        <f>IF($B133="","",IF(VLOOKUP($B133,RouteSummarySource!$B$5:$Q$563,Route_Summary!Q$1,FALSE)="","",VLOOKUP($B133,RouteSummarySource!$B$5:$Q$563,Route_Summary!Q$1,FALSE)))</f>
        <v>Unchanged</v>
      </c>
      <c r="R133" s="358" t="str">
        <f>IF($B133="","",IF(VLOOKUP($B133,RouteSummarySource!$B$5:$R$563,Route_Summary!R$1,FALSE)="","",VLOOKUP($B133,RouteSummarySource!$B$5:$R$563,Route_Summary!R$1,FALSE)))</f>
        <v>N/A</v>
      </c>
    </row>
    <row r="134" spans="1:18" x14ac:dyDescent="0.25">
      <c r="A134">
        <v>120</v>
      </c>
      <c r="B134" s="110">
        <f>IF(HLOOKUP($B$3,'Route by Jurisdiction'!$A$1:$AP$214,A134,FALSE)="","",HLOOKUP($B$3,'Route by Jurisdiction'!$A$1:$AP$214,A134,FALSE))</f>
        <v>186</v>
      </c>
      <c r="C134" s="64" t="str">
        <f>IF($B134="","",IF(VLOOKUP($B134,RouteSummarySource!$B$5:$O$563,Route_Summary!C$1,FALSE)="","",VLOOKUP($B134,RouteSummarySource!$B$5:$O$563,Route_Summary!C$1,FALSE)))</f>
        <v>Enumclaw - Auburn Station</v>
      </c>
      <c r="D134" s="110">
        <f>IF($B134="","",IF(VLOOKUP($B134,RouteSummarySource!$B$5:$O$563,Route_Summary!D$1,FALSE)="","",VLOOKUP($B134,RouteSummarySource!$B$5:$O$563,Route_Summary!D$1,FALSE)))</f>
        <v>30</v>
      </c>
      <c r="E134" s="112" t="str">
        <f>IF($B134="","",IF(VLOOKUP($B134,RouteSummarySource!$B$5:$O$563,Route_Summary!E$1,FALSE)="","",VLOOKUP($B134,RouteSummarySource!$B$5:$O$563,Route_Summary!E$1,FALSE)))</f>
        <v>Local</v>
      </c>
      <c r="F134" s="110" t="str">
        <f>IF($B134="","",IF(VLOOKUP($B134,RouteSummarySource!$B$5:$O$563,Route_Summary!F$1,FALSE)="","",VLOOKUP($B134,RouteSummarySource!$B$5:$O$563,Route_Summary!F$1,FALSE)))</f>
        <v>C</v>
      </c>
      <c r="G134" s="111" t="str">
        <f>IF($B134="","",IF(VLOOKUP($B134,RouteSummarySource!$B$5:$O$563,Route_Summary!G$1,FALSE)="","",VLOOKUP($B134,RouteSummarySource!$B$5:$O$563,Route_Summary!G$1,FALSE)))</f>
        <v/>
      </c>
      <c r="H134" s="112" t="str">
        <f>IF($B134="","",IF(VLOOKUP($B134,RouteSummarySource!$B$5:$O$563,Route_Summary!H$1,FALSE)="","",VLOOKUP($B134,RouteSummarySource!$B$5:$O$563,Route_Summary!H$1,FALSE)))</f>
        <v/>
      </c>
      <c r="I134" s="110" t="str">
        <f>IF($B134="","",IF(VLOOKUP($B134,RouteSummarySource!$B$5:$O$563,Route_Summary!I$1,FALSE)="","",VLOOKUP($B134,RouteSummarySource!$B$5:$O$563,Route_Summary!I$1,FALSE)))</f>
        <v/>
      </c>
      <c r="J134" s="64" t="str">
        <f>IF($B134="","",IF(VLOOKUP($B134,RouteSummarySource!$B$5:$O$563,Route_Summary!J$1,FALSE)="","",VLOOKUP($B134,RouteSummarySource!$B$5:$O$563,Route_Summary!J$1,FALSE)))</f>
        <v/>
      </c>
      <c r="K134" s="110" t="str">
        <f>IF($B134="","",IF(VLOOKUP($B134,RouteSummarySource!$B$5:$O$563,Route_Summary!K$1,FALSE)="","",VLOOKUP($B134,RouteSummarySource!$B$5:$O$563,Route_Summary!K$1,FALSE)))</f>
        <v>At</v>
      </c>
      <c r="L134" s="111" t="str">
        <f>IF($B134="","",IF(VLOOKUP($B134,RouteSummarySource!$B$5:$O$563,Route_Summary!L$1,FALSE)="","",VLOOKUP($B134,RouteSummarySource!$B$5:$O$563,Route_Summary!L$1,FALSE)))</f>
        <v>Below</v>
      </c>
      <c r="M134" s="112" t="str">
        <f>IF($B134="","",IF(VLOOKUP($B134,RouteSummarySource!$B$5:$O$563,Route_Summary!M$1,FALSE)="","",VLOOKUP($B134,RouteSummarySource!$B$5:$O$563,Route_Summary!M$1,FALSE)))</f>
        <v>At</v>
      </c>
      <c r="N134" s="62" t="str">
        <f>IF($B134="","",IF(VLOOKUP($B134,RouteSummarySource!$B$5:$O$563,Route_Summary!N$1,FALSE)="","",VLOOKUP($B134,RouteSummarySource!$B$5:$O$563,Route_Summary!N$1,FALSE)))</f>
        <v>Low</v>
      </c>
      <c r="O134" s="180" t="str">
        <f>IF($B134="","",IF(VLOOKUP($B134,RouteSummarySource!$B$5:$O$563,Route_Summary!O$1,FALSE)="","",VLOOKUP($B134,RouteSummarySource!$B$5:$O$563,Route_Summary!O$1,FALSE)))</f>
        <v>3</v>
      </c>
      <c r="P134" s="110" t="str">
        <f>IF($B134="","",IF(VLOOKUP($B134,RouteSummarySource!$B$5:$Q$563,Route_Summary!P$1,FALSE)=0,"",VLOOKUP($B134,RouteSummarySource!$B$5:$Q$563,Route_Summary!P$1,FALSE)))</f>
        <v>Low performing</v>
      </c>
      <c r="Q134" s="179" t="str">
        <f>IF($B134="","",IF(VLOOKUP($B134,RouteSummarySource!$B$5:$Q$563,Route_Summary!Q$1,FALSE)="","",VLOOKUP($B134,RouteSummarySource!$B$5:$Q$563,Route_Summary!Q$1,FALSE)))</f>
        <v>Revised</v>
      </c>
      <c r="R134" s="358">
        <f>IF($B134="","",IF(VLOOKUP($B134,RouteSummarySource!$B$5:$R$563,Route_Summary!R$1,FALSE)="","",VLOOKUP($B134,RouteSummarySource!$B$5:$R$563,Route_Summary!R$1,FALSE)))</f>
        <v>42248</v>
      </c>
    </row>
    <row r="135" spans="1:18" x14ac:dyDescent="0.25">
      <c r="A135">
        <v>121</v>
      </c>
      <c r="B135" s="110">
        <f>IF(HLOOKUP($B$3,'Route by Jurisdiction'!$A$1:$AP$214,A135,FALSE)="","",HLOOKUP($B$3,'Route by Jurisdiction'!$A$1:$AP$214,A135,FALSE))</f>
        <v>187</v>
      </c>
      <c r="C135" s="64" t="str">
        <f>IF($B135="","",IF(VLOOKUP($B135,RouteSummarySource!$B$5:$O$563,Route_Summary!C$1,FALSE)="","",VLOOKUP($B135,RouteSummarySource!$B$5:$O$563,Route_Summary!C$1,FALSE)))</f>
        <v>Federal Way TC - Twin Lakes</v>
      </c>
      <c r="D135" s="110">
        <f>IF($B135="","",IF(VLOOKUP($B135,RouteSummarySource!$B$5:$O$563,Route_Summary!D$1,FALSE)="","",VLOOKUP($B135,RouteSummarySource!$B$5:$O$563,Route_Summary!D$1,FALSE)))</f>
        <v>103</v>
      </c>
      <c r="E135" s="112" t="str">
        <f>IF($B135="","",IF(VLOOKUP($B135,RouteSummarySource!$B$5:$O$563,Route_Summary!E$1,FALSE)="","",VLOOKUP($B135,RouteSummarySource!$B$5:$O$563,Route_Summary!E$1,FALSE)))</f>
        <v>Local</v>
      </c>
      <c r="F135" s="110" t="str">
        <f>IF($B135="","",IF(VLOOKUP($B135,RouteSummarySource!$B$5:$O$563,Route_Summary!F$1,FALSE)="","",VLOOKUP($B135,RouteSummarySource!$B$5:$O$563,Route_Summary!F$1,FALSE)))</f>
        <v>C</v>
      </c>
      <c r="G135" s="111" t="str">
        <f>IF($B135="","",IF(VLOOKUP($B135,RouteSummarySource!$B$5:$O$563,Route_Summary!G$1,FALSE)="","",VLOOKUP($B135,RouteSummarySource!$B$5:$O$563,Route_Summary!G$1,FALSE)))</f>
        <v>B</v>
      </c>
      <c r="H135" s="112" t="str">
        <f>IF($B135="","",IF(VLOOKUP($B135,RouteSummarySource!$B$5:$O$563,Route_Summary!H$1,FALSE)="","",VLOOKUP($B135,RouteSummarySource!$B$5:$O$563,Route_Summary!H$1,FALSE)))</f>
        <v>C</v>
      </c>
      <c r="I135" s="110" t="str">
        <f>IF($B135="","",IF(VLOOKUP($B135,RouteSummarySource!$B$5:$O$563,Route_Summary!I$1,FALSE)="","",VLOOKUP($B135,RouteSummarySource!$B$5:$O$563,Route_Summary!I$1,FALSE)))</f>
        <v/>
      </c>
      <c r="J135" s="64" t="str">
        <f>IF($B135="","",IF(VLOOKUP($B135,RouteSummarySource!$B$5:$O$563,Route_Summary!J$1,FALSE)="","",VLOOKUP($B135,RouteSummarySource!$B$5:$O$563,Route_Summary!J$1,FALSE)))</f>
        <v/>
      </c>
      <c r="K135" s="110" t="str">
        <f>IF($B135="","",IF(VLOOKUP($B135,RouteSummarySource!$B$5:$O$563,Route_Summary!K$1,FALSE)="","",VLOOKUP($B135,RouteSummarySource!$B$5:$O$563,Route_Summary!K$1,FALSE)))</f>
        <v>At</v>
      </c>
      <c r="L135" s="111" t="str">
        <f>IF($B135="","",IF(VLOOKUP($B135,RouteSummarySource!$B$5:$O$563,Route_Summary!L$1,FALSE)="","",VLOOKUP($B135,RouteSummarySource!$B$5:$O$563,Route_Summary!L$1,FALSE)))</f>
        <v>At</v>
      </c>
      <c r="M135" s="112" t="str">
        <f>IF($B135="","",IF(VLOOKUP($B135,RouteSummarySource!$B$5:$O$563,Route_Summary!M$1,FALSE)="","",VLOOKUP($B135,RouteSummarySource!$B$5:$O$563,Route_Summary!M$1,FALSE)))</f>
        <v>At</v>
      </c>
      <c r="N135" s="62" t="str">
        <f>IF($B135="","",IF(VLOOKUP($B135,RouteSummarySource!$B$5:$O$563,Route_Summary!N$1,FALSE)="","",VLOOKUP($B135,RouteSummarySource!$B$5:$O$563,Route_Summary!N$1,FALSE)))</f>
        <v>Low</v>
      </c>
      <c r="O135" s="180" t="str">
        <f>IF($B135="","",IF(VLOOKUP($B135,RouteSummarySource!$B$5:$O$563,Route_Summary!O$1,FALSE)="","",VLOOKUP($B135,RouteSummarySource!$B$5:$O$563,Route_Summary!O$1,FALSE)))</f>
        <v>4</v>
      </c>
      <c r="P135" s="110" t="str">
        <f>IF($B135="","",IF(VLOOKUP($B135,RouteSummarySource!$B$5:$Q$563,Route_Summary!P$1,FALSE)=0,"",VLOOKUP($B135,RouteSummarySource!$B$5:$Q$563,Route_Summary!P$1,FALSE)))</f>
        <v>Restructure</v>
      </c>
      <c r="Q135" s="179" t="str">
        <f>IF($B135="","",IF(VLOOKUP($B135,RouteSummarySource!$B$5:$Q$563,Route_Summary!Q$1,FALSE)="","",VLOOKUP($B135,RouteSummarySource!$B$5:$Q$563,Route_Summary!Q$1,FALSE)))</f>
        <v>Revised</v>
      </c>
      <c r="R135" s="358">
        <f>IF($B135="","",IF(VLOOKUP($B135,RouteSummarySource!$B$5:$R$563,Route_Summary!R$1,FALSE)="","",VLOOKUP($B135,RouteSummarySource!$B$5:$R$563,Route_Summary!R$1,FALSE)))</f>
        <v>42036</v>
      </c>
    </row>
    <row r="136" spans="1:18" x14ac:dyDescent="0.25">
      <c r="A136">
        <v>122</v>
      </c>
      <c r="B136" s="110">
        <f>IF(HLOOKUP($B$3,'Route by Jurisdiction'!$A$1:$AP$214,A136,FALSE)="","",HLOOKUP($B$3,'Route by Jurisdiction'!$A$1:$AP$214,A136,FALSE))</f>
        <v>190</v>
      </c>
      <c r="C136" s="64" t="str">
        <f>IF($B136="","",IF(VLOOKUP($B136,RouteSummarySource!$B$5:$O$563,Route_Summary!C$1,FALSE)="","",VLOOKUP($B136,RouteSummarySource!$B$5:$O$563,Route_Summary!C$1,FALSE)))</f>
        <v>Redondo Heights - Seattle CBD</v>
      </c>
      <c r="D136" s="110" t="str">
        <f>IF($B136="","",IF(VLOOKUP($B136,RouteSummarySource!$B$5:$O$563,Route_Summary!D$1,FALSE)="","",VLOOKUP($B136,RouteSummarySource!$B$5:$O$563,Route_Summary!D$1,FALSE)))</f>
        <v>Peak</v>
      </c>
      <c r="E136" s="112" t="str">
        <f>IF($B136="","",IF(VLOOKUP($B136,RouteSummarySource!$B$5:$O$563,Route_Summary!E$1,FALSE)="","",VLOOKUP($B136,RouteSummarySource!$B$5:$O$563,Route_Summary!E$1,FALSE)))</f>
        <v>Peak</v>
      </c>
      <c r="F136" s="110" t="str">
        <f>IF($B136="","",IF(VLOOKUP($B136,RouteSummarySource!$B$5:$O$563,Route_Summary!F$1,FALSE)="","",VLOOKUP($B136,RouteSummarySource!$B$5:$O$563,Route_Summary!F$1,FALSE)))</f>
        <v>D</v>
      </c>
      <c r="G136" s="111" t="str">
        <f>IF($B136="","",IF(VLOOKUP($B136,RouteSummarySource!$B$5:$O$563,Route_Summary!G$1,FALSE)="","",VLOOKUP($B136,RouteSummarySource!$B$5:$O$563,Route_Summary!G$1,FALSE)))</f>
        <v/>
      </c>
      <c r="H136" s="112" t="str">
        <f>IF($B136="","",IF(VLOOKUP($B136,RouteSummarySource!$B$5:$O$563,Route_Summary!H$1,FALSE)="","",VLOOKUP($B136,RouteSummarySource!$B$5:$O$563,Route_Summary!H$1,FALSE)))</f>
        <v/>
      </c>
      <c r="I136" s="110" t="str">
        <f>IF($B136="","",IF(VLOOKUP($B136,RouteSummarySource!$B$5:$O$563,Route_Summary!I$1,FALSE)="","",VLOOKUP($B136,RouteSummarySource!$B$5:$O$563,Route_Summary!I$1,FALSE)))</f>
        <v>Yes</v>
      </c>
      <c r="J136" s="64" t="str">
        <f>IF($B136="","",IF(VLOOKUP($B136,RouteSummarySource!$B$5:$O$563,Route_Summary!J$1,FALSE)="","",VLOOKUP($B136,RouteSummarySource!$B$5:$O$563,Route_Summary!J$1,FALSE)))</f>
        <v>Yes</v>
      </c>
      <c r="K136" s="110" t="str">
        <f>IF($B136="","",IF(VLOOKUP($B136,RouteSummarySource!$B$5:$O$563,Route_Summary!K$1,FALSE)="","",VLOOKUP($B136,RouteSummarySource!$B$5:$O$563,Route_Summary!K$1,FALSE)))</f>
        <v>Peak</v>
      </c>
      <c r="L136" s="111" t="str">
        <f>IF($B136="","",IF(VLOOKUP($B136,RouteSummarySource!$B$5:$O$563,Route_Summary!L$1,FALSE)="","",VLOOKUP($B136,RouteSummarySource!$B$5:$O$563,Route_Summary!L$1,FALSE)))</f>
        <v>Peak</v>
      </c>
      <c r="M136" s="112" t="str">
        <f>IF($B136="","",IF(VLOOKUP($B136,RouteSummarySource!$B$5:$O$563,Route_Summary!M$1,FALSE)="","",VLOOKUP($B136,RouteSummarySource!$B$5:$O$563,Route_Summary!M$1,FALSE)))</f>
        <v>Peak</v>
      </c>
      <c r="N136" s="62" t="str">
        <f>IF($B136="","",IF(VLOOKUP($B136,RouteSummarySource!$B$5:$O$563,Route_Summary!N$1,FALSE)="","",VLOOKUP($B136,RouteSummarySource!$B$5:$O$563,Route_Summary!N$1,FALSE)))</f>
        <v>Low</v>
      </c>
      <c r="O136" s="180" t="str">
        <f>IF($B136="","",IF(VLOOKUP($B136,RouteSummarySource!$B$5:$O$563,Route_Summary!O$1,FALSE)="","",VLOOKUP($B136,RouteSummarySource!$B$5:$O$563,Route_Summary!O$1,FALSE)))</f>
        <v>2</v>
      </c>
      <c r="P136" s="110" t="str">
        <f>IF($B136="","",IF(VLOOKUP($B136,RouteSummarySource!$B$5:$Q$563,Route_Summary!P$1,FALSE)=0,"",VLOOKUP($B136,RouteSummarySource!$B$5:$Q$563,Route_Summary!P$1,FALSE)))</f>
        <v>Restructure</v>
      </c>
      <c r="Q136" s="179" t="str">
        <f>IF($B136="","",IF(VLOOKUP($B136,RouteSummarySource!$B$5:$Q$563,Route_Summary!Q$1,FALSE)="","",VLOOKUP($B136,RouteSummarySource!$B$5:$Q$563,Route_Summary!Q$1,FALSE)))</f>
        <v>Deleted</v>
      </c>
      <c r="R136" s="358">
        <f>IF($B136="","",IF(VLOOKUP($B136,RouteSummarySource!$B$5:$R$563,Route_Summary!R$1,FALSE)="","",VLOOKUP($B136,RouteSummarySource!$B$5:$R$563,Route_Summary!R$1,FALSE)))</f>
        <v>42036</v>
      </c>
    </row>
    <row r="137" spans="1:18" x14ac:dyDescent="0.25">
      <c r="A137">
        <v>123</v>
      </c>
      <c r="B137" s="110">
        <f>IF(HLOOKUP($B$3,'Route by Jurisdiction'!$A$1:$AP$214,A137,FALSE)="","",HLOOKUP($B$3,'Route by Jurisdiction'!$A$1:$AP$214,A137,FALSE))</f>
        <v>192</v>
      </c>
      <c r="C137" s="64" t="str">
        <f>IF($B137="","",IF(VLOOKUP($B137,RouteSummarySource!$B$5:$O$563,Route_Summary!C$1,FALSE)="","",VLOOKUP($B137,RouteSummarySource!$B$5:$O$563,Route_Summary!C$1,FALSE)))</f>
        <v>Star Lake - Seattle CBD</v>
      </c>
      <c r="D137" s="110" t="str">
        <f>IF($B137="","",IF(VLOOKUP($B137,RouteSummarySource!$B$5:$O$563,Route_Summary!D$1,FALSE)="","",VLOOKUP($B137,RouteSummarySource!$B$5:$O$563,Route_Summary!D$1,FALSE)))</f>
        <v>Peak</v>
      </c>
      <c r="E137" s="112" t="str">
        <f>IF($B137="","",IF(VLOOKUP($B137,RouteSummarySource!$B$5:$O$563,Route_Summary!E$1,FALSE)="","",VLOOKUP($B137,RouteSummarySource!$B$5:$O$563,Route_Summary!E$1,FALSE)))</f>
        <v>Peak</v>
      </c>
      <c r="F137" s="110" t="str">
        <f>IF($B137="","",IF(VLOOKUP($B137,RouteSummarySource!$B$5:$O$563,Route_Summary!F$1,FALSE)="","",VLOOKUP($B137,RouteSummarySource!$B$5:$O$563,Route_Summary!F$1,FALSE)))</f>
        <v>D</v>
      </c>
      <c r="G137" s="111" t="str">
        <f>IF($B137="","",IF(VLOOKUP($B137,RouteSummarySource!$B$5:$O$563,Route_Summary!G$1,FALSE)="","",VLOOKUP($B137,RouteSummarySource!$B$5:$O$563,Route_Summary!G$1,FALSE)))</f>
        <v/>
      </c>
      <c r="H137" s="112" t="str">
        <f>IF($B137="","",IF(VLOOKUP($B137,RouteSummarySource!$B$5:$O$563,Route_Summary!H$1,FALSE)="","",VLOOKUP($B137,RouteSummarySource!$B$5:$O$563,Route_Summary!H$1,FALSE)))</f>
        <v/>
      </c>
      <c r="I137" s="110" t="str">
        <f>IF($B137="","",IF(VLOOKUP($B137,RouteSummarySource!$B$5:$O$563,Route_Summary!I$1,FALSE)="","",VLOOKUP($B137,RouteSummarySource!$B$5:$O$563,Route_Summary!I$1,FALSE)))</f>
        <v>Yes</v>
      </c>
      <c r="J137" s="64" t="str">
        <f>IF($B137="","",IF(VLOOKUP($B137,RouteSummarySource!$B$5:$O$563,Route_Summary!J$1,FALSE)="","",VLOOKUP($B137,RouteSummarySource!$B$5:$O$563,Route_Summary!J$1,FALSE)))</f>
        <v>Yes</v>
      </c>
      <c r="K137" s="110" t="str">
        <f>IF($B137="","",IF(VLOOKUP($B137,RouteSummarySource!$B$5:$O$563,Route_Summary!K$1,FALSE)="","",VLOOKUP($B137,RouteSummarySource!$B$5:$O$563,Route_Summary!K$1,FALSE)))</f>
        <v>Peak</v>
      </c>
      <c r="L137" s="111" t="str">
        <f>IF($B137="","",IF(VLOOKUP($B137,RouteSummarySource!$B$5:$O$563,Route_Summary!L$1,FALSE)="","",VLOOKUP($B137,RouteSummarySource!$B$5:$O$563,Route_Summary!L$1,FALSE)))</f>
        <v>Peak</v>
      </c>
      <c r="M137" s="112" t="str">
        <f>IF($B137="","",IF(VLOOKUP($B137,RouteSummarySource!$B$5:$O$563,Route_Summary!M$1,FALSE)="","",VLOOKUP($B137,RouteSummarySource!$B$5:$O$563,Route_Summary!M$1,FALSE)))</f>
        <v>Peak</v>
      </c>
      <c r="N137" s="62" t="str">
        <f>IF($B137="","",IF(VLOOKUP($B137,RouteSummarySource!$B$5:$O$563,Route_Summary!N$1,FALSE)="","",VLOOKUP($B137,RouteSummarySource!$B$5:$O$563,Route_Summary!N$1,FALSE)))</f>
        <v>Low</v>
      </c>
      <c r="O137" s="180" t="str">
        <f>IF($B137="","",IF(VLOOKUP($B137,RouteSummarySource!$B$5:$O$563,Route_Summary!O$1,FALSE)="","",VLOOKUP($B137,RouteSummarySource!$B$5:$O$563,Route_Summary!O$1,FALSE)))</f>
        <v>-</v>
      </c>
      <c r="P137" s="110" t="str">
        <f>IF($B137="","",IF(VLOOKUP($B137,RouteSummarySource!$B$5:$Q$563,Route_Summary!P$1,FALSE)=0,"",VLOOKUP($B137,RouteSummarySource!$B$5:$Q$563,Route_Summary!P$1,FALSE)))</f>
        <v>Restructure</v>
      </c>
      <c r="Q137" s="179" t="str">
        <f>IF($B137="","",IF(VLOOKUP($B137,RouteSummarySource!$B$5:$Q$563,Route_Summary!Q$1,FALSE)="","",VLOOKUP($B137,RouteSummarySource!$B$5:$Q$563,Route_Summary!Q$1,FALSE)))</f>
        <v>Deleted</v>
      </c>
      <c r="R137" s="358">
        <f>IF($B137="","",IF(VLOOKUP($B137,RouteSummarySource!$B$5:$R$563,Route_Summary!R$1,FALSE)="","",VLOOKUP($B137,RouteSummarySource!$B$5:$R$563,Route_Summary!R$1,FALSE)))</f>
        <v>42036</v>
      </c>
    </row>
    <row r="138" spans="1:18" x14ac:dyDescent="0.25">
      <c r="A138">
        <v>124</v>
      </c>
      <c r="B138" s="110" t="str">
        <f>IF(HLOOKUP($B$3,'Route by Jurisdiction'!$A$1:$AP$214,A138,FALSE)="","",HLOOKUP($B$3,'Route by Jurisdiction'!$A$1:$AP$214,A138,FALSE))</f>
        <v>193EX</v>
      </c>
      <c r="C138" s="64" t="str">
        <f>IF($B138="","",IF(VLOOKUP($B138,RouteSummarySource!$B$5:$O$563,Route_Summary!C$1,FALSE)="","",VLOOKUP($B138,RouteSummarySource!$B$5:$O$563,Route_Summary!C$1,FALSE)))</f>
        <v>Federal Way - First Hill</v>
      </c>
      <c r="D138" s="110" t="str">
        <f>IF($B138="","",IF(VLOOKUP($B138,RouteSummarySource!$B$5:$O$563,Route_Summary!D$1,FALSE)="","",VLOOKUP($B138,RouteSummarySource!$B$5:$O$563,Route_Summary!D$1,FALSE)))</f>
        <v>Peak</v>
      </c>
      <c r="E138" s="112" t="str">
        <f>IF($B138="","",IF(VLOOKUP($B138,RouteSummarySource!$B$5:$O$563,Route_Summary!E$1,FALSE)="","",VLOOKUP($B138,RouteSummarySource!$B$5:$O$563,Route_Summary!E$1,FALSE)))</f>
        <v>Peak</v>
      </c>
      <c r="F138" s="110" t="str">
        <f>IF($B138="","",IF(VLOOKUP($B138,RouteSummarySource!$B$5:$O$563,Route_Summary!F$1,FALSE)="","",VLOOKUP($B138,RouteSummarySource!$B$5:$O$563,Route_Summary!F$1,FALSE)))</f>
        <v>C</v>
      </c>
      <c r="G138" s="111" t="str">
        <f>IF($B138="","",IF(VLOOKUP($B138,RouteSummarySource!$B$5:$O$563,Route_Summary!G$1,FALSE)="","",VLOOKUP($B138,RouteSummarySource!$B$5:$O$563,Route_Summary!G$1,FALSE)))</f>
        <v/>
      </c>
      <c r="H138" s="112" t="str">
        <f>IF($B138="","",IF(VLOOKUP($B138,RouteSummarySource!$B$5:$O$563,Route_Summary!H$1,FALSE)="","",VLOOKUP($B138,RouteSummarySource!$B$5:$O$563,Route_Summary!H$1,FALSE)))</f>
        <v/>
      </c>
      <c r="I138" s="110" t="str">
        <f>IF($B138="","",IF(VLOOKUP($B138,RouteSummarySource!$B$5:$O$563,Route_Summary!I$1,FALSE)="","",VLOOKUP($B138,RouteSummarySource!$B$5:$O$563,Route_Summary!I$1,FALSE)))</f>
        <v>Yes</v>
      </c>
      <c r="J138" s="64" t="str">
        <f>IF($B138="","",IF(VLOOKUP($B138,RouteSummarySource!$B$5:$O$563,Route_Summary!J$1,FALSE)="","",VLOOKUP($B138,RouteSummarySource!$B$5:$O$563,Route_Summary!J$1,FALSE)))</f>
        <v>Yes</v>
      </c>
      <c r="K138" s="110" t="str">
        <f>IF($B138="","",IF(VLOOKUP($B138,RouteSummarySource!$B$5:$O$563,Route_Summary!K$1,FALSE)="","",VLOOKUP($B138,RouteSummarySource!$B$5:$O$563,Route_Summary!K$1,FALSE)))</f>
        <v>Peak</v>
      </c>
      <c r="L138" s="111" t="str">
        <f>IF($B138="","",IF(VLOOKUP($B138,RouteSummarySource!$B$5:$O$563,Route_Summary!L$1,FALSE)="","",VLOOKUP($B138,RouteSummarySource!$B$5:$O$563,Route_Summary!L$1,FALSE)))</f>
        <v>Peak</v>
      </c>
      <c r="M138" s="112" t="str">
        <f>IF($B138="","",IF(VLOOKUP($B138,RouteSummarySource!$B$5:$O$563,Route_Summary!M$1,FALSE)="","",VLOOKUP($B138,RouteSummarySource!$B$5:$O$563,Route_Summary!M$1,FALSE)))</f>
        <v>Peak</v>
      </c>
      <c r="N138" s="62" t="str">
        <f>IF($B138="","",IF(VLOOKUP($B138,RouteSummarySource!$B$5:$O$563,Route_Summary!N$1,FALSE)="","",VLOOKUP($B138,RouteSummarySource!$B$5:$O$563,Route_Summary!N$1,FALSE)))</f>
        <v>Low</v>
      </c>
      <c r="O138" s="180" t="str">
        <f>IF($B138="","",IF(VLOOKUP($B138,RouteSummarySource!$B$5:$O$563,Route_Summary!O$1,FALSE)="","",VLOOKUP($B138,RouteSummarySource!$B$5:$O$563,Route_Summary!O$1,FALSE)))</f>
        <v>-</v>
      </c>
      <c r="P138" s="110" t="str">
        <f>IF($B138="","",IF(VLOOKUP($B138,RouteSummarySource!$B$5:$Q$563,Route_Summary!P$1,FALSE)=0,"",VLOOKUP($B138,RouteSummarySource!$B$5:$Q$563,Route_Summary!P$1,FALSE)))</f>
        <v>Restructure</v>
      </c>
      <c r="Q138" s="179" t="str">
        <f>IF($B138="","",IF(VLOOKUP($B138,RouteSummarySource!$B$5:$Q$563,Route_Summary!Q$1,FALSE)="","",VLOOKUP($B138,RouteSummarySource!$B$5:$Q$563,Route_Summary!Q$1,FALSE)))</f>
        <v>Revised</v>
      </c>
      <c r="R138" s="358">
        <f>IF($B138="","",IF(VLOOKUP($B138,RouteSummarySource!$B$5:$R$563,Route_Summary!R$1,FALSE)="","",VLOOKUP($B138,RouteSummarySource!$B$5:$R$563,Route_Summary!R$1,FALSE)))</f>
        <v>42036</v>
      </c>
    </row>
    <row r="139" spans="1:18" x14ac:dyDescent="0.25">
      <c r="A139">
        <v>125</v>
      </c>
      <c r="B139" s="110">
        <f>IF(HLOOKUP($B$3,'Route by Jurisdiction'!$A$1:$AP$214,A139,FALSE)="","",HLOOKUP($B$3,'Route by Jurisdiction'!$A$1:$AP$214,A139,FALSE))</f>
        <v>197</v>
      </c>
      <c r="C139" s="64" t="str">
        <f>IF($B139="","",IF(VLOOKUP($B139,RouteSummarySource!$B$5:$O$563,Route_Summary!C$1,FALSE)="","",VLOOKUP($B139,RouteSummarySource!$B$5:$O$563,Route_Summary!C$1,FALSE)))</f>
        <v>Twin Lakes - University District</v>
      </c>
      <c r="D139" s="110" t="str">
        <f>IF($B139="","",IF(VLOOKUP($B139,RouteSummarySource!$B$5:$O$563,Route_Summary!D$1,FALSE)="","",VLOOKUP($B139,RouteSummarySource!$B$5:$O$563,Route_Summary!D$1,FALSE)))</f>
        <v>Peak</v>
      </c>
      <c r="E139" s="112" t="str">
        <f>IF($B139="","",IF(VLOOKUP($B139,RouteSummarySource!$B$5:$O$563,Route_Summary!E$1,FALSE)="","",VLOOKUP($B139,RouteSummarySource!$B$5:$O$563,Route_Summary!E$1,FALSE)))</f>
        <v>Peak</v>
      </c>
      <c r="F139" s="110" t="str">
        <f>IF($B139="","",IF(VLOOKUP($B139,RouteSummarySource!$B$5:$O$563,Route_Summary!F$1,FALSE)="","",VLOOKUP($B139,RouteSummarySource!$B$5:$O$563,Route_Summary!F$1,FALSE)))</f>
        <v>D</v>
      </c>
      <c r="G139" s="111" t="str">
        <f>IF($B139="","",IF(VLOOKUP($B139,RouteSummarySource!$B$5:$O$563,Route_Summary!G$1,FALSE)="","",VLOOKUP($B139,RouteSummarySource!$B$5:$O$563,Route_Summary!G$1,FALSE)))</f>
        <v/>
      </c>
      <c r="H139" s="112" t="str">
        <f>IF($B139="","",IF(VLOOKUP($B139,RouteSummarySource!$B$5:$O$563,Route_Summary!H$1,FALSE)="","",VLOOKUP($B139,RouteSummarySource!$B$5:$O$563,Route_Summary!H$1,FALSE)))</f>
        <v/>
      </c>
      <c r="I139" s="110" t="str">
        <f>IF($B139="","",IF(VLOOKUP($B139,RouteSummarySource!$B$5:$O$563,Route_Summary!I$1,FALSE)="","",VLOOKUP($B139,RouteSummarySource!$B$5:$O$563,Route_Summary!I$1,FALSE)))</f>
        <v>Yes</v>
      </c>
      <c r="J139" s="64" t="str">
        <f>IF($B139="","",IF(VLOOKUP($B139,RouteSummarySource!$B$5:$O$563,Route_Summary!J$1,FALSE)="","",VLOOKUP($B139,RouteSummarySource!$B$5:$O$563,Route_Summary!J$1,FALSE)))</f>
        <v>No</v>
      </c>
      <c r="K139" s="110" t="str">
        <f>IF($B139="","",IF(VLOOKUP($B139,RouteSummarySource!$B$5:$O$563,Route_Summary!K$1,FALSE)="","",VLOOKUP($B139,RouteSummarySource!$B$5:$O$563,Route_Summary!K$1,FALSE)))</f>
        <v>Peak</v>
      </c>
      <c r="L139" s="111" t="str">
        <f>IF($B139="","",IF(VLOOKUP($B139,RouteSummarySource!$B$5:$O$563,Route_Summary!L$1,FALSE)="","",VLOOKUP($B139,RouteSummarySource!$B$5:$O$563,Route_Summary!L$1,FALSE)))</f>
        <v>Peak</v>
      </c>
      <c r="M139" s="112" t="str">
        <f>IF($B139="","",IF(VLOOKUP($B139,RouteSummarySource!$B$5:$O$563,Route_Summary!M$1,FALSE)="","",VLOOKUP($B139,RouteSummarySource!$B$5:$O$563,Route_Summary!M$1,FALSE)))</f>
        <v>Peak</v>
      </c>
      <c r="N139" s="62" t="str">
        <f>IF($B139="","",IF(VLOOKUP($B139,RouteSummarySource!$B$5:$O$563,Route_Summary!N$1,FALSE)="","",VLOOKUP($B139,RouteSummarySource!$B$5:$O$563,Route_Summary!N$1,FALSE)))</f>
        <v>High</v>
      </c>
      <c r="O139" s="180" t="str">
        <f>IF($B139="","",IF(VLOOKUP($B139,RouteSummarySource!$B$5:$O$563,Route_Summary!O$1,FALSE)="","",VLOOKUP($B139,RouteSummarySource!$B$5:$O$563,Route_Summary!O$1,FALSE)))</f>
        <v>4</v>
      </c>
      <c r="P139" s="110" t="str">
        <f>IF($B139="","",IF(VLOOKUP($B139,RouteSummarySource!$B$5:$Q$563,Route_Summary!P$1,FALSE)=0,"",VLOOKUP($B139,RouteSummarySource!$B$5:$Q$563,Route_Summary!P$1,FALSE)))</f>
        <v>Restructure</v>
      </c>
      <c r="Q139" s="179" t="str">
        <f>IF($B139="","",IF(VLOOKUP($B139,RouteSummarySource!$B$5:$Q$563,Route_Summary!Q$1,FALSE)="","",VLOOKUP($B139,RouteSummarySource!$B$5:$Q$563,Route_Summary!Q$1,FALSE)))</f>
        <v>Revised</v>
      </c>
      <c r="R139" s="358">
        <f>IF($B139="","",IF(VLOOKUP($B139,RouteSummarySource!$B$5:$R$563,Route_Summary!R$1,FALSE)="","",VLOOKUP($B139,RouteSummarySource!$B$5:$R$563,Route_Summary!R$1,FALSE)))</f>
        <v>42036</v>
      </c>
    </row>
    <row r="140" spans="1:18" x14ac:dyDescent="0.25">
      <c r="A140">
        <v>126</v>
      </c>
      <c r="B140" s="110">
        <f>IF(HLOOKUP($B$3,'Route by Jurisdiction'!$A$1:$AP$214,A140,FALSE)="","",HLOOKUP($B$3,'Route by Jurisdiction'!$A$1:$AP$214,A140,FALSE))</f>
        <v>200</v>
      </c>
      <c r="C140" s="64" t="str">
        <f>IF($B140="","",IF(VLOOKUP($B140,RouteSummarySource!$B$5:$O$563,Route_Summary!C$1,FALSE)="","",VLOOKUP($B140,RouteSummarySource!$B$5:$O$563,Route_Summary!C$1,FALSE)))</f>
        <v>Downtown Issaquah - North Issaquah</v>
      </c>
      <c r="D140" s="110" t="str">
        <f>IF($B140="","",IF(VLOOKUP($B140,RouteSummarySource!$B$5:$O$563,Route_Summary!D$1,FALSE)="","",VLOOKUP($B140,RouteSummarySource!$B$5:$O$563,Route_Summary!D$1,FALSE)))</f>
        <v>None</v>
      </c>
      <c r="E140" s="112" t="str">
        <f>IF($B140="","",IF(VLOOKUP($B140,RouteSummarySource!$B$5:$O$563,Route_Summary!E$1,FALSE)="","",VLOOKUP($B140,RouteSummarySource!$B$5:$O$563,Route_Summary!E$1,FALSE)))</f>
        <v>None</v>
      </c>
      <c r="F140" s="110" t="str">
        <f>IF($B140="","",IF(VLOOKUP($B140,RouteSummarySource!$B$5:$O$563,Route_Summary!F$1,FALSE)="","",VLOOKUP($B140,RouteSummarySource!$B$5:$O$563,Route_Summary!F$1,FALSE)))</f>
        <v>E</v>
      </c>
      <c r="G140" s="111" t="str">
        <f>IF($B140="","",IF(VLOOKUP($B140,RouteSummarySource!$B$5:$O$563,Route_Summary!G$1,FALSE)="","",VLOOKUP($B140,RouteSummarySource!$B$5:$O$563,Route_Summary!G$1,FALSE)))</f>
        <v>C</v>
      </c>
      <c r="H140" s="112" t="str">
        <f>IF($B140="","",IF(VLOOKUP($B140,RouteSummarySource!$B$5:$O$563,Route_Summary!H$1,FALSE)="","",VLOOKUP($B140,RouteSummarySource!$B$5:$O$563,Route_Summary!H$1,FALSE)))</f>
        <v/>
      </c>
      <c r="I140" s="110" t="str">
        <f>IF($B140="","",IF(VLOOKUP($B140,RouteSummarySource!$B$5:$O$563,Route_Summary!I$1,FALSE)="","",VLOOKUP($B140,RouteSummarySource!$B$5:$O$563,Route_Summary!I$1,FALSE)))</f>
        <v/>
      </c>
      <c r="J140" s="64" t="str">
        <f>IF($B140="","",IF(VLOOKUP($B140,RouteSummarySource!$B$5:$O$563,Route_Summary!J$1,FALSE)="","",VLOOKUP($B140,RouteSummarySource!$B$5:$O$563,Route_Summary!J$1,FALSE)))</f>
        <v/>
      </c>
      <c r="K140" s="110" t="str">
        <f>IF($B140="","",IF(VLOOKUP($B140,RouteSummarySource!$B$5:$O$563,Route_Summary!K$1,FALSE)="","",VLOOKUP($B140,RouteSummarySource!$B$5:$O$563,Route_Summary!K$1,FALSE)))</f>
        <v>None</v>
      </c>
      <c r="L140" s="111" t="str">
        <f>IF($B140="","",IF(VLOOKUP($B140,RouteSummarySource!$B$5:$O$563,Route_Summary!L$1,FALSE)="","",VLOOKUP($B140,RouteSummarySource!$B$5:$O$563,Route_Summary!L$1,FALSE)))</f>
        <v>None</v>
      </c>
      <c r="M140" s="112" t="str">
        <f>IF($B140="","",IF(VLOOKUP($B140,RouteSummarySource!$B$5:$O$563,Route_Summary!M$1,FALSE)="","",VLOOKUP($B140,RouteSummarySource!$B$5:$O$563,Route_Summary!M$1,FALSE)))</f>
        <v>None</v>
      </c>
      <c r="N140" s="62" t="str">
        <f>IF($B140="","",IF(VLOOKUP($B140,RouteSummarySource!$B$5:$O$563,Route_Summary!N$1,FALSE)="","",VLOOKUP($B140,RouteSummarySource!$B$5:$O$563,Route_Summary!N$1,FALSE)))</f>
        <v>High</v>
      </c>
      <c r="O140" s="180" t="str">
        <f>IF($B140="","",IF(VLOOKUP($B140,RouteSummarySource!$B$5:$O$563,Route_Summary!O$1,FALSE)="","",VLOOKUP($B140,RouteSummarySource!$B$5:$O$563,Route_Summary!O$1,FALSE)))</f>
        <v>-</v>
      </c>
      <c r="P140" s="110" t="str">
        <f>IF($B140="","",IF(VLOOKUP($B140,RouteSummarySource!$B$5:$Q$563,Route_Summary!P$1,FALSE)=0,"",VLOOKUP($B140,RouteSummarySource!$B$5:$Q$563,Route_Summary!P$1,FALSE)))</f>
        <v>Low performing</v>
      </c>
      <c r="Q140" s="179" t="str">
        <f>IF($B140="","",IF(VLOOKUP($B140,RouteSummarySource!$B$5:$Q$563,Route_Summary!Q$1,FALSE)="","",VLOOKUP($B140,RouteSummarySource!$B$5:$Q$563,Route_Summary!Q$1,FALSE)))</f>
        <v>Deleted</v>
      </c>
      <c r="R140" s="358" t="str">
        <f>IF($B140="","",IF(VLOOKUP($B140,RouteSummarySource!$B$5:$R$563,Route_Summary!R$1,FALSE)="","",VLOOKUP($B140,RouteSummarySource!$B$5:$R$563,Route_Summary!R$1,FALSE)))</f>
        <v>Sept. 2014/ Sept. 2015</v>
      </c>
    </row>
    <row r="141" spans="1:18" x14ac:dyDescent="0.25">
      <c r="A141">
        <v>127</v>
      </c>
      <c r="B141" s="110">
        <f>IF(HLOOKUP($B$3,'Route by Jurisdiction'!$A$1:$AP$214,A141,FALSE)="","",HLOOKUP($B$3,'Route by Jurisdiction'!$A$1:$AP$214,A141,FALSE))</f>
        <v>201</v>
      </c>
      <c r="C141" s="64" t="str">
        <f>IF($B141="","",IF(VLOOKUP($B141,RouteSummarySource!$B$5:$O$563,Route_Summary!C$1,FALSE)="","",VLOOKUP($B141,RouteSummarySource!$B$5:$O$563,Route_Summary!C$1,FALSE)))</f>
        <v>South Mercer Island - Mercer Island P&amp;R via Mercer Wy</v>
      </c>
      <c r="D141" s="110" t="str">
        <f>IF($B141="","",IF(VLOOKUP($B141,RouteSummarySource!$B$5:$O$563,Route_Summary!D$1,FALSE)="","",VLOOKUP($B141,RouteSummarySource!$B$5:$O$563,Route_Summary!D$1,FALSE)))</f>
        <v>Peak</v>
      </c>
      <c r="E141" s="112" t="str">
        <f>IF($B141="","",IF(VLOOKUP($B141,RouteSummarySource!$B$5:$O$563,Route_Summary!E$1,FALSE)="","",VLOOKUP($B141,RouteSummarySource!$B$5:$O$563,Route_Summary!E$1,FALSE)))</f>
        <v>Peak</v>
      </c>
      <c r="F141" s="110" t="str">
        <f>IF($B141="","",IF(VLOOKUP($B141,RouteSummarySource!$B$5:$O$563,Route_Summary!F$1,FALSE)="","",VLOOKUP($B141,RouteSummarySource!$B$5:$O$563,Route_Summary!F$1,FALSE)))</f>
        <v>E</v>
      </c>
      <c r="G141" s="111" t="str">
        <f>IF($B141="","",IF(VLOOKUP($B141,RouteSummarySource!$B$5:$O$563,Route_Summary!G$1,FALSE)="","",VLOOKUP($B141,RouteSummarySource!$B$5:$O$563,Route_Summary!G$1,FALSE)))</f>
        <v/>
      </c>
      <c r="H141" s="112" t="str">
        <f>IF($B141="","",IF(VLOOKUP($B141,RouteSummarySource!$B$5:$O$563,Route_Summary!H$1,FALSE)="","",VLOOKUP($B141,RouteSummarySource!$B$5:$O$563,Route_Summary!H$1,FALSE)))</f>
        <v/>
      </c>
      <c r="I141" s="110" t="str">
        <f>IF($B141="","",IF(VLOOKUP($B141,RouteSummarySource!$B$5:$O$563,Route_Summary!I$1,FALSE)="","",VLOOKUP($B141,RouteSummarySource!$B$5:$O$563,Route_Summary!I$1,FALSE)))</f>
        <v>Yes</v>
      </c>
      <c r="J141" s="64" t="str">
        <f>IF($B141="","",IF(VLOOKUP($B141,RouteSummarySource!$B$5:$O$563,Route_Summary!J$1,FALSE)="","",VLOOKUP($B141,RouteSummarySource!$B$5:$O$563,Route_Summary!J$1,FALSE)))</f>
        <v>Yes</v>
      </c>
      <c r="K141" s="110" t="str">
        <f>IF($B141="","",IF(VLOOKUP($B141,RouteSummarySource!$B$5:$O$563,Route_Summary!K$1,FALSE)="","",VLOOKUP($B141,RouteSummarySource!$B$5:$O$563,Route_Summary!K$1,FALSE)))</f>
        <v>Peak</v>
      </c>
      <c r="L141" s="111" t="str">
        <f>IF($B141="","",IF(VLOOKUP($B141,RouteSummarySource!$B$5:$O$563,Route_Summary!L$1,FALSE)="","",VLOOKUP($B141,RouteSummarySource!$B$5:$O$563,Route_Summary!L$1,FALSE)))</f>
        <v>Peak</v>
      </c>
      <c r="M141" s="112" t="str">
        <f>IF($B141="","",IF(VLOOKUP($B141,RouteSummarySource!$B$5:$O$563,Route_Summary!M$1,FALSE)="","",VLOOKUP($B141,RouteSummarySource!$B$5:$O$563,Route_Summary!M$1,FALSE)))</f>
        <v>Peak</v>
      </c>
      <c r="N141" s="62" t="str">
        <f>IF($B141="","",IF(VLOOKUP($B141,RouteSummarySource!$B$5:$O$563,Route_Summary!N$1,FALSE)="","",VLOOKUP($B141,RouteSummarySource!$B$5:$O$563,Route_Summary!N$1,FALSE)))</f>
        <v>Low</v>
      </c>
      <c r="O141" s="180" t="str">
        <f>IF($B141="","",IF(VLOOKUP($B141,RouteSummarySource!$B$5:$O$563,Route_Summary!O$1,FALSE)="","",VLOOKUP($B141,RouteSummarySource!$B$5:$O$563,Route_Summary!O$1,FALSE)))</f>
        <v>-</v>
      </c>
      <c r="P141" s="110" t="str">
        <f>IF($B141="","",IF(VLOOKUP($B141,RouteSummarySource!$B$5:$Q$563,Route_Summary!P$1,FALSE)=0,"",VLOOKUP($B141,RouteSummarySource!$B$5:$Q$563,Route_Summary!P$1,FALSE)))</f>
        <v>Lowest performing</v>
      </c>
      <c r="Q141" s="179" t="str">
        <f>IF($B141="","",IF(VLOOKUP($B141,RouteSummarySource!$B$5:$Q$563,Route_Summary!Q$1,FALSE)="","",VLOOKUP($B141,RouteSummarySource!$B$5:$Q$563,Route_Summary!Q$1,FALSE)))</f>
        <v>Deleted</v>
      </c>
      <c r="R141" s="358">
        <f>IF($B141="","",IF(VLOOKUP($B141,RouteSummarySource!$B$5:$R$563,Route_Summary!R$1,FALSE)="","",VLOOKUP($B141,RouteSummarySource!$B$5:$R$563,Route_Summary!R$1,FALSE)))</f>
        <v>42248</v>
      </c>
    </row>
    <row r="142" spans="1:18" x14ac:dyDescent="0.25">
      <c r="A142">
        <v>128</v>
      </c>
      <c r="B142" s="110">
        <f>IF(HLOOKUP($B$3,'Route by Jurisdiction'!$A$1:$AP$214,A142,FALSE)="","",HLOOKUP($B$3,'Route by Jurisdiction'!$A$1:$AP$214,A142,FALSE))</f>
        <v>202</v>
      </c>
      <c r="C142" s="64" t="str">
        <f>IF($B142="","",IF(VLOOKUP($B142,RouteSummarySource!$B$5:$O$563,Route_Summary!C$1,FALSE)="","",VLOOKUP($B142,RouteSummarySource!$B$5:$O$563,Route_Summary!C$1,FALSE)))</f>
        <v>South Mercer Island - Seattle CBD</v>
      </c>
      <c r="D142" s="110" t="str">
        <f>IF($B142="","",IF(VLOOKUP($B142,RouteSummarySource!$B$5:$O$563,Route_Summary!D$1,FALSE)="","",VLOOKUP($B142,RouteSummarySource!$B$5:$O$563,Route_Summary!D$1,FALSE)))</f>
        <v>Peak</v>
      </c>
      <c r="E142" s="112" t="str">
        <f>IF($B142="","",IF(VLOOKUP($B142,RouteSummarySource!$B$5:$O$563,Route_Summary!E$1,FALSE)="","",VLOOKUP($B142,RouteSummarySource!$B$5:$O$563,Route_Summary!E$1,FALSE)))</f>
        <v>Peak</v>
      </c>
      <c r="F142" s="110" t="str">
        <f>IF($B142="","",IF(VLOOKUP($B142,RouteSummarySource!$B$5:$O$563,Route_Summary!F$1,FALSE)="","",VLOOKUP($B142,RouteSummarySource!$B$5:$O$563,Route_Summary!F$1,FALSE)))</f>
        <v>E</v>
      </c>
      <c r="G142" s="111" t="str">
        <f>IF($B142="","",IF(VLOOKUP($B142,RouteSummarySource!$B$5:$O$563,Route_Summary!G$1,FALSE)="","",VLOOKUP($B142,RouteSummarySource!$B$5:$O$563,Route_Summary!G$1,FALSE)))</f>
        <v/>
      </c>
      <c r="H142" s="112" t="str">
        <f>IF($B142="","",IF(VLOOKUP($B142,RouteSummarySource!$B$5:$O$563,Route_Summary!H$1,FALSE)="","",VLOOKUP($B142,RouteSummarySource!$B$5:$O$563,Route_Summary!H$1,FALSE)))</f>
        <v/>
      </c>
      <c r="I142" s="110" t="str">
        <f>IF($B142="","",IF(VLOOKUP($B142,RouteSummarySource!$B$5:$O$563,Route_Summary!I$1,FALSE)="","",VLOOKUP($B142,RouteSummarySource!$B$5:$O$563,Route_Summary!I$1,FALSE)))</f>
        <v>No</v>
      </c>
      <c r="J142" s="64" t="str">
        <f>IF($B142="","",IF(VLOOKUP($B142,RouteSummarySource!$B$5:$O$563,Route_Summary!J$1,FALSE)="","",VLOOKUP($B142,RouteSummarySource!$B$5:$O$563,Route_Summary!J$1,FALSE)))</f>
        <v>No</v>
      </c>
      <c r="K142" s="110" t="str">
        <f>IF($B142="","",IF(VLOOKUP($B142,RouteSummarySource!$B$5:$O$563,Route_Summary!K$1,FALSE)="","",VLOOKUP($B142,RouteSummarySource!$B$5:$O$563,Route_Summary!K$1,FALSE)))</f>
        <v>Peak</v>
      </c>
      <c r="L142" s="111" t="str">
        <f>IF($B142="","",IF(VLOOKUP($B142,RouteSummarySource!$B$5:$O$563,Route_Summary!L$1,FALSE)="","",VLOOKUP($B142,RouteSummarySource!$B$5:$O$563,Route_Summary!L$1,FALSE)))</f>
        <v>Peak</v>
      </c>
      <c r="M142" s="112" t="str">
        <f>IF($B142="","",IF(VLOOKUP($B142,RouteSummarySource!$B$5:$O$563,Route_Summary!M$1,FALSE)="","",VLOOKUP($B142,RouteSummarySource!$B$5:$O$563,Route_Summary!M$1,FALSE)))</f>
        <v>Peak</v>
      </c>
      <c r="N142" s="62" t="str">
        <f>IF($B142="","",IF(VLOOKUP($B142,RouteSummarySource!$B$5:$O$563,Route_Summary!N$1,FALSE)="","",VLOOKUP($B142,RouteSummarySource!$B$5:$O$563,Route_Summary!N$1,FALSE)))</f>
        <v>High</v>
      </c>
      <c r="O142" s="180" t="str">
        <f>IF($B142="","",IF(VLOOKUP($B142,RouteSummarySource!$B$5:$O$563,Route_Summary!O$1,FALSE)="","",VLOOKUP($B142,RouteSummarySource!$B$5:$O$563,Route_Summary!O$1,FALSE)))</f>
        <v>2</v>
      </c>
      <c r="P142" s="110" t="str">
        <f>IF($B142="","",IF(VLOOKUP($B142,RouteSummarySource!$B$5:$Q$563,Route_Summary!P$1,FALSE)=0,"",VLOOKUP($B142,RouteSummarySource!$B$5:$Q$563,Route_Summary!P$1,FALSE)))</f>
        <v>Lowest performing</v>
      </c>
      <c r="Q142" s="179" t="str">
        <f>IF($B142="","",IF(VLOOKUP($B142,RouteSummarySource!$B$5:$Q$563,Route_Summary!Q$1,FALSE)="","",VLOOKUP($B142,RouteSummarySource!$B$5:$Q$563,Route_Summary!Q$1,FALSE)))</f>
        <v>Deleted</v>
      </c>
      <c r="R142" s="358">
        <f>IF($B142="","",IF(VLOOKUP($B142,RouteSummarySource!$B$5:$R$563,Route_Summary!R$1,FALSE)="","",VLOOKUP($B142,RouteSummarySource!$B$5:$R$563,Route_Summary!R$1,FALSE)))</f>
        <v>41883</v>
      </c>
    </row>
    <row r="143" spans="1:18" x14ac:dyDescent="0.25">
      <c r="A143">
        <v>129</v>
      </c>
      <c r="B143" s="110">
        <f>IF(HLOOKUP($B$3,'Route by Jurisdiction'!$A$1:$AP$214,A143,FALSE)="","",HLOOKUP($B$3,'Route by Jurisdiction'!$A$1:$AP$214,A143,FALSE))</f>
        <v>203</v>
      </c>
      <c r="C143" s="64" t="str">
        <f>IF($B143="","",IF(VLOOKUP($B143,RouteSummarySource!$B$5:$O$563,Route_Summary!C$1,FALSE)="","",VLOOKUP($B143,RouteSummarySource!$B$5:$O$563,Route_Summary!C$1,FALSE)))</f>
        <v>Mercer Island P&amp;R - Shorewood</v>
      </c>
      <c r="D143" s="110" t="str">
        <f>IF($B143="","",IF(VLOOKUP($B143,RouteSummarySource!$B$5:$O$563,Route_Summary!D$1,FALSE)="","",VLOOKUP($B143,RouteSummarySource!$B$5:$O$563,Route_Summary!D$1,FALSE)))</f>
        <v>None</v>
      </c>
      <c r="E143" s="112" t="str">
        <f>IF($B143="","",IF(VLOOKUP($B143,RouteSummarySource!$B$5:$O$563,Route_Summary!E$1,FALSE)="","",VLOOKUP($B143,RouteSummarySource!$B$5:$O$563,Route_Summary!E$1,FALSE)))</f>
        <v>None</v>
      </c>
      <c r="F143" s="110" t="str">
        <f>IF($B143="","",IF(VLOOKUP($B143,RouteSummarySource!$B$5:$O$563,Route_Summary!F$1,FALSE)="","",VLOOKUP($B143,RouteSummarySource!$B$5:$O$563,Route_Summary!F$1,FALSE)))</f>
        <v>D</v>
      </c>
      <c r="G143" s="111" t="str">
        <f>IF($B143="","",IF(VLOOKUP($B143,RouteSummarySource!$B$5:$O$563,Route_Summary!G$1,FALSE)="","",VLOOKUP($B143,RouteSummarySource!$B$5:$O$563,Route_Summary!G$1,FALSE)))</f>
        <v>E</v>
      </c>
      <c r="H143" s="112" t="str">
        <f>IF($B143="","",IF(VLOOKUP($B143,RouteSummarySource!$B$5:$O$563,Route_Summary!H$1,FALSE)="","",VLOOKUP($B143,RouteSummarySource!$B$5:$O$563,Route_Summary!H$1,FALSE)))</f>
        <v/>
      </c>
      <c r="I143" s="110" t="str">
        <f>IF($B143="","",IF(VLOOKUP($B143,RouteSummarySource!$B$5:$O$563,Route_Summary!I$1,FALSE)="","",VLOOKUP($B143,RouteSummarySource!$B$5:$O$563,Route_Summary!I$1,FALSE)))</f>
        <v/>
      </c>
      <c r="J143" s="64" t="str">
        <f>IF($B143="","",IF(VLOOKUP($B143,RouteSummarySource!$B$5:$O$563,Route_Summary!J$1,FALSE)="","",VLOOKUP($B143,RouteSummarySource!$B$5:$O$563,Route_Summary!J$1,FALSE)))</f>
        <v/>
      </c>
      <c r="K143" s="110" t="str">
        <f>IF($B143="","",IF(VLOOKUP($B143,RouteSummarySource!$B$5:$O$563,Route_Summary!K$1,FALSE)="","",VLOOKUP($B143,RouteSummarySource!$B$5:$O$563,Route_Summary!K$1,FALSE)))</f>
        <v>None</v>
      </c>
      <c r="L143" s="111" t="str">
        <f>IF($B143="","",IF(VLOOKUP($B143,RouteSummarySource!$B$5:$O$563,Route_Summary!L$1,FALSE)="","",VLOOKUP($B143,RouteSummarySource!$B$5:$O$563,Route_Summary!L$1,FALSE)))</f>
        <v>None</v>
      </c>
      <c r="M143" s="112" t="str">
        <f>IF($B143="","",IF(VLOOKUP($B143,RouteSummarySource!$B$5:$O$563,Route_Summary!M$1,FALSE)="","",VLOOKUP($B143,RouteSummarySource!$B$5:$O$563,Route_Summary!M$1,FALSE)))</f>
        <v>None</v>
      </c>
      <c r="N143" s="62" t="str">
        <f>IF($B143="","",IF(VLOOKUP($B143,RouteSummarySource!$B$5:$O$563,Route_Summary!N$1,FALSE)="","",VLOOKUP($B143,RouteSummarySource!$B$5:$O$563,Route_Summary!N$1,FALSE)))</f>
        <v>High</v>
      </c>
      <c r="O143" s="180" t="str">
        <f>IF($B143="","",IF(VLOOKUP($B143,RouteSummarySource!$B$5:$O$563,Route_Summary!O$1,FALSE)="","",VLOOKUP($B143,RouteSummarySource!$B$5:$O$563,Route_Summary!O$1,FALSE)))</f>
        <v>-</v>
      </c>
      <c r="P143" s="110" t="str">
        <f>IF($B143="","",IF(VLOOKUP($B143,RouteSummarySource!$B$5:$Q$563,Route_Summary!P$1,FALSE)=0,"",VLOOKUP($B143,RouteSummarySource!$B$5:$Q$563,Route_Summary!P$1,FALSE)))</f>
        <v>Lowest performing</v>
      </c>
      <c r="Q143" s="179" t="str">
        <f>IF($B143="","",IF(VLOOKUP($B143,RouteSummarySource!$B$5:$Q$563,Route_Summary!Q$1,FALSE)="","",VLOOKUP($B143,RouteSummarySource!$B$5:$Q$563,Route_Summary!Q$1,FALSE)))</f>
        <v>Deleted</v>
      </c>
      <c r="R143" s="358">
        <f>IF($B143="","",IF(VLOOKUP($B143,RouteSummarySource!$B$5:$R$563,Route_Summary!R$1,FALSE)="","",VLOOKUP($B143,RouteSummarySource!$B$5:$R$563,Route_Summary!R$1,FALSE)))</f>
        <v>41883</v>
      </c>
    </row>
    <row r="144" spans="1:18" x14ac:dyDescent="0.25">
      <c r="A144">
        <v>130</v>
      </c>
      <c r="B144" s="110">
        <f>IF(HLOOKUP($B$3,'Route by Jurisdiction'!$A$1:$AP$214,A144,FALSE)="","",HLOOKUP($B$3,'Route by Jurisdiction'!$A$1:$AP$214,A144,FALSE))</f>
        <v>204</v>
      </c>
      <c r="C144" s="64" t="str">
        <f>IF($B144="","",IF(VLOOKUP($B144,RouteSummarySource!$B$5:$O$563,Route_Summary!C$1,FALSE)="","",VLOOKUP($B144,RouteSummarySource!$B$5:$O$563,Route_Summary!C$1,FALSE)))</f>
        <v>South Mercer Island - Mercer Island P&amp;R via Island Crest</v>
      </c>
      <c r="D144" s="110">
        <f>IF($B144="","",IF(VLOOKUP($B144,RouteSummarySource!$B$5:$O$563,Route_Summary!D$1,FALSE)="","",VLOOKUP($B144,RouteSummarySource!$B$5:$O$563,Route_Summary!D$1,FALSE)))</f>
        <v>62</v>
      </c>
      <c r="E144" s="112" t="str">
        <f>IF($B144="","",IF(VLOOKUP($B144,RouteSummarySource!$B$5:$O$563,Route_Summary!E$1,FALSE)="","",VLOOKUP($B144,RouteSummarySource!$B$5:$O$563,Route_Summary!E$1,FALSE)))</f>
        <v>Local</v>
      </c>
      <c r="F144" s="110" t="str">
        <f>IF($B144="","",IF(VLOOKUP($B144,RouteSummarySource!$B$5:$O$563,Route_Summary!F$1,FALSE)="","",VLOOKUP($B144,RouteSummarySource!$B$5:$O$563,Route_Summary!F$1,FALSE)))</f>
        <v/>
      </c>
      <c r="G144" s="111" t="str">
        <f>IF($B144="","",IF(VLOOKUP($B144,RouteSummarySource!$B$5:$O$563,Route_Summary!G$1,FALSE)="","",VLOOKUP($B144,RouteSummarySource!$B$5:$O$563,Route_Summary!G$1,FALSE)))</f>
        <v>E</v>
      </c>
      <c r="H144" s="112" t="str">
        <f>IF($B144="","",IF(VLOOKUP($B144,RouteSummarySource!$B$5:$O$563,Route_Summary!H$1,FALSE)="","",VLOOKUP($B144,RouteSummarySource!$B$5:$O$563,Route_Summary!H$1,FALSE)))</f>
        <v/>
      </c>
      <c r="I144" s="110" t="str">
        <f>IF($B144="","",IF(VLOOKUP($B144,RouteSummarySource!$B$5:$O$563,Route_Summary!I$1,FALSE)="","",VLOOKUP($B144,RouteSummarySource!$B$5:$O$563,Route_Summary!I$1,FALSE)))</f>
        <v/>
      </c>
      <c r="J144" s="64" t="str">
        <f>IF($B144="","",IF(VLOOKUP($B144,RouteSummarySource!$B$5:$O$563,Route_Summary!J$1,FALSE)="","",VLOOKUP($B144,RouteSummarySource!$B$5:$O$563,Route_Summary!J$1,FALSE)))</f>
        <v/>
      </c>
      <c r="K144" s="110" t="str">
        <f>IF($B144="","",IF(VLOOKUP($B144,RouteSummarySource!$B$5:$O$563,Route_Summary!K$1,FALSE)="","",VLOOKUP($B144,RouteSummarySource!$B$5:$O$563,Route_Summary!K$1,FALSE)))</f>
        <v>At</v>
      </c>
      <c r="L144" s="111" t="str">
        <f>IF($B144="","",IF(VLOOKUP($B144,RouteSummarySource!$B$5:$O$563,Route_Summary!L$1,FALSE)="","",VLOOKUP($B144,RouteSummarySource!$B$5:$O$563,Route_Summary!L$1,FALSE)))</f>
        <v>Above</v>
      </c>
      <c r="M144" s="112" t="str">
        <f>IF($B144="","",IF(VLOOKUP($B144,RouteSummarySource!$B$5:$O$563,Route_Summary!M$1,FALSE)="","",VLOOKUP($B144,RouteSummarySource!$B$5:$O$563,Route_Summary!M$1,FALSE)))</f>
        <v>At</v>
      </c>
      <c r="N144" s="62" t="str">
        <f>IF($B144="","",IF(VLOOKUP($B144,RouteSummarySource!$B$5:$O$563,Route_Summary!N$1,FALSE)="","",VLOOKUP($B144,RouteSummarySource!$B$5:$O$563,Route_Summary!N$1,FALSE)))</f>
        <v>High</v>
      </c>
      <c r="O144" s="180" t="str">
        <f>IF($B144="","",IF(VLOOKUP($B144,RouteSummarySource!$B$5:$O$563,Route_Summary!O$1,FALSE)="","",VLOOKUP($B144,RouteSummarySource!$B$5:$O$563,Route_Summary!O$1,FALSE)))</f>
        <v>-</v>
      </c>
      <c r="P144" s="110" t="str">
        <f>IF($B144="","",IF(VLOOKUP($B144,RouteSummarySource!$B$5:$Q$563,Route_Summary!P$1,FALSE)=0,"",VLOOKUP($B144,RouteSummarySource!$B$5:$Q$563,Route_Summary!P$1,FALSE)))</f>
        <v>Combining service</v>
      </c>
      <c r="Q144" s="179" t="str">
        <f>IF($B144="","",IF(VLOOKUP($B144,RouteSummarySource!$B$5:$Q$563,Route_Summary!Q$1,FALSE)="","",VLOOKUP($B144,RouteSummarySource!$B$5:$Q$563,Route_Summary!Q$1,FALSE)))</f>
        <v>Revised</v>
      </c>
      <c r="R144" s="358">
        <f>IF($B144="","",IF(VLOOKUP($B144,RouteSummarySource!$B$5:$R$563,Route_Summary!R$1,FALSE)="","",VLOOKUP($B144,RouteSummarySource!$B$5:$R$563,Route_Summary!R$1,FALSE)))</f>
        <v>41883</v>
      </c>
    </row>
    <row r="145" spans="1:18" x14ac:dyDescent="0.25">
      <c r="A145">
        <v>131</v>
      </c>
      <c r="B145" s="110" t="str">
        <f>IF(HLOOKUP($B$3,'Route by Jurisdiction'!$A$1:$AP$214,A145,FALSE)="","",HLOOKUP($B$3,'Route by Jurisdiction'!$A$1:$AP$214,A145,FALSE))</f>
        <v>205EX</v>
      </c>
      <c r="C145" s="64" t="str">
        <f>IF($B145="","",IF(VLOOKUP($B145,RouteSummarySource!$B$5:$O$563,Route_Summary!C$1,FALSE)="","",VLOOKUP($B145,RouteSummarySource!$B$5:$O$563,Route_Summary!C$1,FALSE)))</f>
        <v>South Mercer Island - First Hill - University District</v>
      </c>
      <c r="D145" s="110" t="str">
        <f>IF($B145="","",IF(VLOOKUP($B145,RouteSummarySource!$B$5:$O$563,Route_Summary!D$1,FALSE)="","",VLOOKUP($B145,RouteSummarySource!$B$5:$O$563,Route_Summary!D$1,FALSE)))</f>
        <v>Peak</v>
      </c>
      <c r="E145" s="112" t="str">
        <f>IF($B145="","",IF(VLOOKUP($B145,RouteSummarySource!$B$5:$O$563,Route_Summary!E$1,FALSE)="","",VLOOKUP($B145,RouteSummarySource!$B$5:$O$563,Route_Summary!E$1,FALSE)))</f>
        <v>Peak</v>
      </c>
      <c r="F145" s="110" t="str">
        <f>IF($B145="","",IF(VLOOKUP($B145,RouteSummarySource!$B$5:$O$563,Route_Summary!F$1,FALSE)="","",VLOOKUP($B145,RouteSummarySource!$B$5:$O$563,Route_Summary!F$1,FALSE)))</f>
        <v>E</v>
      </c>
      <c r="G145" s="111" t="str">
        <f>IF($B145="","",IF(VLOOKUP($B145,RouteSummarySource!$B$5:$O$563,Route_Summary!G$1,FALSE)="","",VLOOKUP($B145,RouteSummarySource!$B$5:$O$563,Route_Summary!G$1,FALSE)))</f>
        <v/>
      </c>
      <c r="H145" s="112" t="str">
        <f>IF($B145="","",IF(VLOOKUP($B145,RouteSummarySource!$B$5:$O$563,Route_Summary!H$1,FALSE)="","",VLOOKUP($B145,RouteSummarySource!$B$5:$O$563,Route_Summary!H$1,FALSE)))</f>
        <v/>
      </c>
      <c r="I145" s="110" t="str">
        <f>IF($B145="","",IF(VLOOKUP($B145,RouteSummarySource!$B$5:$O$563,Route_Summary!I$1,FALSE)="","",VLOOKUP($B145,RouteSummarySource!$B$5:$O$563,Route_Summary!I$1,FALSE)))</f>
        <v>No</v>
      </c>
      <c r="J145" s="64" t="str">
        <f>IF($B145="","",IF(VLOOKUP($B145,RouteSummarySource!$B$5:$O$563,Route_Summary!J$1,FALSE)="","",VLOOKUP($B145,RouteSummarySource!$B$5:$O$563,Route_Summary!J$1,FALSE)))</f>
        <v>No</v>
      </c>
      <c r="K145" s="110" t="str">
        <f>IF($B145="","",IF(VLOOKUP($B145,RouteSummarySource!$B$5:$O$563,Route_Summary!K$1,FALSE)="","",VLOOKUP($B145,RouteSummarySource!$B$5:$O$563,Route_Summary!K$1,FALSE)))</f>
        <v>Peak</v>
      </c>
      <c r="L145" s="111" t="str">
        <f>IF($B145="","",IF(VLOOKUP($B145,RouteSummarySource!$B$5:$O$563,Route_Summary!L$1,FALSE)="","",VLOOKUP($B145,RouteSummarySource!$B$5:$O$563,Route_Summary!L$1,FALSE)))</f>
        <v>Peak</v>
      </c>
      <c r="M145" s="112" t="str">
        <f>IF($B145="","",IF(VLOOKUP($B145,RouteSummarySource!$B$5:$O$563,Route_Summary!M$1,FALSE)="","",VLOOKUP($B145,RouteSummarySource!$B$5:$O$563,Route_Summary!M$1,FALSE)))</f>
        <v>Peak</v>
      </c>
      <c r="N145" s="62" t="str">
        <f>IF($B145="","",IF(VLOOKUP($B145,RouteSummarySource!$B$5:$O$563,Route_Summary!N$1,FALSE)="","",VLOOKUP($B145,RouteSummarySource!$B$5:$O$563,Route_Summary!N$1,FALSE)))</f>
        <v>High</v>
      </c>
      <c r="O145" s="180" t="str">
        <f>IF($B145="","",IF(VLOOKUP($B145,RouteSummarySource!$B$5:$O$563,Route_Summary!O$1,FALSE)="","",VLOOKUP($B145,RouteSummarySource!$B$5:$O$563,Route_Summary!O$1,FALSE)))</f>
        <v>-</v>
      </c>
      <c r="P145" s="110" t="str">
        <f>IF($B145="","",IF(VLOOKUP($B145,RouteSummarySource!$B$5:$Q$563,Route_Summary!P$1,FALSE)=0,"",VLOOKUP($B145,RouteSummarySource!$B$5:$Q$563,Route_Summary!P$1,FALSE)))</f>
        <v>Low performing</v>
      </c>
      <c r="Q145" s="179" t="str">
        <f>IF($B145="","",IF(VLOOKUP($B145,RouteSummarySource!$B$5:$Q$563,Route_Summary!Q$1,FALSE)="","",VLOOKUP($B145,RouteSummarySource!$B$5:$Q$563,Route_Summary!Q$1,FALSE)))</f>
        <v>Deleted</v>
      </c>
      <c r="R145" s="358">
        <f>IF($B145="","",IF(VLOOKUP($B145,RouteSummarySource!$B$5:$R$563,Route_Summary!R$1,FALSE)="","",VLOOKUP($B145,RouteSummarySource!$B$5:$R$563,Route_Summary!R$1,FALSE)))</f>
        <v>41883</v>
      </c>
    </row>
    <row r="146" spans="1:18" x14ac:dyDescent="0.25">
      <c r="A146">
        <v>132</v>
      </c>
      <c r="B146" s="110">
        <f>IF(HLOOKUP($B$3,'Route by Jurisdiction'!$A$1:$AP$214,A146,FALSE)="","",HLOOKUP($B$3,'Route by Jurisdiction'!$A$1:$AP$214,A146,FALSE))</f>
        <v>208</v>
      </c>
      <c r="C146" s="64" t="str">
        <f>IF($B146="","",IF(VLOOKUP($B146,RouteSummarySource!$B$5:$O$563,Route_Summary!C$1,FALSE)="","",VLOOKUP($B146,RouteSummarySource!$B$5:$O$563,Route_Summary!C$1,FALSE)))</f>
        <v>North Bend - Snoqualamie - Issaquah</v>
      </c>
      <c r="D146" s="110" t="str">
        <f>IF($B146="","",IF(VLOOKUP($B146,RouteSummarySource!$B$5:$O$563,Route_Summary!D$1,FALSE)="","",VLOOKUP($B146,RouteSummarySource!$B$5:$O$563,Route_Summary!D$1,FALSE)))</f>
        <v>New Fall 2013</v>
      </c>
      <c r="E146" s="112" t="str">
        <f>IF($B146="","",IF(VLOOKUP($B146,RouteSummarySource!$B$5:$O$563,Route_Summary!E$1,FALSE)="","",VLOOKUP($B146,RouteSummarySource!$B$5:$O$563,Route_Summary!E$1,FALSE)))</f>
        <v/>
      </c>
      <c r="F146" s="110" t="str">
        <f>IF($B146="","",IF(VLOOKUP($B146,RouteSummarySource!$B$5:$O$563,Route_Summary!F$1,FALSE)="","",VLOOKUP($B146,RouteSummarySource!$B$5:$O$563,Route_Summary!F$1,FALSE)))</f>
        <v/>
      </c>
      <c r="G146" s="111" t="str">
        <f>IF($B146="","",IF(VLOOKUP($B146,RouteSummarySource!$B$5:$O$563,Route_Summary!G$1,FALSE)="","",VLOOKUP($B146,RouteSummarySource!$B$5:$O$563,Route_Summary!G$1,FALSE)))</f>
        <v/>
      </c>
      <c r="H146" s="112" t="str">
        <f>IF($B146="","",IF(VLOOKUP($B146,RouteSummarySource!$B$5:$O$563,Route_Summary!H$1,FALSE)="","",VLOOKUP($B146,RouteSummarySource!$B$5:$O$563,Route_Summary!H$1,FALSE)))</f>
        <v/>
      </c>
      <c r="I146" s="110" t="str">
        <f>IF($B146="","",IF(VLOOKUP($B146,RouteSummarySource!$B$5:$O$563,Route_Summary!I$1,FALSE)="","",VLOOKUP($B146,RouteSummarySource!$B$5:$O$563,Route_Summary!I$1,FALSE)))</f>
        <v/>
      </c>
      <c r="J146" s="64" t="str">
        <f>IF($B146="","",IF(VLOOKUP($B146,RouteSummarySource!$B$5:$O$563,Route_Summary!J$1,FALSE)="","",VLOOKUP($B146,RouteSummarySource!$B$5:$O$563,Route_Summary!J$1,FALSE)))</f>
        <v/>
      </c>
      <c r="K146" s="110" t="str">
        <f>IF($B146="","",IF(VLOOKUP($B146,RouteSummarySource!$B$5:$O$563,Route_Summary!K$1,FALSE)="","",VLOOKUP($B146,RouteSummarySource!$B$5:$O$563,Route_Summary!K$1,FALSE)))</f>
        <v/>
      </c>
      <c r="L146" s="111" t="str">
        <f>IF($B146="","",IF(VLOOKUP($B146,RouteSummarySource!$B$5:$O$563,Route_Summary!L$1,FALSE)="","",VLOOKUP($B146,RouteSummarySource!$B$5:$O$563,Route_Summary!L$1,FALSE)))</f>
        <v/>
      </c>
      <c r="M146" s="112" t="str">
        <f>IF($B146="","",IF(VLOOKUP($B146,RouteSummarySource!$B$5:$O$563,Route_Summary!M$1,FALSE)="","",VLOOKUP($B146,RouteSummarySource!$B$5:$O$563,Route_Summary!M$1,FALSE)))</f>
        <v/>
      </c>
      <c r="N146" s="62" t="str">
        <f>IF($B146="","",IF(VLOOKUP($B146,RouteSummarySource!$B$5:$O$563,Route_Summary!N$1,FALSE)="","",VLOOKUP($B146,RouteSummarySource!$B$5:$O$563,Route_Summary!N$1,FALSE)))</f>
        <v/>
      </c>
      <c r="O146" s="180" t="str">
        <f>IF($B146="","",IF(VLOOKUP($B146,RouteSummarySource!$B$5:$O$563,Route_Summary!O$1,FALSE)="","",VLOOKUP($B146,RouteSummarySource!$B$5:$O$563,Route_Summary!O$1,FALSE)))</f>
        <v/>
      </c>
      <c r="P146" s="110" t="str">
        <f>IF($B146="","",IF(VLOOKUP($B146,RouteSummarySource!$B$5:$Q$563,Route_Summary!P$1,FALSE)=0,"",VLOOKUP($B146,RouteSummarySource!$B$5:$Q$563,Route_Summary!P$1,FALSE)))</f>
        <v>Lowest performing</v>
      </c>
      <c r="Q146" s="179" t="str">
        <f>IF($B146="","",IF(VLOOKUP($B146,RouteSummarySource!$B$5:$Q$563,Route_Summary!Q$1,FALSE)="","",VLOOKUP($B146,RouteSummarySource!$B$5:$Q$563,Route_Summary!Q$1,FALSE)))</f>
        <v>Revised</v>
      </c>
      <c r="R146" s="358">
        <f>IF($B146="","",IF(VLOOKUP($B146,RouteSummarySource!$B$5:$R$563,Route_Summary!R$1,FALSE)="","",VLOOKUP($B146,RouteSummarySource!$B$5:$R$563,Route_Summary!R$1,FALSE)))</f>
        <v>41883</v>
      </c>
    </row>
    <row r="147" spans="1:18" x14ac:dyDescent="0.25">
      <c r="A147">
        <v>133</v>
      </c>
      <c r="B147" s="110">
        <f>IF(HLOOKUP($B$3,'Route by Jurisdiction'!$A$1:$AP$214,A147,FALSE)="","",HLOOKUP($B$3,'Route by Jurisdiction'!$A$1:$AP$214,A147,FALSE))</f>
        <v>209</v>
      </c>
      <c r="C147" s="64" t="str">
        <f>IF($B147="","",IF(VLOOKUP($B147,RouteSummarySource!$B$5:$O$563,Route_Summary!C$1,FALSE)="","",VLOOKUP($B147,RouteSummarySource!$B$5:$O$563,Route_Summary!C$1,FALSE)))</f>
        <v>North Bend - Snoqualamie - Issaquah</v>
      </c>
      <c r="D147" s="110">
        <f>IF($B147="","",IF(VLOOKUP($B147,RouteSummarySource!$B$5:$O$563,Route_Summary!D$1,FALSE)="","",VLOOKUP($B147,RouteSummarySource!$B$5:$O$563,Route_Summary!D$1,FALSE)))</f>
        <v>42</v>
      </c>
      <c r="E147" s="112" t="str">
        <f>IF($B147="","",IF(VLOOKUP($B147,RouteSummarySource!$B$5:$O$563,Route_Summary!E$1,FALSE)="","",VLOOKUP($B147,RouteSummarySource!$B$5:$O$563,Route_Summary!E$1,FALSE)))</f>
        <v>Hourly</v>
      </c>
      <c r="F147" s="110" t="str">
        <f>IF($B147="","",IF(VLOOKUP($B147,RouteSummarySource!$B$5:$O$563,Route_Summary!F$1,FALSE)="","",VLOOKUP($B147,RouteSummarySource!$B$5:$O$563,Route_Summary!F$1,FALSE)))</f>
        <v>D</v>
      </c>
      <c r="G147" s="111" t="str">
        <f>IF($B147="","",IF(VLOOKUP($B147,RouteSummarySource!$B$5:$O$563,Route_Summary!G$1,FALSE)="","",VLOOKUP($B147,RouteSummarySource!$B$5:$O$563,Route_Summary!G$1,FALSE)))</f>
        <v>D</v>
      </c>
      <c r="H147" s="112" t="str">
        <f>IF($B147="","",IF(VLOOKUP($B147,RouteSummarySource!$B$5:$O$563,Route_Summary!H$1,FALSE)="","",VLOOKUP($B147,RouteSummarySource!$B$5:$O$563,Route_Summary!H$1,FALSE)))</f>
        <v/>
      </c>
      <c r="I147" s="110" t="str">
        <f>IF($B147="","",IF(VLOOKUP($B147,RouteSummarySource!$B$5:$O$563,Route_Summary!I$1,FALSE)="","",VLOOKUP($B147,RouteSummarySource!$B$5:$O$563,Route_Summary!I$1,FALSE)))</f>
        <v/>
      </c>
      <c r="J147" s="64" t="str">
        <f>IF($B147="","",IF(VLOOKUP($B147,RouteSummarySource!$B$5:$O$563,Route_Summary!J$1,FALSE)="","",VLOOKUP($B147,RouteSummarySource!$B$5:$O$563,Route_Summary!J$1,FALSE)))</f>
        <v/>
      </c>
      <c r="K147" s="110" t="str">
        <f>IF($B147="","",IF(VLOOKUP($B147,RouteSummarySource!$B$5:$O$563,Route_Summary!K$1,FALSE)="","",VLOOKUP($B147,RouteSummarySource!$B$5:$O$563,Route_Summary!K$1,FALSE)))</f>
        <v>At</v>
      </c>
      <c r="L147" s="111" t="str">
        <f>IF($B147="","",IF(VLOOKUP($B147,RouteSummarySource!$B$5:$O$563,Route_Summary!L$1,FALSE)="","",VLOOKUP($B147,RouteSummarySource!$B$5:$O$563,Route_Summary!L$1,FALSE)))</f>
        <v>At</v>
      </c>
      <c r="M147" s="112" t="str">
        <f>IF($B147="","",IF(VLOOKUP($B147,RouteSummarySource!$B$5:$O$563,Route_Summary!M$1,FALSE)="","",VLOOKUP($B147,RouteSummarySource!$B$5:$O$563,Route_Summary!M$1,FALSE)))</f>
        <v>At</v>
      </c>
      <c r="N147" s="62" t="str">
        <f>IF($B147="","",IF(VLOOKUP($B147,RouteSummarySource!$B$5:$O$563,Route_Summary!N$1,FALSE)="","",VLOOKUP($B147,RouteSummarySource!$B$5:$O$563,Route_Summary!N$1,FALSE)))</f>
        <v>Medium</v>
      </c>
      <c r="O147" s="180" t="str">
        <f>IF($B147="","",IF(VLOOKUP($B147,RouteSummarySource!$B$5:$O$563,Route_Summary!O$1,FALSE)="","",VLOOKUP($B147,RouteSummarySource!$B$5:$O$563,Route_Summary!O$1,FALSE)))</f>
        <v>-</v>
      </c>
      <c r="P147" s="110" t="str">
        <f>IF($B147="","",IF(VLOOKUP($B147,RouteSummarySource!$B$5:$Q$563,Route_Summary!P$1,FALSE)=0,"",VLOOKUP($B147,RouteSummarySource!$B$5:$Q$563,Route_Summary!P$1,FALSE)))</f>
        <v>Lowest performing</v>
      </c>
      <c r="Q147" s="179" t="str">
        <f>IF($B147="","",IF(VLOOKUP($B147,RouteSummarySource!$B$5:$Q$563,Route_Summary!Q$1,FALSE)="","",VLOOKUP($B147,RouteSummarySource!$B$5:$Q$563,Route_Summary!Q$1,FALSE)))</f>
        <v>Deleted</v>
      </c>
      <c r="R147" s="358">
        <f>IF($B147="","",IF(VLOOKUP($B147,RouteSummarySource!$B$5:$R$563,Route_Summary!R$1,FALSE)="","",VLOOKUP($B147,RouteSummarySource!$B$5:$R$563,Route_Summary!R$1,FALSE)))</f>
        <v>41883</v>
      </c>
    </row>
    <row r="148" spans="1:18" x14ac:dyDescent="0.25">
      <c r="A148">
        <v>134</v>
      </c>
      <c r="B148" s="110">
        <f>IF(HLOOKUP($B$3,'Route by Jurisdiction'!$A$1:$AP$214,A148,FALSE)="","",HLOOKUP($B$3,'Route by Jurisdiction'!$A$1:$AP$214,A148,FALSE))</f>
        <v>210</v>
      </c>
      <c r="C148" s="64" t="str">
        <f>IF($B148="","",IF(VLOOKUP($B148,RouteSummarySource!$B$5:$O$563,Route_Summary!C$1,FALSE)="","",VLOOKUP($B148,RouteSummarySource!$B$5:$O$563,Route_Summary!C$1,FALSE)))</f>
        <v>Issaquah - Factoria - Seattle CBD</v>
      </c>
      <c r="D148" s="110" t="str">
        <f>IF($B148="","",IF(VLOOKUP($B148,RouteSummarySource!$B$5:$O$563,Route_Summary!D$1,FALSE)="","",VLOOKUP($B148,RouteSummarySource!$B$5:$O$563,Route_Summary!D$1,FALSE)))</f>
        <v>Peak</v>
      </c>
      <c r="E148" s="112" t="str">
        <f>IF($B148="","",IF(VLOOKUP($B148,RouteSummarySource!$B$5:$O$563,Route_Summary!E$1,FALSE)="","",VLOOKUP($B148,RouteSummarySource!$B$5:$O$563,Route_Summary!E$1,FALSE)))</f>
        <v>Peak</v>
      </c>
      <c r="F148" s="110" t="str">
        <f>IF($B148="","",IF(VLOOKUP($B148,RouteSummarySource!$B$5:$O$563,Route_Summary!F$1,FALSE)="","",VLOOKUP($B148,RouteSummarySource!$B$5:$O$563,Route_Summary!F$1,FALSE)))</f>
        <v>E</v>
      </c>
      <c r="G148" s="111" t="str">
        <f>IF($B148="","",IF(VLOOKUP($B148,RouteSummarySource!$B$5:$O$563,Route_Summary!G$1,FALSE)="","",VLOOKUP($B148,RouteSummarySource!$B$5:$O$563,Route_Summary!G$1,FALSE)))</f>
        <v/>
      </c>
      <c r="H148" s="112" t="str">
        <f>IF($B148="","",IF(VLOOKUP($B148,RouteSummarySource!$B$5:$O$563,Route_Summary!H$1,FALSE)="","",VLOOKUP($B148,RouteSummarySource!$B$5:$O$563,Route_Summary!H$1,FALSE)))</f>
        <v/>
      </c>
      <c r="I148" s="110" t="str">
        <f>IF($B148="","",IF(VLOOKUP($B148,RouteSummarySource!$B$5:$O$563,Route_Summary!I$1,FALSE)="","",VLOOKUP($B148,RouteSummarySource!$B$5:$O$563,Route_Summary!I$1,FALSE)))</f>
        <v>Yes</v>
      </c>
      <c r="J148" s="64" t="str">
        <f>IF($B148="","",IF(VLOOKUP($B148,RouteSummarySource!$B$5:$O$563,Route_Summary!J$1,FALSE)="","",VLOOKUP($B148,RouteSummarySource!$B$5:$O$563,Route_Summary!J$1,FALSE)))</f>
        <v>No</v>
      </c>
      <c r="K148" s="110" t="str">
        <f>IF($B148="","",IF(VLOOKUP($B148,RouteSummarySource!$B$5:$O$563,Route_Summary!K$1,FALSE)="","",VLOOKUP($B148,RouteSummarySource!$B$5:$O$563,Route_Summary!K$1,FALSE)))</f>
        <v>Peak</v>
      </c>
      <c r="L148" s="111" t="str">
        <f>IF($B148="","",IF(VLOOKUP($B148,RouteSummarySource!$B$5:$O$563,Route_Summary!L$1,FALSE)="","",VLOOKUP($B148,RouteSummarySource!$B$5:$O$563,Route_Summary!L$1,FALSE)))</f>
        <v>Peak</v>
      </c>
      <c r="M148" s="112" t="str">
        <f>IF($B148="","",IF(VLOOKUP($B148,RouteSummarySource!$B$5:$O$563,Route_Summary!M$1,FALSE)="","",VLOOKUP($B148,RouteSummarySource!$B$5:$O$563,Route_Summary!M$1,FALSE)))</f>
        <v>Peak</v>
      </c>
      <c r="N148" s="62" t="str">
        <f>IF($B148="","",IF(VLOOKUP($B148,RouteSummarySource!$B$5:$O$563,Route_Summary!N$1,FALSE)="","",VLOOKUP($B148,RouteSummarySource!$B$5:$O$563,Route_Summary!N$1,FALSE)))</f>
        <v>High</v>
      </c>
      <c r="O148" s="180" t="str">
        <f>IF($B148="","",IF(VLOOKUP($B148,RouteSummarySource!$B$5:$O$563,Route_Summary!O$1,FALSE)="","",VLOOKUP($B148,RouteSummarySource!$B$5:$O$563,Route_Summary!O$1,FALSE)))</f>
        <v>-</v>
      </c>
      <c r="P148" s="110" t="str">
        <f>IF($B148="","",IF(VLOOKUP($B148,RouteSummarySource!$B$5:$Q$563,Route_Summary!P$1,FALSE)=0,"",VLOOKUP($B148,RouteSummarySource!$B$5:$Q$563,Route_Summary!P$1,FALSE)))</f>
        <v>Lowest performing</v>
      </c>
      <c r="Q148" s="179" t="str">
        <f>IF($B148="","",IF(VLOOKUP($B148,RouteSummarySource!$B$5:$Q$563,Route_Summary!Q$1,FALSE)="","",VLOOKUP($B148,RouteSummarySource!$B$5:$Q$563,Route_Summary!Q$1,FALSE)))</f>
        <v>Deleted</v>
      </c>
      <c r="R148" s="358">
        <f>IF($B148="","",IF(VLOOKUP($B148,RouteSummarySource!$B$5:$R$563,Route_Summary!R$1,FALSE)="","",VLOOKUP($B148,RouteSummarySource!$B$5:$R$563,Route_Summary!R$1,FALSE)))</f>
        <v>41883</v>
      </c>
    </row>
    <row r="149" spans="1:18" x14ac:dyDescent="0.25">
      <c r="A149">
        <v>135</v>
      </c>
      <c r="B149" s="110" t="str">
        <f>IF(HLOOKUP($B$3,'Route by Jurisdiction'!$A$1:$AP$214,A149,FALSE)="","",HLOOKUP($B$3,'Route by Jurisdiction'!$A$1:$AP$214,A149,FALSE))</f>
        <v>211EX</v>
      </c>
      <c r="C149" s="64" t="str">
        <f>IF($B149="","",IF(VLOOKUP($B149,RouteSummarySource!$B$5:$O$563,Route_Summary!C$1,FALSE)="","",VLOOKUP($B149,RouteSummarySource!$B$5:$O$563,Route_Summary!C$1,FALSE)))</f>
        <v>Issaquah Highlands - First Hill</v>
      </c>
      <c r="D149" s="110" t="str">
        <f>IF($B149="","",IF(VLOOKUP($B149,RouteSummarySource!$B$5:$O$563,Route_Summary!D$1,FALSE)="","",VLOOKUP($B149,RouteSummarySource!$B$5:$O$563,Route_Summary!D$1,FALSE)))</f>
        <v>Peak</v>
      </c>
      <c r="E149" s="112" t="str">
        <f>IF($B149="","",IF(VLOOKUP($B149,RouteSummarySource!$B$5:$O$563,Route_Summary!E$1,FALSE)="","",VLOOKUP($B149,RouteSummarySource!$B$5:$O$563,Route_Summary!E$1,FALSE)))</f>
        <v>Peak</v>
      </c>
      <c r="F149" s="110" t="str">
        <f>IF($B149="","",IF(VLOOKUP($B149,RouteSummarySource!$B$5:$O$563,Route_Summary!F$1,FALSE)="","",VLOOKUP($B149,RouteSummarySource!$B$5:$O$563,Route_Summary!F$1,FALSE)))</f>
        <v>E</v>
      </c>
      <c r="G149" s="111" t="str">
        <f>IF($B149="","",IF(VLOOKUP($B149,RouteSummarySource!$B$5:$O$563,Route_Summary!G$1,FALSE)="","",VLOOKUP($B149,RouteSummarySource!$B$5:$O$563,Route_Summary!G$1,FALSE)))</f>
        <v/>
      </c>
      <c r="H149" s="112" t="str">
        <f>IF($B149="","",IF(VLOOKUP($B149,RouteSummarySource!$B$5:$O$563,Route_Summary!H$1,FALSE)="","",VLOOKUP($B149,RouteSummarySource!$B$5:$O$563,Route_Summary!H$1,FALSE)))</f>
        <v/>
      </c>
      <c r="I149" s="110" t="str">
        <f>IF($B149="","",IF(VLOOKUP($B149,RouteSummarySource!$B$5:$O$563,Route_Summary!I$1,FALSE)="","",VLOOKUP($B149,RouteSummarySource!$B$5:$O$563,Route_Summary!I$1,FALSE)))</f>
        <v>No</v>
      </c>
      <c r="J149" s="64" t="str">
        <f>IF($B149="","",IF(VLOOKUP($B149,RouteSummarySource!$B$5:$O$563,Route_Summary!J$1,FALSE)="","",VLOOKUP($B149,RouteSummarySource!$B$5:$O$563,Route_Summary!J$1,FALSE)))</f>
        <v>No</v>
      </c>
      <c r="K149" s="110" t="str">
        <f>IF($B149="","",IF(VLOOKUP($B149,RouteSummarySource!$B$5:$O$563,Route_Summary!K$1,FALSE)="","",VLOOKUP($B149,RouteSummarySource!$B$5:$O$563,Route_Summary!K$1,FALSE)))</f>
        <v>Peak</v>
      </c>
      <c r="L149" s="111" t="str">
        <f>IF($B149="","",IF(VLOOKUP($B149,RouteSummarySource!$B$5:$O$563,Route_Summary!L$1,FALSE)="","",VLOOKUP($B149,RouteSummarySource!$B$5:$O$563,Route_Summary!L$1,FALSE)))</f>
        <v>Peak</v>
      </c>
      <c r="M149" s="112" t="str">
        <f>IF($B149="","",IF(VLOOKUP($B149,RouteSummarySource!$B$5:$O$563,Route_Summary!M$1,FALSE)="","",VLOOKUP($B149,RouteSummarySource!$B$5:$O$563,Route_Summary!M$1,FALSE)))</f>
        <v>Peak</v>
      </c>
      <c r="N149" s="62" t="str">
        <f>IF($B149="","",IF(VLOOKUP($B149,RouteSummarySource!$B$5:$O$563,Route_Summary!N$1,FALSE)="","",VLOOKUP($B149,RouteSummarySource!$B$5:$O$563,Route_Summary!N$1,FALSE)))</f>
        <v>High</v>
      </c>
      <c r="O149" s="180" t="str">
        <f>IF($B149="","",IF(VLOOKUP($B149,RouteSummarySource!$B$5:$O$563,Route_Summary!O$1,FALSE)="","",VLOOKUP($B149,RouteSummarySource!$B$5:$O$563,Route_Summary!O$1,FALSE)))</f>
        <v>-</v>
      </c>
      <c r="P149" s="110" t="str">
        <f>IF($B149="","",IF(VLOOKUP($B149,RouteSummarySource!$B$5:$Q$563,Route_Summary!P$1,FALSE)=0,"",VLOOKUP($B149,RouteSummarySource!$B$5:$Q$563,Route_Summary!P$1,FALSE)))</f>
        <v>Lowest performing</v>
      </c>
      <c r="Q149" s="179" t="str">
        <f>IF($B149="","",IF(VLOOKUP($B149,RouteSummarySource!$B$5:$Q$563,Route_Summary!Q$1,FALSE)="","",VLOOKUP($B149,RouteSummarySource!$B$5:$Q$563,Route_Summary!Q$1,FALSE)))</f>
        <v>Deleted</v>
      </c>
      <c r="R149" s="358">
        <f>IF($B149="","",IF(VLOOKUP($B149,RouteSummarySource!$B$5:$R$563,Route_Summary!R$1,FALSE)="","",VLOOKUP($B149,RouteSummarySource!$B$5:$R$563,Route_Summary!R$1,FALSE)))</f>
        <v>41883</v>
      </c>
    </row>
    <row r="150" spans="1:18" x14ac:dyDescent="0.25">
      <c r="A150">
        <v>136</v>
      </c>
      <c r="B150" s="110">
        <f>IF(HLOOKUP($B$3,'Route by Jurisdiction'!$A$1:$AP$214,A150,FALSE)="","",HLOOKUP($B$3,'Route by Jurisdiction'!$A$1:$AP$214,A150,FALSE))</f>
        <v>212</v>
      </c>
      <c r="C150" s="64" t="str">
        <f>IF($B150="","",IF(VLOOKUP($B150,RouteSummarySource!$B$5:$O$563,Route_Summary!C$1,FALSE)="","",VLOOKUP($B150,RouteSummarySource!$B$5:$O$563,Route_Summary!C$1,FALSE)))</f>
        <v>Eastgate - Seattle CBD</v>
      </c>
      <c r="D150" s="110" t="str">
        <f>IF($B150="","",IF(VLOOKUP($B150,RouteSummarySource!$B$5:$O$563,Route_Summary!D$1,FALSE)="","",VLOOKUP($B150,RouteSummarySource!$B$5:$O$563,Route_Summary!D$1,FALSE)))</f>
        <v>Peak</v>
      </c>
      <c r="E150" s="112" t="str">
        <f>IF($B150="","",IF(VLOOKUP($B150,RouteSummarySource!$B$5:$O$563,Route_Summary!E$1,FALSE)="","",VLOOKUP($B150,RouteSummarySource!$B$5:$O$563,Route_Summary!E$1,FALSE)))</f>
        <v>Peak</v>
      </c>
      <c r="F150" s="110" t="str">
        <f>IF($B150="","",IF(VLOOKUP($B150,RouteSummarySource!$B$5:$O$563,Route_Summary!F$1,FALSE)="","",VLOOKUP($B150,RouteSummarySource!$B$5:$O$563,Route_Summary!F$1,FALSE)))</f>
        <v>B</v>
      </c>
      <c r="G150" s="111" t="str">
        <f>IF($B150="","",IF(VLOOKUP($B150,RouteSummarySource!$B$5:$O$563,Route_Summary!G$1,FALSE)="","",VLOOKUP($B150,RouteSummarySource!$B$5:$O$563,Route_Summary!G$1,FALSE)))</f>
        <v/>
      </c>
      <c r="H150" s="112" t="str">
        <f>IF($B150="","",IF(VLOOKUP($B150,RouteSummarySource!$B$5:$O$563,Route_Summary!H$1,FALSE)="","",VLOOKUP($B150,RouteSummarySource!$B$5:$O$563,Route_Summary!H$1,FALSE)))</f>
        <v/>
      </c>
      <c r="I150" s="110" t="str">
        <f>IF($B150="","",IF(VLOOKUP($B150,RouteSummarySource!$B$5:$O$563,Route_Summary!I$1,FALSE)="","",VLOOKUP($B150,RouteSummarySource!$B$5:$O$563,Route_Summary!I$1,FALSE)))</f>
        <v>No</v>
      </c>
      <c r="J150" s="64" t="str">
        <f>IF($B150="","",IF(VLOOKUP($B150,RouteSummarySource!$B$5:$O$563,Route_Summary!J$1,FALSE)="","",VLOOKUP($B150,RouteSummarySource!$B$5:$O$563,Route_Summary!J$1,FALSE)))</f>
        <v>No</v>
      </c>
      <c r="K150" s="110" t="str">
        <f>IF($B150="","",IF(VLOOKUP($B150,RouteSummarySource!$B$5:$O$563,Route_Summary!K$1,FALSE)="","",VLOOKUP($B150,RouteSummarySource!$B$5:$O$563,Route_Summary!K$1,FALSE)))</f>
        <v>Peak</v>
      </c>
      <c r="L150" s="111" t="str">
        <f>IF($B150="","",IF(VLOOKUP($B150,RouteSummarySource!$B$5:$O$563,Route_Summary!L$1,FALSE)="","",VLOOKUP($B150,RouteSummarySource!$B$5:$O$563,Route_Summary!L$1,FALSE)))</f>
        <v>Peak</v>
      </c>
      <c r="M150" s="112" t="str">
        <f>IF($B150="","",IF(VLOOKUP($B150,RouteSummarySource!$B$5:$O$563,Route_Summary!M$1,FALSE)="","",VLOOKUP($B150,RouteSummarySource!$B$5:$O$563,Route_Summary!M$1,FALSE)))</f>
        <v>Peak</v>
      </c>
      <c r="N150" s="62" t="str">
        <f>IF($B150="","",IF(VLOOKUP($B150,RouteSummarySource!$B$5:$O$563,Route_Summary!N$1,FALSE)="","",VLOOKUP($B150,RouteSummarySource!$B$5:$O$563,Route_Summary!N$1,FALSE)))</f>
        <v>Low</v>
      </c>
      <c r="O150" s="180" t="str">
        <f>IF($B150="","",IF(VLOOKUP($B150,RouteSummarySource!$B$5:$O$563,Route_Summary!O$1,FALSE)="","",VLOOKUP($B150,RouteSummarySource!$B$5:$O$563,Route_Summary!O$1,FALSE)))</f>
        <v>4</v>
      </c>
      <c r="P150" s="110" t="str">
        <f>IF($B150="","",IF(VLOOKUP($B150,RouteSummarySource!$B$5:$Q$563,Route_Summary!P$1,FALSE)=0,"",VLOOKUP($B150,RouteSummarySource!$B$5:$Q$563,Route_Summary!P$1,FALSE)))</f>
        <v>Combining service</v>
      </c>
      <c r="Q150" s="179" t="str">
        <f>IF($B150="","",IF(VLOOKUP($B150,RouteSummarySource!$B$5:$Q$563,Route_Summary!Q$1,FALSE)="","",VLOOKUP($B150,RouteSummarySource!$B$5:$Q$563,Route_Summary!Q$1,FALSE)))</f>
        <v>Revised</v>
      </c>
      <c r="R150" s="358" t="str">
        <f>IF($B150="","",IF(VLOOKUP($B150,RouteSummarySource!$B$5:$R$563,Route_Summary!R$1,FALSE)="","",VLOOKUP($B150,RouteSummarySource!$B$5:$R$563,Route_Summary!R$1,FALSE)))</f>
        <v>Sept. 2014/ Sept. 2015</v>
      </c>
    </row>
    <row r="151" spans="1:18" x14ac:dyDescent="0.25">
      <c r="A151">
        <v>137</v>
      </c>
      <c r="B151" s="110">
        <f>IF(HLOOKUP($B$3,'Route by Jurisdiction'!$A$1:$AP$214,A151,FALSE)="","",HLOOKUP($B$3,'Route by Jurisdiction'!$A$1:$AP$214,A151,FALSE))</f>
        <v>213</v>
      </c>
      <c r="C151" s="64" t="str">
        <f>IF($B151="","",IF(VLOOKUP($B151,RouteSummarySource!$B$5:$O$563,Route_Summary!C$1,FALSE)="","",VLOOKUP($B151,RouteSummarySource!$B$5:$O$563,Route_Summary!C$1,FALSE)))</f>
        <v>Mercer Island P&amp;R - Covenant Shores</v>
      </c>
      <c r="D151" s="110" t="str">
        <f>IF($B151="","",IF(VLOOKUP($B151,RouteSummarySource!$B$5:$O$563,Route_Summary!D$1,FALSE)="","",VLOOKUP($B151,RouteSummarySource!$B$5:$O$563,Route_Summary!D$1,FALSE)))</f>
        <v>None</v>
      </c>
      <c r="E151" s="112" t="str">
        <f>IF($B151="","",IF(VLOOKUP($B151,RouteSummarySource!$B$5:$O$563,Route_Summary!E$1,FALSE)="","",VLOOKUP($B151,RouteSummarySource!$B$5:$O$563,Route_Summary!E$1,FALSE)))</f>
        <v>None</v>
      </c>
      <c r="F151" s="110" t="str">
        <f>IF($B151="","",IF(VLOOKUP($B151,RouteSummarySource!$B$5:$O$563,Route_Summary!F$1,FALSE)="","",VLOOKUP($B151,RouteSummarySource!$B$5:$O$563,Route_Summary!F$1,FALSE)))</f>
        <v/>
      </c>
      <c r="G151" s="111" t="str">
        <f>IF($B151="","",IF(VLOOKUP($B151,RouteSummarySource!$B$5:$O$563,Route_Summary!G$1,FALSE)="","",VLOOKUP($B151,RouteSummarySource!$B$5:$O$563,Route_Summary!G$1,FALSE)))</f>
        <v>E</v>
      </c>
      <c r="H151" s="112" t="str">
        <f>IF($B151="","",IF(VLOOKUP($B151,RouteSummarySource!$B$5:$O$563,Route_Summary!H$1,FALSE)="","",VLOOKUP($B151,RouteSummarySource!$B$5:$O$563,Route_Summary!H$1,FALSE)))</f>
        <v/>
      </c>
      <c r="I151" s="110" t="str">
        <f>IF($B151="","",IF(VLOOKUP($B151,RouteSummarySource!$B$5:$O$563,Route_Summary!I$1,FALSE)="","",VLOOKUP($B151,RouteSummarySource!$B$5:$O$563,Route_Summary!I$1,FALSE)))</f>
        <v/>
      </c>
      <c r="J151" s="64" t="str">
        <f>IF($B151="","",IF(VLOOKUP($B151,RouteSummarySource!$B$5:$O$563,Route_Summary!J$1,FALSE)="","",VLOOKUP($B151,RouteSummarySource!$B$5:$O$563,Route_Summary!J$1,FALSE)))</f>
        <v/>
      </c>
      <c r="K151" s="110" t="str">
        <f>IF($B151="","",IF(VLOOKUP($B151,RouteSummarySource!$B$5:$O$563,Route_Summary!K$1,FALSE)="","",VLOOKUP($B151,RouteSummarySource!$B$5:$O$563,Route_Summary!K$1,FALSE)))</f>
        <v>None</v>
      </c>
      <c r="L151" s="111" t="str">
        <f>IF($B151="","",IF(VLOOKUP($B151,RouteSummarySource!$B$5:$O$563,Route_Summary!L$1,FALSE)="","",VLOOKUP($B151,RouteSummarySource!$B$5:$O$563,Route_Summary!L$1,FALSE)))</f>
        <v>None</v>
      </c>
      <c r="M151" s="112" t="str">
        <f>IF($B151="","",IF(VLOOKUP($B151,RouteSummarySource!$B$5:$O$563,Route_Summary!M$1,FALSE)="","",VLOOKUP($B151,RouteSummarySource!$B$5:$O$563,Route_Summary!M$1,FALSE)))</f>
        <v>None</v>
      </c>
      <c r="N151" s="62" t="str">
        <f>IF($B151="","",IF(VLOOKUP($B151,RouteSummarySource!$B$5:$O$563,Route_Summary!N$1,FALSE)="","",VLOOKUP($B151,RouteSummarySource!$B$5:$O$563,Route_Summary!N$1,FALSE)))</f>
        <v>High</v>
      </c>
      <c r="O151" s="180" t="str">
        <f>IF($B151="","",IF(VLOOKUP($B151,RouteSummarySource!$B$5:$O$563,Route_Summary!O$1,FALSE)="","",VLOOKUP($B151,RouteSummarySource!$B$5:$O$563,Route_Summary!O$1,FALSE)))</f>
        <v>-</v>
      </c>
      <c r="P151" s="110" t="str">
        <f>IF($B151="","",IF(VLOOKUP($B151,RouteSummarySource!$B$5:$Q$563,Route_Summary!P$1,FALSE)=0,"",VLOOKUP($B151,RouteSummarySource!$B$5:$Q$563,Route_Summary!P$1,FALSE)))</f>
        <v>Lowest performing</v>
      </c>
      <c r="Q151" s="179" t="str">
        <f>IF($B151="","",IF(VLOOKUP($B151,RouteSummarySource!$B$5:$Q$563,Route_Summary!Q$1,FALSE)="","",VLOOKUP($B151,RouteSummarySource!$B$5:$Q$563,Route_Summary!Q$1,FALSE)))</f>
        <v>Deleted</v>
      </c>
      <c r="R151" s="358">
        <f>IF($B151="","",IF(VLOOKUP($B151,RouteSummarySource!$B$5:$R$563,Route_Summary!R$1,FALSE)="","",VLOOKUP($B151,RouteSummarySource!$B$5:$R$563,Route_Summary!R$1,FALSE)))</f>
        <v>41883</v>
      </c>
    </row>
    <row r="152" spans="1:18" x14ac:dyDescent="0.25">
      <c r="A152">
        <v>138</v>
      </c>
      <c r="B152" s="110">
        <f>IF(HLOOKUP($B$3,'Route by Jurisdiction'!$A$1:$AP$214,A152,FALSE)="","",HLOOKUP($B$3,'Route by Jurisdiction'!$A$1:$AP$214,A152,FALSE))</f>
        <v>214</v>
      </c>
      <c r="C152" s="64" t="str">
        <f>IF($B152="","",IF(VLOOKUP($B152,RouteSummarySource!$B$5:$O$563,Route_Summary!C$1,FALSE)="","",VLOOKUP($B152,RouteSummarySource!$B$5:$O$563,Route_Summary!C$1,FALSE)))</f>
        <v>Issaquah - Seattle CBD</v>
      </c>
      <c r="D152" s="110" t="str">
        <f>IF($B152="","",IF(VLOOKUP($B152,RouteSummarySource!$B$5:$O$563,Route_Summary!D$1,FALSE)="","",VLOOKUP($B152,RouteSummarySource!$B$5:$O$563,Route_Summary!D$1,FALSE)))</f>
        <v/>
      </c>
      <c r="E152" s="112" t="str">
        <f>IF($B152="","",IF(VLOOKUP($B152,RouteSummarySource!$B$5:$O$563,Route_Summary!E$1,FALSE)="","",VLOOKUP($B152,RouteSummarySource!$B$5:$O$563,Route_Summary!E$1,FALSE)))</f>
        <v>Peak</v>
      </c>
      <c r="F152" s="110" t="str">
        <f>IF($B152="","",IF(VLOOKUP($B152,RouteSummarySource!$B$5:$O$563,Route_Summary!F$1,FALSE)="","",VLOOKUP($B152,RouteSummarySource!$B$5:$O$563,Route_Summary!F$1,FALSE)))</f>
        <v>C</v>
      </c>
      <c r="G152" s="111" t="str">
        <f>IF($B152="","",IF(VLOOKUP($B152,RouteSummarySource!$B$5:$O$563,Route_Summary!G$1,FALSE)="","",VLOOKUP($B152,RouteSummarySource!$B$5:$O$563,Route_Summary!G$1,FALSE)))</f>
        <v/>
      </c>
      <c r="H152" s="112" t="str">
        <f>IF($B152="","",IF(VLOOKUP($B152,RouteSummarySource!$B$5:$O$563,Route_Summary!H$1,FALSE)="","",VLOOKUP($B152,RouteSummarySource!$B$5:$O$563,Route_Summary!H$1,FALSE)))</f>
        <v/>
      </c>
      <c r="I152" s="110" t="str">
        <f>IF($B152="","",IF(VLOOKUP($B152,RouteSummarySource!$B$5:$O$563,Route_Summary!I$1,FALSE)="","",VLOOKUP($B152,RouteSummarySource!$B$5:$O$563,Route_Summary!I$1,FALSE)))</f>
        <v>No</v>
      </c>
      <c r="J152" s="64" t="str">
        <f>IF($B152="","",IF(VLOOKUP($B152,RouteSummarySource!$B$5:$O$563,Route_Summary!J$1,FALSE)="","",VLOOKUP($B152,RouteSummarySource!$B$5:$O$563,Route_Summary!J$1,FALSE)))</f>
        <v>No</v>
      </c>
      <c r="K152" s="110" t="str">
        <f>IF($B152="","",IF(VLOOKUP($B152,RouteSummarySource!$B$5:$O$563,Route_Summary!K$1,FALSE)="","",VLOOKUP($B152,RouteSummarySource!$B$5:$O$563,Route_Summary!K$1,FALSE)))</f>
        <v>Peak</v>
      </c>
      <c r="L152" s="111" t="str">
        <f>IF($B152="","",IF(VLOOKUP($B152,RouteSummarySource!$B$5:$O$563,Route_Summary!L$1,FALSE)="","",VLOOKUP($B152,RouteSummarySource!$B$5:$O$563,Route_Summary!L$1,FALSE)))</f>
        <v>Peak</v>
      </c>
      <c r="M152" s="112" t="str">
        <f>IF($B152="","",IF(VLOOKUP($B152,RouteSummarySource!$B$5:$O$563,Route_Summary!M$1,FALSE)="","",VLOOKUP($B152,RouteSummarySource!$B$5:$O$563,Route_Summary!M$1,FALSE)))</f>
        <v>Peak</v>
      </c>
      <c r="N152" s="62" t="str">
        <f>IF($B152="","",IF(VLOOKUP($B152,RouteSummarySource!$B$5:$O$563,Route_Summary!N$1,FALSE)="","",VLOOKUP($B152,RouteSummarySource!$B$5:$O$563,Route_Summary!N$1,FALSE)))</f>
        <v>Low</v>
      </c>
      <c r="O152" s="180" t="str">
        <f>IF($B152="","",IF(VLOOKUP($B152,RouteSummarySource!$B$5:$O$563,Route_Summary!O$1,FALSE)="","",VLOOKUP($B152,RouteSummarySource!$B$5:$O$563,Route_Summary!O$1,FALSE)))</f>
        <v>-</v>
      </c>
      <c r="P152" s="110" t="str">
        <f>IF($B152="","",IF(VLOOKUP($B152,RouteSummarySource!$B$5:$Q$563,Route_Summary!P$1,FALSE)=0,"",VLOOKUP($B152,RouteSummarySource!$B$5:$Q$563,Route_Summary!P$1,FALSE)))</f>
        <v>Low performing</v>
      </c>
      <c r="Q152" s="179" t="str">
        <f>IF($B152="","",IF(VLOOKUP($B152,RouteSummarySource!$B$5:$Q$563,Route_Summary!Q$1,FALSE)="","",VLOOKUP($B152,RouteSummarySource!$B$5:$Q$563,Route_Summary!Q$1,FALSE)))</f>
        <v>Revised</v>
      </c>
      <c r="R152" s="358">
        <f>IF($B152="","",IF(VLOOKUP($B152,RouteSummarySource!$B$5:$R$563,Route_Summary!R$1,FALSE)="","",VLOOKUP($B152,RouteSummarySource!$B$5:$R$563,Route_Summary!R$1,FALSE)))</f>
        <v>42248</v>
      </c>
    </row>
    <row r="153" spans="1:18" x14ac:dyDescent="0.25">
      <c r="A153">
        <v>139</v>
      </c>
      <c r="B153" s="110">
        <f>IF(HLOOKUP($B$3,'Route by Jurisdiction'!$A$1:$AP$214,A153,FALSE)="","",HLOOKUP($B$3,'Route by Jurisdiction'!$A$1:$AP$214,A153,FALSE))</f>
        <v>215</v>
      </c>
      <c r="C153" s="64" t="str">
        <f>IF($B153="","",IF(VLOOKUP($B153,RouteSummarySource!$B$5:$O$563,Route_Summary!C$1,FALSE)="","",VLOOKUP($B153,RouteSummarySource!$B$5:$O$563,Route_Summary!C$1,FALSE)))</f>
        <v>North Bend - Seattle CBD</v>
      </c>
      <c r="D153" s="110" t="str">
        <f>IF($B153="","",IF(VLOOKUP($B153,RouteSummarySource!$B$5:$O$563,Route_Summary!D$1,FALSE)="","",VLOOKUP($B153,RouteSummarySource!$B$5:$O$563,Route_Summary!D$1,FALSE)))</f>
        <v>Peak</v>
      </c>
      <c r="E153" s="112" t="str">
        <f>IF($B153="","",IF(VLOOKUP($B153,RouteSummarySource!$B$5:$O$563,Route_Summary!E$1,FALSE)="","",VLOOKUP($B153,RouteSummarySource!$B$5:$O$563,Route_Summary!E$1,FALSE)))</f>
        <v>Peak</v>
      </c>
      <c r="F153" s="110" t="str">
        <f>IF($B153="","",IF(VLOOKUP($B153,RouteSummarySource!$B$5:$O$563,Route_Summary!F$1,FALSE)="","",VLOOKUP($B153,RouteSummarySource!$B$5:$O$563,Route_Summary!F$1,FALSE)))</f>
        <v>D</v>
      </c>
      <c r="G153" s="111" t="str">
        <f>IF($B153="","",IF(VLOOKUP($B153,RouteSummarySource!$B$5:$O$563,Route_Summary!G$1,FALSE)="","",VLOOKUP($B153,RouteSummarySource!$B$5:$O$563,Route_Summary!G$1,FALSE)))</f>
        <v/>
      </c>
      <c r="H153" s="112" t="str">
        <f>IF($B153="","",IF(VLOOKUP($B153,RouteSummarySource!$B$5:$O$563,Route_Summary!H$1,FALSE)="","",VLOOKUP($B153,RouteSummarySource!$B$5:$O$563,Route_Summary!H$1,FALSE)))</f>
        <v/>
      </c>
      <c r="I153" s="110" t="str">
        <f>IF($B153="","",IF(VLOOKUP($B153,RouteSummarySource!$B$5:$O$563,Route_Summary!I$1,FALSE)="","",VLOOKUP($B153,RouteSummarySource!$B$5:$O$563,Route_Summary!I$1,FALSE)))</f>
        <v>No</v>
      </c>
      <c r="J153" s="64" t="str">
        <f>IF($B153="","",IF(VLOOKUP($B153,RouteSummarySource!$B$5:$O$563,Route_Summary!J$1,FALSE)="","",VLOOKUP($B153,RouteSummarySource!$B$5:$O$563,Route_Summary!J$1,FALSE)))</f>
        <v>Yes</v>
      </c>
      <c r="K153" s="110" t="str">
        <f>IF($B153="","",IF(VLOOKUP($B153,RouteSummarySource!$B$5:$O$563,Route_Summary!K$1,FALSE)="","",VLOOKUP($B153,RouteSummarySource!$B$5:$O$563,Route_Summary!K$1,FALSE)))</f>
        <v>Peak</v>
      </c>
      <c r="L153" s="111" t="str">
        <f>IF($B153="","",IF(VLOOKUP($B153,RouteSummarySource!$B$5:$O$563,Route_Summary!L$1,FALSE)="","",VLOOKUP($B153,RouteSummarySource!$B$5:$O$563,Route_Summary!L$1,FALSE)))</f>
        <v>Peak</v>
      </c>
      <c r="M153" s="112" t="str">
        <f>IF($B153="","",IF(VLOOKUP($B153,RouteSummarySource!$B$5:$O$563,Route_Summary!M$1,FALSE)="","",VLOOKUP($B153,RouteSummarySource!$B$5:$O$563,Route_Summary!M$1,FALSE)))</f>
        <v>Peak</v>
      </c>
      <c r="N153" s="62" t="str">
        <f>IF($B153="","",IF(VLOOKUP($B153,RouteSummarySource!$B$5:$O$563,Route_Summary!N$1,FALSE)="","",VLOOKUP($B153,RouteSummarySource!$B$5:$O$563,Route_Summary!N$1,FALSE)))</f>
        <v>High</v>
      </c>
      <c r="O153" s="180" t="str">
        <f>IF($B153="","",IF(VLOOKUP($B153,RouteSummarySource!$B$5:$O$563,Route_Summary!O$1,FALSE)="","",VLOOKUP($B153,RouteSummarySource!$B$5:$O$563,Route_Summary!O$1,FALSE)))</f>
        <v>-</v>
      </c>
      <c r="P153" s="110" t="str">
        <f>IF($B153="","",IF(VLOOKUP($B153,RouteSummarySource!$B$5:$Q$563,Route_Summary!P$1,FALSE)=0,"",VLOOKUP($B153,RouteSummarySource!$B$5:$Q$563,Route_Summary!P$1,FALSE)))</f>
        <v>Lowest performing</v>
      </c>
      <c r="Q153" s="179" t="str">
        <f>IF($B153="","",IF(VLOOKUP($B153,RouteSummarySource!$B$5:$Q$563,Route_Summary!Q$1,FALSE)="","",VLOOKUP($B153,RouteSummarySource!$B$5:$Q$563,Route_Summary!Q$1,FALSE)))</f>
        <v>Deleted</v>
      </c>
      <c r="R153" s="358">
        <f>IF($B153="","",IF(VLOOKUP($B153,RouteSummarySource!$B$5:$R$563,Route_Summary!R$1,FALSE)="","",VLOOKUP($B153,RouteSummarySource!$B$5:$R$563,Route_Summary!R$1,FALSE)))</f>
        <v>41883</v>
      </c>
    </row>
    <row r="154" spans="1:18" x14ac:dyDescent="0.25">
      <c r="A154">
        <v>140</v>
      </c>
      <c r="B154" s="110">
        <f>IF(HLOOKUP($B$3,'Route by Jurisdiction'!$A$1:$AP$214,A154,FALSE)="","",HLOOKUP($B$3,'Route by Jurisdiction'!$A$1:$AP$214,A154,FALSE))</f>
        <v>216</v>
      </c>
      <c r="C154" s="64" t="str">
        <f>IF($B154="","",IF(VLOOKUP($B154,RouteSummarySource!$B$5:$O$563,Route_Summary!C$1,FALSE)="","",VLOOKUP($B154,RouteSummarySource!$B$5:$O$563,Route_Summary!C$1,FALSE)))</f>
        <v>Sammamish - Seattle CBD</v>
      </c>
      <c r="D154" s="110" t="str">
        <f>IF($B154="","",IF(VLOOKUP($B154,RouteSummarySource!$B$5:$O$563,Route_Summary!D$1,FALSE)="","",VLOOKUP($B154,RouteSummarySource!$B$5:$O$563,Route_Summary!D$1,FALSE)))</f>
        <v>Peak</v>
      </c>
      <c r="E154" s="112" t="str">
        <f>IF($B154="","",IF(VLOOKUP($B154,RouteSummarySource!$B$5:$O$563,Route_Summary!E$1,FALSE)="","",VLOOKUP($B154,RouteSummarySource!$B$5:$O$563,Route_Summary!E$1,FALSE)))</f>
        <v>Peak</v>
      </c>
      <c r="F154" s="110" t="str">
        <f>IF($B154="","",IF(VLOOKUP($B154,RouteSummarySource!$B$5:$O$563,Route_Summary!F$1,FALSE)="","",VLOOKUP($B154,RouteSummarySource!$B$5:$O$563,Route_Summary!F$1,FALSE)))</f>
        <v>B</v>
      </c>
      <c r="G154" s="111" t="str">
        <f>IF($B154="","",IF(VLOOKUP($B154,RouteSummarySource!$B$5:$O$563,Route_Summary!G$1,FALSE)="","",VLOOKUP($B154,RouteSummarySource!$B$5:$O$563,Route_Summary!G$1,FALSE)))</f>
        <v/>
      </c>
      <c r="H154" s="112" t="str">
        <f>IF($B154="","",IF(VLOOKUP($B154,RouteSummarySource!$B$5:$O$563,Route_Summary!H$1,FALSE)="","",VLOOKUP($B154,RouteSummarySource!$B$5:$O$563,Route_Summary!H$1,FALSE)))</f>
        <v/>
      </c>
      <c r="I154" s="110" t="str">
        <f>IF($B154="","",IF(VLOOKUP($B154,RouteSummarySource!$B$5:$O$563,Route_Summary!I$1,FALSE)="","",VLOOKUP($B154,RouteSummarySource!$B$5:$O$563,Route_Summary!I$1,FALSE)))</f>
        <v>No</v>
      </c>
      <c r="J154" s="64" t="str">
        <f>IF($B154="","",IF(VLOOKUP($B154,RouteSummarySource!$B$5:$O$563,Route_Summary!J$1,FALSE)="","",VLOOKUP($B154,RouteSummarySource!$B$5:$O$563,Route_Summary!J$1,FALSE)))</f>
        <v>No</v>
      </c>
      <c r="K154" s="110" t="str">
        <f>IF($B154="","",IF(VLOOKUP($B154,RouteSummarySource!$B$5:$O$563,Route_Summary!K$1,FALSE)="","",VLOOKUP($B154,RouteSummarySource!$B$5:$O$563,Route_Summary!K$1,FALSE)))</f>
        <v>Peak</v>
      </c>
      <c r="L154" s="111" t="str">
        <f>IF($B154="","",IF(VLOOKUP($B154,RouteSummarySource!$B$5:$O$563,Route_Summary!L$1,FALSE)="","",VLOOKUP($B154,RouteSummarySource!$B$5:$O$563,Route_Summary!L$1,FALSE)))</f>
        <v>Peak</v>
      </c>
      <c r="M154" s="112" t="str">
        <f>IF($B154="","",IF(VLOOKUP($B154,RouteSummarySource!$B$5:$O$563,Route_Summary!M$1,FALSE)="","",VLOOKUP($B154,RouteSummarySource!$B$5:$O$563,Route_Summary!M$1,FALSE)))</f>
        <v>Peak</v>
      </c>
      <c r="N154" s="62" t="str">
        <f>IF($B154="","",IF(VLOOKUP($B154,RouteSummarySource!$B$5:$O$563,Route_Summary!N$1,FALSE)="","",VLOOKUP($B154,RouteSummarySource!$B$5:$O$563,Route_Summary!N$1,FALSE)))</f>
        <v>Low</v>
      </c>
      <c r="O154" s="180" t="str">
        <f>IF($B154="","",IF(VLOOKUP($B154,RouteSummarySource!$B$5:$O$563,Route_Summary!O$1,FALSE)="","",VLOOKUP($B154,RouteSummarySource!$B$5:$O$563,Route_Summary!O$1,FALSE)))</f>
        <v>4</v>
      </c>
      <c r="P154" s="110" t="str">
        <f>IF($B154="","",IF(VLOOKUP($B154,RouteSummarySource!$B$5:$Q$563,Route_Summary!P$1,FALSE)=0,"",VLOOKUP($B154,RouteSummarySource!$B$5:$Q$563,Route_Summary!P$1,FALSE)))</f>
        <v/>
      </c>
      <c r="Q154" s="179" t="str">
        <f>IF($B154="","",IF(VLOOKUP($B154,RouteSummarySource!$B$5:$Q$563,Route_Summary!Q$1,FALSE)="","",VLOOKUP($B154,RouteSummarySource!$B$5:$Q$563,Route_Summary!Q$1,FALSE)))</f>
        <v>Unchanged</v>
      </c>
      <c r="R154" s="358" t="str">
        <f>IF($B154="","",IF(VLOOKUP($B154,RouteSummarySource!$B$5:$R$563,Route_Summary!R$1,FALSE)="","",VLOOKUP($B154,RouteSummarySource!$B$5:$R$563,Route_Summary!R$1,FALSE)))</f>
        <v>N/A</v>
      </c>
    </row>
    <row r="155" spans="1:18" x14ac:dyDescent="0.25">
      <c r="A155">
        <v>141</v>
      </c>
      <c r="B155" s="110">
        <f>IF(HLOOKUP($B$3,'Route by Jurisdiction'!$A$1:$AP$214,A155,FALSE)="","",HLOOKUP($B$3,'Route by Jurisdiction'!$A$1:$AP$214,A155,FALSE))</f>
        <v>217</v>
      </c>
      <c r="C155" s="64" t="str">
        <f>IF($B155="","",IF(VLOOKUP($B155,RouteSummarySource!$B$5:$O$563,Route_Summary!C$1,FALSE)="","",VLOOKUP($B155,RouteSummarySource!$B$5:$O$563,Route_Summary!C$1,FALSE)))</f>
        <v>Issaquah - Eastgate - Seattle CBD</v>
      </c>
      <c r="D155" s="110" t="str">
        <f>IF($B155="","",IF(VLOOKUP($B155,RouteSummarySource!$B$5:$O$563,Route_Summary!D$1,FALSE)="","",VLOOKUP($B155,RouteSummarySource!$B$5:$O$563,Route_Summary!D$1,FALSE)))</f>
        <v>Peak</v>
      </c>
      <c r="E155" s="112" t="str">
        <f>IF($B155="","",IF(VLOOKUP($B155,RouteSummarySource!$B$5:$O$563,Route_Summary!E$1,FALSE)="","",VLOOKUP($B155,RouteSummarySource!$B$5:$O$563,Route_Summary!E$1,FALSE)))</f>
        <v>Peak</v>
      </c>
      <c r="F155" s="110" t="str">
        <f>IF($B155="","",IF(VLOOKUP($B155,RouteSummarySource!$B$5:$O$563,Route_Summary!F$1,FALSE)="","",VLOOKUP($B155,RouteSummarySource!$B$5:$O$563,Route_Summary!F$1,FALSE)))</f>
        <v>C</v>
      </c>
      <c r="G155" s="111" t="str">
        <f>IF($B155="","",IF(VLOOKUP($B155,RouteSummarySource!$B$5:$O$563,Route_Summary!G$1,FALSE)="","",VLOOKUP($B155,RouteSummarySource!$B$5:$O$563,Route_Summary!G$1,FALSE)))</f>
        <v/>
      </c>
      <c r="H155" s="112" t="str">
        <f>IF($B155="","",IF(VLOOKUP($B155,RouteSummarySource!$B$5:$O$563,Route_Summary!H$1,FALSE)="","",VLOOKUP($B155,RouteSummarySource!$B$5:$O$563,Route_Summary!H$1,FALSE)))</f>
        <v/>
      </c>
      <c r="I155" s="110" t="str">
        <f>IF($B155="","",IF(VLOOKUP($B155,RouteSummarySource!$B$5:$O$563,Route_Summary!I$1,FALSE)="","",VLOOKUP($B155,RouteSummarySource!$B$5:$O$563,Route_Summary!I$1,FALSE)))</f>
        <v>Yes</v>
      </c>
      <c r="J155" s="64" t="str">
        <f>IF($B155="","",IF(VLOOKUP($B155,RouteSummarySource!$B$5:$O$563,Route_Summary!J$1,FALSE)="","",VLOOKUP($B155,RouteSummarySource!$B$5:$O$563,Route_Summary!J$1,FALSE)))</f>
        <v>No</v>
      </c>
      <c r="K155" s="110" t="str">
        <f>IF($B155="","",IF(VLOOKUP($B155,RouteSummarySource!$B$5:$O$563,Route_Summary!K$1,FALSE)="","",VLOOKUP($B155,RouteSummarySource!$B$5:$O$563,Route_Summary!K$1,FALSE)))</f>
        <v>Peak</v>
      </c>
      <c r="L155" s="111" t="str">
        <f>IF($B155="","",IF(VLOOKUP($B155,RouteSummarySource!$B$5:$O$563,Route_Summary!L$1,FALSE)="","",VLOOKUP($B155,RouteSummarySource!$B$5:$O$563,Route_Summary!L$1,FALSE)))</f>
        <v>Peak</v>
      </c>
      <c r="M155" s="112" t="str">
        <f>IF($B155="","",IF(VLOOKUP($B155,RouteSummarySource!$B$5:$O$563,Route_Summary!M$1,FALSE)="","",VLOOKUP($B155,RouteSummarySource!$B$5:$O$563,Route_Summary!M$1,FALSE)))</f>
        <v>Peak</v>
      </c>
      <c r="N155" s="62" t="str">
        <f>IF($B155="","",IF(VLOOKUP($B155,RouteSummarySource!$B$5:$O$563,Route_Summary!N$1,FALSE)="","",VLOOKUP($B155,RouteSummarySource!$B$5:$O$563,Route_Summary!N$1,FALSE)))</f>
        <v>Low</v>
      </c>
      <c r="O155" s="180" t="str">
        <f>IF($B155="","",IF(VLOOKUP($B155,RouteSummarySource!$B$5:$O$563,Route_Summary!O$1,FALSE)="","",VLOOKUP($B155,RouteSummarySource!$B$5:$O$563,Route_Summary!O$1,FALSE)))</f>
        <v>-</v>
      </c>
      <c r="P155" s="110" t="str">
        <f>IF($B155="","",IF(VLOOKUP($B155,RouteSummarySource!$B$5:$Q$563,Route_Summary!P$1,FALSE)=0,"",VLOOKUP($B155,RouteSummarySource!$B$5:$Q$563,Route_Summary!P$1,FALSE)))</f>
        <v>Low performing</v>
      </c>
      <c r="Q155" s="179" t="str">
        <f>IF($B155="","",IF(VLOOKUP($B155,RouteSummarySource!$B$5:$Q$563,Route_Summary!Q$1,FALSE)="","",VLOOKUP($B155,RouteSummarySource!$B$5:$Q$563,Route_Summary!Q$1,FALSE)))</f>
        <v>Deleted</v>
      </c>
      <c r="R155" s="358">
        <f>IF($B155="","",IF(VLOOKUP($B155,RouteSummarySource!$B$5:$R$563,Route_Summary!R$1,FALSE)="","",VLOOKUP($B155,RouteSummarySource!$B$5:$R$563,Route_Summary!R$1,FALSE)))</f>
        <v>42248</v>
      </c>
    </row>
    <row r="156" spans="1:18" x14ac:dyDescent="0.25">
      <c r="A156">
        <v>142</v>
      </c>
      <c r="B156" s="110">
        <f>IF(HLOOKUP($B$3,'Route by Jurisdiction'!$A$1:$AP$214,A156,FALSE)="","",HLOOKUP($B$3,'Route by Jurisdiction'!$A$1:$AP$214,A156,FALSE))</f>
        <v>218</v>
      </c>
      <c r="C156" s="64" t="str">
        <f>IF($B156="","",IF(VLOOKUP($B156,RouteSummarySource!$B$5:$O$563,Route_Summary!C$1,FALSE)="","",VLOOKUP($B156,RouteSummarySource!$B$5:$O$563,Route_Summary!C$1,FALSE)))</f>
        <v>Issaquah Highlands - Seattle CBD</v>
      </c>
      <c r="D156" s="110" t="str">
        <f>IF($B156="","",IF(VLOOKUP($B156,RouteSummarySource!$B$5:$O$563,Route_Summary!D$1,FALSE)="","",VLOOKUP($B156,RouteSummarySource!$B$5:$O$563,Route_Summary!D$1,FALSE)))</f>
        <v>Peak</v>
      </c>
      <c r="E156" s="112" t="str">
        <f>IF($B156="","",IF(VLOOKUP($B156,RouteSummarySource!$B$5:$O$563,Route_Summary!E$1,FALSE)="","",VLOOKUP($B156,RouteSummarySource!$B$5:$O$563,Route_Summary!E$1,FALSE)))</f>
        <v>Peak</v>
      </c>
      <c r="F156" s="110" t="str">
        <f>IF($B156="","",IF(VLOOKUP($B156,RouteSummarySource!$B$5:$O$563,Route_Summary!F$1,FALSE)="","",VLOOKUP($B156,RouteSummarySource!$B$5:$O$563,Route_Summary!F$1,FALSE)))</f>
        <v>B</v>
      </c>
      <c r="G156" s="111" t="str">
        <f>IF($B156="","",IF(VLOOKUP($B156,RouteSummarySource!$B$5:$O$563,Route_Summary!G$1,FALSE)="","",VLOOKUP($B156,RouteSummarySource!$B$5:$O$563,Route_Summary!G$1,FALSE)))</f>
        <v/>
      </c>
      <c r="H156" s="112" t="str">
        <f>IF($B156="","",IF(VLOOKUP($B156,RouteSummarySource!$B$5:$O$563,Route_Summary!H$1,FALSE)="","",VLOOKUP($B156,RouteSummarySource!$B$5:$O$563,Route_Summary!H$1,FALSE)))</f>
        <v/>
      </c>
      <c r="I156" s="110" t="str">
        <f>IF($B156="","",IF(VLOOKUP($B156,RouteSummarySource!$B$5:$O$563,Route_Summary!I$1,FALSE)="","",VLOOKUP($B156,RouteSummarySource!$B$5:$O$563,Route_Summary!I$1,FALSE)))</f>
        <v>Yes</v>
      </c>
      <c r="J156" s="64" t="str">
        <f>IF($B156="","",IF(VLOOKUP($B156,RouteSummarySource!$B$5:$O$563,Route_Summary!J$1,FALSE)="","",VLOOKUP($B156,RouteSummarySource!$B$5:$O$563,Route_Summary!J$1,FALSE)))</f>
        <v>Yes</v>
      </c>
      <c r="K156" s="110" t="str">
        <f>IF($B156="","",IF(VLOOKUP($B156,RouteSummarySource!$B$5:$O$563,Route_Summary!K$1,FALSE)="","",VLOOKUP($B156,RouteSummarySource!$B$5:$O$563,Route_Summary!K$1,FALSE)))</f>
        <v>Peak</v>
      </c>
      <c r="L156" s="111" t="str">
        <f>IF($B156="","",IF(VLOOKUP($B156,RouteSummarySource!$B$5:$O$563,Route_Summary!L$1,FALSE)="","",VLOOKUP($B156,RouteSummarySource!$B$5:$O$563,Route_Summary!L$1,FALSE)))</f>
        <v>Peak</v>
      </c>
      <c r="M156" s="112" t="str">
        <f>IF($B156="","",IF(VLOOKUP($B156,RouteSummarySource!$B$5:$O$563,Route_Summary!M$1,FALSE)="","",VLOOKUP($B156,RouteSummarySource!$B$5:$O$563,Route_Summary!M$1,FALSE)))</f>
        <v>Peak</v>
      </c>
      <c r="N156" s="62" t="str">
        <f>IF($B156="","",IF(VLOOKUP($B156,RouteSummarySource!$B$5:$O$563,Route_Summary!N$1,FALSE)="","",VLOOKUP($B156,RouteSummarySource!$B$5:$O$563,Route_Summary!N$1,FALSE)))</f>
        <v>Low</v>
      </c>
      <c r="O156" s="180" t="str">
        <f>IF($B156="","",IF(VLOOKUP($B156,RouteSummarySource!$B$5:$O$563,Route_Summary!O$1,FALSE)="","",VLOOKUP($B156,RouteSummarySource!$B$5:$O$563,Route_Summary!O$1,FALSE)))</f>
        <v>4</v>
      </c>
      <c r="P156" s="110" t="str">
        <f>IF($B156="","",IF(VLOOKUP($B156,RouteSummarySource!$B$5:$Q$563,Route_Summary!P$1,FALSE)=0,"",VLOOKUP($B156,RouteSummarySource!$B$5:$Q$563,Route_Summary!P$1,FALSE)))</f>
        <v/>
      </c>
      <c r="Q156" s="179" t="str">
        <f>IF($B156="","",IF(VLOOKUP($B156,RouteSummarySource!$B$5:$Q$563,Route_Summary!Q$1,FALSE)="","",VLOOKUP($B156,RouteSummarySource!$B$5:$Q$563,Route_Summary!Q$1,FALSE)))</f>
        <v>Unchanged</v>
      </c>
      <c r="R156" s="358" t="str">
        <f>IF($B156="","",IF(VLOOKUP($B156,RouteSummarySource!$B$5:$R$563,Route_Summary!R$1,FALSE)="","",VLOOKUP($B156,RouteSummarySource!$B$5:$R$563,Route_Summary!R$1,FALSE)))</f>
        <v>N/A</v>
      </c>
    </row>
    <row r="157" spans="1:18" x14ac:dyDescent="0.25">
      <c r="A157">
        <v>143</v>
      </c>
      <c r="B157" s="110">
        <f>IF(HLOOKUP($B$3,'Route by Jurisdiction'!$A$1:$AP$214,A157,FALSE)="","",HLOOKUP($B$3,'Route by Jurisdiction'!$A$1:$AP$214,A157,FALSE))</f>
        <v>219</v>
      </c>
      <c r="C157" s="64" t="str">
        <f>IF($B157="","",IF(VLOOKUP($B157,RouteSummarySource!$B$5:$O$563,Route_Summary!C$1,FALSE)="","",VLOOKUP($B157,RouteSummarySource!$B$5:$O$563,Route_Summary!C$1,FALSE)))</f>
        <v>Sammamish - Seattle CBD</v>
      </c>
      <c r="D157" s="110" t="str">
        <f>IF($B157="","",IF(VLOOKUP($B157,RouteSummarySource!$B$5:$O$563,Route_Summary!D$1,FALSE)="","",VLOOKUP($B157,RouteSummarySource!$B$5:$O$563,Route_Summary!D$1,FALSE)))</f>
        <v>New Fall 2013</v>
      </c>
      <c r="E157" s="112" t="str">
        <f>IF($B157="","",IF(VLOOKUP($B157,RouteSummarySource!$B$5:$O$563,Route_Summary!E$1,FALSE)="","",VLOOKUP($B157,RouteSummarySource!$B$5:$O$563,Route_Summary!E$1,FALSE)))</f>
        <v/>
      </c>
      <c r="F157" s="110" t="str">
        <f>IF($B157="","",IF(VLOOKUP($B157,RouteSummarySource!$B$5:$O$563,Route_Summary!F$1,FALSE)="","",VLOOKUP($B157,RouteSummarySource!$B$5:$O$563,Route_Summary!F$1,FALSE)))</f>
        <v/>
      </c>
      <c r="G157" s="111" t="str">
        <f>IF($B157="","",IF(VLOOKUP($B157,RouteSummarySource!$B$5:$O$563,Route_Summary!G$1,FALSE)="","",VLOOKUP($B157,RouteSummarySource!$B$5:$O$563,Route_Summary!G$1,FALSE)))</f>
        <v/>
      </c>
      <c r="H157" s="112" t="str">
        <f>IF($B157="","",IF(VLOOKUP($B157,RouteSummarySource!$B$5:$O$563,Route_Summary!H$1,FALSE)="","",VLOOKUP($B157,RouteSummarySource!$B$5:$O$563,Route_Summary!H$1,FALSE)))</f>
        <v/>
      </c>
      <c r="I157" s="110" t="str">
        <f>IF($B157="","",IF(VLOOKUP($B157,RouteSummarySource!$B$5:$O$563,Route_Summary!I$1,FALSE)="","",VLOOKUP($B157,RouteSummarySource!$B$5:$O$563,Route_Summary!I$1,FALSE)))</f>
        <v/>
      </c>
      <c r="J157" s="64" t="str">
        <f>IF($B157="","",IF(VLOOKUP($B157,RouteSummarySource!$B$5:$O$563,Route_Summary!J$1,FALSE)="","",VLOOKUP($B157,RouteSummarySource!$B$5:$O$563,Route_Summary!J$1,FALSE)))</f>
        <v/>
      </c>
      <c r="K157" s="110" t="str">
        <f>IF($B157="","",IF(VLOOKUP($B157,RouteSummarySource!$B$5:$O$563,Route_Summary!K$1,FALSE)="","",VLOOKUP($B157,RouteSummarySource!$B$5:$O$563,Route_Summary!K$1,FALSE)))</f>
        <v/>
      </c>
      <c r="L157" s="111" t="str">
        <f>IF($B157="","",IF(VLOOKUP($B157,RouteSummarySource!$B$5:$O$563,Route_Summary!L$1,FALSE)="","",VLOOKUP($B157,RouteSummarySource!$B$5:$O$563,Route_Summary!L$1,FALSE)))</f>
        <v/>
      </c>
      <c r="M157" s="112" t="str">
        <f>IF($B157="","",IF(VLOOKUP($B157,RouteSummarySource!$B$5:$O$563,Route_Summary!M$1,FALSE)="","",VLOOKUP($B157,RouteSummarySource!$B$5:$O$563,Route_Summary!M$1,FALSE)))</f>
        <v/>
      </c>
      <c r="N157" s="62" t="str">
        <f>IF($B157="","",IF(VLOOKUP($B157,RouteSummarySource!$B$5:$O$563,Route_Summary!N$1,FALSE)="","",VLOOKUP($B157,RouteSummarySource!$B$5:$O$563,Route_Summary!N$1,FALSE)))</f>
        <v/>
      </c>
      <c r="O157" s="180" t="str">
        <f>IF($B157="","",IF(VLOOKUP($B157,RouteSummarySource!$B$5:$O$563,Route_Summary!O$1,FALSE)="","",VLOOKUP($B157,RouteSummarySource!$B$5:$O$563,Route_Summary!O$1,FALSE)))</f>
        <v/>
      </c>
      <c r="P157" s="110" t="str">
        <f>IF($B157="","",IF(VLOOKUP($B157,RouteSummarySource!$B$5:$Q$563,Route_Summary!P$1,FALSE)=0,"",VLOOKUP($B157,RouteSummarySource!$B$5:$Q$563,Route_Summary!P$1,FALSE)))</f>
        <v/>
      </c>
      <c r="Q157" s="179" t="str">
        <f>IF($B157="","",IF(VLOOKUP($B157,RouteSummarySource!$B$5:$Q$563,Route_Summary!Q$1,FALSE)="","",VLOOKUP($B157,RouteSummarySource!$B$5:$Q$563,Route_Summary!Q$1,FALSE)))</f>
        <v>Unchanged</v>
      </c>
      <c r="R157" s="358" t="str">
        <f>IF($B157="","",IF(VLOOKUP($B157,RouteSummarySource!$B$5:$R$563,Route_Summary!R$1,FALSE)="","",VLOOKUP($B157,RouteSummarySource!$B$5:$R$563,Route_Summary!R$1,FALSE)))</f>
        <v>N/A</v>
      </c>
    </row>
    <row r="158" spans="1:18" x14ac:dyDescent="0.25">
      <c r="A158">
        <v>144</v>
      </c>
      <c r="B158" s="110">
        <f>IF(HLOOKUP($B$3,'Route by Jurisdiction'!$A$1:$AP$214,A158,FALSE)="","",HLOOKUP($B$3,'Route by Jurisdiction'!$A$1:$AP$214,A158,FALSE))</f>
        <v>221</v>
      </c>
      <c r="C158" s="64" t="str">
        <f>IF($B158="","",IF(VLOOKUP($B158,RouteSummarySource!$B$5:$O$563,Route_Summary!C$1,FALSE)="","",VLOOKUP($B158,RouteSummarySource!$B$5:$O$563,Route_Summary!C$1,FALSE)))</f>
        <v>Education Hill - Overlake - Eastgate</v>
      </c>
      <c r="D158" s="110">
        <f>IF($B158="","",IF(VLOOKUP($B158,RouteSummarySource!$B$5:$O$563,Route_Summary!D$1,FALSE)="","",VLOOKUP($B158,RouteSummarySource!$B$5:$O$563,Route_Summary!D$1,FALSE)))</f>
        <v>80</v>
      </c>
      <c r="E158" s="112" t="str">
        <f>IF($B158="","",IF(VLOOKUP($B158,RouteSummarySource!$B$5:$O$563,Route_Summary!E$1,FALSE)="","",VLOOKUP($B158,RouteSummarySource!$B$5:$O$563,Route_Summary!E$1,FALSE)))</f>
        <v>Local</v>
      </c>
      <c r="F158" s="110" t="str">
        <f>IF($B158="","",IF(VLOOKUP($B158,RouteSummarySource!$B$5:$O$563,Route_Summary!F$1,FALSE)="","",VLOOKUP($B158,RouteSummarySource!$B$5:$O$563,Route_Summary!F$1,FALSE)))</f>
        <v>C</v>
      </c>
      <c r="G158" s="111" t="str">
        <f>IF($B158="","",IF(VLOOKUP($B158,RouteSummarySource!$B$5:$O$563,Route_Summary!G$1,FALSE)="","",VLOOKUP($B158,RouteSummarySource!$B$5:$O$563,Route_Summary!G$1,FALSE)))</f>
        <v>C</v>
      </c>
      <c r="H158" s="112" t="str">
        <f>IF($B158="","",IF(VLOOKUP($B158,RouteSummarySource!$B$5:$O$563,Route_Summary!H$1,FALSE)="","",VLOOKUP($B158,RouteSummarySource!$B$5:$O$563,Route_Summary!H$1,FALSE)))</f>
        <v>C</v>
      </c>
      <c r="I158" s="110" t="str">
        <f>IF($B158="","",IF(VLOOKUP($B158,RouteSummarySource!$B$5:$O$563,Route_Summary!I$1,FALSE)="","",VLOOKUP($B158,RouteSummarySource!$B$5:$O$563,Route_Summary!I$1,FALSE)))</f>
        <v/>
      </c>
      <c r="J158" s="64" t="str">
        <f>IF($B158="","",IF(VLOOKUP($B158,RouteSummarySource!$B$5:$O$563,Route_Summary!J$1,FALSE)="","",VLOOKUP($B158,RouteSummarySource!$B$5:$O$563,Route_Summary!J$1,FALSE)))</f>
        <v/>
      </c>
      <c r="K158" s="110" t="str">
        <f>IF($B158="","",IF(VLOOKUP($B158,RouteSummarySource!$B$5:$O$563,Route_Summary!K$1,FALSE)="","",VLOOKUP($B158,RouteSummarySource!$B$5:$O$563,Route_Summary!K$1,FALSE)))</f>
        <v>At</v>
      </c>
      <c r="L158" s="111" t="str">
        <f>IF($B158="","",IF(VLOOKUP($B158,RouteSummarySource!$B$5:$O$563,Route_Summary!L$1,FALSE)="","",VLOOKUP($B158,RouteSummarySource!$B$5:$O$563,Route_Summary!L$1,FALSE)))</f>
        <v>At</v>
      </c>
      <c r="M158" s="112" t="str">
        <f>IF($B158="","",IF(VLOOKUP($B158,RouteSummarySource!$B$5:$O$563,Route_Summary!M$1,FALSE)="","",VLOOKUP($B158,RouteSummarySource!$B$5:$O$563,Route_Summary!M$1,FALSE)))</f>
        <v>At</v>
      </c>
      <c r="N158" s="62" t="str">
        <f>IF($B158="","",IF(VLOOKUP($B158,RouteSummarySource!$B$5:$O$563,Route_Summary!N$1,FALSE)="","",VLOOKUP($B158,RouteSummarySource!$B$5:$O$563,Route_Summary!N$1,FALSE)))</f>
        <v>Low</v>
      </c>
      <c r="O158" s="180" t="str">
        <f>IF($B158="","",IF(VLOOKUP($B158,RouteSummarySource!$B$5:$O$563,Route_Summary!O$1,FALSE)="","",VLOOKUP($B158,RouteSummarySource!$B$5:$O$563,Route_Summary!O$1,FALSE)))</f>
        <v>2</v>
      </c>
      <c r="P158" s="110" t="str">
        <f>IF($B158="","",IF(VLOOKUP($B158,RouteSummarySource!$B$5:$Q$563,Route_Summary!P$1,FALSE)=0,"",VLOOKUP($B158,RouteSummarySource!$B$5:$Q$563,Route_Summary!P$1,FALSE)))</f>
        <v>Restructure</v>
      </c>
      <c r="Q158" s="179" t="str">
        <f>IF($B158="","",IF(VLOOKUP($B158,RouteSummarySource!$B$5:$Q$563,Route_Summary!Q$1,FALSE)="","",VLOOKUP($B158,RouteSummarySource!$B$5:$Q$563,Route_Summary!Q$1,FALSE)))</f>
        <v>Revised</v>
      </c>
      <c r="R158" s="358">
        <f>IF($B158="","",IF(VLOOKUP($B158,RouteSummarySource!$B$5:$R$563,Route_Summary!R$1,FALSE)="","",VLOOKUP($B158,RouteSummarySource!$B$5:$R$563,Route_Summary!R$1,FALSE)))</f>
        <v>42036</v>
      </c>
    </row>
    <row r="159" spans="1:18" x14ac:dyDescent="0.25">
      <c r="A159">
        <v>145</v>
      </c>
      <c r="B159" s="110">
        <f>IF(HLOOKUP($B$3,'Route by Jurisdiction'!$A$1:$AP$214,A159,FALSE)="","",HLOOKUP($B$3,'Route by Jurisdiction'!$A$1:$AP$214,A159,FALSE))</f>
        <v>224</v>
      </c>
      <c r="C159" s="64" t="str">
        <f>IF($B159="","",IF(VLOOKUP($B159,RouteSummarySource!$B$5:$O$563,Route_Summary!C$1,FALSE)="","",VLOOKUP($B159,RouteSummarySource!$B$5:$O$563,Route_Summary!C$1,FALSE)))</f>
        <v>Fall City - Duvall - Redmond TC</v>
      </c>
      <c r="D159" s="110">
        <f>IF($B159="","",IF(VLOOKUP($B159,RouteSummarySource!$B$5:$O$563,Route_Summary!D$1,FALSE)="","",VLOOKUP($B159,RouteSummarySource!$B$5:$O$563,Route_Summary!D$1,FALSE)))</f>
        <v>82</v>
      </c>
      <c r="E159" s="112" t="str">
        <f>IF($B159="","",IF(VLOOKUP($B159,RouteSummarySource!$B$5:$O$563,Route_Summary!E$1,FALSE)="","",VLOOKUP($B159,RouteSummarySource!$B$5:$O$563,Route_Summary!E$1,FALSE)))</f>
        <v>Hourly</v>
      </c>
      <c r="F159" s="110" t="str">
        <f>IF($B159="","",IF(VLOOKUP($B159,RouteSummarySource!$B$5:$O$563,Route_Summary!F$1,FALSE)="","",VLOOKUP($B159,RouteSummarySource!$B$5:$O$563,Route_Summary!F$1,FALSE)))</f>
        <v>D</v>
      </c>
      <c r="G159" s="111" t="str">
        <f>IF($B159="","",IF(VLOOKUP($B159,RouteSummarySource!$B$5:$O$563,Route_Summary!G$1,FALSE)="","",VLOOKUP($B159,RouteSummarySource!$B$5:$O$563,Route_Summary!G$1,FALSE)))</f>
        <v>D</v>
      </c>
      <c r="H159" s="112" t="str">
        <f>IF($B159="","",IF(VLOOKUP($B159,RouteSummarySource!$B$5:$O$563,Route_Summary!H$1,FALSE)="","",VLOOKUP($B159,RouteSummarySource!$B$5:$O$563,Route_Summary!H$1,FALSE)))</f>
        <v/>
      </c>
      <c r="I159" s="110" t="str">
        <f>IF($B159="","",IF(VLOOKUP($B159,RouteSummarySource!$B$5:$O$563,Route_Summary!I$1,FALSE)="","",VLOOKUP($B159,RouteSummarySource!$B$5:$O$563,Route_Summary!I$1,FALSE)))</f>
        <v/>
      </c>
      <c r="J159" s="64" t="str">
        <f>IF($B159="","",IF(VLOOKUP($B159,RouteSummarySource!$B$5:$O$563,Route_Summary!J$1,FALSE)="","",VLOOKUP($B159,RouteSummarySource!$B$5:$O$563,Route_Summary!J$1,FALSE)))</f>
        <v/>
      </c>
      <c r="K159" s="110" t="str">
        <f>IF($B159="","",IF(VLOOKUP($B159,RouteSummarySource!$B$5:$O$563,Route_Summary!K$1,FALSE)="","",VLOOKUP($B159,RouteSummarySource!$B$5:$O$563,Route_Summary!K$1,FALSE)))</f>
        <v>At</v>
      </c>
      <c r="L159" s="111" t="str">
        <f>IF($B159="","",IF(VLOOKUP($B159,RouteSummarySource!$B$5:$O$563,Route_Summary!L$1,FALSE)="","",VLOOKUP($B159,RouteSummarySource!$B$5:$O$563,Route_Summary!L$1,FALSE)))</f>
        <v>At</v>
      </c>
      <c r="M159" s="112" t="str">
        <f>IF($B159="","",IF(VLOOKUP($B159,RouteSummarySource!$B$5:$O$563,Route_Summary!M$1,FALSE)="","",VLOOKUP($B159,RouteSummarySource!$B$5:$O$563,Route_Summary!M$1,FALSE)))</f>
        <v>At</v>
      </c>
      <c r="N159" s="62" t="str">
        <f>IF($B159="","",IF(VLOOKUP($B159,RouteSummarySource!$B$5:$O$563,Route_Summary!N$1,FALSE)="","",VLOOKUP($B159,RouteSummarySource!$B$5:$O$563,Route_Summary!N$1,FALSE)))</f>
        <v>Medium</v>
      </c>
      <c r="O159" s="180" t="str">
        <f>IF($B159="","",IF(VLOOKUP($B159,RouteSummarySource!$B$5:$O$563,Route_Summary!O$1,FALSE)="","",VLOOKUP($B159,RouteSummarySource!$B$5:$O$563,Route_Summary!O$1,FALSE)))</f>
        <v>-</v>
      </c>
      <c r="P159" s="110" t="str">
        <f>IF($B159="","",IF(VLOOKUP($B159,RouteSummarySource!$B$5:$Q$563,Route_Summary!P$1,FALSE)=0,"",VLOOKUP($B159,RouteSummarySource!$B$5:$Q$563,Route_Summary!P$1,FALSE)))</f>
        <v/>
      </c>
      <c r="Q159" s="179" t="str">
        <f>IF($B159="","",IF(VLOOKUP($B159,RouteSummarySource!$B$5:$Q$563,Route_Summary!Q$1,FALSE)="","",VLOOKUP($B159,RouteSummarySource!$B$5:$Q$563,Route_Summary!Q$1,FALSE)))</f>
        <v>Unchanged</v>
      </c>
      <c r="R159" s="358" t="str">
        <f>IF($B159="","",IF(VLOOKUP($B159,RouteSummarySource!$B$5:$R$563,Route_Summary!R$1,FALSE)="","",VLOOKUP($B159,RouteSummarySource!$B$5:$R$563,Route_Summary!R$1,FALSE)))</f>
        <v>N/A</v>
      </c>
    </row>
    <row r="160" spans="1:18" x14ac:dyDescent="0.25">
      <c r="A160">
        <v>146</v>
      </c>
      <c r="B160" s="110">
        <f>IF(HLOOKUP($B$3,'Route by Jurisdiction'!$A$1:$AP$214,A160,FALSE)="","",HLOOKUP($B$3,'Route by Jurisdiction'!$A$1:$AP$214,A160,FALSE))</f>
        <v>226</v>
      </c>
      <c r="C160" s="64" t="str">
        <f>IF($B160="","",IF(VLOOKUP($B160,RouteSummarySource!$B$5:$O$563,Route_Summary!C$1,FALSE)="","",VLOOKUP($B160,RouteSummarySource!$B$5:$O$563,Route_Summary!C$1,FALSE)))</f>
        <v>Eastgate - Crossroads - Bellevue</v>
      </c>
      <c r="D160" s="110" t="str">
        <f>IF($B160="","",IF(VLOOKUP($B160,RouteSummarySource!$B$5:$O$563,Route_Summary!D$1,FALSE)="","",VLOOKUP($B160,RouteSummarySource!$B$5:$O$563,Route_Summary!D$1,FALSE)))</f>
        <v>29/72</v>
      </c>
      <c r="E160" s="112" t="str">
        <f>IF($B160="","",IF(VLOOKUP($B160,RouteSummarySource!$B$5:$O$563,Route_Summary!E$1,FALSE)="","",VLOOKUP($B160,RouteSummarySource!$B$5:$O$563,Route_Summary!E$1,FALSE)))</f>
        <v>Hourly/ Frequent</v>
      </c>
      <c r="F160" s="110" t="str">
        <f>IF($B160="","",IF(VLOOKUP($B160,RouteSummarySource!$B$5:$O$563,Route_Summary!F$1,FALSE)="","",VLOOKUP($B160,RouteSummarySource!$B$5:$O$563,Route_Summary!F$1,FALSE)))</f>
        <v>B</v>
      </c>
      <c r="G160" s="111" t="str">
        <f>IF($B160="","",IF(VLOOKUP($B160,RouteSummarySource!$B$5:$O$563,Route_Summary!G$1,FALSE)="","",VLOOKUP($B160,RouteSummarySource!$B$5:$O$563,Route_Summary!G$1,FALSE)))</f>
        <v>B</v>
      </c>
      <c r="H160" s="112" t="str">
        <f>IF($B160="","",IF(VLOOKUP($B160,RouteSummarySource!$B$5:$O$563,Route_Summary!H$1,FALSE)="","",VLOOKUP($B160,RouteSummarySource!$B$5:$O$563,Route_Summary!H$1,FALSE)))</f>
        <v>C</v>
      </c>
      <c r="I160" s="110" t="str">
        <f>IF($B160="","",IF(VLOOKUP($B160,RouteSummarySource!$B$5:$O$563,Route_Summary!I$1,FALSE)="","",VLOOKUP($B160,RouteSummarySource!$B$5:$O$563,Route_Summary!I$1,FALSE)))</f>
        <v/>
      </c>
      <c r="J160" s="64" t="str">
        <f>IF($B160="","",IF(VLOOKUP($B160,RouteSummarySource!$B$5:$O$563,Route_Summary!J$1,FALSE)="","",VLOOKUP($B160,RouteSummarySource!$B$5:$O$563,Route_Summary!J$1,FALSE)))</f>
        <v/>
      </c>
      <c r="K160" s="110" t="str">
        <f>IF($B160="","",IF(VLOOKUP($B160,RouteSummarySource!$B$5:$O$563,Route_Summary!K$1,FALSE)="","",VLOOKUP($B160,RouteSummarySource!$B$5:$O$563,Route_Summary!K$1,FALSE)))</f>
        <v>Above, Below</v>
      </c>
      <c r="L160" s="111" t="str">
        <f>IF($B160="","",IF(VLOOKUP($B160,RouteSummarySource!$B$5:$O$563,Route_Summary!L$1,FALSE)="","",VLOOKUP($B160,RouteSummarySource!$B$5:$O$563,Route_Summary!L$1,FALSE)))</f>
        <v>Above, At</v>
      </c>
      <c r="M160" s="112" t="str">
        <f>IF($B160="","",IF(VLOOKUP($B160,RouteSummarySource!$B$5:$O$563,Route_Summary!M$1,FALSE)="","",VLOOKUP($B160,RouteSummarySource!$B$5:$O$563,Route_Summary!M$1,FALSE)))</f>
        <v>Above, Below</v>
      </c>
      <c r="N160" s="62" t="str">
        <f>IF($B160="","",IF(VLOOKUP($B160,RouteSummarySource!$B$5:$O$563,Route_Summary!N$1,FALSE)="","",VLOOKUP($B160,RouteSummarySource!$B$5:$O$563,Route_Summary!N$1,FALSE)))</f>
        <v>Low</v>
      </c>
      <c r="O160" s="180" t="str">
        <f>IF($B160="","",IF(VLOOKUP($B160,RouteSummarySource!$B$5:$O$563,Route_Summary!O$1,FALSE)="","",VLOOKUP($B160,RouteSummarySource!$B$5:$O$563,Route_Summary!O$1,FALSE)))</f>
        <v>3, 4</v>
      </c>
      <c r="P160" s="110" t="str">
        <f>IF($B160="","",IF(VLOOKUP($B160,RouteSummarySource!$B$5:$Q$563,Route_Summary!P$1,FALSE)=0,"",VLOOKUP($B160,RouteSummarySource!$B$5:$Q$563,Route_Summary!P$1,FALSE)))</f>
        <v>Low performing</v>
      </c>
      <c r="Q160" s="179" t="str">
        <f>IF($B160="","",IF(VLOOKUP($B160,RouteSummarySource!$B$5:$Q$563,Route_Summary!Q$1,FALSE)="","",VLOOKUP($B160,RouteSummarySource!$B$5:$Q$563,Route_Summary!Q$1,FALSE)))</f>
        <v>Revised</v>
      </c>
      <c r="R160" s="358">
        <f>IF($B160="","",IF(VLOOKUP($B160,RouteSummarySource!$B$5:$R$563,Route_Summary!R$1,FALSE)="","",VLOOKUP($B160,RouteSummarySource!$B$5:$R$563,Route_Summary!R$1,FALSE)))</f>
        <v>42248</v>
      </c>
    </row>
    <row r="161" spans="1:18" x14ac:dyDescent="0.25">
      <c r="A161">
        <v>147</v>
      </c>
      <c r="B161" s="110">
        <f>IF(HLOOKUP($B$3,'Route by Jurisdiction'!$A$1:$AP$214,A161,FALSE)="","",HLOOKUP($B$3,'Route by Jurisdiction'!$A$1:$AP$214,A161,FALSE))</f>
        <v>232</v>
      </c>
      <c r="C161" s="64" t="str">
        <f>IF($B161="","",IF(VLOOKUP($B161,RouteSummarySource!$B$5:$O$563,Route_Summary!C$1,FALSE)="","",VLOOKUP($B161,RouteSummarySource!$B$5:$O$563,Route_Summary!C$1,FALSE)))</f>
        <v>Duvall - Bellevue</v>
      </c>
      <c r="D161" s="110" t="str">
        <f>IF($B161="","",IF(VLOOKUP($B161,RouteSummarySource!$B$5:$O$563,Route_Summary!D$1,FALSE)="","",VLOOKUP($B161,RouteSummarySource!$B$5:$O$563,Route_Summary!D$1,FALSE)))</f>
        <v>Peak</v>
      </c>
      <c r="E161" s="112" t="str">
        <f>IF($B161="","",IF(VLOOKUP($B161,RouteSummarySource!$B$5:$O$563,Route_Summary!E$1,FALSE)="","",VLOOKUP($B161,RouteSummarySource!$B$5:$O$563,Route_Summary!E$1,FALSE)))</f>
        <v>Peak</v>
      </c>
      <c r="F161" s="110" t="str">
        <f>IF($B161="","",IF(VLOOKUP($B161,RouteSummarySource!$B$5:$O$563,Route_Summary!F$1,FALSE)="","",VLOOKUP($B161,RouteSummarySource!$B$5:$O$563,Route_Summary!F$1,FALSE)))</f>
        <v>C</v>
      </c>
      <c r="G161" s="111" t="str">
        <f>IF($B161="","",IF(VLOOKUP($B161,RouteSummarySource!$B$5:$O$563,Route_Summary!G$1,FALSE)="","",VLOOKUP($B161,RouteSummarySource!$B$5:$O$563,Route_Summary!G$1,FALSE)))</f>
        <v/>
      </c>
      <c r="H161" s="112" t="str">
        <f>IF($B161="","",IF(VLOOKUP($B161,RouteSummarySource!$B$5:$O$563,Route_Summary!H$1,FALSE)="","",VLOOKUP($B161,RouteSummarySource!$B$5:$O$563,Route_Summary!H$1,FALSE)))</f>
        <v/>
      </c>
      <c r="I161" s="110" t="str">
        <f>IF($B161="","",IF(VLOOKUP($B161,RouteSummarySource!$B$5:$O$563,Route_Summary!I$1,FALSE)="","",VLOOKUP($B161,RouteSummarySource!$B$5:$O$563,Route_Summary!I$1,FALSE)))</f>
        <v>Yes</v>
      </c>
      <c r="J161" s="64" t="str">
        <f>IF($B161="","",IF(VLOOKUP($B161,RouteSummarySource!$B$5:$O$563,Route_Summary!J$1,FALSE)="","",VLOOKUP($B161,RouteSummarySource!$B$5:$O$563,Route_Summary!J$1,FALSE)))</f>
        <v>No</v>
      </c>
      <c r="K161" s="110" t="str">
        <f>IF($B161="","",IF(VLOOKUP($B161,RouteSummarySource!$B$5:$O$563,Route_Summary!K$1,FALSE)="","",VLOOKUP($B161,RouteSummarySource!$B$5:$O$563,Route_Summary!K$1,FALSE)))</f>
        <v>Peak</v>
      </c>
      <c r="L161" s="111" t="str">
        <f>IF($B161="","",IF(VLOOKUP($B161,RouteSummarySource!$B$5:$O$563,Route_Summary!L$1,FALSE)="","",VLOOKUP($B161,RouteSummarySource!$B$5:$O$563,Route_Summary!L$1,FALSE)))</f>
        <v>Peak</v>
      </c>
      <c r="M161" s="112" t="str">
        <f>IF($B161="","",IF(VLOOKUP($B161,RouteSummarySource!$B$5:$O$563,Route_Summary!M$1,FALSE)="","",VLOOKUP($B161,RouteSummarySource!$B$5:$O$563,Route_Summary!M$1,FALSE)))</f>
        <v>Peak</v>
      </c>
      <c r="N161" s="62" t="str">
        <f>IF($B161="","",IF(VLOOKUP($B161,RouteSummarySource!$B$5:$O$563,Route_Summary!N$1,FALSE)="","",VLOOKUP($B161,RouteSummarySource!$B$5:$O$563,Route_Summary!N$1,FALSE)))</f>
        <v>Low</v>
      </c>
      <c r="O161" s="180" t="str">
        <f>IF($B161="","",IF(VLOOKUP($B161,RouteSummarySource!$B$5:$O$563,Route_Summary!O$1,FALSE)="","",VLOOKUP($B161,RouteSummarySource!$B$5:$O$563,Route_Summary!O$1,FALSE)))</f>
        <v>2</v>
      </c>
      <c r="P161" s="110" t="str">
        <f>IF($B161="","",IF(VLOOKUP($B161,RouteSummarySource!$B$5:$Q$563,Route_Summary!P$1,FALSE)=0,"",VLOOKUP($B161,RouteSummarySource!$B$5:$Q$563,Route_Summary!P$1,FALSE)))</f>
        <v>Low performing</v>
      </c>
      <c r="Q161" s="179" t="str">
        <f>IF($B161="","",IF(VLOOKUP($B161,RouteSummarySource!$B$5:$Q$563,Route_Summary!Q$1,FALSE)="","",VLOOKUP($B161,RouteSummarySource!$B$5:$Q$563,Route_Summary!Q$1,FALSE)))</f>
        <v>Revised</v>
      </c>
      <c r="R161" s="358">
        <f>IF($B161="","",IF(VLOOKUP($B161,RouteSummarySource!$B$5:$R$563,Route_Summary!R$1,FALSE)="","",VLOOKUP($B161,RouteSummarySource!$B$5:$R$563,Route_Summary!R$1,FALSE)))</f>
        <v>42248</v>
      </c>
    </row>
    <row r="162" spans="1:18" x14ac:dyDescent="0.25">
      <c r="A162">
        <v>148</v>
      </c>
      <c r="B162" s="110">
        <f>IF(HLOOKUP($B$3,'Route by Jurisdiction'!$A$1:$AP$214,A162,FALSE)="","",HLOOKUP($B$3,'Route by Jurisdiction'!$A$1:$AP$214,A162,FALSE))</f>
        <v>234</v>
      </c>
      <c r="C162" s="64" t="str">
        <f>IF($B162="","",IF(VLOOKUP($B162,RouteSummarySource!$B$5:$O$563,Route_Summary!C$1,FALSE)="","",VLOOKUP($B162,RouteSummarySource!$B$5:$O$563,Route_Summary!C$1,FALSE)))</f>
        <v>Kenmore - Kirkland TC - Bellevue</v>
      </c>
      <c r="D162" s="110" t="str">
        <f>IF($B162="","",IF(VLOOKUP($B162,RouteSummarySource!$B$5:$O$563,Route_Summary!D$1,FALSE)="","",VLOOKUP($B162,RouteSummarySource!$B$5:$O$563,Route_Summary!D$1,FALSE)))</f>
        <v>43/53</v>
      </c>
      <c r="E162" s="112" t="str">
        <f>IF($B162="","",IF(VLOOKUP($B162,RouteSummarySource!$B$5:$O$563,Route_Summary!E$1,FALSE)="","",VLOOKUP($B162,RouteSummarySource!$B$5:$O$563,Route_Summary!E$1,FALSE)))</f>
        <v>Hourly/ Very Frequent</v>
      </c>
      <c r="F162" s="110" t="str">
        <f>IF($B162="","",IF(VLOOKUP($B162,RouteSummarySource!$B$5:$O$563,Route_Summary!F$1,FALSE)="","",VLOOKUP($B162,RouteSummarySource!$B$5:$O$563,Route_Summary!F$1,FALSE)))</f>
        <v>B</v>
      </c>
      <c r="G162" s="111" t="str">
        <f>IF($B162="","",IF(VLOOKUP($B162,RouteSummarySource!$B$5:$O$563,Route_Summary!G$1,FALSE)="","",VLOOKUP($B162,RouteSummarySource!$B$5:$O$563,Route_Summary!G$1,FALSE)))</f>
        <v>C</v>
      </c>
      <c r="H162" s="112" t="str">
        <f>IF($B162="","",IF(VLOOKUP($B162,RouteSummarySource!$B$5:$O$563,Route_Summary!H$1,FALSE)="","",VLOOKUP($B162,RouteSummarySource!$B$5:$O$563,Route_Summary!H$1,FALSE)))</f>
        <v>C</v>
      </c>
      <c r="I162" s="110" t="str">
        <f>IF($B162="","",IF(VLOOKUP($B162,RouteSummarySource!$B$5:$O$563,Route_Summary!I$1,FALSE)="","",VLOOKUP($B162,RouteSummarySource!$B$5:$O$563,Route_Summary!I$1,FALSE)))</f>
        <v/>
      </c>
      <c r="J162" s="64" t="str">
        <f>IF($B162="","",IF(VLOOKUP($B162,RouteSummarySource!$B$5:$O$563,Route_Summary!J$1,FALSE)="","",VLOOKUP($B162,RouteSummarySource!$B$5:$O$563,Route_Summary!J$1,FALSE)))</f>
        <v/>
      </c>
      <c r="K162" s="110" t="str">
        <f>IF($B162="","",IF(VLOOKUP($B162,RouteSummarySource!$B$5:$O$563,Route_Summary!K$1,FALSE)="","",VLOOKUP($B162,RouteSummarySource!$B$5:$O$563,Route_Summary!K$1,FALSE)))</f>
        <v>Above, At</v>
      </c>
      <c r="L162" s="111" t="str">
        <f>IF($B162="","",IF(VLOOKUP($B162,RouteSummarySource!$B$5:$O$563,Route_Summary!L$1,FALSE)="","",VLOOKUP($B162,RouteSummarySource!$B$5:$O$563,Route_Summary!L$1,FALSE)))</f>
        <v>Above, At</v>
      </c>
      <c r="M162" s="112" t="str">
        <f>IF($B162="","",IF(VLOOKUP($B162,RouteSummarySource!$B$5:$O$563,Route_Summary!M$1,FALSE)="","",VLOOKUP($B162,RouteSummarySource!$B$5:$O$563,Route_Summary!M$1,FALSE)))</f>
        <v>Above, At</v>
      </c>
      <c r="N162" s="62" t="str">
        <f>IF($B162="","",IF(VLOOKUP($B162,RouteSummarySource!$B$5:$O$563,Route_Summary!N$1,FALSE)="","",VLOOKUP($B162,RouteSummarySource!$B$5:$O$563,Route_Summary!N$1,FALSE)))</f>
        <v>Low</v>
      </c>
      <c r="O162" s="180" t="str">
        <f>IF($B162="","",IF(VLOOKUP($B162,RouteSummarySource!$B$5:$O$563,Route_Summary!O$1,FALSE)="","",VLOOKUP($B162,RouteSummarySource!$B$5:$O$563,Route_Summary!O$1,FALSE)))</f>
        <v>4</v>
      </c>
      <c r="P162" s="110" t="str">
        <f>IF($B162="","",IF(VLOOKUP($B162,RouteSummarySource!$B$5:$Q$563,Route_Summary!P$1,FALSE)=0,"",VLOOKUP($B162,RouteSummarySource!$B$5:$Q$563,Route_Summary!P$1,FALSE)))</f>
        <v>Restructure</v>
      </c>
      <c r="Q162" s="179" t="str">
        <f>IF($B162="","",IF(VLOOKUP($B162,RouteSummarySource!$B$5:$Q$563,Route_Summary!Q$1,FALSE)="","",VLOOKUP($B162,RouteSummarySource!$B$5:$Q$563,Route_Summary!Q$1,FALSE)))</f>
        <v>Revised</v>
      </c>
      <c r="R162" s="358">
        <f>IF($B162="","",IF(VLOOKUP($B162,RouteSummarySource!$B$5:$R$563,Route_Summary!R$1,FALSE)="","",VLOOKUP($B162,RouteSummarySource!$B$5:$R$563,Route_Summary!R$1,FALSE)))</f>
        <v>42036</v>
      </c>
    </row>
    <row r="163" spans="1:18" x14ac:dyDescent="0.25">
      <c r="A163">
        <v>149</v>
      </c>
      <c r="B163" s="110">
        <f>IF(HLOOKUP($B$3,'Route by Jurisdiction'!$A$1:$AP$214,A163,FALSE)="","",HLOOKUP($B$3,'Route by Jurisdiction'!$A$1:$AP$214,A163,FALSE))</f>
        <v>235</v>
      </c>
      <c r="C163" s="64" t="str">
        <f>IF($B163="","",IF(VLOOKUP($B163,RouteSummarySource!$B$5:$O$563,Route_Summary!C$1,FALSE)="","",VLOOKUP($B163,RouteSummarySource!$B$5:$O$563,Route_Summary!C$1,FALSE)))</f>
        <v>Kingsgate - Kirkland TC - Bellevue</v>
      </c>
      <c r="D163" s="110">
        <f>IF($B163="","",IF(VLOOKUP($B163,RouteSummarySource!$B$5:$O$563,Route_Summary!D$1,FALSE)="","",VLOOKUP($B163,RouteSummarySource!$B$5:$O$563,Route_Summary!D$1,FALSE)))</f>
        <v>53</v>
      </c>
      <c r="E163" s="112" t="str">
        <f>IF($B163="","",IF(VLOOKUP($B163,RouteSummarySource!$B$5:$O$563,Route_Summary!E$1,FALSE)="","",VLOOKUP($B163,RouteSummarySource!$B$5:$O$563,Route_Summary!E$1,FALSE)))</f>
        <v>Very Frequent</v>
      </c>
      <c r="F163" s="110" t="str">
        <f>IF($B163="","",IF(VLOOKUP($B163,RouteSummarySource!$B$5:$O$563,Route_Summary!F$1,FALSE)="","",VLOOKUP($B163,RouteSummarySource!$B$5:$O$563,Route_Summary!F$1,FALSE)))</f>
        <v>C</v>
      </c>
      <c r="G163" s="111" t="str">
        <f>IF($B163="","",IF(VLOOKUP($B163,RouteSummarySource!$B$5:$O$563,Route_Summary!G$1,FALSE)="","",VLOOKUP($B163,RouteSummarySource!$B$5:$O$563,Route_Summary!G$1,FALSE)))</f>
        <v>C</v>
      </c>
      <c r="H163" s="112" t="str">
        <f>IF($B163="","",IF(VLOOKUP($B163,RouteSummarySource!$B$5:$O$563,Route_Summary!H$1,FALSE)="","",VLOOKUP($B163,RouteSummarySource!$B$5:$O$563,Route_Summary!H$1,FALSE)))</f>
        <v>C</v>
      </c>
      <c r="I163" s="110" t="str">
        <f>IF($B163="","",IF(VLOOKUP($B163,RouteSummarySource!$B$5:$O$563,Route_Summary!I$1,FALSE)="","",VLOOKUP($B163,RouteSummarySource!$B$5:$O$563,Route_Summary!I$1,FALSE)))</f>
        <v/>
      </c>
      <c r="J163" s="64" t="str">
        <f>IF($B163="","",IF(VLOOKUP($B163,RouteSummarySource!$B$5:$O$563,Route_Summary!J$1,FALSE)="","",VLOOKUP($B163,RouteSummarySource!$B$5:$O$563,Route_Summary!J$1,FALSE)))</f>
        <v/>
      </c>
      <c r="K163" s="110" t="str">
        <f>IF($B163="","",IF(VLOOKUP($B163,RouteSummarySource!$B$5:$O$563,Route_Summary!K$1,FALSE)="","",VLOOKUP($B163,RouteSummarySource!$B$5:$O$563,Route_Summary!K$1,FALSE)))</f>
        <v>At</v>
      </c>
      <c r="L163" s="111" t="str">
        <f>IF($B163="","",IF(VLOOKUP($B163,RouteSummarySource!$B$5:$O$563,Route_Summary!L$1,FALSE)="","",VLOOKUP($B163,RouteSummarySource!$B$5:$O$563,Route_Summary!L$1,FALSE)))</f>
        <v>At</v>
      </c>
      <c r="M163" s="112" t="str">
        <f>IF($B163="","",IF(VLOOKUP($B163,RouteSummarySource!$B$5:$O$563,Route_Summary!M$1,FALSE)="","",VLOOKUP($B163,RouteSummarySource!$B$5:$O$563,Route_Summary!M$1,FALSE)))</f>
        <v>At</v>
      </c>
      <c r="N163" s="62" t="str">
        <f>IF($B163="","",IF(VLOOKUP($B163,RouteSummarySource!$B$5:$O$563,Route_Summary!N$1,FALSE)="","",VLOOKUP($B163,RouteSummarySource!$B$5:$O$563,Route_Summary!N$1,FALSE)))</f>
        <v>Low</v>
      </c>
      <c r="O163" s="180" t="str">
        <f>IF($B163="","",IF(VLOOKUP($B163,RouteSummarySource!$B$5:$O$563,Route_Summary!O$1,FALSE)="","",VLOOKUP($B163,RouteSummarySource!$B$5:$O$563,Route_Summary!O$1,FALSE)))</f>
        <v>-</v>
      </c>
      <c r="P163" s="371" t="str">
        <f>IF($B163="","",IF(VLOOKUP($B163,RouteSummarySource!$B$5:$Q$563,Route_Summary!P$1,FALSE)=0,"",VLOOKUP($B163,RouteSummarySource!$B$5:$Q$563,Route_Summary!P$1,FALSE)))</f>
        <v>Restructure</v>
      </c>
      <c r="Q163" s="372" t="str">
        <f>IF($B163="","",IF(VLOOKUP($B163,RouteSummarySource!$B$5:$Q$563,Route_Summary!Q$1,FALSE)="","",VLOOKUP($B163,RouteSummarySource!$B$5:$Q$563,Route_Summary!Q$1,FALSE)))</f>
        <v>Revised</v>
      </c>
      <c r="R163" s="370">
        <f>IF($B163="","",IF(VLOOKUP($B163,RouteSummarySource!$B$5:$R$563,Route_Summary!R$1,FALSE)="","",VLOOKUP($B163,RouteSummarySource!$B$5:$R$563,Route_Summary!R$1,FALSE)))</f>
        <v>42036</v>
      </c>
    </row>
    <row r="164" spans="1:18" x14ac:dyDescent="0.25">
      <c r="A164">
        <v>150</v>
      </c>
      <c r="B164" s="110">
        <f>IF(HLOOKUP($B$3,'Route by Jurisdiction'!$A$1:$AP$214,A164,FALSE)="","",HLOOKUP($B$3,'Route by Jurisdiction'!$A$1:$AP$214,A164,FALSE))</f>
        <v>236</v>
      </c>
      <c r="C164" s="363" t="str">
        <f>IF($B164="","",IF(VLOOKUP($B164,RouteSummarySource!$B$5:$O$563,Route_Summary!C$1,FALSE)="","",VLOOKUP($B164,RouteSummarySource!$B$5:$O$563,Route_Summary!C$1,FALSE)))</f>
        <v>Woodinville - Totem Lake - Kirkland</v>
      </c>
      <c r="D164" s="110">
        <f>IF($B164="","",IF(VLOOKUP($B164,RouteSummarySource!$B$5:$O$563,Route_Summary!D$1,FALSE)="","",VLOOKUP($B164,RouteSummarySource!$B$5:$O$563,Route_Summary!D$1,FALSE)))</f>
        <v>98</v>
      </c>
      <c r="E164" s="112" t="str">
        <f>IF($B164="","",IF(VLOOKUP($B164,RouteSummarySource!$B$5:$O$563,Route_Summary!E$1,FALSE)="","",VLOOKUP($B164,RouteSummarySource!$B$5:$O$563,Route_Summary!E$1,FALSE)))</f>
        <v>Hourly</v>
      </c>
      <c r="F164" s="110" t="str">
        <f>IF($B164="","",IF(VLOOKUP($B164,RouteSummarySource!$B$5:$O$563,Route_Summary!F$1,FALSE)="","",VLOOKUP($B164,RouteSummarySource!$B$5:$O$563,Route_Summary!F$1,FALSE)))</f>
        <v>E</v>
      </c>
      <c r="G164" s="365" t="str">
        <f>IF($B164="","",IF(VLOOKUP($B164,RouteSummarySource!$B$5:$O$563,Route_Summary!G$1,FALSE)="","",VLOOKUP($B164,RouteSummarySource!$B$5:$O$563,Route_Summary!G$1,FALSE)))</f>
        <v>E</v>
      </c>
      <c r="H164" s="112" t="str">
        <f>IF($B164="","",IF(VLOOKUP($B164,RouteSummarySource!$B$5:$O$563,Route_Summary!H$1,FALSE)="","",VLOOKUP($B164,RouteSummarySource!$B$5:$O$563,Route_Summary!H$1,FALSE)))</f>
        <v>E</v>
      </c>
      <c r="I164" s="110" t="str">
        <f>IF($B164="","",IF(VLOOKUP($B164,RouteSummarySource!$B$5:$O$563,Route_Summary!I$1,FALSE)="","",VLOOKUP($B164,RouteSummarySource!$B$5:$O$563,Route_Summary!I$1,FALSE)))</f>
        <v/>
      </c>
      <c r="J164" s="363" t="str">
        <f>IF($B164="","",IF(VLOOKUP($B164,RouteSummarySource!$B$5:$O$563,Route_Summary!J$1,FALSE)="","",VLOOKUP($B164,RouteSummarySource!$B$5:$O$563,Route_Summary!J$1,FALSE)))</f>
        <v/>
      </c>
      <c r="K164" s="110" t="str">
        <f>IF($B164="","",IF(VLOOKUP($B164,RouteSummarySource!$B$5:$O$563,Route_Summary!K$1,FALSE)="","",VLOOKUP($B164,RouteSummarySource!$B$5:$O$563,Route_Summary!K$1,FALSE)))</f>
        <v>Above</v>
      </c>
      <c r="L164" s="365" t="str">
        <f>IF($B164="","",IF(VLOOKUP($B164,RouteSummarySource!$B$5:$O$563,Route_Summary!L$1,FALSE)="","",VLOOKUP($B164,RouteSummarySource!$B$5:$O$563,Route_Summary!L$1,FALSE)))</f>
        <v>Above</v>
      </c>
      <c r="M164" s="112" t="str">
        <f>IF($B164="","",IF(VLOOKUP($B164,RouteSummarySource!$B$5:$O$563,Route_Summary!M$1,FALSE)="","",VLOOKUP($B164,RouteSummarySource!$B$5:$O$563,Route_Summary!M$1,FALSE)))</f>
        <v>Above</v>
      </c>
      <c r="N164" s="62" t="str">
        <f>IF($B164="","",IF(VLOOKUP($B164,RouteSummarySource!$B$5:$O$563,Route_Summary!N$1,FALSE)="","",VLOOKUP($B164,RouteSummarySource!$B$5:$O$563,Route_Summary!N$1,FALSE)))</f>
        <v>High</v>
      </c>
      <c r="O164" s="366" t="str">
        <f>IF($B164="","",IF(VLOOKUP($B164,RouteSummarySource!$B$5:$O$563,Route_Summary!O$1,FALSE)="","",VLOOKUP($B164,RouteSummarySource!$B$5:$O$563,Route_Summary!O$1,FALSE)))</f>
        <v>-</v>
      </c>
      <c r="P164" s="110" t="str">
        <f>IF($B164="","",IF(VLOOKUP($B164,RouteSummarySource!$B$5:$Q$563,Route_Summary!P$1,FALSE)=0,"",VLOOKUP($B164,RouteSummarySource!$B$5:$Q$563,Route_Summary!P$1,FALSE)))</f>
        <v>Restructure</v>
      </c>
      <c r="Q164" s="365" t="str">
        <f>IF($B164="","",IF(VLOOKUP($B164,RouteSummarySource!$B$5:$Q$563,Route_Summary!Q$1,FALSE)="","",VLOOKUP($B164,RouteSummarySource!$B$5:$Q$563,Route_Summary!Q$1,FALSE)))</f>
        <v>Revised</v>
      </c>
      <c r="R164" s="358" t="str">
        <f>IF($B164="","",IF(VLOOKUP($B164,RouteSummarySource!$B$5:$R$563,Route_Summary!R$1,FALSE)="","",VLOOKUP($B164,RouteSummarySource!$B$5:$R$563,Route_Summary!R$1,FALSE)))</f>
        <v>Sept. 2014/ Feb. 2015</v>
      </c>
    </row>
    <row r="165" spans="1:18" x14ac:dyDescent="0.25">
      <c r="A165">
        <v>151</v>
      </c>
      <c r="B165" s="110">
        <f>IF(HLOOKUP($B$3,'Route by Jurisdiction'!$A$1:$AP$214,A165,FALSE)="","",HLOOKUP($B$3,'Route by Jurisdiction'!$A$1:$AP$214,A165,FALSE))</f>
        <v>237</v>
      </c>
      <c r="C165" s="363" t="str">
        <f>IF($B165="","",IF(VLOOKUP($B165,RouteSummarySource!$B$5:$O$563,Route_Summary!C$1,FALSE)="","",VLOOKUP($B165,RouteSummarySource!$B$5:$O$563,Route_Summary!C$1,FALSE)))</f>
        <v>Woodinville - Bellevue</v>
      </c>
      <c r="D165" s="110" t="str">
        <f>IF($B165="","",IF(VLOOKUP($B165,RouteSummarySource!$B$5:$O$563,Route_Summary!D$1,FALSE)="","",VLOOKUP($B165,RouteSummarySource!$B$5:$O$563,Route_Summary!D$1,FALSE)))</f>
        <v>Peak</v>
      </c>
      <c r="E165" s="112" t="str">
        <f>IF($B165="","",IF(VLOOKUP($B165,RouteSummarySource!$B$5:$O$563,Route_Summary!E$1,FALSE)="","",VLOOKUP($B165,RouteSummarySource!$B$5:$O$563,Route_Summary!E$1,FALSE)))</f>
        <v>Peak</v>
      </c>
      <c r="F165" s="110" t="str">
        <f>IF($B165="","",IF(VLOOKUP($B165,RouteSummarySource!$B$5:$O$563,Route_Summary!F$1,FALSE)="","",VLOOKUP($B165,RouteSummarySource!$B$5:$O$563,Route_Summary!F$1,FALSE)))</f>
        <v>B</v>
      </c>
      <c r="G165" s="365" t="str">
        <f>IF($B165="","",IF(VLOOKUP($B165,RouteSummarySource!$B$5:$O$563,Route_Summary!G$1,FALSE)="","",VLOOKUP($B165,RouteSummarySource!$B$5:$O$563,Route_Summary!G$1,FALSE)))</f>
        <v/>
      </c>
      <c r="H165" s="112" t="str">
        <f>IF($B165="","",IF(VLOOKUP($B165,RouteSummarySource!$B$5:$O$563,Route_Summary!H$1,FALSE)="","",VLOOKUP($B165,RouteSummarySource!$B$5:$O$563,Route_Summary!H$1,FALSE)))</f>
        <v/>
      </c>
      <c r="I165" s="110" t="str">
        <f>IF($B165="","",IF(VLOOKUP($B165,RouteSummarySource!$B$5:$O$563,Route_Summary!I$1,FALSE)="","",VLOOKUP($B165,RouteSummarySource!$B$5:$O$563,Route_Summary!I$1,FALSE)))</f>
        <v>Yes</v>
      </c>
      <c r="J165" s="363" t="str">
        <f>IF($B165="","",IF(VLOOKUP($B165,RouteSummarySource!$B$5:$O$563,Route_Summary!J$1,FALSE)="","",VLOOKUP($B165,RouteSummarySource!$B$5:$O$563,Route_Summary!J$1,FALSE)))</f>
        <v>No</v>
      </c>
      <c r="K165" s="110" t="str">
        <f>IF($B165="","",IF(VLOOKUP($B165,RouteSummarySource!$B$5:$O$563,Route_Summary!K$1,FALSE)="","",VLOOKUP($B165,RouteSummarySource!$B$5:$O$563,Route_Summary!K$1,FALSE)))</f>
        <v>Peak</v>
      </c>
      <c r="L165" s="365" t="str">
        <f>IF($B165="","",IF(VLOOKUP($B165,RouteSummarySource!$B$5:$O$563,Route_Summary!L$1,FALSE)="","",VLOOKUP($B165,RouteSummarySource!$B$5:$O$563,Route_Summary!L$1,FALSE)))</f>
        <v>Peak</v>
      </c>
      <c r="M165" s="112" t="str">
        <f>IF($B165="","",IF(VLOOKUP($B165,RouteSummarySource!$B$5:$O$563,Route_Summary!M$1,FALSE)="","",VLOOKUP($B165,RouteSummarySource!$B$5:$O$563,Route_Summary!M$1,FALSE)))</f>
        <v>Peak</v>
      </c>
      <c r="N165" s="62" t="str">
        <f>IF($B165="","",IF(VLOOKUP($B165,RouteSummarySource!$B$5:$O$563,Route_Summary!N$1,FALSE)="","",VLOOKUP($B165,RouteSummarySource!$B$5:$O$563,Route_Summary!N$1,FALSE)))</f>
        <v>Low</v>
      </c>
      <c r="O165" s="366" t="str">
        <f>IF($B165="","",IF(VLOOKUP($B165,RouteSummarySource!$B$5:$O$563,Route_Summary!O$1,FALSE)="","",VLOOKUP($B165,RouteSummarySource!$B$5:$O$563,Route_Summary!O$1,FALSE)))</f>
        <v>2, 4</v>
      </c>
      <c r="P165" s="110" t="str">
        <f>IF($B165="","",IF(VLOOKUP($B165,RouteSummarySource!$B$5:$Q$563,Route_Summary!P$1,FALSE)=0,"",VLOOKUP($B165,RouteSummarySource!$B$5:$Q$563,Route_Summary!P$1,FALSE)))</f>
        <v>Restructure</v>
      </c>
      <c r="Q165" s="365" t="str">
        <f>IF($B165="","",IF(VLOOKUP($B165,RouteSummarySource!$B$5:$Q$563,Route_Summary!Q$1,FALSE)="","",VLOOKUP($B165,RouteSummarySource!$B$5:$Q$563,Route_Summary!Q$1,FALSE)))</f>
        <v>Deleted</v>
      </c>
      <c r="R165" s="358">
        <f>IF($B165="","",IF(VLOOKUP($B165,RouteSummarySource!$B$5:$R$563,Route_Summary!R$1,FALSE)="","",VLOOKUP($B165,RouteSummarySource!$B$5:$R$563,Route_Summary!R$1,FALSE)))</f>
        <v>42036</v>
      </c>
    </row>
    <row r="166" spans="1:18" x14ac:dyDescent="0.25">
      <c r="A166">
        <v>152</v>
      </c>
      <c r="B166" s="110">
        <f>IF(HLOOKUP($B$3,'Route by Jurisdiction'!$A$1:$AP$214,A166,FALSE)="","",HLOOKUP($B$3,'Route by Jurisdiction'!$A$1:$AP$214,A166,FALSE))</f>
        <v>238</v>
      </c>
      <c r="C166" s="363" t="str">
        <f>IF($B166="","",IF(VLOOKUP($B166,RouteSummarySource!$B$5:$O$563,Route_Summary!C$1,FALSE)="","",VLOOKUP($B166,RouteSummarySource!$B$5:$O$563,Route_Summary!C$1,FALSE)))</f>
        <v>Bothell - Totem Lake - Kirkland</v>
      </c>
      <c r="D166" s="110">
        <f>IF($B166="","",IF(VLOOKUP($B166,RouteSummarySource!$B$5:$O$563,Route_Summary!D$1,FALSE)="","",VLOOKUP($B166,RouteSummarySource!$B$5:$O$563,Route_Summary!D$1,FALSE)))</f>
        <v>109</v>
      </c>
      <c r="E166" s="112" t="str">
        <f>IF($B166="","",IF(VLOOKUP($B166,RouteSummarySource!$B$5:$O$563,Route_Summary!E$1,FALSE)="","",VLOOKUP($B166,RouteSummarySource!$B$5:$O$563,Route_Summary!E$1,FALSE)))</f>
        <v>Local</v>
      </c>
      <c r="F166" s="110" t="str">
        <f>IF($B166="","",IF(VLOOKUP($B166,RouteSummarySource!$B$5:$O$563,Route_Summary!F$1,FALSE)="","",VLOOKUP($B166,RouteSummarySource!$B$5:$O$563,Route_Summary!F$1,FALSE)))</f>
        <v>C</v>
      </c>
      <c r="G166" s="365" t="str">
        <f>IF($B166="","",IF(VLOOKUP($B166,RouteSummarySource!$B$5:$O$563,Route_Summary!G$1,FALSE)="","",VLOOKUP($B166,RouteSummarySource!$B$5:$O$563,Route_Summary!G$1,FALSE)))</f>
        <v>C</v>
      </c>
      <c r="H166" s="112" t="str">
        <f>IF($B166="","",IF(VLOOKUP($B166,RouteSummarySource!$B$5:$O$563,Route_Summary!H$1,FALSE)="","",VLOOKUP($B166,RouteSummarySource!$B$5:$O$563,Route_Summary!H$1,FALSE)))</f>
        <v>E</v>
      </c>
      <c r="I166" s="110" t="str">
        <f>IF($B166="","",IF(VLOOKUP($B166,RouteSummarySource!$B$5:$O$563,Route_Summary!I$1,FALSE)="","",VLOOKUP($B166,RouteSummarySource!$B$5:$O$563,Route_Summary!I$1,FALSE)))</f>
        <v/>
      </c>
      <c r="J166" s="363" t="str">
        <f>IF($B166="","",IF(VLOOKUP($B166,RouteSummarySource!$B$5:$O$563,Route_Summary!J$1,FALSE)="","",VLOOKUP($B166,RouteSummarySource!$B$5:$O$563,Route_Summary!J$1,FALSE)))</f>
        <v/>
      </c>
      <c r="K166" s="110" t="str">
        <f>IF($B166="","",IF(VLOOKUP($B166,RouteSummarySource!$B$5:$O$563,Route_Summary!K$1,FALSE)="","",VLOOKUP($B166,RouteSummarySource!$B$5:$O$563,Route_Summary!K$1,FALSE)))</f>
        <v>At</v>
      </c>
      <c r="L166" s="365" t="str">
        <f>IF($B166="","",IF(VLOOKUP($B166,RouteSummarySource!$B$5:$O$563,Route_Summary!L$1,FALSE)="","",VLOOKUP($B166,RouteSummarySource!$B$5:$O$563,Route_Summary!L$1,FALSE)))</f>
        <v>At</v>
      </c>
      <c r="M166" s="112" t="str">
        <f>IF($B166="","",IF(VLOOKUP($B166,RouteSummarySource!$B$5:$O$563,Route_Summary!M$1,FALSE)="","",VLOOKUP($B166,RouteSummarySource!$B$5:$O$563,Route_Summary!M$1,FALSE)))</f>
        <v>Above</v>
      </c>
      <c r="N166" s="62" t="str">
        <f>IF($B166="","",IF(VLOOKUP($B166,RouteSummarySource!$B$5:$O$563,Route_Summary!N$1,FALSE)="","",VLOOKUP($B166,RouteSummarySource!$B$5:$O$563,Route_Summary!N$1,FALSE)))</f>
        <v>High</v>
      </c>
      <c r="O166" s="366" t="str">
        <f>IF($B166="","",IF(VLOOKUP($B166,RouteSummarySource!$B$5:$O$563,Route_Summary!O$1,FALSE)="","",VLOOKUP($B166,RouteSummarySource!$B$5:$O$563,Route_Summary!O$1,FALSE)))</f>
        <v>-</v>
      </c>
      <c r="P166" s="110" t="str">
        <f>IF($B166="","",IF(VLOOKUP($B166,RouteSummarySource!$B$5:$Q$563,Route_Summary!P$1,FALSE)=0,"",VLOOKUP($B166,RouteSummarySource!$B$5:$Q$563,Route_Summary!P$1,FALSE)))</f>
        <v>Restructure</v>
      </c>
      <c r="Q166" s="365" t="str">
        <f>IF($B166="","",IF(VLOOKUP($B166,RouteSummarySource!$B$5:$Q$563,Route_Summary!Q$1,FALSE)="","",VLOOKUP($B166,RouteSummarySource!$B$5:$Q$563,Route_Summary!Q$1,FALSE)))</f>
        <v>Deleted</v>
      </c>
      <c r="R166" s="358" t="str">
        <f>IF($B166="","",IF(VLOOKUP($B166,RouteSummarySource!$B$5:$R$563,Route_Summary!R$1,FALSE)="","",VLOOKUP($B166,RouteSummarySource!$B$5:$R$563,Route_Summary!R$1,FALSE)))</f>
        <v>Sept. 2014/ Feb. 2015</v>
      </c>
    </row>
    <row r="167" spans="1:18" x14ac:dyDescent="0.25">
      <c r="A167">
        <v>153</v>
      </c>
      <c r="B167" s="110">
        <f>IF(HLOOKUP($B$3,'Route by Jurisdiction'!$A$1:$AP$214,A167,FALSE)="","",HLOOKUP($B$3,'Route by Jurisdiction'!$A$1:$AP$214,A167,FALSE))</f>
        <v>240</v>
      </c>
      <c r="C167" s="363" t="str">
        <f>IF($B167="","",IF(VLOOKUP($B167,RouteSummarySource!$B$5:$O$563,Route_Summary!C$1,FALSE)="","",VLOOKUP($B167,RouteSummarySource!$B$5:$O$563,Route_Summary!C$1,FALSE)))</f>
        <v>Bellevue - Newcastle - Renton</v>
      </c>
      <c r="D167" s="110">
        <f>IF($B167="","",IF(VLOOKUP($B167,RouteSummarySource!$B$5:$O$563,Route_Summary!D$1,FALSE)="","",VLOOKUP($B167,RouteSummarySource!$B$5:$O$563,Route_Summary!D$1,FALSE)))</f>
        <v>16</v>
      </c>
      <c r="E167" s="112" t="str">
        <f>IF($B167="","",IF(VLOOKUP($B167,RouteSummarySource!$B$5:$O$563,Route_Summary!E$1,FALSE)="","",VLOOKUP($B167,RouteSummarySource!$B$5:$O$563,Route_Summary!E$1,FALSE)))</f>
        <v>Frequent</v>
      </c>
      <c r="F167" s="110" t="str">
        <f>IF($B167="","",IF(VLOOKUP($B167,RouteSummarySource!$B$5:$O$563,Route_Summary!F$1,FALSE)="","",VLOOKUP($B167,RouteSummarySource!$B$5:$O$563,Route_Summary!F$1,FALSE)))</f>
        <v>B</v>
      </c>
      <c r="G167" s="365" t="str">
        <f>IF($B167="","",IF(VLOOKUP($B167,RouteSummarySource!$B$5:$O$563,Route_Summary!G$1,FALSE)="","",VLOOKUP($B167,RouteSummarySource!$B$5:$O$563,Route_Summary!G$1,FALSE)))</f>
        <v>B</v>
      </c>
      <c r="H167" s="112" t="str">
        <f>IF($B167="","",IF(VLOOKUP($B167,RouteSummarySource!$B$5:$O$563,Route_Summary!H$1,FALSE)="","",VLOOKUP($B167,RouteSummarySource!$B$5:$O$563,Route_Summary!H$1,FALSE)))</f>
        <v>B</v>
      </c>
      <c r="I167" s="110" t="str">
        <f>IF($B167="","",IF(VLOOKUP($B167,RouteSummarySource!$B$5:$O$563,Route_Summary!I$1,FALSE)="","",VLOOKUP($B167,RouteSummarySource!$B$5:$O$563,Route_Summary!I$1,FALSE)))</f>
        <v/>
      </c>
      <c r="J167" s="363" t="str">
        <f>IF($B167="","",IF(VLOOKUP($B167,RouteSummarySource!$B$5:$O$563,Route_Summary!J$1,FALSE)="","",VLOOKUP($B167,RouteSummarySource!$B$5:$O$563,Route_Summary!J$1,FALSE)))</f>
        <v/>
      </c>
      <c r="K167" s="110" t="str">
        <f>IF($B167="","",IF(VLOOKUP($B167,RouteSummarySource!$B$5:$O$563,Route_Summary!K$1,FALSE)="","",VLOOKUP($B167,RouteSummarySource!$B$5:$O$563,Route_Summary!K$1,FALSE)))</f>
        <v>Below</v>
      </c>
      <c r="L167" s="365" t="str">
        <f>IF($B167="","",IF(VLOOKUP($B167,RouteSummarySource!$B$5:$O$563,Route_Summary!L$1,FALSE)="","",VLOOKUP($B167,RouteSummarySource!$B$5:$O$563,Route_Summary!L$1,FALSE)))</f>
        <v>At</v>
      </c>
      <c r="M167" s="112" t="str">
        <f>IF($B167="","",IF(VLOOKUP($B167,RouteSummarySource!$B$5:$O$563,Route_Summary!M$1,FALSE)="","",VLOOKUP($B167,RouteSummarySource!$B$5:$O$563,Route_Summary!M$1,FALSE)))</f>
        <v>At</v>
      </c>
      <c r="N167" s="62" t="str">
        <f>IF($B167="","",IF(VLOOKUP($B167,RouteSummarySource!$B$5:$O$563,Route_Summary!N$1,FALSE)="","",VLOOKUP($B167,RouteSummarySource!$B$5:$O$563,Route_Summary!N$1,FALSE)))</f>
        <v>Low</v>
      </c>
      <c r="O167" s="366" t="str">
        <f>IF($B167="","",IF(VLOOKUP($B167,RouteSummarySource!$B$5:$O$563,Route_Summary!O$1,FALSE)="","",VLOOKUP($B167,RouteSummarySource!$B$5:$O$563,Route_Summary!O$1,FALSE)))</f>
        <v>1, 3, 4</v>
      </c>
      <c r="P167" s="110" t="str">
        <f>IF($B167="","",IF(VLOOKUP($B167,RouteSummarySource!$B$5:$Q$563,Route_Summary!P$1,FALSE)=0,"",VLOOKUP($B167,RouteSummarySource!$B$5:$Q$563,Route_Summary!P$1,FALSE)))</f>
        <v>Low performing</v>
      </c>
      <c r="Q167" s="365" t="str">
        <f>IF($B167="","",IF(VLOOKUP($B167,RouteSummarySource!$B$5:$Q$563,Route_Summary!Q$1,FALSE)="","",VLOOKUP($B167,RouteSummarySource!$B$5:$Q$563,Route_Summary!Q$1,FALSE)))</f>
        <v>Revised</v>
      </c>
      <c r="R167" s="358">
        <f>IF($B167="","",IF(VLOOKUP($B167,RouteSummarySource!$B$5:$R$563,Route_Summary!R$1,FALSE)="","",VLOOKUP($B167,RouteSummarySource!$B$5:$R$563,Route_Summary!R$1,FALSE)))</f>
        <v>42248</v>
      </c>
    </row>
    <row r="168" spans="1:18" x14ac:dyDescent="0.25">
      <c r="A168">
        <v>154</v>
      </c>
      <c r="B168" s="110">
        <f>IF(HLOOKUP($B$3,'Route by Jurisdiction'!$A$1:$AP$214,A168,FALSE)="","",HLOOKUP($B$3,'Route by Jurisdiction'!$A$1:$AP$214,A168,FALSE))</f>
        <v>241</v>
      </c>
      <c r="C168" s="363" t="str">
        <f>IF($B168="","",IF(VLOOKUP($B168,RouteSummarySource!$B$5:$O$563,Route_Summary!C$1,FALSE)="","",VLOOKUP($B168,RouteSummarySource!$B$5:$O$563,Route_Summary!C$1,FALSE)))</f>
        <v>Eastgate - Factoria - Bellevue</v>
      </c>
      <c r="D168" s="110">
        <f>IF($B168="","",IF(VLOOKUP($B168,RouteSummarySource!$B$5:$O$563,Route_Summary!D$1,FALSE)="","",VLOOKUP($B168,RouteSummarySource!$B$5:$O$563,Route_Summary!D$1,FALSE)))</f>
        <v>27</v>
      </c>
      <c r="E168" s="112" t="str">
        <f>IF($B168="","",IF(VLOOKUP($B168,RouteSummarySource!$B$5:$O$563,Route_Summary!E$1,FALSE)="","",VLOOKUP($B168,RouteSummarySource!$B$5:$O$563,Route_Summary!E$1,FALSE)))</f>
        <v>Frequent</v>
      </c>
      <c r="F168" s="110" t="str">
        <f>IF($B168="","",IF(VLOOKUP($B168,RouteSummarySource!$B$5:$O$563,Route_Summary!F$1,FALSE)="","",VLOOKUP($B168,RouteSummarySource!$B$5:$O$563,Route_Summary!F$1,FALSE)))</f>
        <v>C</v>
      </c>
      <c r="G168" s="365" t="str">
        <f>IF($B168="","",IF(VLOOKUP($B168,RouteSummarySource!$B$5:$O$563,Route_Summary!G$1,FALSE)="","",VLOOKUP($B168,RouteSummarySource!$B$5:$O$563,Route_Summary!G$1,FALSE)))</f>
        <v>C</v>
      </c>
      <c r="H168" s="112" t="str">
        <f>IF($B168="","",IF(VLOOKUP($B168,RouteSummarySource!$B$5:$O$563,Route_Summary!H$1,FALSE)="","",VLOOKUP($B168,RouteSummarySource!$B$5:$O$563,Route_Summary!H$1,FALSE)))</f>
        <v>E</v>
      </c>
      <c r="I168" s="110" t="str">
        <f>IF($B168="","",IF(VLOOKUP($B168,RouteSummarySource!$B$5:$O$563,Route_Summary!I$1,FALSE)="","",VLOOKUP($B168,RouteSummarySource!$B$5:$O$563,Route_Summary!I$1,FALSE)))</f>
        <v/>
      </c>
      <c r="J168" s="363" t="str">
        <f>IF($B168="","",IF(VLOOKUP($B168,RouteSummarySource!$B$5:$O$563,Route_Summary!J$1,FALSE)="","",VLOOKUP($B168,RouteSummarySource!$B$5:$O$563,Route_Summary!J$1,FALSE)))</f>
        <v/>
      </c>
      <c r="K168" s="110" t="str">
        <f>IF($B168="","",IF(VLOOKUP($B168,RouteSummarySource!$B$5:$O$563,Route_Summary!K$1,FALSE)="","",VLOOKUP($B168,RouteSummarySource!$B$5:$O$563,Route_Summary!K$1,FALSE)))</f>
        <v>Below</v>
      </c>
      <c r="L168" s="365" t="str">
        <f>IF($B168="","",IF(VLOOKUP($B168,RouteSummarySource!$B$5:$O$563,Route_Summary!L$1,FALSE)="","",VLOOKUP($B168,RouteSummarySource!$B$5:$O$563,Route_Summary!L$1,FALSE)))</f>
        <v>At</v>
      </c>
      <c r="M168" s="112" t="str">
        <f>IF($B168="","",IF(VLOOKUP($B168,RouteSummarySource!$B$5:$O$563,Route_Summary!M$1,FALSE)="","",VLOOKUP($B168,RouteSummarySource!$B$5:$O$563,Route_Summary!M$1,FALSE)))</f>
        <v>Below</v>
      </c>
      <c r="N168" s="62" t="str">
        <f>IF($B168="","",IF(VLOOKUP($B168,RouteSummarySource!$B$5:$O$563,Route_Summary!N$1,FALSE)="","",VLOOKUP($B168,RouteSummarySource!$B$5:$O$563,Route_Summary!N$1,FALSE)))</f>
        <v>Low</v>
      </c>
      <c r="O168" s="366" t="str">
        <f>IF($B168="","",IF(VLOOKUP($B168,RouteSummarySource!$B$5:$O$563,Route_Summary!O$1,FALSE)="","",VLOOKUP($B168,RouteSummarySource!$B$5:$O$563,Route_Summary!O$1,FALSE)))</f>
        <v>2, 3</v>
      </c>
      <c r="P168" s="110" t="str">
        <f>IF($B168="","",IF(VLOOKUP($B168,RouteSummarySource!$B$5:$Q$563,Route_Summary!P$1,FALSE)=0,"",VLOOKUP($B168,RouteSummarySource!$B$5:$Q$563,Route_Summary!P$1,FALSE)))</f>
        <v>Low performing</v>
      </c>
      <c r="Q168" s="365" t="str">
        <f>IF($B168="","",IF(VLOOKUP($B168,RouteSummarySource!$B$5:$Q$563,Route_Summary!Q$1,FALSE)="","",VLOOKUP($B168,RouteSummarySource!$B$5:$Q$563,Route_Summary!Q$1,FALSE)))</f>
        <v>Revised</v>
      </c>
      <c r="R168" s="358">
        <f>IF($B168="","",IF(VLOOKUP($B168,RouteSummarySource!$B$5:$R$563,Route_Summary!R$1,FALSE)="","",VLOOKUP($B168,RouteSummarySource!$B$5:$R$563,Route_Summary!R$1,FALSE)))</f>
        <v>42248</v>
      </c>
    </row>
    <row r="169" spans="1:18" x14ac:dyDescent="0.25">
      <c r="A169">
        <v>155</v>
      </c>
      <c r="B169" s="110">
        <f>IF(HLOOKUP($B$3,'Route by Jurisdiction'!$A$1:$AP$214,A169,FALSE)="","",HLOOKUP($B$3,'Route by Jurisdiction'!$A$1:$AP$214,A169,FALSE))</f>
        <v>242</v>
      </c>
      <c r="C169" s="363" t="str">
        <f>IF($B169="","",IF(VLOOKUP($B169,RouteSummarySource!$B$5:$O$563,Route_Summary!C$1,FALSE)="","",VLOOKUP($B169,RouteSummarySource!$B$5:$O$563,Route_Summary!C$1,FALSE)))</f>
        <v>North City - Overlake</v>
      </c>
      <c r="D169" s="110" t="str">
        <f>IF($B169="","",IF(VLOOKUP($B169,RouteSummarySource!$B$5:$O$563,Route_Summary!D$1,FALSE)="","",VLOOKUP($B169,RouteSummarySource!$B$5:$O$563,Route_Summary!D$1,FALSE)))</f>
        <v>Peak</v>
      </c>
      <c r="E169" s="112" t="str">
        <f>IF($B169="","",IF(VLOOKUP($B169,RouteSummarySource!$B$5:$O$563,Route_Summary!E$1,FALSE)="","",VLOOKUP($B169,RouteSummarySource!$B$5:$O$563,Route_Summary!E$1,FALSE)))</f>
        <v>Peak</v>
      </c>
      <c r="F169" s="110" t="str">
        <f>IF($B169="","",IF(VLOOKUP($B169,RouteSummarySource!$B$5:$O$563,Route_Summary!F$1,FALSE)="","",VLOOKUP($B169,RouteSummarySource!$B$5:$O$563,Route_Summary!F$1,FALSE)))</f>
        <v>B</v>
      </c>
      <c r="G169" s="365" t="str">
        <f>IF($B169="","",IF(VLOOKUP($B169,RouteSummarySource!$B$5:$O$563,Route_Summary!G$1,FALSE)="","",VLOOKUP($B169,RouteSummarySource!$B$5:$O$563,Route_Summary!G$1,FALSE)))</f>
        <v/>
      </c>
      <c r="H169" s="112" t="str">
        <f>IF($B169="","",IF(VLOOKUP($B169,RouteSummarySource!$B$5:$O$563,Route_Summary!H$1,FALSE)="","",VLOOKUP($B169,RouteSummarySource!$B$5:$O$563,Route_Summary!H$1,FALSE)))</f>
        <v/>
      </c>
      <c r="I169" s="110" t="str">
        <f>IF($B169="","",IF(VLOOKUP($B169,RouteSummarySource!$B$5:$O$563,Route_Summary!I$1,FALSE)="","",VLOOKUP($B169,RouteSummarySource!$B$5:$O$563,Route_Summary!I$1,FALSE)))</f>
        <v>Yes</v>
      </c>
      <c r="J169" s="363" t="str">
        <f>IF($B169="","",IF(VLOOKUP($B169,RouteSummarySource!$B$5:$O$563,Route_Summary!J$1,FALSE)="","",VLOOKUP($B169,RouteSummarySource!$B$5:$O$563,Route_Summary!J$1,FALSE)))</f>
        <v>Yes</v>
      </c>
      <c r="K169" s="110" t="str">
        <f>IF($B169="","",IF(VLOOKUP($B169,RouteSummarySource!$B$5:$O$563,Route_Summary!K$1,FALSE)="","",VLOOKUP($B169,RouteSummarySource!$B$5:$O$563,Route_Summary!K$1,FALSE)))</f>
        <v>Peak</v>
      </c>
      <c r="L169" s="365" t="str">
        <f>IF($B169="","",IF(VLOOKUP($B169,RouteSummarySource!$B$5:$O$563,Route_Summary!L$1,FALSE)="","",VLOOKUP($B169,RouteSummarySource!$B$5:$O$563,Route_Summary!L$1,FALSE)))</f>
        <v>Peak</v>
      </c>
      <c r="M169" s="112" t="str">
        <f>IF($B169="","",IF(VLOOKUP($B169,RouteSummarySource!$B$5:$O$563,Route_Summary!M$1,FALSE)="","",VLOOKUP($B169,RouteSummarySource!$B$5:$O$563,Route_Summary!M$1,FALSE)))</f>
        <v>Peak</v>
      </c>
      <c r="N169" s="62" t="str">
        <f>IF($B169="","",IF(VLOOKUP($B169,RouteSummarySource!$B$5:$O$563,Route_Summary!N$1,FALSE)="","",VLOOKUP($B169,RouteSummarySource!$B$5:$O$563,Route_Summary!N$1,FALSE)))</f>
        <v>Low</v>
      </c>
      <c r="O169" s="366" t="str">
        <f>IF($B169="","",IF(VLOOKUP($B169,RouteSummarySource!$B$5:$O$563,Route_Summary!O$1,FALSE)="","",VLOOKUP($B169,RouteSummarySource!$B$5:$O$563,Route_Summary!O$1,FALSE)))</f>
        <v>2, 4</v>
      </c>
      <c r="P169" s="110" t="str">
        <f>IF($B169="","",IF(VLOOKUP($B169,RouteSummarySource!$B$5:$Q$563,Route_Summary!P$1,FALSE)=0,"",VLOOKUP($B169,RouteSummarySource!$B$5:$Q$563,Route_Summary!P$1,FALSE)))</f>
        <v>Restructure</v>
      </c>
      <c r="Q169" s="365" t="str">
        <f>IF($B169="","",IF(VLOOKUP($B169,RouteSummarySource!$B$5:$Q$563,Route_Summary!Q$1,FALSE)="","",VLOOKUP($B169,RouteSummarySource!$B$5:$Q$563,Route_Summary!Q$1,FALSE)))</f>
        <v>Deleted</v>
      </c>
      <c r="R169" s="358">
        <f>IF($B169="","",IF(VLOOKUP($B169,RouteSummarySource!$B$5:$R$563,Route_Summary!R$1,FALSE)="","",VLOOKUP($B169,RouteSummarySource!$B$5:$R$563,Route_Summary!R$1,FALSE)))</f>
        <v>42156</v>
      </c>
    </row>
    <row r="170" spans="1:18" x14ac:dyDescent="0.25">
      <c r="A170">
        <v>156</v>
      </c>
      <c r="B170" s="110">
        <f>IF(HLOOKUP($B$3,'Route by Jurisdiction'!$A$1:$AP$214,A170,FALSE)="","",HLOOKUP($B$3,'Route by Jurisdiction'!$A$1:$AP$214,A170,FALSE))</f>
        <v>243</v>
      </c>
      <c r="C170" s="363" t="str">
        <f>IF($B170="","",IF(VLOOKUP($B170,RouteSummarySource!$B$5:$O$563,Route_Summary!C$1,FALSE)="","",VLOOKUP($B170,RouteSummarySource!$B$5:$O$563,Route_Summary!C$1,FALSE)))</f>
        <v>Jackson Park - Bellevue</v>
      </c>
      <c r="D170" s="110" t="str">
        <f>IF($B170="","",IF(VLOOKUP($B170,RouteSummarySource!$B$5:$O$563,Route_Summary!D$1,FALSE)="","",VLOOKUP($B170,RouteSummarySource!$B$5:$O$563,Route_Summary!D$1,FALSE)))</f>
        <v>Peak</v>
      </c>
      <c r="E170" s="112" t="str">
        <f>IF($B170="","",IF(VLOOKUP($B170,RouteSummarySource!$B$5:$O$563,Route_Summary!E$1,FALSE)="","",VLOOKUP($B170,RouteSummarySource!$B$5:$O$563,Route_Summary!E$1,FALSE)))</f>
        <v>Peak</v>
      </c>
      <c r="F170" s="110" t="str">
        <f>IF($B170="","",IF(VLOOKUP($B170,RouteSummarySource!$B$5:$O$563,Route_Summary!F$1,FALSE)="","",VLOOKUP($B170,RouteSummarySource!$B$5:$O$563,Route_Summary!F$1,FALSE)))</f>
        <v>D</v>
      </c>
      <c r="G170" s="365" t="str">
        <f>IF($B170="","",IF(VLOOKUP($B170,RouteSummarySource!$B$5:$O$563,Route_Summary!G$1,FALSE)="","",VLOOKUP($B170,RouteSummarySource!$B$5:$O$563,Route_Summary!G$1,FALSE)))</f>
        <v/>
      </c>
      <c r="H170" s="112" t="str">
        <f>IF($B170="","",IF(VLOOKUP($B170,RouteSummarySource!$B$5:$O$563,Route_Summary!H$1,FALSE)="","",VLOOKUP($B170,RouteSummarySource!$B$5:$O$563,Route_Summary!H$1,FALSE)))</f>
        <v/>
      </c>
      <c r="I170" s="110" t="str">
        <f>IF($B170="","",IF(VLOOKUP($B170,RouteSummarySource!$B$5:$O$563,Route_Summary!I$1,FALSE)="","",VLOOKUP($B170,RouteSummarySource!$B$5:$O$563,Route_Summary!I$1,FALSE)))</f>
        <v>Yes</v>
      </c>
      <c r="J170" s="363" t="str">
        <f>IF($B170="","",IF(VLOOKUP($B170,RouteSummarySource!$B$5:$O$563,Route_Summary!J$1,FALSE)="","",VLOOKUP($B170,RouteSummarySource!$B$5:$O$563,Route_Summary!J$1,FALSE)))</f>
        <v>No</v>
      </c>
      <c r="K170" s="110" t="str">
        <f>IF($B170="","",IF(VLOOKUP($B170,RouteSummarySource!$B$5:$O$563,Route_Summary!K$1,FALSE)="","",VLOOKUP($B170,RouteSummarySource!$B$5:$O$563,Route_Summary!K$1,FALSE)))</f>
        <v>Peak</v>
      </c>
      <c r="L170" s="365" t="str">
        <f>IF($B170="","",IF(VLOOKUP($B170,RouteSummarySource!$B$5:$O$563,Route_Summary!L$1,FALSE)="","",VLOOKUP($B170,RouteSummarySource!$B$5:$O$563,Route_Summary!L$1,FALSE)))</f>
        <v>Peak</v>
      </c>
      <c r="M170" s="112" t="str">
        <f>IF($B170="","",IF(VLOOKUP($B170,RouteSummarySource!$B$5:$O$563,Route_Summary!M$1,FALSE)="","",VLOOKUP($B170,RouteSummarySource!$B$5:$O$563,Route_Summary!M$1,FALSE)))</f>
        <v>Peak</v>
      </c>
      <c r="N170" s="62" t="str">
        <f>IF($B170="","",IF(VLOOKUP($B170,RouteSummarySource!$B$5:$O$563,Route_Summary!N$1,FALSE)="","",VLOOKUP($B170,RouteSummarySource!$B$5:$O$563,Route_Summary!N$1,FALSE)))</f>
        <v>High</v>
      </c>
      <c r="O170" s="366" t="str">
        <f>IF($B170="","",IF(VLOOKUP($B170,RouteSummarySource!$B$5:$O$563,Route_Summary!O$1,FALSE)="","",VLOOKUP($B170,RouteSummarySource!$B$5:$O$563,Route_Summary!O$1,FALSE)))</f>
        <v>2</v>
      </c>
      <c r="P170" s="110" t="str">
        <f>IF($B170="","",IF(VLOOKUP($B170,RouteSummarySource!$B$5:$Q$563,Route_Summary!P$1,FALSE)=0,"",VLOOKUP($B170,RouteSummarySource!$B$5:$Q$563,Route_Summary!P$1,FALSE)))</f>
        <v>Lowest performing</v>
      </c>
      <c r="Q170" s="365" t="str">
        <f>IF($B170="","",IF(VLOOKUP($B170,RouteSummarySource!$B$5:$Q$563,Route_Summary!Q$1,FALSE)="","",VLOOKUP($B170,RouteSummarySource!$B$5:$Q$563,Route_Summary!Q$1,FALSE)))</f>
        <v>Deleted</v>
      </c>
      <c r="R170" s="358">
        <f>IF($B170="","",IF(VLOOKUP($B170,RouteSummarySource!$B$5:$R$563,Route_Summary!R$1,FALSE)="","",VLOOKUP($B170,RouteSummarySource!$B$5:$R$563,Route_Summary!R$1,FALSE)))</f>
        <v>41883</v>
      </c>
    </row>
    <row r="171" spans="1:18" x14ac:dyDescent="0.25">
      <c r="A171">
        <v>157</v>
      </c>
      <c r="B171" s="110" t="str">
        <f>IF(HLOOKUP($B$3,'Route by Jurisdiction'!$A$1:$AP$214,A171,FALSE)="","",HLOOKUP($B$3,'Route by Jurisdiction'!$A$1:$AP$214,A171,FALSE))</f>
        <v>244EX</v>
      </c>
      <c r="C171" s="363" t="str">
        <f>IF($B171="","",IF(VLOOKUP($B171,RouteSummarySource!$B$5:$O$563,Route_Summary!C$1,FALSE)="","",VLOOKUP($B171,RouteSummarySource!$B$5:$O$563,Route_Summary!C$1,FALSE)))</f>
        <v>Kenmore - Overlake</v>
      </c>
      <c r="D171" s="110" t="str">
        <f>IF($B171="","",IF(VLOOKUP($B171,RouteSummarySource!$B$5:$O$563,Route_Summary!D$1,FALSE)="","",VLOOKUP($B171,RouteSummarySource!$B$5:$O$563,Route_Summary!D$1,FALSE)))</f>
        <v>Peak</v>
      </c>
      <c r="E171" s="112" t="str">
        <f>IF($B171="","",IF(VLOOKUP($B171,RouteSummarySource!$B$5:$O$563,Route_Summary!E$1,FALSE)="","",VLOOKUP($B171,RouteSummarySource!$B$5:$O$563,Route_Summary!E$1,FALSE)))</f>
        <v>Peak</v>
      </c>
      <c r="F171" s="110" t="str">
        <f>IF($B171="","",IF(VLOOKUP($B171,RouteSummarySource!$B$5:$O$563,Route_Summary!F$1,FALSE)="","",VLOOKUP($B171,RouteSummarySource!$B$5:$O$563,Route_Summary!F$1,FALSE)))</f>
        <v>C</v>
      </c>
      <c r="G171" s="365" t="str">
        <f>IF($B171="","",IF(VLOOKUP($B171,RouteSummarySource!$B$5:$O$563,Route_Summary!G$1,FALSE)="","",VLOOKUP($B171,RouteSummarySource!$B$5:$O$563,Route_Summary!G$1,FALSE)))</f>
        <v/>
      </c>
      <c r="H171" s="112" t="str">
        <f>IF($B171="","",IF(VLOOKUP($B171,RouteSummarySource!$B$5:$O$563,Route_Summary!H$1,FALSE)="","",VLOOKUP($B171,RouteSummarySource!$B$5:$O$563,Route_Summary!H$1,FALSE)))</f>
        <v/>
      </c>
      <c r="I171" s="110" t="str">
        <f>IF($B171="","",IF(VLOOKUP($B171,RouteSummarySource!$B$5:$O$563,Route_Summary!I$1,FALSE)="","",VLOOKUP($B171,RouteSummarySource!$B$5:$O$563,Route_Summary!I$1,FALSE)))</f>
        <v>Yes</v>
      </c>
      <c r="J171" s="363" t="str">
        <f>IF($B171="","",IF(VLOOKUP($B171,RouteSummarySource!$B$5:$O$563,Route_Summary!J$1,FALSE)="","",VLOOKUP($B171,RouteSummarySource!$B$5:$O$563,Route_Summary!J$1,FALSE)))</f>
        <v>No</v>
      </c>
      <c r="K171" s="110" t="str">
        <f>IF($B171="","",IF(VLOOKUP($B171,RouteSummarySource!$B$5:$O$563,Route_Summary!K$1,FALSE)="","",VLOOKUP($B171,RouteSummarySource!$B$5:$O$563,Route_Summary!K$1,FALSE)))</f>
        <v>Peak</v>
      </c>
      <c r="L171" s="365" t="str">
        <f>IF($B171="","",IF(VLOOKUP($B171,RouteSummarySource!$B$5:$O$563,Route_Summary!L$1,FALSE)="","",VLOOKUP($B171,RouteSummarySource!$B$5:$O$563,Route_Summary!L$1,FALSE)))</f>
        <v>Peak</v>
      </c>
      <c r="M171" s="112" t="str">
        <f>IF($B171="","",IF(VLOOKUP($B171,RouteSummarySource!$B$5:$O$563,Route_Summary!M$1,FALSE)="","",VLOOKUP($B171,RouteSummarySource!$B$5:$O$563,Route_Summary!M$1,FALSE)))</f>
        <v>Peak</v>
      </c>
      <c r="N171" s="62" t="str">
        <f>IF($B171="","",IF(VLOOKUP($B171,RouteSummarySource!$B$5:$O$563,Route_Summary!N$1,FALSE)="","",VLOOKUP($B171,RouteSummarySource!$B$5:$O$563,Route_Summary!N$1,FALSE)))</f>
        <v>Low</v>
      </c>
      <c r="O171" s="366" t="str">
        <f>IF($B171="","",IF(VLOOKUP($B171,RouteSummarySource!$B$5:$O$563,Route_Summary!O$1,FALSE)="","",VLOOKUP($B171,RouteSummarySource!$B$5:$O$563,Route_Summary!O$1,FALSE)))</f>
        <v>-</v>
      </c>
      <c r="P171" s="110" t="str">
        <f>IF($B171="","",IF(VLOOKUP($B171,RouteSummarySource!$B$5:$Q$563,Route_Summary!P$1,FALSE)=0,"",VLOOKUP($B171,RouteSummarySource!$B$5:$Q$563,Route_Summary!P$1,FALSE)))</f>
        <v>Low performing</v>
      </c>
      <c r="Q171" s="365" t="str">
        <f>IF($B171="","",IF(VLOOKUP($B171,RouteSummarySource!$B$5:$Q$563,Route_Summary!Q$1,FALSE)="","",VLOOKUP($B171,RouteSummarySource!$B$5:$Q$563,Route_Summary!Q$1,FALSE)))</f>
        <v>Deleted</v>
      </c>
      <c r="R171" s="358">
        <f>IF($B171="","",IF(VLOOKUP($B171,RouteSummarySource!$B$5:$R$563,Route_Summary!R$1,FALSE)="","",VLOOKUP($B171,RouteSummarySource!$B$5:$R$563,Route_Summary!R$1,FALSE)))</f>
        <v>42248</v>
      </c>
    </row>
    <row r="172" spans="1:18" x14ac:dyDescent="0.25">
      <c r="A172">
        <v>158</v>
      </c>
      <c r="B172" s="110">
        <f>IF(HLOOKUP($B$3,'Route by Jurisdiction'!$A$1:$AP$214,A172,FALSE)="","",HLOOKUP($B$3,'Route by Jurisdiction'!$A$1:$AP$214,A172,FALSE))</f>
        <v>245</v>
      </c>
      <c r="C172" s="363" t="str">
        <f>IF($B172="","",IF(VLOOKUP($B172,RouteSummarySource!$B$5:$O$563,Route_Summary!C$1,FALSE)="","",VLOOKUP($B172,RouteSummarySource!$B$5:$O$563,Route_Summary!C$1,FALSE)))</f>
        <v>Kirkland - Overlake - Factoria</v>
      </c>
      <c r="D172" s="110">
        <f>IF($B172="","",IF(VLOOKUP($B172,RouteSummarySource!$B$5:$O$563,Route_Summary!D$1,FALSE)="","",VLOOKUP($B172,RouteSummarySource!$B$5:$O$563,Route_Summary!D$1,FALSE)))</f>
        <v>54</v>
      </c>
      <c r="E172" s="112" t="str">
        <f>IF($B172="","",IF(VLOOKUP($B172,RouteSummarySource!$B$5:$O$563,Route_Summary!E$1,FALSE)="","",VLOOKUP($B172,RouteSummarySource!$B$5:$O$563,Route_Summary!E$1,FALSE)))</f>
        <v>Very Frequent</v>
      </c>
      <c r="F172" s="110" t="str">
        <f>IF($B172="","",IF(VLOOKUP($B172,RouteSummarySource!$B$5:$O$563,Route_Summary!F$1,FALSE)="","",VLOOKUP($B172,RouteSummarySource!$B$5:$O$563,Route_Summary!F$1,FALSE)))</f>
        <v>A</v>
      </c>
      <c r="G172" s="365" t="str">
        <f>IF($B172="","",IF(VLOOKUP($B172,RouteSummarySource!$B$5:$O$563,Route_Summary!G$1,FALSE)="","",VLOOKUP($B172,RouteSummarySource!$B$5:$O$563,Route_Summary!G$1,FALSE)))</f>
        <v>C</v>
      </c>
      <c r="H172" s="112" t="str">
        <f>IF($B172="","",IF(VLOOKUP($B172,RouteSummarySource!$B$5:$O$563,Route_Summary!H$1,FALSE)="","",VLOOKUP($B172,RouteSummarySource!$B$5:$O$563,Route_Summary!H$1,FALSE)))</f>
        <v>C</v>
      </c>
      <c r="I172" s="110" t="str">
        <f>IF($B172="","",IF(VLOOKUP($B172,RouteSummarySource!$B$5:$O$563,Route_Summary!I$1,FALSE)="","",VLOOKUP($B172,RouteSummarySource!$B$5:$O$563,Route_Summary!I$1,FALSE)))</f>
        <v/>
      </c>
      <c r="J172" s="363" t="str">
        <f>IF($B172="","",IF(VLOOKUP($B172,RouteSummarySource!$B$5:$O$563,Route_Summary!J$1,FALSE)="","",VLOOKUP($B172,RouteSummarySource!$B$5:$O$563,Route_Summary!J$1,FALSE)))</f>
        <v/>
      </c>
      <c r="K172" s="110" t="str">
        <f>IF($B172="","",IF(VLOOKUP($B172,RouteSummarySource!$B$5:$O$563,Route_Summary!K$1,FALSE)="","",VLOOKUP($B172,RouteSummarySource!$B$5:$O$563,Route_Summary!K$1,FALSE)))</f>
        <v>At</v>
      </c>
      <c r="L172" s="365" t="str">
        <f>IF($B172="","",IF(VLOOKUP($B172,RouteSummarySource!$B$5:$O$563,Route_Summary!L$1,FALSE)="","",VLOOKUP($B172,RouteSummarySource!$B$5:$O$563,Route_Summary!L$1,FALSE)))</f>
        <v>At</v>
      </c>
      <c r="M172" s="112" t="str">
        <f>IF($B172="","",IF(VLOOKUP($B172,RouteSummarySource!$B$5:$O$563,Route_Summary!M$1,FALSE)="","",VLOOKUP($B172,RouteSummarySource!$B$5:$O$563,Route_Summary!M$1,FALSE)))</f>
        <v>At</v>
      </c>
      <c r="N172" s="62" t="str">
        <f>IF($B172="","",IF(VLOOKUP($B172,RouteSummarySource!$B$5:$O$563,Route_Summary!N$1,FALSE)="","",VLOOKUP($B172,RouteSummarySource!$B$5:$O$563,Route_Summary!N$1,FALSE)))</f>
        <v>Low</v>
      </c>
      <c r="O172" s="366" t="str">
        <f>IF($B172="","",IF(VLOOKUP($B172,RouteSummarySource!$B$5:$O$563,Route_Summary!O$1,FALSE)="","",VLOOKUP($B172,RouteSummarySource!$B$5:$O$563,Route_Summary!O$1,FALSE)))</f>
        <v>2, 4</v>
      </c>
      <c r="P172" s="110" t="str">
        <f>IF($B172="","",IF(VLOOKUP($B172,RouteSummarySource!$B$5:$Q$563,Route_Summary!P$1,FALSE)=0,"",VLOOKUP($B172,RouteSummarySource!$B$5:$Q$563,Route_Summary!P$1,FALSE)))</f>
        <v/>
      </c>
      <c r="Q172" s="365" t="str">
        <f>IF($B172="","",IF(VLOOKUP($B172,RouteSummarySource!$B$5:$Q$563,Route_Summary!Q$1,FALSE)="","",VLOOKUP($B172,RouteSummarySource!$B$5:$Q$563,Route_Summary!Q$1,FALSE)))</f>
        <v>Unchanged</v>
      </c>
      <c r="R172" s="358" t="str">
        <f>IF($B172="","",IF(VLOOKUP($B172,RouteSummarySource!$B$5:$R$563,Route_Summary!R$1,FALSE)="","",VLOOKUP($B172,RouteSummarySource!$B$5:$R$563,Route_Summary!R$1,FALSE)))</f>
        <v>N/A</v>
      </c>
    </row>
    <row r="173" spans="1:18" x14ac:dyDescent="0.25">
      <c r="A173">
        <v>159</v>
      </c>
      <c r="B173" s="110">
        <f>IF(HLOOKUP($B$3,'Route by Jurisdiction'!$A$1:$AP$214,A173,FALSE)="","",HLOOKUP($B$3,'Route by Jurisdiction'!$A$1:$AP$214,A173,FALSE))</f>
        <v>246</v>
      </c>
      <c r="C173" s="363" t="str">
        <f>IF($B173="","",IF(VLOOKUP($B173,RouteSummarySource!$B$5:$O$563,Route_Summary!C$1,FALSE)="","",VLOOKUP($B173,RouteSummarySource!$B$5:$O$563,Route_Summary!C$1,FALSE)))</f>
        <v>Eastgate - Factoria - Bellevue</v>
      </c>
      <c r="D173" s="110">
        <f>IF($B173="","",IF(VLOOKUP($B173,RouteSummarySource!$B$5:$O$563,Route_Summary!D$1,FALSE)="","",VLOOKUP($B173,RouteSummarySource!$B$5:$O$563,Route_Summary!D$1,FALSE)))</f>
        <v>28</v>
      </c>
      <c r="E173" s="112" t="str">
        <f>IF($B173="","",IF(VLOOKUP($B173,RouteSummarySource!$B$5:$O$563,Route_Summary!E$1,FALSE)="","",VLOOKUP($B173,RouteSummarySource!$B$5:$O$563,Route_Summary!E$1,FALSE)))</f>
        <v>Local</v>
      </c>
      <c r="F173" s="110" t="str">
        <f>IF($B173="","",IF(VLOOKUP($B173,RouteSummarySource!$B$5:$O$563,Route_Summary!F$1,FALSE)="","",VLOOKUP($B173,RouteSummarySource!$B$5:$O$563,Route_Summary!F$1,FALSE)))</f>
        <v>D</v>
      </c>
      <c r="G173" s="365" t="str">
        <f>IF($B173="","",IF(VLOOKUP($B173,RouteSummarySource!$B$5:$O$563,Route_Summary!G$1,FALSE)="","",VLOOKUP($B173,RouteSummarySource!$B$5:$O$563,Route_Summary!G$1,FALSE)))</f>
        <v>C</v>
      </c>
      <c r="H173" s="112" t="str">
        <f>IF($B173="","",IF(VLOOKUP($B173,RouteSummarySource!$B$5:$O$563,Route_Summary!H$1,FALSE)="","",VLOOKUP($B173,RouteSummarySource!$B$5:$O$563,Route_Summary!H$1,FALSE)))</f>
        <v/>
      </c>
      <c r="I173" s="110" t="str">
        <f>IF($B173="","",IF(VLOOKUP($B173,RouteSummarySource!$B$5:$O$563,Route_Summary!I$1,FALSE)="","",VLOOKUP($B173,RouteSummarySource!$B$5:$O$563,Route_Summary!I$1,FALSE)))</f>
        <v/>
      </c>
      <c r="J173" s="363" t="str">
        <f>IF($B173="","",IF(VLOOKUP($B173,RouteSummarySource!$B$5:$O$563,Route_Summary!J$1,FALSE)="","",VLOOKUP($B173,RouteSummarySource!$B$5:$O$563,Route_Summary!J$1,FALSE)))</f>
        <v/>
      </c>
      <c r="K173" s="110" t="str">
        <f>IF($B173="","",IF(VLOOKUP($B173,RouteSummarySource!$B$5:$O$563,Route_Summary!K$1,FALSE)="","",VLOOKUP($B173,RouteSummarySource!$B$5:$O$563,Route_Summary!K$1,FALSE)))</f>
        <v>At</v>
      </c>
      <c r="L173" s="365" t="str">
        <f>IF($B173="","",IF(VLOOKUP($B173,RouteSummarySource!$B$5:$O$563,Route_Summary!L$1,FALSE)="","",VLOOKUP($B173,RouteSummarySource!$B$5:$O$563,Route_Summary!L$1,FALSE)))</f>
        <v>Below</v>
      </c>
      <c r="M173" s="112" t="str">
        <f>IF($B173="","",IF(VLOOKUP($B173,RouteSummarySource!$B$5:$O$563,Route_Summary!M$1,FALSE)="","",VLOOKUP($B173,RouteSummarySource!$B$5:$O$563,Route_Summary!M$1,FALSE)))</f>
        <v>At</v>
      </c>
      <c r="N173" s="62" t="str">
        <f>IF($B173="","",IF(VLOOKUP($B173,RouteSummarySource!$B$5:$O$563,Route_Summary!N$1,FALSE)="","",VLOOKUP($B173,RouteSummarySource!$B$5:$O$563,Route_Summary!N$1,FALSE)))</f>
        <v>Medium</v>
      </c>
      <c r="O173" s="366" t="str">
        <f>IF($B173="","",IF(VLOOKUP($B173,RouteSummarySource!$B$5:$O$563,Route_Summary!O$1,FALSE)="","",VLOOKUP($B173,RouteSummarySource!$B$5:$O$563,Route_Summary!O$1,FALSE)))</f>
        <v>3</v>
      </c>
      <c r="P173" s="110" t="str">
        <f>IF($B173="","",IF(VLOOKUP($B173,RouteSummarySource!$B$5:$Q$563,Route_Summary!P$1,FALSE)=0,"",VLOOKUP($B173,RouteSummarySource!$B$5:$Q$563,Route_Summary!P$1,FALSE)))</f>
        <v/>
      </c>
      <c r="Q173" s="365" t="str">
        <f>IF($B173="","",IF(VLOOKUP($B173,RouteSummarySource!$B$5:$Q$563,Route_Summary!Q$1,FALSE)="","",VLOOKUP($B173,RouteSummarySource!$B$5:$Q$563,Route_Summary!Q$1,FALSE)))</f>
        <v>Unchanged</v>
      </c>
      <c r="R173" s="358" t="str">
        <f>IF($B173="","",IF(VLOOKUP($B173,RouteSummarySource!$B$5:$R$563,Route_Summary!R$1,FALSE)="","",VLOOKUP($B173,RouteSummarySource!$B$5:$R$563,Route_Summary!R$1,FALSE)))</f>
        <v>N/A</v>
      </c>
    </row>
    <row r="174" spans="1:18" x14ac:dyDescent="0.25">
      <c r="A174">
        <v>160</v>
      </c>
      <c r="B174" s="110">
        <f>IF(HLOOKUP($B$3,'Route by Jurisdiction'!$A$1:$AP$214,A174,FALSE)="","",HLOOKUP($B$3,'Route by Jurisdiction'!$A$1:$AP$214,A174,FALSE))</f>
        <v>248</v>
      </c>
      <c r="C174" s="363" t="str">
        <f>IF($B174="","",IF(VLOOKUP($B174,RouteSummarySource!$B$5:$O$563,Route_Summary!C$1,FALSE)="","",VLOOKUP($B174,RouteSummarySource!$B$5:$O$563,Route_Summary!C$1,FALSE)))</f>
        <v>Avondale - Redmond TC - Kirkland</v>
      </c>
      <c r="D174" s="110">
        <f>IF($B174="","",IF(VLOOKUP($B174,RouteSummarySource!$B$5:$O$563,Route_Summary!D$1,FALSE)="","",VLOOKUP($B174,RouteSummarySource!$B$5:$O$563,Route_Summary!D$1,FALSE)))</f>
        <v>7</v>
      </c>
      <c r="E174" s="112" t="str">
        <f>IF($B174="","",IF(VLOOKUP($B174,RouteSummarySource!$B$5:$O$563,Route_Summary!E$1,FALSE)="","",VLOOKUP($B174,RouteSummarySource!$B$5:$O$563,Route_Summary!E$1,FALSE)))</f>
        <v>Local</v>
      </c>
      <c r="F174" s="110" t="str">
        <f>IF($B174="","",IF(VLOOKUP($B174,RouteSummarySource!$B$5:$O$563,Route_Summary!F$1,FALSE)="","",VLOOKUP($B174,RouteSummarySource!$B$5:$O$563,Route_Summary!F$1,FALSE)))</f>
        <v>C</v>
      </c>
      <c r="G174" s="365" t="str">
        <f>IF($B174="","",IF(VLOOKUP($B174,RouteSummarySource!$B$5:$O$563,Route_Summary!G$1,FALSE)="","",VLOOKUP($B174,RouteSummarySource!$B$5:$O$563,Route_Summary!G$1,FALSE)))</f>
        <v>C</v>
      </c>
      <c r="H174" s="112" t="str">
        <f>IF($B174="","",IF(VLOOKUP($B174,RouteSummarySource!$B$5:$O$563,Route_Summary!H$1,FALSE)="","",VLOOKUP($B174,RouteSummarySource!$B$5:$O$563,Route_Summary!H$1,FALSE)))</f>
        <v>C</v>
      </c>
      <c r="I174" s="110" t="str">
        <f>IF($B174="","",IF(VLOOKUP($B174,RouteSummarySource!$B$5:$O$563,Route_Summary!I$1,FALSE)="","",VLOOKUP($B174,RouteSummarySource!$B$5:$O$563,Route_Summary!I$1,FALSE)))</f>
        <v/>
      </c>
      <c r="J174" s="363" t="str">
        <f>IF($B174="","",IF(VLOOKUP($B174,RouteSummarySource!$B$5:$O$563,Route_Summary!J$1,FALSE)="","",VLOOKUP($B174,RouteSummarySource!$B$5:$O$563,Route_Summary!J$1,FALSE)))</f>
        <v/>
      </c>
      <c r="K174" s="110" t="str">
        <f>IF($B174="","",IF(VLOOKUP($B174,RouteSummarySource!$B$5:$O$563,Route_Summary!K$1,FALSE)="","",VLOOKUP($B174,RouteSummarySource!$B$5:$O$563,Route_Summary!K$1,FALSE)))</f>
        <v>At</v>
      </c>
      <c r="L174" s="365" t="str">
        <f>IF($B174="","",IF(VLOOKUP($B174,RouteSummarySource!$B$5:$O$563,Route_Summary!L$1,FALSE)="","",VLOOKUP($B174,RouteSummarySource!$B$5:$O$563,Route_Summary!L$1,FALSE)))</f>
        <v>At</v>
      </c>
      <c r="M174" s="112" t="str">
        <f>IF($B174="","",IF(VLOOKUP($B174,RouteSummarySource!$B$5:$O$563,Route_Summary!M$1,FALSE)="","",VLOOKUP($B174,RouteSummarySource!$B$5:$O$563,Route_Summary!M$1,FALSE)))</f>
        <v>At</v>
      </c>
      <c r="N174" s="62" t="str">
        <f>IF($B174="","",IF(VLOOKUP($B174,RouteSummarySource!$B$5:$O$563,Route_Summary!N$1,FALSE)="","",VLOOKUP($B174,RouteSummarySource!$B$5:$O$563,Route_Summary!N$1,FALSE)))</f>
        <v>Low</v>
      </c>
      <c r="O174" s="366" t="str">
        <f>IF($B174="","",IF(VLOOKUP($B174,RouteSummarySource!$B$5:$O$563,Route_Summary!O$1,FALSE)="","",VLOOKUP($B174,RouteSummarySource!$B$5:$O$563,Route_Summary!O$1,FALSE)))</f>
        <v>-</v>
      </c>
      <c r="P174" s="110" t="str">
        <f>IF($B174="","",IF(VLOOKUP($B174,RouteSummarySource!$B$5:$Q$563,Route_Summary!P$1,FALSE)=0,"",VLOOKUP($B174,RouteSummarySource!$B$5:$Q$563,Route_Summary!P$1,FALSE)))</f>
        <v>Low performing</v>
      </c>
      <c r="Q174" s="365" t="str">
        <f>IF($B174="","",IF(VLOOKUP($B174,RouteSummarySource!$B$5:$Q$563,Route_Summary!Q$1,FALSE)="","",VLOOKUP($B174,RouteSummarySource!$B$5:$Q$563,Route_Summary!Q$1,FALSE)))</f>
        <v>Revised</v>
      </c>
      <c r="R174" s="358">
        <f>IF($B174="","",IF(VLOOKUP($B174,RouteSummarySource!$B$5:$R$563,Route_Summary!R$1,FALSE)="","",VLOOKUP($B174,RouteSummarySource!$B$5:$R$563,Route_Summary!R$1,FALSE)))</f>
        <v>42248</v>
      </c>
    </row>
    <row r="175" spans="1:18" x14ac:dyDescent="0.25">
      <c r="A175">
        <v>161</v>
      </c>
      <c r="B175" s="110">
        <f>IF(HLOOKUP($B$3,'Route by Jurisdiction'!$A$1:$AP$214,A175,FALSE)="","",HLOOKUP($B$3,'Route by Jurisdiction'!$A$1:$AP$214,A175,FALSE))</f>
        <v>249</v>
      </c>
      <c r="C175" s="363" t="str">
        <f>IF($B175="","",IF(VLOOKUP($B175,RouteSummarySource!$B$5:$O$563,Route_Summary!C$1,FALSE)="","",VLOOKUP($B175,RouteSummarySource!$B$5:$O$563,Route_Summary!C$1,FALSE)))</f>
        <v>Overlake - South Kirkland - South Bellevue</v>
      </c>
      <c r="D175" s="110">
        <f>IF($B175="","",IF(VLOOKUP($B175,RouteSummarySource!$B$5:$O$563,Route_Summary!D$1,FALSE)="","",VLOOKUP($B175,RouteSummarySource!$B$5:$O$563,Route_Summary!D$1,FALSE)))</f>
        <v>73</v>
      </c>
      <c r="E175" s="112" t="str">
        <f>IF($B175="","",IF(VLOOKUP($B175,RouteSummarySource!$B$5:$O$563,Route_Summary!E$1,FALSE)="","",VLOOKUP($B175,RouteSummarySource!$B$5:$O$563,Route_Summary!E$1,FALSE)))</f>
        <v>Local</v>
      </c>
      <c r="F175" s="110" t="str">
        <f>IF($B175="","",IF(VLOOKUP($B175,RouteSummarySource!$B$5:$O$563,Route_Summary!F$1,FALSE)="","",VLOOKUP($B175,RouteSummarySource!$B$5:$O$563,Route_Summary!F$1,FALSE)))</f>
        <v>C</v>
      </c>
      <c r="G175" s="365" t="str">
        <f>IF($B175="","",IF(VLOOKUP($B175,RouteSummarySource!$B$5:$O$563,Route_Summary!G$1,FALSE)="","",VLOOKUP($B175,RouteSummarySource!$B$5:$O$563,Route_Summary!G$1,FALSE)))</f>
        <v>C</v>
      </c>
      <c r="H175" s="112" t="str">
        <f>IF($B175="","",IF(VLOOKUP($B175,RouteSummarySource!$B$5:$O$563,Route_Summary!H$1,FALSE)="","",VLOOKUP($B175,RouteSummarySource!$B$5:$O$563,Route_Summary!H$1,FALSE)))</f>
        <v>E</v>
      </c>
      <c r="I175" s="110" t="str">
        <f>IF($B175="","",IF(VLOOKUP($B175,RouteSummarySource!$B$5:$O$563,Route_Summary!I$1,FALSE)="","",VLOOKUP($B175,RouteSummarySource!$B$5:$O$563,Route_Summary!I$1,FALSE)))</f>
        <v/>
      </c>
      <c r="J175" s="363" t="str">
        <f>IF($B175="","",IF(VLOOKUP($B175,RouteSummarySource!$B$5:$O$563,Route_Summary!J$1,FALSE)="","",VLOOKUP($B175,RouteSummarySource!$B$5:$O$563,Route_Summary!J$1,FALSE)))</f>
        <v/>
      </c>
      <c r="K175" s="110" t="str">
        <f>IF($B175="","",IF(VLOOKUP($B175,RouteSummarySource!$B$5:$O$563,Route_Summary!K$1,FALSE)="","",VLOOKUP($B175,RouteSummarySource!$B$5:$O$563,Route_Summary!K$1,FALSE)))</f>
        <v>At</v>
      </c>
      <c r="L175" s="365" t="str">
        <f>IF($B175="","",IF(VLOOKUP($B175,RouteSummarySource!$B$5:$O$563,Route_Summary!L$1,FALSE)="","",VLOOKUP($B175,RouteSummarySource!$B$5:$O$563,Route_Summary!L$1,FALSE)))</f>
        <v>At</v>
      </c>
      <c r="M175" s="112" t="str">
        <f>IF($B175="","",IF(VLOOKUP($B175,RouteSummarySource!$B$5:$O$563,Route_Summary!M$1,FALSE)="","",VLOOKUP($B175,RouteSummarySource!$B$5:$O$563,Route_Summary!M$1,FALSE)))</f>
        <v>At</v>
      </c>
      <c r="N175" s="62" t="str">
        <f>IF($B175="","",IF(VLOOKUP($B175,RouteSummarySource!$B$5:$O$563,Route_Summary!N$1,FALSE)="","",VLOOKUP($B175,RouteSummarySource!$B$5:$O$563,Route_Summary!N$1,FALSE)))</f>
        <v>Medium</v>
      </c>
      <c r="O175" s="366" t="str">
        <f>IF($B175="","",IF(VLOOKUP($B175,RouteSummarySource!$B$5:$O$563,Route_Summary!O$1,FALSE)="","",VLOOKUP($B175,RouteSummarySource!$B$5:$O$563,Route_Summary!O$1,FALSE)))</f>
        <v>-</v>
      </c>
      <c r="P175" s="110" t="str">
        <f>IF($B175="","",IF(VLOOKUP($B175,RouteSummarySource!$B$5:$Q$563,Route_Summary!P$1,FALSE)=0,"",VLOOKUP($B175,RouteSummarySource!$B$5:$Q$563,Route_Summary!P$1,FALSE)))</f>
        <v>Lowest performing</v>
      </c>
      <c r="Q175" s="365" t="str">
        <f>IF($B175="","",IF(VLOOKUP($B175,RouteSummarySource!$B$5:$Q$563,Route_Summary!Q$1,FALSE)="","",VLOOKUP($B175,RouteSummarySource!$B$5:$Q$563,Route_Summary!Q$1,FALSE)))</f>
        <v>Revised</v>
      </c>
      <c r="R175" s="358" t="str">
        <f>IF($B175="","",IF(VLOOKUP($B175,RouteSummarySource!$B$5:$R$563,Route_Summary!R$1,FALSE)="","",VLOOKUP($B175,RouteSummarySource!$B$5:$R$563,Route_Summary!R$1,FALSE)))</f>
        <v>Sept. 2014/ Sept. 2015</v>
      </c>
    </row>
    <row r="176" spans="1:18" x14ac:dyDescent="0.25">
      <c r="A176">
        <v>162</v>
      </c>
      <c r="B176" s="110">
        <f>IF(HLOOKUP($B$3,'Route by Jurisdiction'!$A$1:$AP$214,A176,FALSE)="","",HLOOKUP($B$3,'Route by Jurisdiction'!$A$1:$AP$214,A176,FALSE))</f>
        <v>250</v>
      </c>
      <c r="C176" s="363" t="str">
        <f>IF($B176="","",IF(VLOOKUP($B176,RouteSummarySource!$B$5:$O$563,Route_Summary!C$1,FALSE)="","",VLOOKUP($B176,RouteSummarySource!$B$5:$O$563,Route_Summary!C$1,FALSE)))</f>
        <v>Overlake - Seattle CBD</v>
      </c>
      <c r="D176" s="110" t="str">
        <f>IF($B176="","",IF(VLOOKUP($B176,RouteSummarySource!$B$5:$O$563,Route_Summary!D$1,FALSE)="","",VLOOKUP($B176,RouteSummarySource!$B$5:$O$563,Route_Summary!D$1,FALSE)))</f>
        <v>Peak</v>
      </c>
      <c r="E176" s="112" t="str">
        <f>IF($B176="","",IF(VLOOKUP($B176,RouteSummarySource!$B$5:$O$563,Route_Summary!E$1,FALSE)="","",VLOOKUP($B176,RouteSummarySource!$B$5:$O$563,Route_Summary!E$1,FALSE)))</f>
        <v>Peak</v>
      </c>
      <c r="F176" s="110" t="str">
        <f>IF($B176="","",IF(VLOOKUP($B176,RouteSummarySource!$B$5:$O$563,Route_Summary!F$1,FALSE)="","",VLOOKUP($B176,RouteSummarySource!$B$5:$O$563,Route_Summary!F$1,FALSE)))</f>
        <v>D</v>
      </c>
      <c r="G176" s="365" t="str">
        <f>IF($B176="","",IF(VLOOKUP($B176,RouteSummarySource!$B$5:$O$563,Route_Summary!G$1,FALSE)="","",VLOOKUP($B176,RouteSummarySource!$B$5:$O$563,Route_Summary!G$1,FALSE)))</f>
        <v/>
      </c>
      <c r="H176" s="112" t="str">
        <f>IF($B176="","",IF(VLOOKUP($B176,RouteSummarySource!$B$5:$O$563,Route_Summary!H$1,FALSE)="","",VLOOKUP($B176,RouteSummarySource!$B$5:$O$563,Route_Summary!H$1,FALSE)))</f>
        <v/>
      </c>
      <c r="I176" s="110" t="str">
        <f>IF($B176="","",IF(VLOOKUP($B176,RouteSummarySource!$B$5:$O$563,Route_Summary!I$1,FALSE)="","",VLOOKUP($B176,RouteSummarySource!$B$5:$O$563,Route_Summary!I$1,FALSE)))</f>
        <v>No</v>
      </c>
      <c r="J176" s="363" t="str">
        <f>IF($B176="","",IF(VLOOKUP($B176,RouteSummarySource!$B$5:$O$563,Route_Summary!J$1,FALSE)="","",VLOOKUP($B176,RouteSummarySource!$B$5:$O$563,Route_Summary!J$1,FALSE)))</f>
        <v>No</v>
      </c>
      <c r="K176" s="110" t="str">
        <f>IF($B176="","",IF(VLOOKUP($B176,RouteSummarySource!$B$5:$O$563,Route_Summary!K$1,FALSE)="","",VLOOKUP($B176,RouteSummarySource!$B$5:$O$563,Route_Summary!K$1,FALSE)))</f>
        <v>Peak</v>
      </c>
      <c r="L176" s="365" t="str">
        <f>IF($B176="","",IF(VLOOKUP($B176,RouteSummarySource!$B$5:$O$563,Route_Summary!L$1,FALSE)="","",VLOOKUP($B176,RouteSummarySource!$B$5:$O$563,Route_Summary!L$1,FALSE)))</f>
        <v>Peak</v>
      </c>
      <c r="M176" s="112" t="str">
        <f>IF($B176="","",IF(VLOOKUP($B176,RouteSummarySource!$B$5:$O$563,Route_Summary!M$1,FALSE)="","",VLOOKUP($B176,RouteSummarySource!$B$5:$O$563,Route_Summary!M$1,FALSE)))</f>
        <v>Peak</v>
      </c>
      <c r="N176" s="62" t="str">
        <f>IF($B176="","",IF(VLOOKUP($B176,RouteSummarySource!$B$5:$O$563,Route_Summary!N$1,FALSE)="","",VLOOKUP($B176,RouteSummarySource!$B$5:$O$563,Route_Summary!N$1,FALSE)))</f>
        <v>High</v>
      </c>
      <c r="O176" s="366" t="str">
        <f>IF($B176="","",IF(VLOOKUP($B176,RouteSummarySource!$B$5:$O$563,Route_Summary!O$1,FALSE)="","",VLOOKUP($B176,RouteSummarySource!$B$5:$O$563,Route_Summary!O$1,FALSE)))</f>
        <v>-</v>
      </c>
      <c r="P176" s="110" t="str">
        <f>IF($B176="","",IF(VLOOKUP($B176,RouteSummarySource!$B$5:$Q$563,Route_Summary!P$1,FALSE)=0,"",VLOOKUP($B176,RouteSummarySource!$B$5:$Q$563,Route_Summary!P$1,FALSE)))</f>
        <v>Lowest performing</v>
      </c>
      <c r="Q176" s="365" t="str">
        <f>IF($B176="","",IF(VLOOKUP($B176,RouteSummarySource!$B$5:$Q$563,Route_Summary!Q$1,FALSE)="","",VLOOKUP($B176,RouteSummarySource!$B$5:$Q$563,Route_Summary!Q$1,FALSE)))</f>
        <v>Deleted</v>
      </c>
      <c r="R176" s="358">
        <f>IF($B176="","",IF(VLOOKUP($B176,RouteSummarySource!$B$5:$R$563,Route_Summary!R$1,FALSE)="","",VLOOKUP($B176,RouteSummarySource!$B$5:$R$563,Route_Summary!R$1,FALSE)))</f>
        <v>41883</v>
      </c>
    </row>
    <row r="177" spans="1:18" x14ac:dyDescent="0.25">
      <c r="A177">
        <v>163</v>
      </c>
      <c r="B177" s="110">
        <f>IF(HLOOKUP($B$3,'Route by Jurisdiction'!$A$1:$AP$214,A177,FALSE)="","",HLOOKUP($B$3,'Route by Jurisdiction'!$A$1:$AP$214,A177,FALSE))</f>
        <v>252</v>
      </c>
      <c r="C177" s="363" t="str">
        <f>IF($B177="","",IF(VLOOKUP($B177,RouteSummarySource!$B$5:$O$563,Route_Summary!C$1,FALSE)="","",VLOOKUP($B177,RouteSummarySource!$B$5:$O$563,Route_Summary!C$1,FALSE)))</f>
        <v>Kingsgate - Seattle CBD</v>
      </c>
      <c r="D177" s="110" t="str">
        <f>IF($B177="","",IF(VLOOKUP($B177,RouteSummarySource!$B$5:$O$563,Route_Summary!D$1,FALSE)="","",VLOOKUP($B177,RouteSummarySource!$B$5:$O$563,Route_Summary!D$1,FALSE)))</f>
        <v>Peak</v>
      </c>
      <c r="E177" s="112" t="str">
        <f>IF($B177="","",IF(VLOOKUP($B177,RouteSummarySource!$B$5:$O$563,Route_Summary!E$1,FALSE)="","",VLOOKUP($B177,RouteSummarySource!$B$5:$O$563,Route_Summary!E$1,FALSE)))</f>
        <v>Peak</v>
      </c>
      <c r="F177" s="110" t="str">
        <f>IF($B177="","",IF(VLOOKUP($B177,RouteSummarySource!$B$5:$O$563,Route_Summary!F$1,FALSE)="","",VLOOKUP($B177,RouteSummarySource!$B$5:$O$563,Route_Summary!F$1,FALSE)))</f>
        <v>C</v>
      </c>
      <c r="G177" s="365" t="str">
        <f>IF($B177="","",IF(VLOOKUP($B177,RouteSummarySource!$B$5:$O$563,Route_Summary!G$1,FALSE)="","",VLOOKUP($B177,RouteSummarySource!$B$5:$O$563,Route_Summary!G$1,FALSE)))</f>
        <v/>
      </c>
      <c r="H177" s="112" t="str">
        <f>IF($B177="","",IF(VLOOKUP($B177,RouteSummarySource!$B$5:$O$563,Route_Summary!H$1,FALSE)="","",VLOOKUP($B177,RouteSummarySource!$B$5:$O$563,Route_Summary!H$1,FALSE)))</f>
        <v/>
      </c>
      <c r="I177" s="110" t="str">
        <f>IF($B177="","",IF(VLOOKUP($B177,RouteSummarySource!$B$5:$O$563,Route_Summary!I$1,FALSE)="","",VLOOKUP($B177,RouteSummarySource!$B$5:$O$563,Route_Summary!I$1,FALSE)))</f>
        <v>Yes</v>
      </c>
      <c r="J177" s="363" t="str">
        <f>IF($B177="","",IF(VLOOKUP($B177,RouteSummarySource!$B$5:$O$563,Route_Summary!J$1,FALSE)="","",VLOOKUP($B177,RouteSummarySource!$B$5:$O$563,Route_Summary!J$1,FALSE)))</f>
        <v>Yes</v>
      </c>
      <c r="K177" s="110" t="str">
        <f>IF($B177="","",IF(VLOOKUP($B177,RouteSummarySource!$B$5:$O$563,Route_Summary!K$1,FALSE)="","",VLOOKUP($B177,RouteSummarySource!$B$5:$O$563,Route_Summary!K$1,FALSE)))</f>
        <v>Peak</v>
      </c>
      <c r="L177" s="365" t="str">
        <f>IF($B177="","",IF(VLOOKUP($B177,RouteSummarySource!$B$5:$O$563,Route_Summary!L$1,FALSE)="","",VLOOKUP($B177,RouteSummarySource!$B$5:$O$563,Route_Summary!L$1,FALSE)))</f>
        <v>Peak</v>
      </c>
      <c r="M177" s="112" t="str">
        <f>IF($B177="","",IF(VLOOKUP($B177,RouteSummarySource!$B$5:$O$563,Route_Summary!M$1,FALSE)="","",VLOOKUP($B177,RouteSummarySource!$B$5:$O$563,Route_Summary!M$1,FALSE)))</f>
        <v>Peak</v>
      </c>
      <c r="N177" s="62" t="str">
        <f>IF($B177="","",IF(VLOOKUP($B177,RouteSummarySource!$B$5:$O$563,Route_Summary!N$1,FALSE)="","",VLOOKUP($B177,RouteSummarySource!$B$5:$O$563,Route_Summary!N$1,FALSE)))</f>
        <v>Low</v>
      </c>
      <c r="O177" s="366" t="str">
        <f>IF($B177="","",IF(VLOOKUP($B177,RouteSummarySource!$B$5:$O$563,Route_Summary!O$1,FALSE)="","",VLOOKUP($B177,RouteSummarySource!$B$5:$O$563,Route_Summary!O$1,FALSE)))</f>
        <v>-</v>
      </c>
      <c r="P177" s="110" t="str">
        <f>IF($B177="","",IF(VLOOKUP($B177,RouteSummarySource!$B$5:$Q$563,Route_Summary!P$1,FALSE)=0,"",VLOOKUP($B177,RouteSummarySource!$B$5:$Q$563,Route_Summary!P$1,FALSE)))</f>
        <v/>
      </c>
      <c r="Q177" s="365" t="str">
        <f>IF($B177="","",IF(VLOOKUP($B177,RouteSummarySource!$B$5:$Q$563,Route_Summary!Q$1,FALSE)="","",VLOOKUP($B177,RouteSummarySource!$B$5:$Q$563,Route_Summary!Q$1,FALSE)))</f>
        <v>Unchanged</v>
      </c>
      <c r="R177" s="358" t="str">
        <f>IF($B177="","",IF(VLOOKUP($B177,RouteSummarySource!$B$5:$R$563,Route_Summary!R$1,FALSE)="","",VLOOKUP($B177,RouteSummarySource!$B$5:$R$563,Route_Summary!R$1,FALSE)))</f>
        <v>N/A</v>
      </c>
    </row>
    <row r="178" spans="1:18" x14ac:dyDescent="0.25">
      <c r="A178">
        <v>164</v>
      </c>
      <c r="B178" s="110">
        <f>IF(HLOOKUP($B$3,'Route by Jurisdiction'!$A$1:$AP$214,A178,FALSE)="","",HLOOKUP($B$3,'Route by Jurisdiction'!$A$1:$AP$214,A178,FALSE))</f>
        <v>255</v>
      </c>
      <c r="C178" s="363" t="str">
        <f>IF($B178="","",IF(VLOOKUP($B178,RouteSummarySource!$B$5:$O$563,Route_Summary!C$1,FALSE)="","",VLOOKUP($B178,RouteSummarySource!$B$5:$O$563,Route_Summary!C$1,FALSE)))</f>
        <v>Brickyard - Kirkland TC - Seattle CBD</v>
      </c>
      <c r="D178" s="110">
        <f>IF($B178="","",IF(VLOOKUP($B178,RouteSummarySource!$B$5:$O$563,Route_Summary!D$1,FALSE)="","",VLOOKUP($B178,RouteSummarySource!$B$5:$O$563,Route_Summary!D$1,FALSE)))</f>
        <v>97</v>
      </c>
      <c r="E178" s="112" t="str">
        <f>IF($B178="","",IF(VLOOKUP($B178,RouteSummarySource!$B$5:$O$563,Route_Summary!E$1,FALSE)="","",VLOOKUP($B178,RouteSummarySource!$B$5:$O$563,Route_Summary!E$1,FALSE)))</f>
        <v>Very Frequent</v>
      </c>
      <c r="F178" s="110" t="str">
        <f>IF($B178="","",IF(VLOOKUP($B178,RouteSummarySource!$B$5:$O$563,Route_Summary!F$1,FALSE)="","",VLOOKUP($B178,RouteSummarySource!$B$5:$O$563,Route_Summary!F$1,FALSE)))</f>
        <v>C</v>
      </c>
      <c r="G178" s="365" t="str">
        <f>IF($B178="","",IF(VLOOKUP($B178,RouteSummarySource!$B$5:$O$563,Route_Summary!G$1,FALSE)="","",VLOOKUP($B178,RouteSummarySource!$B$5:$O$563,Route_Summary!G$1,FALSE)))</f>
        <v>D</v>
      </c>
      <c r="H178" s="112" t="str">
        <f>IF($B178="","",IF(VLOOKUP($B178,RouteSummarySource!$B$5:$O$563,Route_Summary!H$1,FALSE)="","",VLOOKUP($B178,RouteSummarySource!$B$5:$O$563,Route_Summary!H$1,FALSE)))</f>
        <v>B</v>
      </c>
      <c r="I178" s="110" t="str">
        <f>IF($B178="","",IF(VLOOKUP($B178,RouteSummarySource!$B$5:$O$563,Route_Summary!I$1,FALSE)="","",VLOOKUP($B178,RouteSummarySource!$B$5:$O$563,Route_Summary!I$1,FALSE)))</f>
        <v/>
      </c>
      <c r="J178" s="363" t="str">
        <f>IF($B178="","",IF(VLOOKUP($B178,RouteSummarySource!$B$5:$O$563,Route_Summary!J$1,FALSE)="","",VLOOKUP($B178,RouteSummarySource!$B$5:$O$563,Route_Summary!J$1,FALSE)))</f>
        <v/>
      </c>
      <c r="K178" s="110" t="str">
        <f>IF($B178="","",IF(VLOOKUP($B178,RouteSummarySource!$B$5:$O$563,Route_Summary!K$1,FALSE)="","",VLOOKUP($B178,RouteSummarySource!$B$5:$O$563,Route_Summary!K$1,FALSE)))</f>
        <v>At</v>
      </c>
      <c r="L178" s="365" t="str">
        <f>IF($B178="","",IF(VLOOKUP($B178,RouteSummarySource!$B$5:$O$563,Route_Summary!L$1,FALSE)="","",VLOOKUP($B178,RouteSummarySource!$B$5:$O$563,Route_Summary!L$1,FALSE)))</f>
        <v>At</v>
      </c>
      <c r="M178" s="112" t="str">
        <f>IF($B178="","",IF(VLOOKUP($B178,RouteSummarySource!$B$5:$O$563,Route_Summary!M$1,FALSE)="","",VLOOKUP($B178,RouteSummarySource!$B$5:$O$563,Route_Summary!M$1,FALSE)))</f>
        <v>At</v>
      </c>
      <c r="N178" s="62" t="str">
        <f>IF($B178="","",IF(VLOOKUP($B178,RouteSummarySource!$B$5:$O$563,Route_Summary!N$1,FALSE)="","",VLOOKUP($B178,RouteSummarySource!$B$5:$O$563,Route_Summary!N$1,FALSE)))</f>
        <v>Medium</v>
      </c>
      <c r="O178" s="366" t="str">
        <f>IF($B178="","",IF(VLOOKUP($B178,RouteSummarySource!$B$5:$O$563,Route_Summary!O$1,FALSE)="","",VLOOKUP($B178,RouteSummarySource!$B$5:$O$563,Route_Summary!O$1,FALSE)))</f>
        <v>4</v>
      </c>
      <c r="P178" s="110" t="str">
        <f>IF($B178="","",IF(VLOOKUP($B178,RouteSummarySource!$B$5:$Q$563,Route_Summary!P$1,FALSE)=0,"",VLOOKUP($B178,RouteSummarySource!$B$5:$Q$563,Route_Summary!P$1,FALSE)))</f>
        <v>Restructure</v>
      </c>
      <c r="Q178" s="365" t="str">
        <f>IF($B178="","",IF(VLOOKUP($B178,RouteSummarySource!$B$5:$Q$563,Route_Summary!Q$1,FALSE)="","",VLOOKUP($B178,RouteSummarySource!$B$5:$Q$563,Route_Summary!Q$1,FALSE)))</f>
        <v>Revised</v>
      </c>
      <c r="R178" s="358">
        <f>IF($B178="","",IF(VLOOKUP($B178,RouteSummarySource!$B$5:$R$563,Route_Summary!R$1,FALSE)="","",VLOOKUP($B178,RouteSummarySource!$B$5:$R$563,Route_Summary!R$1,FALSE)))</f>
        <v>42036</v>
      </c>
    </row>
    <row r="179" spans="1:18" x14ac:dyDescent="0.25">
      <c r="A179">
        <v>165</v>
      </c>
      <c r="B179" s="110">
        <f>IF(HLOOKUP($B$3,'Route by Jurisdiction'!$A$1:$AP$214,A179,FALSE)="","",HLOOKUP($B$3,'Route by Jurisdiction'!$A$1:$AP$214,A179,FALSE))</f>
        <v>257</v>
      </c>
      <c r="C179" s="363" t="str">
        <f>IF($B179="","",IF(VLOOKUP($B179,RouteSummarySource!$B$5:$O$563,Route_Summary!C$1,FALSE)="","",VLOOKUP($B179,RouteSummarySource!$B$5:$O$563,Route_Summary!C$1,FALSE)))</f>
        <v>Brickyard - Seattle CBD</v>
      </c>
      <c r="D179" s="110" t="str">
        <f>IF($B179="","",IF(VLOOKUP($B179,RouteSummarySource!$B$5:$O$563,Route_Summary!D$1,FALSE)="","",VLOOKUP($B179,RouteSummarySource!$B$5:$O$563,Route_Summary!D$1,FALSE)))</f>
        <v>Peak</v>
      </c>
      <c r="E179" s="112" t="str">
        <f>IF($B179="","",IF(VLOOKUP($B179,RouteSummarySource!$B$5:$O$563,Route_Summary!E$1,FALSE)="","",VLOOKUP($B179,RouteSummarySource!$B$5:$O$563,Route_Summary!E$1,FALSE)))</f>
        <v>Peak</v>
      </c>
      <c r="F179" s="110" t="str">
        <f>IF($B179="","",IF(VLOOKUP($B179,RouteSummarySource!$B$5:$O$563,Route_Summary!F$1,FALSE)="","",VLOOKUP($B179,RouteSummarySource!$B$5:$O$563,Route_Summary!F$1,FALSE)))</f>
        <v>C</v>
      </c>
      <c r="G179" s="365" t="str">
        <f>IF($B179="","",IF(VLOOKUP($B179,RouteSummarySource!$B$5:$O$563,Route_Summary!G$1,FALSE)="","",VLOOKUP($B179,RouteSummarySource!$B$5:$O$563,Route_Summary!G$1,FALSE)))</f>
        <v/>
      </c>
      <c r="H179" s="112" t="str">
        <f>IF($B179="","",IF(VLOOKUP($B179,RouteSummarySource!$B$5:$O$563,Route_Summary!H$1,FALSE)="","",VLOOKUP($B179,RouteSummarySource!$B$5:$O$563,Route_Summary!H$1,FALSE)))</f>
        <v/>
      </c>
      <c r="I179" s="110" t="str">
        <f>IF($B179="","",IF(VLOOKUP($B179,RouteSummarySource!$B$5:$O$563,Route_Summary!I$1,FALSE)="","",VLOOKUP($B179,RouteSummarySource!$B$5:$O$563,Route_Summary!I$1,FALSE)))</f>
        <v>Yes</v>
      </c>
      <c r="J179" s="363" t="str">
        <f>IF($B179="","",IF(VLOOKUP($B179,RouteSummarySource!$B$5:$O$563,Route_Summary!J$1,FALSE)="","",VLOOKUP($B179,RouteSummarySource!$B$5:$O$563,Route_Summary!J$1,FALSE)))</f>
        <v>Yes</v>
      </c>
      <c r="K179" s="110" t="str">
        <f>IF($B179="","",IF(VLOOKUP($B179,RouteSummarySource!$B$5:$O$563,Route_Summary!K$1,FALSE)="","",VLOOKUP($B179,RouteSummarySource!$B$5:$O$563,Route_Summary!K$1,FALSE)))</f>
        <v>Peak</v>
      </c>
      <c r="L179" s="365" t="str">
        <f>IF($B179="","",IF(VLOOKUP($B179,RouteSummarySource!$B$5:$O$563,Route_Summary!L$1,FALSE)="","",VLOOKUP($B179,RouteSummarySource!$B$5:$O$563,Route_Summary!L$1,FALSE)))</f>
        <v>Peak</v>
      </c>
      <c r="M179" s="112" t="str">
        <f>IF($B179="","",IF(VLOOKUP($B179,RouteSummarySource!$B$5:$O$563,Route_Summary!M$1,FALSE)="","",VLOOKUP($B179,RouteSummarySource!$B$5:$O$563,Route_Summary!M$1,FALSE)))</f>
        <v>Peak</v>
      </c>
      <c r="N179" s="62" t="str">
        <f>IF($B179="","",IF(VLOOKUP($B179,RouteSummarySource!$B$5:$O$563,Route_Summary!N$1,FALSE)="","",VLOOKUP($B179,RouteSummarySource!$B$5:$O$563,Route_Summary!N$1,FALSE)))</f>
        <v>Low</v>
      </c>
      <c r="O179" s="366" t="str">
        <f>IF($B179="","",IF(VLOOKUP($B179,RouteSummarySource!$B$5:$O$563,Route_Summary!O$1,FALSE)="","",VLOOKUP($B179,RouteSummarySource!$B$5:$O$563,Route_Summary!O$1,FALSE)))</f>
        <v>2</v>
      </c>
      <c r="P179" s="110" t="str">
        <f>IF($B179="","",IF(VLOOKUP($B179,RouteSummarySource!$B$5:$Q$563,Route_Summary!P$1,FALSE)=0,"",VLOOKUP($B179,RouteSummarySource!$B$5:$Q$563,Route_Summary!P$1,FALSE)))</f>
        <v/>
      </c>
      <c r="Q179" s="365" t="str">
        <f>IF($B179="","",IF(VLOOKUP($B179,RouteSummarySource!$B$5:$Q$563,Route_Summary!Q$1,FALSE)="","",VLOOKUP($B179,RouteSummarySource!$B$5:$Q$563,Route_Summary!Q$1,FALSE)))</f>
        <v>Unchanged</v>
      </c>
      <c r="R179" s="358" t="str">
        <f>IF($B179="","",IF(VLOOKUP($B179,RouteSummarySource!$B$5:$R$563,Route_Summary!R$1,FALSE)="","",VLOOKUP($B179,RouteSummarySource!$B$5:$R$563,Route_Summary!R$1,FALSE)))</f>
        <v>N/A</v>
      </c>
    </row>
    <row r="180" spans="1:18" x14ac:dyDescent="0.25">
      <c r="A180">
        <v>166</v>
      </c>
      <c r="B180" s="110">
        <f>IF(HLOOKUP($B$3,'Route by Jurisdiction'!$A$1:$AP$214,A180,FALSE)="","",HLOOKUP($B$3,'Route by Jurisdiction'!$A$1:$AP$214,A180,FALSE))</f>
        <v>260</v>
      </c>
      <c r="C180" s="363" t="str">
        <f>IF($B180="","",IF(VLOOKUP($B180,RouteSummarySource!$B$5:$O$563,Route_Summary!C$1,FALSE)="","",VLOOKUP($B180,RouteSummarySource!$B$5:$O$563,Route_Summary!C$1,FALSE)))</f>
        <v>Finn Hill - Seattle CBD</v>
      </c>
      <c r="D180" s="110" t="str">
        <f>IF($B180="","",IF(VLOOKUP($B180,RouteSummarySource!$B$5:$O$563,Route_Summary!D$1,FALSE)="","",VLOOKUP($B180,RouteSummarySource!$B$5:$O$563,Route_Summary!D$1,FALSE)))</f>
        <v>Peak</v>
      </c>
      <c r="E180" s="112" t="str">
        <f>IF($B180="","",IF(VLOOKUP($B180,RouteSummarySource!$B$5:$O$563,Route_Summary!E$1,FALSE)="","",VLOOKUP($B180,RouteSummarySource!$B$5:$O$563,Route_Summary!E$1,FALSE)))</f>
        <v>Peak</v>
      </c>
      <c r="F180" s="110" t="str">
        <f>IF($B180="","",IF(VLOOKUP($B180,RouteSummarySource!$B$5:$O$563,Route_Summary!F$1,FALSE)="","",VLOOKUP($B180,RouteSummarySource!$B$5:$O$563,Route_Summary!F$1,FALSE)))</f>
        <v>D</v>
      </c>
      <c r="G180" s="365" t="str">
        <f>IF($B180="","",IF(VLOOKUP($B180,RouteSummarySource!$B$5:$O$563,Route_Summary!G$1,FALSE)="","",VLOOKUP($B180,RouteSummarySource!$B$5:$O$563,Route_Summary!G$1,FALSE)))</f>
        <v/>
      </c>
      <c r="H180" s="112" t="str">
        <f>IF($B180="","",IF(VLOOKUP($B180,RouteSummarySource!$B$5:$O$563,Route_Summary!H$1,FALSE)="","",VLOOKUP($B180,RouteSummarySource!$B$5:$O$563,Route_Summary!H$1,FALSE)))</f>
        <v/>
      </c>
      <c r="I180" s="110" t="str">
        <f>IF($B180="","",IF(VLOOKUP($B180,RouteSummarySource!$B$5:$O$563,Route_Summary!I$1,FALSE)="","",VLOOKUP($B180,RouteSummarySource!$B$5:$O$563,Route_Summary!I$1,FALSE)))</f>
        <v>No</v>
      </c>
      <c r="J180" s="363" t="str">
        <f>IF($B180="","",IF(VLOOKUP($B180,RouteSummarySource!$B$5:$O$563,Route_Summary!J$1,FALSE)="","",VLOOKUP($B180,RouteSummarySource!$B$5:$O$563,Route_Summary!J$1,FALSE)))</f>
        <v>No</v>
      </c>
      <c r="K180" s="110" t="str">
        <f>IF($B180="","",IF(VLOOKUP($B180,RouteSummarySource!$B$5:$O$563,Route_Summary!K$1,FALSE)="","",VLOOKUP($B180,RouteSummarySource!$B$5:$O$563,Route_Summary!K$1,FALSE)))</f>
        <v>Peak</v>
      </c>
      <c r="L180" s="365" t="str">
        <f>IF($B180="","",IF(VLOOKUP($B180,RouteSummarySource!$B$5:$O$563,Route_Summary!L$1,FALSE)="","",VLOOKUP($B180,RouteSummarySource!$B$5:$O$563,Route_Summary!L$1,FALSE)))</f>
        <v>Peak</v>
      </c>
      <c r="M180" s="112" t="str">
        <f>IF($B180="","",IF(VLOOKUP($B180,RouteSummarySource!$B$5:$O$563,Route_Summary!M$1,FALSE)="","",VLOOKUP($B180,RouteSummarySource!$B$5:$O$563,Route_Summary!M$1,FALSE)))</f>
        <v>Peak</v>
      </c>
      <c r="N180" s="62" t="str">
        <f>IF($B180="","",IF(VLOOKUP($B180,RouteSummarySource!$B$5:$O$563,Route_Summary!N$1,FALSE)="","",VLOOKUP($B180,RouteSummarySource!$B$5:$O$563,Route_Summary!N$1,FALSE)))</f>
        <v>High</v>
      </c>
      <c r="O180" s="366" t="str">
        <f>IF($B180="","",IF(VLOOKUP($B180,RouteSummarySource!$B$5:$O$563,Route_Summary!O$1,FALSE)="","",VLOOKUP($B180,RouteSummarySource!$B$5:$O$563,Route_Summary!O$1,FALSE)))</f>
        <v>-</v>
      </c>
      <c r="P180" s="110" t="str">
        <f>IF($B180="","",IF(VLOOKUP($B180,RouteSummarySource!$B$5:$Q$563,Route_Summary!P$1,FALSE)=0,"",VLOOKUP($B180,RouteSummarySource!$B$5:$Q$563,Route_Summary!P$1,FALSE)))</f>
        <v>Lowest performing</v>
      </c>
      <c r="Q180" s="365" t="str">
        <f>IF($B180="","",IF(VLOOKUP($B180,RouteSummarySource!$B$5:$Q$563,Route_Summary!Q$1,FALSE)="","",VLOOKUP($B180,RouteSummarySource!$B$5:$Q$563,Route_Summary!Q$1,FALSE)))</f>
        <v>Deleted</v>
      </c>
      <c r="R180" s="358">
        <f>IF($B180="","",IF(VLOOKUP($B180,RouteSummarySource!$B$5:$R$563,Route_Summary!R$1,FALSE)="","",VLOOKUP($B180,RouteSummarySource!$B$5:$R$563,Route_Summary!R$1,FALSE)))</f>
        <v>41883</v>
      </c>
    </row>
    <row r="181" spans="1:18" x14ac:dyDescent="0.25">
      <c r="A181">
        <v>167</v>
      </c>
      <c r="B181" s="110">
        <f>IF(HLOOKUP($B$3,'Route by Jurisdiction'!$A$1:$AP$214,A181,FALSE)="","",HLOOKUP($B$3,'Route by Jurisdiction'!$A$1:$AP$214,A181,FALSE))</f>
        <v>265</v>
      </c>
      <c r="C181" s="363" t="str">
        <f>IF($B181="","",IF(VLOOKUP($B181,RouteSummarySource!$B$5:$O$563,Route_Summary!C$1,FALSE)="","",VLOOKUP($B181,RouteSummarySource!$B$5:$O$563,Route_Summary!C$1,FALSE)))</f>
        <v>Overlake - Houghton - First Hill</v>
      </c>
      <c r="D181" s="110" t="str">
        <f>IF($B181="","",IF(VLOOKUP($B181,RouteSummarySource!$B$5:$O$563,Route_Summary!D$1,FALSE)="","",VLOOKUP($B181,RouteSummarySource!$B$5:$O$563,Route_Summary!D$1,FALSE)))</f>
        <v>Peak</v>
      </c>
      <c r="E181" s="112" t="str">
        <f>IF($B181="","",IF(VLOOKUP($B181,RouteSummarySource!$B$5:$O$563,Route_Summary!E$1,FALSE)="","",VLOOKUP($B181,RouteSummarySource!$B$5:$O$563,Route_Summary!E$1,FALSE)))</f>
        <v>Peak</v>
      </c>
      <c r="F181" s="110" t="str">
        <f>IF($B181="","",IF(VLOOKUP($B181,RouteSummarySource!$B$5:$O$563,Route_Summary!F$1,FALSE)="","",VLOOKUP($B181,RouteSummarySource!$B$5:$O$563,Route_Summary!F$1,FALSE)))</f>
        <v>E</v>
      </c>
      <c r="G181" s="365" t="str">
        <f>IF($B181="","",IF(VLOOKUP($B181,RouteSummarySource!$B$5:$O$563,Route_Summary!G$1,FALSE)="","",VLOOKUP($B181,RouteSummarySource!$B$5:$O$563,Route_Summary!G$1,FALSE)))</f>
        <v/>
      </c>
      <c r="H181" s="112" t="str">
        <f>IF($B181="","",IF(VLOOKUP($B181,RouteSummarySource!$B$5:$O$563,Route_Summary!H$1,FALSE)="","",VLOOKUP($B181,RouteSummarySource!$B$5:$O$563,Route_Summary!H$1,FALSE)))</f>
        <v/>
      </c>
      <c r="I181" s="110" t="str">
        <f>IF($B181="","",IF(VLOOKUP($B181,RouteSummarySource!$B$5:$O$563,Route_Summary!I$1,FALSE)="","",VLOOKUP($B181,RouteSummarySource!$B$5:$O$563,Route_Summary!I$1,FALSE)))</f>
        <v>Yes</v>
      </c>
      <c r="J181" s="363" t="str">
        <f>IF($B181="","",IF(VLOOKUP($B181,RouteSummarySource!$B$5:$O$563,Route_Summary!J$1,FALSE)="","",VLOOKUP($B181,RouteSummarySource!$B$5:$O$563,Route_Summary!J$1,FALSE)))</f>
        <v>No</v>
      </c>
      <c r="K181" s="110" t="str">
        <f>IF($B181="","",IF(VLOOKUP($B181,RouteSummarySource!$B$5:$O$563,Route_Summary!K$1,FALSE)="","",VLOOKUP($B181,RouteSummarySource!$B$5:$O$563,Route_Summary!K$1,FALSE)))</f>
        <v>Peak</v>
      </c>
      <c r="L181" s="365" t="str">
        <f>IF($B181="","",IF(VLOOKUP($B181,RouteSummarySource!$B$5:$O$563,Route_Summary!L$1,FALSE)="","",VLOOKUP($B181,RouteSummarySource!$B$5:$O$563,Route_Summary!L$1,FALSE)))</f>
        <v>Peak</v>
      </c>
      <c r="M181" s="112" t="str">
        <f>IF($B181="","",IF(VLOOKUP($B181,RouteSummarySource!$B$5:$O$563,Route_Summary!M$1,FALSE)="","",VLOOKUP($B181,RouteSummarySource!$B$5:$O$563,Route_Summary!M$1,FALSE)))</f>
        <v>Peak</v>
      </c>
      <c r="N181" s="62" t="str">
        <f>IF($B181="","",IF(VLOOKUP($B181,RouteSummarySource!$B$5:$O$563,Route_Summary!N$1,FALSE)="","",VLOOKUP($B181,RouteSummarySource!$B$5:$O$563,Route_Summary!N$1,FALSE)))</f>
        <v>High</v>
      </c>
      <c r="O181" s="366" t="str">
        <f>IF($B181="","",IF(VLOOKUP($B181,RouteSummarySource!$B$5:$O$563,Route_Summary!O$1,FALSE)="","",VLOOKUP($B181,RouteSummarySource!$B$5:$O$563,Route_Summary!O$1,FALSE)))</f>
        <v>-</v>
      </c>
      <c r="P181" s="110" t="str">
        <f>IF($B181="","",IF(VLOOKUP($B181,RouteSummarySource!$B$5:$Q$563,Route_Summary!P$1,FALSE)=0,"",VLOOKUP($B181,RouteSummarySource!$B$5:$Q$563,Route_Summary!P$1,FALSE)))</f>
        <v>Lowest performing</v>
      </c>
      <c r="Q181" s="365" t="str">
        <f>IF($B181="","",IF(VLOOKUP($B181,RouteSummarySource!$B$5:$Q$563,Route_Summary!Q$1,FALSE)="","",VLOOKUP($B181,RouteSummarySource!$B$5:$Q$563,Route_Summary!Q$1,FALSE)))</f>
        <v>Deleted</v>
      </c>
      <c r="R181" s="358">
        <f>IF($B181="","",IF(VLOOKUP($B181,RouteSummarySource!$B$5:$R$563,Route_Summary!R$1,FALSE)="","",VLOOKUP($B181,RouteSummarySource!$B$5:$R$563,Route_Summary!R$1,FALSE)))</f>
        <v>41883</v>
      </c>
    </row>
    <row r="182" spans="1:18" x14ac:dyDescent="0.25">
      <c r="A182">
        <v>168</v>
      </c>
      <c r="B182" s="110">
        <f>IF(HLOOKUP($B$3,'Route by Jurisdiction'!$A$1:$AP$214,A182,FALSE)="","",HLOOKUP($B$3,'Route by Jurisdiction'!$A$1:$AP$214,A182,FALSE))</f>
        <v>268</v>
      </c>
      <c r="C182" s="363" t="str">
        <f>IF($B182="","",IF(VLOOKUP($B182,RouteSummarySource!$B$5:$O$563,Route_Summary!C$1,FALSE)="","",VLOOKUP($B182,RouteSummarySource!$B$5:$O$563,Route_Summary!C$1,FALSE)))</f>
        <v>Redmond - Seattle CBD</v>
      </c>
      <c r="D182" s="110" t="str">
        <f>IF($B182="","",IF(VLOOKUP($B182,RouteSummarySource!$B$5:$O$563,Route_Summary!D$1,FALSE)="","",VLOOKUP($B182,RouteSummarySource!$B$5:$O$563,Route_Summary!D$1,FALSE)))</f>
        <v>Peak</v>
      </c>
      <c r="E182" s="112" t="str">
        <f>IF($B182="","",IF(VLOOKUP($B182,RouteSummarySource!$B$5:$O$563,Route_Summary!E$1,FALSE)="","",VLOOKUP($B182,RouteSummarySource!$B$5:$O$563,Route_Summary!E$1,FALSE)))</f>
        <v>Peak</v>
      </c>
      <c r="F182" s="110" t="str">
        <f>IF($B182="","",IF(VLOOKUP($B182,RouteSummarySource!$B$5:$O$563,Route_Summary!F$1,FALSE)="","",VLOOKUP($B182,RouteSummarySource!$B$5:$O$563,Route_Summary!F$1,FALSE)))</f>
        <v>B</v>
      </c>
      <c r="G182" s="365" t="str">
        <f>IF($B182="","",IF(VLOOKUP($B182,RouteSummarySource!$B$5:$O$563,Route_Summary!G$1,FALSE)="","",VLOOKUP($B182,RouteSummarySource!$B$5:$O$563,Route_Summary!G$1,FALSE)))</f>
        <v/>
      </c>
      <c r="H182" s="112" t="str">
        <f>IF($B182="","",IF(VLOOKUP($B182,RouteSummarySource!$B$5:$O$563,Route_Summary!H$1,FALSE)="","",VLOOKUP($B182,RouteSummarySource!$B$5:$O$563,Route_Summary!H$1,FALSE)))</f>
        <v/>
      </c>
      <c r="I182" s="110" t="str">
        <f>IF($B182="","",IF(VLOOKUP($B182,RouteSummarySource!$B$5:$O$563,Route_Summary!I$1,FALSE)="","",VLOOKUP($B182,RouteSummarySource!$B$5:$O$563,Route_Summary!I$1,FALSE)))</f>
        <v>Yes</v>
      </c>
      <c r="J182" s="363" t="str">
        <f>IF($B182="","",IF(VLOOKUP($B182,RouteSummarySource!$B$5:$O$563,Route_Summary!J$1,FALSE)="","",VLOOKUP($B182,RouteSummarySource!$B$5:$O$563,Route_Summary!J$1,FALSE)))</f>
        <v>No</v>
      </c>
      <c r="K182" s="110" t="str">
        <f>IF($B182="","",IF(VLOOKUP($B182,RouteSummarySource!$B$5:$O$563,Route_Summary!K$1,FALSE)="","",VLOOKUP($B182,RouteSummarySource!$B$5:$O$563,Route_Summary!K$1,FALSE)))</f>
        <v>Peak</v>
      </c>
      <c r="L182" s="365" t="str">
        <f>IF($B182="","",IF(VLOOKUP($B182,RouteSummarySource!$B$5:$O$563,Route_Summary!L$1,FALSE)="","",VLOOKUP($B182,RouteSummarySource!$B$5:$O$563,Route_Summary!L$1,FALSE)))</f>
        <v>Peak</v>
      </c>
      <c r="M182" s="112" t="str">
        <f>IF($B182="","",IF(VLOOKUP($B182,RouteSummarySource!$B$5:$O$563,Route_Summary!M$1,FALSE)="","",VLOOKUP($B182,RouteSummarySource!$B$5:$O$563,Route_Summary!M$1,FALSE)))</f>
        <v>Peak</v>
      </c>
      <c r="N182" s="62" t="str">
        <f>IF($B182="","",IF(VLOOKUP($B182,RouteSummarySource!$B$5:$O$563,Route_Summary!N$1,FALSE)="","",VLOOKUP($B182,RouteSummarySource!$B$5:$O$563,Route_Summary!N$1,FALSE)))</f>
        <v>Low</v>
      </c>
      <c r="O182" s="366" t="str">
        <f>IF($B182="","",IF(VLOOKUP($B182,RouteSummarySource!$B$5:$O$563,Route_Summary!O$1,FALSE)="","",VLOOKUP($B182,RouteSummarySource!$B$5:$O$563,Route_Summary!O$1,FALSE)))</f>
        <v>4</v>
      </c>
      <c r="P182" s="110" t="str">
        <f>IF($B182="","",IF(VLOOKUP($B182,RouteSummarySource!$B$5:$Q$563,Route_Summary!P$1,FALSE)=0,"",VLOOKUP($B182,RouteSummarySource!$B$5:$Q$563,Route_Summary!P$1,FALSE)))</f>
        <v/>
      </c>
      <c r="Q182" s="365" t="str">
        <f>IF($B182="","",IF(VLOOKUP($B182,RouteSummarySource!$B$5:$Q$563,Route_Summary!Q$1,FALSE)="","",VLOOKUP($B182,RouteSummarySource!$B$5:$Q$563,Route_Summary!Q$1,FALSE)))</f>
        <v>Unchanged</v>
      </c>
      <c r="R182" s="358" t="str">
        <f>IF($B182="","",IF(VLOOKUP($B182,RouteSummarySource!$B$5:$R$563,Route_Summary!R$1,FALSE)="","",VLOOKUP($B182,RouteSummarySource!$B$5:$R$563,Route_Summary!R$1,FALSE)))</f>
        <v>N/A</v>
      </c>
    </row>
    <row r="183" spans="1:18" x14ac:dyDescent="0.25">
      <c r="A183">
        <v>169</v>
      </c>
      <c r="B183" s="110">
        <f>IF(HLOOKUP($B$3,'Route by Jurisdiction'!$A$1:$AP$214,A183,FALSE)="","",HLOOKUP($B$3,'Route by Jurisdiction'!$A$1:$AP$214,A183,FALSE))</f>
        <v>269</v>
      </c>
      <c r="C183" s="363" t="str">
        <f>IF($B183="","",IF(VLOOKUP($B183,RouteSummarySource!$B$5:$O$563,Route_Summary!C$1,FALSE)="","",VLOOKUP($B183,RouteSummarySource!$B$5:$O$563,Route_Summary!C$1,FALSE)))</f>
        <v>Issaquah - Overlake</v>
      </c>
      <c r="D183" s="110">
        <f>IF($B183="","",IF(VLOOKUP($B183,RouteSummarySource!$B$5:$O$563,Route_Summary!D$1,FALSE)="","",VLOOKUP($B183,RouteSummarySource!$B$5:$O$563,Route_Summary!D$1,FALSE)))</f>
        <v>41</v>
      </c>
      <c r="E183" s="112" t="str">
        <f>IF($B183="","",IF(VLOOKUP($B183,RouteSummarySource!$B$5:$O$563,Route_Summary!E$1,FALSE)="","",VLOOKUP($B183,RouteSummarySource!$B$5:$O$563,Route_Summary!E$1,FALSE)))</f>
        <v>Local</v>
      </c>
      <c r="F183" s="110" t="str">
        <f>IF($B183="","",IF(VLOOKUP($B183,RouteSummarySource!$B$5:$O$563,Route_Summary!F$1,FALSE)="","",VLOOKUP($B183,RouteSummarySource!$B$5:$O$563,Route_Summary!F$1,FALSE)))</f>
        <v>C</v>
      </c>
      <c r="G183" s="365" t="str">
        <f>IF($B183="","",IF(VLOOKUP($B183,RouteSummarySource!$B$5:$O$563,Route_Summary!G$1,FALSE)="","",VLOOKUP($B183,RouteSummarySource!$B$5:$O$563,Route_Summary!G$1,FALSE)))</f>
        <v/>
      </c>
      <c r="H183" s="112" t="str">
        <f>IF($B183="","",IF(VLOOKUP($B183,RouteSummarySource!$B$5:$O$563,Route_Summary!H$1,FALSE)="","",VLOOKUP($B183,RouteSummarySource!$B$5:$O$563,Route_Summary!H$1,FALSE)))</f>
        <v/>
      </c>
      <c r="I183" s="110" t="str">
        <f>IF($B183="","",IF(VLOOKUP($B183,RouteSummarySource!$B$5:$O$563,Route_Summary!I$1,FALSE)="","",VLOOKUP($B183,RouteSummarySource!$B$5:$O$563,Route_Summary!I$1,FALSE)))</f>
        <v/>
      </c>
      <c r="J183" s="363" t="str">
        <f>IF($B183="","",IF(VLOOKUP($B183,RouteSummarySource!$B$5:$O$563,Route_Summary!J$1,FALSE)="","",VLOOKUP($B183,RouteSummarySource!$B$5:$O$563,Route_Summary!J$1,FALSE)))</f>
        <v/>
      </c>
      <c r="K183" s="110" t="str">
        <f>IF($B183="","",IF(VLOOKUP($B183,RouteSummarySource!$B$5:$O$563,Route_Summary!K$1,FALSE)="","",VLOOKUP($B183,RouteSummarySource!$B$5:$O$563,Route_Summary!K$1,FALSE)))</f>
        <v>At</v>
      </c>
      <c r="L183" s="365" t="str">
        <f>IF($B183="","",IF(VLOOKUP($B183,RouteSummarySource!$B$5:$O$563,Route_Summary!L$1,FALSE)="","",VLOOKUP($B183,RouteSummarySource!$B$5:$O$563,Route_Summary!L$1,FALSE)))</f>
        <v>Below</v>
      </c>
      <c r="M183" s="112" t="str">
        <f>IF($B183="","",IF(VLOOKUP($B183,RouteSummarySource!$B$5:$O$563,Route_Summary!M$1,FALSE)="","",VLOOKUP($B183,RouteSummarySource!$B$5:$O$563,Route_Summary!M$1,FALSE)))</f>
        <v>At</v>
      </c>
      <c r="N183" s="62" t="str">
        <f>IF($B183="","",IF(VLOOKUP($B183,RouteSummarySource!$B$5:$O$563,Route_Summary!N$1,FALSE)="","",VLOOKUP($B183,RouteSummarySource!$B$5:$O$563,Route_Summary!N$1,FALSE)))</f>
        <v>Low</v>
      </c>
      <c r="O183" s="366" t="str">
        <f>IF($B183="","",IF(VLOOKUP($B183,RouteSummarySource!$B$5:$O$563,Route_Summary!O$1,FALSE)="","",VLOOKUP($B183,RouteSummarySource!$B$5:$O$563,Route_Summary!O$1,FALSE)))</f>
        <v>3</v>
      </c>
      <c r="P183" s="110" t="str">
        <f>IF($B183="","",IF(VLOOKUP($B183,RouteSummarySource!$B$5:$Q$563,Route_Summary!P$1,FALSE)=0,"",VLOOKUP($B183,RouteSummarySource!$B$5:$Q$563,Route_Summary!P$1,FALSE)))</f>
        <v>Low performing</v>
      </c>
      <c r="Q183" s="365" t="str">
        <f>IF($B183="","",IF(VLOOKUP($B183,RouteSummarySource!$B$5:$Q$563,Route_Summary!Q$1,FALSE)="","",VLOOKUP($B183,RouteSummarySource!$B$5:$Q$563,Route_Summary!Q$1,FALSE)))</f>
        <v>Revised</v>
      </c>
      <c r="R183" s="358">
        <f>IF($B183="","",IF(VLOOKUP($B183,RouteSummarySource!$B$5:$R$563,Route_Summary!R$1,FALSE)="","",VLOOKUP($B183,RouteSummarySource!$B$5:$R$563,Route_Summary!R$1,FALSE)))</f>
        <v>42248</v>
      </c>
    </row>
    <row r="184" spans="1:18" x14ac:dyDescent="0.25">
      <c r="A184">
        <v>170</v>
      </c>
      <c r="B184" s="110">
        <f>IF(HLOOKUP($B$3,'Route by Jurisdiction'!$A$1:$AP$214,A184,FALSE)="","",HLOOKUP($B$3,'Route by Jurisdiction'!$A$1:$AP$214,A184,FALSE))</f>
        <v>271</v>
      </c>
      <c r="C184" s="363" t="str">
        <f>IF($B184="","",IF(VLOOKUP($B184,RouteSummarySource!$B$5:$O$563,Route_Summary!C$1,FALSE)="","",VLOOKUP($B184,RouteSummarySource!$B$5:$O$563,Route_Summary!C$1,FALSE)))</f>
        <v>Issaquah - Bellevue - University District</v>
      </c>
      <c r="D184" s="110" t="str">
        <f>IF($B184="","",IF(VLOOKUP($B184,RouteSummarySource!$B$5:$O$563,Route_Summary!D$1,FALSE)="","",VLOOKUP($B184,RouteSummarySource!$B$5:$O$563,Route_Summary!D$1,FALSE)))</f>
        <v>14/40/106</v>
      </c>
      <c r="E184" s="112" t="str">
        <f>IF($B184="","",IF(VLOOKUP($B184,RouteSummarySource!$B$5:$O$563,Route_Summary!E$1,FALSE)="","",VLOOKUP($B184,RouteSummarySource!$B$5:$O$563,Route_Summary!E$1,FALSE)))</f>
        <v>Very Frequent/ Local/ Very Frequent</v>
      </c>
      <c r="F184" s="110" t="str">
        <f>IF($B184="","",IF(VLOOKUP($B184,RouteSummarySource!$B$5:$O$563,Route_Summary!F$1,FALSE)="","",VLOOKUP($B184,RouteSummarySource!$B$5:$O$563,Route_Summary!F$1,FALSE)))</f>
        <v>C</v>
      </c>
      <c r="G184" s="365" t="str">
        <f>IF($B184="","",IF(VLOOKUP($B184,RouteSummarySource!$B$5:$O$563,Route_Summary!G$1,FALSE)="","",VLOOKUP($B184,RouteSummarySource!$B$5:$O$563,Route_Summary!G$1,FALSE)))</f>
        <v>D</v>
      </c>
      <c r="H184" s="112" t="str">
        <f>IF($B184="","",IF(VLOOKUP($B184,RouteSummarySource!$B$5:$O$563,Route_Summary!H$1,FALSE)="","",VLOOKUP($B184,RouteSummarySource!$B$5:$O$563,Route_Summary!H$1,FALSE)))</f>
        <v>C</v>
      </c>
      <c r="I184" s="110" t="str">
        <f>IF($B184="","",IF(VLOOKUP($B184,RouteSummarySource!$B$5:$O$563,Route_Summary!I$1,FALSE)="","",VLOOKUP($B184,RouteSummarySource!$B$5:$O$563,Route_Summary!I$1,FALSE)))</f>
        <v/>
      </c>
      <c r="J184" s="363" t="str">
        <f>IF($B184="","",IF(VLOOKUP($B184,RouteSummarySource!$B$5:$O$563,Route_Summary!J$1,FALSE)="","",VLOOKUP($B184,RouteSummarySource!$B$5:$O$563,Route_Summary!J$1,FALSE)))</f>
        <v/>
      </c>
      <c r="K184" s="110" t="str">
        <f>IF($B184="","",IF(VLOOKUP($B184,RouteSummarySource!$B$5:$O$563,Route_Summary!K$1,FALSE)="","",VLOOKUP($B184,RouteSummarySource!$B$5:$O$563,Route_Summary!K$1,FALSE)))</f>
        <v>Above, At, At</v>
      </c>
      <c r="L184" s="365" t="str">
        <f>IF($B184="","",IF(VLOOKUP($B184,RouteSummarySource!$B$5:$O$563,Route_Summary!L$1,FALSE)="","",VLOOKUP($B184,RouteSummarySource!$B$5:$O$563,Route_Summary!L$1,FALSE)))</f>
        <v>At, At, At</v>
      </c>
      <c r="M184" s="112" t="str">
        <f>IF($B184="","",IF(VLOOKUP($B184,RouteSummarySource!$B$5:$O$563,Route_Summary!M$1,FALSE)="","",VLOOKUP($B184,RouteSummarySource!$B$5:$O$563,Route_Summary!M$1,FALSE)))</f>
        <v>At, At, At</v>
      </c>
      <c r="N184" s="62" t="str">
        <f>IF($B184="","",IF(VLOOKUP($B184,RouteSummarySource!$B$5:$O$563,Route_Summary!N$1,FALSE)="","",VLOOKUP($B184,RouteSummarySource!$B$5:$O$563,Route_Summary!N$1,FALSE)))</f>
        <v>Medium</v>
      </c>
      <c r="O184" s="366" t="str">
        <f>IF($B184="","",IF(VLOOKUP($B184,RouteSummarySource!$B$5:$O$563,Route_Summary!O$1,FALSE)="","",VLOOKUP($B184,RouteSummarySource!$B$5:$O$563,Route_Summary!O$1,FALSE)))</f>
        <v>-</v>
      </c>
      <c r="P184" s="110" t="str">
        <f>IF($B184="","",IF(VLOOKUP($B184,RouteSummarySource!$B$5:$Q$563,Route_Summary!P$1,FALSE)=0,"",VLOOKUP($B184,RouteSummarySource!$B$5:$Q$563,Route_Summary!P$1,FALSE)))</f>
        <v>Restructure</v>
      </c>
      <c r="Q184" s="365" t="str">
        <f>IF($B184="","",IF(VLOOKUP($B184,RouteSummarySource!$B$5:$Q$563,Route_Summary!Q$1,FALSE)="","",VLOOKUP($B184,RouteSummarySource!$B$5:$Q$563,Route_Summary!Q$1,FALSE)))</f>
        <v>Revised</v>
      </c>
      <c r="R184" s="358">
        <f>IF($B184="","",IF(VLOOKUP($B184,RouteSummarySource!$B$5:$R$563,Route_Summary!R$1,FALSE)="","",VLOOKUP($B184,RouteSummarySource!$B$5:$R$563,Route_Summary!R$1,FALSE)))</f>
        <v>42036</v>
      </c>
    </row>
    <row r="185" spans="1:18" x14ac:dyDescent="0.25">
      <c r="A185">
        <v>171</v>
      </c>
      <c r="B185" s="110">
        <f>IF(HLOOKUP($B$3,'Route by Jurisdiction'!$A$1:$AP$214,A185,FALSE)="","",HLOOKUP($B$3,'Route by Jurisdiction'!$A$1:$AP$214,A185,FALSE))</f>
        <v>277</v>
      </c>
      <c r="C185" s="363" t="str">
        <f>IF($B185="","",IF(VLOOKUP($B185,RouteSummarySource!$B$5:$O$563,Route_Summary!C$1,FALSE)="","",VLOOKUP($B185,RouteSummarySource!$B$5:$O$563,Route_Summary!C$1,FALSE)))</f>
        <v>Juanita - University District</v>
      </c>
      <c r="D185" s="110" t="str">
        <f>IF($B185="","",IF(VLOOKUP($B185,RouteSummarySource!$B$5:$O$563,Route_Summary!D$1,FALSE)="","",VLOOKUP($B185,RouteSummarySource!$B$5:$O$563,Route_Summary!D$1,FALSE)))</f>
        <v>Peak</v>
      </c>
      <c r="E185" s="112" t="str">
        <f>IF($B185="","",IF(VLOOKUP($B185,RouteSummarySource!$B$5:$O$563,Route_Summary!E$1,FALSE)="","",VLOOKUP($B185,RouteSummarySource!$B$5:$O$563,Route_Summary!E$1,FALSE)))</f>
        <v>Peak</v>
      </c>
      <c r="F185" s="110" t="str">
        <f>IF($B185="","",IF(VLOOKUP($B185,RouteSummarySource!$B$5:$O$563,Route_Summary!F$1,FALSE)="","",VLOOKUP($B185,RouteSummarySource!$B$5:$O$563,Route_Summary!F$1,FALSE)))</f>
        <v>E</v>
      </c>
      <c r="G185" s="365" t="str">
        <f>IF($B185="","",IF(VLOOKUP($B185,RouteSummarySource!$B$5:$O$563,Route_Summary!G$1,FALSE)="","",VLOOKUP($B185,RouteSummarySource!$B$5:$O$563,Route_Summary!G$1,FALSE)))</f>
        <v/>
      </c>
      <c r="H185" s="112" t="str">
        <f>IF($B185="","",IF(VLOOKUP($B185,RouteSummarySource!$B$5:$O$563,Route_Summary!H$1,FALSE)="","",VLOOKUP($B185,RouteSummarySource!$B$5:$O$563,Route_Summary!H$1,FALSE)))</f>
        <v/>
      </c>
      <c r="I185" s="110" t="str">
        <f>IF($B185="","",IF(VLOOKUP($B185,RouteSummarySource!$B$5:$O$563,Route_Summary!I$1,FALSE)="","",VLOOKUP($B185,RouteSummarySource!$B$5:$O$563,Route_Summary!I$1,FALSE)))</f>
        <v>Yes</v>
      </c>
      <c r="J185" s="363" t="str">
        <f>IF($B185="","",IF(VLOOKUP($B185,RouteSummarySource!$B$5:$O$563,Route_Summary!J$1,FALSE)="","",VLOOKUP($B185,RouteSummarySource!$B$5:$O$563,Route_Summary!J$1,FALSE)))</f>
        <v>Yes</v>
      </c>
      <c r="K185" s="110" t="str">
        <f>IF($B185="","",IF(VLOOKUP($B185,RouteSummarySource!$B$5:$O$563,Route_Summary!K$1,FALSE)="","",VLOOKUP($B185,RouteSummarySource!$B$5:$O$563,Route_Summary!K$1,FALSE)))</f>
        <v>Peak</v>
      </c>
      <c r="L185" s="365" t="str">
        <f>IF($B185="","",IF(VLOOKUP($B185,RouteSummarySource!$B$5:$O$563,Route_Summary!L$1,FALSE)="","",VLOOKUP($B185,RouteSummarySource!$B$5:$O$563,Route_Summary!L$1,FALSE)))</f>
        <v>Peak</v>
      </c>
      <c r="M185" s="112" t="str">
        <f>IF($B185="","",IF(VLOOKUP($B185,RouteSummarySource!$B$5:$O$563,Route_Summary!M$1,FALSE)="","",VLOOKUP($B185,RouteSummarySource!$B$5:$O$563,Route_Summary!M$1,FALSE)))</f>
        <v>Peak</v>
      </c>
      <c r="N185" s="62" t="str">
        <f>IF($B185="","",IF(VLOOKUP($B185,RouteSummarySource!$B$5:$O$563,Route_Summary!N$1,FALSE)="","",VLOOKUP($B185,RouteSummarySource!$B$5:$O$563,Route_Summary!N$1,FALSE)))</f>
        <v>Low</v>
      </c>
      <c r="O185" s="366" t="str">
        <f>IF($B185="","",IF(VLOOKUP($B185,RouteSummarySource!$B$5:$O$563,Route_Summary!O$1,FALSE)="","",VLOOKUP($B185,RouteSummarySource!$B$5:$O$563,Route_Summary!O$1,FALSE)))</f>
        <v>2</v>
      </c>
      <c r="P185" s="110" t="str">
        <f>IF($B185="","",IF(VLOOKUP($B185,RouteSummarySource!$B$5:$Q$563,Route_Summary!P$1,FALSE)=0,"",VLOOKUP($B185,RouteSummarySource!$B$5:$Q$563,Route_Summary!P$1,FALSE)))</f>
        <v>Lowest performing</v>
      </c>
      <c r="Q185" s="365" t="str">
        <f>IF($B185="","",IF(VLOOKUP($B185,RouteSummarySource!$B$5:$Q$563,Route_Summary!Q$1,FALSE)="","",VLOOKUP($B185,RouteSummarySource!$B$5:$Q$563,Route_Summary!Q$1,FALSE)))</f>
        <v>Deleted</v>
      </c>
      <c r="R185" s="358">
        <f>IF($B185="","",IF(VLOOKUP($B185,RouteSummarySource!$B$5:$R$563,Route_Summary!R$1,FALSE)="","",VLOOKUP($B185,RouteSummarySource!$B$5:$R$563,Route_Summary!R$1,FALSE)))</f>
        <v>42248</v>
      </c>
    </row>
    <row r="186" spans="1:18" x14ac:dyDescent="0.25">
      <c r="A186">
        <v>172</v>
      </c>
      <c r="B186" s="110">
        <f>IF(HLOOKUP($B$3,'Route by Jurisdiction'!$A$1:$AP$214,A186,FALSE)="","",HLOOKUP($B$3,'Route by Jurisdiction'!$A$1:$AP$214,A186,FALSE))</f>
        <v>280</v>
      </c>
      <c r="C186" s="363" t="str">
        <f>IF($B186="","",IF(VLOOKUP($B186,RouteSummarySource!$B$5:$O$563,Route_Summary!C$1,FALSE)="","",VLOOKUP($B186,RouteSummarySource!$B$5:$O$563,Route_Summary!C$1,FALSE)))</f>
        <v>Seattle CBD - Bellevue - Renton</v>
      </c>
      <c r="D186" s="110" t="str">
        <f>IF($B186="","",IF(VLOOKUP($B186,RouteSummarySource!$B$5:$O$563,Route_Summary!D$1,FALSE)="","",VLOOKUP($B186,RouteSummarySource!$B$5:$O$563,Route_Summary!D$1,FALSE)))</f>
        <v>Owl</v>
      </c>
      <c r="E186" s="112" t="str">
        <f>IF($B186="","",IF(VLOOKUP($B186,RouteSummarySource!$B$5:$O$563,Route_Summary!E$1,FALSE)="","",VLOOKUP($B186,RouteSummarySource!$B$5:$O$563,Route_Summary!E$1,FALSE)))</f>
        <v>Owl</v>
      </c>
      <c r="F186" s="110" t="str">
        <f>IF($B186="","",IF(VLOOKUP($B186,RouteSummarySource!$B$5:$O$563,Route_Summary!F$1,FALSE)="","",VLOOKUP($B186,RouteSummarySource!$B$5:$O$563,Route_Summary!F$1,FALSE)))</f>
        <v/>
      </c>
      <c r="G186" s="365" t="str">
        <f>IF($B186="","",IF(VLOOKUP($B186,RouteSummarySource!$B$5:$O$563,Route_Summary!G$1,FALSE)="","",VLOOKUP($B186,RouteSummarySource!$B$5:$O$563,Route_Summary!G$1,FALSE)))</f>
        <v/>
      </c>
      <c r="H186" s="112" t="str">
        <f>IF($B186="","",IF(VLOOKUP($B186,RouteSummarySource!$B$5:$O$563,Route_Summary!H$1,FALSE)="","",VLOOKUP($B186,RouteSummarySource!$B$5:$O$563,Route_Summary!H$1,FALSE)))</f>
        <v>D</v>
      </c>
      <c r="I186" s="110" t="str">
        <f>IF($B186="","",IF(VLOOKUP($B186,RouteSummarySource!$B$5:$O$563,Route_Summary!I$1,FALSE)="","",VLOOKUP($B186,RouteSummarySource!$B$5:$O$563,Route_Summary!I$1,FALSE)))</f>
        <v/>
      </c>
      <c r="J186" s="363" t="str">
        <f>IF($B186="","",IF(VLOOKUP($B186,RouteSummarySource!$B$5:$O$563,Route_Summary!J$1,FALSE)="","",VLOOKUP($B186,RouteSummarySource!$B$5:$O$563,Route_Summary!J$1,FALSE)))</f>
        <v/>
      </c>
      <c r="K186" s="110" t="str">
        <f>IF($B186="","",IF(VLOOKUP($B186,RouteSummarySource!$B$5:$O$563,Route_Summary!K$1,FALSE)="","",VLOOKUP($B186,RouteSummarySource!$B$5:$O$563,Route_Summary!K$1,FALSE)))</f>
        <v>None</v>
      </c>
      <c r="L186" s="365" t="str">
        <f>IF($B186="","",IF(VLOOKUP($B186,RouteSummarySource!$B$5:$O$563,Route_Summary!L$1,FALSE)="","",VLOOKUP($B186,RouteSummarySource!$B$5:$O$563,Route_Summary!L$1,FALSE)))</f>
        <v>None</v>
      </c>
      <c r="M186" s="112" t="str">
        <f>IF($B186="","",IF(VLOOKUP($B186,RouteSummarySource!$B$5:$O$563,Route_Summary!M$1,FALSE)="","",VLOOKUP($B186,RouteSummarySource!$B$5:$O$563,Route_Summary!M$1,FALSE)))</f>
        <v>None</v>
      </c>
      <c r="N186" s="62" t="str">
        <f>IF($B186="","",IF(VLOOKUP($B186,RouteSummarySource!$B$5:$O$563,Route_Summary!N$1,FALSE)="","",VLOOKUP($B186,RouteSummarySource!$B$5:$O$563,Route_Summary!N$1,FALSE)))</f>
        <v>High</v>
      </c>
      <c r="O186" s="366" t="str">
        <f>IF($B186="","",IF(VLOOKUP($B186,RouteSummarySource!$B$5:$O$563,Route_Summary!O$1,FALSE)="","",VLOOKUP($B186,RouteSummarySource!$B$5:$O$563,Route_Summary!O$1,FALSE)))</f>
        <v>2, 4</v>
      </c>
      <c r="P186" s="110" t="str">
        <f>IF($B186="","",IF(VLOOKUP($B186,RouteSummarySource!$B$5:$Q$563,Route_Summary!P$1,FALSE)=0,"",VLOOKUP($B186,RouteSummarySource!$B$5:$Q$563,Route_Summary!P$1,FALSE)))</f>
        <v>Lowest performing</v>
      </c>
      <c r="Q186" s="365" t="str">
        <f>IF($B186="","",IF(VLOOKUP($B186,RouteSummarySource!$B$5:$Q$563,Route_Summary!Q$1,FALSE)="","",VLOOKUP($B186,RouteSummarySource!$B$5:$Q$563,Route_Summary!Q$1,FALSE)))</f>
        <v>Deleted</v>
      </c>
      <c r="R186" s="358">
        <f>IF($B186="","",IF(VLOOKUP($B186,RouteSummarySource!$B$5:$R$563,Route_Summary!R$1,FALSE)="","",VLOOKUP($B186,RouteSummarySource!$B$5:$R$563,Route_Summary!R$1,FALSE)))</f>
        <v>41883</v>
      </c>
    </row>
    <row r="187" spans="1:18" x14ac:dyDescent="0.25">
      <c r="A187">
        <v>173</v>
      </c>
      <c r="B187" s="110">
        <f>IF(HLOOKUP($B$3,'Route by Jurisdiction'!$A$1:$AP$214,A187,FALSE)="","",HLOOKUP($B$3,'Route by Jurisdiction'!$A$1:$AP$214,A187,FALSE))</f>
        <v>301</v>
      </c>
      <c r="C187" s="363" t="str">
        <f>IF($B187="","",IF(VLOOKUP($B187,RouteSummarySource!$B$5:$O$563,Route_Summary!C$1,FALSE)="","",VLOOKUP($B187,RouteSummarySource!$B$5:$O$563,Route_Summary!C$1,FALSE)))</f>
        <v>Aurora Village - Seattle CBD</v>
      </c>
      <c r="D187" s="110" t="str">
        <f>IF($B187="","",IF(VLOOKUP($B187,RouteSummarySource!$B$5:$O$563,Route_Summary!D$1,FALSE)="","",VLOOKUP($B187,RouteSummarySource!$B$5:$O$563,Route_Summary!D$1,FALSE)))</f>
        <v>Peak</v>
      </c>
      <c r="E187" s="112" t="str">
        <f>IF($B187="","",IF(VLOOKUP($B187,RouteSummarySource!$B$5:$O$563,Route_Summary!E$1,FALSE)="","",VLOOKUP($B187,RouteSummarySource!$B$5:$O$563,Route_Summary!E$1,FALSE)))</f>
        <v>Peak</v>
      </c>
      <c r="F187" s="110" t="str">
        <f>IF($B187="","",IF(VLOOKUP($B187,RouteSummarySource!$B$5:$O$563,Route_Summary!F$1,FALSE)="","",VLOOKUP($B187,RouteSummarySource!$B$5:$O$563,Route_Summary!F$1,FALSE)))</f>
        <v>B</v>
      </c>
      <c r="G187" s="365" t="str">
        <f>IF($B187="","",IF(VLOOKUP($B187,RouteSummarySource!$B$5:$O$563,Route_Summary!G$1,FALSE)="","",VLOOKUP($B187,RouteSummarySource!$B$5:$O$563,Route_Summary!G$1,FALSE)))</f>
        <v/>
      </c>
      <c r="H187" s="112" t="str">
        <f>IF($B187="","",IF(VLOOKUP($B187,RouteSummarySource!$B$5:$O$563,Route_Summary!H$1,FALSE)="","",VLOOKUP($B187,RouteSummarySource!$B$5:$O$563,Route_Summary!H$1,FALSE)))</f>
        <v/>
      </c>
      <c r="I187" s="110" t="str">
        <f>IF($B187="","",IF(VLOOKUP($B187,RouteSummarySource!$B$5:$O$563,Route_Summary!I$1,FALSE)="","",VLOOKUP($B187,RouteSummarySource!$B$5:$O$563,Route_Summary!I$1,FALSE)))</f>
        <v>Yes</v>
      </c>
      <c r="J187" s="363" t="str">
        <f>IF($B187="","",IF(VLOOKUP($B187,RouteSummarySource!$B$5:$O$563,Route_Summary!J$1,FALSE)="","",VLOOKUP($B187,RouteSummarySource!$B$5:$O$563,Route_Summary!J$1,FALSE)))</f>
        <v>No</v>
      </c>
      <c r="K187" s="110" t="str">
        <f>IF($B187="","",IF(VLOOKUP($B187,RouteSummarySource!$B$5:$O$563,Route_Summary!K$1,FALSE)="","",VLOOKUP($B187,RouteSummarySource!$B$5:$O$563,Route_Summary!K$1,FALSE)))</f>
        <v>Peak</v>
      </c>
      <c r="L187" s="365" t="str">
        <f>IF($B187="","",IF(VLOOKUP($B187,RouteSummarySource!$B$5:$O$563,Route_Summary!L$1,FALSE)="","",VLOOKUP($B187,RouteSummarySource!$B$5:$O$563,Route_Summary!L$1,FALSE)))</f>
        <v>Peak</v>
      </c>
      <c r="M187" s="112" t="str">
        <f>IF($B187="","",IF(VLOOKUP($B187,RouteSummarySource!$B$5:$O$563,Route_Summary!M$1,FALSE)="","",VLOOKUP($B187,RouteSummarySource!$B$5:$O$563,Route_Summary!M$1,FALSE)))</f>
        <v>Peak</v>
      </c>
      <c r="N187" s="62" t="str">
        <f>IF($B187="","",IF(VLOOKUP($B187,RouteSummarySource!$B$5:$O$563,Route_Summary!N$1,FALSE)="","",VLOOKUP($B187,RouteSummarySource!$B$5:$O$563,Route_Summary!N$1,FALSE)))</f>
        <v>Low</v>
      </c>
      <c r="O187" s="366" t="str">
        <f>IF($B187="","",IF(VLOOKUP($B187,RouteSummarySource!$B$5:$O$563,Route_Summary!O$1,FALSE)="","",VLOOKUP($B187,RouteSummarySource!$B$5:$O$563,Route_Summary!O$1,FALSE)))</f>
        <v>4</v>
      </c>
      <c r="P187" s="110" t="str">
        <f>IF($B187="","",IF(VLOOKUP($B187,RouteSummarySource!$B$5:$Q$563,Route_Summary!P$1,FALSE)=0,"",VLOOKUP($B187,RouteSummarySource!$B$5:$Q$563,Route_Summary!P$1,FALSE)))</f>
        <v/>
      </c>
      <c r="Q187" s="365" t="str">
        <f>IF($B187="","",IF(VLOOKUP($B187,RouteSummarySource!$B$5:$Q$563,Route_Summary!Q$1,FALSE)="","",VLOOKUP($B187,RouteSummarySource!$B$5:$Q$563,Route_Summary!Q$1,FALSE)))</f>
        <v>Unchanged</v>
      </c>
      <c r="R187" s="358" t="str">
        <f>IF($B187="","",IF(VLOOKUP($B187,RouteSummarySource!$B$5:$R$563,Route_Summary!R$1,FALSE)="","",VLOOKUP($B187,RouteSummarySource!$B$5:$R$563,Route_Summary!R$1,FALSE)))</f>
        <v>N/A</v>
      </c>
    </row>
    <row r="188" spans="1:18" x14ac:dyDescent="0.25">
      <c r="A188">
        <v>174</v>
      </c>
      <c r="B188" s="110" t="str">
        <f>IF(HLOOKUP($B$3,'Route by Jurisdiction'!$A$1:$AP$214,A188,FALSE)="","",HLOOKUP($B$3,'Route by Jurisdiction'!$A$1:$AP$214,A188,FALSE))</f>
        <v>303EX</v>
      </c>
      <c r="C188" s="363" t="str">
        <f>IF($B188="","",IF(VLOOKUP($B188,RouteSummarySource!$B$5:$O$563,Route_Summary!C$1,FALSE)="","",VLOOKUP($B188,RouteSummarySource!$B$5:$O$563,Route_Summary!C$1,FALSE)))</f>
        <v>Shoreline - First Hill</v>
      </c>
      <c r="D188" s="110" t="str">
        <f>IF($B188="","",IF(VLOOKUP($B188,RouteSummarySource!$B$5:$O$563,Route_Summary!D$1,FALSE)="","",VLOOKUP($B188,RouteSummarySource!$B$5:$O$563,Route_Summary!D$1,FALSE)))</f>
        <v>Peak</v>
      </c>
      <c r="E188" s="112" t="str">
        <f>IF($B188="","",IF(VLOOKUP($B188,RouteSummarySource!$B$5:$O$563,Route_Summary!E$1,FALSE)="","",VLOOKUP($B188,RouteSummarySource!$B$5:$O$563,Route_Summary!E$1,FALSE)))</f>
        <v>Peak</v>
      </c>
      <c r="F188" s="110" t="str">
        <f>IF($B188="","",IF(VLOOKUP($B188,RouteSummarySource!$B$5:$O$563,Route_Summary!F$1,FALSE)="","",VLOOKUP($B188,RouteSummarySource!$B$5:$O$563,Route_Summary!F$1,FALSE)))</f>
        <v>B</v>
      </c>
      <c r="G188" s="365" t="str">
        <f>IF($B188="","",IF(VLOOKUP($B188,RouteSummarySource!$B$5:$O$563,Route_Summary!G$1,FALSE)="","",VLOOKUP($B188,RouteSummarySource!$B$5:$O$563,Route_Summary!G$1,FALSE)))</f>
        <v/>
      </c>
      <c r="H188" s="112" t="str">
        <f>IF($B188="","",IF(VLOOKUP($B188,RouteSummarySource!$B$5:$O$563,Route_Summary!H$1,FALSE)="","",VLOOKUP($B188,RouteSummarySource!$B$5:$O$563,Route_Summary!H$1,FALSE)))</f>
        <v/>
      </c>
      <c r="I188" s="110" t="str">
        <f>IF($B188="","",IF(VLOOKUP($B188,RouteSummarySource!$B$5:$O$563,Route_Summary!I$1,FALSE)="","",VLOOKUP($B188,RouteSummarySource!$B$5:$O$563,Route_Summary!I$1,FALSE)))</f>
        <v>Yes</v>
      </c>
      <c r="J188" s="363" t="str">
        <f>IF($B188="","",IF(VLOOKUP($B188,RouteSummarySource!$B$5:$O$563,Route_Summary!J$1,FALSE)="","",VLOOKUP($B188,RouteSummarySource!$B$5:$O$563,Route_Summary!J$1,FALSE)))</f>
        <v>Yes</v>
      </c>
      <c r="K188" s="110" t="str">
        <f>IF($B188="","",IF(VLOOKUP($B188,RouteSummarySource!$B$5:$O$563,Route_Summary!K$1,FALSE)="","",VLOOKUP($B188,RouteSummarySource!$B$5:$O$563,Route_Summary!K$1,FALSE)))</f>
        <v>Peak</v>
      </c>
      <c r="L188" s="365" t="str">
        <f>IF($B188="","",IF(VLOOKUP($B188,RouteSummarySource!$B$5:$O$563,Route_Summary!L$1,FALSE)="","",VLOOKUP($B188,RouteSummarySource!$B$5:$O$563,Route_Summary!L$1,FALSE)))</f>
        <v>Peak</v>
      </c>
      <c r="M188" s="112" t="str">
        <f>IF($B188="","",IF(VLOOKUP($B188,RouteSummarySource!$B$5:$O$563,Route_Summary!M$1,FALSE)="","",VLOOKUP($B188,RouteSummarySource!$B$5:$O$563,Route_Summary!M$1,FALSE)))</f>
        <v>Peak</v>
      </c>
      <c r="N188" s="62" t="str">
        <f>IF($B188="","",IF(VLOOKUP($B188,RouteSummarySource!$B$5:$O$563,Route_Summary!N$1,FALSE)="","",VLOOKUP($B188,RouteSummarySource!$B$5:$O$563,Route_Summary!N$1,FALSE)))</f>
        <v>Low</v>
      </c>
      <c r="O188" s="366" t="str">
        <f>IF($B188="","",IF(VLOOKUP($B188,RouteSummarySource!$B$5:$O$563,Route_Summary!O$1,FALSE)="","",VLOOKUP($B188,RouteSummarySource!$B$5:$O$563,Route_Summary!O$1,FALSE)))</f>
        <v>1, 4</v>
      </c>
      <c r="P188" s="110" t="str">
        <f>IF($B188="","",IF(VLOOKUP($B188,RouteSummarySource!$B$5:$Q$563,Route_Summary!P$1,FALSE)=0,"",VLOOKUP($B188,RouteSummarySource!$B$5:$Q$563,Route_Summary!P$1,FALSE)))</f>
        <v/>
      </c>
      <c r="Q188" s="365" t="str">
        <f>IF($B188="","",IF(VLOOKUP($B188,RouteSummarySource!$B$5:$Q$563,Route_Summary!Q$1,FALSE)="","",VLOOKUP($B188,RouteSummarySource!$B$5:$Q$563,Route_Summary!Q$1,FALSE)))</f>
        <v>Unchanged</v>
      </c>
      <c r="R188" s="358" t="str">
        <f>IF($B188="","",IF(VLOOKUP($B188,RouteSummarySource!$B$5:$R$563,Route_Summary!R$1,FALSE)="","",VLOOKUP($B188,RouteSummarySource!$B$5:$R$563,Route_Summary!R$1,FALSE)))</f>
        <v>N/A</v>
      </c>
    </row>
    <row r="189" spans="1:18" x14ac:dyDescent="0.25">
      <c r="A189">
        <v>175</v>
      </c>
      <c r="B189" s="110">
        <f>IF(HLOOKUP($B$3,'Route by Jurisdiction'!$A$1:$AP$214,A189,FALSE)="","",HLOOKUP($B$3,'Route by Jurisdiction'!$A$1:$AP$214,A189,FALSE))</f>
        <v>304</v>
      </c>
      <c r="C189" s="363" t="str">
        <f>IF($B189="","",IF(VLOOKUP($B189,RouteSummarySource!$B$5:$O$563,Route_Summary!C$1,FALSE)="","",VLOOKUP($B189,RouteSummarySource!$B$5:$O$563,Route_Summary!C$1,FALSE)))</f>
        <v>Richmond Beach - Seattle CBD</v>
      </c>
      <c r="D189" s="110" t="str">
        <f>IF($B189="","",IF(VLOOKUP($B189,RouteSummarySource!$B$5:$O$563,Route_Summary!D$1,FALSE)="","",VLOOKUP($B189,RouteSummarySource!$B$5:$O$563,Route_Summary!D$1,FALSE)))</f>
        <v>Peak</v>
      </c>
      <c r="E189" s="112" t="str">
        <f>IF($B189="","",IF(VLOOKUP($B189,RouteSummarySource!$B$5:$O$563,Route_Summary!E$1,FALSE)="","",VLOOKUP($B189,RouteSummarySource!$B$5:$O$563,Route_Summary!E$1,FALSE)))</f>
        <v>Peak</v>
      </c>
      <c r="F189" s="110" t="str">
        <f>IF($B189="","",IF(VLOOKUP($B189,RouteSummarySource!$B$5:$O$563,Route_Summary!F$1,FALSE)="","",VLOOKUP($B189,RouteSummarySource!$B$5:$O$563,Route_Summary!F$1,FALSE)))</f>
        <v>C</v>
      </c>
      <c r="G189" s="365" t="str">
        <f>IF($B189="","",IF(VLOOKUP($B189,RouteSummarySource!$B$5:$O$563,Route_Summary!G$1,FALSE)="","",VLOOKUP($B189,RouteSummarySource!$B$5:$O$563,Route_Summary!G$1,FALSE)))</f>
        <v/>
      </c>
      <c r="H189" s="112" t="str">
        <f>IF($B189="","",IF(VLOOKUP($B189,RouteSummarySource!$B$5:$O$563,Route_Summary!H$1,FALSE)="","",VLOOKUP($B189,RouteSummarySource!$B$5:$O$563,Route_Summary!H$1,FALSE)))</f>
        <v/>
      </c>
      <c r="I189" s="110" t="str">
        <f>IF($B189="","",IF(VLOOKUP($B189,RouteSummarySource!$B$5:$O$563,Route_Summary!I$1,FALSE)="","",VLOOKUP($B189,RouteSummarySource!$B$5:$O$563,Route_Summary!I$1,FALSE)))</f>
        <v>Yes</v>
      </c>
      <c r="J189" s="363" t="str">
        <f>IF($B189="","",IF(VLOOKUP($B189,RouteSummarySource!$B$5:$O$563,Route_Summary!J$1,FALSE)="","",VLOOKUP($B189,RouteSummarySource!$B$5:$O$563,Route_Summary!J$1,FALSE)))</f>
        <v>No</v>
      </c>
      <c r="K189" s="110" t="str">
        <f>IF($B189="","",IF(VLOOKUP($B189,RouteSummarySource!$B$5:$O$563,Route_Summary!K$1,FALSE)="","",VLOOKUP($B189,RouteSummarySource!$B$5:$O$563,Route_Summary!K$1,FALSE)))</f>
        <v>Peak</v>
      </c>
      <c r="L189" s="365" t="str">
        <f>IF($B189="","",IF(VLOOKUP($B189,RouteSummarySource!$B$5:$O$563,Route_Summary!L$1,FALSE)="","",VLOOKUP($B189,RouteSummarySource!$B$5:$O$563,Route_Summary!L$1,FALSE)))</f>
        <v>Peak</v>
      </c>
      <c r="M189" s="112" t="str">
        <f>IF($B189="","",IF(VLOOKUP($B189,RouteSummarySource!$B$5:$O$563,Route_Summary!M$1,FALSE)="","",VLOOKUP($B189,RouteSummarySource!$B$5:$O$563,Route_Summary!M$1,FALSE)))</f>
        <v>Peak</v>
      </c>
      <c r="N189" s="62" t="str">
        <f>IF($B189="","",IF(VLOOKUP($B189,RouteSummarySource!$B$5:$O$563,Route_Summary!N$1,FALSE)="","",VLOOKUP($B189,RouteSummarySource!$B$5:$O$563,Route_Summary!N$1,FALSE)))</f>
        <v>Low</v>
      </c>
      <c r="O189" s="366" t="str">
        <f>IF($B189="","",IF(VLOOKUP($B189,RouteSummarySource!$B$5:$O$563,Route_Summary!O$1,FALSE)="","",VLOOKUP($B189,RouteSummarySource!$B$5:$O$563,Route_Summary!O$1,FALSE)))</f>
        <v>-</v>
      </c>
      <c r="P189" s="110" t="str">
        <f>IF($B189="","",IF(VLOOKUP($B189,RouteSummarySource!$B$5:$Q$563,Route_Summary!P$1,FALSE)=0,"",VLOOKUP($B189,RouteSummarySource!$B$5:$Q$563,Route_Summary!P$1,FALSE)))</f>
        <v>Lowest performing</v>
      </c>
      <c r="Q189" s="365" t="str">
        <f>IF($B189="","",IF(VLOOKUP($B189,RouteSummarySource!$B$5:$Q$563,Route_Summary!Q$1,FALSE)="","",VLOOKUP($B189,RouteSummarySource!$B$5:$Q$563,Route_Summary!Q$1,FALSE)))</f>
        <v>Deleted</v>
      </c>
      <c r="R189" s="358">
        <f>IF($B189="","",IF(VLOOKUP($B189,RouteSummarySource!$B$5:$R$563,Route_Summary!R$1,FALSE)="","",VLOOKUP($B189,RouteSummarySource!$B$5:$R$563,Route_Summary!R$1,FALSE)))</f>
        <v>42248</v>
      </c>
    </row>
    <row r="190" spans="1:18" x14ac:dyDescent="0.25">
      <c r="A190">
        <v>176</v>
      </c>
      <c r="B190" s="110" t="str">
        <f>IF(HLOOKUP($B$3,'Route by Jurisdiction'!$A$1:$AP$214,A190,FALSE)="","",HLOOKUP($B$3,'Route by Jurisdiction'!$A$1:$AP$214,A190,FALSE))</f>
        <v>306EX</v>
      </c>
      <c r="C190" s="363" t="str">
        <f>IF($B190="","",IF(VLOOKUP($B190,RouteSummarySource!$B$5:$O$563,Route_Summary!C$1,FALSE)="","",VLOOKUP($B190,RouteSummarySource!$B$5:$O$563,Route_Summary!C$1,FALSE)))</f>
        <v>Kenmore - Seattle CBD</v>
      </c>
      <c r="D190" s="110" t="str">
        <f>IF($B190="","",IF(VLOOKUP($B190,RouteSummarySource!$B$5:$O$563,Route_Summary!D$1,FALSE)="","",VLOOKUP($B190,RouteSummarySource!$B$5:$O$563,Route_Summary!D$1,FALSE)))</f>
        <v>Peak</v>
      </c>
      <c r="E190" s="112" t="str">
        <f>IF($B190="","",IF(VLOOKUP($B190,RouteSummarySource!$B$5:$O$563,Route_Summary!E$1,FALSE)="","",VLOOKUP($B190,RouteSummarySource!$B$5:$O$563,Route_Summary!E$1,FALSE)))</f>
        <v>Peak</v>
      </c>
      <c r="F190" s="110" t="str">
        <f>IF($B190="","",IF(VLOOKUP($B190,RouteSummarySource!$B$5:$O$563,Route_Summary!F$1,FALSE)="","",VLOOKUP($B190,RouteSummarySource!$B$5:$O$563,Route_Summary!F$1,FALSE)))</f>
        <v>D</v>
      </c>
      <c r="G190" s="365" t="str">
        <f>IF($B190="","",IF(VLOOKUP($B190,RouteSummarySource!$B$5:$O$563,Route_Summary!G$1,FALSE)="","",VLOOKUP($B190,RouteSummarySource!$B$5:$O$563,Route_Summary!G$1,FALSE)))</f>
        <v/>
      </c>
      <c r="H190" s="112" t="str">
        <f>IF($B190="","",IF(VLOOKUP($B190,RouteSummarySource!$B$5:$O$563,Route_Summary!H$1,FALSE)="","",VLOOKUP($B190,RouteSummarySource!$B$5:$O$563,Route_Summary!H$1,FALSE)))</f>
        <v/>
      </c>
      <c r="I190" s="110" t="str">
        <f>IF($B190="","",IF(VLOOKUP($B190,RouteSummarySource!$B$5:$O$563,Route_Summary!I$1,FALSE)="","",VLOOKUP($B190,RouteSummarySource!$B$5:$O$563,Route_Summary!I$1,FALSE)))</f>
        <v>No</v>
      </c>
      <c r="J190" s="363" t="str">
        <f>IF($B190="","",IF(VLOOKUP($B190,RouteSummarySource!$B$5:$O$563,Route_Summary!J$1,FALSE)="","",VLOOKUP($B190,RouteSummarySource!$B$5:$O$563,Route_Summary!J$1,FALSE)))</f>
        <v>No</v>
      </c>
      <c r="K190" s="110" t="str">
        <f>IF($B190="","",IF(VLOOKUP($B190,RouteSummarySource!$B$5:$O$563,Route_Summary!K$1,FALSE)="","",VLOOKUP($B190,RouteSummarySource!$B$5:$O$563,Route_Summary!K$1,FALSE)))</f>
        <v>Peak</v>
      </c>
      <c r="L190" s="365" t="str">
        <f>IF($B190="","",IF(VLOOKUP($B190,RouteSummarySource!$B$5:$O$563,Route_Summary!L$1,FALSE)="","",VLOOKUP($B190,RouteSummarySource!$B$5:$O$563,Route_Summary!L$1,FALSE)))</f>
        <v>Peak</v>
      </c>
      <c r="M190" s="112" t="str">
        <f>IF($B190="","",IF(VLOOKUP($B190,RouteSummarySource!$B$5:$O$563,Route_Summary!M$1,FALSE)="","",VLOOKUP($B190,RouteSummarySource!$B$5:$O$563,Route_Summary!M$1,FALSE)))</f>
        <v>Peak</v>
      </c>
      <c r="N190" s="62" t="str">
        <f>IF($B190="","",IF(VLOOKUP($B190,RouteSummarySource!$B$5:$O$563,Route_Summary!N$1,FALSE)="","",VLOOKUP($B190,RouteSummarySource!$B$5:$O$563,Route_Summary!N$1,FALSE)))</f>
        <v>High</v>
      </c>
      <c r="O190" s="366" t="str">
        <f>IF($B190="","",IF(VLOOKUP($B190,RouteSummarySource!$B$5:$O$563,Route_Summary!O$1,FALSE)="","",VLOOKUP($B190,RouteSummarySource!$B$5:$O$563,Route_Summary!O$1,FALSE)))</f>
        <v>-</v>
      </c>
      <c r="P190" s="110" t="str">
        <f>IF($B190="","",IF(VLOOKUP($B190,RouteSummarySource!$B$5:$Q$563,Route_Summary!P$1,FALSE)=0,"",VLOOKUP($B190,RouteSummarySource!$B$5:$Q$563,Route_Summary!P$1,FALSE)))</f>
        <v>Low performing</v>
      </c>
      <c r="Q190" s="365" t="str">
        <f>IF($B190="","",IF(VLOOKUP($B190,RouteSummarySource!$B$5:$Q$563,Route_Summary!Q$1,FALSE)="","",VLOOKUP($B190,RouteSummarySource!$B$5:$Q$563,Route_Summary!Q$1,FALSE)))</f>
        <v>Deleted</v>
      </c>
      <c r="R190" s="358">
        <f>IF($B190="","",IF(VLOOKUP($B190,RouteSummarySource!$B$5:$R$563,Route_Summary!R$1,FALSE)="","",VLOOKUP($B190,RouteSummarySource!$B$5:$R$563,Route_Summary!R$1,FALSE)))</f>
        <v>41883</v>
      </c>
    </row>
    <row r="191" spans="1:18" x14ac:dyDescent="0.25">
      <c r="A191">
        <v>177</v>
      </c>
      <c r="B191" s="110">
        <f>IF(HLOOKUP($B$3,'Route by Jurisdiction'!$A$1:$AP$214,A191,FALSE)="","",HLOOKUP($B$3,'Route by Jurisdiction'!$A$1:$AP$214,A191,FALSE))</f>
        <v>308</v>
      </c>
      <c r="C191" s="363" t="str">
        <f>IF($B191="","",IF(VLOOKUP($B191,RouteSummarySource!$B$5:$O$563,Route_Summary!C$1,FALSE)="","",VLOOKUP($B191,RouteSummarySource!$B$5:$O$563,Route_Summary!C$1,FALSE)))</f>
        <v>Horizon View - Seattle CBD</v>
      </c>
      <c r="D191" s="110" t="str">
        <f>IF($B191="","",IF(VLOOKUP($B191,RouteSummarySource!$B$5:$O$563,Route_Summary!D$1,FALSE)="","",VLOOKUP($B191,RouteSummarySource!$B$5:$O$563,Route_Summary!D$1,FALSE)))</f>
        <v>Peak</v>
      </c>
      <c r="E191" s="112" t="str">
        <f>IF($B191="","",IF(VLOOKUP($B191,RouteSummarySource!$B$5:$O$563,Route_Summary!E$1,FALSE)="","",VLOOKUP($B191,RouteSummarySource!$B$5:$O$563,Route_Summary!E$1,FALSE)))</f>
        <v>Peak</v>
      </c>
      <c r="F191" s="110" t="str">
        <f>IF($B191="","",IF(VLOOKUP($B191,RouteSummarySource!$B$5:$O$563,Route_Summary!F$1,FALSE)="","",VLOOKUP($B191,RouteSummarySource!$B$5:$O$563,Route_Summary!F$1,FALSE)))</f>
        <v>C</v>
      </c>
      <c r="G191" s="365" t="str">
        <f>IF($B191="","",IF(VLOOKUP($B191,RouteSummarySource!$B$5:$O$563,Route_Summary!G$1,FALSE)="","",VLOOKUP($B191,RouteSummarySource!$B$5:$O$563,Route_Summary!G$1,FALSE)))</f>
        <v/>
      </c>
      <c r="H191" s="112" t="str">
        <f>IF($B191="","",IF(VLOOKUP($B191,RouteSummarySource!$B$5:$O$563,Route_Summary!H$1,FALSE)="","",VLOOKUP($B191,RouteSummarySource!$B$5:$O$563,Route_Summary!H$1,FALSE)))</f>
        <v/>
      </c>
      <c r="I191" s="110" t="str">
        <f>IF($B191="","",IF(VLOOKUP($B191,RouteSummarySource!$B$5:$O$563,Route_Summary!I$1,FALSE)="","",VLOOKUP($B191,RouteSummarySource!$B$5:$O$563,Route_Summary!I$1,FALSE)))</f>
        <v>No</v>
      </c>
      <c r="J191" s="363" t="str">
        <f>IF($B191="","",IF(VLOOKUP($B191,RouteSummarySource!$B$5:$O$563,Route_Summary!J$1,FALSE)="","",VLOOKUP($B191,RouteSummarySource!$B$5:$O$563,Route_Summary!J$1,FALSE)))</f>
        <v>No</v>
      </c>
      <c r="K191" s="110" t="str">
        <f>IF($B191="","",IF(VLOOKUP($B191,RouteSummarySource!$B$5:$O$563,Route_Summary!K$1,FALSE)="","",VLOOKUP($B191,RouteSummarySource!$B$5:$O$563,Route_Summary!K$1,FALSE)))</f>
        <v>Peak</v>
      </c>
      <c r="L191" s="365" t="str">
        <f>IF($B191="","",IF(VLOOKUP($B191,RouteSummarySource!$B$5:$O$563,Route_Summary!L$1,FALSE)="","",VLOOKUP($B191,RouteSummarySource!$B$5:$O$563,Route_Summary!L$1,FALSE)))</f>
        <v>Peak</v>
      </c>
      <c r="M191" s="112" t="str">
        <f>IF($B191="","",IF(VLOOKUP($B191,RouteSummarySource!$B$5:$O$563,Route_Summary!M$1,FALSE)="","",VLOOKUP($B191,RouteSummarySource!$B$5:$O$563,Route_Summary!M$1,FALSE)))</f>
        <v>Peak</v>
      </c>
      <c r="N191" s="62" t="str">
        <f>IF($B191="","",IF(VLOOKUP($B191,RouteSummarySource!$B$5:$O$563,Route_Summary!N$1,FALSE)="","",VLOOKUP($B191,RouteSummarySource!$B$5:$O$563,Route_Summary!N$1,FALSE)))</f>
        <v>Low</v>
      </c>
      <c r="O191" s="366" t="str">
        <f>IF($B191="","",IF(VLOOKUP($B191,RouteSummarySource!$B$5:$O$563,Route_Summary!O$1,FALSE)="","",VLOOKUP($B191,RouteSummarySource!$B$5:$O$563,Route_Summary!O$1,FALSE)))</f>
        <v>-</v>
      </c>
      <c r="P191" s="110" t="str">
        <f>IF($B191="","",IF(VLOOKUP($B191,RouteSummarySource!$B$5:$Q$563,Route_Summary!P$1,FALSE)=0,"",VLOOKUP($B191,RouteSummarySource!$B$5:$Q$563,Route_Summary!P$1,FALSE)))</f>
        <v>Lowest performing</v>
      </c>
      <c r="Q191" s="365" t="str">
        <f>IF($B191="","",IF(VLOOKUP($B191,RouteSummarySource!$B$5:$Q$563,Route_Summary!Q$1,FALSE)="","",VLOOKUP($B191,RouteSummarySource!$B$5:$Q$563,Route_Summary!Q$1,FALSE)))</f>
        <v>Deleted</v>
      </c>
      <c r="R191" s="358">
        <f>IF($B191="","",IF(VLOOKUP($B191,RouteSummarySource!$B$5:$R$563,Route_Summary!R$1,FALSE)="","",VLOOKUP($B191,RouteSummarySource!$B$5:$R$563,Route_Summary!R$1,FALSE)))</f>
        <v>42248</v>
      </c>
    </row>
    <row r="192" spans="1:18" x14ac:dyDescent="0.25">
      <c r="A192">
        <v>178</v>
      </c>
      <c r="B192" s="110" t="str">
        <f>IF(HLOOKUP($B$3,'Route by Jurisdiction'!$A$1:$AP$214,A192,FALSE)="","",HLOOKUP($B$3,'Route by Jurisdiction'!$A$1:$AP$214,A192,FALSE))</f>
        <v>309EX</v>
      </c>
      <c r="C192" s="363" t="str">
        <f>IF($B192="","",IF(VLOOKUP($B192,RouteSummarySource!$B$5:$O$563,Route_Summary!C$1,FALSE)="","",VLOOKUP($B192,RouteSummarySource!$B$5:$O$563,Route_Summary!C$1,FALSE)))</f>
        <v>Kenmore - First Hill</v>
      </c>
      <c r="D192" s="110" t="str">
        <f>IF($B192="","",IF(VLOOKUP($B192,RouteSummarySource!$B$5:$O$563,Route_Summary!D$1,FALSE)="","",VLOOKUP($B192,RouteSummarySource!$B$5:$O$563,Route_Summary!D$1,FALSE)))</f>
        <v>Peak</v>
      </c>
      <c r="E192" s="112" t="str">
        <f>IF($B192="","",IF(VLOOKUP($B192,RouteSummarySource!$B$5:$O$563,Route_Summary!E$1,FALSE)="","",VLOOKUP($B192,RouteSummarySource!$B$5:$O$563,Route_Summary!E$1,FALSE)))</f>
        <v>Peak</v>
      </c>
      <c r="F192" s="110" t="str">
        <f>IF($B192="","",IF(VLOOKUP($B192,RouteSummarySource!$B$5:$O$563,Route_Summary!F$1,FALSE)="","",VLOOKUP($B192,RouteSummarySource!$B$5:$O$563,Route_Summary!F$1,FALSE)))</f>
        <v>E</v>
      </c>
      <c r="G192" s="365" t="str">
        <f>IF($B192="","",IF(VLOOKUP($B192,RouteSummarySource!$B$5:$O$563,Route_Summary!G$1,FALSE)="","",VLOOKUP($B192,RouteSummarySource!$B$5:$O$563,Route_Summary!G$1,FALSE)))</f>
        <v/>
      </c>
      <c r="H192" s="112" t="str">
        <f>IF($B192="","",IF(VLOOKUP($B192,RouteSummarySource!$B$5:$O$563,Route_Summary!H$1,FALSE)="","",VLOOKUP($B192,RouteSummarySource!$B$5:$O$563,Route_Summary!H$1,FALSE)))</f>
        <v/>
      </c>
      <c r="I192" s="110" t="str">
        <f>IF($B192="","",IF(VLOOKUP($B192,RouteSummarySource!$B$5:$O$563,Route_Summary!I$1,FALSE)="","",VLOOKUP($B192,RouteSummarySource!$B$5:$O$563,Route_Summary!I$1,FALSE)))</f>
        <v>Yes</v>
      </c>
      <c r="J192" s="363" t="str">
        <f>IF($B192="","",IF(VLOOKUP($B192,RouteSummarySource!$B$5:$O$563,Route_Summary!J$1,FALSE)="","",VLOOKUP($B192,RouteSummarySource!$B$5:$O$563,Route_Summary!J$1,FALSE)))</f>
        <v>No</v>
      </c>
      <c r="K192" s="110" t="str">
        <f>IF($B192="","",IF(VLOOKUP($B192,RouteSummarySource!$B$5:$O$563,Route_Summary!K$1,FALSE)="","",VLOOKUP($B192,RouteSummarySource!$B$5:$O$563,Route_Summary!K$1,FALSE)))</f>
        <v>Peak</v>
      </c>
      <c r="L192" s="365" t="str">
        <f>IF($B192="","",IF(VLOOKUP($B192,RouteSummarySource!$B$5:$O$563,Route_Summary!L$1,FALSE)="","",VLOOKUP($B192,RouteSummarySource!$B$5:$O$563,Route_Summary!L$1,FALSE)))</f>
        <v>Peak</v>
      </c>
      <c r="M192" s="112" t="str">
        <f>IF($B192="","",IF(VLOOKUP($B192,RouteSummarySource!$B$5:$O$563,Route_Summary!M$1,FALSE)="","",VLOOKUP($B192,RouteSummarySource!$B$5:$O$563,Route_Summary!M$1,FALSE)))</f>
        <v>Peak</v>
      </c>
      <c r="N192" s="62" t="str">
        <f>IF($B192="","",IF(VLOOKUP($B192,RouteSummarySource!$B$5:$O$563,Route_Summary!N$1,FALSE)="","",VLOOKUP($B192,RouteSummarySource!$B$5:$O$563,Route_Summary!N$1,FALSE)))</f>
        <v>High</v>
      </c>
      <c r="O192" s="366" t="str">
        <f>IF($B192="","",IF(VLOOKUP($B192,RouteSummarySource!$B$5:$O$563,Route_Summary!O$1,FALSE)="","",VLOOKUP($B192,RouteSummarySource!$B$5:$O$563,Route_Summary!O$1,FALSE)))</f>
        <v>-</v>
      </c>
      <c r="P192" s="110" t="str">
        <f>IF($B192="","",IF(VLOOKUP($B192,RouteSummarySource!$B$5:$Q$563,Route_Summary!P$1,FALSE)=0,"",VLOOKUP($B192,RouteSummarySource!$B$5:$Q$563,Route_Summary!P$1,FALSE)))</f>
        <v/>
      </c>
      <c r="Q192" s="365" t="str">
        <f>IF($B192="","",IF(VLOOKUP($B192,RouteSummarySource!$B$5:$Q$563,Route_Summary!Q$1,FALSE)="","",VLOOKUP($B192,RouteSummarySource!$B$5:$Q$563,Route_Summary!Q$1,FALSE)))</f>
        <v>Unchanged</v>
      </c>
      <c r="R192" s="358" t="str">
        <f>IF($B192="","",IF(VLOOKUP($B192,RouteSummarySource!$B$5:$R$563,Route_Summary!R$1,FALSE)="","",VLOOKUP($B192,RouteSummarySource!$B$5:$R$563,Route_Summary!R$1,FALSE)))</f>
        <v>N/A</v>
      </c>
    </row>
    <row r="193" spans="1:18" x14ac:dyDescent="0.25">
      <c r="A193">
        <v>179</v>
      </c>
      <c r="B193" s="110">
        <f>IF(HLOOKUP($B$3,'Route by Jurisdiction'!$A$1:$AP$214,A193,FALSE)="","",HLOOKUP($B$3,'Route by Jurisdiction'!$A$1:$AP$214,A193,FALSE))</f>
        <v>311</v>
      </c>
      <c r="C193" s="363" t="str">
        <f>IF($B193="","",IF(VLOOKUP($B193,RouteSummarySource!$B$5:$O$563,Route_Summary!C$1,FALSE)="","",VLOOKUP($B193,RouteSummarySource!$B$5:$O$563,Route_Summary!C$1,FALSE)))</f>
        <v>Duvall - Woodinville - Seattle CBD</v>
      </c>
      <c r="D193" s="110" t="str">
        <f>IF($B193="","",IF(VLOOKUP($B193,RouteSummarySource!$B$5:$O$563,Route_Summary!D$1,FALSE)="","",VLOOKUP($B193,RouteSummarySource!$B$5:$O$563,Route_Summary!D$1,FALSE)))</f>
        <v>Peak</v>
      </c>
      <c r="E193" s="112" t="str">
        <f>IF($B193="","",IF(VLOOKUP($B193,RouteSummarySource!$B$5:$O$563,Route_Summary!E$1,FALSE)="","",VLOOKUP($B193,RouteSummarySource!$B$5:$O$563,Route_Summary!E$1,FALSE)))</f>
        <v>Peak</v>
      </c>
      <c r="F193" s="110" t="str">
        <f>IF($B193="","",IF(VLOOKUP($B193,RouteSummarySource!$B$5:$O$563,Route_Summary!F$1,FALSE)="","",VLOOKUP($B193,RouteSummarySource!$B$5:$O$563,Route_Summary!F$1,FALSE)))</f>
        <v>D</v>
      </c>
      <c r="G193" s="365" t="str">
        <f>IF($B193="","",IF(VLOOKUP($B193,RouteSummarySource!$B$5:$O$563,Route_Summary!G$1,FALSE)="","",VLOOKUP($B193,RouteSummarySource!$B$5:$O$563,Route_Summary!G$1,FALSE)))</f>
        <v/>
      </c>
      <c r="H193" s="112" t="str">
        <f>IF($B193="","",IF(VLOOKUP($B193,RouteSummarySource!$B$5:$O$563,Route_Summary!H$1,FALSE)="","",VLOOKUP($B193,RouteSummarySource!$B$5:$O$563,Route_Summary!H$1,FALSE)))</f>
        <v/>
      </c>
      <c r="I193" s="110" t="str">
        <f>IF($B193="","",IF(VLOOKUP($B193,RouteSummarySource!$B$5:$O$563,Route_Summary!I$1,FALSE)="","",VLOOKUP($B193,RouteSummarySource!$B$5:$O$563,Route_Summary!I$1,FALSE)))</f>
        <v>Yes</v>
      </c>
      <c r="J193" s="363" t="str">
        <f>IF($B193="","",IF(VLOOKUP($B193,RouteSummarySource!$B$5:$O$563,Route_Summary!J$1,FALSE)="","",VLOOKUP($B193,RouteSummarySource!$B$5:$O$563,Route_Summary!J$1,FALSE)))</f>
        <v>Yes</v>
      </c>
      <c r="K193" s="110" t="str">
        <f>IF($B193="","",IF(VLOOKUP($B193,RouteSummarySource!$B$5:$O$563,Route_Summary!K$1,FALSE)="","",VLOOKUP($B193,RouteSummarySource!$B$5:$O$563,Route_Summary!K$1,FALSE)))</f>
        <v>Peak</v>
      </c>
      <c r="L193" s="365" t="str">
        <f>IF($B193="","",IF(VLOOKUP($B193,RouteSummarySource!$B$5:$O$563,Route_Summary!L$1,FALSE)="","",VLOOKUP($B193,RouteSummarySource!$B$5:$O$563,Route_Summary!L$1,FALSE)))</f>
        <v>Peak</v>
      </c>
      <c r="M193" s="112" t="str">
        <f>IF($B193="","",IF(VLOOKUP($B193,RouteSummarySource!$B$5:$O$563,Route_Summary!M$1,FALSE)="","",VLOOKUP($B193,RouteSummarySource!$B$5:$O$563,Route_Summary!M$1,FALSE)))</f>
        <v>Peak</v>
      </c>
      <c r="N193" s="62" t="str">
        <f>IF($B193="","",IF(VLOOKUP($B193,RouteSummarySource!$B$5:$O$563,Route_Summary!N$1,FALSE)="","",VLOOKUP($B193,RouteSummarySource!$B$5:$O$563,Route_Summary!N$1,FALSE)))</f>
        <v>Low</v>
      </c>
      <c r="O193" s="366" t="str">
        <f>IF($B193="","",IF(VLOOKUP($B193,RouteSummarySource!$B$5:$O$563,Route_Summary!O$1,FALSE)="","",VLOOKUP($B193,RouteSummarySource!$B$5:$O$563,Route_Summary!O$1,FALSE)))</f>
        <v>-</v>
      </c>
      <c r="P193" s="110" t="str">
        <f>IF($B193="","",IF(VLOOKUP($B193,RouteSummarySource!$B$5:$Q$563,Route_Summary!P$1,FALSE)=0,"",VLOOKUP($B193,RouteSummarySource!$B$5:$Q$563,Route_Summary!P$1,FALSE)))</f>
        <v>Restructure</v>
      </c>
      <c r="Q193" s="365" t="str">
        <f>IF($B193="","",IF(VLOOKUP($B193,RouteSummarySource!$B$5:$Q$563,Route_Summary!Q$1,FALSE)="","",VLOOKUP($B193,RouteSummarySource!$B$5:$Q$563,Route_Summary!Q$1,FALSE)))</f>
        <v>Revised</v>
      </c>
      <c r="R193" s="358">
        <f>IF($B193="","",IF(VLOOKUP($B193,RouteSummarySource!$B$5:$R$563,Route_Summary!R$1,FALSE)="","",VLOOKUP($B193,RouteSummarySource!$B$5:$R$563,Route_Summary!R$1,FALSE)))</f>
        <v>42036</v>
      </c>
    </row>
    <row r="194" spans="1:18" x14ac:dyDescent="0.25">
      <c r="A194">
        <v>180</v>
      </c>
      <c r="B194" s="110" t="str">
        <f>IF(HLOOKUP($B$3,'Route by Jurisdiction'!$A$1:$AP$214,A194,FALSE)="","",HLOOKUP($B$3,'Route by Jurisdiction'!$A$1:$AP$214,A194,FALSE))</f>
        <v>312EX</v>
      </c>
      <c r="C194" s="363" t="str">
        <f>IF($B194="","",IF(VLOOKUP($B194,RouteSummarySource!$B$5:$O$563,Route_Summary!C$1,FALSE)="","",VLOOKUP($B194,RouteSummarySource!$B$5:$O$563,Route_Summary!C$1,FALSE)))</f>
        <v>Bothell - Seattle CBD</v>
      </c>
      <c r="D194" s="110" t="str">
        <f>IF($B194="","",IF(VLOOKUP($B194,RouteSummarySource!$B$5:$O$563,Route_Summary!D$1,FALSE)="","",VLOOKUP($B194,RouteSummarySource!$B$5:$O$563,Route_Summary!D$1,FALSE)))</f>
        <v>Peak</v>
      </c>
      <c r="E194" s="112" t="str">
        <f>IF($B194="","",IF(VLOOKUP($B194,RouteSummarySource!$B$5:$O$563,Route_Summary!E$1,FALSE)="","",VLOOKUP($B194,RouteSummarySource!$B$5:$O$563,Route_Summary!E$1,FALSE)))</f>
        <v>Peak</v>
      </c>
      <c r="F194" s="110" t="str">
        <f>IF($B194="","",IF(VLOOKUP($B194,RouteSummarySource!$B$5:$O$563,Route_Summary!F$1,FALSE)="","",VLOOKUP($B194,RouteSummarySource!$B$5:$O$563,Route_Summary!F$1,FALSE)))</f>
        <v>B</v>
      </c>
      <c r="G194" s="365" t="str">
        <f>IF($B194="","",IF(VLOOKUP($B194,RouteSummarySource!$B$5:$O$563,Route_Summary!G$1,FALSE)="","",VLOOKUP($B194,RouteSummarySource!$B$5:$O$563,Route_Summary!G$1,FALSE)))</f>
        <v/>
      </c>
      <c r="H194" s="112" t="str">
        <f>IF($B194="","",IF(VLOOKUP($B194,RouteSummarySource!$B$5:$O$563,Route_Summary!H$1,FALSE)="","",VLOOKUP($B194,RouteSummarySource!$B$5:$O$563,Route_Summary!H$1,FALSE)))</f>
        <v/>
      </c>
      <c r="I194" s="110" t="str">
        <f>IF($B194="","",IF(VLOOKUP($B194,RouteSummarySource!$B$5:$O$563,Route_Summary!I$1,FALSE)="","",VLOOKUP($B194,RouteSummarySource!$B$5:$O$563,Route_Summary!I$1,FALSE)))</f>
        <v>No</v>
      </c>
      <c r="J194" s="363" t="str">
        <f>IF($B194="","",IF(VLOOKUP($B194,RouteSummarySource!$B$5:$O$563,Route_Summary!J$1,FALSE)="","",VLOOKUP($B194,RouteSummarySource!$B$5:$O$563,Route_Summary!J$1,FALSE)))</f>
        <v>Yes</v>
      </c>
      <c r="K194" s="110" t="str">
        <f>IF($B194="","",IF(VLOOKUP($B194,RouteSummarySource!$B$5:$O$563,Route_Summary!K$1,FALSE)="","",VLOOKUP($B194,RouteSummarySource!$B$5:$O$563,Route_Summary!K$1,FALSE)))</f>
        <v>Peak</v>
      </c>
      <c r="L194" s="365" t="str">
        <f>IF($B194="","",IF(VLOOKUP($B194,RouteSummarySource!$B$5:$O$563,Route_Summary!L$1,FALSE)="","",VLOOKUP($B194,RouteSummarySource!$B$5:$O$563,Route_Summary!L$1,FALSE)))</f>
        <v>Peak</v>
      </c>
      <c r="M194" s="112" t="str">
        <f>IF($B194="","",IF(VLOOKUP($B194,RouteSummarySource!$B$5:$O$563,Route_Summary!M$1,FALSE)="","",VLOOKUP($B194,RouteSummarySource!$B$5:$O$563,Route_Summary!M$1,FALSE)))</f>
        <v>Peak</v>
      </c>
      <c r="N194" s="62" t="str">
        <f>IF($B194="","",IF(VLOOKUP($B194,RouteSummarySource!$B$5:$O$563,Route_Summary!N$1,FALSE)="","",VLOOKUP($B194,RouteSummarySource!$B$5:$O$563,Route_Summary!N$1,FALSE)))</f>
        <v>Low</v>
      </c>
      <c r="O194" s="366" t="str">
        <f>IF($B194="","",IF(VLOOKUP($B194,RouteSummarySource!$B$5:$O$563,Route_Summary!O$1,FALSE)="","",VLOOKUP($B194,RouteSummarySource!$B$5:$O$563,Route_Summary!O$1,FALSE)))</f>
        <v>4</v>
      </c>
      <c r="P194" s="110" t="str">
        <f>IF($B194="","",IF(VLOOKUP($B194,RouteSummarySource!$B$5:$Q$563,Route_Summary!P$1,FALSE)=0,"",VLOOKUP($B194,RouteSummarySource!$B$5:$Q$563,Route_Summary!P$1,FALSE)))</f>
        <v>Combining service</v>
      </c>
      <c r="Q194" s="365" t="str">
        <f>IF($B194="","",IF(VLOOKUP($B194,RouteSummarySource!$B$5:$Q$563,Route_Summary!Q$1,FALSE)="","",VLOOKUP($B194,RouteSummarySource!$B$5:$Q$563,Route_Summary!Q$1,FALSE)))</f>
        <v>Revised</v>
      </c>
      <c r="R194" s="358">
        <f>IF($B194="","",IF(VLOOKUP($B194,RouteSummarySource!$B$5:$R$563,Route_Summary!R$1,FALSE)="","",VLOOKUP($B194,RouteSummarySource!$B$5:$R$563,Route_Summary!R$1,FALSE)))</f>
        <v>41883</v>
      </c>
    </row>
    <row r="195" spans="1:18" x14ac:dyDescent="0.25">
      <c r="A195">
        <v>181</v>
      </c>
      <c r="B195" s="110">
        <f>IF(HLOOKUP($B$3,'Route by Jurisdiction'!$A$1:$AP$214,A195,FALSE)="","",HLOOKUP($B$3,'Route by Jurisdiction'!$A$1:$AP$214,A195,FALSE))</f>
        <v>316</v>
      </c>
      <c r="C195" s="363" t="str">
        <f>IF($B195="","",IF(VLOOKUP($B195,RouteSummarySource!$B$5:$O$563,Route_Summary!C$1,FALSE)="","",VLOOKUP($B195,RouteSummarySource!$B$5:$O$563,Route_Summary!C$1,FALSE)))</f>
        <v>Meridian Park - Seattle CBD</v>
      </c>
      <c r="D195" s="110" t="str">
        <f>IF($B195="","",IF(VLOOKUP($B195,RouteSummarySource!$B$5:$O$563,Route_Summary!D$1,FALSE)="","",VLOOKUP($B195,RouteSummarySource!$B$5:$O$563,Route_Summary!D$1,FALSE)))</f>
        <v>Peak</v>
      </c>
      <c r="E195" s="112" t="str">
        <f>IF($B195="","",IF(VLOOKUP($B195,RouteSummarySource!$B$5:$O$563,Route_Summary!E$1,FALSE)="","",VLOOKUP($B195,RouteSummarySource!$B$5:$O$563,Route_Summary!E$1,FALSE)))</f>
        <v>Peak</v>
      </c>
      <c r="F195" s="110" t="str">
        <f>IF($B195="","",IF(VLOOKUP($B195,RouteSummarySource!$B$5:$O$563,Route_Summary!F$1,FALSE)="","",VLOOKUP($B195,RouteSummarySource!$B$5:$O$563,Route_Summary!F$1,FALSE)))</f>
        <v>A</v>
      </c>
      <c r="G195" s="365" t="str">
        <f>IF($B195="","",IF(VLOOKUP($B195,RouteSummarySource!$B$5:$O$563,Route_Summary!G$1,FALSE)="","",VLOOKUP($B195,RouteSummarySource!$B$5:$O$563,Route_Summary!G$1,FALSE)))</f>
        <v/>
      </c>
      <c r="H195" s="112" t="str">
        <f>IF($B195="","",IF(VLOOKUP($B195,RouteSummarySource!$B$5:$O$563,Route_Summary!H$1,FALSE)="","",VLOOKUP($B195,RouteSummarySource!$B$5:$O$563,Route_Summary!H$1,FALSE)))</f>
        <v/>
      </c>
      <c r="I195" s="110" t="str">
        <f>IF($B195="","",IF(VLOOKUP($B195,RouteSummarySource!$B$5:$O$563,Route_Summary!I$1,FALSE)="","",VLOOKUP($B195,RouteSummarySource!$B$5:$O$563,Route_Summary!I$1,FALSE)))</f>
        <v>Yes</v>
      </c>
      <c r="J195" s="363" t="str">
        <f>IF($B195="","",IF(VLOOKUP($B195,RouteSummarySource!$B$5:$O$563,Route_Summary!J$1,FALSE)="","",VLOOKUP($B195,RouteSummarySource!$B$5:$O$563,Route_Summary!J$1,FALSE)))</f>
        <v>Yes</v>
      </c>
      <c r="K195" s="110" t="str">
        <f>IF($B195="","",IF(VLOOKUP($B195,RouteSummarySource!$B$5:$O$563,Route_Summary!K$1,FALSE)="","",VLOOKUP($B195,RouteSummarySource!$B$5:$O$563,Route_Summary!K$1,FALSE)))</f>
        <v>Peak</v>
      </c>
      <c r="L195" s="365" t="str">
        <f>IF($B195="","",IF(VLOOKUP($B195,RouteSummarySource!$B$5:$O$563,Route_Summary!L$1,FALSE)="","",VLOOKUP($B195,RouteSummarySource!$B$5:$O$563,Route_Summary!L$1,FALSE)))</f>
        <v>Peak</v>
      </c>
      <c r="M195" s="112" t="str">
        <f>IF($B195="","",IF(VLOOKUP($B195,RouteSummarySource!$B$5:$O$563,Route_Summary!M$1,FALSE)="","",VLOOKUP($B195,RouteSummarySource!$B$5:$O$563,Route_Summary!M$1,FALSE)))</f>
        <v>Peak</v>
      </c>
      <c r="N195" s="62" t="str">
        <f>IF($B195="","",IF(VLOOKUP($B195,RouteSummarySource!$B$5:$O$563,Route_Summary!N$1,FALSE)="","",VLOOKUP($B195,RouteSummarySource!$B$5:$O$563,Route_Summary!N$1,FALSE)))</f>
        <v>Low</v>
      </c>
      <c r="O195" s="366" t="str">
        <f>IF($B195="","",IF(VLOOKUP($B195,RouteSummarySource!$B$5:$O$563,Route_Summary!O$1,FALSE)="","",VLOOKUP($B195,RouteSummarySource!$B$5:$O$563,Route_Summary!O$1,FALSE)))</f>
        <v>2, 4</v>
      </c>
      <c r="P195" s="110" t="str">
        <f>IF($B195="","",IF(VLOOKUP($B195,RouteSummarySource!$B$5:$Q$563,Route_Summary!P$1,FALSE)=0,"",VLOOKUP($B195,RouteSummarySource!$B$5:$Q$563,Route_Summary!P$1,FALSE)))</f>
        <v/>
      </c>
      <c r="Q195" s="365" t="str">
        <f>IF($B195="","",IF(VLOOKUP($B195,RouteSummarySource!$B$5:$Q$563,Route_Summary!Q$1,FALSE)="","",VLOOKUP($B195,RouteSummarySource!$B$5:$Q$563,Route_Summary!Q$1,FALSE)))</f>
        <v>Unchanged</v>
      </c>
      <c r="R195" s="358" t="str">
        <f>IF($B195="","",IF(VLOOKUP($B195,RouteSummarySource!$B$5:$R$563,Route_Summary!R$1,FALSE)="","",VLOOKUP($B195,RouteSummarySource!$B$5:$R$563,Route_Summary!R$1,FALSE)))</f>
        <v>N/A</v>
      </c>
    </row>
    <row r="196" spans="1:18" x14ac:dyDescent="0.25">
      <c r="A196">
        <v>182</v>
      </c>
      <c r="B196" s="110">
        <f>IF(HLOOKUP($B$3,'Route by Jurisdiction'!$A$1:$AP$214,A196,FALSE)="","",HLOOKUP($B$3,'Route by Jurisdiction'!$A$1:$AP$214,A196,FALSE))</f>
        <v>330</v>
      </c>
      <c r="C196" s="363" t="str">
        <f>IF($B196="","",IF(VLOOKUP($B196,RouteSummarySource!$B$5:$O$563,Route_Summary!C$1,FALSE)="","",VLOOKUP($B196,RouteSummarySource!$B$5:$O$563,Route_Summary!C$1,FALSE)))</f>
        <v>Shoreline CC - Lake City</v>
      </c>
      <c r="D196" s="110">
        <f>IF($B196="","",IF(VLOOKUP($B196,RouteSummarySource!$B$5:$O$563,Route_Summary!D$1,FALSE)="","",VLOOKUP($B196,RouteSummarySource!$B$5:$O$563,Route_Summary!D$1,FALSE)))</f>
        <v>95</v>
      </c>
      <c r="E196" s="112" t="str">
        <f>IF($B196="","",IF(VLOOKUP($B196,RouteSummarySource!$B$5:$O$563,Route_Summary!E$1,FALSE)="","",VLOOKUP($B196,RouteSummarySource!$B$5:$O$563,Route_Summary!E$1,FALSE)))</f>
        <v>Local</v>
      </c>
      <c r="F196" s="110" t="str">
        <f>IF($B196="","",IF(VLOOKUP($B196,RouteSummarySource!$B$5:$O$563,Route_Summary!F$1,FALSE)="","",VLOOKUP($B196,RouteSummarySource!$B$5:$O$563,Route_Summary!F$1,FALSE)))</f>
        <v>C</v>
      </c>
      <c r="G196" s="365" t="str">
        <f>IF($B196="","",IF(VLOOKUP($B196,RouteSummarySource!$B$5:$O$563,Route_Summary!G$1,FALSE)="","",VLOOKUP($B196,RouteSummarySource!$B$5:$O$563,Route_Summary!G$1,FALSE)))</f>
        <v/>
      </c>
      <c r="H196" s="112" t="str">
        <f>IF($B196="","",IF(VLOOKUP($B196,RouteSummarySource!$B$5:$O$563,Route_Summary!H$1,FALSE)="","",VLOOKUP($B196,RouteSummarySource!$B$5:$O$563,Route_Summary!H$1,FALSE)))</f>
        <v/>
      </c>
      <c r="I196" s="110" t="str">
        <f>IF($B196="","",IF(VLOOKUP($B196,RouteSummarySource!$B$5:$O$563,Route_Summary!I$1,FALSE)="","",VLOOKUP($B196,RouteSummarySource!$B$5:$O$563,Route_Summary!I$1,FALSE)))</f>
        <v/>
      </c>
      <c r="J196" s="363" t="str">
        <f>IF($B196="","",IF(VLOOKUP($B196,RouteSummarySource!$B$5:$O$563,Route_Summary!J$1,FALSE)="","",VLOOKUP($B196,RouteSummarySource!$B$5:$O$563,Route_Summary!J$1,FALSE)))</f>
        <v/>
      </c>
      <c r="K196" s="110" t="str">
        <f>IF($B196="","",IF(VLOOKUP($B196,RouteSummarySource!$B$5:$O$563,Route_Summary!K$1,FALSE)="","",VLOOKUP($B196,RouteSummarySource!$B$5:$O$563,Route_Summary!K$1,FALSE)))</f>
        <v>At</v>
      </c>
      <c r="L196" s="365" t="str">
        <f>IF($B196="","",IF(VLOOKUP($B196,RouteSummarySource!$B$5:$O$563,Route_Summary!L$1,FALSE)="","",VLOOKUP($B196,RouteSummarySource!$B$5:$O$563,Route_Summary!L$1,FALSE)))</f>
        <v>Below</v>
      </c>
      <c r="M196" s="112" t="str">
        <f>IF($B196="","",IF(VLOOKUP($B196,RouteSummarySource!$B$5:$O$563,Route_Summary!M$1,FALSE)="","",VLOOKUP($B196,RouteSummarySource!$B$5:$O$563,Route_Summary!M$1,FALSE)))</f>
        <v>At</v>
      </c>
      <c r="N196" s="62" t="str">
        <f>IF($B196="","",IF(VLOOKUP($B196,RouteSummarySource!$B$5:$O$563,Route_Summary!N$1,FALSE)="","",VLOOKUP($B196,RouteSummarySource!$B$5:$O$563,Route_Summary!N$1,FALSE)))</f>
        <v>Low</v>
      </c>
      <c r="O196" s="366" t="str">
        <f>IF($B196="","",IF(VLOOKUP($B196,RouteSummarySource!$B$5:$O$563,Route_Summary!O$1,FALSE)="","",VLOOKUP($B196,RouteSummarySource!$B$5:$O$563,Route_Summary!O$1,FALSE)))</f>
        <v>3</v>
      </c>
      <c r="P196" s="110" t="str">
        <f>IF($B196="","",IF(VLOOKUP($B196,RouteSummarySource!$B$5:$Q$563,Route_Summary!P$1,FALSE)=0,"",VLOOKUP($B196,RouteSummarySource!$B$5:$Q$563,Route_Summary!P$1,FALSE)))</f>
        <v/>
      </c>
      <c r="Q196" s="365" t="str">
        <f>IF($B196="","",IF(VLOOKUP($B196,RouteSummarySource!$B$5:$Q$563,Route_Summary!Q$1,FALSE)="","",VLOOKUP($B196,RouteSummarySource!$B$5:$Q$563,Route_Summary!Q$1,FALSE)))</f>
        <v>Unchanged</v>
      </c>
      <c r="R196" s="358" t="str">
        <f>IF($B196="","",IF(VLOOKUP($B196,RouteSummarySource!$B$5:$R$563,Route_Summary!R$1,FALSE)="","",VLOOKUP($B196,RouteSummarySource!$B$5:$R$563,Route_Summary!R$1,FALSE)))</f>
        <v>N/A</v>
      </c>
    </row>
    <row r="197" spans="1:18" x14ac:dyDescent="0.25">
      <c r="A197">
        <v>183</v>
      </c>
      <c r="B197" s="110">
        <f>IF(HLOOKUP($B$3,'Route by Jurisdiction'!$A$1:$AP$214,A197,FALSE)="","",HLOOKUP($B$3,'Route by Jurisdiction'!$A$1:$AP$214,A197,FALSE))</f>
        <v>331</v>
      </c>
      <c r="C197" s="363" t="str">
        <f>IF($B197="","",IF(VLOOKUP($B197,RouteSummarySource!$B$5:$O$563,Route_Summary!C$1,FALSE)="","",VLOOKUP($B197,RouteSummarySource!$B$5:$O$563,Route_Summary!C$1,FALSE)))</f>
        <v>Shoreline CC - Kenmore</v>
      </c>
      <c r="D197" s="110">
        <f>IF($B197="","",IF(VLOOKUP($B197,RouteSummarySource!$B$5:$O$563,Route_Summary!D$1,FALSE)="","",VLOOKUP($B197,RouteSummarySource!$B$5:$O$563,Route_Summary!D$1,FALSE)))</f>
        <v>44</v>
      </c>
      <c r="E197" s="112" t="str">
        <f>IF($B197="","",IF(VLOOKUP($B197,RouteSummarySource!$B$5:$O$563,Route_Summary!E$1,FALSE)="","",VLOOKUP($B197,RouteSummarySource!$B$5:$O$563,Route_Summary!E$1,FALSE)))</f>
        <v>Local</v>
      </c>
      <c r="F197" s="110" t="str">
        <f>IF($B197="","",IF(VLOOKUP($B197,RouteSummarySource!$B$5:$O$563,Route_Summary!F$1,FALSE)="","",VLOOKUP($B197,RouteSummarySource!$B$5:$O$563,Route_Summary!F$1,FALSE)))</f>
        <v>C</v>
      </c>
      <c r="G197" s="365" t="str">
        <f>IF($B197="","",IF(VLOOKUP($B197,RouteSummarySource!$B$5:$O$563,Route_Summary!G$1,FALSE)="","",VLOOKUP($B197,RouteSummarySource!$B$5:$O$563,Route_Summary!G$1,FALSE)))</f>
        <v>C</v>
      </c>
      <c r="H197" s="112" t="str">
        <f>IF($B197="","",IF(VLOOKUP($B197,RouteSummarySource!$B$5:$O$563,Route_Summary!H$1,FALSE)="","",VLOOKUP($B197,RouteSummarySource!$B$5:$O$563,Route_Summary!H$1,FALSE)))</f>
        <v>D</v>
      </c>
      <c r="I197" s="110" t="str">
        <f>IF($B197="","",IF(VLOOKUP($B197,RouteSummarySource!$B$5:$O$563,Route_Summary!I$1,FALSE)="","",VLOOKUP($B197,RouteSummarySource!$B$5:$O$563,Route_Summary!I$1,FALSE)))</f>
        <v/>
      </c>
      <c r="J197" s="363" t="str">
        <f>IF($B197="","",IF(VLOOKUP($B197,RouteSummarySource!$B$5:$O$563,Route_Summary!J$1,FALSE)="","",VLOOKUP($B197,RouteSummarySource!$B$5:$O$563,Route_Summary!J$1,FALSE)))</f>
        <v/>
      </c>
      <c r="K197" s="110" t="str">
        <f>IF($B197="","",IF(VLOOKUP($B197,RouteSummarySource!$B$5:$O$563,Route_Summary!K$1,FALSE)="","",VLOOKUP($B197,RouteSummarySource!$B$5:$O$563,Route_Summary!K$1,FALSE)))</f>
        <v>At</v>
      </c>
      <c r="L197" s="365" t="str">
        <f>IF($B197="","",IF(VLOOKUP($B197,RouteSummarySource!$B$5:$O$563,Route_Summary!L$1,FALSE)="","",VLOOKUP($B197,RouteSummarySource!$B$5:$O$563,Route_Summary!L$1,FALSE)))</f>
        <v>At</v>
      </c>
      <c r="M197" s="112" t="str">
        <f>IF($B197="","",IF(VLOOKUP($B197,RouteSummarySource!$B$5:$O$563,Route_Summary!M$1,FALSE)="","",VLOOKUP($B197,RouteSummarySource!$B$5:$O$563,Route_Summary!M$1,FALSE)))</f>
        <v>Above</v>
      </c>
      <c r="N197" s="62" t="str">
        <f>IF($B197="","",IF(VLOOKUP($B197,RouteSummarySource!$B$5:$O$563,Route_Summary!N$1,FALSE)="","",VLOOKUP($B197,RouteSummarySource!$B$5:$O$563,Route_Summary!N$1,FALSE)))</f>
        <v>High</v>
      </c>
      <c r="O197" s="366" t="str">
        <f>IF($B197="","",IF(VLOOKUP($B197,RouteSummarySource!$B$5:$O$563,Route_Summary!O$1,FALSE)="","",VLOOKUP($B197,RouteSummarySource!$B$5:$O$563,Route_Summary!O$1,FALSE)))</f>
        <v>-</v>
      </c>
      <c r="P197" s="110" t="str">
        <f>IF($B197="","",IF(VLOOKUP($B197,RouteSummarySource!$B$5:$Q$563,Route_Summary!P$1,FALSE)=0,"",VLOOKUP($B197,RouteSummarySource!$B$5:$Q$563,Route_Summary!P$1,FALSE)))</f>
        <v>Low performing</v>
      </c>
      <c r="Q197" s="365" t="str">
        <f>IF($B197="","",IF(VLOOKUP($B197,RouteSummarySource!$B$5:$Q$563,Route_Summary!Q$1,FALSE)="","",VLOOKUP($B197,RouteSummarySource!$B$5:$Q$563,Route_Summary!Q$1,FALSE)))</f>
        <v>Revised</v>
      </c>
      <c r="R197" s="358">
        <f>IF($B197="","",IF(VLOOKUP($B197,RouteSummarySource!$B$5:$R$563,Route_Summary!R$1,FALSE)="","",VLOOKUP($B197,RouteSummarySource!$B$5:$R$563,Route_Summary!R$1,FALSE)))</f>
        <v>41883</v>
      </c>
    </row>
    <row r="198" spans="1:18" x14ac:dyDescent="0.25">
      <c r="A198">
        <v>184</v>
      </c>
      <c r="B198" s="110">
        <f>IF(HLOOKUP($B$3,'Route by Jurisdiction'!$A$1:$AP$214,A198,FALSE)="","",HLOOKUP($B$3,'Route by Jurisdiction'!$A$1:$AP$214,A198,FALSE))</f>
        <v>342</v>
      </c>
      <c r="C198" s="363" t="str">
        <f>IF($B198="","",IF(VLOOKUP($B198,RouteSummarySource!$B$5:$O$563,Route_Summary!C$1,FALSE)="","",VLOOKUP($B198,RouteSummarySource!$B$5:$O$563,Route_Summary!C$1,FALSE)))</f>
        <v>Shoreline - Bellevue TC - Renton</v>
      </c>
      <c r="D198" s="110" t="str">
        <f>IF($B198="","",IF(VLOOKUP($B198,RouteSummarySource!$B$5:$O$563,Route_Summary!D$1,FALSE)="","",VLOOKUP($B198,RouteSummarySource!$B$5:$O$563,Route_Summary!D$1,FALSE)))</f>
        <v>Peak</v>
      </c>
      <c r="E198" s="112" t="str">
        <f>IF($B198="","",IF(VLOOKUP($B198,RouteSummarySource!$B$5:$O$563,Route_Summary!E$1,FALSE)="","",VLOOKUP($B198,RouteSummarySource!$B$5:$O$563,Route_Summary!E$1,FALSE)))</f>
        <v>Peak</v>
      </c>
      <c r="F198" s="110" t="str">
        <f>IF($B198="","",IF(VLOOKUP($B198,RouteSummarySource!$B$5:$O$563,Route_Summary!F$1,FALSE)="","",VLOOKUP($B198,RouteSummarySource!$B$5:$O$563,Route_Summary!F$1,FALSE)))</f>
        <v>B</v>
      </c>
      <c r="G198" s="365" t="str">
        <f>IF($B198="","",IF(VLOOKUP($B198,RouteSummarySource!$B$5:$O$563,Route_Summary!G$1,FALSE)="","",VLOOKUP($B198,RouteSummarySource!$B$5:$O$563,Route_Summary!G$1,FALSE)))</f>
        <v/>
      </c>
      <c r="H198" s="112" t="str">
        <f>IF($B198="","",IF(VLOOKUP($B198,RouteSummarySource!$B$5:$O$563,Route_Summary!H$1,FALSE)="","",VLOOKUP($B198,RouteSummarySource!$B$5:$O$563,Route_Summary!H$1,FALSE)))</f>
        <v/>
      </c>
      <c r="I198" s="110" t="str">
        <f>IF($B198="","",IF(VLOOKUP($B198,RouteSummarySource!$B$5:$O$563,Route_Summary!I$1,FALSE)="","",VLOOKUP($B198,RouteSummarySource!$B$5:$O$563,Route_Summary!I$1,FALSE)))</f>
        <v>Yes</v>
      </c>
      <c r="J198" s="363" t="str">
        <f>IF($B198="","",IF(VLOOKUP($B198,RouteSummarySource!$B$5:$O$563,Route_Summary!J$1,FALSE)="","",VLOOKUP($B198,RouteSummarySource!$B$5:$O$563,Route_Summary!J$1,FALSE)))</f>
        <v>No</v>
      </c>
      <c r="K198" s="110" t="str">
        <f>IF($B198="","",IF(VLOOKUP($B198,RouteSummarySource!$B$5:$O$563,Route_Summary!K$1,FALSE)="","",VLOOKUP($B198,RouteSummarySource!$B$5:$O$563,Route_Summary!K$1,FALSE)))</f>
        <v>Peak</v>
      </c>
      <c r="L198" s="365" t="str">
        <f>IF($B198="","",IF(VLOOKUP($B198,RouteSummarySource!$B$5:$O$563,Route_Summary!L$1,FALSE)="","",VLOOKUP($B198,RouteSummarySource!$B$5:$O$563,Route_Summary!L$1,FALSE)))</f>
        <v>Peak</v>
      </c>
      <c r="M198" s="112" t="str">
        <f>IF($B198="","",IF(VLOOKUP($B198,RouteSummarySource!$B$5:$O$563,Route_Summary!M$1,FALSE)="","",VLOOKUP($B198,RouteSummarySource!$B$5:$O$563,Route_Summary!M$1,FALSE)))</f>
        <v>Peak</v>
      </c>
      <c r="N198" s="62" t="str">
        <f>IF($B198="","",IF(VLOOKUP($B198,RouteSummarySource!$B$5:$O$563,Route_Summary!N$1,FALSE)="","",VLOOKUP($B198,RouteSummarySource!$B$5:$O$563,Route_Summary!N$1,FALSE)))</f>
        <v>Low</v>
      </c>
      <c r="O198" s="366" t="str">
        <f>IF($B198="","",IF(VLOOKUP($B198,RouteSummarySource!$B$5:$O$563,Route_Summary!O$1,FALSE)="","",VLOOKUP($B198,RouteSummarySource!$B$5:$O$563,Route_Summary!O$1,FALSE)))</f>
        <v>4</v>
      </c>
      <c r="P198" s="110" t="str">
        <f>IF($B198="","",IF(VLOOKUP($B198,RouteSummarySource!$B$5:$Q$563,Route_Summary!P$1,FALSE)=0,"",VLOOKUP($B198,RouteSummarySource!$B$5:$Q$563,Route_Summary!P$1,FALSE)))</f>
        <v>Restructure</v>
      </c>
      <c r="Q198" s="365" t="str">
        <f>IF($B198="","",IF(VLOOKUP($B198,RouteSummarySource!$B$5:$Q$563,Route_Summary!Q$1,FALSE)="","",VLOOKUP($B198,RouteSummarySource!$B$5:$Q$563,Route_Summary!Q$1,FALSE)))</f>
        <v>Revised</v>
      </c>
      <c r="R198" s="358">
        <f>IF($B198="","",IF(VLOOKUP($B198,RouteSummarySource!$B$5:$R$563,Route_Summary!R$1,FALSE)="","",VLOOKUP($B198,RouteSummarySource!$B$5:$R$563,Route_Summary!R$1,FALSE)))</f>
        <v>42036</v>
      </c>
    </row>
    <row r="199" spans="1:18" x14ac:dyDescent="0.25">
      <c r="A199">
        <v>185</v>
      </c>
      <c r="B199" s="110">
        <f>IF(HLOOKUP($B$3,'Route by Jurisdiction'!$A$1:$AP$214,A199,FALSE)="","",HLOOKUP($B$3,'Route by Jurisdiction'!$A$1:$AP$214,A199,FALSE))</f>
        <v>345</v>
      </c>
      <c r="C199" s="363" t="str">
        <f>IF($B199="","",IF(VLOOKUP($B199,RouteSummarySource!$B$5:$O$563,Route_Summary!C$1,FALSE)="","",VLOOKUP($B199,RouteSummarySource!$B$5:$O$563,Route_Summary!C$1,FALSE)))</f>
        <v>Shoreline CC - Northgate</v>
      </c>
      <c r="D199" s="110">
        <f>IF($B199="","",IF(VLOOKUP($B199,RouteSummarySource!$B$5:$O$563,Route_Summary!D$1,FALSE)="","",VLOOKUP($B199,RouteSummarySource!$B$5:$O$563,Route_Summary!D$1,FALSE)))</f>
        <v>94</v>
      </c>
      <c r="E199" s="112" t="str">
        <f>IF($B199="","",IF(VLOOKUP($B199,RouteSummarySource!$B$5:$O$563,Route_Summary!E$1,FALSE)="","",VLOOKUP($B199,RouteSummarySource!$B$5:$O$563,Route_Summary!E$1,FALSE)))</f>
        <v>Very Frequent</v>
      </c>
      <c r="F199" s="110" t="str">
        <f>IF($B199="","",IF(VLOOKUP($B199,RouteSummarySource!$B$5:$O$563,Route_Summary!F$1,FALSE)="","",VLOOKUP($B199,RouteSummarySource!$B$5:$O$563,Route_Summary!F$1,FALSE)))</f>
        <v>A</v>
      </c>
      <c r="G199" s="365" t="str">
        <f>IF($B199="","",IF(VLOOKUP($B199,RouteSummarySource!$B$5:$O$563,Route_Summary!G$1,FALSE)="","",VLOOKUP($B199,RouteSummarySource!$B$5:$O$563,Route_Summary!G$1,FALSE)))</f>
        <v>A</v>
      </c>
      <c r="H199" s="112" t="str">
        <f>IF($B199="","",IF(VLOOKUP($B199,RouteSummarySource!$B$5:$O$563,Route_Summary!H$1,FALSE)="","",VLOOKUP($B199,RouteSummarySource!$B$5:$O$563,Route_Summary!H$1,FALSE)))</f>
        <v>B</v>
      </c>
      <c r="I199" s="110" t="str">
        <f>IF($B199="","",IF(VLOOKUP($B199,RouteSummarySource!$B$5:$O$563,Route_Summary!I$1,FALSE)="","",VLOOKUP($B199,RouteSummarySource!$B$5:$O$563,Route_Summary!I$1,FALSE)))</f>
        <v/>
      </c>
      <c r="J199" s="363" t="str">
        <f>IF($B199="","",IF(VLOOKUP($B199,RouteSummarySource!$B$5:$O$563,Route_Summary!J$1,FALSE)="","",VLOOKUP($B199,RouteSummarySource!$B$5:$O$563,Route_Summary!J$1,FALSE)))</f>
        <v/>
      </c>
      <c r="K199" s="110" t="str">
        <f>IF($B199="","",IF(VLOOKUP($B199,RouteSummarySource!$B$5:$O$563,Route_Summary!K$1,FALSE)="","",VLOOKUP($B199,RouteSummarySource!$B$5:$O$563,Route_Summary!K$1,FALSE)))</f>
        <v>Below</v>
      </c>
      <c r="L199" s="365" t="str">
        <f>IF($B199="","",IF(VLOOKUP($B199,RouteSummarySource!$B$5:$O$563,Route_Summary!L$1,FALSE)="","",VLOOKUP($B199,RouteSummarySource!$B$5:$O$563,Route_Summary!L$1,FALSE)))</f>
        <v>Below</v>
      </c>
      <c r="M199" s="112" t="str">
        <f>IF($B199="","",IF(VLOOKUP($B199,RouteSummarySource!$B$5:$O$563,Route_Summary!M$1,FALSE)="","",VLOOKUP($B199,RouteSummarySource!$B$5:$O$563,Route_Summary!M$1,FALSE)))</f>
        <v>Below</v>
      </c>
      <c r="N199" s="62" t="str">
        <f>IF($B199="","",IF(VLOOKUP($B199,RouteSummarySource!$B$5:$O$563,Route_Summary!N$1,FALSE)="","",VLOOKUP($B199,RouteSummarySource!$B$5:$O$563,Route_Summary!N$1,FALSE)))</f>
        <v>Low</v>
      </c>
      <c r="O199" s="366" t="str">
        <f>IF($B199="","",IF(VLOOKUP($B199,RouteSummarySource!$B$5:$O$563,Route_Summary!O$1,FALSE)="","",VLOOKUP($B199,RouteSummarySource!$B$5:$O$563,Route_Summary!O$1,FALSE)))</f>
        <v>3, 4</v>
      </c>
      <c r="P199" s="110" t="str">
        <f>IF($B199="","",IF(VLOOKUP($B199,RouteSummarySource!$B$5:$Q$563,Route_Summary!P$1,FALSE)=0,"",VLOOKUP($B199,RouteSummarySource!$B$5:$Q$563,Route_Summary!P$1,FALSE)))</f>
        <v/>
      </c>
      <c r="Q199" s="365" t="str">
        <f>IF($B199="","",IF(VLOOKUP($B199,RouteSummarySource!$B$5:$Q$563,Route_Summary!Q$1,FALSE)="","",VLOOKUP($B199,RouteSummarySource!$B$5:$Q$563,Route_Summary!Q$1,FALSE)))</f>
        <v>Unchanged</v>
      </c>
      <c r="R199" s="358" t="str">
        <f>IF($B199="","",IF(VLOOKUP($B199,RouteSummarySource!$B$5:$R$563,Route_Summary!R$1,FALSE)="","",VLOOKUP($B199,RouteSummarySource!$B$5:$R$563,Route_Summary!R$1,FALSE)))</f>
        <v>N/A</v>
      </c>
    </row>
    <row r="200" spans="1:18" x14ac:dyDescent="0.25">
      <c r="A200">
        <v>186</v>
      </c>
      <c r="B200" s="110">
        <f>IF(HLOOKUP($B$3,'Route by Jurisdiction'!$A$1:$AP$214,A200,FALSE)="","",HLOOKUP($B$3,'Route by Jurisdiction'!$A$1:$AP$214,A200,FALSE))</f>
        <v>346</v>
      </c>
      <c r="C200" s="363" t="str">
        <f>IF($B200="","",IF(VLOOKUP($B200,RouteSummarySource!$B$5:$O$563,Route_Summary!C$1,FALSE)="","",VLOOKUP($B200,RouteSummarySource!$B$5:$O$563,Route_Summary!C$1,FALSE)))</f>
        <v>Aurora Village - Northgate</v>
      </c>
      <c r="D200" s="110">
        <f>IF($B200="","",IF(VLOOKUP($B200,RouteSummarySource!$B$5:$O$563,Route_Summary!D$1,FALSE)="","",VLOOKUP($B200,RouteSummarySource!$B$5:$O$563,Route_Summary!D$1,FALSE)))</f>
        <v>6</v>
      </c>
      <c r="E200" s="112" t="str">
        <f>IF($B200="","",IF(VLOOKUP($B200,RouteSummarySource!$B$5:$O$563,Route_Summary!E$1,FALSE)="","",VLOOKUP($B200,RouteSummarySource!$B$5:$O$563,Route_Summary!E$1,FALSE)))</f>
        <v>Local</v>
      </c>
      <c r="F200" s="110" t="str">
        <f>IF($B200="","",IF(VLOOKUP($B200,RouteSummarySource!$B$5:$O$563,Route_Summary!F$1,FALSE)="","",VLOOKUP($B200,RouteSummarySource!$B$5:$O$563,Route_Summary!F$1,FALSE)))</f>
        <v>A</v>
      </c>
      <c r="G200" s="365" t="str">
        <f>IF($B200="","",IF(VLOOKUP($B200,RouteSummarySource!$B$5:$O$563,Route_Summary!G$1,FALSE)="","",VLOOKUP($B200,RouteSummarySource!$B$5:$O$563,Route_Summary!G$1,FALSE)))</f>
        <v>A</v>
      </c>
      <c r="H200" s="112" t="str">
        <f>IF($B200="","",IF(VLOOKUP($B200,RouteSummarySource!$B$5:$O$563,Route_Summary!H$1,FALSE)="","",VLOOKUP($B200,RouteSummarySource!$B$5:$O$563,Route_Summary!H$1,FALSE)))</f>
        <v>C</v>
      </c>
      <c r="I200" s="110" t="str">
        <f>IF($B200="","",IF(VLOOKUP($B200,RouteSummarySource!$B$5:$O$563,Route_Summary!I$1,FALSE)="","",VLOOKUP($B200,RouteSummarySource!$B$5:$O$563,Route_Summary!I$1,FALSE)))</f>
        <v/>
      </c>
      <c r="J200" s="363" t="str">
        <f>IF($B200="","",IF(VLOOKUP($B200,RouteSummarySource!$B$5:$O$563,Route_Summary!J$1,FALSE)="","",VLOOKUP($B200,RouteSummarySource!$B$5:$O$563,Route_Summary!J$1,FALSE)))</f>
        <v/>
      </c>
      <c r="K200" s="110" t="str">
        <f>IF($B200="","",IF(VLOOKUP($B200,RouteSummarySource!$B$5:$O$563,Route_Summary!K$1,FALSE)="","",VLOOKUP($B200,RouteSummarySource!$B$5:$O$563,Route_Summary!K$1,FALSE)))</f>
        <v>At</v>
      </c>
      <c r="L200" s="365" t="str">
        <f>IF($B200="","",IF(VLOOKUP($B200,RouteSummarySource!$B$5:$O$563,Route_Summary!L$1,FALSE)="","",VLOOKUP($B200,RouteSummarySource!$B$5:$O$563,Route_Summary!L$1,FALSE)))</f>
        <v>At</v>
      </c>
      <c r="M200" s="112" t="str">
        <f>IF($B200="","",IF(VLOOKUP($B200,RouteSummarySource!$B$5:$O$563,Route_Summary!M$1,FALSE)="","",VLOOKUP($B200,RouteSummarySource!$B$5:$O$563,Route_Summary!M$1,FALSE)))</f>
        <v>At</v>
      </c>
      <c r="N200" s="62" t="str">
        <f>IF($B200="","",IF(VLOOKUP($B200,RouteSummarySource!$B$5:$O$563,Route_Summary!N$1,FALSE)="","",VLOOKUP($B200,RouteSummarySource!$B$5:$O$563,Route_Summary!N$1,FALSE)))</f>
        <v>Low</v>
      </c>
      <c r="O200" s="366" t="str">
        <f>IF($B200="","",IF(VLOOKUP($B200,RouteSummarySource!$B$5:$O$563,Route_Summary!O$1,FALSE)="","",VLOOKUP($B200,RouteSummarySource!$B$5:$O$563,Route_Summary!O$1,FALSE)))</f>
        <v>1, 4</v>
      </c>
      <c r="P200" s="110" t="str">
        <f>IF($B200="","",IF(VLOOKUP($B200,RouteSummarySource!$B$5:$Q$563,Route_Summary!P$1,FALSE)=0,"",VLOOKUP($B200,RouteSummarySource!$B$5:$Q$563,Route_Summary!P$1,FALSE)))</f>
        <v/>
      </c>
      <c r="Q200" s="365" t="str">
        <f>IF($B200="","",IF(VLOOKUP($B200,RouteSummarySource!$B$5:$Q$563,Route_Summary!Q$1,FALSE)="","",VLOOKUP($B200,RouteSummarySource!$B$5:$Q$563,Route_Summary!Q$1,FALSE)))</f>
        <v>Unchanged</v>
      </c>
      <c r="R200" s="358" t="str">
        <f>IF($B200="","",IF(VLOOKUP($B200,RouteSummarySource!$B$5:$R$563,Route_Summary!R$1,FALSE)="","",VLOOKUP($B200,RouteSummarySource!$B$5:$R$563,Route_Summary!R$1,FALSE)))</f>
        <v>N/A</v>
      </c>
    </row>
    <row r="201" spans="1:18" x14ac:dyDescent="0.25">
      <c r="A201">
        <v>187</v>
      </c>
      <c r="B201" s="110">
        <f>IF(HLOOKUP($B$3,'Route by Jurisdiction'!$A$1:$AP$214,A201,FALSE)="","",HLOOKUP($B$3,'Route by Jurisdiction'!$A$1:$AP$214,A201,FALSE))</f>
        <v>347</v>
      </c>
      <c r="C201" s="363" t="str">
        <f>IF($B201="","",IF(VLOOKUP($B201,RouteSummarySource!$B$5:$O$563,Route_Summary!C$1,FALSE)="","",VLOOKUP($B201,RouteSummarySource!$B$5:$O$563,Route_Summary!C$1,FALSE)))</f>
        <v>Mountlake Terrace - Northgate</v>
      </c>
      <c r="D201" s="110">
        <f>IF($B201="","",IF(VLOOKUP($B201,RouteSummarySource!$B$5:$O$563,Route_Summary!D$1,FALSE)="","",VLOOKUP($B201,RouteSummarySource!$B$5:$O$563,Route_Summary!D$1,FALSE)))</f>
        <v>65</v>
      </c>
      <c r="E201" s="112" t="str">
        <f>IF($B201="","",IF(VLOOKUP($B201,RouteSummarySource!$B$5:$O$563,Route_Summary!E$1,FALSE)="","",VLOOKUP($B201,RouteSummarySource!$B$5:$O$563,Route_Summary!E$1,FALSE)))</f>
        <v>Local</v>
      </c>
      <c r="F201" s="110" t="str">
        <f>IF($B201="","",IF(VLOOKUP($B201,RouteSummarySource!$B$5:$O$563,Route_Summary!F$1,FALSE)="","",VLOOKUP($B201,RouteSummarySource!$B$5:$O$563,Route_Summary!F$1,FALSE)))</f>
        <v>A</v>
      </c>
      <c r="G201" s="365" t="str">
        <f>IF($B201="","",IF(VLOOKUP($B201,RouteSummarySource!$B$5:$O$563,Route_Summary!G$1,FALSE)="","",VLOOKUP($B201,RouteSummarySource!$B$5:$O$563,Route_Summary!G$1,FALSE)))</f>
        <v>C</v>
      </c>
      <c r="H201" s="112" t="str">
        <f>IF($B201="","",IF(VLOOKUP($B201,RouteSummarySource!$B$5:$O$563,Route_Summary!H$1,FALSE)="","",VLOOKUP($B201,RouteSummarySource!$B$5:$O$563,Route_Summary!H$1,FALSE)))</f>
        <v>A</v>
      </c>
      <c r="I201" s="110" t="str">
        <f>IF($B201="","",IF(VLOOKUP($B201,RouteSummarySource!$B$5:$O$563,Route_Summary!I$1,FALSE)="","",VLOOKUP($B201,RouteSummarySource!$B$5:$O$563,Route_Summary!I$1,FALSE)))</f>
        <v/>
      </c>
      <c r="J201" s="363" t="str">
        <f>IF($B201="","",IF(VLOOKUP($B201,RouteSummarySource!$B$5:$O$563,Route_Summary!J$1,FALSE)="","",VLOOKUP($B201,RouteSummarySource!$B$5:$O$563,Route_Summary!J$1,FALSE)))</f>
        <v/>
      </c>
      <c r="K201" s="110" t="str">
        <f>IF($B201="","",IF(VLOOKUP($B201,RouteSummarySource!$B$5:$O$563,Route_Summary!K$1,FALSE)="","",VLOOKUP($B201,RouteSummarySource!$B$5:$O$563,Route_Summary!K$1,FALSE)))</f>
        <v>At</v>
      </c>
      <c r="L201" s="365" t="str">
        <f>IF($B201="","",IF(VLOOKUP($B201,RouteSummarySource!$B$5:$O$563,Route_Summary!L$1,FALSE)="","",VLOOKUP($B201,RouteSummarySource!$B$5:$O$563,Route_Summary!L$1,FALSE)))</f>
        <v>At</v>
      </c>
      <c r="M201" s="112" t="str">
        <f>IF($B201="","",IF(VLOOKUP($B201,RouteSummarySource!$B$5:$O$563,Route_Summary!M$1,FALSE)="","",VLOOKUP($B201,RouteSummarySource!$B$5:$O$563,Route_Summary!M$1,FALSE)))</f>
        <v>Below</v>
      </c>
      <c r="N201" s="62" t="str">
        <f>IF($B201="","",IF(VLOOKUP($B201,RouteSummarySource!$B$5:$O$563,Route_Summary!N$1,FALSE)="","",VLOOKUP($B201,RouteSummarySource!$B$5:$O$563,Route_Summary!N$1,FALSE)))</f>
        <v>Low</v>
      </c>
      <c r="O201" s="366" t="str">
        <f>IF($B201="","",IF(VLOOKUP($B201,RouteSummarySource!$B$5:$O$563,Route_Summary!O$1,FALSE)="","",VLOOKUP($B201,RouteSummarySource!$B$5:$O$563,Route_Summary!O$1,FALSE)))</f>
        <v>3, 4</v>
      </c>
      <c r="P201" s="110" t="str">
        <f>IF($B201="","",IF(VLOOKUP($B201,RouteSummarySource!$B$5:$Q$563,Route_Summary!P$1,FALSE)=0,"",VLOOKUP($B201,RouteSummarySource!$B$5:$Q$563,Route_Summary!P$1,FALSE)))</f>
        <v/>
      </c>
      <c r="Q201" s="365" t="str">
        <f>IF($B201="","",IF(VLOOKUP($B201,RouteSummarySource!$B$5:$Q$563,Route_Summary!Q$1,FALSE)="","",VLOOKUP($B201,RouteSummarySource!$B$5:$Q$563,Route_Summary!Q$1,FALSE)))</f>
        <v>Unchanged</v>
      </c>
      <c r="R201" s="358" t="str">
        <f>IF($B201="","",IF(VLOOKUP($B201,RouteSummarySource!$B$5:$R$563,Route_Summary!R$1,FALSE)="","",VLOOKUP($B201,RouteSummarySource!$B$5:$R$563,Route_Summary!R$1,FALSE)))</f>
        <v>N/A</v>
      </c>
    </row>
    <row r="202" spans="1:18" x14ac:dyDescent="0.25">
      <c r="A202">
        <v>188</v>
      </c>
      <c r="B202" s="110">
        <f>IF(HLOOKUP($B$3,'Route by Jurisdiction'!$A$1:$AP$214,A202,FALSE)="","",HLOOKUP($B$3,'Route by Jurisdiction'!$A$1:$AP$214,A202,FALSE))</f>
        <v>348</v>
      </c>
      <c r="C202" s="363" t="str">
        <f>IF($B202="","",IF(VLOOKUP($B202,RouteSummarySource!$B$5:$O$563,Route_Summary!C$1,FALSE)="","",VLOOKUP($B202,RouteSummarySource!$B$5:$O$563,Route_Summary!C$1,FALSE)))</f>
        <v>Richmond Beach - Northgate</v>
      </c>
      <c r="D202" s="110">
        <f>IF($B202="","",IF(VLOOKUP($B202,RouteSummarySource!$B$5:$O$563,Route_Summary!D$1,FALSE)="","",VLOOKUP($B202,RouteSummarySource!$B$5:$O$563,Route_Summary!D$1,FALSE)))</f>
        <v>90</v>
      </c>
      <c r="E202" s="112" t="str">
        <f>IF($B202="","",IF(VLOOKUP($B202,RouteSummarySource!$B$5:$O$563,Route_Summary!E$1,FALSE)="","",VLOOKUP($B202,RouteSummarySource!$B$5:$O$563,Route_Summary!E$1,FALSE)))</f>
        <v>Local</v>
      </c>
      <c r="F202" s="110" t="str">
        <f>IF($B202="","",IF(VLOOKUP($B202,RouteSummarySource!$B$5:$O$563,Route_Summary!F$1,FALSE)="","",VLOOKUP($B202,RouteSummarySource!$B$5:$O$563,Route_Summary!F$1,FALSE)))</f>
        <v>B</v>
      </c>
      <c r="G202" s="365" t="str">
        <f>IF($B202="","",IF(VLOOKUP($B202,RouteSummarySource!$B$5:$O$563,Route_Summary!G$1,FALSE)="","",VLOOKUP($B202,RouteSummarySource!$B$5:$O$563,Route_Summary!G$1,FALSE)))</f>
        <v>C</v>
      </c>
      <c r="H202" s="112" t="str">
        <f>IF($B202="","",IF(VLOOKUP($B202,RouteSummarySource!$B$5:$O$563,Route_Summary!H$1,FALSE)="","",VLOOKUP($B202,RouteSummarySource!$B$5:$O$563,Route_Summary!H$1,FALSE)))</f>
        <v>C</v>
      </c>
      <c r="I202" s="110" t="str">
        <f>IF($B202="","",IF(VLOOKUP($B202,RouteSummarySource!$B$5:$O$563,Route_Summary!I$1,FALSE)="","",VLOOKUP($B202,RouteSummarySource!$B$5:$O$563,Route_Summary!I$1,FALSE)))</f>
        <v/>
      </c>
      <c r="J202" s="363" t="str">
        <f>IF($B202="","",IF(VLOOKUP($B202,RouteSummarySource!$B$5:$O$563,Route_Summary!J$1,FALSE)="","",VLOOKUP($B202,RouteSummarySource!$B$5:$O$563,Route_Summary!J$1,FALSE)))</f>
        <v/>
      </c>
      <c r="K202" s="110" t="str">
        <f>IF($B202="","",IF(VLOOKUP($B202,RouteSummarySource!$B$5:$O$563,Route_Summary!K$1,FALSE)="","",VLOOKUP($B202,RouteSummarySource!$B$5:$O$563,Route_Summary!K$1,FALSE)))</f>
        <v>At</v>
      </c>
      <c r="L202" s="365" t="str">
        <f>IF($B202="","",IF(VLOOKUP($B202,RouteSummarySource!$B$5:$O$563,Route_Summary!L$1,FALSE)="","",VLOOKUP($B202,RouteSummarySource!$B$5:$O$563,Route_Summary!L$1,FALSE)))</f>
        <v>At</v>
      </c>
      <c r="M202" s="112" t="str">
        <f>IF($B202="","",IF(VLOOKUP($B202,RouteSummarySource!$B$5:$O$563,Route_Summary!M$1,FALSE)="","",VLOOKUP($B202,RouteSummarySource!$B$5:$O$563,Route_Summary!M$1,FALSE)))</f>
        <v>At</v>
      </c>
      <c r="N202" s="62" t="str">
        <f>IF($B202="","",IF(VLOOKUP($B202,RouteSummarySource!$B$5:$O$563,Route_Summary!N$1,FALSE)="","",VLOOKUP($B202,RouteSummarySource!$B$5:$O$563,Route_Summary!N$1,FALSE)))</f>
        <v>Low</v>
      </c>
      <c r="O202" s="366" t="str">
        <f>IF($B202="","",IF(VLOOKUP($B202,RouteSummarySource!$B$5:$O$563,Route_Summary!O$1,FALSE)="","",VLOOKUP($B202,RouteSummarySource!$B$5:$O$563,Route_Summary!O$1,FALSE)))</f>
        <v>4</v>
      </c>
      <c r="P202" s="110" t="str">
        <f>IF($B202="","",IF(VLOOKUP($B202,RouteSummarySource!$B$5:$Q$563,Route_Summary!P$1,FALSE)=0,"",VLOOKUP($B202,RouteSummarySource!$B$5:$Q$563,Route_Summary!P$1,FALSE)))</f>
        <v/>
      </c>
      <c r="Q202" s="365" t="str">
        <f>IF($B202="","",IF(VLOOKUP($B202,RouteSummarySource!$B$5:$Q$563,Route_Summary!Q$1,FALSE)="","",VLOOKUP($B202,RouteSummarySource!$B$5:$Q$563,Route_Summary!Q$1,FALSE)))</f>
        <v>Unchanged</v>
      </c>
      <c r="R202" s="358" t="str">
        <f>IF($B202="","",IF(VLOOKUP($B202,RouteSummarySource!$B$5:$R$563,Route_Summary!R$1,FALSE)="","",VLOOKUP($B202,RouteSummarySource!$B$5:$R$563,Route_Summary!R$1,FALSE)))</f>
        <v>N/A</v>
      </c>
    </row>
    <row r="203" spans="1:18" x14ac:dyDescent="0.25">
      <c r="A203">
        <v>189</v>
      </c>
      <c r="B203" s="110" t="str">
        <f>IF(HLOOKUP($B$3,'Route by Jurisdiction'!$A$1:$AP$214,A203,FALSE)="","",HLOOKUP($B$3,'Route by Jurisdiction'!$A$1:$AP$214,A203,FALSE))</f>
        <v>355EX</v>
      </c>
      <c r="C203" s="363" t="str">
        <f>IF($B203="","",IF(VLOOKUP($B203,RouteSummarySource!$B$5:$O$563,Route_Summary!C$1,FALSE)="","",VLOOKUP($B203,RouteSummarySource!$B$5:$O$563,Route_Summary!C$1,FALSE)))</f>
        <v>Shoreline CC - University District - Seattle CBD</v>
      </c>
      <c r="D203" s="110" t="str">
        <f>IF($B203="","",IF(VLOOKUP($B203,RouteSummarySource!$B$5:$O$563,Route_Summary!D$1,FALSE)="","",VLOOKUP($B203,RouteSummarySource!$B$5:$O$563,Route_Summary!D$1,FALSE)))</f>
        <v>Peak</v>
      </c>
      <c r="E203" s="112" t="str">
        <f>IF($B203="","",IF(VLOOKUP($B203,RouteSummarySource!$B$5:$O$563,Route_Summary!E$1,FALSE)="","",VLOOKUP($B203,RouteSummarySource!$B$5:$O$563,Route_Summary!E$1,FALSE)))</f>
        <v>Peak</v>
      </c>
      <c r="F203" s="110" t="str">
        <f>IF($B203="","",IF(VLOOKUP($B203,RouteSummarySource!$B$5:$O$563,Route_Summary!F$1,FALSE)="","",VLOOKUP($B203,RouteSummarySource!$B$5:$O$563,Route_Summary!F$1,FALSE)))</f>
        <v>C</v>
      </c>
      <c r="G203" s="365" t="str">
        <f>IF($B203="","",IF(VLOOKUP($B203,RouteSummarySource!$B$5:$O$563,Route_Summary!G$1,FALSE)="","",VLOOKUP($B203,RouteSummarySource!$B$5:$O$563,Route_Summary!G$1,FALSE)))</f>
        <v/>
      </c>
      <c r="H203" s="112" t="str">
        <f>IF($B203="","",IF(VLOOKUP($B203,RouteSummarySource!$B$5:$O$563,Route_Summary!H$1,FALSE)="","",VLOOKUP($B203,RouteSummarySource!$B$5:$O$563,Route_Summary!H$1,FALSE)))</f>
        <v/>
      </c>
      <c r="I203" s="110" t="str">
        <f>IF($B203="","",IF(VLOOKUP($B203,RouteSummarySource!$B$5:$O$563,Route_Summary!I$1,FALSE)="","",VLOOKUP($B203,RouteSummarySource!$B$5:$O$563,Route_Summary!I$1,FALSE)))</f>
        <v>No</v>
      </c>
      <c r="J203" s="363" t="str">
        <f>IF($B203="","",IF(VLOOKUP($B203,RouteSummarySource!$B$5:$O$563,Route_Summary!J$1,FALSE)="","",VLOOKUP($B203,RouteSummarySource!$B$5:$O$563,Route_Summary!J$1,FALSE)))</f>
        <v>No</v>
      </c>
      <c r="K203" s="110" t="str">
        <f>IF($B203="","",IF(VLOOKUP($B203,RouteSummarySource!$B$5:$O$563,Route_Summary!K$1,FALSE)="","",VLOOKUP($B203,RouteSummarySource!$B$5:$O$563,Route_Summary!K$1,FALSE)))</f>
        <v>Peak</v>
      </c>
      <c r="L203" s="365" t="str">
        <f>IF($B203="","",IF(VLOOKUP($B203,RouteSummarySource!$B$5:$O$563,Route_Summary!L$1,FALSE)="","",VLOOKUP($B203,RouteSummarySource!$B$5:$O$563,Route_Summary!L$1,FALSE)))</f>
        <v>Peak</v>
      </c>
      <c r="M203" s="112" t="str">
        <f>IF($B203="","",IF(VLOOKUP($B203,RouteSummarySource!$B$5:$O$563,Route_Summary!M$1,FALSE)="","",VLOOKUP($B203,RouteSummarySource!$B$5:$O$563,Route_Summary!M$1,FALSE)))</f>
        <v>Peak</v>
      </c>
      <c r="N203" s="62" t="str">
        <f>IF($B203="","",IF(VLOOKUP($B203,RouteSummarySource!$B$5:$O$563,Route_Summary!N$1,FALSE)="","",VLOOKUP($B203,RouteSummarySource!$B$5:$O$563,Route_Summary!N$1,FALSE)))</f>
        <v>Low</v>
      </c>
      <c r="O203" s="366" t="str">
        <f>IF($B203="","",IF(VLOOKUP($B203,RouteSummarySource!$B$5:$O$563,Route_Summary!O$1,FALSE)="","",VLOOKUP($B203,RouteSummarySource!$B$5:$O$563,Route_Summary!O$1,FALSE)))</f>
        <v>2</v>
      </c>
      <c r="P203" s="110" t="str">
        <f>IF($B203="","",IF(VLOOKUP($B203,RouteSummarySource!$B$5:$Q$563,Route_Summary!P$1,FALSE)=0,"",VLOOKUP($B203,RouteSummarySource!$B$5:$Q$563,Route_Summary!P$1,FALSE)))</f>
        <v>Restructure</v>
      </c>
      <c r="Q203" s="365" t="str">
        <f>IF($B203="","",IF(VLOOKUP($B203,RouteSummarySource!$B$5:$Q$563,Route_Summary!Q$1,FALSE)="","",VLOOKUP($B203,RouteSummarySource!$B$5:$Q$563,Route_Summary!Q$1,FALSE)))</f>
        <v>Revised</v>
      </c>
      <c r="R203" s="358">
        <f>IF($B203="","",IF(VLOOKUP($B203,RouteSummarySource!$B$5:$R$563,Route_Summary!R$1,FALSE)="","",VLOOKUP($B203,RouteSummarySource!$B$5:$R$563,Route_Summary!R$1,FALSE)))</f>
        <v>42156</v>
      </c>
    </row>
    <row r="204" spans="1:18" x14ac:dyDescent="0.25">
      <c r="A204">
        <v>190</v>
      </c>
      <c r="B204" s="110" t="str">
        <f>IF(HLOOKUP($B$3,'Route by Jurisdiction'!$A$1:$AP$214,A204,FALSE)="","",HLOOKUP($B$3,'Route by Jurisdiction'!$A$1:$AP$214,A204,FALSE))</f>
        <v>372EX</v>
      </c>
      <c r="C204" s="363" t="str">
        <f>IF($B204="","",IF(VLOOKUP($B204,RouteSummarySource!$B$5:$O$563,Route_Summary!C$1,FALSE)="","",VLOOKUP($B204,RouteSummarySource!$B$5:$O$563,Route_Summary!C$1,FALSE)))</f>
        <v>Woodinville - Lake City - University District</v>
      </c>
      <c r="D204" s="110">
        <f>IF($B204="","",IF(VLOOKUP($B204,RouteSummarySource!$B$5:$O$563,Route_Summary!D$1,FALSE)="","",VLOOKUP($B204,RouteSummarySource!$B$5:$O$563,Route_Summary!D$1,FALSE)))</f>
        <v>45</v>
      </c>
      <c r="E204" s="112" t="str">
        <f>IF($B204="","",IF(VLOOKUP($B204,RouteSummarySource!$B$5:$O$563,Route_Summary!E$1,FALSE)="","",VLOOKUP($B204,RouteSummarySource!$B$5:$O$563,Route_Summary!E$1,FALSE)))</f>
        <v>Very Frequent</v>
      </c>
      <c r="F204" s="110" t="str">
        <f>IF($B204="","",IF(VLOOKUP($B204,RouteSummarySource!$B$5:$O$563,Route_Summary!F$1,FALSE)="","",VLOOKUP($B204,RouteSummarySource!$B$5:$O$563,Route_Summary!F$1,FALSE)))</f>
        <v>C</v>
      </c>
      <c r="G204" s="365" t="str">
        <f>IF($B204="","",IF(VLOOKUP($B204,RouteSummarySource!$B$5:$O$563,Route_Summary!G$1,FALSE)="","",VLOOKUP($B204,RouteSummarySource!$B$5:$O$563,Route_Summary!G$1,FALSE)))</f>
        <v>B</v>
      </c>
      <c r="H204" s="112" t="str">
        <f>IF($B204="","",IF(VLOOKUP($B204,RouteSummarySource!$B$5:$O$563,Route_Summary!H$1,FALSE)="","",VLOOKUP($B204,RouteSummarySource!$B$5:$O$563,Route_Summary!H$1,FALSE)))</f>
        <v>C</v>
      </c>
      <c r="I204" s="110" t="str">
        <f>IF($B204="","",IF(VLOOKUP($B204,RouteSummarySource!$B$5:$O$563,Route_Summary!I$1,FALSE)="","",VLOOKUP($B204,RouteSummarySource!$B$5:$O$563,Route_Summary!I$1,FALSE)))</f>
        <v/>
      </c>
      <c r="J204" s="363" t="str">
        <f>IF($B204="","",IF(VLOOKUP($B204,RouteSummarySource!$B$5:$O$563,Route_Summary!J$1,FALSE)="","",VLOOKUP($B204,RouteSummarySource!$B$5:$O$563,Route_Summary!J$1,FALSE)))</f>
        <v/>
      </c>
      <c r="K204" s="110" t="str">
        <f>IF($B204="","",IF(VLOOKUP($B204,RouteSummarySource!$B$5:$O$563,Route_Summary!K$1,FALSE)="","",VLOOKUP($B204,RouteSummarySource!$B$5:$O$563,Route_Summary!K$1,FALSE)))</f>
        <v>At</v>
      </c>
      <c r="L204" s="365" t="str">
        <f>IF($B204="","",IF(VLOOKUP($B204,RouteSummarySource!$B$5:$O$563,Route_Summary!L$1,FALSE)="","",VLOOKUP($B204,RouteSummarySource!$B$5:$O$563,Route_Summary!L$1,FALSE)))</f>
        <v>Below</v>
      </c>
      <c r="M204" s="112" t="str">
        <f>IF($B204="","",IF(VLOOKUP($B204,RouteSummarySource!$B$5:$O$563,Route_Summary!M$1,FALSE)="","",VLOOKUP($B204,RouteSummarySource!$B$5:$O$563,Route_Summary!M$1,FALSE)))</f>
        <v>Below</v>
      </c>
      <c r="N204" s="62" t="str">
        <f>IF($B204="","",IF(VLOOKUP($B204,RouteSummarySource!$B$5:$O$563,Route_Summary!N$1,FALSE)="","",VLOOKUP($B204,RouteSummarySource!$B$5:$O$563,Route_Summary!N$1,FALSE)))</f>
        <v>Low</v>
      </c>
      <c r="O204" s="366" t="str">
        <f>IF($B204="","",IF(VLOOKUP($B204,RouteSummarySource!$B$5:$O$563,Route_Summary!O$1,FALSE)="","",VLOOKUP($B204,RouteSummarySource!$B$5:$O$563,Route_Summary!O$1,FALSE)))</f>
        <v>1, 2, 3, 4</v>
      </c>
      <c r="P204" s="110" t="str">
        <f>IF($B204="","",IF(VLOOKUP($B204,RouteSummarySource!$B$5:$Q$563,Route_Summary!P$1,FALSE)=0,"",VLOOKUP($B204,RouteSummarySource!$B$5:$Q$563,Route_Summary!P$1,FALSE)))</f>
        <v>Restructure</v>
      </c>
      <c r="Q204" s="365" t="str">
        <f>IF($B204="","",IF(VLOOKUP($B204,RouteSummarySource!$B$5:$Q$563,Route_Summary!Q$1,FALSE)="","",VLOOKUP($B204,RouteSummarySource!$B$5:$Q$563,Route_Summary!Q$1,FALSE)))</f>
        <v>Revised</v>
      </c>
      <c r="R204" s="358">
        <f>IF($B204="","",IF(VLOOKUP($B204,RouteSummarySource!$B$5:$R$563,Route_Summary!R$1,FALSE)="","",VLOOKUP($B204,RouteSummarySource!$B$5:$R$563,Route_Summary!R$1,FALSE)))</f>
        <v>42156</v>
      </c>
    </row>
    <row r="205" spans="1:18" x14ac:dyDescent="0.25">
      <c r="A205">
        <v>191</v>
      </c>
      <c r="B205" s="110" t="str">
        <f>IF(HLOOKUP($B$3,'Route by Jurisdiction'!$A$1:$AP$214,A205,FALSE)="","",HLOOKUP($B$3,'Route by Jurisdiction'!$A$1:$AP$214,A205,FALSE))</f>
        <v>373EX</v>
      </c>
      <c r="C205" s="363" t="str">
        <f>IF($B205="","",IF(VLOOKUP($B205,RouteSummarySource!$B$5:$O$563,Route_Summary!C$1,FALSE)="","",VLOOKUP($B205,RouteSummarySource!$B$5:$O$563,Route_Summary!C$1,FALSE)))</f>
        <v>Aurora Village - University Village</v>
      </c>
      <c r="D205" s="110">
        <f>IF($B205="","",IF(VLOOKUP($B205,RouteSummarySource!$B$5:$O$563,Route_Summary!D$1,FALSE)="","",VLOOKUP($B205,RouteSummarySource!$B$5:$O$563,Route_Summary!D$1,FALSE)))</f>
        <v>93</v>
      </c>
      <c r="E205" s="112" t="str">
        <f>IF($B205="","",IF(VLOOKUP($B205,RouteSummarySource!$B$5:$O$563,Route_Summary!E$1,FALSE)="","",VLOOKUP($B205,RouteSummarySource!$B$5:$O$563,Route_Summary!E$1,FALSE)))</f>
        <v>Frequent</v>
      </c>
      <c r="F205" s="110" t="str">
        <f>IF($B205="","",IF(VLOOKUP($B205,RouteSummarySource!$B$5:$O$563,Route_Summary!F$1,FALSE)="","",VLOOKUP($B205,RouteSummarySource!$B$5:$O$563,Route_Summary!F$1,FALSE)))</f>
        <v>C</v>
      </c>
      <c r="G205" s="365" t="str">
        <f>IF($B205="","",IF(VLOOKUP($B205,RouteSummarySource!$B$5:$O$563,Route_Summary!G$1,FALSE)="","",VLOOKUP($B205,RouteSummarySource!$B$5:$O$563,Route_Summary!G$1,FALSE)))</f>
        <v/>
      </c>
      <c r="H205" s="112" t="str">
        <f>IF($B205="","",IF(VLOOKUP($B205,RouteSummarySource!$B$5:$O$563,Route_Summary!H$1,FALSE)="","",VLOOKUP($B205,RouteSummarySource!$B$5:$O$563,Route_Summary!H$1,FALSE)))</f>
        <v/>
      </c>
      <c r="I205" s="110">
        <f>IF($B205="","",IF(VLOOKUP($B205,RouteSummarySource!$B$5:$O$563,Route_Summary!I$1,FALSE)="","",VLOOKUP($B205,RouteSummarySource!$B$5:$O$563,Route_Summary!I$1,FALSE)))</f>
        <v>0</v>
      </c>
      <c r="J205" s="363">
        <f>IF($B205="","",IF(VLOOKUP($B205,RouteSummarySource!$B$5:$O$563,Route_Summary!J$1,FALSE)="","",VLOOKUP($B205,RouteSummarySource!$B$5:$O$563,Route_Summary!J$1,FALSE)))</f>
        <v>0</v>
      </c>
      <c r="K205" s="110" t="str">
        <f>IF($B205="","",IF(VLOOKUP($B205,RouteSummarySource!$B$5:$O$563,Route_Summary!K$1,FALSE)="","",VLOOKUP($B205,RouteSummarySource!$B$5:$O$563,Route_Summary!K$1,FALSE)))</f>
        <v>Below</v>
      </c>
      <c r="L205" s="365" t="str">
        <f>IF($B205="","",IF(VLOOKUP($B205,RouteSummarySource!$B$5:$O$563,Route_Summary!L$1,FALSE)="","",VLOOKUP($B205,RouteSummarySource!$B$5:$O$563,Route_Summary!L$1,FALSE)))</f>
        <v>Below</v>
      </c>
      <c r="M205" s="112" t="str">
        <f>IF($B205="","",IF(VLOOKUP($B205,RouteSummarySource!$B$5:$O$563,Route_Summary!M$1,FALSE)="","",VLOOKUP($B205,RouteSummarySource!$B$5:$O$563,Route_Summary!M$1,FALSE)))</f>
        <v>Below</v>
      </c>
      <c r="N205" s="62" t="str">
        <f>IF($B205="","",IF(VLOOKUP($B205,RouteSummarySource!$B$5:$O$563,Route_Summary!N$1,FALSE)="","",VLOOKUP($B205,RouteSummarySource!$B$5:$O$563,Route_Summary!N$1,FALSE)))</f>
        <v>Low</v>
      </c>
      <c r="O205" s="366" t="str">
        <f>IF($B205="","",IF(VLOOKUP($B205,RouteSummarySource!$B$5:$O$563,Route_Summary!O$1,FALSE)="","",VLOOKUP($B205,RouteSummarySource!$B$5:$O$563,Route_Summary!O$1,FALSE)))</f>
        <v>3</v>
      </c>
      <c r="P205" s="110" t="str">
        <f>IF($B205="","",IF(VLOOKUP($B205,RouteSummarySource!$B$5:$Q$563,Route_Summary!P$1,FALSE)=0,"",VLOOKUP($B205,RouteSummarySource!$B$5:$Q$563,Route_Summary!P$1,FALSE)))</f>
        <v/>
      </c>
      <c r="Q205" s="365" t="str">
        <f>IF($B205="","",IF(VLOOKUP($B205,RouteSummarySource!$B$5:$Q$563,Route_Summary!Q$1,FALSE)="","",VLOOKUP($B205,RouteSummarySource!$B$5:$Q$563,Route_Summary!Q$1,FALSE)))</f>
        <v>Unchanged</v>
      </c>
      <c r="R205" s="358" t="str">
        <f>IF($B205="","",IF(VLOOKUP($B205,RouteSummarySource!$B$5:$R$563,Route_Summary!R$1,FALSE)="","",VLOOKUP($B205,RouteSummarySource!$B$5:$R$563,Route_Summary!R$1,FALSE)))</f>
        <v>N/A</v>
      </c>
    </row>
    <row r="206" spans="1:18" x14ac:dyDescent="0.25">
      <c r="A206">
        <v>192</v>
      </c>
      <c r="B206" s="110" t="str">
        <f>IF(HLOOKUP($B$3,'Route by Jurisdiction'!$A$1:$AP$214,A206,FALSE)="","",HLOOKUP($B$3,'Route by Jurisdiction'!$A$1:$AP$214,A206,FALSE))</f>
        <v>601EX</v>
      </c>
      <c r="C206" s="363" t="str">
        <f>IF($B206="","",IF(VLOOKUP($B206,RouteSummarySource!$B$5:$O$563,Route_Summary!C$1,FALSE)="","",VLOOKUP($B206,RouteSummarySource!$B$5:$O$563,Route_Summary!C$1,FALSE)))</f>
        <v>Seattle CBD - Group Health (Tukwila)</v>
      </c>
      <c r="D206" s="110" t="str">
        <f>IF($B206="","",IF(VLOOKUP($B206,RouteSummarySource!$B$5:$O$563,Route_Summary!D$1,FALSE)="","",VLOOKUP($B206,RouteSummarySource!$B$5:$O$563,Route_Summary!D$1,FALSE)))</f>
        <v>Peak</v>
      </c>
      <c r="E206" s="112" t="str">
        <f>IF($B206="","",IF(VLOOKUP($B206,RouteSummarySource!$B$5:$O$563,Route_Summary!E$1,FALSE)="","",VLOOKUP($B206,RouteSummarySource!$B$5:$O$563,Route_Summary!E$1,FALSE)))</f>
        <v>Peak</v>
      </c>
      <c r="F206" s="110" t="str">
        <f>IF($B206="","",IF(VLOOKUP($B206,RouteSummarySource!$B$5:$O$563,Route_Summary!F$1,FALSE)="","",VLOOKUP($B206,RouteSummarySource!$B$5:$O$563,Route_Summary!F$1,FALSE)))</f>
        <v>E</v>
      </c>
      <c r="G206" s="365" t="str">
        <f>IF($B206="","",IF(VLOOKUP($B206,RouteSummarySource!$B$5:$O$563,Route_Summary!G$1,FALSE)="","",VLOOKUP($B206,RouteSummarySource!$B$5:$O$563,Route_Summary!G$1,FALSE)))</f>
        <v/>
      </c>
      <c r="H206" s="112" t="str">
        <f>IF($B206="","",IF(VLOOKUP($B206,RouteSummarySource!$B$5:$O$563,Route_Summary!H$1,FALSE)="","",VLOOKUP($B206,RouteSummarySource!$B$5:$O$563,Route_Summary!H$1,FALSE)))</f>
        <v/>
      </c>
      <c r="I206" s="110" t="str">
        <f>IF($B206="","",IF(VLOOKUP($B206,RouteSummarySource!$B$5:$O$563,Route_Summary!I$1,FALSE)="","",VLOOKUP($B206,RouteSummarySource!$B$5:$O$563,Route_Summary!I$1,FALSE)))</f>
        <v>Yes</v>
      </c>
      <c r="J206" s="363" t="str">
        <f>IF($B206="","",IF(VLOOKUP($B206,RouteSummarySource!$B$5:$O$563,Route_Summary!J$1,FALSE)="","",VLOOKUP($B206,RouteSummarySource!$B$5:$O$563,Route_Summary!J$1,FALSE)))</f>
        <v>Yes</v>
      </c>
      <c r="K206" s="110" t="str">
        <f>IF($B206="","",IF(VLOOKUP($B206,RouteSummarySource!$B$5:$O$563,Route_Summary!K$1,FALSE)="","",VLOOKUP($B206,RouteSummarySource!$B$5:$O$563,Route_Summary!K$1,FALSE)))</f>
        <v>Peak</v>
      </c>
      <c r="L206" s="365" t="str">
        <f>IF($B206="","",IF(VLOOKUP($B206,RouteSummarySource!$B$5:$O$563,Route_Summary!L$1,FALSE)="","",VLOOKUP($B206,RouteSummarySource!$B$5:$O$563,Route_Summary!L$1,FALSE)))</f>
        <v>Peak</v>
      </c>
      <c r="M206" s="112" t="str">
        <f>IF($B206="","",IF(VLOOKUP($B206,RouteSummarySource!$B$5:$O$563,Route_Summary!M$1,FALSE)="","",VLOOKUP($B206,RouteSummarySource!$B$5:$O$563,Route_Summary!M$1,FALSE)))</f>
        <v>Peak</v>
      </c>
      <c r="N206" s="62" t="str">
        <f>IF($B206="","",IF(VLOOKUP($B206,RouteSummarySource!$B$5:$O$563,Route_Summary!N$1,FALSE)="","",VLOOKUP($B206,RouteSummarySource!$B$5:$O$563,Route_Summary!N$1,FALSE)))</f>
        <v>Low</v>
      </c>
      <c r="O206" s="366" t="str">
        <f>IF($B206="","",IF(VLOOKUP($B206,RouteSummarySource!$B$5:$O$563,Route_Summary!O$1,FALSE)="","",VLOOKUP($B206,RouteSummarySource!$B$5:$O$563,Route_Summary!O$1,FALSE)))</f>
        <v>2</v>
      </c>
      <c r="P206" s="110" t="str">
        <f>IF($B206="","",IF(VLOOKUP($B206,RouteSummarySource!$B$5:$Q$563,Route_Summary!P$1,FALSE)=0,"",VLOOKUP($B206,RouteSummarySource!$B$5:$Q$563,Route_Summary!P$1,FALSE)))</f>
        <v/>
      </c>
      <c r="Q206" s="365" t="str">
        <f>IF($B206="","",IF(VLOOKUP($B206,RouteSummarySource!$B$5:$Q$563,Route_Summary!Q$1,FALSE)="","",VLOOKUP($B206,RouteSummarySource!$B$5:$Q$563,Route_Summary!Q$1,FALSE)))</f>
        <v>Unchanged</v>
      </c>
      <c r="R206" s="358" t="str">
        <f>IF($B206="","",IF(VLOOKUP($B206,RouteSummarySource!$B$5:$R$563,Route_Summary!R$1,FALSE)="","",VLOOKUP($B206,RouteSummarySource!$B$5:$R$563,Route_Summary!R$1,FALSE)))</f>
        <v>N/A</v>
      </c>
    </row>
    <row r="207" spans="1:18" x14ac:dyDescent="0.25">
      <c r="A207">
        <v>193</v>
      </c>
      <c r="B207" s="110" t="str">
        <f>IF(HLOOKUP($B$3,'Route by Jurisdiction'!$A$1:$AP$214,A207,FALSE)="","",HLOOKUP($B$3,'Route by Jurisdiction'!$A$1:$AP$214,A207,FALSE))</f>
        <v>A Line</v>
      </c>
      <c r="C207" s="363" t="str">
        <f>IF($B207="","",IF(VLOOKUP($B207,RouteSummarySource!$B$5:$O$563,Route_Summary!C$1,FALSE)="","",VLOOKUP($B207,RouteSummarySource!$B$5:$O$563,Route_Summary!C$1,FALSE)))</f>
        <v xml:space="preserve">Federal Way - Tukwila </v>
      </c>
      <c r="D207" s="110">
        <f>IF($B207="","",IF(VLOOKUP($B207,RouteSummarySource!$B$5:$O$563,Route_Summary!D$1,FALSE)="","",VLOOKUP($B207,RouteSummarySource!$B$5:$O$563,Route_Summary!D$1,FALSE)))</f>
        <v>32</v>
      </c>
      <c r="E207" s="112" t="str">
        <f>IF($B207="","",IF(VLOOKUP($B207,RouteSummarySource!$B$5:$O$563,Route_Summary!E$1,FALSE)="","",VLOOKUP($B207,RouteSummarySource!$B$5:$O$563,Route_Summary!E$1,FALSE)))</f>
        <v>Very Frequent</v>
      </c>
      <c r="F207" s="110" t="str">
        <f>IF($B207="","",IF(VLOOKUP($B207,RouteSummarySource!$B$5:$O$563,Route_Summary!F$1,FALSE)="","",VLOOKUP($B207,RouteSummarySource!$B$5:$O$563,Route_Summary!F$1,FALSE)))</f>
        <v>A</v>
      </c>
      <c r="G207" s="365" t="str">
        <f>IF($B207="","",IF(VLOOKUP($B207,RouteSummarySource!$B$5:$O$563,Route_Summary!G$1,FALSE)="","",VLOOKUP($B207,RouteSummarySource!$B$5:$O$563,Route_Summary!G$1,FALSE)))</f>
        <v>A</v>
      </c>
      <c r="H207" s="112" t="str">
        <f>IF($B207="","",IF(VLOOKUP($B207,RouteSummarySource!$B$5:$O$563,Route_Summary!H$1,FALSE)="","",VLOOKUP($B207,RouteSummarySource!$B$5:$O$563,Route_Summary!H$1,FALSE)))</f>
        <v>A</v>
      </c>
      <c r="I207" s="110" t="str">
        <f>IF($B207="","",IF(VLOOKUP($B207,RouteSummarySource!$B$5:$O$563,Route_Summary!I$1,FALSE)="","",VLOOKUP($B207,RouteSummarySource!$B$5:$O$563,Route_Summary!I$1,FALSE)))</f>
        <v/>
      </c>
      <c r="J207" s="363" t="str">
        <f>IF($B207="","",IF(VLOOKUP($B207,RouteSummarySource!$B$5:$O$563,Route_Summary!J$1,FALSE)="","",VLOOKUP($B207,RouteSummarySource!$B$5:$O$563,Route_Summary!J$1,FALSE)))</f>
        <v/>
      </c>
      <c r="K207" s="110" t="str">
        <f>IF($B207="","",IF(VLOOKUP($B207,RouteSummarySource!$B$5:$O$563,Route_Summary!K$1,FALSE)="","",VLOOKUP($B207,RouteSummarySource!$B$5:$O$563,Route_Summary!K$1,FALSE)))</f>
        <v>At</v>
      </c>
      <c r="L207" s="365" t="str">
        <f>IF($B207="","",IF(VLOOKUP($B207,RouteSummarySource!$B$5:$O$563,Route_Summary!L$1,FALSE)="","",VLOOKUP($B207,RouteSummarySource!$B$5:$O$563,Route_Summary!L$1,FALSE)))</f>
        <v>Below</v>
      </c>
      <c r="M207" s="112" t="str">
        <f>IF($B207="","",IF(VLOOKUP($B207,RouteSummarySource!$B$5:$O$563,Route_Summary!M$1,FALSE)="","",VLOOKUP($B207,RouteSummarySource!$B$5:$O$563,Route_Summary!M$1,FALSE)))</f>
        <v>At</v>
      </c>
      <c r="N207" s="62" t="str">
        <f>IF($B207="","",IF(VLOOKUP($B207,RouteSummarySource!$B$5:$O$563,Route_Summary!N$1,FALSE)="","",VLOOKUP($B207,RouteSummarySource!$B$5:$O$563,Route_Summary!N$1,FALSE)))</f>
        <v>Low</v>
      </c>
      <c r="O207" s="366" t="str">
        <f>IF($B207="","",IF(VLOOKUP($B207,RouteSummarySource!$B$5:$O$563,Route_Summary!O$1,FALSE)="","",VLOOKUP($B207,RouteSummarySource!$B$5:$O$563,Route_Summary!O$1,FALSE)))</f>
        <v>3, 4</v>
      </c>
      <c r="P207" s="110" t="str">
        <f>IF($B207="","",IF(VLOOKUP($B207,RouteSummarySource!$B$5:$Q$563,Route_Summary!P$1,FALSE)=0,"",VLOOKUP($B207,RouteSummarySource!$B$5:$Q$563,Route_Summary!P$1,FALSE)))</f>
        <v/>
      </c>
      <c r="Q207" s="365" t="str">
        <f>IF($B207="","",IF(VLOOKUP($B207,RouteSummarySource!$B$5:$Q$563,Route_Summary!Q$1,FALSE)="","",VLOOKUP($B207,RouteSummarySource!$B$5:$Q$563,Route_Summary!Q$1,FALSE)))</f>
        <v>Unchanged</v>
      </c>
      <c r="R207" s="358" t="str">
        <f>IF($B207="","",IF(VLOOKUP($B207,RouteSummarySource!$B$5:$R$563,Route_Summary!R$1,FALSE)="","",VLOOKUP($B207,RouteSummarySource!$B$5:$R$563,Route_Summary!R$1,FALSE)))</f>
        <v>N/A</v>
      </c>
    </row>
    <row r="208" spans="1:18" x14ac:dyDescent="0.25">
      <c r="A208">
        <v>194</v>
      </c>
      <c r="B208" s="110" t="str">
        <f>IF(HLOOKUP($B$3,'Route by Jurisdiction'!$A$1:$AP$214,A208,FALSE)="","",HLOOKUP($B$3,'Route by Jurisdiction'!$A$1:$AP$214,A208,FALSE))</f>
        <v>B Line</v>
      </c>
      <c r="C208" s="363" t="str">
        <f>IF($B208="","",IF(VLOOKUP($B208,RouteSummarySource!$B$5:$O$563,Route_Summary!C$1,FALSE)="","",VLOOKUP($B208,RouteSummarySource!$B$5:$O$563,Route_Summary!C$1,FALSE)))</f>
        <v>Bellevue - Crossroads - Redmond</v>
      </c>
      <c r="D208" s="110">
        <f>IF($B208="","",IF(VLOOKUP($B208,RouteSummarySource!$B$5:$O$563,Route_Summary!D$1,FALSE)="","",VLOOKUP($B208,RouteSummarySource!$B$5:$O$563,Route_Summary!D$1,FALSE)))</f>
        <v>15</v>
      </c>
      <c r="E208" s="112" t="str">
        <f>IF($B208="","",IF(VLOOKUP($B208,RouteSummarySource!$B$5:$O$563,Route_Summary!E$1,FALSE)="","",VLOOKUP($B208,RouteSummarySource!$B$5:$O$563,Route_Summary!E$1,FALSE)))</f>
        <v>Very Frequent</v>
      </c>
      <c r="F208" s="110" t="str">
        <f>IF($B208="","",IF(VLOOKUP($B208,RouteSummarySource!$B$5:$O$563,Route_Summary!F$1,FALSE)="","",VLOOKUP($B208,RouteSummarySource!$B$5:$O$563,Route_Summary!F$1,FALSE)))</f>
        <v>A</v>
      </c>
      <c r="G208" s="365" t="str">
        <f>IF($B208="","",IF(VLOOKUP($B208,RouteSummarySource!$B$5:$O$563,Route_Summary!G$1,FALSE)="","",VLOOKUP($B208,RouteSummarySource!$B$5:$O$563,Route_Summary!G$1,FALSE)))</f>
        <v>A</v>
      </c>
      <c r="H208" s="112" t="str">
        <f>IF($B208="","",IF(VLOOKUP($B208,RouteSummarySource!$B$5:$O$563,Route_Summary!H$1,FALSE)="","",VLOOKUP($B208,RouteSummarySource!$B$5:$O$563,Route_Summary!H$1,FALSE)))</f>
        <v>A</v>
      </c>
      <c r="I208" s="110" t="str">
        <f>IF($B208="","",IF(VLOOKUP($B208,RouteSummarySource!$B$5:$O$563,Route_Summary!I$1,FALSE)="","",VLOOKUP($B208,RouteSummarySource!$B$5:$O$563,Route_Summary!I$1,FALSE)))</f>
        <v/>
      </c>
      <c r="J208" s="363" t="str">
        <f>IF($B208="","",IF(VLOOKUP($B208,RouteSummarySource!$B$5:$O$563,Route_Summary!J$1,FALSE)="","",VLOOKUP($B208,RouteSummarySource!$B$5:$O$563,Route_Summary!J$1,FALSE)))</f>
        <v/>
      </c>
      <c r="K208" s="110" t="str">
        <f>IF($B208="","",IF(VLOOKUP($B208,RouteSummarySource!$B$5:$O$563,Route_Summary!K$1,FALSE)="","",VLOOKUP($B208,RouteSummarySource!$B$5:$O$563,Route_Summary!K$1,FALSE)))</f>
        <v>At</v>
      </c>
      <c r="L208" s="365" t="str">
        <f>IF($B208="","",IF(VLOOKUP($B208,RouteSummarySource!$B$5:$O$563,Route_Summary!L$1,FALSE)="","",VLOOKUP($B208,RouteSummarySource!$B$5:$O$563,Route_Summary!L$1,FALSE)))</f>
        <v>At</v>
      </c>
      <c r="M208" s="112" t="str">
        <f>IF($B208="","",IF(VLOOKUP($B208,RouteSummarySource!$B$5:$O$563,Route_Summary!M$1,FALSE)="","",VLOOKUP($B208,RouteSummarySource!$B$5:$O$563,Route_Summary!M$1,FALSE)))</f>
        <v>At</v>
      </c>
      <c r="N208" s="62" t="str">
        <f>IF($B208="","",IF(VLOOKUP($B208,RouteSummarySource!$B$5:$O$563,Route_Summary!N$1,FALSE)="","",VLOOKUP($B208,RouteSummarySource!$B$5:$O$563,Route_Summary!N$1,FALSE)))</f>
        <v>Low</v>
      </c>
      <c r="O208" s="366" t="str">
        <f>IF($B208="","",IF(VLOOKUP($B208,RouteSummarySource!$B$5:$O$563,Route_Summary!O$1,FALSE)="","",VLOOKUP($B208,RouteSummarySource!$B$5:$O$563,Route_Summary!O$1,FALSE)))</f>
        <v>4</v>
      </c>
      <c r="P208" s="110" t="str">
        <f>IF($B208="","",IF(VLOOKUP($B208,RouteSummarySource!$B$5:$Q$563,Route_Summary!P$1,FALSE)=0,"",VLOOKUP($B208,RouteSummarySource!$B$5:$Q$563,Route_Summary!P$1,FALSE)))</f>
        <v/>
      </c>
      <c r="Q208" s="365" t="str">
        <f>IF($B208="","",IF(VLOOKUP($B208,RouteSummarySource!$B$5:$Q$563,Route_Summary!Q$1,FALSE)="","",VLOOKUP($B208,RouteSummarySource!$B$5:$Q$563,Route_Summary!Q$1,FALSE)))</f>
        <v>Unchanged</v>
      </c>
      <c r="R208" s="358" t="str">
        <f>IF($B208="","",IF(VLOOKUP($B208,RouteSummarySource!$B$5:$R$563,Route_Summary!R$1,FALSE)="","",VLOOKUP($B208,RouteSummarySource!$B$5:$R$563,Route_Summary!R$1,FALSE)))</f>
        <v>N/A</v>
      </c>
    </row>
    <row r="209" spans="1:18" x14ac:dyDescent="0.25">
      <c r="A209">
        <v>195</v>
      </c>
      <c r="B209" s="110" t="str">
        <f>IF(HLOOKUP($B$3,'Route by Jurisdiction'!$A$1:$AP$214,A209,FALSE)="","",HLOOKUP($B$3,'Route by Jurisdiction'!$A$1:$AP$214,A209,FALSE))</f>
        <v>C Line</v>
      </c>
      <c r="C209" s="363" t="str">
        <f>IF($B209="","",IF(VLOOKUP($B209,RouteSummarySource!$B$5:$O$563,Route_Summary!C$1,FALSE)="","",VLOOKUP($B209,RouteSummarySource!$B$5:$O$563,Route_Summary!C$1,FALSE)))</f>
        <v>Westwood Village - Alaska Junction - Seattle CBD</v>
      </c>
      <c r="D209" s="110">
        <f>IF($B209="","",IF(VLOOKUP($B209,RouteSummarySource!$B$5:$O$563,Route_Summary!D$1,FALSE)="","",VLOOKUP($B209,RouteSummarySource!$B$5:$O$563,Route_Summary!D$1,FALSE)))</f>
        <v>111</v>
      </c>
      <c r="E209" s="112" t="str">
        <f>IF($B209="","",IF(VLOOKUP($B209,RouteSummarySource!$B$5:$O$563,Route_Summary!E$1,FALSE)="","",VLOOKUP($B209,RouteSummarySource!$B$5:$O$563,Route_Summary!E$1,FALSE)))</f>
        <v>Very Frequent</v>
      </c>
      <c r="F209" s="110" t="str">
        <f>IF($B209="","",IF(VLOOKUP($B209,RouteSummarySource!$B$5:$O$563,Route_Summary!F$1,FALSE)="","",VLOOKUP($B209,RouteSummarySource!$B$5:$O$563,Route_Summary!F$1,FALSE)))</f>
        <v>B</v>
      </c>
      <c r="G209" s="365" t="str">
        <f>IF($B209="","",IF(VLOOKUP($B209,RouteSummarySource!$B$5:$O$563,Route_Summary!G$1,FALSE)="","",VLOOKUP($B209,RouteSummarySource!$B$5:$O$563,Route_Summary!G$1,FALSE)))</f>
        <v>B</v>
      </c>
      <c r="H209" s="112" t="str">
        <f>IF($B209="","",IF(VLOOKUP($B209,RouteSummarySource!$B$5:$O$563,Route_Summary!H$1,FALSE)="","",VLOOKUP($B209,RouteSummarySource!$B$5:$O$563,Route_Summary!H$1,FALSE)))</f>
        <v>B</v>
      </c>
      <c r="I209" s="110" t="str">
        <f>IF($B209="","",IF(VLOOKUP($B209,RouteSummarySource!$B$5:$O$563,Route_Summary!I$1,FALSE)="","",VLOOKUP($B209,RouteSummarySource!$B$5:$O$563,Route_Summary!I$1,FALSE)))</f>
        <v/>
      </c>
      <c r="J209" s="363" t="str">
        <f>IF($B209="","",IF(VLOOKUP($B209,RouteSummarySource!$B$5:$O$563,Route_Summary!J$1,FALSE)="","",VLOOKUP($B209,RouteSummarySource!$B$5:$O$563,Route_Summary!J$1,FALSE)))</f>
        <v/>
      </c>
      <c r="K209" s="110" t="str">
        <f>IF($B209="","",IF(VLOOKUP($B209,RouteSummarySource!$B$5:$O$563,Route_Summary!K$1,FALSE)="","",VLOOKUP($B209,RouteSummarySource!$B$5:$O$563,Route_Summary!K$1,FALSE)))</f>
        <v>At</v>
      </c>
      <c r="L209" s="365" t="str">
        <f>IF($B209="","",IF(VLOOKUP($B209,RouteSummarySource!$B$5:$O$563,Route_Summary!L$1,FALSE)="","",VLOOKUP($B209,RouteSummarySource!$B$5:$O$563,Route_Summary!L$1,FALSE)))</f>
        <v>Below</v>
      </c>
      <c r="M209" s="112" t="str">
        <f>IF($B209="","",IF(VLOOKUP($B209,RouteSummarySource!$B$5:$O$563,Route_Summary!M$1,FALSE)="","",VLOOKUP($B209,RouteSummarySource!$B$5:$O$563,Route_Summary!M$1,FALSE)))</f>
        <v>At</v>
      </c>
      <c r="N209" s="62" t="str">
        <f>IF($B209="","",IF(VLOOKUP($B209,RouteSummarySource!$B$5:$O$563,Route_Summary!N$1,FALSE)="","",VLOOKUP($B209,RouteSummarySource!$B$5:$O$563,Route_Summary!N$1,FALSE)))</f>
        <v>Low</v>
      </c>
      <c r="O209" s="366" t="str">
        <f>IF($B209="","",IF(VLOOKUP($B209,RouteSummarySource!$B$5:$O$563,Route_Summary!O$1,FALSE)="","",VLOOKUP($B209,RouteSummarySource!$B$5:$O$563,Route_Summary!O$1,FALSE)))</f>
        <v>3, 4</v>
      </c>
      <c r="P209" s="110" t="str">
        <f>IF($B209="","",IF(VLOOKUP($B209,RouteSummarySource!$B$5:$Q$563,Route_Summary!P$1,FALSE)=0,"",VLOOKUP($B209,RouteSummarySource!$B$5:$Q$563,Route_Summary!P$1,FALSE)))</f>
        <v/>
      </c>
      <c r="Q209" s="365" t="str">
        <f>IF($B209="","",IF(VLOOKUP($B209,RouteSummarySource!$B$5:$Q$563,Route_Summary!Q$1,FALSE)="","",VLOOKUP($B209,RouteSummarySource!$B$5:$Q$563,Route_Summary!Q$1,FALSE)))</f>
        <v>Unchanged</v>
      </c>
      <c r="R209" s="358" t="str">
        <f>IF($B209="","",IF(VLOOKUP($B209,RouteSummarySource!$B$5:$R$563,Route_Summary!R$1,FALSE)="","",VLOOKUP($B209,RouteSummarySource!$B$5:$R$563,Route_Summary!R$1,FALSE)))</f>
        <v>N/A</v>
      </c>
    </row>
    <row r="210" spans="1:18" x14ac:dyDescent="0.25">
      <c r="A210">
        <v>196</v>
      </c>
      <c r="B210" s="110" t="str">
        <f>IF(HLOOKUP($B$3,'Route by Jurisdiction'!$A$1:$AP$214,A210,FALSE)="","",HLOOKUP($B$3,'Route by Jurisdiction'!$A$1:$AP$214,A210,FALSE))</f>
        <v>D Line</v>
      </c>
      <c r="C210" s="363" t="str">
        <f>IF($B210="","",IF(VLOOKUP($B210,RouteSummarySource!$B$5:$O$563,Route_Summary!C$1,FALSE)="","",VLOOKUP($B210,RouteSummarySource!$B$5:$O$563,Route_Summary!C$1,FALSE)))</f>
        <v>Ballard - Seattle Center - Seattle CBD</v>
      </c>
      <c r="D210" s="110">
        <f>IF($B210="","",IF(VLOOKUP($B210,RouteSummarySource!$B$5:$O$563,Route_Summary!D$1,FALSE)="","",VLOOKUP($B210,RouteSummarySource!$B$5:$O$563,Route_Summary!D$1,FALSE)))</f>
        <v>10</v>
      </c>
      <c r="E210" s="112" t="str">
        <f>IF($B210="","",IF(VLOOKUP($B210,RouteSummarySource!$B$5:$O$563,Route_Summary!E$1,FALSE)="","",VLOOKUP($B210,RouteSummarySource!$B$5:$O$563,Route_Summary!E$1,FALSE)))</f>
        <v>Very Frequent</v>
      </c>
      <c r="F210" s="110" t="str">
        <f>IF($B210="","",IF(VLOOKUP($B210,RouteSummarySource!$B$5:$O$563,Route_Summary!F$1,FALSE)="","",VLOOKUP($B210,RouteSummarySource!$B$5:$O$563,Route_Summary!F$1,FALSE)))</f>
        <v>B</v>
      </c>
      <c r="G210" s="365" t="str">
        <f>IF($B210="","",IF(VLOOKUP($B210,RouteSummarySource!$B$5:$O$563,Route_Summary!G$1,FALSE)="","",VLOOKUP($B210,RouteSummarySource!$B$5:$O$563,Route_Summary!G$1,FALSE)))</f>
        <v>A</v>
      </c>
      <c r="H210" s="112" t="str">
        <f>IF($B210="","",IF(VLOOKUP($B210,RouteSummarySource!$B$5:$O$563,Route_Summary!H$1,FALSE)="","",VLOOKUP($B210,RouteSummarySource!$B$5:$O$563,Route_Summary!H$1,FALSE)))</f>
        <v>A</v>
      </c>
      <c r="I210" s="110" t="str">
        <f>IF($B210="","",IF(VLOOKUP($B210,RouteSummarySource!$B$5:$O$563,Route_Summary!I$1,FALSE)="","",VLOOKUP($B210,RouteSummarySource!$B$5:$O$563,Route_Summary!I$1,FALSE)))</f>
        <v/>
      </c>
      <c r="J210" s="363" t="str">
        <f>IF($B210="","",IF(VLOOKUP($B210,RouteSummarySource!$B$5:$O$563,Route_Summary!J$1,FALSE)="","",VLOOKUP($B210,RouteSummarySource!$B$5:$O$563,Route_Summary!J$1,FALSE)))</f>
        <v/>
      </c>
      <c r="K210" s="110" t="str">
        <f>IF($B210="","",IF(VLOOKUP($B210,RouteSummarySource!$B$5:$O$563,Route_Summary!K$1,FALSE)="","",VLOOKUP($B210,RouteSummarySource!$B$5:$O$563,Route_Summary!K$1,FALSE)))</f>
        <v>At</v>
      </c>
      <c r="L210" s="365" t="str">
        <f>IF($B210="","",IF(VLOOKUP($B210,RouteSummarySource!$B$5:$O$563,Route_Summary!L$1,FALSE)="","",VLOOKUP($B210,RouteSummarySource!$B$5:$O$563,Route_Summary!L$1,FALSE)))</f>
        <v>At</v>
      </c>
      <c r="M210" s="112" t="str">
        <f>IF($B210="","",IF(VLOOKUP($B210,RouteSummarySource!$B$5:$O$563,Route_Summary!M$1,FALSE)="","",VLOOKUP($B210,RouteSummarySource!$B$5:$O$563,Route_Summary!M$1,FALSE)))</f>
        <v>At</v>
      </c>
      <c r="N210" s="62" t="str">
        <f>IF($B210="","",IF(VLOOKUP($B210,RouteSummarySource!$B$5:$O$563,Route_Summary!N$1,FALSE)="","",VLOOKUP($B210,RouteSummarySource!$B$5:$O$563,Route_Summary!N$1,FALSE)))</f>
        <v>Low</v>
      </c>
      <c r="O210" s="366" t="str">
        <f>IF($B210="","",IF(VLOOKUP($B210,RouteSummarySource!$B$5:$O$563,Route_Summary!O$1,FALSE)="","",VLOOKUP($B210,RouteSummarySource!$B$5:$O$563,Route_Summary!O$1,FALSE)))</f>
        <v>1, 4</v>
      </c>
      <c r="P210" s="110" t="str">
        <f>IF($B210="","",IF(VLOOKUP($B210,RouteSummarySource!$B$5:$Q$563,Route_Summary!P$1,FALSE)=0,"",VLOOKUP($B210,RouteSummarySource!$B$5:$Q$563,Route_Summary!P$1,FALSE)))</f>
        <v/>
      </c>
      <c r="Q210" s="365" t="str">
        <f>IF($B210="","",IF(VLOOKUP($B210,RouteSummarySource!$B$5:$Q$563,Route_Summary!Q$1,FALSE)="","",VLOOKUP($B210,RouteSummarySource!$B$5:$Q$563,Route_Summary!Q$1,FALSE)))</f>
        <v>Unchanged</v>
      </c>
      <c r="R210" s="358" t="str">
        <f>IF($B210="","",IF(VLOOKUP($B210,RouteSummarySource!$B$5:$R$563,Route_Summary!R$1,FALSE)="","",VLOOKUP($B210,RouteSummarySource!$B$5:$R$563,Route_Summary!R$1,FALSE)))</f>
        <v>N/A</v>
      </c>
    </row>
    <row r="211" spans="1:18" x14ac:dyDescent="0.25">
      <c r="A211">
        <v>197</v>
      </c>
      <c r="B211" s="110" t="str">
        <f>IF(HLOOKUP($B$3,'Route by Jurisdiction'!$A$1:$AP$214,A211,FALSE)="","",HLOOKUP($B$3,'Route by Jurisdiction'!$A$1:$AP$214,A211,FALSE))</f>
        <v>E Line</v>
      </c>
      <c r="C211" s="363" t="str">
        <f>IF($B211="","",IF(VLOOKUP($B211,RouteSummarySource!$B$5:$O$563,Route_Summary!C$1,FALSE)="","",VLOOKUP($B211,RouteSummarySource!$B$5:$O$563,Route_Summary!C$1,FALSE)))</f>
        <v>Aurora Village - Seattle CBD</v>
      </c>
      <c r="D211" s="110">
        <f>IF($B211="","",IF(VLOOKUP($B211,RouteSummarySource!$B$5:$O$563,Route_Summary!D$1,FALSE)="","",VLOOKUP($B211,RouteSummarySource!$B$5:$O$563,Route_Summary!D$1,FALSE)))</f>
        <v>5</v>
      </c>
      <c r="E211" s="112" t="str">
        <f>IF($B211="","",IF(VLOOKUP($B211,RouteSummarySource!$B$5:$O$563,Route_Summary!E$1,FALSE)="","",VLOOKUP($B211,RouteSummarySource!$B$5:$O$563,Route_Summary!E$1,FALSE)))</f>
        <v>Very Frequent</v>
      </c>
      <c r="F211" s="110" t="str">
        <f>IF($B211="","",IF(VLOOKUP($B211,RouteSummarySource!$B$5:$O$563,Route_Summary!F$1,FALSE)="","",VLOOKUP($B211,RouteSummarySource!$B$5:$O$563,Route_Summary!F$1,FALSE)))</f>
        <v>A</v>
      </c>
      <c r="G211" s="365" t="str">
        <f>IF($B211="","",IF(VLOOKUP($B211,RouteSummarySource!$B$5:$O$563,Route_Summary!G$1,FALSE)="","",VLOOKUP($B211,RouteSummarySource!$B$5:$O$563,Route_Summary!G$1,FALSE)))</f>
        <v>A</v>
      </c>
      <c r="H211" s="112" t="str">
        <f>IF($B211="","",IF(VLOOKUP($B211,RouteSummarySource!$B$5:$O$563,Route_Summary!H$1,FALSE)="","",VLOOKUP($B211,RouteSummarySource!$B$5:$O$563,Route_Summary!H$1,FALSE)))</f>
        <v>A</v>
      </c>
      <c r="I211" s="110" t="str">
        <f>IF($B211="","",IF(VLOOKUP($B211,RouteSummarySource!$B$5:$O$563,Route_Summary!I$1,FALSE)="","",VLOOKUP($B211,RouteSummarySource!$B$5:$O$563,Route_Summary!I$1,FALSE)))</f>
        <v/>
      </c>
      <c r="J211" s="363" t="str">
        <f>IF($B211="","",IF(VLOOKUP($B211,RouteSummarySource!$B$5:$O$563,Route_Summary!J$1,FALSE)="","",VLOOKUP($B211,RouteSummarySource!$B$5:$O$563,Route_Summary!J$1,FALSE)))</f>
        <v/>
      </c>
      <c r="K211" s="110" t="str">
        <f>IF($B211="","",IF(VLOOKUP($B211,RouteSummarySource!$B$5:$O$563,Route_Summary!K$1,FALSE)="","",VLOOKUP($B211,RouteSummarySource!$B$5:$O$563,Route_Summary!K$1,FALSE)))</f>
        <v>At</v>
      </c>
      <c r="L211" s="365" t="str">
        <f>IF($B211="","",IF(VLOOKUP($B211,RouteSummarySource!$B$5:$O$563,Route_Summary!L$1,FALSE)="","",VLOOKUP($B211,RouteSummarySource!$B$5:$O$563,Route_Summary!L$1,FALSE)))</f>
        <v>Below</v>
      </c>
      <c r="M211" s="112" t="str">
        <f>IF($B211="","",IF(VLOOKUP($B211,RouteSummarySource!$B$5:$O$563,Route_Summary!M$1,FALSE)="","",VLOOKUP($B211,RouteSummarySource!$B$5:$O$563,Route_Summary!M$1,FALSE)))</f>
        <v>Below</v>
      </c>
      <c r="N211" s="62" t="str">
        <f>IF($B211="","",IF(VLOOKUP($B211,RouteSummarySource!$B$5:$O$563,Route_Summary!N$1,FALSE)="","",VLOOKUP($B211,RouteSummarySource!$B$5:$O$563,Route_Summary!N$1,FALSE)))</f>
        <v>Low</v>
      </c>
      <c r="O211" s="366" t="str">
        <f>IF($B211="","",IF(VLOOKUP($B211,RouteSummarySource!$B$5:$O$563,Route_Summary!O$1,FALSE)="","",VLOOKUP($B211,RouteSummarySource!$B$5:$O$563,Route_Summary!O$1,FALSE)))</f>
        <v>2, 3, 4</v>
      </c>
      <c r="P211" s="110" t="str">
        <f>IF($B211="","",IF(VLOOKUP($B211,RouteSummarySource!$B$5:$Q$563,Route_Summary!P$1,FALSE)=0,"",VLOOKUP($B211,RouteSummarySource!$B$5:$Q$563,Route_Summary!P$1,FALSE)))</f>
        <v/>
      </c>
      <c r="Q211" s="365" t="str">
        <f>IF($B211="","",IF(VLOOKUP($B211,RouteSummarySource!$B$5:$Q$563,Route_Summary!Q$1,FALSE)="","",VLOOKUP($B211,RouteSummarySource!$B$5:$Q$563,Route_Summary!Q$1,FALSE)))</f>
        <v>Unchanged</v>
      </c>
      <c r="R211" s="358" t="str">
        <f>IF($B211="","",IF(VLOOKUP($B211,RouteSummarySource!$B$5:$R$563,Route_Summary!R$1,FALSE)="","",VLOOKUP($B211,RouteSummarySource!$B$5:$R$563,Route_Summary!R$1,FALSE)))</f>
        <v>N/A</v>
      </c>
    </row>
    <row r="212" spans="1:18" x14ac:dyDescent="0.25">
      <c r="A212">
        <v>198</v>
      </c>
      <c r="B212" s="110" t="str">
        <f>IF(HLOOKUP($B$3,'Route by Jurisdiction'!$A$1:$AP$214,A212,FALSE)="","",HLOOKUP($B$3,'Route by Jurisdiction'!$A$1:$AP$214,A212,FALSE))</f>
        <v>901DART</v>
      </c>
      <c r="C212" s="363" t="str">
        <f>IF($B212="","",IF(VLOOKUP($B212,RouteSummarySource!$B$5:$O$563,Route_Summary!C$1,FALSE)="","",VLOOKUP($B212,RouteSummarySource!$B$5:$O$563,Route_Summary!C$1,FALSE)))</f>
        <v>Mirror Lake - Federal Way TC</v>
      </c>
      <c r="D212" s="110">
        <f>IF($B212="","",IF(VLOOKUP($B212,RouteSummarySource!$B$5:$O$563,Route_Summary!D$1,FALSE)="","",VLOOKUP($B212,RouteSummarySource!$B$5:$O$563,Route_Summary!D$1,FALSE)))</f>
        <v>63</v>
      </c>
      <c r="E212" s="112" t="str">
        <f>IF($B212="","",IF(VLOOKUP($B212,RouteSummarySource!$B$5:$O$563,Route_Summary!E$1,FALSE)="","",VLOOKUP($B212,RouteSummarySource!$B$5:$O$563,Route_Summary!E$1,FALSE)))</f>
        <v>Local</v>
      </c>
      <c r="F212" s="110" t="str">
        <f>IF($B212="","",IF(VLOOKUP($B212,RouteSummarySource!$B$5:$O$563,Route_Summary!F$1,FALSE)="","",VLOOKUP($B212,RouteSummarySource!$B$5:$O$563,Route_Summary!F$1,FALSE)))</f>
        <v>C</v>
      </c>
      <c r="G212" s="365" t="str">
        <f>IF($B212="","",IF(VLOOKUP($B212,RouteSummarySource!$B$5:$O$563,Route_Summary!G$1,FALSE)="","",VLOOKUP($B212,RouteSummarySource!$B$5:$O$563,Route_Summary!G$1,FALSE)))</f>
        <v>C</v>
      </c>
      <c r="H212" s="112" t="str">
        <f>IF($B212="","",IF(VLOOKUP($B212,RouteSummarySource!$B$5:$O$563,Route_Summary!H$1,FALSE)="","",VLOOKUP($B212,RouteSummarySource!$B$5:$O$563,Route_Summary!H$1,FALSE)))</f>
        <v>C</v>
      </c>
      <c r="I212" s="110" t="str">
        <f>IF($B212="","",IF(VLOOKUP($B212,RouteSummarySource!$B$5:$O$563,Route_Summary!I$1,FALSE)="","",VLOOKUP($B212,RouteSummarySource!$B$5:$O$563,Route_Summary!I$1,FALSE)))</f>
        <v/>
      </c>
      <c r="J212" s="363" t="str">
        <f>IF($B212="","",IF(VLOOKUP($B212,RouteSummarySource!$B$5:$O$563,Route_Summary!J$1,FALSE)="","",VLOOKUP($B212,RouteSummarySource!$B$5:$O$563,Route_Summary!J$1,FALSE)))</f>
        <v/>
      </c>
      <c r="K212" s="110" t="str">
        <f>IF($B212="","",IF(VLOOKUP($B212,RouteSummarySource!$B$5:$O$563,Route_Summary!K$1,FALSE)="","",VLOOKUP($B212,RouteSummarySource!$B$5:$O$563,Route_Summary!K$1,FALSE)))</f>
        <v>At</v>
      </c>
      <c r="L212" s="365" t="str">
        <f>IF($B212="","",IF(VLOOKUP($B212,RouteSummarySource!$B$5:$O$563,Route_Summary!L$1,FALSE)="","",VLOOKUP($B212,RouteSummarySource!$B$5:$O$563,Route_Summary!L$1,FALSE)))</f>
        <v>At</v>
      </c>
      <c r="M212" s="112" t="str">
        <f>IF($B212="","",IF(VLOOKUP($B212,RouteSummarySource!$B$5:$O$563,Route_Summary!M$1,FALSE)="","",VLOOKUP($B212,RouteSummarySource!$B$5:$O$563,Route_Summary!M$1,FALSE)))</f>
        <v>At</v>
      </c>
      <c r="N212" s="62" t="str">
        <f>IF($B212="","",IF(VLOOKUP($B212,RouteSummarySource!$B$5:$O$563,Route_Summary!N$1,FALSE)="","",VLOOKUP($B212,RouteSummarySource!$B$5:$O$563,Route_Summary!N$1,FALSE)))</f>
        <v>Low</v>
      </c>
      <c r="O212" s="366" t="str">
        <f>IF($B212="","",IF(VLOOKUP($B212,RouteSummarySource!$B$5:$O$563,Route_Summary!O$1,FALSE)="","",VLOOKUP($B212,RouteSummarySource!$B$5:$O$563,Route_Summary!O$1,FALSE)))</f>
        <v>-</v>
      </c>
      <c r="P212" s="110" t="str">
        <f>IF($B212="","",IF(VLOOKUP($B212,RouteSummarySource!$B$5:$Q$563,Route_Summary!P$1,FALSE)=0,"",VLOOKUP($B212,RouteSummarySource!$B$5:$Q$563,Route_Summary!P$1,FALSE)))</f>
        <v>Restructure</v>
      </c>
      <c r="Q212" s="365" t="str">
        <f>IF($B212="","",IF(VLOOKUP($B212,RouteSummarySource!$B$5:$Q$563,Route_Summary!Q$1,FALSE)="","",VLOOKUP($B212,RouteSummarySource!$B$5:$Q$563,Route_Summary!Q$1,FALSE)))</f>
        <v>Deleted</v>
      </c>
      <c r="R212" s="358">
        <f>IF($B212="","",IF(VLOOKUP($B212,RouteSummarySource!$B$5:$R$563,Route_Summary!R$1,FALSE)="","",VLOOKUP($B212,RouteSummarySource!$B$5:$R$563,Route_Summary!R$1,FALSE)))</f>
        <v>42036</v>
      </c>
    </row>
    <row r="213" spans="1:18" x14ac:dyDescent="0.25">
      <c r="A213">
        <v>199</v>
      </c>
      <c r="B213" s="110" t="str">
        <f>IF(HLOOKUP($B$3,'Route by Jurisdiction'!$A$1:$AP$214,A213,FALSE)="","",HLOOKUP($B$3,'Route by Jurisdiction'!$A$1:$AP$214,A213,FALSE))</f>
        <v>906DART</v>
      </c>
      <c r="C213" s="363" t="str">
        <f>IF($B213="","",IF(VLOOKUP($B213,RouteSummarySource!$B$5:$O$563,Route_Summary!C$1,FALSE)="","",VLOOKUP($B213,RouteSummarySource!$B$5:$O$563,Route_Summary!C$1,FALSE)))</f>
        <v>Fairwood - Southcenter</v>
      </c>
      <c r="D213" s="110">
        <f>IF($B213="","",IF(VLOOKUP($B213,RouteSummarySource!$B$5:$O$563,Route_Summary!D$1,FALSE)="","",VLOOKUP($B213,RouteSummarySource!$B$5:$O$563,Route_Summary!D$1,FALSE)))</f>
        <v>101</v>
      </c>
      <c r="E213" s="112" t="str">
        <f>IF($B213="","",IF(VLOOKUP($B213,RouteSummarySource!$B$5:$O$563,Route_Summary!E$1,FALSE)="","",VLOOKUP($B213,RouteSummarySource!$B$5:$O$563,Route_Summary!E$1,FALSE)))</f>
        <v>Local</v>
      </c>
      <c r="F213" s="110" t="str">
        <f>IF($B213="","",IF(VLOOKUP($B213,RouteSummarySource!$B$5:$O$563,Route_Summary!F$1,FALSE)="","",VLOOKUP($B213,RouteSummarySource!$B$5:$O$563,Route_Summary!F$1,FALSE)))</f>
        <v>C</v>
      </c>
      <c r="G213" s="365" t="str">
        <f>IF($B213="","",IF(VLOOKUP($B213,RouteSummarySource!$B$5:$O$563,Route_Summary!G$1,FALSE)="","",VLOOKUP($B213,RouteSummarySource!$B$5:$O$563,Route_Summary!G$1,FALSE)))</f>
        <v>C</v>
      </c>
      <c r="H213" s="112" t="str">
        <f>IF($B213="","",IF(VLOOKUP($B213,RouteSummarySource!$B$5:$O$563,Route_Summary!H$1,FALSE)="","",VLOOKUP($B213,RouteSummarySource!$B$5:$O$563,Route_Summary!H$1,FALSE)))</f>
        <v/>
      </c>
      <c r="I213" s="110" t="str">
        <f>IF($B213="","",IF(VLOOKUP($B213,RouteSummarySource!$B$5:$O$563,Route_Summary!I$1,FALSE)="","",VLOOKUP($B213,RouteSummarySource!$B$5:$O$563,Route_Summary!I$1,FALSE)))</f>
        <v/>
      </c>
      <c r="J213" s="363" t="str">
        <f>IF($B213="","",IF(VLOOKUP($B213,RouteSummarySource!$B$5:$O$563,Route_Summary!J$1,FALSE)="","",VLOOKUP($B213,RouteSummarySource!$B$5:$O$563,Route_Summary!J$1,FALSE)))</f>
        <v/>
      </c>
      <c r="K213" s="110" t="str">
        <f>IF($B213="","",IF(VLOOKUP($B213,RouteSummarySource!$B$5:$O$563,Route_Summary!K$1,FALSE)="","",VLOOKUP($B213,RouteSummarySource!$B$5:$O$563,Route_Summary!K$1,FALSE)))</f>
        <v>Below</v>
      </c>
      <c r="L213" s="365" t="str">
        <f>IF($B213="","",IF(VLOOKUP($B213,RouteSummarySource!$B$5:$O$563,Route_Summary!L$1,FALSE)="","",VLOOKUP($B213,RouteSummarySource!$B$5:$O$563,Route_Summary!L$1,FALSE)))</f>
        <v>Below</v>
      </c>
      <c r="M213" s="112" t="str">
        <f>IF($B213="","",IF(VLOOKUP($B213,RouteSummarySource!$B$5:$O$563,Route_Summary!M$1,FALSE)="","",VLOOKUP($B213,RouteSummarySource!$B$5:$O$563,Route_Summary!M$1,FALSE)))</f>
        <v>At</v>
      </c>
      <c r="N213" s="62" t="str">
        <f>IF($B213="","",IF(VLOOKUP($B213,RouteSummarySource!$B$5:$O$563,Route_Summary!N$1,FALSE)="","",VLOOKUP($B213,RouteSummarySource!$B$5:$O$563,Route_Summary!N$1,FALSE)))</f>
        <v>Low</v>
      </c>
      <c r="O213" s="366" t="str">
        <f>IF($B213="","",IF(VLOOKUP($B213,RouteSummarySource!$B$5:$O$563,Route_Summary!O$1,FALSE)="","",VLOOKUP($B213,RouteSummarySource!$B$5:$O$563,Route_Summary!O$1,FALSE)))</f>
        <v>3</v>
      </c>
      <c r="P213" s="110" t="str">
        <f>IF($B213="","",IF(VLOOKUP($B213,RouteSummarySource!$B$5:$Q$563,Route_Summary!P$1,FALSE)=0,"",VLOOKUP($B213,RouteSummarySource!$B$5:$Q$563,Route_Summary!P$1,FALSE)))</f>
        <v/>
      </c>
      <c r="Q213" s="365" t="str">
        <f>IF($B213="","",IF(VLOOKUP($B213,RouteSummarySource!$B$5:$Q$563,Route_Summary!Q$1,FALSE)="","",VLOOKUP($B213,RouteSummarySource!$B$5:$Q$563,Route_Summary!Q$1,FALSE)))</f>
        <v>Unchanged</v>
      </c>
      <c r="R213" s="358" t="str">
        <f>IF($B213="","",IF(VLOOKUP($B213,RouteSummarySource!$B$5:$R$563,Route_Summary!R$1,FALSE)="","",VLOOKUP($B213,RouteSummarySource!$B$5:$R$563,Route_Summary!R$1,FALSE)))</f>
        <v>N/A</v>
      </c>
    </row>
    <row r="214" spans="1:18" x14ac:dyDescent="0.25">
      <c r="A214">
        <v>200</v>
      </c>
      <c r="B214" s="110" t="str">
        <f>IF(HLOOKUP($B$3,'Route by Jurisdiction'!$A$1:$AP$214,A214,FALSE)="","",HLOOKUP($B$3,'Route by Jurisdiction'!$A$1:$AP$214,A214,FALSE))</f>
        <v>907DART</v>
      </c>
      <c r="C214" s="363" t="str">
        <f>IF($B214="","",IF(VLOOKUP($B214,RouteSummarySource!$B$5:$O$563,Route_Summary!C$1,FALSE)="","",VLOOKUP($B214,RouteSummarySource!$B$5:$O$563,Route_Summary!C$1,FALSE)))</f>
        <v>Enumclaw - Renton TC</v>
      </c>
      <c r="D214" s="110">
        <f>IF($B214="","",IF(VLOOKUP($B214,RouteSummarySource!$B$5:$O$563,Route_Summary!D$1,FALSE)="","",VLOOKUP($B214,RouteSummarySource!$B$5:$O$563,Route_Summary!D$1,FALSE)))</f>
        <v>88</v>
      </c>
      <c r="E214" s="112" t="str">
        <f>IF($B214="","",IF(VLOOKUP($B214,RouteSummarySource!$B$5:$O$563,Route_Summary!E$1,FALSE)="","",VLOOKUP($B214,RouteSummarySource!$B$5:$O$563,Route_Summary!E$1,FALSE)))</f>
        <v>Hourly</v>
      </c>
      <c r="F214" s="110" t="str">
        <f>IF($B214="","",IF(VLOOKUP($B214,RouteSummarySource!$B$5:$O$563,Route_Summary!F$1,FALSE)="","",VLOOKUP($B214,RouteSummarySource!$B$5:$O$563,Route_Summary!F$1,FALSE)))</f>
        <v>E</v>
      </c>
      <c r="G214" s="365" t="str">
        <f>IF($B214="","",IF(VLOOKUP($B214,RouteSummarySource!$B$5:$O$563,Route_Summary!G$1,FALSE)="","",VLOOKUP($B214,RouteSummarySource!$B$5:$O$563,Route_Summary!G$1,FALSE)))</f>
        <v>D</v>
      </c>
      <c r="H214" s="112" t="str">
        <f>IF($B214="","",IF(VLOOKUP($B214,RouteSummarySource!$B$5:$O$563,Route_Summary!H$1,FALSE)="","",VLOOKUP($B214,RouteSummarySource!$B$5:$O$563,Route_Summary!H$1,FALSE)))</f>
        <v/>
      </c>
      <c r="I214" s="110" t="str">
        <f>IF($B214="","",IF(VLOOKUP($B214,RouteSummarySource!$B$5:$O$563,Route_Summary!I$1,FALSE)="","",VLOOKUP($B214,RouteSummarySource!$B$5:$O$563,Route_Summary!I$1,FALSE)))</f>
        <v/>
      </c>
      <c r="J214" s="363" t="str">
        <f>IF($B214="","",IF(VLOOKUP($B214,RouteSummarySource!$B$5:$O$563,Route_Summary!J$1,FALSE)="","",VLOOKUP($B214,RouteSummarySource!$B$5:$O$563,Route_Summary!J$1,FALSE)))</f>
        <v/>
      </c>
      <c r="K214" s="110" t="str">
        <f>IF($B214="","",IF(VLOOKUP($B214,RouteSummarySource!$B$5:$O$563,Route_Summary!K$1,FALSE)="","",VLOOKUP($B214,RouteSummarySource!$B$5:$O$563,Route_Summary!K$1,FALSE)))</f>
        <v>At</v>
      </c>
      <c r="L214" s="365" t="str">
        <f>IF($B214="","",IF(VLOOKUP($B214,RouteSummarySource!$B$5:$O$563,Route_Summary!L$1,FALSE)="","",VLOOKUP($B214,RouteSummarySource!$B$5:$O$563,Route_Summary!L$1,FALSE)))</f>
        <v>At</v>
      </c>
      <c r="M214" s="112" t="str">
        <f>IF($B214="","",IF(VLOOKUP($B214,RouteSummarySource!$B$5:$O$563,Route_Summary!M$1,FALSE)="","",VLOOKUP($B214,RouteSummarySource!$B$5:$O$563,Route_Summary!M$1,FALSE)))</f>
        <v>At</v>
      </c>
      <c r="N214" s="62" t="str">
        <f>IF($B214="","",IF(VLOOKUP($B214,RouteSummarySource!$B$5:$O$563,Route_Summary!N$1,FALSE)="","",VLOOKUP($B214,RouteSummarySource!$B$5:$O$563,Route_Summary!N$1,FALSE)))</f>
        <v>Medium</v>
      </c>
      <c r="O214" s="366" t="str">
        <f>IF($B214="","",IF(VLOOKUP($B214,RouteSummarySource!$B$5:$O$563,Route_Summary!O$1,FALSE)="","",VLOOKUP($B214,RouteSummarySource!$B$5:$O$563,Route_Summary!O$1,FALSE)))</f>
        <v>-</v>
      </c>
      <c r="P214" s="110" t="str">
        <f>IF($B214="","",IF(VLOOKUP($B214,RouteSummarySource!$B$5:$Q$563,Route_Summary!P$1,FALSE)=0,"",VLOOKUP($B214,RouteSummarySource!$B$5:$Q$563,Route_Summary!P$1,FALSE)))</f>
        <v>Lowest performing</v>
      </c>
      <c r="Q214" s="365" t="str">
        <f>IF($B214="","",IF(VLOOKUP($B214,RouteSummarySource!$B$5:$Q$563,Route_Summary!Q$1,FALSE)="","",VLOOKUP($B214,RouteSummarySource!$B$5:$Q$563,Route_Summary!Q$1,FALSE)))</f>
        <v>Revised</v>
      </c>
      <c r="R214" s="358">
        <f>IF($B214="","",IF(VLOOKUP($B214,RouteSummarySource!$B$5:$R$563,Route_Summary!R$1,FALSE)="","",VLOOKUP($B214,RouteSummarySource!$B$5:$R$563,Route_Summary!R$1,FALSE)))</f>
        <v>42036</v>
      </c>
    </row>
    <row r="215" spans="1:18" x14ac:dyDescent="0.25">
      <c r="A215">
        <v>201</v>
      </c>
      <c r="B215" s="110" t="str">
        <f>IF(HLOOKUP($B$3,'Route by Jurisdiction'!$A$1:$AP$214,A215,FALSE)="","",HLOOKUP($B$3,'Route by Jurisdiction'!$A$1:$AP$214,A215,FALSE))</f>
        <v>908DART</v>
      </c>
      <c r="C215" s="363" t="str">
        <f>IF($B215="","",IF(VLOOKUP($B215,RouteSummarySource!$B$5:$O$563,Route_Summary!C$1,FALSE)="","",VLOOKUP($B215,RouteSummarySource!$B$5:$O$563,Route_Summary!C$1,FALSE)))</f>
        <v>Renton Highlands - Renton TC</v>
      </c>
      <c r="D215" s="110">
        <f>IF($B215="","",IF(VLOOKUP($B215,RouteSummarySource!$B$5:$O$563,Route_Summary!D$1,FALSE)="","",VLOOKUP($B215,RouteSummarySource!$B$5:$O$563,Route_Summary!D$1,FALSE)))</f>
        <v>89</v>
      </c>
      <c r="E215" s="112" t="str">
        <f>IF($B215="","",IF(VLOOKUP($B215,RouteSummarySource!$B$5:$O$563,Route_Summary!E$1,FALSE)="","",VLOOKUP($B215,RouteSummarySource!$B$5:$O$563,Route_Summary!E$1,FALSE)))</f>
        <v>Local</v>
      </c>
      <c r="F215" s="110" t="str">
        <f>IF($B215="","",IF(VLOOKUP($B215,RouteSummarySource!$B$5:$O$563,Route_Summary!F$1,FALSE)="","",VLOOKUP($B215,RouteSummarySource!$B$5:$O$563,Route_Summary!F$1,FALSE)))</f>
        <v>E</v>
      </c>
      <c r="G215" s="365" t="str">
        <f>IF($B215="","",IF(VLOOKUP($B215,RouteSummarySource!$B$5:$O$563,Route_Summary!G$1,FALSE)="","",VLOOKUP($B215,RouteSummarySource!$B$5:$O$563,Route_Summary!G$1,FALSE)))</f>
        <v>E</v>
      </c>
      <c r="H215" s="112" t="str">
        <f>IF($B215="","",IF(VLOOKUP($B215,RouteSummarySource!$B$5:$O$563,Route_Summary!H$1,FALSE)="","",VLOOKUP($B215,RouteSummarySource!$B$5:$O$563,Route_Summary!H$1,FALSE)))</f>
        <v/>
      </c>
      <c r="I215" s="110" t="str">
        <f>IF($B215="","",IF(VLOOKUP($B215,RouteSummarySource!$B$5:$O$563,Route_Summary!I$1,FALSE)="","",VLOOKUP($B215,RouteSummarySource!$B$5:$O$563,Route_Summary!I$1,FALSE)))</f>
        <v/>
      </c>
      <c r="J215" s="363" t="str">
        <f>IF($B215="","",IF(VLOOKUP($B215,RouteSummarySource!$B$5:$O$563,Route_Summary!J$1,FALSE)="","",VLOOKUP($B215,RouteSummarySource!$B$5:$O$563,Route_Summary!J$1,FALSE)))</f>
        <v/>
      </c>
      <c r="K215" s="110" t="str">
        <f>IF($B215="","",IF(VLOOKUP($B215,RouteSummarySource!$B$5:$O$563,Route_Summary!K$1,FALSE)="","",VLOOKUP($B215,RouteSummarySource!$B$5:$O$563,Route_Summary!K$1,FALSE)))</f>
        <v>Below</v>
      </c>
      <c r="L215" s="365" t="str">
        <f>IF($B215="","",IF(VLOOKUP($B215,RouteSummarySource!$B$5:$O$563,Route_Summary!L$1,FALSE)="","",VLOOKUP($B215,RouteSummarySource!$B$5:$O$563,Route_Summary!L$1,FALSE)))</f>
        <v>Below</v>
      </c>
      <c r="M215" s="112" t="str">
        <f>IF($B215="","",IF(VLOOKUP($B215,RouteSummarySource!$B$5:$O$563,Route_Summary!M$1,FALSE)="","",VLOOKUP($B215,RouteSummarySource!$B$5:$O$563,Route_Summary!M$1,FALSE)))</f>
        <v>At</v>
      </c>
      <c r="N215" s="62" t="str">
        <f>IF($B215="","",IF(VLOOKUP($B215,RouteSummarySource!$B$5:$O$563,Route_Summary!N$1,FALSE)="","",VLOOKUP($B215,RouteSummarySource!$B$5:$O$563,Route_Summary!N$1,FALSE)))</f>
        <v>Low</v>
      </c>
      <c r="O215" s="366" t="str">
        <f>IF($B215="","",IF(VLOOKUP($B215,RouteSummarySource!$B$5:$O$563,Route_Summary!O$1,FALSE)="","",VLOOKUP($B215,RouteSummarySource!$B$5:$O$563,Route_Summary!O$1,FALSE)))</f>
        <v>3</v>
      </c>
      <c r="P215" s="110" t="str">
        <f>IF($B215="","",IF(VLOOKUP($B215,RouteSummarySource!$B$5:$Q$563,Route_Summary!P$1,FALSE)=0,"",VLOOKUP($B215,RouteSummarySource!$B$5:$Q$563,Route_Summary!P$1,FALSE)))</f>
        <v/>
      </c>
      <c r="Q215" s="365" t="str">
        <f>IF($B215="","",IF(VLOOKUP($B215,RouteSummarySource!$B$5:$Q$563,Route_Summary!Q$1,FALSE)="","",VLOOKUP($B215,RouteSummarySource!$B$5:$Q$563,Route_Summary!Q$1,FALSE)))</f>
        <v>Unchanged</v>
      </c>
      <c r="R215" s="358">
        <f>IF($B215="","",IF(VLOOKUP($B215,RouteSummarySource!$B$5:$R$563,Route_Summary!R$1,FALSE)="","",VLOOKUP($B215,RouteSummarySource!$B$5:$R$563,Route_Summary!R$1,FALSE)))</f>
        <v>42248</v>
      </c>
    </row>
    <row r="216" spans="1:18" x14ac:dyDescent="0.25">
      <c r="A216">
        <v>202</v>
      </c>
      <c r="B216" s="110" t="str">
        <f>IF(HLOOKUP($B$3,'Route by Jurisdiction'!$A$1:$AP$214,A216,FALSE)="","",HLOOKUP($B$3,'Route by Jurisdiction'!$A$1:$AP$214,A216,FALSE))</f>
        <v>909DART</v>
      </c>
      <c r="C216" s="363" t="str">
        <f>IF($B216="","",IF(VLOOKUP($B216,RouteSummarySource!$B$5:$O$563,Route_Summary!C$1,FALSE)="","",VLOOKUP($B216,RouteSummarySource!$B$5:$O$563,Route_Summary!C$1,FALSE)))</f>
        <v>Kennydale - Renton TC</v>
      </c>
      <c r="D216" s="110">
        <f>IF($B216="","",IF(VLOOKUP($B216,RouteSummarySource!$B$5:$O$563,Route_Summary!D$1,FALSE)="","",VLOOKUP($B216,RouteSummarySource!$B$5:$O$563,Route_Summary!D$1,FALSE)))</f>
        <v>47</v>
      </c>
      <c r="E216" s="112" t="str">
        <f>IF($B216="","",IF(VLOOKUP($B216,RouteSummarySource!$B$5:$O$563,Route_Summary!E$1,FALSE)="","",VLOOKUP($B216,RouteSummarySource!$B$5:$O$563,Route_Summary!E$1,FALSE)))</f>
        <v>Hourly</v>
      </c>
      <c r="F216" s="110" t="str">
        <f>IF($B216="","",IF(VLOOKUP($B216,RouteSummarySource!$B$5:$O$563,Route_Summary!F$1,FALSE)="","",VLOOKUP($B216,RouteSummarySource!$B$5:$O$563,Route_Summary!F$1,FALSE)))</f>
        <v>E</v>
      </c>
      <c r="G216" s="365" t="str">
        <f>IF($B216="","",IF(VLOOKUP($B216,RouteSummarySource!$B$5:$O$563,Route_Summary!G$1,FALSE)="","",VLOOKUP($B216,RouteSummarySource!$B$5:$O$563,Route_Summary!G$1,FALSE)))</f>
        <v>E</v>
      </c>
      <c r="H216" s="112" t="str">
        <f>IF($B216="","",IF(VLOOKUP($B216,RouteSummarySource!$B$5:$O$563,Route_Summary!H$1,FALSE)="","",VLOOKUP($B216,RouteSummarySource!$B$5:$O$563,Route_Summary!H$1,FALSE)))</f>
        <v/>
      </c>
      <c r="I216" s="110" t="str">
        <f>IF($B216="","",IF(VLOOKUP($B216,RouteSummarySource!$B$5:$O$563,Route_Summary!I$1,FALSE)="","",VLOOKUP($B216,RouteSummarySource!$B$5:$O$563,Route_Summary!I$1,FALSE)))</f>
        <v/>
      </c>
      <c r="J216" s="363" t="str">
        <f>IF($B216="","",IF(VLOOKUP($B216,RouteSummarySource!$B$5:$O$563,Route_Summary!J$1,FALSE)="","",VLOOKUP($B216,RouteSummarySource!$B$5:$O$563,Route_Summary!J$1,FALSE)))</f>
        <v/>
      </c>
      <c r="K216" s="110" t="str">
        <f>IF($B216="","",IF(VLOOKUP($B216,RouteSummarySource!$B$5:$O$563,Route_Summary!K$1,FALSE)="","",VLOOKUP($B216,RouteSummarySource!$B$5:$O$563,Route_Summary!K$1,FALSE)))</f>
        <v>At</v>
      </c>
      <c r="L216" s="365" t="str">
        <f>IF($B216="","",IF(VLOOKUP($B216,RouteSummarySource!$B$5:$O$563,Route_Summary!L$1,FALSE)="","",VLOOKUP($B216,RouteSummarySource!$B$5:$O$563,Route_Summary!L$1,FALSE)))</f>
        <v>At</v>
      </c>
      <c r="M216" s="112" t="str">
        <f>IF($B216="","",IF(VLOOKUP($B216,RouteSummarySource!$B$5:$O$563,Route_Summary!M$1,FALSE)="","",VLOOKUP($B216,RouteSummarySource!$B$5:$O$563,Route_Summary!M$1,FALSE)))</f>
        <v>At</v>
      </c>
      <c r="N216" s="62" t="str">
        <f>IF($B216="","",IF(VLOOKUP($B216,RouteSummarySource!$B$5:$O$563,Route_Summary!N$1,FALSE)="","",VLOOKUP($B216,RouteSummarySource!$B$5:$O$563,Route_Summary!N$1,FALSE)))</f>
        <v>Medium</v>
      </c>
      <c r="O216" s="366" t="str">
        <f>IF($B216="","",IF(VLOOKUP($B216,RouteSummarySource!$B$5:$O$563,Route_Summary!O$1,FALSE)="","",VLOOKUP($B216,RouteSummarySource!$B$5:$O$563,Route_Summary!O$1,FALSE)))</f>
        <v>-</v>
      </c>
      <c r="P216" s="110" t="str">
        <f>IF($B216="","",IF(VLOOKUP($B216,RouteSummarySource!$B$5:$Q$563,Route_Summary!P$1,FALSE)=0,"",VLOOKUP($B216,RouteSummarySource!$B$5:$Q$563,Route_Summary!P$1,FALSE)))</f>
        <v>Lowest performing</v>
      </c>
      <c r="Q216" s="365" t="str">
        <f>IF($B216="","",IF(VLOOKUP($B216,RouteSummarySource!$B$5:$Q$563,Route_Summary!Q$1,FALSE)="","",VLOOKUP($B216,RouteSummarySource!$B$5:$Q$563,Route_Summary!Q$1,FALSE)))</f>
        <v>Deleted</v>
      </c>
      <c r="R216" s="358">
        <f>IF($B216="","",IF(VLOOKUP($B216,RouteSummarySource!$B$5:$R$563,Route_Summary!R$1,FALSE)="","",VLOOKUP($B216,RouteSummarySource!$B$5:$R$563,Route_Summary!R$1,FALSE)))</f>
        <v>41883</v>
      </c>
    </row>
    <row r="217" spans="1:18" x14ac:dyDescent="0.25">
      <c r="A217">
        <v>203</v>
      </c>
      <c r="B217" s="110" t="str">
        <f>IF(HLOOKUP($B$3,'Route by Jurisdiction'!$A$1:$AP$214,A217,FALSE)="","",HLOOKUP($B$3,'Route by Jurisdiction'!$A$1:$AP$214,A217,FALSE))</f>
        <v>910DART</v>
      </c>
      <c r="C217" s="363" t="str">
        <f>IF($B217="","",IF(VLOOKUP($B217,RouteSummarySource!$B$5:$O$563,Route_Summary!C$1,FALSE)="","",VLOOKUP($B217,RouteSummarySource!$B$5:$O$563,Route_Summary!C$1,FALSE)))</f>
        <v>North Auburn - Supermall</v>
      </c>
      <c r="D217" s="110" t="str">
        <f>IF($B217="","",IF(VLOOKUP($B217,RouteSummarySource!$B$5:$O$563,Route_Summary!D$1,FALSE)="","",VLOOKUP($B217,RouteSummarySource!$B$5:$O$563,Route_Summary!D$1,FALSE)))</f>
        <v>None</v>
      </c>
      <c r="E217" s="112" t="str">
        <f>IF($B217="","",IF(VLOOKUP($B217,RouteSummarySource!$B$5:$O$563,Route_Summary!E$1,FALSE)="","",VLOOKUP($B217,RouteSummarySource!$B$5:$O$563,Route_Summary!E$1,FALSE)))</f>
        <v>None</v>
      </c>
      <c r="F217" s="110" t="str">
        <f>IF($B217="","",IF(VLOOKUP($B217,RouteSummarySource!$B$5:$O$563,Route_Summary!F$1,FALSE)="","",VLOOKUP($B217,RouteSummarySource!$B$5:$O$563,Route_Summary!F$1,FALSE)))</f>
        <v>E</v>
      </c>
      <c r="G217" s="365" t="str">
        <f>IF($B217="","",IF(VLOOKUP($B217,RouteSummarySource!$B$5:$O$563,Route_Summary!G$1,FALSE)="","",VLOOKUP($B217,RouteSummarySource!$B$5:$O$563,Route_Summary!G$1,FALSE)))</f>
        <v>E</v>
      </c>
      <c r="H217" s="112" t="str">
        <f>IF($B217="","",IF(VLOOKUP($B217,RouteSummarySource!$B$5:$O$563,Route_Summary!H$1,FALSE)="","",VLOOKUP($B217,RouteSummarySource!$B$5:$O$563,Route_Summary!H$1,FALSE)))</f>
        <v/>
      </c>
      <c r="I217" s="110" t="str">
        <f>IF($B217="","",IF(VLOOKUP($B217,RouteSummarySource!$B$5:$O$563,Route_Summary!I$1,FALSE)="","",VLOOKUP($B217,RouteSummarySource!$B$5:$O$563,Route_Summary!I$1,FALSE)))</f>
        <v/>
      </c>
      <c r="J217" s="363" t="str">
        <f>IF($B217="","",IF(VLOOKUP($B217,RouteSummarySource!$B$5:$O$563,Route_Summary!J$1,FALSE)="","",VLOOKUP($B217,RouteSummarySource!$B$5:$O$563,Route_Summary!J$1,FALSE)))</f>
        <v/>
      </c>
      <c r="K217" s="110" t="str">
        <f>IF($B217="","",IF(VLOOKUP($B217,RouteSummarySource!$B$5:$O$563,Route_Summary!K$1,FALSE)="","",VLOOKUP($B217,RouteSummarySource!$B$5:$O$563,Route_Summary!K$1,FALSE)))</f>
        <v>None</v>
      </c>
      <c r="L217" s="365" t="str">
        <f>IF($B217="","",IF(VLOOKUP($B217,RouteSummarySource!$B$5:$O$563,Route_Summary!L$1,FALSE)="","",VLOOKUP($B217,RouteSummarySource!$B$5:$O$563,Route_Summary!L$1,FALSE)))</f>
        <v>None</v>
      </c>
      <c r="M217" s="112" t="str">
        <f>IF($B217="","",IF(VLOOKUP($B217,RouteSummarySource!$B$5:$O$563,Route_Summary!M$1,FALSE)="","",VLOOKUP($B217,RouteSummarySource!$B$5:$O$563,Route_Summary!M$1,FALSE)))</f>
        <v>None</v>
      </c>
      <c r="N217" s="62" t="str">
        <f>IF($B217="","",IF(VLOOKUP($B217,RouteSummarySource!$B$5:$O$563,Route_Summary!N$1,FALSE)="","",VLOOKUP($B217,RouteSummarySource!$B$5:$O$563,Route_Summary!N$1,FALSE)))</f>
        <v>High</v>
      </c>
      <c r="O217" s="366" t="str">
        <f>IF($B217="","",IF(VLOOKUP($B217,RouteSummarySource!$B$5:$O$563,Route_Summary!O$1,FALSE)="","",VLOOKUP($B217,RouteSummarySource!$B$5:$O$563,Route_Summary!O$1,FALSE)))</f>
        <v>-</v>
      </c>
      <c r="P217" s="110" t="str">
        <f>IF($B217="","",IF(VLOOKUP($B217,RouteSummarySource!$B$5:$Q$563,Route_Summary!P$1,FALSE)=0,"",VLOOKUP($B217,RouteSummarySource!$B$5:$Q$563,Route_Summary!P$1,FALSE)))</f>
        <v>Lowest performing</v>
      </c>
      <c r="Q217" s="365" t="str">
        <f>IF($B217="","",IF(VLOOKUP($B217,RouteSummarySource!$B$5:$Q$563,Route_Summary!Q$1,FALSE)="","",VLOOKUP($B217,RouteSummarySource!$B$5:$Q$563,Route_Summary!Q$1,FALSE)))</f>
        <v>Deleted</v>
      </c>
      <c r="R217" s="358">
        <f>IF($B217="","",IF(VLOOKUP($B217,RouteSummarySource!$B$5:$R$563,Route_Summary!R$1,FALSE)="","",VLOOKUP($B217,RouteSummarySource!$B$5:$R$563,Route_Summary!R$1,FALSE)))</f>
        <v>42248</v>
      </c>
    </row>
    <row r="218" spans="1:18" x14ac:dyDescent="0.25">
      <c r="A218">
        <v>204</v>
      </c>
      <c r="B218" s="110" t="str">
        <f>IF(HLOOKUP($B$3,'Route by Jurisdiction'!$A$1:$AP$214,A218,FALSE)="","",HLOOKUP($B$3,'Route by Jurisdiction'!$A$1:$AP$214,A218,FALSE))</f>
        <v>913DART</v>
      </c>
      <c r="C218" s="363" t="str">
        <f>IF($B218="","",IF(VLOOKUP($B218,RouteSummarySource!$B$5:$O$563,Route_Summary!C$1,FALSE)="","",VLOOKUP($B218,RouteSummarySource!$B$5:$O$563,Route_Summary!C$1,FALSE)))</f>
        <v>Kent Station - Riverview</v>
      </c>
      <c r="D218" s="110" t="str">
        <f>IF($B218="","",IF(VLOOKUP($B218,RouteSummarySource!$B$5:$O$563,Route_Summary!D$1,FALSE)="","",VLOOKUP($B218,RouteSummarySource!$B$5:$O$563,Route_Summary!D$1,FALSE)))</f>
        <v>Peak</v>
      </c>
      <c r="E218" s="112" t="str">
        <f>IF($B218="","",IF(VLOOKUP($B218,RouteSummarySource!$B$5:$O$563,Route_Summary!E$1,FALSE)="","",VLOOKUP($B218,RouteSummarySource!$B$5:$O$563,Route_Summary!E$1,FALSE)))</f>
        <v>Peak</v>
      </c>
      <c r="F218" s="110" t="str">
        <f>IF($B218="","",IF(VLOOKUP($B218,RouteSummarySource!$B$5:$O$563,Route_Summary!F$1,FALSE)="","",VLOOKUP($B218,RouteSummarySource!$B$5:$O$563,Route_Summary!F$1,FALSE)))</f>
        <v>D</v>
      </c>
      <c r="G218" s="365" t="str">
        <f>IF($B218="","",IF(VLOOKUP($B218,RouteSummarySource!$B$5:$O$563,Route_Summary!G$1,FALSE)="","",VLOOKUP($B218,RouteSummarySource!$B$5:$O$563,Route_Summary!G$1,FALSE)))</f>
        <v/>
      </c>
      <c r="H218" s="112" t="str">
        <f>IF($B218="","",IF(VLOOKUP($B218,RouteSummarySource!$B$5:$O$563,Route_Summary!H$1,FALSE)="","",VLOOKUP($B218,RouteSummarySource!$B$5:$O$563,Route_Summary!H$1,FALSE)))</f>
        <v/>
      </c>
      <c r="I218" s="110" t="str">
        <f>IF($B218="","",IF(VLOOKUP($B218,RouteSummarySource!$B$5:$O$563,Route_Summary!I$1,FALSE)="","",VLOOKUP($B218,RouteSummarySource!$B$5:$O$563,Route_Summary!I$1,FALSE)))</f>
        <v>Yes</v>
      </c>
      <c r="J218" s="363" t="str">
        <f>IF($B218="","",IF(VLOOKUP($B218,RouteSummarySource!$B$5:$O$563,Route_Summary!J$1,FALSE)="","",VLOOKUP($B218,RouteSummarySource!$B$5:$O$563,Route_Summary!J$1,FALSE)))</f>
        <v>Yes</v>
      </c>
      <c r="K218" s="110" t="str">
        <f>IF($B218="","",IF(VLOOKUP($B218,RouteSummarySource!$B$5:$O$563,Route_Summary!K$1,FALSE)="","",VLOOKUP($B218,RouteSummarySource!$B$5:$O$563,Route_Summary!K$1,FALSE)))</f>
        <v>Peak</v>
      </c>
      <c r="L218" s="365" t="str">
        <f>IF($B218="","",IF(VLOOKUP($B218,RouteSummarySource!$B$5:$O$563,Route_Summary!L$1,FALSE)="","",VLOOKUP($B218,RouteSummarySource!$B$5:$O$563,Route_Summary!L$1,FALSE)))</f>
        <v>Peak</v>
      </c>
      <c r="M218" s="112" t="str">
        <f>IF($B218="","",IF(VLOOKUP($B218,RouteSummarySource!$B$5:$O$563,Route_Summary!M$1,FALSE)="","",VLOOKUP($B218,RouteSummarySource!$B$5:$O$563,Route_Summary!M$1,FALSE)))</f>
        <v>Peak</v>
      </c>
      <c r="N218" s="62" t="str">
        <f>IF($B218="","",IF(VLOOKUP($B218,RouteSummarySource!$B$5:$O$563,Route_Summary!N$1,FALSE)="","",VLOOKUP($B218,RouteSummarySource!$B$5:$O$563,Route_Summary!N$1,FALSE)))</f>
        <v>Low</v>
      </c>
      <c r="O218" s="366" t="str">
        <f>IF($B218="","",IF(VLOOKUP($B218,RouteSummarySource!$B$5:$O$563,Route_Summary!O$1,FALSE)="","",VLOOKUP($B218,RouteSummarySource!$B$5:$O$563,Route_Summary!O$1,FALSE)))</f>
        <v>-</v>
      </c>
      <c r="P218" s="110" t="str">
        <f>IF($B218="","",IF(VLOOKUP($B218,RouteSummarySource!$B$5:$Q$563,Route_Summary!P$1,FALSE)=0,"",VLOOKUP($B218,RouteSummarySource!$B$5:$Q$563,Route_Summary!P$1,FALSE)))</f>
        <v>Lowest performing</v>
      </c>
      <c r="Q218" s="365" t="str">
        <f>IF($B218="","",IF(VLOOKUP($B218,RouteSummarySource!$B$5:$Q$563,Route_Summary!Q$1,FALSE)="","",VLOOKUP($B218,RouteSummarySource!$B$5:$Q$563,Route_Summary!Q$1,FALSE)))</f>
        <v>Deleted</v>
      </c>
      <c r="R218" s="358">
        <f>IF($B218="","",IF(VLOOKUP($B218,RouteSummarySource!$B$5:$R$563,Route_Summary!R$1,FALSE)="","",VLOOKUP($B218,RouteSummarySource!$B$5:$R$563,Route_Summary!R$1,FALSE)))</f>
        <v>42248</v>
      </c>
    </row>
    <row r="219" spans="1:18" x14ac:dyDescent="0.25">
      <c r="A219">
        <v>205</v>
      </c>
      <c r="B219" s="110" t="str">
        <f>IF(HLOOKUP($B$3,'Route by Jurisdiction'!$A$1:$AP$214,A219,FALSE)="","",HLOOKUP($B$3,'Route by Jurisdiction'!$A$1:$AP$214,A219,FALSE))</f>
        <v>914DART</v>
      </c>
      <c r="C219" s="363" t="str">
        <f>IF($B219="","",IF(VLOOKUP($B219,RouteSummarySource!$B$5:$O$563,Route_Summary!C$1,FALSE)="","",VLOOKUP($B219,RouteSummarySource!$B$5:$O$563,Route_Summary!C$1,FALSE)))</f>
        <v>Kent - Kent East Hill</v>
      </c>
      <c r="D219" s="110" t="str">
        <f>IF($B219="","",IF(VLOOKUP($B219,RouteSummarySource!$B$5:$O$563,Route_Summary!D$1,FALSE)="","",VLOOKUP($B219,RouteSummarySource!$B$5:$O$563,Route_Summary!D$1,FALSE)))</f>
        <v>None</v>
      </c>
      <c r="E219" s="112" t="str">
        <f>IF($B219="","",IF(VLOOKUP($B219,RouteSummarySource!$B$5:$O$563,Route_Summary!E$1,FALSE)="","",VLOOKUP($B219,RouteSummarySource!$B$5:$O$563,Route_Summary!E$1,FALSE)))</f>
        <v>None</v>
      </c>
      <c r="F219" s="110" t="str">
        <f>IF($B219="","",IF(VLOOKUP($B219,RouteSummarySource!$B$5:$O$563,Route_Summary!F$1,FALSE)="","",VLOOKUP($B219,RouteSummarySource!$B$5:$O$563,Route_Summary!F$1,FALSE)))</f>
        <v/>
      </c>
      <c r="G219" s="365" t="str">
        <f>IF($B219="","",IF(VLOOKUP($B219,RouteSummarySource!$B$5:$O$563,Route_Summary!G$1,FALSE)="","",VLOOKUP($B219,RouteSummarySource!$B$5:$O$563,Route_Summary!G$1,FALSE)))</f>
        <v>C</v>
      </c>
      <c r="H219" s="112" t="str">
        <f>IF($B219="","",IF(VLOOKUP($B219,RouteSummarySource!$B$5:$O$563,Route_Summary!H$1,FALSE)="","",VLOOKUP($B219,RouteSummarySource!$B$5:$O$563,Route_Summary!H$1,FALSE)))</f>
        <v/>
      </c>
      <c r="I219" s="110" t="str">
        <f>IF($B219="","",IF(VLOOKUP($B219,RouteSummarySource!$B$5:$O$563,Route_Summary!I$1,FALSE)="","",VLOOKUP($B219,RouteSummarySource!$B$5:$O$563,Route_Summary!I$1,FALSE)))</f>
        <v/>
      </c>
      <c r="J219" s="363" t="str">
        <f>IF($B219="","",IF(VLOOKUP($B219,RouteSummarySource!$B$5:$O$563,Route_Summary!J$1,FALSE)="","",VLOOKUP($B219,RouteSummarySource!$B$5:$O$563,Route_Summary!J$1,FALSE)))</f>
        <v/>
      </c>
      <c r="K219" s="110" t="str">
        <f>IF($B219="","",IF(VLOOKUP($B219,RouteSummarySource!$B$5:$O$563,Route_Summary!K$1,FALSE)="","",VLOOKUP($B219,RouteSummarySource!$B$5:$O$563,Route_Summary!K$1,FALSE)))</f>
        <v>None</v>
      </c>
      <c r="L219" s="365" t="str">
        <f>IF($B219="","",IF(VLOOKUP($B219,RouteSummarySource!$B$5:$O$563,Route_Summary!L$1,FALSE)="","",VLOOKUP($B219,RouteSummarySource!$B$5:$O$563,Route_Summary!L$1,FALSE)))</f>
        <v>None</v>
      </c>
      <c r="M219" s="112" t="str">
        <f>IF($B219="","",IF(VLOOKUP($B219,RouteSummarySource!$B$5:$O$563,Route_Summary!M$1,FALSE)="","",VLOOKUP($B219,RouteSummarySource!$B$5:$O$563,Route_Summary!M$1,FALSE)))</f>
        <v>None</v>
      </c>
      <c r="N219" s="62" t="str">
        <f>IF($B219="","",IF(VLOOKUP($B219,RouteSummarySource!$B$5:$O$563,Route_Summary!N$1,FALSE)="","",VLOOKUP($B219,RouteSummarySource!$B$5:$O$563,Route_Summary!N$1,FALSE)))</f>
        <v>Low</v>
      </c>
      <c r="O219" s="366" t="str">
        <f>IF($B219="","",IF(VLOOKUP($B219,RouteSummarySource!$B$5:$O$563,Route_Summary!O$1,FALSE)="","",VLOOKUP($B219,RouteSummarySource!$B$5:$O$563,Route_Summary!O$1,FALSE)))</f>
        <v>-</v>
      </c>
      <c r="P219" s="110" t="str">
        <f>IF($B219="","",IF(VLOOKUP($B219,RouteSummarySource!$B$5:$Q$563,Route_Summary!P$1,FALSE)=0,"",VLOOKUP($B219,RouteSummarySource!$B$5:$Q$563,Route_Summary!P$1,FALSE)))</f>
        <v>Restructure</v>
      </c>
      <c r="Q219" s="365" t="str">
        <f>IF($B219="","",IF(VLOOKUP($B219,RouteSummarySource!$B$5:$Q$563,Route_Summary!Q$1,FALSE)="","",VLOOKUP($B219,RouteSummarySource!$B$5:$Q$563,Route_Summary!Q$1,FALSE)))</f>
        <v>Revised</v>
      </c>
      <c r="R219" s="358">
        <f>IF($B219="","",IF(VLOOKUP($B219,RouteSummarySource!$B$5:$R$563,Route_Summary!R$1,FALSE)="","",VLOOKUP($B219,RouteSummarySource!$B$5:$R$563,Route_Summary!R$1,FALSE)))</f>
        <v>42036</v>
      </c>
    </row>
    <row r="220" spans="1:18" x14ac:dyDescent="0.25">
      <c r="A220">
        <v>206</v>
      </c>
      <c r="B220" s="110" t="str">
        <f>IF(HLOOKUP($B$3,'Route by Jurisdiction'!$A$1:$AP$214,A220,FALSE)="","",HLOOKUP($B$3,'Route by Jurisdiction'!$A$1:$AP$214,A220,FALSE))</f>
        <v>915DART</v>
      </c>
      <c r="C220" s="363" t="str">
        <f>IF($B220="","",IF(VLOOKUP($B220,RouteSummarySource!$B$5:$O$563,Route_Summary!C$1,FALSE)="","",VLOOKUP($B220,RouteSummarySource!$B$5:$O$563,Route_Summary!C$1,FALSE)))</f>
        <v>Enumclaw - Auburn Station</v>
      </c>
      <c r="D220" s="110">
        <f>IF($B220="","",IF(VLOOKUP($B220,RouteSummarySource!$B$5:$O$563,Route_Summary!D$1,FALSE)="","",VLOOKUP($B220,RouteSummarySource!$B$5:$O$563,Route_Summary!D$1,FALSE)))</f>
        <v>30</v>
      </c>
      <c r="E220" s="112" t="str">
        <f>IF($B220="","",IF(VLOOKUP($B220,RouteSummarySource!$B$5:$O$563,Route_Summary!E$1,FALSE)="","",VLOOKUP($B220,RouteSummarySource!$B$5:$O$563,Route_Summary!E$1,FALSE)))</f>
        <v>Local</v>
      </c>
      <c r="F220" s="110" t="str">
        <f>IF($B220="","",IF(VLOOKUP($B220,RouteSummarySource!$B$5:$O$563,Route_Summary!F$1,FALSE)="","",VLOOKUP($B220,RouteSummarySource!$B$5:$O$563,Route_Summary!F$1,FALSE)))</f>
        <v/>
      </c>
      <c r="G220" s="365" t="str">
        <f>IF($B220="","",IF(VLOOKUP($B220,RouteSummarySource!$B$5:$O$563,Route_Summary!G$1,FALSE)="","",VLOOKUP($B220,RouteSummarySource!$B$5:$O$563,Route_Summary!G$1,FALSE)))</f>
        <v>C</v>
      </c>
      <c r="H220" s="112" t="str">
        <f>IF($B220="","",IF(VLOOKUP($B220,RouteSummarySource!$B$5:$O$563,Route_Summary!H$1,FALSE)="","",VLOOKUP($B220,RouteSummarySource!$B$5:$O$563,Route_Summary!H$1,FALSE)))</f>
        <v/>
      </c>
      <c r="I220" s="110" t="str">
        <f>IF($B220="","",IF(VLOOKUP($B220,RouteSummarySource!$B$5:$O$563,Route_Summary!I$1,FALSE)="","",VLOOKUP($B220,RouteSummarySource!$B$5:$O$563,Route_Summary!I$1,FALSE)))</f>
        <v/>
      </c>
      <c r="J220" s="363" t="str">
        <f>IF($B220="","",IF(VLOOKUP($B220,RouteSummarySource!$B$5:$O$563,Route_Summary!J$1,FALSE)="","",VLOOKUP($B220,RouteSummarySource!$B$5:$O$563,Route_Summary!J$1,FALSE)))</f>
        <v/>
      </c>
      <c r="K220" s="110" t="str">
        <f>IF($B220="","",IF(VLOOKUP($B220,RouteSummarySource!$B$5:$O$563,Route_Summary!K$1,FALSE)="","",VLOOKUP($B220,RouteSummarySource!$B$5:$O$563,Route_Summary!K$1,FALSE)))</f>
        <v>At</v>
      </c>
      <c r="L220" s="365" t="str">
        <f>IF($B220="","",IF(VLOOKUP($B220,RouteSummarySource!$B$5:$O$563,Route_Summary!L$1,FALSE)="","",VLOOKUP($B220,RouteSummarySource!$B$5:$O$563,Route_Summary!L$1,FALSE)))</f>
        <v>Below</v>
      </c>
      <c r="M220" s="112" t="str">
        <f>IF($B220="","",IF(VLOOKUP($B220,RouteSummarySource!$B$5:$O$563,Route_Summary!M$1,FALSE)="","",VLOOKUP($B220,RouteSummarySource!$B$5:$O$563,Route_Summary!M$1,FALSE)))</f>
        <v>At</v>
      </c>
      <c r="N220" s="62" t="str">
        <f>IF($B220="","",IF(VLOOKUP($B220,RouteSummarySource!$B$5:$O$563,Route_Summary!N$1,FALSE)="","",VLOOKUP($B220,RouteSummarySource!$B$5:$O$563,Route_Summary!N$1,FALSE)))</f>
        <v>Low</v>
      </c>
      <c r="O220" s="366">
        <f>IF($B220="","",IF(VLOOKUP($B220,RouteSummarySource!$B$5:$O$563,Route_Summary!O$1,FALSE)="","",VLOOKUP($B220,RouteSummarySource!$B$5:$O$563,Route_Summary!O$1,FALSE)))</f>
        <v>3</v>
      </c>
      <c r="P220" s="110" t="str">
        <f>IF($B220="","",IF(VLOOKUP($B220,RouteSummarySource!$B$5:$Q$563,Route_Summary!P$1,FALSE)=0,"",VLOOKUP($B220,RouteSummarySource!$B$5:$Q$563,Route_Summary!P$1,FALSE)))</f>
        <v>Lowest performing</v>
      </c>
      <c r="Q220" s="365" t="str">
        <f>IF($B220="","",IF(VLOOKUP($B220,RouteSummarySource!$B$5:$Q$563,Route_Summary!Q$1,FALSE)="","",VLOOKUP($B220,RouteSummarySource!$B$5:$Q$563,Route_Summary!Q$1,FALSE)))</f>
        <v>Revised</v>
      </c>
      <c r="R220" s="358">
        <f>IF($B220="","",IF(VLOOKUP($B220,RouteSummarySource!$B$5:$R$563,Route_Summary!R$1,FALSE)="","",VLOOKUP($B220,RouteSummarySource!$B$5:$R$563,Route_Summary!R$1,FALSE)))</f>
        <v>42248</v>
      </c>
    </row>
    <row r="221" spans="1:18" x14ac:dyDescent="0.25">
      <c r="A221">
        <v>207</v>
      </c>
      <c r="B221" s="110" t="str">
        <f>IF(HLOOKUP($B$3,'Route by Jurisdiction'!$A$1:$AP$214,A221,FALSE)="","",HLOOKUP($B$3,'Route by Jurisdiction'!$A$1:$AP$214,A221,FALSE))</f>
        <v>916DART</v>
      </c>
      <c r="C221" s="363" t="str">
        <f>IF($B221="","",IF(VLOOKUP($B221,RouteSummarySource!$B$5:$O$563,Route_Summary!C$1,FALSE)="","",VLOOKUP($B221,RouteSummarySource!$B$5:$O$563,Route_Summary!C$1,FALSE)))</f>
        <v>Kent - Kent East Hill</v>
      </c>
      <c r="D221" s="110" t="str">
        <f>IF($B221="","",IF(VLOOKUP($B221,RouteSummarySource!$B$5:$O$563,Route_Summary!D$1,FALSE)="","",VLOOKUP($B221,RouteSummarySource!$B$5:$O$563,Route_Summary!D$1,FALSE)))</f>
        <v>None</v>
      </c>
      <c r="E221" s="112" t="str">
        <f>IF($B221="","",IF(VLOOKUP($B221,RouteSummarySource!$B$5:$O$563,Route_Summary!E$1,FALSE)="","",VLOOKUP($B221,RouteSummarySource!$B$5:$O$563,Route_Summary!E$1,FALSE)))</f>
        <v>None</v>
      </c>
      <c r="F221" s="110" t="str">
        <f>IF($B221="","",IF(VLOOKUP($B221,RouteSummarySource!$B$5:$O$563,Route_Summary!F$1,FALSE)="","",VLOOKUP($B221,RouteSummarySource!$B$5:$O$563,Route_Summary!F$1,FALSE)))</f>
        <v/>
      </c>
      <c r="G221" s="365" t="str">
        <f>IF($B221="","",IF(VLOOKUP($B221,RouteSummarySource!$B$5:$O$563,Route_Summary!G$1,FALSE)="","",VLOOKUP($B221,RouteSummarySource!$B$5:$O$563,Route_Summary!G$1,FALSE)))</f>
        <v>C</v>
      </c>
      <c r="H221" s="112" t="str">
        <f>IF($B221="","",IF(VLOOKUP($B221,RouteSummarySource!$B$5:$O$563,Route_Summary!H$1,FALSE)="","",VLOOKUP($B221,RouteSummarySource!$B$5:$O$563,Route_Summary!H$1,FALSE)))</f>
        <v/>
      </c>
      <c r="I221" s="110" t="str">
        <f>IF($B221="","",IF(VLOOKUP($B221,RouteSummarySource!$B$5:$O$563,Route_Summary!I$1,FALSE)="","",VLOOKUP($B221,RouteSummarySource!$B$5:$O$563,Route_Summary!I$1,FALSE)))</f>
        <v/>
      </c>
      <c r="J221" s="363" t="str">
        <f>IF($B221="","",IF(VLOOKUP($B221,RouteSummarySource!$B$5:$O$563,Route_Summary!J$1,FALSE)="","",VLOOKUP($B221,RouteSummarySource!$B$5:$O$563,Route_Summary!J$1,FALSE)))</f>
        <v/>
      </c>
      <c r="K221" s="110" t="str">
        <f>IF($B221="","",IF(VLOOKUP($B221,RouteSummarySource!$B$5:$O$563,Route_Summary!K$1,FALSE)="","",VLOOKUP($B221,RouteSummarySource!$B$5:$O$563,Route_Summary!K$1,FALSE)))</f>
        <v>None</v>
      </c>
      <c r="L221" s="365" t="str">
        <f>IF($B221="","",IF(VLOOKUP($B221,RouteSummarySource!$B$5:$O$563,Route_Summary!L$1,FALSE)="","",VLOOKUP($B221,RouteSummarySource!$B$5:$O$563,Route_Summary!L$1,FALSE)))</f>
        <v>None</v>
      </c>
      <c r="M221" s="112" t="str">
        <f>IF($B221="","",IF(VLOOKUP($B221,RouteSummarySource!$B$5:$O$563,Route_Summary!M$1,FALSE)="","",VLOOKUP($B221,RouteSummarySource!$B$5:$O$563,Route_Summary!M$1,FALSE)))</f>
        <v>None</v>
      </c>
      <c r="N221" s="62" t="str">
        <f>IF($B221="","",IF(VLOOKUP($B221,RouteSummarySource!$B$5:$O$563,Route_Summary!N$1,FALSE)="","",VLOOKUP($B221,RouteSummarySource!$B$5:$O$563,Route_Summary!N$1,FALSE)))</f>
        <v>Low</v>
      </c>
      <c r="O221" s="366" t="str">
        <f>IF($B221="","",IF(VLOOKUP($B221,RouteSummarySource!$B$5:$O$563,Route_Summary!O$1,FALSE)="","",VLOOKUP($B221,RouteSummarySource!$B$5:$O$563,Route_Summary!O$1,FALSE)))</f>
        <v>-</v>
      </c>
      <c r="P221" s="110" t="str">
        <f>IF($B221="","",IF(VLOOKUP($B221,RouteSummarySource!$B$5:$Q$563,Route_Summary!P$1,FALSE)=0,"",VLOOKUP($B221,RouteSummarySource!$B$5:$Q$563,Route_Summary!P$1,FALSE)))</f>
        <v>Restructure</v>
      </c>
      <c r="Q221" s="365" t="str">
        <f>IF($B221="","",IF(VLOOKUP($B221,RouteSummarySource!$B$5:$Q$563,Route_Summary!Q$1,FALSE)="","",VLOOKUP($B221,RouteSummarySource!$B$5:$Q$563,Route_Summary!Q$1,FALSE)))</f>
        <v>Deleted</v>
      </c>
      <c r="R221" s="358">
        <f>IF($B221="","",IF(VLOOKUP($B221,RouteSummarySource!$B$5:$R$563,Route_Summary!R$1,FALSE)="","",VLOOKUP($B221,RouteSummarySource!$B$5:$R$563,Route_Summary!R$1,FALSE)))</f>
        <v>42036</v>
      </c>
    </row>
    <row r="222" spans="1:18" x14ac:dyDescent="0.25">
      <c r="A222">
        <v>208</v>
      </c>
      <c r="B222" s="110" t="str">
        <f>IF(HLOOKUP($B$3,'Route by Jurisdiction'!$A$1:$AP$214,A222,FALSE)="","",HLOOKUP($B$3,'Route by Jurisdiction'!$A$1:$AP$214,A222,FALSE))</f>
        <v>917DART</v>
      </c>
      <c r="C222" s="363" t="str">
        <f>IF($B222="","",IF(VLOOKUP($B222,RouteSummarySource!$B$5:$O$563,Route_Summary!C$1,FALSE)="","",VLOOKUP($B222,RouteSummarySource!$B$5:$O$563,Route_Summary!C$1,FALSE)))</f>
        <v>Pacific - Auburn</v>
      </c>
      <c r="D222" s="110">
        <f>IF($B222="","",IF(VLOOKUP($B222,RouteSummarySource!$B$5:$O$563,Route_Summary!D$1,FALSE)="","",VLOOKUP($B222,RouteSummarySource!$B$5:$O$563,Route_Summary!D$1,FALSE)))</f>
        <v>74</v>
      </c>
      <c r="E222" s="112" t="str">
        <f>IF($B222="","",IF(VLOOKUP($B222,RouteSummarySource!$B$5:$O$563,Route_Summary!E$1,FALSE)="","",VLOOKUP($B222,RouteSummarySource!$B$5:$O$563,Route_Summary!E$1,FALSE)))</f>
        <v>Local</v>
      </c>
      <c r="F222" s="110" t="str">
        <f>IF($B222="","",IF(VLOOKUP($B222,RouteSummarySource!$B$5:$O$563,Route_Summary!F$1,FALSE)="","",VLOOKUP($B222,RouteSummarySource!$B$5:$O$563,Route_Summary!F$1,FALSE)))</f>
        <v>E</v>
      </c>
      <c r="G222" s="365" t="str">
        <f>IF($B222="","",IF(VLOOKUP($B222,RouteSummarySource!$B$5:$O$563,Route_Summary!G$1,FALSE)="","",VLOOKUP($B222,RouteSummarySource!$B$5:$O$563,Route_Summary!G$1,FALSE)))</f>
        <v>D</v>
      </c>
      <c r="H222" s="112" t="str">
        <f>IF($B222="","",IF(VLOOKUP($B222,RouteSummarySource!$B$5:$O$563,Route_Summary!H$1,FALSE)="","",VLOOKUP($B222,RouteSummarySource!$B$5:$O$563,Route_Summary!H$1,FALSE)))</f>
        <v/>
      </c>
      <c r="I222" s="110" t="str">
        <f>IF($B222="","",IF(VLOOKUP($B222,RouteSummarySource!$B$5:$O$563,Route_Summary!I$1,FALSE)="","",VLOOKUP($B222,RouteSummarySource!$B$5:$O$563,Route_Summary!I$1,FALSE)))</f>
        <v/>
      </c>
      <c r="J222" s="363" t="str">
        <f>IF($B222="","",IF(VLOOKUP($B222,RouteSummarySource!$B$5:$O$563,Route_Summary!J$1,FALSE)="","",VLOOKUP($B222,RouteSummarySource!$B$5:$O$563,Route_Summary!J$1,FALSE)))</f>
        <v/>
      </c>
      <c r="K222" s="110" t="str">
        <f>IF($B222="","",IF(VLOOKUP($B222,RouteSummarySource!$B$5:$O$563,Route_Summary!K$1,FALSE)="","",VLOOKUP($B222,RouteSummarySource!$B$5:$O$563,Route_Summary!K$1,FALSE)))</f>
        <v>Below</v>
      </c>
      <c r="L222" s="365" t="str">
        <f>IF($B222="","",IF(VLOOKUP($B222,RouteSummarySource!$B$5:$O$563,Route_Summary!L$1,FALSE)="","",VLOOKUP($B222,RouteSummarySource!$B$5:$O$563,Route_Summary!L$1,FALSE)))</f>
        <v>Below</v>
      </c>
      <c r="M222" s="112" t="str">
        <f>IF($B222="","",IF(VLOOKUP($B222,RouteSummarySource!$B$5:$O$563,Route_Summary!M$1,FALSE)="","",VLOOKUP($B222,RouteSummarySource!$B$5:$O$563,Route_Summary!M$1,FALSE)))</f>
        <v>At</v>
      </c>
      <c r="N222" s="62" t="str">
        <f>IF($B222="","",IF(VLOOKUP($B222,RouteSummarySource!$B$5:$O$563,Route_Summary!N$1,FALSE)="","",VLOOKUP($B222,RouteSummarySource!$B$5:$O$563,Route_Summary!N$1,FALSE)))</f>
        <v>Low</v>
      </c>
      <c r="O222" s="366" t="str">
        <f>IF($B222="","",IF(VLOOKUP($B222,RouteSummarySource!$B$5:$O$563,Route_Summary!O$1,FALSE)="","",VLOOKUP($B222,RouteSummarySource!$B$5:$O$563,Route_Summary!O$1,FALSE)))</f>
        <v>3</v>
      </c>
      <c r="P222" s="110" t="str">
        <f>IF($B222="","",IF(VLOOKUP($B222,RouteSummarySource!$B$5:$Q$563,Route_Summary!P$1,FALSE)=0,"",VLOOKUP($B222,RouteSummarySource!$B$5:$Q$563,Route_Summary!P$1,FALSE)))</f>
        <v/>
      </c>
      <c r="Q222" s="365" t="str">
        <f>IF($B222="","",IF(VLOOKUP($B222,RouteSummarySource!$B$5:$Q$563,Route_Summary!Q$1,FALSE)="","",VLOOKUP($B222,RouteSummarySource!$B$5:$Q$563,Route_Summary!Q$1,FALSE)))</f>
        <v>Unchanged</v>
      </c>
      <c r="R222" s="358">
        <f>IF($B222="","",IF(VLOOKUP($B222,RouteSummarySource!$B$5:$R$563,Route_Summary!R$1,FALSE)="","",VLOOKUP($B222,RouteSummarySource!$B$5:$R$563,Route_Summary!R$1,FALSE)))</f>
        <v>42248</v>
      </c>
    </row>
    <row r="223" spans="1:18" x14ac:dyDescent="0.25">
      <c r="A223">
        <v>209</v>
      </c>
      <c r="B223" s="110" t="str">
        <f>IF(HLOOKUP($B$3,'Route by Jurisdiction'!$A$1:$AP$214,A223,FALSE)="","",HLOOKUP($B$3,'Route by Jurisdiction'!$A$1:$AP$214,A223,FALSE))</f>
        <v>919DART</v>
      </c>
      <c r="C223" s="363" t="str">
        <f>IF($B223="","",IF(VLOOKUP($B223,RouteSummarySource!$B$5:$O$563,Route_Summary!C$1,FALSE)="","",VLOOKUP($B223,RouteSummarySource!$B$5:$O$563,Route_Summary!C$1,FALSE)))</f>
        <v>SE Auburn - Auburn P&amp;R</v>
      </c>
      <c r="D223" s="110" t="str">
        <f>IF($B223="","",IF(VLOOKUP($B223,RouteSummarySource!$B$5:$O$563,Route_Summary!D$1,FALSE)="","",VLOOKUP($B223,RouteSummarySource!$B$5:$O$563,Route_Summary!D$1,FALSE)))</f>
        <v>None</v>
      </c>
      <c r="E223" s="112" t="str">
        <f>IF($B223="","",IF(VLOOKUP($B223,RouteSummarySource!$B$5:$O$563,Route_Summary!E$1,FALSE)="","",VLOOKUP($B223,RouteSummarySource!$B$5:$O$563,Route_Summary!E$1,FALSE)))</f>
        <v>None</v>
      </c>
      <c r="F223" s="110" t="str">
        <f>IF($B223="","",IF(VLOOKUP($B223,RouteSummarySource!$B$5:$O$563,Route_Summary!F$1,FALSE)="","",VLOOKUP($B223,RouteSummarySource!$B$5:$O$563,Route_Summary!F$1,FALSE)))</f>
        <v/>
      </c>
      <c r="G223" s="365" t="str">
        <f>IF($B223="","",IF(VLOOKUP($B223,RouteSummarySource!$B$5:$O$563,Route_Summary!G$1,FALSE)="","",VLOOKUP($B223,RouteSummarySource!$B$5:$O$563,Route_Summary!G$1,FALSE)))</f>
        <v>D</v>
      </c>
      <c r="H223" s="112" t="str">
        <f>IF($B223="","",IF(VLOOKUP($B223,RouteSummarySource!$B$5:$O$563,Route_Summary!H$1,FALSE)="","",VLOOKUP($B223,RouteSummarySource!$B$5:$O$563,Route_Summary!H$1,FALSE)))</f>
        <v/>
      </c>
      <c r="I223" s="110" t="str">
        <f>IF($B223="","",IF(VLOOKUP($B223,RouteSummarySource!$B$5:$O$563,Route_Summary!I$1,FALSE)="","",VLOOKUP($B223,RouteSummarySource!$B$5:$O$563,Route_Summary!I$1,FALSE)))</f>
        <v/>
      </c>
      <c r="J223" s="363" t="str">
        <f>IF($B223="","",IF(VLOOKUP($B223,RouteSummarySource!$B$5:$O$563,Route_Summary!J$1,FALSE)="","",VLOOKUP($B223,RouteSummarySource!$B$5:$O$563,Route_Summary!J$1,FALSE)))</f>
        <v/>
      </c>
      <c r="K223" s="110" t="str">
        <f>IF($B223="","",IF(VLOOKUP($B223,RouteSummarySource!$B$5:$O$563,Route_Summary!K$1,FALSE)="","",VLOOKUP($B223,RouteSummarySource!$B$5:$O$563,Route_Summary!K$1,FALSE)))</f>
        <v>None</v>
      </c>
      <c r="L223" s="365" t="str">
        <f>IF($B223="","",IF(VLOOKUP($B223,RouteSummarySource!$B$5:$O$563,Route_Summary!L$1,FALSE)="","",VLOOKUP($B223,RouteSummarySource!$B$5:$O$563,Route_Summary!L$1,FALSE)))</f>
        <v>None</v>
      </c>
      <c r="M223" s="112" t="str">
        <f>IF($B223="","",IF(VLOOKUP($B223,RouteSummarySource!$B$5:$O$563,Route_Summary!M$1,FALSE)="","",VLOOKUP($B223,RouteSummarySource!$B$5:$O$563,Route_Summary!M$1,FALSE)))</f>
        <v>None</v>
      </c>
      <c r="N223" s="62" t="str">
        <f>IF($B223="","",IF(VLOOKUP($B223,RouteSummarySource!$B$5:$O$563,Route_Summary!N$1,FALSE)="","",VLOOKUP($B223,RouteSummarySource!$B$5:$O$563,Route_Summary!N$1,FALSE)))</f>
        <v>High</v>
      </c>
      <c r="O223" s="366" t="str">
        <f>IF($B223="","",IF(VLOOKUP($B223,RouteSummarySource!$B$5:$O$563,Route_Summary!O$1,FALSE)="","",VLOOKUP($B223,RouteSummarySource!$B$5:$O$563,Route_Summary!O$1,FALSE)))</f>
        <v>-</v>
      </c>
      <c r="P223" s="110" t="str">
        <f>IF($B223="","",IF(VLOOKUP($B223,RouteSummarySource!$B$5:$Q$563,Route_Summary!P$1,FALSE)=0,"",VLOOKUP($B223,RouteSummarySource!$B$5:$Q$563,Route_Summary!P$1,FALSE)))</f>
        <v>Lowest performing</v>
      </c>
      <c r="Q223" s="365" t="str">
        <f>IF($B223="","",IF(VLOOKUP($B223,RouteSummarySource!$B$5:$Q$563,Route_Summary!Q$1,FALSE)="","",VLOOKUP($B223,RouteSummarySource!$B$5:$Q$563,Route_Summary!Q$1,FALSE)))</f>
        <v>Deleted</v>
      </c>
      <c r="R223" s="358">
        <f>IF($B223="","",IF(VLOOKUP($B223,RouteSummarySource!$B$5:$R$563,Route_Summary!R$1,FALSE)="","",VLOOKUP($B223,RouteSummarySource!$B$5:$R$563,Route_Summary!R$1,FALSE)))</f>
        <v>41883</v>
      </c>
    </row>
    <row r="224" spans="1:18" x14ac:dyDescent="0.25">
      <c r="A224">
        <v>210</v>
      </c>
      <c r="B224" s="110" t="str">
        <f>IF(HLOOKUP($B$3,'Route by Jurisdiction'!$A$1:$AP$214,A224,FALSE)="","",HLOOKUP($B$3,'Route by Jurisdiction'!$A$1:$AP$214,A224,FALSE))</f>
        <v>927DART</v>
      </c>
      <c r="C224" s="363" t="str">
        <f>IF($B224="","",IF(VLOOKUP($B224,RouteSummarySource!$B$5:$O$563,Route_Summary!C$1,FALSE)="","",VLOOKUP($B224,RouteSummarySource!$B$5:$O$563,Route_Summary!C$1,FALSE)))</f>
        <v>Issaquah - Lake Sammamish</v>
      </c>
      <c r="D224" s="110" t="str">
        <f>IF($B224="","",IF(VLOOKUP($B224,RouteSummarySource!$B$5:$O$563,Route_Summary!D$1,FALSE)="","",VLOOKUP($B224,RouteSummarySource!$B$5:$O$563,Route_Summary!D$1,FALSE)))</f>
        <v>None</v>
      </c>
      <c r="E224" s="112" t="str">
        <f>IF($B224="","",IF(VLOOKUP($B224,RouteSummarySource!$B$5:$O$563,Route_Summary!E$1,FALSE)="","",VLOOKUP($B224,RouteSummarySource!$B$5:$O$563,Route_Summary!E$1,FALSE)))</f>
        <v>None</v>
      </c>
      <c r="F224" s="110" t="str">
        <f>IF($B224="","",IF(VLOOKUP($B224,RouteSummarySource!$B$5:$O$563,Route_Summary!F$1,FALSE)="","",VLOOKUP($B224,RouteSummarySource!$B$5:$O$563,Route_Summary!F$1,FALSE)))</f>
        <v>E</v>
      </c>
      <c r="G224" s="365" t="str">
        <f>IF($B224="","",IF(VLOOKUP($B224,RouteSummarySource!$B$5:$O$563,Route_Summary!G$1,FALSE)="","",VLOOKUP($B224,RouteSummarySource!$B$5:$O$563,Route_Summary!G$1,FALSE)))</f>
        <v>E</v>
      </c>
      <c r="H224" s="112" t="str">
        <f>IF($B224="","",IF(VLOOKUP($B224,RouteSummarySource!$B$5:$O$563,Route_Summary!H$1,FALSE)="","",VLOOKUP($B224,RouteSummarySource!$B$5:$O$563,Route_Summary!H$1,FALSE)))</f>
        <v/>
      </c>
      <c r="I224" s="110" t="str">
        <f>IF($B224="","",IF(VLOOKUP($B224,RouteSummarySource!$B$5:$O$563,Route_Summary!I$1,FALSE)="","",VLOOKUP($B224,RouteSummarySource!$B$5:$O$563,Route_Summary!I$1,FALSE)))</f>
        <v/>
      </c>
      <c r="J224" s="363" t="str">
        <f>IF($B224="","",IF(VLOOKUP($B224,RouteSummarySource!$B$5:$O$563,Route_Summary!J$1,FALSE)="","",VLOOKUP($B224,RouteSummarySource!$B$5:$O$563,Route_Summary!J$1,FALSE)))</f>
        <v/>
      </c>
      <c r="K224" s="110" t="str">
        <f>IF($B224="","",IF(VLOOKUP($B224,RouteSummarySource!$B$5:$O$563,Route_Summary!K$1,FALSE)="","",VLOOKUP($B224,RouteSummarySource!$B$5:$O$563,Route_Summary!K$1,FALSE)))</f>
        <v>None</v>
      </c>
      <c r="L224" s="365" t="str">
        <f>IF($B224="","",IF(VLOOKUP($B224,RouteSummarySource!$B$5:$O$563,Route_Summary!L$1,FALSE)="","",VLOOKUP($B224,RouteSummarySource!$B$5:$O$563,Route_Summary!L$1,FALSE)))</f>
        <v>None</v>
      </c>
      <c r="M224" s="112" t="str">
        <f>IF($B224="","",IF(VLOOKUP($B224,RouteSummarySource!$B$5:$O$563,Route_Summary!M$1,FALSE)="","",VLOOKUP($B224,RouteSummarySource!$B$5:$O$563,Route_Summary!M$1,FALSE)))</f>
        <v>None</v>
      </c>
      <c r="N224" s="62" t="str">
        <f>IF($B224="","",IF(VLOOKUP($B224,RouteSummarySource!$B$5:$O$563,Route_Summary!N$1,FALSE)="","",VLOOKUP($B224,RouteSummarySource!$B$5:$O$563,Route_Summary!N$1,FALSE)))</f>
        <v>High</v>
      </c>
      <c r="O224" s="366" t="str">
        <f>IF($B224="","",IF(VLOOKUP($B224,RouteSummarySource!$B$5:$O$563,Route_Summary!O$1,FALSE)="","",VLOOKUP($B224,RouteSummarySource!$B$5:$O$563,Route_Summary!O$1,FALSE)))</f>
        <v>-</v>
      </c>
      <c r="P224" s="110" t="str">
        <f>IF($B224="","",IF(VLOOKUP($B224,RouteSummarySource!$B$5:$Q$563,Route_Summary!P$1,FALSE)=0,"",VLOOKUP($B224,RouteSummarySource!$B$5:$Q$563,Route_Summary!P$1,FALSE)))</f>
        <v>Lowest performing</v>
      </c>
      <c r="Q224" s="365" t="str">
        <f>IF($B224="","",IF(VLOOKUP($B224,RouteSummarySource!$B$5:$Q$563,Route_Summary!Q$1,FALSE)="","",VLOOKUP($B224,RouteSummarySource!$B$5:$Q$563,Route_Summary!Q$1,FALSE)))</f>
        <v>Deleted</v>
      </c>
      <c r="R224" s="358">
        <f>IF($B224="","",IF(VLOOKUP($B224,RouteSummarySource!$B$5:$R$563,Route_Summary!R$1,FALSE)="","",VLOOKUP($B224,RouteSummarySource!$B$5:$R$563,Route_Summary!R$1,FALSE)))</f>
        <v>41883</v>
      </c>
    </row>
    <row r="225" spans="1:18" x14ac:dyDescent="0.25">
      <c r="A225">
        <v>211</v>
      </c>
      <c r="B225" s="110" t="str">
        <f>IF(HLOOKUP($B$3,'Route by Jurisdiction'!$A$1:$AP$214,A225,FALSE)="","",HLOOKUP($B$3,'Route by Jurisdiction'!$A$1:$AP$214,A225,FALSE))</f>
        <v>930DART</v>
      </c>
      <c r="C225" s="363" t="str">
        <f>IF($B225="","",IF(VLOOKUP($B225,RouteSummarySource!$B$5:$O$563,Route_Summary!C$1,FALSE)="","",VLOOKUP($B225,RouteSummarySource!$B$5:$O$563,Route_Summary!C$1,FALSE)))</f>
        <v>Kingsgate - Redmond</v>
      </c>
      <c r="D225" s="110">
        <f>IF($B225="","",IF(VLOOKUP($B225,RouteSummarySource!$B$5:$O$563,Route_Summary!D$1,FALSE)="","",VLOOKUP($B225,RouteSummarySource!$B$5:$O$563,Route_Summary!D$1,FALSE)))</f>
        <v>81</v>
      </c>
      <c r="E225" s="112" t="str">
        <f>IF($B225="","",IF(VLOOKUP($B225,RouteSummarySource!$B$5:$O$563,Route_Summary!E$1,FALSE)="","",VLOOKUP($B225,RouteSummarySource!$B$5:$O$563,Route_Summary!E$1,FALSE)))</f>
        <v>Frequent</v>
      </c>
      <c r="F225" s="110" t="str">
        <f>IF($B225="","",IF(VLOOKUP($B225,RouteSummarySource!$B$5:$O$563,Route_Summary!F$1,FALSE)="","",VLOOKUP($B225,RouteSummarySource!$B$5:$O$563,Route_Summary!F$1,FALSE)))</f>
        <v>E</v>
      </c>
      <c r="G225" s="365" t="str">
        <f>IF($B225="","",IF(VLOOKUP($B225,RouteSummarySource!$B$5:$O$563,Route_Summary!G$1,FALSE)="","",VLOOKUP($B225,RouteSummarySource!$B$5:$O$563,Route_Summary!G$1,FALSE)))</f>
        <v/>
      </c>
      <c r="H225" s="112" t="str">
        <f>IF($B225="","",IF(VLOOKUP($B225,RouteSummarySource!$B$5:$O$563,Route_Summary!H$1,FALSE)="","",VLOOKUP($B225,RouteSummarySource!$B$5:$O$563,Route_Summary!H$1,FALSE)))</f>
        <v/>
      </c>
      <c r="I225" s="110" t="str">
        <f>IF($B225="","",IF(VLOOKUP($B225,RouteSummarySource!$B$5:$O$563,Route_Summary!I$1,FALSE)="","",VLOOKUP($B225,RouteSummarySource!$B$5:$O$563,Route_Summary!I$1,FALSE)))</f>
        <v/>
      </c>
      <c r="J225" s="363" t="str">
        <f>IF($B225="","",IF(VLOOKUP($B225,RouteSummarySource!$B$5:$O$563,Route_Summary!J$1,FALSE)="","",VLOOKUP($B225,RouteSummarySource!$B$5:$O$563,Route_Summary!J$1,FALSE)))</f>
        <v/>
      </c>
      <c r="K225" s="110" t="str">
        <f>IF($B225="","",IF(VLOOKUP($B225,RouteSummarySource!$B$5:$O$563,Route_Summary!K$1,FALSE)="","",VLOOKUP($B225,RouteSummarySource!$B$5:$O$563,Route_Summary!K$1,FALSE)))</f>
        <v>Below</v>
      </c>
      <c r="L225" s="365" t="str">
        <f>IF($B225="","",IF(VLOOKUP($B225,RouteSummarySource!$B$5:$O$563,Route_Summary!L$1,FALSE)="","",VLOOKUP($B225,RouteSummarySource!$B$5:$O$563,Route_Summary!L$1,FALSE)))</f>
        <v>Below</v>
      </c>
      <c r="M225" s="112" t="str">
        <f>IF($B225="","",IF(VLOOKUP($B225,RouteSummarySource!$B$5:$O$563,Route_Summary!M$1,FALSE)="","",VLOOKUP($B225,RouteSummarySource!$B$5:$O$563,Route_Summary!M$1,FALSE)))</f>
        <v>Below</v>
      </c>
      <c r="N225" s="62" t="str">
        <f>IF($B225="","",IF(VLOOKUP($B225,RouteSummarySource!$B$5:$O$563,Route_Summary!N$1,FALSE)="","",VLOOKUP($B225,RouteSummarySource!$B$5:$O$563,Route_Summary!N$1,FALSE)))</f>
        <v>Low</v>
      </c>
      <c r="O225" s="366" t="str">
        <f>IF($B225="","",IF(VLOOKUP($B225,RouteSummarySource!$B$5:$O$563,Route_Summary!O$1,FALSE)="","",VLOOKUP($B225,RouteSummarySource!$B$5:$O$563,Route_Summary!O$1,FALSE)))</f>
        <v>3</v>
      </c>
      <c r="P225" s="110" t="str">
        <f>IF($B225="","",IF(VLOOKUP($B225,RouteSummarySource!$B$5:$Q$563,Route_Summary!P$1,FALSE)=0,"",VLOOKUP($B225,RouteSummarySource!$B$5:$Q$563,Route_Summary!P$1,FALSE)))</f>
        <v>Restructure</v>
      </c>
      <c r="Q225" s="365" t="str">
        <f>IF($B225="","",IF(VLOOKUP($B225,RouteSummarySource!$B$5:$Q$563,Route_Summary!Q$1,FALSE)="","",VLOOKUP($B225,RouteSummarySource!$B$5:$Q$563,Route_Summary!Q$1,FALSE)))</f>
        <v>Deleted</v>
      </c>
      <c r="R225" s="358">
        <f>IF($B225="","",IF(VLOOKUP($B225,RouteSummarySource!$B$5:$R$563,Route_Summary!R$1,FALSE)="","",VLOOKUP($B225,RouteSummarySource!$B$5:$R$563,Route_Summary!R$1,FALSE)))</f>
        <v>42036</v>
      </c>
    </row>
    <row r="226" spans="1:18" x14ac:dyDescent="0.25">
      <c r="A226">
        <v>212</v>
      </c>
      <c r="B226" s="110" t="str">
        <f>IF(HLOOKUP($B$3,'Route by Jurisdiction'!$A$1:$AP$214,A226,FALSE)="","",HLOOKUP($B$3,'Route by Jurisdiction'!$A$1:$AP$214,A226,FALSE))</f>
        <v>903DART</v>
      </c>
      <c r="C226" s="363" t="str">
        <f>IF($B226="","",IF(VLOOKUP($B226,RouteSummarySource!$B$5:$O$563,Route_Summary!C$1,FALSE)="","",VLOOKUP($B226,RouteSummarySource!$B$5:$O$563,Route_Summary!C$1,FALSE)))</f>
        <v>Twin Lakes - Federal Way TC</v>
      </c>
      <c r="D226" s="110">
        <f>IF($B226="","",IF(VLOOKUP($B226,RouteSummarySource!$B$5:$O$563,Route_Summary!D$1,FALSE)="","",VLOOKUP($B226,RouteSummarySource!$B$5:$O$563,Route_Summary!D$1,FALSE)))</f>
        <v>102</v>
      </c>
      <c r="E226" s="112" t="str">
        <f>IF($B226="","",IF(VLOOKUP($B226,RouteSummarySource!$B$5:$O$563,Route_Summary!E$1,FALSE)="","",VLOOKUP($B226,RouteSummarySource!$B$5:$O$563,Route_Summary!E$1,FALSE)))</f>
        <v>Local</v>
      </c>
      <c r="F226" s="110" t="str">
        <f>IF($B226="","",IF(VLOOKUP($B226,RouteSummarySource!$B$5:$O$563,Route_Summary!F$1,FALSE)="","",VLOOKUP($B226,RouteSummarySource!$B$5:$O$563,Route_Summary!F$1,FALSE)))</f>
        <v>C</v>
      </c>
      <c r="G226" s="365" t="str">
        <f>IF($B226="","",IF(VLOOKUP($B226,RouteSummarySource!$B$5:$O$563,Route_Summary!G$1,FALSE)="","",VLOOKUP($B226,RouteSummarySource!$B$5:$O$563,Route_Summary!G$1,FALSE)))</f>
        <v>D</v>
      </c>
      <c r="H226" s="112" t="str">
        <f>IF($B226="","",IF(VLOOKUP($B226,RouteSummarySource!$B$5:$O$563,Route_Summary!H$1,FALSE)="","",VLOOKUP($B226,RouteSummarySource!$B$5:$O$563,Route_Summary!H$1,FALSE)))</f>
        <v>D</v>
      </c>
      <c r="I226" s="110" t="str">
        <f>IF($B226="","",IF(VLOOKUP($B226,RouteSummarySource!$B$5:$O$563,Route_Summary!I$1,FALSE)="","",VLOOKUP($B226,RouteSummarySource!$B$5:$O$563,Route_Summary!I$1,FALSE)))</f>
        <v/>
      </c>
      <c r="J226" s="363" t="str">
        <f>IF($B226="","",IF(VLOOKUP($B226,RouteSummarySource!$B$5:$O$563,Route_Summary!J$1,FALSE)="","",VLOOKUP($B226,RouteSummarySource!$B$5:$O$563,Route_Summary!J$1,FALSE)))</f>
        <v/>
      </c>
      <c r="K226" s="110" t="str">
        <f>IF($B226="","",IF(VLOOKUP($B226,RouteSummarySource!$B$5:$O$563,Route_Summary!K$1,FALSE)="","",VLOOKUP($B226,RouteSummarySource!$B$5:$O$563,Route_Summary!K$1,FALSE)))</f>
        <v>At</v>
      </c>
      <c r="L226" s="365" t="str">
        <f>IF($B226="","",IF(VLOOKUP($B226,RouteSummarySource!$B$5:$O$563,Route_Summary!L$1,FALSE)="","",VLOOKUP($B226,RouteSummarySource!$B$5:$O$563,Route_Summary!L$1,FALSE)))</f>
        <v>At</v>
      </c>
      <c r="M226" s="112" t="str">
        <f>IF($B226="","",IF(VLOOKUP($B226,RouteSummarySource!$B$5:$O$563,Route_Summary!M$1,FALSE)="","",VLOOKUP($B226,RouteSummarySource!$B$5:$O$563,Route_Summary!M$1,FALSE)))</f>
        <v>At</v>
      </c>
      <c r="N226" s="62" t="str">
        <f>IF($B226="","",IF(VLOOKUP($B226,RouteSummarySource!$B$5:$O$563,Route_Summary!N$1,FALSE)="","",VLOOKUP($B226,RouteSummarySource!$B$5:$O$563,Route_Summary!N$1,FALSE)))</f>
        <v>Medium</v>
      </c>
      <c r="O226" s="366" t="str">
        <f>IF($B226="","",IF(VLOOKUP($B226,RouteSummarySource!$B$5:$O$563,Route_Summary!O$1,FALSE)="","",VLOOKUP($B226,RouteSummarySource!$B$5:$O$563,Route_Summary!O$1,FALSE)))</f>
        <v>-</v>
      </c>
      <c r="P226" s="110" t="str">
        <f>IF($B226="","",IF(VLOOKUP($B226,RouteSummarySource!$B$5:$Q$563,Route_Summary!P$1,FALSE)=0,"",VLOOKUP($B226,RouteSummarySource!$B$5:$Q$563,Route_Summary!P$1,FALSE)))</f>
        <v>Lowest performing</v>
      </c>
      <c r="Q226" s="365" t="str">
        <f>IF($B226="","",IF(VLOOKUP($B226,RouteSummarySource!$B$5:$Q$563,Route_Summary!Q$1,FALSE)="","",VLOOKUP($B226,RouteSummarySource!$B$5:$Q$563,Route_Summary!Q$1,FALSE)))</f>
        <v>Revised</v>
      </c>
      <c r="R226" s="358">
        <f>IF($B226="","",IF(VLOOKUP($B226,RouteSummarySource!$B$5:$R$563,Route_Summary!R$1,FALSE)="","",VLOOKUP($B226,RouteSummarySource!$B$5:$R$563,Route_Summary!R$1,FALSE)))</f>
        <v>41883</v>
      </c>
    </row>
    <row r="227" spans="1:18" x14ac:dyDescent="0.25">
      <c r="A227">
        <v>213</v>
      </c>
      <c r="B227" s="110" t="str">
        <f>IF(HLOOKUP($B$3,'Route by Jurisdiction'!$A$1:$AP$214,A227,FALSE)="","",HLOOKUP($B$3,'Route by Jurisdiction'!$A$1:$AP$214,A227,FALSE))</f>
        <v>931DART</v>
      </c>
      <c r="C227" s="363" t="str">
        <f>IF($B227="","",IF(VLOOKUP($B227,RouteSummarySource!$B$5:$O$563,Route_Summary!C$1,FALSE)="","",VLOOKUP($B227,RouteSummarySource!$B$5:$O$563,Route_Summary!C$1,FALSE)))</f>
        <v>Bothell - Redmond</v>
      </c>
      <c r="D227" s="110">
        <f>IF($B227="","",IF(VLOOKUP($B227,RouteSummarySource!$B$5:$O$563,Route_Summary!D$1,FALSE)="","",VLOOKUP($B227,RouteSummarySource!$B$5:$O$563,Route_Summary!D$1,FALSE)))</f>
        <v>108</v>
      </c>
      <c r="E227" s="112" t="str">
        <f>IF($B227="","",IF(VLOOKUP($B227,RouteSummarySource!$B$5:$O$563,Route_Summary!E$1,FALSE)="","",VLOOKUP($B227,RouteSummarySource!$B$5:$O$563,Route_Summary!E$1,FALSE)))</f>
        <v>Hourly</v>
      </c>
      <c r="F227" s="110" t="str">
        <f>IF($B227="","",IF(VLOOKUP($B227,RouteSummarySource!$B$5:$O$563,Route_Summary!F$1,FALSE)="","",VLOOKUP($B227,RouteSummarySource!$B$5:$O$563,Route_Summary!F$1,FALSE)))</f>
        <v>E</v>
      </c>
      <c r="G227" s="365" t="str">
        <f>IF($B227="","",IF(VLOOKUP($B227,RouteSummarySource!$B$5:$O$563,Route_Summary!G$1,FALSE)="","",VLOOKUP($B227,RouteSummarySource!$B$5:$O$563,Route_Summary!G$1,FALSE)))</f>
        <v>D</v>
      </c>
      <c r="H227" s="112" t="str">
        <f>IF($B227="","",IF(VLOOKUP($B227,RouteSummarySource!$B$5:$O$563,Route_Summary!H$1,FALSE)="","",VLOOKUP($B227,RouteSummarySource!$B$5:$O$563,Route_Summary!H$1,FALSE)))</f>
        <v/>
      </c>
      <c r="I227" s="110" t="str">
        <f>IF($B227="","",IF(VLOOKUP($B227,RouteSummarySource!$B$5:$O$563,Route_Summary!I$1,FALSE)="","",VLOOKUP($B227,RouteSummarySource!$B$5:$O$563,Route_Summary!I$1,FALSE)))</f>
        <v/>
      </c>
      <c r="J227" s="363" t="str">
        <f>IF($B227="","",IF(VLOOKUP($B227,RouteSummarySource!$B$5:$O$563,Route_Summary!J$1,FALSE)="","",VLOOKUP($B227,RouteSummarySource!$B$5:$O$563,Route_Summary!J$1,FALSE)))</f>
        <v/>
      </c>
      <c r="K227" s="110" t="str">
        <f>IF($B227="","",IF(VLOOKUP($B227,RouteSummarySource!$B$5:$O$563,Route_Summary!K$1,FALSE)="","",VLOOKUP($B227,RouteSummarySource!$B$5:$O$563,Route_Summary!K$1,FALSE)))</f>
        <v>Above</v>
      </c>
      <c r="L227" s="365" t="str">
        <f>IF($B227="","",IF(VLOOKUP($B227,RouteSummarySource!$B$5:$O$563,Route_Summary!L$1,FALSE)="","",VLOOKUP($B227,RouteSummarySource!$B$5:$O$563,Route_Summary!L$1,FALSE)))</f>
        <v>At</v>
      </c>
      <c r="M227" s="112" t="str">
        <f>IF($B227="","",IF(VLOOKUP($B227,RouteSummarySource!$B$5:$O$563,Route_Summary!M$1,FALSE)="","",VLOOKUP($B227,RouteSummarySource!$B$5:$O$563,Route_Summary!M$1,FALSE)))</f>
        <v>At</v>
      </c>
      <c r="N227" s="62" t="str">
        <f>IF($B227="","",IF(VLOOKUP($B227,RouteSummarySource!$B$5:$O$563,Route_Summary!N$1,FALSE)="","",VLOOKUP($B227,RouteSummarySource!$B$5:$O$563,Route_Summary!N$1,FALSE)))</f>
        <v>High</v>
      </c>
      <c r="O227" s="366" t="str">
        <f>IF($B227="","",IF(VLOOKUP($B227,RouteSummarySource!$B$5:$O$563,Route_Summary!O$1,FALSE)="","",VLOOKUP($B227,RouteSummarySource!$B$5:$O$563,Route_Summary!O$1,FALSE)))</f>
        <v>-</v>
      </c>
      <c r="P227" s="110" t="str">
        <f>IF($B227="","",IF(VLOOKUP($B227,RouteSummarySource!$B$5:$Q$563,Route_Summary!P$1,FALSE)=0,"",VLOOKUP($B227,RouteSummarySource!$B$5:$Q$563,Route_Summary!P$1,FALSE)))</f>
        <v>Lowest performing</v>
      </c>
      <c r="Q227" s="365" t="str">
        <f>IF($B227="","",IF(VLOOKUP($B227,RouteSummarySource!$B$5:$Q$563,Route_Summary!Q$1,FALSE)="","",VLOOKUP($B227,RouteSummarySource!$B$5:$Q$563,Route_Summary!Q$1,FALSE)))</f>
        <v>Revised</v>
      </c>
      <c r="R227" s="358">
        <f>IF($B227="","",IF(VLOOKUP($B227,RouteSummarySource!$B$5:$R$563,Route_Summary!R$1,FALSE)="","",VLOOKUP($B227,RouteSummarySource!$B$5:$R$563,Route_Summary!R$1,FALSE)))</f>
        <v>41883</v>
      </c>
    </row>
    <row r="228" spans="1:18" ht="15.75" thickBot="1" x14ac:dyDescent="0.3">
      <c r="A228">
        <v>214</v>
      </c>
      <c r="B228" s="110" t="str">
        <f>IF(HLOOKUP($B$3,'Route by Jurisdiction'!$A$1:$AP$214,A228,FALSE)="","",HLOOKUP($B$3,'Route by Jurisdiction'!$A$1:$AP$214,A228,FALSE))</f>
        <v>935DART</v>
      </c>
      <c r="C228" s="363" t="str">
        <f>IF($B228="","",IF(VLOOKUP($B228,RouteSummarySource!$B$5:$O$563,Route_Summary!C$1,FALSE)="","",VLOOKUP($B228,RouteSummarySource!$B$5:$O$563,Route_Summary!C$1,FALSE)))</f>
        <v>Totem Lake - Kenmore</v>
      </c>
      <c r="D228" s="110">
        <f>IF($B228="","",IF(VLOOKUP($B228,RouteSummarySource!$B$5:$O$563,Route_Summary!D$1,FALSE)="","",VLOOKUP($B228,RouteSummarySource!$B$5:$O$563,Route_Summary!D$1,FALSE)))</f>
        <v>46</v>
      </c>
      <c r="E228" s="112" t="str">
        <f>IF($B228="","",IF(VLOOKUP($B228,RouteSummarySource!$B$5:$O$563,Route_Summary!E$1,FALSE)="","",VLOOKUP($B228,RouteSummarySource!$B$5:$O$563,Route_Summary!E$1,FALSE)))</f>
        <v>Hourly</v>
      </c>
      <c r="F228" s="110" t="str">
        <f>IF($B228="","",IF(VLOOKUP($B228,RouteSummarySource!$B$5:$O$563,Route_Summary!F$1,FALSE)="","",VLOOKUP($B228,RouteSummarySource!$B$5:$O$563,Route_Summary!F$1,FALSE)))</f>
        <v>E</v>
      </c>
      <c r="G228" s="365" t="str">
        <f>IF($B228="","",IF(VLOOKUP($B228,RouteSummarySource!$B$5:$O$563,Route_Summary!G$1,FALSE)="","",VLOOKUP($B228,RouteSummarySource!$B$5:$O$563,Route_Summary!G$1,FALSE)))</f>
        <v/>
      </c>
      <c r="H228" s="112" t="str">
        <f>IF($B228="","",IF(VLOOKUP($B228,RouteSummarySource!$B$5:$O$563,Route_Summary!H$1,FALSE)="","",VLOOKUP($B228,RouteSummarySource!$B$5:$O$563,Route_Summary!H$1,FALSE)))</f>
        <v/>
      </c>
      <c r="I228" s="110" t="str">
        <f>IF($B228="","",IF(VLOOKUP($B228,RouteSummarySource!$B$5:$O$563,Route_Summary!I$1,FALSE)="","",VLOOKUP($B228,RouteSummarySource!$B$5:$O$563,Route_Summary!I$1,FALSE)))</f>
        <v/>
      </c>
      <c r="J228" s="363" t="str">
        <f>IF($B228="","",IF(VLOOKUP($B228,RouteSummarySource!$B$5:$O$563,Route_Summary!J$1,FALSE)="","",VLOOKUP($B228,RouteSummarySource!$B$5:$O$563,Route_Summary!J$1,FALSE)))</f>
        <v/>
      </c>
      <c r="K228" s="110" t="str">
        <f>IF($B228="","",IF(VLOOKUP($B228,RouteSummarySource!$B$5:$O$563,Route_Summary!K$1,FALSE)="","",VLOOKUP($B228,RouteSummarySource!$B$5:$O$563,Route_Summary!K$1,FALSE)))</f>
        <v>Above</v>
      </c>
      <c r="L228" s="365" t="str">
        <f>IF($B228="","",IF(VLOOKUP($B228,RouteSummarySource!$B$5:$O$563,Route_Summary!L$1,FALSE)="","",VLOOKUP($B228,RouteSummarySource!$B$5:$O$563,Route_Summary!L$1,FALSE)))</f>
        <v>At</v>
      </c>
      <c r="M228" s="112" t="str">
        <f>IF($B228="","",IF(VLOOKUP($B228,RouteSummarySource!$B$5:$O$563,Route_Summary!M$1,FALSE)="","",VLOOKUP($B228,RouteSummarySource!$B$5:$O$563,Route_Summary!M$1,FALSE)))</f>
        <v>At</v>
      </c>
      <c r="N228" s="62" t="str">
        <f>IF($B228="","",IF(VLOOKUP($B228,RouteSummarySource!$B$5:$O$563,Route_Summary!N$1,FALSE)="","",VLOOKUP($B228,RouteSummarySource!$B$5:$O$563,Route_Summary!N$1,FALSE)))</f>
        <v>High</v>
      </c>
      <c r="O228" s="366" t="str">
        <f>IF($B228="","",IF(VLOOKUP($B228,RouteSummarySource!$B$5:$O$563,Route_Summary!O$1,FALSE)="","",VLOOKUP($B228,RouteSummarySource!$B$5:$O$563,Route_Summary!O$1,FALSE)))</f>
        <v>-</v>
      </c>
      <c r="P228" s="59" t="str">
        <f>IF($B228="","",IF(VLOOKUP($B228,RouteSummarySource!$B$5:$Q$563,Route_Summary!P$1,FALSE)=0,"",VLOOKUP($B228,RouteSummarySource!$B$5:$Q$563,Route_Summary!P$1,FALSE)))</f>
        <v>Lowest performing</v>
      </c>
      <c r="Q228" s="60" t="str">
        <f>IF($B228="","",IF(VLOOKUP($B228,RouteSummarySource!$B$5:$Q$563,Route_Summary!Q$1,FALSE)="","",VLOOKUP($B228,RouteSummarySource!$B$5:$Q$563,Route_Summary!Q$1,FALSE)))</f>
        <v>Deleted</v>
      </c>
      <c r="R228" s="359">
        <f>IF($B228="","",IF(VLOOKUP($B228,RouteSummarySource!$B$5:$R$563,Route_Summary!R$1,FALSE)="","",VLOOKUP($B228,RouteSummarySource!$B$5:$R$563,Route_Summary!R$1,FALSE)))</f>
        <v>41883</v>
      </c>
    </row>
  </sheetData>
  <mergeCells count="18">
    <mergeCell ref="P14:R14"/>
    <mergeCell ref="F2:L2"/>
    <mergeCell ref="G7:L8"/>
    <mergeCell ref="G9:L11"/>
    <mergeCell ref="F9:F11"/>
    <mergeCell ref="O14:O15"/>
    <mergeCell ref="F4:F6"/>
    <mergeCell ref="G3:L3"/>
    <mergeCell ref="G4:L6"/>
    <mergeCell ref="M3:O3"/>
    <mergeCell ref="D14:D15"/>
    <mergeCell ref="N14:N15"/>
    <mergeCell ref="F7:F8"/>
    <mergeCell ref="E14:E15"/>
    <mergeCell ref="F14:H14"/>
    <mergeCell ref="I14:J14"/>
    <mergeCell ref="K14:M14"/>
    <mergeCell ref="D11:E11"/>
  </mergeCells>
  <conditionalFormatting sqref="F16:H228">
    <cfRule type="cellIs" dxfId="172" priority="39" operator="equal">
      <formula>"E"</formula>
    </cfRule>
    <cfRule type="cellIs" dxfId="171" priority="40" operator="equal">
      <formula>"D"</formula>
    </cfRule>
  </conditionalFormatting>
  <conditionalFormatting sqref="I16:J228">
    <cfRule type="cellIs" dxfId="170" priority="38" operator="equal">
      <formula>"No"</formula>
    </cfRule>
  </conditionalFormatting>
  <conditionalFormatting sqref="K16:M228">
    <cfRule type="containsText" dxfId="169" priority="37" operator="containsText" text="Above">
      <formula>NOT(ISERROR(SEARCH("Above",K16)))</formula>
    </cfRule>
  </conditionalFormatting>
  <conditionalFormatting sqref="N16:N228">
    <cfRule type="cellIs" dxfId="168" priority="35" operator="equal">
      <formula>"High"</formula>
    </cfRule>
    <cfRule type="cellIs" dxfId="167" priority="36" operator="equal">
      <formula>"Medium"</formula>
    </cfRule>
  </conditionalFormatting>
  <conditionalFormatting sqref="K55">
    <cfRule type="containsText" dxfId="166" priority="34" operator="containsText" text="Above">
      <formula>NOT(ISERROR(SEARCH("Above",K55)))</formula>
    </cfRule>
  </conditionalFormatting>
  <conditionalFormatting sqref="K56">
    <cfRule type="containsText" dxfId="165" priority="33" operator="containsText" text="Above">
      <formula>NOT(ISERROR(SEARCH("Above",K56)))</formula>
    </cfRule>
  </conditionalFormatting>
  <conditionalFormatting sqref="K63">
    <cfRule type="containsText" dxfId="164" priority="32" operator="containsText" text="Above">
      <formula>NOT(ISERROR(SEARCH("Above",K63)))</formula>
    </cfRule>
  </conditionalFormatting>
  <conditionalFormatting sqref="K95">
    <cfRule type="containsText" dxfId="163" priority="31" operator="containsText" text="Above">
      <formula>NOT(ISERROR(SEARCH("Above",K95)))</formula>
    </cfRule>
  </conditionalFormatting>
  <conditionalFormatting sqref="K86">
    <cfRule type="containsText" dxfId="162" priority="30" operator="containsText" text="Above">
      <formula>NOT(ISERROR(SEARCH("Above",K86)))</formula>
    </cfRule>
  </conditionalFormatting>
  <conditionalFormatting sqref="K84">
    <cfRule type="containsText" dxfId="161" priority="29" operator="containsText" text="Above">
      <formula>NOT(ISERROR(SEARCH("Above",K84)))</formula>
    </cfRule>
  </conditionalFormatting>
  <conditionalFormatting sqref="K72">
    <cfRule type="containsText" dxfId="160" priority="28" operator="containsText" text="Above">
      <formula>NOT(ISERROR(SEARCH("Above",K72)))</formula>
    </cfRule>
  </conditionalFormatting>
  <conditionalFormatting sqref="K66">
    <cfRule type="containsText" dxfId="159" priority="27" operator="containsText" text="Above">
      <formula>NOT(ISERROR(SEARCH("Above",K66)))</formula>
    </cfRule>
  </conditionalFormatting>
  <conditionalFormatting sqref="K67">
    <cfRule type="containsText" dxfId="158" priority="26" operator="containsText" text="Above">
      <formula>NOT(ISERROR(SEARCH("Above",K67)))</formula>
    </cfRule>
  </conditionalFormatting>
  <conditionalFormatting sqref="K68">
    <cfRule type="containsText" dxfId="157" priority="25" operator="containsText" text="Above">
      <formula>NOT(ISERROR(SEARCH("Above",K68)))</formula>
    </cfRule>
  </conditionalFormatting>
  <conditionalFormatting sqref="K73">
    <cfRule type="containsText" dxfId="156" priority="24" operator="containsText" text="Above">
      <formula>NOT(ISERROR(SEARCH("Above",K73)))</formula>
    </cfRule>
  </conditionalFormatting>
  <conditionalFormatting sqref="K82">
    <cfRule type="containsText" dxfId="155" priority="23" operator="containsText" text="Above">
      <formula>NOT(ISERROR(SEARCH("Above",K82)))</formula>
    </cfRule>
  </conditionalFormatting>
  <conditionalFormatting sqref="K85">
    <cfRule type="containsText" dxfId="154" priority="22" operator="containsText" text="Above">
      <formula>NOT(ISERROR(SEARCH("Above",K85)))</formula>
    </cfRule>
  </conditionalFormatting>
  <conditionalFormatting sqref="K110">
    <cfRule type="containsText" dxfId="153" priority="21" operator="containsText" text="Above">
      <formula>NOT(ISERROR(SEARCH("Above",K110)))</formula>
    </cfRule>
  </conditionalFormatting>
  <conditionalFormatting sqref="K106">
    <cfRule type="containsText" dxfId="152" priority="20" operator="containsText" text="Above">
      <formula>NOT(ISERROR(SEARCH("Above",K106)))</formula>
    </cfRule>
  </conditionalFormatting>
  <conditionalFormatting sqref="K115">
    <cfRule type="containsText" dxfId="151" priority="19" operator="containsText" text="Above">
      <formula>NOT(ISERROR(SEARCH("Above",K115)))</formula>
    </cfRule>
  </conditionalFormatting>
  <conditionalFormatting sqref="K111:K112 K107:K109 K90">
    <cfRule type="containsText" dxfId="150" priority="18" operator="containsText" text="Above">
      <formula>NOT(ISERROR(SEARCH("Above",K90)))</formula>
    </cfRule>
  </conditionalFormatting>
  <conditionalFormatting sqref="K113:K114 K116:K119 K121:K122 K124:K125 K130:K132 K96:K97 K94">
    <cfRule type="containsText" dxfId="149" priority="17" operator="containsText" text="Above">
      <formula>NOT(ISERROR(SEARCH("Above",K94)))</formula>
    </cfRule>
  </conditionalFormatting>
  <conditionalFormatting sqref="K133:K142 K162:K228">
    <cfRule type="containsText" dxfId="148" priority="16" operator="containsText" text="Above">
      <formula>NOT(ISERROR(SEARCH("Above",K133)))</formula>
    </cfRule>
  </conditionalFormatting>
  <conditionalFormatting sqref="K59">
    <cfRule type="containsText" dxfId="147" priority="13" operator="containsText" text="Above">
      <formula>NOT(ISERROR(SEARCH("Above",K59)))</formula>
    </cfRule>
  </conditionalFormatting>
  <conditionalFormatting sqref="K61">
    <cfRule type="containsText" dxfId="146" priority="12" operator="containsText" text="Above">
      <formula>NOT(ISERROR(SEARCH("Above",K61)))</formula>
    </cfRule>
  </conditionalFormatting>
  <conditionalFormatting sqref="K71">
    <cfRule type="containsText" dxfId="145" priority="11" operator="containsText" text="Above">
      <formula>NOT(ISERROR(SEARCH("Above",K71)))</formula>
    </cfRule>
  </conditionalFormatting>
  <conditionalFormatting sqref="K157 K123 K80">
    <cfRule type="containsText" dxfId="144" priority="10" operator="containsText" text="Above">
      <formula>NOT(ISERROR(SEARCH("Above",K80)))</formula>
    </cfRule>
  </conditionalFormatting>
  <conditionalFormatting sqref="K88:K89">
    <cfRule type="containsText" dxfId="143" priority="9" operator="containsText" text="Above">
      <formula>NOT(ISERROR(SEARCH("Above",K88)))</formula>
    </cfRule>
  </conditionalFormatting>
  <pageMargins left="0.7" right="0.7" top="0.75" bottom="0.75" header="0.3" footer="0.3"/>
  <pageSetup paperSize="17" scale="6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Q236"/>
  <sheetViews>
    <sheetView topLeftCell="C2" zoomScale="85" zoomScaleNormal="85" workbookViewId="0">
      <selection activeCell="D17" sqref="D17"/>
    </sheetView>
  </sheetViews>
  <sheetFormatPr defaultRowHeight="15" x14ac:dyDescent="0.25"/>
  <cols>
    <col min="1" max="1" width="8.5703125" hidden="1" customWidth="1"/>
    <col min="2" max="2" width="10.7109375" hidden="1" customWidth="1"/>
    <col min="3" max="3" width="18.28515625" style="21" customWidth="1"/>
    <col min="4" max="4" width="62.140625" bestFit="1" customWidth="1"/>
    <col min="5" max="5" width="7.28515625" style="21" customWidth="1"/>
    <col min="6" max="6" width="8.7109375" style="21" customWidth="1"/>
    <col min="7" max="7" width="7.28515625" style="21" customWidth="1"/>
    <col min="8" max="8" width="8.7109375" style="21" customWidth="1"/>
    <col min="9" max="9" width="7.28515625" style="21" customWidth="1"/>
    <col min="10" max="10" width="8.7109375" style="21" customWidth="1"/>
    <col min="11" max="11" width="10.7109375" style="21" customWidth="1"/>
    <col min="12" max="12" width="36" style="21" customWidth="1"/>
    <col min="13" max="13" width="12" style="21" customWidth="1"/>
    <col min="14" max="14" width="10.140625" style="21" customWidth="1"/>
    <col min="15" max="15" width="10.140625" style="21" bestFit="1" customWidth="1"/>
    <col min="16" max="16" width="10.5703125" style="21" bestFit="1" customWidth="1"/>
    <col min="17" max="17" width="8" style="21" customWidth="1"/>
    <col min="18" max="18" width="6.28515625" style="21" customWidth="1"/>
    <col min="19" max="19" width="9.5703125" style="21" customWidth="1"/>
    <col min="20" max="20" width="6.28515625" style="21" customWidth="1"/>
    <col min="21" max="21" width="15.28515625" customWidth="1"/>
    <col min="22" max="22" width="19.42578125" bestFit="1" customWidth="1"/>
    <col min="23" max="23" width="21.5703125" customWidth="1"/>
    <col min="24" max="24" width="45.7109375" customWidth="1"/>
    <col min="25" max="25" width="5.85546875" style="21" bestFit="1" customWidth="1"/>
    <col min="26" max="26" width="4.28515625" style="21" bestFit="1" customWidth="1"/>
    <col min="27" max="27" width="5.85546875" style="21" bestFit="1" customWidth="1"/>
    <col min="28" max="29" width="4.28515625" style="21" bestFit="1" customWidth="1"/>
    <col min="30" max="30" width="15.7109375" bestFit="1" customWidth="1"/>
    <col min="31" max="31" width="39.28515625" customWidth="1"/>
    <col min="32" max="37" width="6.85546875" hidden="1" customWidth="1"/>
    <col min="38" max="41" width="6.85546875" customWidth="1"/>
    <col min="42" max="42" width="9.140625" customWidth="1"/>
  </cols>
  <sheetData>
    <row r="1" spans="3:43" hidden="1" x14ac:dyDescent="0.25">
      <c r="C1" s="21">
        <v>2</v>
      </c>
      <c r="D1">
        <v>3</v>
      </c>
      <c r="E1">
        <v>4</v>
      </c>
      <c r="F1">
        <v>5</v>
      </c>
      <c r="G1">
        <v>6</v>
      </c>
      <c r="H1">
        <v>7</v>
      </c>
      <c r="I1">
        <v>8</v>
      </c>
      <c r="J1">
        <v>9</v>
      </c>
      <c r="K1">
        <v>10</v>
      </c>
      <c r="L1">
        <v>11</v>
      </c>
      <c r="M1">
        <v>12</v>
      </c>
      <c r="N1">
        <v>13</v>
      </c>
      <c r="O1">
        <v>14</v>
      </c>
      <c r="P1">
        <v>15</v>
      </c>
      <c r="Q1">
        <v>16</v>
      </c>
      <c r="R1">
        <v>17</v>
      </c>
      <c r="S1">
        <v>18</v>
      </c>
      <c r="T1">
        <v>19</v>
      </c>
      <c r="U1">
        <v>45</v>
      </c>
      <c r="V1">
        <v>43</v>
      </c>
      <c r="W1">
        <v>28</v>
      </c>
      <c r="X1">
        <v>41</v>
      </c>
      <c r="Y1" s="21">
        <v>34</v>
      </c>
      <c r="Z1" s="21">
        <v>35</v>
      </c>
      <c r="AA1" s="21">
        <v>36</v>
      </c>
      <c r="AB1" s="21">
        <v>37</v>
      </c>
      <c r="AC1" s="21">
        <v>38</v>
      </c>
      <c r="AD1">
        <v>40</v>
      </c>
      <c r="AE1">
        <v>44</v>
      </c>
      <c r="AF1">
        <v>22</v>
      </c>
      <c r="AG1">
        <v>23</v>
      </c>
      <c r="AH1">
        <v>24</v>
      </c>
      <c r="AI1">
        <v>25</v>
      </c>
      <c r="AJ1">
        <v>26</v>
      </c>
      <c r="AK1">
        <v>27</v>
      </c>
    </row>
    <row r="2" spans="3:43" x14ac:dyDescent="0.25">
      <c r="C2" s="5" t="s">
        <v>380</v>
      </c>
    </row>
    <row r="3" spans="3:43" ht="21" x14ac:dyDescent="0.35">
      <c r="C3" s="106" t="str">
        <f>Jursidiction_Select!$C$4</f>
        <v>All</v>
      </c>
      <c r="L3" s="147"/>
      <c r="M3" s="164"/>
      <c r="N3" s="164"/>
      <c r="O3" s="164"/>
      <c r="P3" s="164"/>
      <c r="Q3" s="164"/>
      <c r="R3" s="164"/>
      <c r="S3" s="164"/>
      <c r="T3" s="164"/>
      <c r="U3" s="164"/>
      <c r="V3" s="164"/>
      <c r="W3" s="164"/>
      <c r="X3" s="164"/>
      <c r="Y3" s="344"/>
      <c r="Z3" s="344"/>
      <c r="AA3" s="344"/>
      <c r="AB3" s="344"/>
      <c r="AC3" s="344"/>
      <c r="AD3" s="164"/>
      <c r="AE3" s="164"/>
      <c r="AF3" s="164"/>
      <c r="AG3" s="164"/>
      <c r="AH3" s="164"/>
      <c r="AI3" s="164"/>
      <c r="AJ3" s="164"/>
      <c r="AK3" s="164"/>
      <c r="AL3" s="164"/>
      <c r="AM3" s="164"/>
      <c r="AN3" s="164"/>
      <c r="AO3" s="164"/>
    </row>
    <row r="4" spans="3:43" ht="21" x14ac:dyDescent="0.35">
      <c r="C4" s="106"/>
      <c r="L4" s="457" t="s">
        <v>626</v>
      </c>
      <c r="M4" s="457"/>
      <c r="N4" s="457"/>
      <c r="O4" s="457"/>
      <c r="P4" s="457"/>
      <c r="Q4" s="457"/>
      <c r="R4" s="457"/>
      <c r="S4" s="457"/>
      <c r="T4" s="457"/>
      <c r="U4" s="457"/>
      <c r="V4" s="457"/>
      <c r="W4" s="83"/>
      <c r="X4" s="164"/>
      <c r="Y4" s="344"/>
      <c r="Z4" s="344"/>
      <c r="AA4" s="344"/>
      <c r="AB4" s="344"/>
      <c r="AC4" s="344"/>
      <c r="AD4" s="164"/>
      <c r="AE4" s="164"/>
      <c r="AF4" s="164"/>
      <c r="AG4" s="164"/>
      <c r="AH4" s="164"/>
      <c r="AI4" s="164"/>
      <c r="AJ4" s="164"/>
      <c r="AK4" s="164"/>
      <c r="AL4" s="164"/>
      <c r="AM4" s="164"/>
      <c r="AN4" s="164"/>
      <c r="AO4" s="164"/>
    </row>
    <row r="5" spans="3:43" ht="21" x14ac:dyDescent="0.35">
      <c r="C5" s="106"/>
      <c r="L5" s="140"/>
      <c r="M5" s="449" t="s">
        <v>629</v>
      </c>
      <c r="N5" s="449"/>
      <c r="O5" s="449"/>
      <c r="P5" s="449"/>
      <c r="Q5" s="449"/>
      <c r="R5" s="449" t="s">
        <v>630</v>
      </c>
      <c r="S5" s="449"/>
      <c r="T5" s="449"/>
      <c r="U5" s="449"/>
      <c r="V5" s="449"/>
      <c r="W5" s="174"/>
      <c r="X5" s="164"/>
      <c r="Y5" s="344"/>
      <c r="Z5" s="344"/>
      <c r="AA5" s="344"/>
      <c r="AB5" s="344"/>
      <c r="AC5" s="344"/>
      <c r="AD5" s="164"/>
      <c r="AE5" s="164"/>
      <c r="AF5" s="164"/>
      <c r="AG5" s="164"/>
      <c r="AH5" s="164"/>
      <c r="AI5" s="164"/>
      <c r="AJ5" s="164"/>
      <c r="AK5" s="164"/>
      <c r="AL5" s="164"/>
      <c r="AM5" s="164"/>
      <c r="AN5" s="164"/>
      <c r="AO5" s="164"/>
    </row>
    <row r="6" spans="3:43" ht="15.75" x14ac:dyDescent="0.25">
      <c r="L6" s="449">
        <v>1</v>
      </c>
      <c r="M6" s="450" t="s">
        <v>860</v>
      </c>
      <c r="N6" s="450"/>
      <c r="O6" s="450"/>
      <c r="P6" s="450"/>
      <c r="Q6" s="450"/>
      <c r="R6" s="450" t="s">
        <v>861</v>
      </c>
      <c r="S6" s="450"/>
      <c r="T6" s="450"/>
      <c r="U6" s="450"/>
      <c r="V6" s="450"/>
      <c r="W6" s="165"/>
      <c r="X6" s="141"/>
      <c r="Y6" s="173"/>
      <c r="Z6" s="173"/>
      <c r="AA6" s="173"/>
      <c r="AB6" s="173"/>
      <c r="AC6" s="173"/>
      <c r="AD6" s="173"/>
      <c r="AE6" s="173"/>
      <c r="AF6" s="173"/>
      <c r="AG6" s="173"/>
      <c r="AH6" s="173"/>
      <c r="AI6" s="173"/>
      <c r="AJ6" s="173"/>
      <c r="AK6" s="173"/>
      <c r="AL6" s="173"/>
      <c r="AM6" s="173"/>
      <c r="AN6" s="173"/>
      <c r="AO6" s="173"/>
    </row>
    <row r="7" spans="3:43" x14ac:dyDescent="0.25">
      <c r="D7" t="s">
        <v>611</v>
      </c>
      <c r="E7" s="458" t="s">
        <v>8</v>
      </c>
      <c r="F7" s="459"/>
      <c r="G7" s="458" t="s">
        <v>9</v>
      </c>
      <c r="H7" s="459"/>
      <c r="I7" s="458" t="s">
        <v>10</v>
      </c>
      <c r="J7" s="459"/>
      <c r="L7" s="449"/>
      <c r="M7" s="450"/>
      <c r="N7" s="450"/>
      <c r="O7" s="450"/>
      <c r="P7" s="450"/>
      <c r="Q7" s="450"/>
      <c r="R7" s="450"/>
      <c r="S7" s="450"/>
      <c r="T7" s="450"/>
      <c r="U7" s="450"/>
      <c r="V7" s="450"/>
      <c r="W7" s="165"/>
      <c r="X7" s="32"/>
      <c r="Y7" s="174"/>
      <c r="Z7" s="174"/>
      <c r="AA7" s="174"/>
      <c r="AB7" s="174"/>
      <c r="AC7" s="174"/>
      <c r="AD7" s="174"/>
      <c r="AE7" s="174"/>
      <c r="AF7" s="174"/>
      <c r="AG7" s="174"/>
      <c r="AH7" s="174"/>
      <c r="AI7" s="174"/>
      <c r="AJ7" s="174"/>
      <c r="AK7" s="174"/>
      <c r="AL7" s="174"/>
      <c r="AM7" s="174"/>
      <c r="AN7" s="174"/>
      <c r="AO7" s="174"/>
      <c r="AP7" s="148"/>
      <c r="AQ7" s="148"/>
    </row>
    <row r="8" spans="3:43" x14ac:dyDescent="0.25">
      <c r="D8" s="50" t="s">
        <v>612</v>
      </c>
      <c r="E8" s="167">
        <v>12.074999999999999</v>
      </c>
      <c r="F8" s="167">
        <v>2.4249999999999998</v>
      </c>
      <c r="G8" s="167">
        <v>11.95</v>
      </c>
      <c r="H8" s="167">
        <v>2.6750000000000003</v>
      </c>
      <c r="I8" s="167">
        <v>10.875</v>
      </c>
      <c r="J8" s="167">
        <v>2.6</v>
      </c>
      <c r="L8" s="449"/>
      <c r="M8" s="450"/>
      <c r="N8" s="450"/>
      <c r="O8" s="450"/>
      <c r="P8" s="450"/>
      <c r="Q8" s="450"/>
      <c r="R8" s="450"/>
      <c r="S8" s="450"/>
      <c r="T8" s="450"/>
      <c r="U8" s="450"/>
      <c r="V8" s="450"/>
      <c r="W8" s="165"/>
      <c r="X8" s="165"/>
      <c r="Y8" s="166"/>
      <c r="Z8" s="166"/>
      <c r="AA8" s="166"/>
      <c r="AB8" s="166"/>
      <c r="AC8" s="166"/>
      <c r="AD8" s="165"/>
      <c r="AE8" s="165"/>
      <c r="AF8" s="165"/>
      <c r="AG8" s="165"/>
      <c r="AH8" s="165"/>
      <c r="AI8" s="165"/>
      <c r="AJ8" s="165"/>
      <c r="AK8" s="165"/>
      <c r="AL8" s="165"/>
      <c r="AM8" s="165"/>
      <c r="AN8" s="165"/>
      <c r="AO8" s="165"/>
      <c r="AP8" s="148"/>
      <c r="AQ8" s="148"/>
    </row>
    <row r="9" spans="3:43" x14ac:dyDescent="0.25">
      <c r="D9" s="50" t="s">
        <v>613</v>
      </c>
      <c r="E9" s="168">
        <v>18.549999999999997</v>
      </c>
      <c r="F9" s="168">
        <v>5.25</v>
      </c>
      <c r="G9" s="168">
        <v>18</v>
      </c>
      <c r="H9" s="168">
        <v>4.9000000000000004</v>
      </c>
      <c r="I9" s="168">
        <v>15.2</v>
      </c>
      <c r="J9" s="168">
        <v>4.4499999999999993</v>
      </c>
      <c r="L9" s="449"/>
      <c r="M9" s="450"/>
      <c r="N9" s="450"/>
      <c r="O9" s="450"/>
      <c r="P9" s="450"/>
      <c r="Q9" s="450"/>
      <c r="R9" s="450"/>
      <c r="S9" s="450"/>
      <c r="T9" s="450"/>
      <c r="U9" s="450"/>
      <c r="V9" s="450"/>
      <c r="W9" s="165"/>
      <c r="X9" s="165"/>
      <c r="Y9" s="166"/>
      <c r="Z9" s="166"/>
      <c r="AA9" s="166"/>
      <c r="AB9" s="166"/>
      <c r="AC9" s="166"/>
      <c r="AD9" s="165"/>
      <c r="AE9" s="165"/>
      <c r="AF9" s="165"/>
      <c r="AG9" s="165"/>
      <c r="AH9" s="165"/>
      <c r="AI9" s="165"/>
      <c r="AJ9" s="165"/>
      <c r="AK9" s="165"/>
      <c r="AL9" s="165"/>
      <c r="AM9" s="165"/>
      <c r="AN9" s="165"/>
      <c r="AO9" s="165"/>
      <c r="AP9" s="148"/>
      <c r="AQ9" s="148"/>
    </row>
    <row r="10" spans="3:43" x14ac:dyDescent="0.25">
      <c r="D10" s="50" t="s">
        <v>614</v>
      </c>
      <c r="E10" s="168">
        <v>24.05</v>
      </c>
      <c r="F10" s="168">
        <v>7.375</v>
      </c>
      <c r="G10" s="168">
        <v>24.5</v>
      </c>
      <c r="H10" s="168">
        <v>7.8999999999999995</v>
      </c>
      <c r="I10" s="168">
        <v>18.799999999999997</v>
      </c>
      <c r="J10" s="168">
        <v>6.25</v>
      </c>
      <c r="L10" s="449">
        <v>2</v>
      </c>
      <c r="M10" s="450" t="s">
        <v>862</v>
      </c>
      <c r="N10" s="450"/>
      <c r="O10" s="450"/>
      <c r="P10" s="450"/>
      <c r="Q10" s="450"/>
      <c r="R10" s="450" t="s">
        <v>862</v>
      </c>
      <c r="S10" s="450"/>
      <c r="T10" s="450"/>
      <c r="U10" s="450"/>
      <c r="V10" s="450"/>
      <c r="W10" s="165"/>
      <c r="X10" s="165"/>
      <c r="Y10" s="166"/>
      <c r="Z10" s="166"/>
      <c r="AA10" s="166"/>
      <c r="AB10" s="166"/>
      <c r="AC10" s="166"/>
      <c r="AD10" s="165"/>
      <c r="AE10" s="165"/>
      <c r="AF10" s="165"/>
      <c r="AG10" s="165"/>
      <c r="AH10" s="165"/>
      <c r="AI10" s="165"/>
      <c r="AJ10" s="165"/>
      <c r="AK10" s="165"/>
      <c r="AL10" s="165"/>
      <c r="AM10" s="165"/>
      <c r="AN10" s="165"/>
      <c r="AO10" s="165"/>
      <c r="AP10" s="148"/>
      <c r="AQ10" s="148"/>
    </row>
    <row r="11" spans="3:43" x14ac:dyDescent="0.25">
      <c r="L11" s="449"/>
      <c r="M11" s="450"/>
      <c r="N11" s="450"/>
      <c r="O11" s="450"/>
      <c r="P11" s="450"/>
      <c r="Q11" s="450"/>
      <c r="R11" s="450"/>
      <c r="S11" s="450"/>
      <c r="T11" s="450"/>
      <c r="U11" s="450"/>
      <c r="V11" s="450"/>
      <c r="W11" s="165"/>
      <c r="X11" s="165"/>
      <c r="Y11" s="166"/>
      <c r="Z11" s="166"/>
      <c r="AA11" s="166"/>
      <c r="AB11" s="166"/>
      <c r="AC11" s="166"/>
      <c r="AD11" s="165"/>
      <c r="AE11" s="165"/>
      <c r="AF11" s="165"/>
      <c r="AG11" s="165"/>
      <c r="AH11" s="165"/>
      <c r="AI11" s="165"/>
      <c r="AJ11" s="165"/>
      <c r="AK11" s="165"/>
      <c r="AL11" s="165"/>
      <c r="AM11" s="165"/>
      <c r="AN11" s="165"/>
      <c r="AO11" s="165"/>
      <c r="AP11" s="148"/>
      <c r="AQ11" s="148"/>
    </row>
    <row r="12" spans="3:43" x14ac:dyDescent="0.25">
      <c r="D12" t="s">
        <v>837</v>
      </c>
      <c r="E12" s="458" t="s">
        <v>8</v>
      </c>
      <c r="F12" s="459"/>
      <c r="G12" s="458" t="s">
        <v>9</v>
      </c>
      <c r="H12" s="459"/>
      <c r="I12" s="458" t="s">
        <v>10</v>
      </c>
      <c r="J12" s="459"/>
      <c r="L12" s="449">
        <v>3</v>
      </c>
      <c r="M12" s="450" t="s">
        <v>863</v>
      </c>
      <c r="N12" s="450"/>
      <c r="O12" s="450"/>
      <c r="P12" s="450"/>
      <c r="Q12" s="450"/>
      <c r="R12" s="450" t="s">
        <v>864</v>
      </c>
      <c r="S12" s="450"/>
      <c r="T12" s="450"/>
      <c r="U12" s="450"/>
      <c r="V12" s="450"/>
      <c r="W12" s="165"/>
      <c r="X12" s="165"/>
      <c r="Y12" s="166"/>
      <c r="Z12" s="166"/>
      <c r="AA12" s="166"/>
      <c r="AB12" s="166"/>
      <c r="AC12" s="166"/>
      <c r="AD12" s="165"/>
      <c r="AE12" s="165"/>
      <c r="AF12" s="165"/>
      <c r="AG12" s="165"/>
      <c r="AH12" s="165"/>
      <c r="AI12" s="165"/>
      <c r="AJ12" s="165"/>
      <c r="AK12" s="165"/>
      <c r="AL12" s="165"/>
      <c r="AM12" s="165"/>
      <c r="AN12" s="165"/>
      <c r="AO12" s="165"/>
      <c r="AP12" s="148"/>
      <c r="AQ12" s="148"/>
    </row>
    <row r="13" spans="3:43" x14ac:dyDescent="0.25">
      <c r="D13" s="50" t="s">
        <v>612</v>
      </c>
      <c r="E13" s="167">
        <v>23.95</v>
      </c>
      <c r="F13" s="167">
        <v>10.7</v>
      </c>
      <c r="G13" s="167">
        <v>32.6</v>
      </c>
      <c r="H13" s="167">
        <v>9.8000000000000007</v>
      </c>
      <c r="I13" s="167">
        <v>21.4</v>
      </c>
      <c r="J13" s="167">
        <v>6.3</v>
      </c>
      <c r="L13" s="449"/>
      <c r="M13" s="450"/>
      <c r="N13" s="450"/>
      <c r="O13" s="450"/>
      <c r="P13" s="450"/>
      <c r="Q13" s="450"/>
      <c r="R13" s="450"/>
      <c r="S13" s="450"/>
      <c r="T13" s="450"/>
      <c r="U13" s="450"/>
      <c r="V13" s="450"/>
      <c r="W13" s="165"/>
      <c r="X13" s="165"/>
      <c r="Y13" s="166"/>
      <c r="Z13" s="166"/>
      <c r="AA13" s="166"/>
      <c r="AB13" s="166"/>
      <c r="AC13" s="166"/>
      <c r="AD13" s="165"/>
      <c r="AE13" s="165"/>
      <c r="AF13" s="165"/>
      <c r="AG13" s="165"/>
      <c r="AH13" s="165"/>
      <c r="AI13" s="165"/>
      <c r="AJ13" s="165"/>
      <c r="AK13" s="165"/>
      <c r="AL13" s="165"/>
      <c r="AM13" s="165"/>
      <c r="AN13" s="165"/>
      <c r="AO13" s="165"/>
      <c r="AP13" s="148"/>
      <c r="AQ13" s="148"/>
    </row>
    <row r="14" spans="3:43" x14ac:dyDescent="0.25">
      <c r="D14" s="50" t="s">
        <v>613</v>
      </c>
      <c r="E14" s="168">
        <v>35.9</v>
      </c>
      <c r="F14" s="168">
        <v>13.350000000000001</v>
      </c>
      <c r="G14" s="168">
        <v>45.7</v>
      </c>
      <c r="H14" s="168">
        <v>12.4</v>
      </c>
      <c r="I14" s="168">
        <v>26.55</v>
      </c>
      <c r="J14" s="168">
        <v>8</v>
      </c>
      <c r="L14" s="449"/>
      <c r="M14" s="450"/>
      <c r="N14" s="450"/>
      <c r="O14" s="450"/>
      <c r="P14" s="450"/>
      <c r="Q14" s="450"/>
      <c r="R14" s="450"/>
      <c r="S14" s="450"/>
      <c r="T14" s="450"/>
      <c r="U14" s="450"/>
      <c r="V14" s="450"/>
      <c r="W14" s="165"/>
      <c r="X14" s="165"/>
      <c r="Y14" s="166"/>
      <c r="Z14" s="166"/>
      <c r="AA14" s="166"/>
      <c r="AB14" s="166"/>
      <c r="AC14" s="166"/>
      <c r="AD14" s="165"/>
      <c r="AE14" s="165"/>
      <c r="AF14" s="165"/>
      <c r="AG14" s="165"/>
      <c r="AH14" s="165"/>
      <c r="AI14" s="165"/>
      <c r="AJ14" s="165"/>
      <c r="AK14" s="165"/>
      <c r="AL14" s="165"/>
      <c r="AM14" s="165"/>
      <c r="AN14" s="165"/>
      <c r="AO14" s="165"/>
      <c r="AP14" s="148"/>
      <c r="AQ14" s="148"/>
    </row>
    <row r="15" spans="3:43" x14ac:dyDescent="0.25">
      <c r="D15" s="50" t="s">
        <v>614</v>
      </c>
      <c r="E15" s="168">
        <v>47.25</v>
      </c>
      <c r="F15" s="168">
        <v>16.600000000000001</v>
      </c>
      <c r="G15" s="168">
        <v>51.3</v>
      </c>
      <c r="H15" s="168">
        <v>15.4</v>
      </c>
      <c r="I15" s="168">
        <v>34.924999999999997</v>
      </c>
      <c r="J15" s="168">
        <v>10.75</v>
      </c>
      <c r="L15" s="449"/>
      <c r="M15" s="450"/>
      <c r="N15" s="450"/>
      <c r="O15" s="450"/>
      <c r="P15" s="450"/>
      <c r="Q15" s="450"/>
      <c r="R15" s="450"/>
      <c r="S15" s="450"/>
      <c r="T15" s="450"/>
      <c r="U15" s="450"/>
      <c r="V15" s="450"/>
      <c r="W15" s="165"/>
      <c r="X15" s="165"/>
      <c r="Y15" s="166"/>
      <c r="Z15" s="166"/>
      <c r="AA15" s="166"/>
      <c r="AB15" s="166"/>
      <c r="AC15" s="166"/>
      <c r="AD15" s="165"/>
      <c r="AE15" s="165"/>
      <c r="AF15" s="165"/>
      <c r="AG15" s="165"/>
      <c r="AH15" s="165"/>
      <c r="AI15" s="165"/>
      <c r="AJ15" s="165"/>
      <c r="AK15" s="165"/>
      <c r="AL15" s="165"/>
      <c r="AM15" s="165"/>
      <c r="AN15" s="165"/>
      <c r="AO15" s="165"/>
      <c r="AP15" s="148"/>
      <c r="AQ15" s="148"/>
    </row>
    <row r="16" spans="3:43" x14ac:dyDescent="0.25">
      <c r="L16" s="449"/>
      <c r="M16" s="450"/>
      <c r="N16" s="450"/>
      <c r="O16" s="450"/>
      <c r="P16" s="450"/>
      <c r="Q16" s="450"/>
      <c r="R16" s="450"/>
      <c r="S16" s="450"/>
      <c r="T16" s="450"/>
      <c r="U16" s="450"/>
      <c r="V16" s="450"/>
      <c r="W16" s="165"/>
      <c r="X16" s="165"/>
      <c r="Y16" s="166"/>
      <c r="Z16" s="166"/>
      <c r="AA16" s="166"/>
      <c r="AB16" s="166"/>
      <c r="AC16" s="166"/>
      <c r="AD16" s="165"/>
      <c r="AE16" s="165"/>
      <c r="AF16" s="165"/>
      <c r="AG16" s="165"/>
      <c r="AH16" s="165"/>
      <c r="AI16" s="165"/>
      <c r="AJ16" s="165"/>
      <c r="AK16" s="165"/>
      <c r="AL16" s="165"/>
      <c r="AM16" s="165"/>
      <c r="AN16" s="165"/>
      <c r="AO16" s="165"/>
      <c r="AP16" s="148"/>
      <c r="AQ16" s="148"/>
    </row>
    <row r="17" spans="1:43" x14ac:dyDescent="0.25">
      <c r="E17" s="49"/>
      <c r="F17" s="139" t="s">
        <v>597</v>
      </c>
      <c r="L17" s="449">
        <v>4</v>
      </c>
      <c r="M17" s="450" t="s">
        <v>865</v>
      </c>
      <c r="N17" s="450"/>
      <c r="O17" s="450"/>
      <c r="P17" s="450"/>
      <c r="Q17" s="450"/>
      <c r="R17" s="450"/>
      <c r="S17" s="450"/>
      <c r="T17" s="450"/>
      <c r="U17" s="450"/>
      <c r="V17" s="450"/>
      <c r="W17" s="165"/>
      <c r="X17" s="166"/>
      <c r="Y17" s="166"/>
      <c r="Z17" s="166"/>
      <c r="AA17" s="166"/>
      <c r="AB17" s="166"/>
      <c r="AC17" s="166"/>
      <c r="AD17" s="166"/>
      <c r="AE17" s="166"/>
      <c r="AF17" s="166"/>
      <c r="AG17" s="166"/>
      <c r="AH17" s="166"/>
      <c r="AI17" s="166"/>
      <c r="AJ17" s="166"/>
      <c r="AK17" s="166"/>
      <c r="AL17" s="166"/>
      <c r="AM17" s="166"/>
      <c r="AN17" s="166"/>
      <c r="AO17" s="166"/>
      <c r="AP17" s="148"/>
      <c r="AQ17" s="148"/>
    </row>
    <row r="18" spans="1:43" x14ac:dyDescent="0.25">
      <c r="L18" s="449"/>
      <c r="M18" s="450"/>
      <c r="N18" s="450"/>
      <c r="O18" s="450"/>
      <c r="P18" s="450"/>
      <c r="Q18" s="450"/>
      <c r="R18" s="450"/>
      <c r="S18" s="450"/>
      <c r="T18" s="450"/>
      <c r="U18" s="450"/>
      <c r="V18" s="450"/>
      <c r="W18" s="165"/>
      <c r="X18" s="166"/>
      <c r="Y18" s="166"/>
      <c r="Z18" s="166"/>
      <c r="AA18" s="166"/>
      <c r="AB18" s="166"/>
      <c r="AC18" s="166"/>
      <c r="AD18" s="166"/>
      <c r="AE18" s="166"/>
      <c r="AF18" s="166"/>
      <c r="AG18" s="166"/>
      <c r="AH18" s="166"/>
      <c r="AI18" s="166"/>
      <c r="AJ18" s="166"/>
      <c r="AK18" s="166"/>
      <c r="AL18" s="166"/>
      <c r="AM18" s="166"/>
      <c r="AN18" s="166"/>
      <c r="AO18" s="166"/>
      <c r="AP18" s="148"/>
      <c r="AQ18" s="148"/>
    </row>
    <row r="19" spans="1:43" x14ac:dyDescent="0.25">
      <c r="L19" s="449"/>
      <c r="M19" s="450"/>
      <c r="N19" s="450"/>
      <c r="O19" s="450"/>
      <c r="P19" s="450"/>
      <c r="Q19" s="450"/>
      <c r="R19" s="450"/>
      <c r="S19" s="450"/>
      <c r="T19" s="450"/>
      <c r="U19" s="450"/>
      <c r="V19" s="450"/>
      <c r="W19" s="165"/>
      <c r="X19" s="166"/>
      <c r="Y19" s="166"/>
      <c r="Z19" s="166"/>
      <c r="AA19" s="166"/>
      <c r="AB19" s="166"/>
      <c r="AC19" s="166"/>
      <c r="AD19" s="166"/>
      <c r="AE19" s="166"/>
      <c r="AF19" s="166"/>
      <c r="AG19" s="166"/>
      <c r="AH19" s="166"/>
      <c r="AI19" s="166"/>
      <c r="AJ19" s="166"/>
      <c r="AK19" s="166"/>
      <c r="AL19" s="166"/>
      <c r="AM19" s="166"/>
      <c r="AN19" s="166"/>
      <c r="AO19" s="166"/>
      <c r="AP19" s="148"/>
      <c r="AQ19" s="148"/>
    </row>
    <row r="20" spans="1:43" x14ac:dyDescent="0.25">
      <c r="M20" s="139"/>
      <c r="N20" s="139"/>
      <c r="O20" s="139"/>
      <c r="P20" s="139"/>
      <c r="Q20" s="139"/>
      <c r="R20" s="139"/>
      <c r="S20" s="139"/>
      <c r="T20" s="139"/>
      <c r="U20" s="139"/>
      <c r="V20" s="139"/>
      <c r="W20" s="177"/>
      <c r="X20" s="163"/>
      <c r="Y20" s="166"/>
      <c r="Z20" s="166"/>
      <c r="AA20" s="166"/>
      <c r="AB20" s="166"/>
      <c r="AC20" s="166"/>
      <c r="AD20" s="163"/>
      <c r="AE20" s="163"/>
      <c r="AF20" s="163"/>
      <c r="AG20" s="163"/>
      <c r="AH20" s="163"/>
      <c r="AI20" s="163"/>
      <c r="AJ20" s="163"/>
      <c r="AK20" s="163"/>
      <c r="AL20" s="163"/>
      <c r="AM20" s="163"/>
      <c r="AN20" s="163"/>
      <c r="AO20" s="163"/>
      <c r="AP20" s="148"/>
      <c r="AQ20" s="148"/>
    </row>
    <row r="21" spans="1:43" ht="15.75" thickBot="1" x14ac:dyDescent="0.3">
      <c r="L21" s="32"/>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48"/>
      <c r="AQ21" s="148"/>
    </row>
    <row r="22" spans="1:43" s="3" customFormat="1" ht="15.75" thickBot="1" x14ac:dyDescent="0.3">
      <c r="B22" s="5"/>
      <c r="C22" s="73"/>
      <c r="D22" s="74"/>
      <c r="E22" s="442" t="s">
        <v>8</v>
      </c>
      <c r="F22" s="443"/>
      <c r="G22" s="443" t="s">
        <v>9</v>
      </c>
      <c r="H22" s="443"/>
      <c r="I22" s="443" t="s">
        <v>10</v>
      </c>
      <c r="J22" s="444"/>
      <c r="K22" s="445" t="s">
        <v>0</v>
      </c>
      <c r="L22" s="445" t="s">
        <v>1</v>
      </c>
      <c r="M22" s="443" t="s">
        <v>295</v>
      </c>
      <c r="N22" s="444"/>
      <c r="O22" s="451" t="s">
        <v>4</v>
      </c>
      <c r="P22" s="452"/>
      <c r="Q22" s="453"/>
      <c r="R22" s="451" t="s">
        <v>300</v>
      </c>
      <c r="S22" s="452"/>
      <c r="T22" s="452"/>
      <c r="U22" s="451" t="s">
        <v>1245</v>
      </c>
      <c r="V22" s="452"/>
      <c r="W22" s="453"/>
      <c r="X22" s="455" t="s">
        <v>880</v>
      </c>
      <c r="Y22" s="442" t="s">
        <v>1246</v>
      </c>
      <c r="Z22" s="443"/>
      <c r="AA22" s="443"/>
      <c r="AB22" s="443"/>
      <c r="AC22" s="443"/>
      <c r="AD22" s="454"/>
      <c r="AE22" s="447" t="s">
        <v>883</v>
      </c>
    </row>
    <row r="23" spans="1:43" s="6" customFormat="1" ht="45.75" x14ac:dyDescent="0.25">
      <c r="B23" s="5" t="s">
        <v>851</v>
      </c>
      <c r="C23" s="113" t="s">
        <v>7</v>
      </c>
      <c r="D23" s="7" t="s">
        <v>1251</v>
      </c>
      <c r="E23" s="10" t="s">
        <v>296</v>
      </c>
      <c r="F23" s="11" t="s">
        <v>297</v>
      </c>
      <c r="G23" s="11" t="s">
        <v>296</v>
      </c>
      <c r="H23" s="11" t="s">
        <v>297</v>
      </c>
      <c r="I23" s="11" t="s">
        <v>296</v>
      </c>
      <c r="J23" s="9" t="s">
        <v>297</v>
      </c>
      <c r="K23" s="446"/>
      <c r="L23" s="446"/>
      <c r="M23" s="10" t="s">
        <v>11</v>
      </c>
      <c r="N23" s="9" t="s">
        <v>12</v>
      </c>
      <c r="O23" s="10" t="s">
        <v>8</v>
      </c>
      <c r="P23" s="11" t="s">
        <v>9</v>
      </c>
      <c r="Q23" s="9" t="s">
        <v>10</v>
      </c>
      <c r="R23" s="10" t="s">
        <v>8</v>
      </c>
      <c r="S23" s="11" t="s">
        <v>9</v>
      </c>
      <c r="T23" s="346" t="s">
        <v>10</v>
      </c>
      <c r="U23" s="347" t="s">
        <v>884</v>
      </c>
      <c r="V23" s="356" t="s">
        <v>882</v>
      </c>
      <c r="W23" s="357" t="s">
        <v>872</v>
      </c>
      <c r="X23" s="456"/>
      <c r="Y23" s="352" t="s">
        <v>8</v>
      </c>
      <c r="Z23" s="345" t="s">
        <v>875</v>
      </c>
      <c r="AA23" s="345" t="s">
        <v>10</v>
      </c>
      <c r="AB23" s="345" t="s">
        <v>876</v>
      </c>
      <c r="AC23" s="345" t="s">
        <v>877</v>
      </c>
      <c r="AD23" s="353" t="s">
        <v>879</v>
      </c>
      <c r="AE23" s="448"/>
    </row>
    <row r="24" spans="1:43" ht="15" customHeight="1" x14ac:dyDescent="0.25">
      <c r="A24">
        <v>2</v>
      </c>
      <c r="B24" s="110">
        <f>IF(HLOOKUP($C$3,'Route by Jurisdiction'!$A$1:$AP$214,A24,FALSE)="","",HLOOKUP($C$3,'Route by Jurisdiction'!$A$1:$AP$214,A24,FALSE))</f>
        <v>1</v>
      </c>
      <c r="C24" s="110" t="str">
        <f>IF($B24="","",IF(VLOOKUP($B24,'RouteDetail&amp;ReductionPrioritySr'!$B$5:$T$779,'Route_Detail&amp;Reduction_Priority'!C$1,FALSE)="","",VLOOKUP($B24,'RouteDetail&amp;ReductionPrioritySr'!$B$5:$T$779,'Route_Detail&amp;Reduction_Priority'!C$1,FALSE)))</f>
        <v>1*</v>
      </c>
      <c r="D24" s="71" t="str">
        <f>IF($B24="","",IF(VLOOKUP($B24,'RouteDetail&amp;ReductionPrioritySr'!$B$5:$T$779,'Route_Detail&amp;Reduction_Priority'!D$1,FALSE)="","",VLOOKUP($B24,'RouteDetail&amp;ReductionPrioritySr'!$B$5:$T$779,'Route_Detail&amp;Reduction_Priority'!D$1,FALSE)))</f>
        <v>Kinnear - Seattle CBD</v>
      </c>
      <c r="E24" s="170">
        <f>IF($B24="","",IF(VLOOKUP($B24,'RouteDetail&amp;ReductionPrioritySr'!$B$5:$T$779,'Route_Detail&amp;Reduction_Priority'!E$1,FALSE)="","",VLOOKUP($B24,'RouteDetail&amp;ReductionPrioritySr'!$B$5:$T$779,'Route_Detail&amp;Reduction_Priority'!E$1,FALSE)))</f>
        <v>51</v>
      </c>
      <c r="F24" s="162">
        <f>IF($B24="","",IF(VLOOKUP($B24,'RouteDetail&amp;ReductionPrioritySr'!$B$5:$T$779,'Route_Detail&amp;Reduction_Priority'!F$1,FALSE)="","",VLOOKUP($B24,'RouteDetail&amp;ReductionPrioritySr'!$B$5:$T$779,'Route_Detail&amp;Reduction_Priority'!F$1,FALSE)))</f>
        <v>12.1</v>
      </c>
      <c r="G24" s="162">
        <f>IF($B24="","",IF(VLOOKUP($B24,'RouteDetail&amp;ReductionPrioritySr'!$B$5:$T$779,'Route_Detail&amp;Reduction_Priority'!G$1,FALSE)="","",VLOOKUP($B24,'RouteDetail&amp;ReductionPrioritySr'!$B$5:$T$779,'Route_Detail&amp;Reduction_Priority'!G$1,FALSE)))</f>
        <v>46.5</v>
      </c>
      <c r="H24" s="162">
        <f>IF($B24="","",IF(VLOOKUP($B24,'RouteDetail&amp;ReductionPrioritySr'!$B$5:$T$779,'Route_Detail&amp;Reduction_Priority'!H$1,FALSE)="","",VLOOKUP($B24,'RouteDetail&amp;ReductionPrioritySr'!$B$5:$T$779,'Route_Detail&amp;Reduction_Priority'!H$1,FALSE)))</f>
        <v>9.8000000000000007</v>
      </c>
      <c r="I24" s="162">
        <f>IF($B24="","",IF(VLOOKUP($B24,'RouteDetail&amp;ReductionPrioritySr'!$B$5:$T$779,'Route_Detail&amp;Reduction_Priority'!I$1,FALSE)="","",VLOOKUP($B24,'RouteDetail&amp;ReductionPrioritySr'!$B$5:$T$779,'Route_Detail&amp;Reduction_Priority'!I$1,FALSE)))</f>
        <v>34.299999999999997</v>
      </c>
      <c r="J24" s="171">
        <f>IF($B24="","",IF(VLOOKUP($B24,'RouteDetail&amp;ReductionPrioritySr'!$B$5:$T$779,'Route_Detail&amp;Reduction_Priority'!J$1,FALSE)="","",VLOOKUP($B24,'RouteDetail&amp;ReductionPrioritySr'!$B$5:$T$779,'Route_Detail&amp;Reduction_Priority'!J$1,FALSE)))</f>
        <v>8.5</v>
      </c>
      <c r="K24" s="62" t="str">
        <f>IF($B24="","",IF(VLOOKUP($B24,'RouteDetail&amp;ReductionPrioritySr'!$B$5:$T$779,'Route_Detail&amp;Reduction_Priority'!K$1,FALSE)="","",VLOOKUP($B24,'RouteDetail&amp;ReductionPrioritySr'!$B$5:$T$779,'Route_Detail&amp;Reduction_Priority'!K$1,FALSE)))</f>
        <v>None</v>
      </c>
      <c r="L24" s="62" t="str">
        <f>IF($B24="","",IF(VLOOKUP($B24,'RouteDetail&amp;ReductionPrioritySr'!$B$5:$T$779,'Route_Detail&amp;Reduction_Priority'!L$1,FALSE)="","",VLOOKUP($B24,'RouteDetail&amp;ReductionPrioritySr'!$B$5:$T$779,'Route_Detail&amp;Reduction_Priority'!L$1,FALSE)))</f>
        <v>None</v>
      </c>
      <c r="M24" s="110" t="str">
        <f>IF($B24="","",IF(VLOOKUP($B24,'RouteDetail&amp;ReductionPrioritySr'!$B$5:$T$779,'Route_Detail&amp;Reduction_Priority'!M$1,FALSE)="","",VLOOKUP($B24,'RouteDetail&amp;ReductionPrioritySr'!$B$5:$T$779,'Route_Detail&amp;Reduction_Priority'!M$1,FALSE)))</f>
        <v/>
      </c>
      <c r="N24" s="112" t="str">
        <f>IF($B24="","",IF(VLOOKUP($B24,'RouteDetail&amp;ReductionPrioritySr'!$B$5:$T$779,'Route_Detail&amp;Reduction_Priority'!N$1,FALSE)="","",VLOOKUP($B24,'RouteDetail&amp;ReductionPrioritySr'!$B$5:$T$779,'Route_Detail&amp;Reduction_Priority'!N$1,FALSE)))</f>
        <v/>
      </c>
      <c r="O24" s="110" t="str">
        <f>IF($B24="","",IF(VLOOKUP($B24,'RouteDetail&amp;ReductionPrioritySr'!$B$5:$T$779,'Route_Detail&amp;Reduction_Priority'!O$1,FALSE)="","",VLOOKUP($B24,'RouteDetail&amp;ReductionPrioritySr'!$B$5:$T$779,'Route_Detail&amp;Reduction_Priority'!O$1,FALSE)))</f>
        <v>None</v>
      </c>
      <c r="P24" s="111" t="str">
        <f>IF($B24="","",IF(VLOOKUP($B24,'RouteDetail&amp;ReductionPrioritySr'!$B$5:$T$779,'Route_Detail&amp;Reduction_Priority'!P$1,FALSE)="","",VLOOKUP($B24,'RouteDetail&amp;ReductionPrioritySr'!$B$5:$T$779,'Route_Detail&amp;Reduction_Priority'!P$1,FALSE)))</f>
        <v>None</v>
      </c>
      <c r="Q24" s="112" t="str">
        <f>IF($B24="","",IF(VLOOKUP($B24,'RouteDetail&amp;ReductionPrioritySr'!$B$5:$T$779,'Route_Detail&amp;Reduction_Priority'!Q$1,FALSE)="","",VLOOKUP($B24,'RouteDetail&amp;ReductionPrioritySr'!$B$5:$T$779,'Route_Detail&amp;Reduction_Priority'!Q$1,FALSE)))</f>
        <v>None</v>
      </c>
      <c r="R24" s="110">
        <f>IF($B24="","",IF(VLOOKUP($B24,'RouteDetail&amp;ReductionPrioritySr'!$B$5:$T$779,'Route_Detail&amp;Reduction_Priority'!R$1,FALSE)="","",VLOOKUP($B24,'RouteDetail&amp;ReductionPrioritySr'!$B$5:$T$779,'Route_Detail&amp;Reduction_Priority'!R$1,FALSE)))</f>
        <v>3</v>
      </c>
      <c r="S24" s="111">
        <f>IF($B24="","",IF(VLOOKUP($B24,'RouteDetail&amp;ReductionPrioritySr'!$B$5:$T$779,'Route_Detail&amp;Reduction_Priority'!S$1,FALSE)="","",VLOOKUP($B24,'RouteDetail&amp;ReductionPrioritySr'!$B$5:$T$779,'Route_Detail&amp;Reduction_Priority'!S$1,FALSE)))</f>
        <v>3</v>
      </c>
      <c r="T24" s="175" t="str">
        <f>IF($B24="","",IF(VLOOKUP($B24,'RouteDetail&amp;ReductionPrioritySr'!$B$5:$T$779,'Route_Detail&amp;Reduction_Priority'!T$1,FALSE)="","",VLOOKUP($B24,'RouteDetail&amp;ReductionPrioritySr'!$B$5:$T$779,'Route_Detail&amp;Reduction_Priority'!T$1,FALSE)))</f>
        <v>-</v>
      </c>
      <c r="U24" s="348" t="str">
        <f>IF($B24="","",IF(VLOOKUP($B24,'RouteDetail&amp;ReductionPrioritySr'!$B$5:$AT$779,'Route_Detail&amp;Reduction_Priority'!U$1,FALSE)="","",VLOOKUP($B24,'RouteDetail&amp;ReductionPrioritySr'!$B$5:$AT$779,'Route_Detail&amp;Reduction_Priority'!U$1,FALSE)))</f>
        <v>Revised</v>
      </c>
      <c r="V24" s="53" t="str">
        <f>IF($B24="","",IF(VLOOKUP($B24,'RouteDetail&amp;ReductionPrioritySr'!$B$5:$AT$779,'Route_Detail&amp;Reduction_Priority'!V$1,FALSE)=0,"",VLOOKUP($B24,'RouteDetail&amp;ReductionPrioritySr'!$B$5:$AT$779,'Route_Detail&amp;Reduction_Priority'!V$1,FALSE)))</f>
        <v>Restructure</v>
      </c>
      <c r="W24" s="358">
        <f>IF($B24="","",IF(VLOOKUP($B24,'RouteDetail&amp;ReductionPrioritySr'!$B$5:$AT$779,'Route_Detail&amp;Reduction_Priority'!W$1,FALSE)=0,"",VLOOKUP($B24,'RouteDetail&amp;ReductionPrioritySr'!$B$5:$AT$779,'Route_Detail&amp;Reduction_Priority'!W$1,FALSE)))</f>
        <v>42036</v>
      </c>
      <c r="X24" s="395" t="str">
        <f>IF($B24="","",IF(VLOOKUP($B24,'RouteDetail&amp;ReductionPrioritySr'!$B$5:$AT$779,'Route_Detail&amp;Reduction_Priority'!X$1,FALSE)="","",VLOOKUP($B24,'RouteDetail&amp;ReductionPrioritySr'!$B$5:$AT$779,'Route_Detail&amp;Reduction_Priority'!X$1,FALSE)))</f>
        <v>Operate on weekdays between 6:00 AM and 11:00 PM only.</v>
      </c>
      <c r="Y24" s="110">
        <f>IF($B24="","",IF(VLOOKUP($B24,'RouteDetail&amp;ReductionPrioritySr'!$B$5:$AT$779,'Route_Detail&amp;Reduction_Priority'!Y$1,FALSE)="","",VLOOKUP($B24,'RouteDetail&amp;ReductionPrioritySr'!$B$5:$AT$779,'Route_Detail&amp;Reduction_Priority'!Y$1,FALSE)))</f>
        <v>15</v>
      </c>
      <c r="Z24" s="178">
        <f>IF($B24="","",IF(VLOOKUP($B24,'RouteDetail&amp;ReductionPrioritySr'!$B$5:$AT$779,'Route_Detail&amp;Reduction_Priority'!Z$1,FALSE)="","",VLOOKUP($B24,'RouteDetail&amp;ReductionPrioritySr'!$B$5:$AT$779,'Route_Detail&amp;Reduction_Priority'!Z$1,FALSE)))</f>
        <v>30</v>
      </c>
      <c r="AA24" s="178" t="str">
        <f>IF($B24="","",IF(VLOOKUP($B24,'RouteDetail&amp;ReductionPrioritySr'!$B$5:$AT$779,'Route_Detail&amp;Reduction_Priority'!AA$1,FALSE)="","",VLOOKUP($B24,'RouteDetail&amp;ReductionPrioritySr'!$B$5:$AT$779,'Route_Detail&amp;Reduction_Priority'!AA$1,FALSE)))</f>
        <v>30-60</v>
      </c>
      <c r="AB24" s="178" t="str">
        <f>IF($B24="","",IF(VLOOKUP($B24,'RouteDetail&amp;ReductionPrioritySr'!$B$5:$AT$779,'Route_Detail&amp;Reduction_Priority'!AB$1,FALSE)="","",VLOOKUP($B24,'RouteDetail&amp;ReductionPrioritySr'!$B$5:$AT$779,'Route_Detail&amp;Reduction_Priority'!AB$1,FALSE)))</f>
        <v>-</v>
      </c>
      <c r="AC24" s="178" t="str">
        <f>IF($B24="","",IF(VLOOKUP($B24,'RouteDetail&amp;ReductionPrioritySr'!$B$5:$AT$779,'Route_Detail&amp;Reduction_Priority'!AC$1,FALSE)="","",VLOOKUP($B24,'RouteDetail&amp;ReductionPrioritySr'!$B$5:$AT$779,'Route_Detail&amp;Reduction_Priority'!AC$1,FALSE)))</f>
        <v>-</v>
      </c>
      <c r="AD24" s="350" t="str">
        <f>IF($B24="","",IF(VLOOKUP($B24,'RouteDetail&amp;ReductionPrioritySr'!$B$5:$AT$779,'Route_Detail&amp;Reduction_Priority'!AD$1,FALSE)=0,"",VLOOKUP($B24,'RouteDetail&amp;ReductionPrioritySr'!$B$5:$AT$779,'Route_Detail&amp;Reduction_Priority'!AD$1,FALSE)))</f>
        <v>Before 11:00 PM</v>
      </c>
      <c r="AE24" s="397" t="str">
        <f>IF($B24="","",IF(VLOOKUP($B24,'RouteDetail&amp;ReductionPrioritySr'!$B$5:$AT$779,'Route_Detail&amp;Reduction_Priority'!AE$1,FALSE)=0,"",VLOOKUP($B24,'RouteDetail&amp;ReductionPrioritySr'!$B$5:$AT$779,'Route_Detail&amp;Reduction_Priority'!AE$1,FALSE)))</f>
        <v xml:space="preserve">North of Mercer St., use Route 13.
South of Mercer St., use the RapidRide D Line or Route 13.
</v>
      </c>
      <c r="AF24" s="147">
        <f>IF($B24="","",IF(VLOOKUP($B24,'RouteDetail&amp;ReductionPrioritySr'!$B$5:$AT$566,'Route_Detail&amp;Reduction_Priority'!AF$1,FALSE)="","",VLOOKUP($B24,'RouteDetail&amp;ReductionPrioritySr'!$B$5:$AT$566,'Route_Detail&amp;Reduction_Priority'!AF$1,FALSE)))</f>
        <v>4</v>
      </c>
      <c r="AG24" s="147">
        <f>IF($B24="","",IF(VLOOKUP($B24,'RouteDetail&amp;ReductionPrioritySr'!$B$5:$AT$566,'Route_Detail&amp;Reduction_Priority'!AG$1,FALSE)="","",VLOOKUP($B24,'RouteDetail&amp;ReductionPrioritySr'!$B$5:$AT$566,'Route_Detail&amp;Reduction_Priority'!AG$1,FALSE)))</f>
        <v>2</v>
      </c>
      <c r="AH24" s="147">
        <f>IF($B24="","",IF(VLOOKUP($B24,'RouteDetail&amp;ReductionPrioritySr'!$B$5:$AT$566,'Route_Detail&amp;Reduction_Priority'!AH$1,FALSE)="","",VLOOKUP($B24,'RouteDetail&amp;ReductionPrioritySr'!$B$5:$AT$566,'Route_Detail&amp;Reduction_Priority'!AH$1,FALSE)))</f>
        <v>3</v>
      </c>
      <c r="AI24" s="147">
        <f>IF($B24="","",IF(VLOOKUP($B24,'RouteDetail&amp;ReductionPrioritySr'!$B$5:$AT$566,'Route_Detail&amp;Reduction_Priority'!AI$1,FALSE)="","",VLOOKUP($B24,'RouteDetail&amp;ReductionPrioritySr'!$B$5:$AT$566,'Route_Detail&amp;Reduction_Priority'!AI$1,FALSE)))</f>
        <v>2</v>
      </c>
      <c r="AJ24" s="147">
        <f>IF($B24="","",IF(VLOOKUP($B24,'RouteDetail&amp;ReductionPrioritySr'!$B$5:$AT$566,'Route_Detail&amp;Reduction_Priority'!AJ$1,FALSE)="","",VLOOKUP($B24,'RouteDetail&amp;ReductionPrioritySr'!$B$5:$AT$566,'Route_Detail&amp;Reduction_Priority'!AJ$1,FALSE)))</f>
        <v>3</v>
      </c>
      <c r="AK24" s="147">
        <f>IF($B24="","",IF(VLOOKUP($B24,'RouteDetail&amp;ReductionPrioritySr'!$B$5:$AT$566,'Route_Detail&amp;Reduction_Priority'!AK$1,FALSE)="","",VLOOKUP($B24,'RouteDetail&amp;ReductionPrioritySr'!$B$5:$AT$566,'Route_Detail&amp;Reduction_Priority'!AK$1,FALSE)))</f>
        <v>3</v>
      </c>
    </row>
    <row r="25" spans="1:43" ht="15" customHeight="1" x14ac:dyDescent="0.25">
      <c r="A25">
        <v>3</v>
      </c>
      <c r="B25" s="110">
        <f>IF(HLOOKUP($C$3,'Route by Jurisdiction'!$A$1:$AP$214,A25,FALSE)="","",HLOOKUP($C$3,'Route by Jurisdiction'!$A$1:$AP$214,A25,FALSE))</f>
        <v>2</v>
      </c>
      <c r="C25" s="110" t="str">
        <f>IF($B25="","",IF(VLOOKUP($B25,'RouteDetail&amp;ReductionPrioritySr'!$B$5:$T$779,'Route_Detail&amp;Reduction_Priority'!C$1,FALSE)="","",VLOOKUP($B25,'RouteDetail&amp;ReductionPrioritySr'!$B$5:$T$779,'Route_Detail&amp;Reduction_Priority'!C$1,FALSE)))</f>
        <v>2*</v>
      </c>
      <c r="D25" s="71" t="str">
        <f>IF($B25="","",IF(VLOOKUP($B25,'RouteDetail&amp;ReductionPrioritySr'!$B$5:$T$779,'Route_Detail&amp;Reduction_Priority'!D$1,FALSE)="","",VLOOKUP($B25,'RouteDetail&amp;ReductionPrioritySr'!$B$5:$T$779,'Route_Detail&amp;Reduction_Priority'!D$1,FALSE)))</f>
        <v>West Queen Anne - Seattle CBD - Madrona Park</v>
      </c>
      <c r="E25" s="170">
        <f>IF($B25="","",IF(VLOOKUP($B25,'RouteDetail&amp;ReductionPrioritySr'!$B$5:$T$779,'Route_Detail&amp;Reduction_Priority'!E$1,FALSE)="","",VLOOKUP($B25,'RouteDetail&amp;ReductionPrioritySr'!$B$5:$T$779,'Route_Detail&amp;Reduction_Priority'!E$1,FALSE)))</f>
        <v>49.1</v>
      </c>
      <c r="F25" s="162">
        <f>IF($B25="","",IF(VLOOKUP($B25,'RouteDetail&amp;ReductionPrioritySr'!$B$5:$T$779,'Route_Detail&amp;Reduction_Priority'!F$1,FALSE)="","",VLOOKUP($B25,'RouteDetail&amp;ReductionPrioritySr'!$B$5:$T$779,'Route_Detail&amp;Reduction_Priority'!F$1,FALSE)))</f>
        <v>11.4</v>
      </c>
      <c r="G25" s="162">
        <f>IF($B25="","",IF(VLOOKUP($B25,'RouteDetail&amp;ReductionPrioritySr'!$B$5:$T$779,'Route_Detail&amp;Reduction_Priority'!G$1,FALSE)="","",VLOOKUP($B25,'RouteDetail&amp;ReductionPrioritySr'!$B$5:$T$779,'Route_Detail&amp;Reduction_Priority'!G$1,FALSE)))</f>
        <v>45.7</v>
      </c>
      <c r="H25" s="162">
        <f>IF($B25="","",IF(VLOOKUP($B25,'RouteDetail&amp;ReductionPrioritySr'!$B$5:$T$779,'Route_Detail&amp;Reduction_Priority'!H$1,FALSE)="","",VLOOKUP($B25,'RouteDetail&amp;ReductionPrioritySr'!$B$5:$T$779,'Route_Detail&amp;Reduction_Priority'!H$1,FALSE)))</f>
        <v>9.8000000000000007</v>
      </c>
      <c r="I25" s="162">
        <f>IF($B25="","",IF(VLOOKUP($B25,'RouteDetail&amp;ReductionPrioritySr'!$B$5:$T$779,'Route_Detail&amp;Reduction_Priority'!I$1,FALSE)="","",VLOOKUP($B25,'RouteDetail&amp;ReductionPrioritySr'!$B$5:$T$779,'Route_Detail&amp;Reduction_Priority'!I$1,FALSE)))</f>
        <v>29.8</v>
      </c>
      <c r="J25" s="171">
        <f>IF($B25="","",IF(VLOOKUP($B25,'RouteDetail&amp;ReductionPrioritySr'!$B$5:$T$779,'Route_Detail&amp;Reduction_Priority'!J$1,FALSE)="","",VLOOKUP($B25,'RouteDetail&amp;ReductionPrioritySr'!$B$5:$T$779,'Route_Detail&amp;Reduction_Priority'!J$1,FALSE)))</f>
        <v>6.8</v>
      </c>
      <c r="K25" s="62">
        <f>IF($B25="","",IF(VLOOKUP($B25,'RouteDetail&amp;ReductionPrioritySr'!$B$5:$T$779,'Route_Detail&amp;Reduction_Priority'!K$1,FALSE)="","",VLOOKUP($B25,'RouteDetail&amp;ReductionPrioritySr'!$B$5:$T$779,'Route_Detail&amp;Reduction_Priority'!K$1,FALSE)))</f>
        <v>60</v>
      </c>
      <c r="L25" s="62" t="str">
        <f>IF($B25="","",IF(VLOOKUP($B25,'RouteDetail&amp;ReductionPrioritySr'!$B$5:$T$779,'Route_Detail&amp;Reduction_Priority'!L$1,FALSE)="","",VLOOKUP($B25,'RouteDetail&amp;ReductionPrioritySr'!$B$5:$T$779,'Route_Detail&amp;Reduction_Priority'!L$1,FALSE)))</f>
        <v>Very Frequent</v>
      </c>
      <c r="M25" s="110" t="str">
        <f>IF($B25="","",IF(VLOOKUP($B25,'RouteDetail&amp;ReductionPrioritySr'!$B$5:$T$779,'Route_Detail&amp;Reduction_Priority'!M$1,FALSE)="","",VLOOKUP($B25,'RouteDetail&amp;ReductionPrioritySr'!$B$5:$T$779,'Route_Detail&amp;Reduction_Priority'!M$1,FALSE)))</f>
        <v/>
      </c>
      <c r="N25" s="112" t="str">
        <f>IF($B25="","",IF(VLOOKUP($B25,'RouteDetail&amp;ReductionPrioritySr'!$B$5:$T$779,'Route_Detail&amp;Reduction_Priority'!N$1,FALSE)="","",VLOOKUP($B25,'RouteDetail&amp;ReductionPrioritySr'!$B$5:$T$779,'Route_Detail&amp;Reduction_Priority'!N$1,FALSE)))</f>
        <v/>
      </c>
      <c r="O25" s="110" t="str">
        <f>IF($B25="","",IF(VLOOKUP($B25,'RouteDetail&amp;ReductionPrioritySr'!$B$5:$T$779,'Route_Detail&amp;Reduction_Priority'!O$1,FALSE)="","",VLOOKUP($B25,'RouteDetail&amp;ReductionPrioritySr'!$B$5:$T$779,'Route_Detail&amp;Reduction_Priority'!O$1,FALSE)))</f>
        <v>At</v>
      </c>
      <c r="P25" s="365" t="str">
        <f>IF($B25="","",IF(VLOOKUP($B25,'RouteDetail&amp;ReductionPrioritySr'!$B$5:$T$779,'Route_Detail&amp;Reduction_Priority'!P$1,FALSE)="","",VLOOKUP($B25,'RouteDetail&amp;ReductionPrioritySr'!$B$5:$T$779,'Route_Detail&amp;Reduction_Priority'!P$1,FALSE)))</f>
        <v>At</v>
      </c>
      <c r="Q25" s="112" t="str">
        <f>IF($B25="","",IF(VLOOKUP($B25,'RouteDetail&amp;ReductionPrioritySr'!$B$5:$T$779,'Route_Detail&amp;Reduction_Priority'!Q$1,FALSE)="","",VLOOKUP($B25,'RouteDetail&amp;ReductionPrioritySr'!$B$5:$T$779,'Route_Detail&amp;Reduction_Priority'!Q$1,FALSE)))</f>
        <v>At</v>
      </c>
      <c r="R25" s="110">
        <f>IF($B25="","",IF(VLOOKUP($B25,'RouteDetail&amp;ReductionPrioritySr'!$B$5:$T$779,'Route_Detail&amp;Reduction_Priority'!R$1,FALSE)="","",VLOOKUP($B25,'RouteDetail&amp;ReductionPrioritySr'!$B$5:$T$779,'Route_Detail&amp;Reduction_Priority'!R$1,FALSE)))</f>
        <v>3</v>
      </c>
      <c r="S25" s="365">
        <f>IF($B25="","",IF(VLOOKUP($B25,'RouteDetail&amp;ReductionPrioritySr'!$B$5:$T$779,'Route_Detail&amp;Reduction_Priority'!S$1,FALSE)="","",VLOOKUP($B25,'RouteDetail&amp;ReductionPrioritySr'!$B$5:$T$779,'Route_Detail&amp;Reduction_Priority'!S$1,FALSE)))</f>
        <v>3</v>
      </c>
      <c r="T25" s="363">
        <f>IF($B25="","",IF(VLOOKUP($B25,'RouteDetail&amp;ReductionPrioritySr'!$B$5:$T$779,'Route_Detail&amp;Reduction_Priority'!T$1,FALSE)="","",VLOOKUP($B25,'RouteDetail&amp;ReductionPrioritySr'!$B$5:$T$779,'Route_Detail&amp;Reduction_Priority'!T$1,FALSE)))</f>
        <v>3</v>
      </c>
      <c r="U25" s="348" t="str">
        <f>IF($B25="","",IF(VLOOKUP($B25,'RouteDetail&amp;ReductionPrioritySr'!$B$5:$AT$779,'Route_Detail&amp;Reduction_Priority'!U$1,FALSE)="","",VLOOKUP($B25,'RouteDetail&amp;ReductionPrioritySr'!$B$5:$AT$779,'Route_Detail&amp;Reduction_Priority'!U$1,FALSE)))</f>
        <v>Revised</v>
      </c>
      <c r="V25" s="53" t="str">
        <f>IF($B25="","",IF(VLOOKUP($B25,'RouteDetail&amp;ReductionPrioritySr'!$B$5:$AT$779,'Route_Detail&amp;Reduction_Priority'!V$1,FALSE)=0,"",VLOOKUP($B25,'RouteDetail&amp;ReductionPrioritySr'!$B$5:$AT$779,'Route_Detail&amp;Reduction_Priority'!V$1,FALSE)))</f>
        <v>Restructure</v>
      </c>
      <c r="W25" s="358">
        <f>IF($B25="","",IF(VLOOKUP($B25,'RouteDetail&amp;ReductionPrioritySr'!$B$5:$AT$779,'Route_Detail&amp;Reduction_Priority'!W$1,FALSE)=0,"",VLOOKUP($B25,'RouteDetail&amp;ReductionPrioritySr'!$B$5:$AT$779,'Route_Detail&amp;Reduction_Priority'!W$1,FALSE)))</f>
        <v>42036</v>
      </c>
      <c r="X25" s="395" t="str">
        <f>IF($B25="","",IF(VLOOKUP($B25,'RouteDetail&amp;ReductionPrioritySr'!$B$5:$AT$779,'Route_Detail&amp;Reduction_Priority'!X$1,FALSE)="","",VLOOKUP($B25,'RouteDetail&amp;ReductionPrioritySr'!$B$5:$AT$779,'Route_Detail&amp;Reduction_Priority'!X$1,FALSE)))</f>
        <v>In the reduction proposal, Route 2 between downtown and Queen Anne will be deleted and Route 13 will have replacement trips. Route 2 between downtown and Madrona Park will have additional trips and shift to Madison Street from Seneca Street.
Combine service with Route 13 between Queen Anne and downtown Seattle to reduce duplication.
On First Hill, shift route from Seneca Street to Madison Street, where more service would be needed because revised Route 12 would operate only during commute hours.
Operate service more often on weekdays since Route 12 would no longer operate.
End service earlier.</v>
      </c>
      <c r="Y25" s="110">
        <f>IF($B25="","",IF(VLOOKUP($B25,'RouteDetail&amp;ReductionPrioritySr'!$B$5:$AT$779,'Route_Detail&amp;Reduction_Priority'!Y$1,FALSE)="","",VLOOKUP($B25,'RouteDetail&amp;ReductionPrioritySr'!$B$5:$AT$779,'Route_Detail&amp;Reduction_Priority'!Y$1,FALSE)))</f>
        <v>10</v>
      </c>
      <c r="Z25" s="365">
        <f>IF($B25="","",IF(VLOOKUP($B25,'RouteDetail&amp;ReductionPrioritySr'!$B$5:$AT$779,'Route_Detail&amp;Reduction_Priority'!Z$1,FALSE)="","",VLOOKUP($B25,'RouteDetail&amp;ReductionPrioritySr'!$B$5:$AT$779,'Route_Detail&amp;Reduction_Priority'!Z$1,FALSE)))</f>
        <v>12</v>
      </c>
      <c r="AA25" s="365" t="str">
        <f>IF($B25="","",IF(VLOOKUP($B25,'RouteDetail&amp;ReductionPrioritySr'!$B$5:$AT$779,'Route_Detail&amp;Reduction_Priority'!AA$1,FALSE)="","",VLOOKUP($B25,'RouteDetail&amp;ReductionPrioritySr'!$B$5:$AT$779,'Route_Detail&amp;Reduction_Priority'!AA$1,FALSE)))</f>
        <v>30-60</v>
      </c>
      <c r="AB25" s="365">
        <f>IF($B25="","",IF(VLOOKUP($B25,'RouteDetail&amp;ReductionPrioritySr'!$B$5:$AT$779,'Route_Detail&amp;Reduction_Priority'!AB$1,FALSE)="","",VLOOKUP($B25,'RouteDetail&amp;ReductionPrioritySr'!$B$5:$AT$779,'Route_Detail&amp;Reduction_Priority'!AB$1,FALSE)))</f>
        <v>15</v>
      </c>
      <c r="AC25" s="365">
        <f>IF($B25="","",IF(VLOOKUP($B25,'RouteDetail&amp;ReductionPrioritySr'!$B$5:$AT$779,'Route_Detail&amp;Reduction_Priority'!AC$1,FALSE)="","",VLOOKUP($B25,'RouteDetail&amp;ReductionPrioritySr'!$B$5:$AT$779,'Route_Detail&amp;Reduction_Priority'!AC$1,FALSE)))</f>
        <v>30</v>
      </c>
      <c r="AD25" s="350" t="str">
        <f>IF($B25="","",IF(VLOOKUP($B25,'RouteDetail&amp;ReductionPrioritySr'!$B$5:$AT$779,'Route_Detail&amp;Reduction_Priority'!AD$1,FALSE)=0,"",VLOOKUP($B25,'RouteDetail&amp;ReductionPrioritySr'!$B$5:$AT$779,'Route_Detail&amp;Reduction_Priority'!AD$1,FALSE)))</f>
        <v>Before 12:00 AM</v>
      </c>
      <c r="AE25" s="397" t="str">
        <f>IF($B25="","",IF(VLOOKUP($B25,'RouteDetail&amp;ReductionPrioritySr'!$B$5:$AT$779,'Route_Detail&amp;Reduction_Priority'!AE$1,FALSE)=0,"",VLOOKUP($B25,'RouteDetail&amp;ReductionPrioritySr'!$B$5:$AT$779,'Route_Detail&amp;Reduction_Priority'!AE$1,FALSE)))</f>
        <v xml:space="preserve">North of downtown Seattle, use the RapidRide D Line or Route 13.
On First Hill, service would be moved two blocks south to Madison Street.
Traveling through downtown, connect with frequent service on Third Avenue.
</v>
      </c>
      <c r="AF25" s="147">
        <f>IF($B25="","",IF(VLOOKUP($B25,'RouteDetail&amp;ReductionPrioritySr'!$B$5:$AT$566,'Route_Detail&amp;Reduction_Priority'!AF$1,FALSE)="","",VLOOKUP($B25,'RouteDetail&amp;ReductionPrioritySr'!$B$5:$AT$566,'Route_Detail&amp;Reduction_Priority'!AF$1,FALSE)))</f>
        <v>4</v>
      </c>
      <c r="AG25" s="147">
        <f>IF($B25="","",IF(VLOOKUP($B25,'RouteDetail&amp;ReductionPrioritySr'!$B$5:$AT$566,'Route_Detail&amp;Reduction_Priority'!AG$1,FALSE)="","",VLOOKUP($B25,'RouteDetail&amp;ReductionPrioritySr'!$B$5:$AT$566,'Route_Detail&amp;Reduction_Priority'!AG$1,FALSE)))</f>
        <v>2</v>
      </c>
      <c r="AH25" s="147">
        <f>IF($B25="","",IF(VLOOKUP($B25,'RouteDetail&amp;ReductionPrioritySr'!$B$5:$AT$566,'Route_Detail&amp;Reduction_Priority'!AH$1,FALSE)="","",VLOOKUP($B25,'RouteDetail&amp;ReductionPrioritySr'!$B$5:$AT$566,'Route_Detail&amp;Reduction_Priority'!AH$1,FALSE)))</f>
        <v>3</v>
      </c>
      <c r="AI25" s="147">
        <f>IF($B25="","",IF(VLOOKUP($B25,'RouteDetail&amp;ReductionPrioritySr'!$B$5:$AT$566,'Route_Detail&amp;Reduction_Priority'!AI$1,FALSE)="","",VLOOKUP($B25,'RouteDetail&amp;ReductionPrioritySr'!$B$5:$AT$566,'Route_Detail&amp;Reduction_Priority'!AI$1,FALSE)))</f>
        <v>2</v>
      </c>
      <c r="AJ25" s="147">
        <f>IF($B25="","",IF(VLOOKUP($B25,'RouteDetail&amp;ReductionPrioritySr'!$B$5:$AT$566,'Route_Detail&amp;Reduction_Priority'!AJ$1,FALSE)="","",VLOOKUP($B25,'RouteDetail&amp;ReductionPrioritySr'!$B$5:$AT$566,'Route_Detail&amp;Reduction_Priority'!AJ$1,FALSE)))</f>
        <v>3</v>
      </c>
      <c r="AK25" s="147">
        <f>IF($B25="","",IF(VLOOKUP($B25,'RouteDetail&amp;ReductionPrioritySr'!$B$5:$AT$566,'Route_Detail&amp;Reduction_Priority'!AK$1,FALSE)="","",VLOOKUP($B25,'RouteDetail&amp;ReductionPrioritySr'!$B$5:$AT$566,'Route_Detail&amp;Reduction_Priority'!AK$1,FALSE)))</f>
        <v>2</v>
      </c>
    </row>
    <row r="26" spans="1:43" ht="15" customHeight="1" x14ac:dyDescent="0.25">
      <c r="A26">
        <v>4</v>
      </c>
      <c r="B26" s="110">
        <f>IF(HLOOKUP($C$3,'Route by Jurisdiction'!$A$1:$AP$214,A26,FALSE)="","",HLOOKUP($C$3,'Route by Jurisdiction'!$A$1:$AP$214,A26,FALSE))</f>
        <v>3</v>
      </c>
      <c r="C26" s="110" t="str">
        <f>IF($B26="","",IF(VLOOKUP($B26,'RouteDetail&amp;ReductionPrioritySr'!$B$5:$T$779,'Route_Detail&amp;Reduction_Priority'!C$1,FALSE)="","",VLOOKUP($B26,'RouteDetail&amp;ReductionPrioritySr'!$B$5:$T$779,'Route_Detail&amp;Reduction_Priority'!C$1,FALSE)))</f>
        <v>3*</v>
      </c>
      <c r="D26" s="71" t="str">
        <f>IF($B26="","",IF(VLOOKUP($B26,'RouteDetail&amp;ReductionPrioritySr'!$B$5:$T$779,'Route_Detail&amp;Reduction_Priority'!D$1,FALSE)="","",VLOOKUP($B26,'RouteDetail&amp;ReductionPrioritySr'!$B$5:$T$779,'Route_Detail&amp;Reduction_Priority'!D$1,FALSE)))</f>
        <v>North Queen Anne - Seattle CBD - Madrona Park</v>
      </c>
      <c r="E26" s="170">
        <f>IF($B26="","",IF(VLOOKUP($B26,'RouteDetail&amp;ReductionPrioritySr'!$B$5:$T$779,'Route_Detail&amp;Reduction_Priority'!E$1,FALSE)="","",VLOOKUP($B26,'RouteDetail&amp;ReductionPrioritySr'!$B$5:$T$779,'Route_Detail&amp;Reduction_Priority'!E$1,FALSE)))</f>
        <v>53.7</v>
      </c>
      <c r="F26" s="162">
        <f>IF($B26="","",IF(VLOOKUP($B26,'RouteDetail&amp;ReductionPrioritySr'!$B$5:$T$779,'Route_Detail&amp;Reduction_Priority'!F$1,FALSE)="","",VLOOKUP($B26,'RouteDetail&amp;ReductionPrioritySr'!$B$5:$T$779,'Route_Detail&amp;Reduction_Priority'!F$1,FALSE)))</f>
        <v>11.7</v>
      </c>
      <c r="G26" s="162">
        <f>IF($B26="","",IF(VLOOKUP($B26,'RouteDetail&amp;ReductionPrioritySr'!$B$5:$T$779,'Route_Detail&amp;Reduction_Priority'!G$1,FALSE)="","",VLOOKUP($B26,'RouteDetail&amp;ReductionPrioritySr'!$B$5:$T$779,'Route_Detail&amp;Reduction_Priority'!G$1,FALSE)))</f>
        <v>49.9</v>
      </c>
      <c r="H26" s="162">
        <f>IF($B26="","",IF(VLOOKUP($B26,'RouteDetail&amp;ReductionPrioritySr'!$B$5:$T$779,'Route_Detail&amp;Reduction_Priority'!H$1,FALSE)="","",VLOOKUP($B26,'RouteDetail&amp;ReductionPrioritySr'!$B$5:$T$779,'Route_Detail&amp;Reduction_Priority'!H$1,FALSE)))</f>
        <v>10.7</v>
      </c>
      <c r="I26" s="162">
        <f>IF($B26="","",IF(VLOOKUP($B26,'RouteDetail&amp;ReductionPrioritySr'!$B$5:$T$779,'Route_Detail&amp;Reduction_Priority'!I$1,FALSE)="","",VLOOKUP($B26,'RouteDetail&amp;ReductionPrioritySr'!$B$5:$T$779,'Route_Detail&amp;Reduction_Priority'!I$1,FALSE)))</f>
        <v>24.5</v>
      </c>
      <c r="J26" s="171">
        <f>IF($B26="","",IF(VLOOKUP($B26,'RouteDetail&amp;ReductionPrioritySr'!$B$5:$T$779,'Route_Detail&amp;Reduction_Priority'!J$1,FALSE)="","",VLOOKUP($B26,'RouteDetail&amp;ReductionPrioritySr'!$B$5:$T$779,'Route_Detail&amp;Reduction_Priority'!J$1,FALSE)))</f>
        <v>6</v>
      </c>
      <c r="K26" s="62" t="str">
        <f>IF($B26="","",IF(VLOOKUP($B26,'RouteDetail&amp;ReductionPrioritySr'!$B$5:$T$779,'Route_Detail&amp;Reduction_Priority'!K$1,FALSE)="","",VLOOKUP($B26,'RouteDetail&amp;ReductionPrioritySr'!$B$5:$T$779,'Route_Detail&amp;Reduction_Priority'!K$1,FALSE)))</f>
        <v>23/76</v>
      </c>
      <c r="L26" s="62" t="str">
        <f>IF($B26="","",IF(VLOOKUP($B26,'RouteDetail&amp;ReductionPrioritySr'!$B$5:$T$779,'Route_Detail&amp;Reduction_Priority'!L$1,FALSE)="","",VLOOKUP($B26,'RouteDetail&amp;ReductionPrioritySr'!$B$5:$T$779,'Route_Detail&amp;Reduction_Priority'!L$1,FALSE)))</f>
        <v>Very Frequent/ Very Frequent</v>
      </c>
      <c r="M26" s="110" t="str">
        <f>IF($B26="","",IF(VLOOKUP($B26,'RouteDetail&amp;ReductionPrioritySr'!$B$5:$T$779,'Route_Detail&amp;Reduction_Priority'!M$1,FALSE)="","",VLOOKUP($B26,'RouteDetail&amp;ReductionPrioritySr'!$B$5:$T$779,'Route_Detail&amp;Reduction_Priority'!M$1,FALSE)))</f>
        <v/>
      </c>
      <c r="N26" s="112" t="str">
        <f>IF($B26="","",IF(VLOOKUP($B26,'RouteDetail&amp;ReductionPrioritySr'!$B$5:$T$779,'Route_Detail&amp;Reduction_Priority'!N$1,FALSE)="","",VLOOKUP($B26,'RouteDetail&amp;ReductionPrioritySr'!$B$5:$T$779,'Route_Detail&amp;Reduction_Priority'!N$1,FALSE)))</f>
        <v/>
      </c>
      <c r="O26" s="110" t="str">
        <f>IF($B26="","",IF(VLOOKUP($B26,'RouteDetail&amp;ReductionPrioritySr'!$B$5:$T$779,'Route_Detail&amp;Reduction_Priority'!O$1,FALSE)="","",VLOOKUP($B26,'RouteDetail&amp;ReductionPrioritySr'!$B$5:$T$779,'Route_Detail&amp;Reduction_Priority'!O$1,FALSE)))</f>
        <v>At, At</v>
      </c>
      <c r="P26" s="365" t="str">
        <f>IF($B26="","",IF(VLOOKUP($B26,'RouteDetail&amp;ReductionPrioritySr'!$B$5:$T$779,'Route_Detail&amp;Reduction_Priority'!P$1,FALSE)="","",VLOOKUP($B26,'RouteDetail&amp;ReductionPrioritySr'!$B$5:$T$779,'Route_Detail&amp;Reduction_Priority'!P$1,FALSE)))</f>
        <v>At, At</v>
      </c>
      <c r="Q26" s="112" t="str">
        <f>IF($B26="","",IF(VLOOKUP($B26,'RouteDetail&amp;ReductionPrioritySr'!$B$5:$T$779,'Route_Detail&amp;Reduction_Priority'!Q$1,FALSE)="","",VLOOKUP($B26,'RouteDetail&amp;ReductionPrioritySr'!$B$5:$T$779,'Route_Detail&amp;Reduction_Priority'!Q$1,FALSE)))</f>
        <v>At, At</v>
      </c>
      <c r="R26" s="110">
        <f>IF($B26="","",IF(VLOOKUP($B26,'RouteDetail&amp;ReductionPrioritySr'!$B$5:$T$779,'Route_Detail&amp;Reduction_Priority'!R$1,FALSE)="","",VLOOKUP($B26,'RouteDetail&amp;ReductionPrioritySr'!$B$5:$T$779,'Route_Detail&amp;Reduction_Priority'!R$1,FALSE)))</f>
        <v>3</v>
      </c>
      <c r="S26" s="365">
        <f>IF($B26="","",IF(VLOOKUP($B26,'RouteDetail&amp;ReductionPrioritySr'!$B$5:$T$779,'Route_Detail&amp;Reduction_Priority'!S$1,FALSE)="","",VLOOKUP($B26,'RouteDetail&amp;ReductionPrioritySr'!$B$5:$T$779,'Route_Detail&amp;Reduction_Priority'!S$1,FALSE)))</f>
        <v>3</v>
      </c>
      <c r="T26" s="363">
        <f>IF($B26="","",IF(VLOOKUP($B26,'RouteDetail&amp;ReductionPrioritySr'!$B$5:$T$779,'Route_Detail&amp;Reduction_Priority'!T$1,FALSE)="","",VLOOKUP($B26,'RouteDetail&amp;ReductionPrioritySr'!$B$5:$T$779,'Route_Detail&amp;Reduction_Priority'!T$1,FALSE)))</f>
        <v>1</v>
      </c>
      <c r="U26" s="348" t="str">
        <f>IF($B26="","",IF(VLOOKUP($B26,'RouteDetail&amp;ReductionPrioritySr'!$B$5:$AT$779,'Route_Detail&amp;Reduction_Priority'!U$1,FALSE)="","",VLOOKUP($B26,'RouteDetail&amp;ReductionPrioritySr'!$B$5:$AT$779,'Route_Detail&amp;Reduction_Priority'!U$1,FALSE)))</f>
        <v>Revised</v>
      </c>
      <c r="V26" s="53" t="str">
        <f>IF($B26="","",IF(VLOOKUP($B26,'RouteDetail&amp;ReductionPrioritySr'!$B$5:$AT$779,'Route_Detail&amp;Reduction_Priority'!V$1,FALSE)=0,"",VLOOKUP($B26,'RouteDetail&amp;ReductionPrioritySr'!$B$5:$AT$779,'Route_Detail&amp;Reduction_Priority'!V$1,FALSE)))</f>
        <v>Restructure</v>
      </c>
      <c r="W26" s="358">
        <f>IF($B26="","",IF(VLOOKUP($B26,'RouteDetail&amp;ReductionPrioritySr'!$B$5:$AT$779,'Route_Detail&amp;Reduction_Priority'!W$1,FALSE)=0,"",VLOOKUP($B26,'RouteDetail&amp;ReductionPrioritySr'!$B$5:$AT$779,'Route_Detail&amp;Reduction_Priority'!W$1,FALSE)))</f>
        <v>42036</v>
      </c>
      <c r="X26" s="395" t="str">
        <f>IF($B26="","",IF(VLOOKUP($B26,'RouteDetail&amp;ReductionPrioritySr'!$B$5:$AT$779,'Route_Detail&amp;Reduction_Priority'!X$1,FALSE)="","",VLOOKUP($B26,'RouteDetail&amp;ReductionPrioritySr'!$B$5:$AT$779,'Route_Detail&amp;Reduction_Priority'!X$1,FALSE)))</f>
        <v>Combine service with Route 4 to reduce duplication between Queen Anne and the Central District. 
In the reduction proposal, Route 4 will be deleted and additional trips added to Route 3. Route 3 will be extended north to Nickerson Street.
Extend route to Seattle Pacific University so it connects with Route 32 and can be operated more efficiently.
Operate service more often on weekdays and on Saturday since Route 4 would no longer be operate.
End service earlier.</v>
      </c>
      <c r="Y26" s="110">
        <f>IF($B26="","",IF(VLOOKUP($B26,'RouteDetail&amp;ReductionPrioritySr'!$B$5:$AT$779,'Route_Detail&amp;Reduction_Priority'!Y$1,FALSE)="","",VLOOKUP($B26,'RouteDetail&amp;ReductionPrioritySr'!$B$5:$AT$779,'Route_Detail&amp;Reduction_Priority'!Y$1,FALSE)))</f>
        <v>10</v>
      </c>
      <c r="Z26" s="365">
        <f>IF($B26="","",IF(VLOOKUP($B26,'RouteDetail&amp;ReductionPrioritySr'!$B$5:$AT$779,'Route_Detail&amp;Reduction_Priority'!Z$1,FALSE)="","",VLOOKUP($B26,'RouteDetail&amp;ReductionPrioritySr'!$B$5:$AT$779,'Route_Detail&amp;Reduction_Priority'!Z$1,FALSE)))</f>
        <v>15</v>
      </c>
      <c r="AA26" s="365" t="str">
        <f>IF($B26="","",IF(VLOOKUP($B26,'RouteDetail&amp;ReductionPrioritySr'!$B$5:$AT$779,'Route_Detail&amp;Reduction_Priority'!AA$1,FALSE)="","",VLOOKUP($B26,'RouteDetail&amp;ReductionPrioritySr'!$B$5:$AT$779,'Route_Detail&amp;Reduction_Priority'!AA$1,FALSE)))</f>
        <v>15-60</v>
      </c>
      <c r="AB26" s="365">
        <f>IF($B26="","",IF(VLOOKUP($B26,'RouteDetail&amp;ReductionPrioritySr'!$B$5:$AT$779,'Route_Detail&amp;Reduction_Priority'!AB$1,FALSE)="","",VLOOKUP($B26,'RouteDetail&amp;ReductionPrioritySr'!$B$5:$AT$779,'Route_Detail&amp;Reduction_Priority'!AB$1,FALSE)))</f>
        <v>15</v>
      </c>
      <c r="AC26" s="365">
        <f>IF($B26="","",IF(VLOOKUP($B26,'RouteDetail&amp;ReductionPrioritySr'!$B$5:$AT$779,'Route_Detail&amp;Reduction_Priority'!AC$1,FALSE)="","",VLOOKUP($B26,'RouteDetail&amp;ReductionPrioritySr'!$B$5:$AT$779,'Route_Detail&amp;Reduction_Priority'!AC$1,FALSE)))</f>
        <v>30</v>
      </c>
      <c r="AD26" s="350" t="str">
        <f>IF($B26="","",IF(VLOOKUP($B26,'RouteDetail&amp;ReductionPrioritySr'!$B$5:$AT$779,'Route_Detail&amp;Reduction_Priority'!AD$1,FALSE)=0,"",VLOOKUP($B26,'RouteDetail&amp;ReductionPrioritySr'!$B$5:$AT$779,'Route_Detail&amp;Reduction_Priority'!AD$1,FALSE)))</f>
        <v>Before 12:00 AM</v>
      </c>
      <c r="AE26" s="397" t="str">
        <f>IF($B26="","",IF(VLOOKUP($B26,'RouteDetail&amp;ReductionPrioritySr'!$B$5:$AT$779,'Route_Detail&amp;Reduction_Priority'!AE$1,FALSE)=0,"",VLOOKUP($B26,'RouteDetail&amp;ReductionPrioritySr'!$B$5:$AT$779,'Route_Detail&amp;Reduction_Priority'!AE$1,FALSE)))</f>
        <v>In Queen Anne, use revised Route 3 or Route 13.</v>
      </c>
      <c r="AF26" s="147">
        <f>IF($B26="","",IF(VLOOKUP($B26,'RouteDetail&amp;ReductionPrioritySr'!$B$5:$AT$566,'Route_Detail&amp;Reduction_Priority'!AF$1,FALSE)="","",VLOOKUP($B26,'RouteDetail&amp;ReductionPrioritySr'!$B$5:$AT$566,'Route_Detail&amp;Reduction_Priority'!AF$1,FALSE)))</f>
        <v>4</v>
      </c>
      <c r="AG26" s="147">
        <f>IF($B26="","",IF(VLOOKUP($B26,'RouteDetail&amp;ReductionPrioritySr'!$B$5:$AT$566,'Route_Detail&amp;Reduction_Priority'!AG$1,FALSE)="","",VLOOKUP($B26,'RouteDetail&amp;ReductionPrioritySr'!$B$5:$AT$566,'Route_Detail&amp;Reduction_Priority'!AG$1,FALSE)))</f>
        <v>2</v>
      </c>
      <c r="AH26" s="147">
        <f>IF($B26="","",IF(VLOOKUP($B26,'RouteDetail&amp;ReductionPrioritySr'!$B$5:$AT$566,'Route_Detail&amp;Reduction_Priority'!AH$1,FALSE)="","",VLOOKUP($B26,'RouteDetail&amp;ReductionPrioritySr'!$B$5:$AT$566,'Route_Detail&amp;Reduction_Priority'!AH$1,FALSE)))</f>
        <v>3</v>
      </c>
      <c r="AI26" s="147">
        <f>IF($B26="","",IF(VLOOKUP($B26,'RouteDetail&amp;ReductionPrioritySr'!$B$5:$AT$566,'Route_Detail&amp;Reduction_Priority'!AI$1,FALSE)="","",VLOOKUP($B26,'RouteDetail&amp;ReductionPrioritySr'!$B$5:$AT$566,'Route_Detail&amp;Reduction_Priority'!AI$1,FALSE)))</f>
        <v>2</v>
      </c>
      <c r="AJ26" s="147">
        <f>IF($B26="","",IF(VLOOKUP($B26,'RouteDetail&amp;ReductionPrioritySr'!$B$5:$AT$566,'Route_Detail&amp;Reduction_Priority'!AJ$1,FALSE)="","",VLOOKUP($B26,'RouteDetail&amp;ReductionPrioritySr'!$B$5:$AT$566,'Route_Detail&amp;Reduction_Priority'!AJ$1,FALSE)))</f>
        <v>2</v>
      </c>
      <c r="AK26" s="147">
        <f>IF($B26="","",IF(VLOOKUP($B26,'RouteDetail&amp;ReductionPrioritySr'!$B$5:$AT$566,'Route_Detail&amp;Reduction_Priority'!AK$1,FALSE)="","",VLOOKUP($B26,'RouteDetail&amp;ReductionPrioritySr'!$B$5:$AT$566,'Route_Detail&amp;Reduction_Priority'!AK$1,FALSE)))</f>
        <v>1</v>
      </c>
    </row>
    <row r="27" spans="1:43" ht="15" customHeight="1" x14ac:dyDescent="0.25">
      <c r="A27">
        <v>5</v>
      </c>
      <c r="B27" s="110">
        <f>IF(HLOOKUP($C$3,'Route by Jurisdiction'!$A$1:$AP$214,A27,FALSE)="","",HLOOKUP($C$3,'Route by Jurisdiction'!$A$1:$AP$214,A27,FALSE))</f>
        <v>4</v>
      </c>
      <c r="C27" s="110" t="str">
        <f>IF($B27="","",IF(VLOOKUP($B27,'RouteDetail&amp;ReductionPrioritySr'!$B$5:$T$779,'Route_Detail&amp;Reduction_Priority'!C$1,FALSE)="","",VLOOKUP($B27,'RouteDetail&amp;ReductionPrioritySr'!$B$5:$T$779,'Route_Detail&amp;Reduction_Priority'!C$1,FALSE)))</f>
        <v>4*</v>
      </c>
      <c r="D27" s="71" t="str">
        <f>IF($B27="","",IF(VLOOKUP($B27,'RouteDetail&amp;ReductionPrioritySr'!$B$5:$T$779,'Route_Detail&amp;Reduction_Priority'!D$1,FALSE)="","",VLOOKUP($B27,'RouteDetail&amp;ReductionPrioritySr'!$B$5:$T$779,'Route_Detail&amp;Reduction_Priority'!D$1,FALSE)))</f>
        <v>East Queen Anne - Seattle CBD - Judkins Park</v>
      </c>
      <c r="E27" s="170">
        <f>IF($B27="","",IF(VLOOKUP($B27,'RouteDetail&amp;ReductionPrioritySr'!$B$5:$T$779,'Route_Detail&amp;Reduction_Priority'!E$1,FALSE)="","",VLOOKUP($B27,'RouteDetail&amp;ReductionPrioritySr'!$B$5:$T$779,'Route_Detail&amp;Reduction_Priority'!E$1,FALSE)))</f>
        <v>53.5</v>
      </c>
      <c r="F27" s="162">
        <f>IF($B27="","",IF(VLOOKUP($B27,'RouteDetail&amp;ReductionPrioritySr'!$B$5:$T$779,'Route_Detail&amp;Reduction_Priority'!F$1,FALSE)="","",VLOOKUP($B27,'RouteDetail&amp;ReductionPrioritySr'!$B$5:$T$779,'Route_Detail&amp;Reduction_Priority'!F$1,FALSE)))</f>
        <v>11.2</v>
      </c>
      <c r="G27" s="162">
        <f>IF($B27="","",IF(VLOOKUP($B27,'RouteDetail&amp;ReductionPrioritySr'!$B$5:$T$779,'Route_Detail&amp;Reduction_Priority'!G$1,FALSE)="","",VLOOKUP($B27,'RouteDetail&amp;ReductionPrioritySr'!$B$5:$T$779,'Route_Detail&amp;Reduction_Priority'!G$1,FALSE)))</f>
        <v>48.4</v>
      </c>
      <c r="H27" s="162">
        <f>IF($B27="","",IF(VLOOKUP($B27,'RouteDetail&amp;ReductionPrioritySr'!$B$5:$T$779,'Route_Detail&amp;Reduction_Priority'!H$1,FALSE)="","",VLOOKUP($B27,'RouteDetail&amp;ReductionPrioritySr'!$B$5:$T$779,'Route_Detail&amp;Reduction_Priority'!H$1,FALSE)))</f>
        <v>9.9</v>
      </c>
      <c r="I27" s="162">
        <f>IF($B27="","",IF(VLOOKUP($B27,'RouteDetail&amp;ReductionPrioritySr'!$B$5:$T$779,'Route_Detail&amp;Reduction_Priority'!I$1,FALSE)="","",VLOOKUP($B27,'RouteDetail&amp;ReductionPrioritySr'!$B$5:$T$779,'Route_Detail&amp;Reduction_Priority'!I$1,FALSE)))</f>
        <v>28.3</v>
      </c>
      <c r="J27" s="171">
        <f>IF($B27="","",IF(VLOOKUP($B27,'RouteDetail&amp;ReductionPrioritySr'!$B$5:$T$779,'Route_Detail&amp;Reduction_Priority'!J$1,FALSE)="","",VLOOKUP($B27,'RouteDetail&amp;ReductionPrioritySr'!$B$5:$T$779,'Route_Detail&amp;Reduction_Priority'!J$1,FALSE)))</f>
        <v>6.3</v>
      </c>
      <c r="K27" s="62" t="str">
        <f>IF($B27="","",IF(VLOOKUP($B27,'RouteDetail&amp;ReductionPrioritySr'!$B$5:$T$779,'Route_Detail&amp;Reduction_Priority'!K$1,FALSE)="","",VLOOKUP($B27,'RouteDetail&amp;ReductionPrioritySr'!$B$5:$T$779,'Route_Detail&amp;Reduction_Priority'!K$1,FALSE)))</f>
        <v>23/76</v>
      </c>
      <c r="L27" s="62" t="str">
        <f>IF($B27="","",IF(VLOOKUP($B27,'RouteDetail&amp;ReductionPrioritySr'!$B$5:$T$779,'Route_Detail&amp;Reduction_Priority'!L$1,FALSE)="","",VLOOKUP($B27,'RouteDetail&amp;ReductionPrioritySr'!$B$5:$T$779,'Route_Detail&amp;Reduction_Priority'!L$1,FALSE)))</f>
        <v>Very Frequent/ Very Frequent</v>
      </c>
      <c r="M27" s="110" t="str">
        <f>IF($B27="","",IF(VLOOKUP($B27,'RouteDetail&amp;ReductionPrioritySr'!$B$5:$T$779,'Route_Detail&amp;Reduction_Priority'!M$1,FALSE)="","",VLOOKUP($B27,'RouteDetail&amp;ReductionPrioritySr'!$B$5:$T$779,'Route_Detail&amp;Reduction_Priority'!M$1,FALSE)))</f>
        <v/>
      </c>
      <c r="N27" s="112" t="str">
        <f>IF($B27="","",IF(VLOOKUP($B27,'RouteDetail&amp;ReductionPrioritySr'!$B$5:$T$779,'Route_Detail&amp;Reduction_Priority'!N$1,FALSE)="","",VLOOKUP($B27,'RouteDetail&amp;ReductionPrioritySr'!$B$5:$T$779,'Route_Detail&amp;Reduction_Priority'!N$1,FALSE)))</f>
        <v/>
      </c>
      <c r="O27" s="110" t="str">
        <f>IF($B27="","",IF(VLOOKUP($B27,'RouteDetail&amp;ReductionPrioritySr'!$B$5:$T$779,'Route_Detail&amp;Reduction_Priority'!O$1,FALSE)="","",VLOOKUP($B27,'RouteDetail&amp;ReductionPrioritySr'!$B$5:$T$779,'Route_Detail&amp;Reduction_Priority'!O$1,FALSE)))</f>
        <v>At, At</v>
      </c>
      <c r="P27" s="365" t="str">
        <f>IF($B27="","",IF(VLOOKUP($B27,'RouteDetail&amp;ReductionPrioritySr'!$B$5:$T$779,'Route_Detail&amp;Reduction_Priority'!P$1,FALSE)="","",VLOOKUP($B27,'RouteDetail&amp;ReductionPrioritySr'!$B$5:$T$779,'Route_Detail&amp;Reduction_Priority'!P$1,FALSE)))</f>
        <v>At, At</v>
      </c>
      <c r="Q27" s="112" t="str">
        <f>IF($B27="","",IF(VLOOKUP($B27,'RouteDetail&amp;ReductionPrioritySr'!$B$5:$T$779,'Route_Detail&amp;Reduction_Priority'!Q$1,FALSE)="","",VLOOKUP($B27,'RouteDetail&amp;ReductionPrioritySr'!$B$5:$T$779,'Route_Detail&amp;Reduction_Priority'!Q$1,FALSE)))</f>
        <v>At, At</v>
      </c>
      <c r="R27" s="110">
        <f>IF($B27="","",IF(VLOOKUP($B27,'RouteDetail&amp;ReductionPrioritySr'!$B$5:$T$779,'Route_Detail&amp;Reduction_Priority'!R$1,FALSE)="","",VLOOKUP($B27,'RouteDetail&amp;ReductionPrioritySr'!$B$5:$T$779,'Route_Detail&amp;Reduction_Priority'!R$1,FALSE)))</f>
        <v>3</v>
      </c>
      <c r="S27" s="365">
        <f>IF($B27="","",IF(VLOOKUP($B27,'RouteDetail&amp;ReductionPrioritySr'!$B$5:$T$779,'Route_Detail&amp;Reduction_Priority'!S$1,FALSE)="","",VLOOKUP($B27,'RouteDetail&amp;ReductionPrioritySr'!$B$5:$T$779,'Route_Detail&amp;Reduction_Priority'!S$1,FALSE)))</f>
        <v>3</v>
      </c>
      <c r="T27" s="363">
        <f>IF($B27="","",IF(VLOOKUP($B27,'RouteDetail&amp;ReductionPrioritySr'!$B$5:$T$779,'Route_Detail&amp;Reduction_Priority'!T$1,FALSE)="","",VLOOKUP($B27,'RouteDetail&amp;ReductionPrioritySr'!$B$5:$T$779,'Route_Detail&amp;Reduction_Priority'!T$1,FALSE)))</f>
        <v>3</v>
      </c>
      <c r="U27" s="348" t="str">
        <f>IF($B27="","",IF(VLOOKUP($B27,'RouteDetail&amp;ReductionPrioritySr'!$B$5:$AT$779,'Route_Detail&amp;Reduction_Priority'!U$1,FALSE)="","",VLOOKUP($B27,'RouteDetail&amp;ReductionPrioritySr'!$B$5:$AT$779,'Route_Detail&amp;Reduction_Priority'!U$1,FALSE)))</f>
        <v>Deleted</v>
      </c>
      <c r="V27" s="53" t="str">
        <f>IF($B27="","",IF(VLOOKUP($B27,'RouteDetail&amp;ReductionPrioritySr'!$B$5:$AT$779,'Route_Detail&amp;Reduction_Priority'!V$1,FALSE)=0,"",VLOOKUP($B27,'RouteDetail&amp;ReductionPrioritySr'!$B$5:$AT$779,'Route_Detail&amp;Reduction_Priority'!V$1,FALSE)))</f>
        <v>Restructure</v>
      </c>
      <c r="W27" s="358">
        <f>IF($B27="","",IF(VLOOKUP($B27,'RouteDetail&amp;ReductionPrioritySr'!$B$5:$AT$779,'Route_Detail&amp;Reduction_Priority'!W$1,FALSE)=0,"",VLOOKUP($B27,'RouteDetail&amp;ReductionPrioritySr'!$B$5:$AT$779,'Route_Detail&amp;Reduction_Priority'!W$1,FALSE)))</f>
        <v>42036</v>
      </c>
      <c r="X27" s="395" t="str">
        <f>IF($B27="","",IF(VLOOKUP($B27,'RouteDetail&amp;ReductionPrioritySr'!$B$5:$AT$779,'Route_Detail&amp;Reduction_Priority'!X$1,FALSE)="","",VLOOKUP($B27,'RouteDetail&amp;ReductionPrioritySr'!$B$5:$AT$779,'Route_Detail&amp;Reduction_Priority'!X$1,FALSE)))</f>
        <v>Delete</v>
      </c>
      <c r="Y27" s="110" t="str">
        <f>IF($B27="","",IF(VLOOKUP($B27,'RouteDetail&amp;ReductionPrioritySr'!$B$5:$AT$779,'Route_Detail&amp;Reduction_Priority'!Y$1,FALSE)="","",VLOOKUP($B27,'RouteDetail&amp;ReductionPrioritySr'!$B$5:$AT$779,'Route_Detail&amp;Reduction_Priority'!Y$1,FALSE)))</f>
        <v/>
      </c>
      <c r="Z27" s="365" t="str">
        <f>IF($B27="","",IF(VLOOKUP($B27,'RouteDetail&amp;ReductionPrioritySr'!$B$5:$AT$779,'Route_Detail&amp;Reduction_Priority'!Z$1,FALSE)="","",VLOOKUP($B27,'RouteDetail&amp;ReductionPrioritySr'!$B$5:$AT$779,'Route_Detail&amp;Reduction_Priority'!Z$1,FALSE)))</f>
        <v/>
      </c>
      <c r="AA27" s="365" t="str">
        <f>IF($B27="","",IF(VLOOKUP($B27,'RouteDetail&amp;ReductionPrioritySr'!$B$5:$AT$779,'Route_Detail&amp;Reduction_Priority'!AA$1,FALSE)="","",VLOOKUP($B27,'RouteDetail&amp;ReductionPrioritySr'!$B$5:$AT$779,'Route_Detail&amp;Reduction_Priority'!AA$1,FALSE)))</f>
        <v/>
      </c>
      <c r="AB27" s="365" t="str">
        <f>IF($B27="","",IF(VLOOKUP($B27,'RouteDetail&amp;ReductionPrioritySr'!$B$5:$AT$779,'Route_Detail&amp;Reduction_Priority'!AB$1,FALSE)="","",VLOOKUP($B27,'RouteDetail&amp;ReductionPrioritySr'!$B$5:$AT$779,'Route_Detail&amp;Reduction_Priority'!AB$1,FALSE)))</f>
        <v/>
      </c>
      <c r="AC27" s="365" t="str">
        <f>IF($B27="","",IF(VLOOKUP($B27,'RouteDetail&amp;ReductionPrioritySr'!$B$5:$AT$779,'Route_Detail&amp;Reduction_Priority'!AC$1,FALSE)="","",VLOOKUP($B27,'RouteDetail&amp;ReductionPrioritySr'!$B$5:$AT$779,'Route_Detail&amp;Reduction_Priority'!AC$1,FALSE)))</f>
        <v/>
      </c>
      <c r="AD27" s="350" t="str">
        <f>IF($B27="","",IF(VLOOKUP($B27,'RouteDetail&amp;ReductionPrioritySr'!$B$5:$AT$779,'Route_Detail&amp;Reduction_Priority'!AD$1,FALSE)=0,"",VLOOKUP($B27,'RouteDetail&amp;ReductionPrioritySr'!$B$5:$AT$779,'Route_Detail&amp;Reduction_Priority'!AD$1,FALSE)))</f>
        <v/>
      </c>
      <c r="AE27" s="397" t="str">
        <f>IF($B27="","",IF(VLOOKUP($B27,'RouteDetail&amp;ReductionPrioritySr'!$B$5:$AT$779,'Route_Detail&amp;Reduction_Priority'!AE$1,FALSE)=0,"",VLOOKUP($B27,'RouteDetail&amp;ReductionPrioritySr'!$B$5:$AT$779,'Route_Detail&amp;Reduction_Priority'!AE$1,FALSE)))</f>
        <v xml:space="preserve">In Queen Anne, use revised routes 3 or 13.
In Judkins Park, use Route 48 (unchanged) or revised Route 106.
</v>
      </c>
      <c r="AF27" s="147">
        <f>IF($B27="","",IF(VLOOKUP($B27,'RouteDetail&amp;ReductionPrioritySr'!$B$5:$AT$566,'Route_Detail&amp;Reduction_Priority'!AF$1,FALSE)="","",VLOOKUP($B27,'RouteDetail&amp;ReductionPrioritySr'!$B$5:$AT$566,'Route_Detail&amp;Reduction_Priority'!AF$1,FALSE)))</f>
        <v>4</v>
      </c>
      <c r="AG27" s="147">
        <f>IF($B27="","",IF(VLOOKUP($B27,'RouteDetail&amp;ReductionPrioritySr'!$B$5:$AT$566,'Route_Detail&amp;Reduction_Priority'!AG$1,FALSE)="","",VLOOKUP($B27,'RouteDetail&amp;ReductionPrioritySr'!$B$5:$AT$566,'Route_Detail&amp;Reduction_Priority'!AG$1,FALSE)))</f>
        <v>2</v>
      </c>
      <c r="AH27" s="147">
        <f>IF($B27="","",IF(VLOOKUP($B27,'RouteDetail&amp;ReductionPrioritySr'!$B$5:$AT$566,'Route_Detail&amp;Reduction_Priority'!AH$1,FALSE)="","",VLOOKUP($B27,'RouteDetail&amp;ReductionPrioritySr'!$B$5:$AT$566,'Route_Detail&amp;Reduction_Priority'!AH$1,FALSE)))</f>
        <v>3</v>
      </c>
      <c r="AI27" s="147">
        <f>IF($B27="","",IF(VLOOKUP($B27,'RouteDetail&amp;ReductionPrioritySr'!$B$5:$AT$566,'Route_Detail&amp;Reduction_Priority'!AI$1,FALSE)="","",VLOOKUP($B27,'RouteDetail&amp;ReductionPrioritySr'!$B$5:$AT$566,'Route_Detail&amp;Reduction_Priority'!AI$1,FALSE)))</f>
        <v>2</v>
      </c>
      <c r="AJ27" s="147">
        <f>IF($B27="","",IF(VLOOKUP($B27,'RouteDetail&amp;ReductionPrioritySr'!$B$5:$AT$566,'Route_Detail&amp;Reduction_Priority'!AJ$1,FALSE)="","",VLOOKUP($B27,'RouteDetail&amp;ReductionPrioritySr'!$B$5:$AT$566,'Route_Detail&amp;Reduction_Priority'!AJ$1,FALSE)))</f>
        <v>3</v>
      </c>
      <c r="AK27" s="147">
        <f>IF($B27="","",IF(VLOOKUP($B27,'RouteDetail&amp;ReductionPrioritySr'!$B$5:$AT$566,'Route_Detail&amp;Reduction_Priority'!AK$1,FALSE)="","",VLOOKUP($B27,'RouteDetail&amp;ReductionPrioritySr'!$B$5:$AT$566,'Route_Detail&amp;Reduction_Priority'!AK$1,FALSE)))</f>
        <v>2</v>
      </c>
    </row>
    <row r="28" spans="1:43" ht="15" customHeight="1" x14ac:dyDescent="0.25">
      <c r="A28">
        <v>6</v>
      </c>
      <c r="B28" s="110">
        <f>IF(HLOOKUP($C$3,'Route by Jurisdiction'!$A$1:$AP$214,A28,FALSE)="","",HLOOKUP($C$3,'Route by Jurisdiction'!$A$1:$AP$214,A28,FALSE))</f>
        <v>5</v>
      </c>
      <c r="C28" s="110" t="str">
        <f>IF($B28="","",IF(VLOOKUP($B28,'RouteDetail&amp;ReductionPrioritySr'!$B$5:$T$779,'Route_Detail&amp;Reduction_Priority'!C$1,FALSE)="","",VLOOKUP($B28,'RouteDetail&amp;ReductionPrioritySr'!$B$5:$T$779,'Route_Detail&amp;Reduction_Priority'!C$1,FALSE)))</f>
        <v>5*</v>
      </c>
      <c r="D28" s="71" t="str">
        <f>IF($B28="","",IF(VLOOKUP($B28,'RouteDetail&amp;ReductionPrioritySr'!$B$5:$T$779,'Route_Detail&amp;Reduction_Priority'!D$1,FALSE)="","",VLOOKUP($B28,'RouteDetail&amp;ReductionPrioritySr'!$B$5:$T$779,'Route_Detail&amp;Reduction_Priority'!D$1,FALSE)))</f>
        <v>Shoreline CC - Seattle CBD</v>
      </c>
      <c r="E28" s="170">
        <f>IF($B28="","",IF(VLOOKUP($B28,'RouteDetail&amp;ReductionPrioritySr'!$B$5:$T$779,'Route_Detail&amp;Reduction_Priority'!E$1,FALSE)="","",VLOOKUP($B28,'RouteDetail&amp;ReductionPrioritySr'!$B$5:$T$779,'Route_Detail&amp;Reduction_Priority'!E$1,FALSE)))</f>
        <v>56.8</v>
      </c>
      <c r="F28" s="162">
        <f>IF($B28="","",IF(VLOOKUP($B28,'RouteDetail&amp;ReductionPrioritySr'!$B$5:$T$779,'Route_Detail&amp;Reduction_Priority'!F$1,FALSE)="","",VLOOKUP($B28,'RouteDetail&amp;ReductionPrioritySr'!$B$5:$T$779,'Route_Detail&amp;Reduction_Priority'!F$1,FALSE)))</f>
        <v>17.5</v>
      </c>
      <c r="G28" s="162">
        <f>IF($B28="","",IF(VLOOKUP($B28,'RouteDetail&amp;ReductionPrioritySr'!$B$5:$T$779,'Route_Detail&amp;Reduction_Priority'!G$1,FALSE)="","",VLOOKUP($B28,'RouteDetail&amp;ReductionPrioritySr'!$B$5:$T$779,'Route_Detail&amp;Reduction_Priority'!G$1,FALSE)))</f>
        <v>49.4</v>
      </c>
      <c r="H28" s="162">
        <f>IF($B28="","",IF(VLOOKUP($B28,'RouteDetail&amp;ReductionPrioritySr'!$B$5:$T$779,'Route_Detail&amp;Reduction_Priority'!H$1,FALSE)="","",VLOOKUP($B28,'RouteDetail&amp;ReductionPrioritySr'!$B$5:$T$779,'Route_Detail&amp;Reduction_Priority'!H$1,FALSE)))</f>
        <v>14.6</v>
      </c>
      <c r="I28" s="162">
        <f>IF($B28="","",IF(VLOOKUP($B28,'RouteDetail&amp;ReductionPrioritySr'!$B$5:$T$779,'Route_Detail&amp;Reduction_Priority'!I$1,FALSE)="","",VLOOKUP($B28,'RouteDetail&amp;ReductionPrioritySr'!$B$5:$T$779,'Route_Detail&amp;Reduction_Priority'!I$1,FALSE)))</f>
        <v>37.799999999999997</v>
      </c>
      <c r="J28" s="171">
        <f>IF($B28="","",IF(VLOOKUP($B28,'RouteDetail&amp;ReductionPrioritySr'!$B$5:$T$779,'Route_Detail&amp;Reduction_Priority'!J$1,FALSE)="","",VLOOKUP($B28,'RouteDetail&amp;ReductionPrioritySr'!$B$5:$T$779,'Route_Detail&amp;Reduction_Priority'!J$1,FALSE)))</f>
        <v>11.3</v>
      </c>
      <c r="K28" s="62" t="str">
        <f>IF($B28="","",IF(VLOOKUP($B28,'RouteDetail&amp;ReductionPrioritySr'!$B$5:$T$779,'Route_Detail&amp;Reduction_Priority'!K$1,FALSE)="","",VLOOKUP($B28,'RouteDetail&amp;ReductionPrioritySr'!$B$5:$T$779,'Route_Detail&amp;Reduction_Priority'!K$1,FALSE)))</f>
        <v>38/96</v>
      </c>
      <c r="L28" s="62" t="str">
        <f>IF($B28="","",IF(VLOOKUP($B28,'RouteDetail&amp;ReductionPrioritySr'!$B$5:$T$779,'Route_Detail&amp;Reduction_Priority'!L$1,FALSE)="","",VLOOKUP($B28,'RouteDetail&amp;ReductionPrioritySr'!$B$5:$T$779,'Route_Detail&amp;Reduction_Priority'!L$1,FALSE)))</f>
        <v>Very Frequent/ Frequent</v>
      </c>
      <c r="M28" s="110" t="str">
        <f>IF($B28="","",IF(VLOOKUP($B28,'RouteDetail&amp;ReductionPrioritySr'!$B$5:$T$779,'Route_Detail&amp;Reduction_Priority'!M$1,FALSE)="","",VLOOKUP($B28,'RouteDetail&amp;ReductionPrioritySr'!$B$5:$T$779,'Route_Detail&amp;Reduction_Priority'!M$1,FALSE)))</f>
        <v/>
      </c>
      <c r="N28" s="112" t="str">
        <f>IF($B28="","",IF(VLOOKUP($B28,'RouteDetail&amp;ReductionPrioritySr'!$B$5:$T$779,'Route_Detail&amp;Reduction_Priority'!N$1,FALSE)="","",VLOOKUP($B28,'RouteDetail&amp;ReductionPrioritySr'!$B$5:$T$779,'Route_Detail&amp;Reduction_Priority'!N$1,FALSE)))</f>
        <v/>
      </c>
      <c r="O28" s="110" t="str">
        <f>IF($B28="","",IF(VLOOKUP($B28,'RouteDetail&amp;ReductionPrioritySr'!$B$5:$T$779,'Route_Detail&amp;Reduction_Priority'!O$1,FALSE)="","",VLOOKUP($B28,'RouteDetail&amp;ReductionPrioritySr'!$B$5:$T$779,'Route_Detail&amp;Reduction_Priority'!O$1,FALSE)))</f>
        <v>Below, At</v>
      </c>
      <c r="P28" s="365" t="str">
        <f>IF($B28="","",IF(VLOOKUP($B28,'RouteDetail&amp;ReductionPrioritySr'!$B$5:$T$779,'Route_Detail&amp;Reduction_Priority'!P$1,FALSE)="","",VLOOKUP($B28,'RouteDetail&amp;ReductionPrioritySr'!$B$5:$T$779,'Route_Detail&amp;Reduction_Priority'!P$1,FALSE)))</f>
        <v>At, Above</v>
      </c>
      <c r="Q28" s="112" t="str">
        <f>IF($B28="","",IF(VLOOKUP($B28,'RouteDetail&amp;ReductionPrioritySr'!$B$5:$T$779,'Route_Detail&amp;Reduction_Priority'!Q$1,FALSE)="","",VLOOKUP($B28,'RouteDetail&amp;ReductionPrioritySr'!$B$5:$T$779,'Route_Detail&amp;Reduction_Priority'!Q$1,FALSE)))</f>
        <v>At, At</v>
      </c>
      <c r="R28" s="110" t="str">
        <f>IF($B28="","",IF(VLOOKUP($B28,'RouteDetail&amp;ReductionPrioritySr'!$B$5:$T$779,'Route_Detail&amp;Reduction_Priority'!R$1,FALSE)="","",VLOOKUP($B28,'RouteDetail&amp;ReductionPrioritySr'!$B$5:$T$779,'Route_Detail&amp;Reduction_Priority'!R$1,FALSE)))</f>
        <v>-</v>
      </c>
      <c r="S28" s="365" t="str">
        <f>IF($B28="","",IF(VLOOKUP($B28,'RouteDetail&amp;ReductionPrioritySr'!$B$5:$T$779,'Route_Detail&amp;Reduction_Priority'!S$1,FALSE)="","",VLOOKUP($B28,'RouteDetail&amp;ReductionPrioritySr'!$B$5:$T$779,'Route_Detail&amp;Reduction_Priority'!S$1,FALSE)))</f>
        <v>-</v>
      </c>
      <c r="T28" s="363" t="str">
        <f>IF($B28="","",IF(VLOOKUP($B28,'RouteDetail&amp;ReductionPrioritySr'!$B$5:$T$779,'Route_Detail&amp;Reduction_Priority'!T$1,FALSE)="","",VLOOKUP($B28,'RouteDetail&amp;ReductionPrioritySr'!$B$5:$T$779,'Route_Detail&amp;Reduction_Priority'!T$1,FALSE)))</f>
        <v>-</v>
      </c>
      <c r="U28" s="348" t="str">
        <f>IF($B28="","",IF(VLOOKUP($B28,'RouteDetail&amp;ReductionPrioritySr'!$B$5:$AT$779,'Route_Detail&amp;Reduction_Priority'!U$1,FALSE)="","",VLOOKUP($B28,'RouteDetail&amp;ReductionPrioritySr'!$B$5:$AT$779,'Route_Detail&amp;Reduction_Priority'!U$1,FALSE)))</f>
        <v>Revised</v>
      </c>
      <c r="V28" s="53" t="str">
        <f>IF($B28="","",IF(VLOOKUP($B28,'RouteDetail&amp;ReductionPrioritySr'!$B$5:$AT$779,'Route_Detail&amp;Reduction_Priority'!V$1,FALSE)=0,"",VLOOKUP($B28,'RouteDetail&amp;ReductionPrioritySr'!$B$5:$AT$779,'Route_Detail&amp;Reduction_Priority'!V$1,FALSE)))</f>
        <v>Restructure</v>
      </c>
      <c r="W28" s="358">
        <f>IF($B28="","",IF(VLOOKUP($B28,'RouteDetail&amp;ReductionPrioritySr'!$B$5:$AT$779,'Route_Detail&amp;Reduction_Priority'!W$1,FALSE)=0,"",VLOOKUP($B28,'RouteDetail&amp;ReductionPrioritySr'!$B$5:$AT$779,'Route_Detail&amp;Reduction_Priority'!W$1,FALSE)))</f>
        <v>42156</v>
      </c>
      <c r="X28" s="395" t="str">
        <f>IF($B28="","",IF(VLOOKUP($B28,'RouteDetail&amp;ReductionPrioritySr'!$B$5:$AT$779,'Route_Detail&amp;Reduction_Priority'!X$1,FALSE)="","",VLOOKUP($B28,'RouteDetail&amp;ReductionPrioritySr'!$B$5:$AT$779,'Route_Detail&amp;Reduction_Priority'!X$1,FALSE)))</f>
        <v>Operate service less often after 7:00 PM, on weekdays between 9:00 AM and 3:00 PM and on Saturdays .
End service earlier.</v>
      </c>
      <c r="Y28" s="110" t="str">
        <f>IF($B28="","",IF(VLOOKUP($B28,'RouteDetail&amp;ReductionPrioritySr'!$B$5:$AT$779,'Route_Detail&amp;Reduction_Priority'!Y$1,FALSE)="","",VLOOKUP($B28,'RouteDetail&amp;ReductionPrioritySr'!$B$5:$AT$779,'Route_Detail&amp;Reduction_Priority'!Y$1,FALSE)))</f>
        <v>14-20</v>
      </c>
      <c r="Z28" s="365">
        <f>IF($B28="","",IF(VLOOKUP($B28,'RouteDetail&amp;ReductionPrioritySr'!$B$5:$AT$779,'Route_Detail&amp;Reduction_Priority'!Z$1,FALSE)="","",VLOOKUP($B28,'RouteDetail&amp;ReductionPrioritySr'!$B$5:$AT$779,'Route_Detail&amp;Reduction_Priority'!Z$1,FALSE)))</f>
        <v>20</v>
      </c>
      <c r="AA28" s="365" t="str">
        <f>IF($B28="","",IF(VLOOKUP($B28,'RouteDetail&amp;ReductionPrioritySr'!$B$5:$AT$779,'Route_Detail&amp;Reduction_Priority'!AA$1,FALSE)="","",VLOOKUP($B28,'RouteDetail&amp;ReductionPrioritySr'!$B$5:$AT$779,'Route_Detail&amp;Reduction_Priority'!AA$1,FALSE)))</f>
        <v>20-30</v>
      </c>
      <c r="AB28" s="365">
        <f>IF($B28="","",IF(VLOOKUP($B28,'RouteDetail&amp;ReductionPrioritySr'!$B$5:$AT$779,'Route_Detail&amp;Reduction_Priority'!AB$1,FALSE)="","",VLOOKUP($B28,'RouteDetail&amp;ReductionPrioritySr'!$B$5:$AT$779,'Route_Detail&amp;Reduction_Priority'!AB$1,FALSE)))</f>
        <v>20</v>
      </c>
      <c r="AC28" s="365">
        <f>IF($B28="","",IF(VLOOKUP($B28,'RouteDetail&amp;ReductionPrioritySr'!$B$5:$AT$779,'Route_Detail&amp;Reduction_Priority'!AC$1,FALSE)="","",VLOOKUP($B28,'RouteDetail&amp;ReductionPrioritySr'!$B$5:$AT$779,'Route_Detail&amp;Reduction_Priority'!AC$1,FALSE)))</f>
        <v>30</v>
      </c>
      <c r="AD28" s="350" t="str">
        <f>IF($B28="","",IF(VLOOKUP($B28,'RouteDetail&amp;ReductionPrioritySr'!$B$5:$AT$779,'Route_Detail&amp;Reduction_Priority'!AD$1,FALSE)=0,"",VLOOKUP($B28,'RouteDetail&amp;ReductionPrioritySr'!$B$5:$AT$779,'Route_Detail&amp;Reduction_Priority'!AD$1,FALSE)))</f>
        <v>Before 12:00 AM</v>
      </c>
      <c r="AE28" s="397" t="str">
        <f>IF($B28="","",IF(VLOOKUP($B28,'RouteDetail&amp;ReductionPrioritySr'!$B$5:$AT$779,'Route_Detail&amp;Reduction_Priority'!AE$1,FALSE)=0,"",VLOOKUP($B28,'RouteDetail&amp;ReductionPrioritySr'!$B$5:$AT$779,'Route_Detail&amp;Reduction_Priority'!AE$1,FALSE)))</f>
        <v/>
      </c>
      <c r="AF28" s="147">
        <f>IF($B28="","",IF(VLOOKUP($B28,'RouteDetail&amp;ReductionPrioritySr'!$B$5:$AT$566,'Route_Detail&amp;Reduction_Priority'!AF$1,FALSE)="","",VLOOKUP($B28,'RouteDetail&amp;ReductionPrioritySr'!$B$5:$AT$566,'Route_Detail&amp;Reduction_Priority'!AF$1,FALSE)))</f>
        <v>4</v>
      </c>
      <c r="AG28" s="147">
        <f>IF($B28="","",IF(VLOOKUP($B28,'RouteDetail&amp;ReductionPrioritySr'!$B$5:$AT$566,'Route_Detail&amp;Reduction_Priority'!AG$1,FALSE)="","",VLOOKUP($B28,'RouteDetail&amp;ReductionPrioritySr'!$B$5:$AT$566,'Route_Detail&amp;Reduction_Priority'!AG$1,FALSE)))</f>
        <v>3</v>
      </c>
      <c r="AH28" s="147" t="str">
        <f>IF($B28="","",IF(VLOOKUP($B28,'RouteDetail&amp;ReductionPrioritySr'!$B$5:$AT$566,'Route_Detail&amp;Reduction_Priority'!AH$1,FALSE)="","",VLOOKUP($B28,'RouteDetail&amp;ReductionPrioritySr'!$B$5:$AT$566,'Route_Detail&amp;Reduction_Priority'!AH$1,FALSE)))</f>
        <v/>
      </c>
      <c r="AI28" s="147" t="str">
        <f>IF($B28="","",IF(VLOOKUP($B28,'RouteDetail&amp;ReductionPrioritySr'!$B$5:$AT$566,'Route_Detail&amp;Reduction_Priority'!AI$1,FALSE)="","",VLOOKUP($B28,'RouteDetail&amp;ReductionPrioritySr'!$B$5:$AT$566,'Route_Detail&amp;Reduction_Priority'!AI$1,FALSE)))</f>
        <v/>
      </c>
      <c r="AJ28" s="147" t="str">
        <f>IF($B28="","",IF(VLOOKUP($B28,'RouteDetail&amp;ReductionPrioritySr'!$B$5:$AT$566,'Route_Detail&amp;Reduction_Priority'!AJ$1,FALSE)="","",VLOOKUP($B28,'RouteDetail&amp;ReductionPrioritySr'!$B$5:$AT$566,'Route_Detail&amp;Reduction_Priority'!AJ$1,FALSE)))</f>
        <v/>
      </c>
      <c r="AK28" s="147" t="str">
        <f>IF($B28="","",IF(VLOOKUP($B28,'RouteDetail&amp;ReductionPrioritySr'!$B$5:$AT$566,'Route_Detail&amp;Reduction_Priority'!AK$1,FALSE)="","",VLOOKUP($B28,'RouteDetail&amp;ReductionPrioritySr'!$B$5:$AT$566,'Route_Detail&amp;Reduction_Priority'!AK$1,FALSE)))</f>
        <v/>
      </c>
    </row>
    <row r="29" spans="1:43" ht="15" customHeight="1" x14ac:dyDescent="0.25">
      <c r="A29">
        <v>7</v>
      </c>
      <c r="B29" s="110" t="str">
        <f>IF(HLOOKUP($C$3,'Route by Jurisdiction'!$A$1:$AP$214,A29,FALSE)="","",HLOOKUP($C$3,'Route by Jurisdiction'!$A$1:$AP$214,A29,FALSE))</f>
        <v>5EX</v>
      </c>
      <c r="C29" s="110" t="str">
        <f>IF($B29="","",IF(VLOOKUP($B29,'RouteDetail&amp;ReductionPrioritySr'!$B$5:$T$779,'Route_Detail&amp;Reduction_Priority'!C$1,FALSE)="","",VLOOKUP($B29,'RouteDetail&amp;ReductionPrioritySr'!$B$5:$T$779,'Route_Detail&amp;Reduction_Priority'!C$1,FALSE)))</f>
        <v>5EX*</v>
      </c>
      <c r="D29" s="71" t="str">
        <f>IF($B29="","",IF(VLOOKUP($B29,'RouteDetail&amp;ReductionPrioritySr'!$B$5:$T$779,'Route_Detail&amp;Reduction_Priority'!D$1,FALSE)="","",VLOOKUP($B29,'RouteDetail&amp;ReductionPrioritySr'!$B$5:$T$779,'Route_Detail&amp;Reduction_Priority'!D$1,FALSE)))</f>
        <v>Shoreline CC - Seattle CBD</v>
      </c>
      <c r="E29" s="170">
        <f>IF($B29="","",IF(VLOOKUP($B29,'RouteDetail&amp;ReductionPrioritySr'!$B$5:$T$779,'Route_Detail&amp;Reduction_Priority'!E$1,FALSE)="","",VLOOKUP($B29,'RouteDetail&amp;ReductionPrioritySr'!$B$5:$T$779,'Route_Detail&amp;Reduction_Priority'!E$1,FALSE)))</f>
        <v>47.7</v>
      </c>
      <c r="F29" s="162">
        <f>IF($B29="","",IF(VLOOKUP($B29,'RouteDetail&amp;ReductionPrioritySr'!$B$5:$T$779,'Route_Detail&amp;Reduction_Priority'!F$1,FALSE)="","",VLOOKUP($B29,'RouteDetail&amp;ReductionPrioritySr'!$B$5:$T$779,'Route_Detail&amp;Reduction_Priority'!F$1,FALSE)))</f>
        <v>16.5</v>
      </c>
      <c r="G29" s="162" t="str">
        <f>IF($B29="","",IF(VLOOKUP($B29,'RouteDetail&amp;ReductionPrioritySr'!$B$5:$T$779,'Route_Detail&amp;Reduction_Priority'!G$1,FALSE)="","",VLOOKUP($B29,'RouteDetail&amp;ReductionPrioritySr'!$B$5:$T$779,'Route_Detail&amp;Reduction_Priority'!G$1,FALSE)))</f>
        <v xml:space="preserve"> </v>
      </c>
      <c r="H29" s="162" t="str">
        <f>IF($B29="","",IF(VLOOKUP($B29,'RouteDetail&amp;ReductionPrioritySr'!$B$5:$T$779,'Route_Detail&amp;Reduction_Priority'!H$1,FALSE)="","",VLOOKUP($B29,'RouteDetail&amp;ReductionPrioritySr'!$B$5:$T$779,'Route_Detail&amp;Reduction_Priority'!H$1,FALSE)))</f>
        <v xml:space="preserve"> </v>
      </c>
      <c r="I29" s="162" t="str">
        <f>IF($B29="","",IF(VLOOKUP($B29,'RouteDetail&amp;ReductionPrioritySr'!$B$5:$T$779,'Route_Detail&amp;Reduction_Priority'!I$1,FALSE)="","",VLOOKUP($B29,'RouteDetail&amp;ReductionPrioritySr'!$B$5:$T$779,'Route_Detail&amp;Reduction_Priority'!I$1,FALSE)))</f>
        <v xml:space="preserve"> </v>
      </c>
      <c r="J29" s="171" t="str">
        <f>IF($B29="","",IF(VLOOKUP($B29,'RouteDetail&amp;ReductionPrioritySr'!$B$5:$T$779,'Route_Detail&amp;Reduction_Priority'!J$1,FALSE)="","",VLOOKUP($B29,'RouteDetail&amp;ReductionPrioritySr'!$B$5:$T$779,'Route_Detail&amp;Reduction_Priority'!J$1,FALSE)))</f>
        <v xml:space="preserve"> </v>
      </c>
      <c r="K29" s="62" t="str">
        <f>IF($B29="","",IF(VLOOKUP($B29,'RouteDetail&amp;ReductionPrioritySr'!$B$5:$T$779,'Route_Detail&amp;Reduction_Priority'!K$1,FALSE)="","",VLOOKUP($B29,'RouteDetail&amp;ReductionPrioritySr'!$B$5:$T$779,'Route_Detail&amp;Reduction_Priority'!K$1,FALSE)))</f>
        <v>Peak</v>
      </c>
      <c r="L29" s="62" t="str">
        <f>IF($B29="","",IF(VLOOKUP($B29,'RouteDetail&amp;ReductionPrioritySr'!$B$5:$T$779,'Route_Detail&amp;Reduction_Priority'!L$1,FALSE)="","",VLOOKUP($B29,'RouteDetail&amp;ReductionPrioritySr'!$B$5:$T$779,'Route_Detail&amp;Reduction_Priority'!L$1,FALSE)))</f>
        <v>Peak</v>
      </c>
      <c r="M29" s="110" t="str">
        <f>IF($B29="","",IF(VLOOKUP($B29,'RouteDetail&amp;ReductionPrioritySr'!$B$5:$T$779,'Route_Detail&amp;Reduction_Priority'!M$1,FALSE)="","",VLOOKUP($B29,'RouteDetail&amp;ReductionPrioritySr'!$B$5:$T$779,'Route_Detail&amp;Reduction_Priority'!M$1,FALSE)))</f>
        <v>No</v>
      </c>
      <c r="N29" s="112" t="str">
        <f>IF($B29="","",IF(VLOOKUP($B29,'RouteDetail&amp;ReductionPrioritySr'!$B$5:$T$779,'Route_Detail&amp;Reduction_Priority'!N$1,FALSE)="","",VLOOKUP($B29,'RouteDetail&amp;ReductionPrioritySr'!$B$5:$T$779,'Route_Detail&amp;Reduction_Priority'!N$1,FALSE)))</f>
        <v>No</v>
      </c>
      <c r="O29" s="110" t="str">
        <f>IF($B29="","",IF(VLOOKUP($B29,'RouteDetail&amp;ReductionPrioritySr'!$B$5:$T$779,'Route_Detail&amp;Reduction_Priority'!O$1,FALSE)="","",VLOOKUP($B29,'RouteDetail&amp;ReductionPrioritySr'!$B$5:$T$779,'Route_Detail&amp;Reduction_Priority'!O$1,FALSE)))</f>
        <v>Peak</v>
      </c>
      <c r="P29" s="365" t="str">
        <f>IF($B29="","",IF(VLOOKUP($B29,'RouteDetail&amp;ReductionPrioritySr'!$B$5:$T$779,'Route_Detail&amp;Reduction_Priority'!P$1,FALSE)="","",VLOOKUP($B29,'RouteDetail&amp;ReductionPrioritySr'!$B$5:$T$779,'Route_Detail&amp;Reduction_Priority'!P$1,FALSE)))</f>
        <v>Peak</v>
      </c>
      <c r="Q29" s="112" t="str">
        <f>IF($B29="","",IF(VLOOKUP($B29,'RouteDetail&amp;ReductionPrioritySr'!$B$5:$T$779,'Route_Detail&amp;Reduction_Priority'!Q$1,FALSE)="","",VLOOKUP($B29,'RouteDetail&amp;ReductionPrioritySr'!$B$5:$T$779,'Route_Detail&amp;Reduction_Priority'!Q$1,FALSE)))</f>
        <v>Peak</v>
      </c>
      <c r="R29" s="110" t="str">
        <f>IF($B29="","",IF(VLOOKUP($B29,'RouteDetail&amp;ReductionPrioritySr'!$B$5:$T$779,'Route_Detail&amp;Reduction_Priority'!R$1,FALSE)="","",VLOOKUP($B29,'RouteDetail&amp;ReductionPrioritySr'!$B$5:$T$779,'Route_Detail&amp;Reduction_Priority'!R$1,FALSE)))</f>
        <v>-</v>
      </c>
      <c r="S29" s="365" t="str">
        <f>IF($B29="","",IF(VLOOKUP($B29,'RouteDetail&amp;ReductionPrioritySr'!$B$5:$T$779,'Route_Detail&amp;Reduction_Priority'!S$1,FALSE)="","",VLOOKUP($B29,'RouteDetail&amp;ReductionPrioritySr'!$B$5:$T$779,'Route_Detail&amp;Reduction_Priority'!S$1,FALSE)))</f>
        <v>-</v>
      </c>
      <c r="T29" s="363" t="str">
        <f>IF($B29="","",IF(VLOOKUP($B29,'RouteDetail&amp;ReductionPrioritySr'!$B$5:$T$779,'Route_Detail&amp;Reduction_Priority'!T$1,FALSE)="","",VLOOKUP($B29,'RouteDetail&amp;ReductionPrioritySr'!$B$5:$T$779,'Route_Detail&amp;Reduction_Priority'!T$1,FALSE)))</f>
        <v>-</v>
      </c>
      <c r="U29" s="348" t="str">
        <f>IF($B29="","",IF(VLOOKUP($B29,'RouteDetail&amp;ReductionPrioritySr'!$B$5:$AT$779,'Route_Detail&amp;Reduction_Priority'!U$1,FALSE)="","",VLOOKUP($B29,'RouteDetail&amp;ReductionPrioritySr'!$B$5:$AT$779,'Route_Detail&amp;Reduction_Priority'!U$1,FALSE)))</f>
        <v>Deleted</v>
      </c>
      <c r="V29" s="53" t="str">
        <f>IF($B29="","",IF(VLOOKUP($B29,'RouteDetail&amp;ReductionPrioritySr'!$B$5:$AT$779,'Route_Detail&amp;Reduction_Priority'!V$1,FALSE)=0,"",VLOOKUP($B29,'RouteDetail&amp;ReductionPrioritySr'!$B$5:$AT$779,'Route_Detail&amp;Reduction_Priority'!V$1,FALSE)))</f>
        <v>Restructure</v>
      </c>
      <c r="W29" s="358">
        <f>IF($B29="","",IF(VLOOKUP($B29,'RouteDetail&amp;ReductionPrioritySr'!$B$5:$AT$779,'Route_Detail&amp;Reduction_Priority'!W$1,FALSE)=0,"",VLOOKUP($B29,'RouteDetail&amp;ReductionPrioritySr'!$B$5:$AT$779,'Route_Detail&amp;Reduction_Priority'!W$1,FALSE)))</f>
        <v>42156</v>
      </c>
      <c r="X29" s="395" t="str">
        <f>IF($B29="","",IF(VLOOKUP($B29,'RouteDetail&amp;ReductionPrioritySr'!$B$5:$AT$779,'Route_Detail&amp;Reduction_Priority'!X$1,FALSE)="","",VLOOKUP($B29,'RouteDetail&amp;ReductionPrioritySr'!$B$5:$AT$779,'Route_Detail&amp;Reduction_Priority'!X$1,FALSE)))</f>
        <v>Delete</v>
      </c>
      <c r="Y29" s="110" t="str">
        <f>IF($B29="","",IF(VLOOKUP($B29,'RouteDetail&amp;ReductionPrioritySr'!$B$5:$AT$779,'Route_Detail&amp;Reduction_Priority'!Y$1,FALSE)="","",VLOOKUP($B29,'RouteDetail&amp;ReductionPrioritySr'!$B$5:$AT$779,'Route_Detail&amp;Reduction_Priority'!Y$1,FALSE)))</f>
        <v/>
      </c>
      <c r="Z29" s="365" t="str">
        <f>IF($B29="","",IF(VLOOKUP($B29,'RouteDetail&amp;ReductionPrioritySr'!$B$5:$AT$779,'Route_Detail&amp;Reduction_Priority'!Z$1,FALSE)="","",VLOOKUP($B29,'RouteDetail&amp;ReductionPrioritySr'!$B$5:$AT$779,'Route_Detail&amp;Reduction_Priority'!Z$1,FALSE)))</f>
        <v/>
      </c>
      <c r="AA29" s="365" t="str">
        <f>IF($B29="","",IF(VLOOKUP($B29,'RouteDetail&amp;ReductionPrioritySr'!$B$5:$AT$779,'Route_Detail&amp;Reduction_Priority'!AA$1,FALSE)="","",VLOOKUP($B29,'RouteDetail&amp;ReductionPrioritySr'!$B$5:$AT$779,'Route_Detail&amp;Reduction_Priority'!AA$1,FALSE)))</f>
        <v/>
      </c>
      <c r="AB29" s="365" t="str">
        <f>IF($B29="","",IF(VLOOKUP($B29,'RouteDetail&amp;ReductionPrioritySr'!$B$5:$AT$779,'Route_Detail&amp;Reduction_Priority'!AB$1,FALSE)="","",VLOOKUP($B29,'RouteDetail&amp;ReductionPrioritySr'!$B$5:$AT$779,'Route_Detail&amp;Reduction_Priority'!AB$1,FALSE)))</f>
        <v/>
      </c>
      <c r="AC29" s="365" t="str">
        <f>IF($B29="","",IF(VLOOKUP($B29,'RouteDetail&amp;ReductionPrioritySr'!$B$5:$AT$779,'Route_Detail&amp;Reduction_Priority'!AC$1,FALSE)="","",VLOOKUP($B29,'RouteDetail&amp;ReductionPrioritySr'!$B$5:$AT$779,'Route_Detail&amp;Reduction_Priority'!AC$1,FALSE)))</f>
        <v/>
      </c>
      <c r="AD29" s="350" t="str">
        <f>IF($B29="","",IF(VLOOKUP($B29,'RouteDetail&amp;ReductionPrioritySr'!$B$5:$AT$779,'Route_Detail&amp;Reduction_Priority'!AD$1,FALSE)=0,"",VLOOKUP($B29,'RouteDetail&amp;ReductionPrioritySr'!$B$5:$AT$779,'Route_Detail&amp;Reduction_Priority'!AD$1,FALSE)))</f>
        <v/>
      </c>
      <c r="AE29" s="397" t="str">
        <f>IF($B29="","",IF(VLOOKUP($B29,'RouteDetail&amp;ReductionPrioritySr'!$B$5:$AT$779,'Route_Detail&amp;Reduction_Priority'!AE$1,FALSE)=0,"",VLOOKUP($B29,'RouteDetail&amp;ReductionPrioritySr'!$B$5:$AT$779,'Route_Detail&amp;Reduction_Priority'!AE$1,FALSE)))</f>
        <v>Use revised routes 5 Local or 355EX.</v>
      </c>
      <c r="AF29" s="147">
        <f>IF($B29="","",IF(VLOOKUP($B29,'RouteDetail&amp;ReductionPrioritySr'!$B$5:$AT$566,'Route_Detail&amp;Reduction_Priority'!AF$1,FALSE)="","",VLOOKUP($B29,'RouteDetail&amp;ReductionPrioritySr'!$B$5:$AT$566,'Route_Detail&amp;Reduction_Priority'!AF$1,FALSE)))</f>
        <v>4</v>
      </c>
      <c r="AG29" s="147">
        <f>IF($B29="","",IF(VLOOKUP($B29,'RouteDetail&amp;ReductionPrioritySr'!$B$5:$AT$566,'Route_Detail&amp;Reduction_Priority'!AG$1,FALSE)="","",VLOOKUP($B29,'RouteDetail&amp;ReductionPrioritySr'!$B$5:$AT$566,'Route_Detail&amp;Reduction_Priority'!AG$1,FALSE)))</f>
        <v>3</v>
      </c>
      <c r="AH29" s="147" t="str">
        <f>IF($B29="","",IF(VLOOKUP($B29,'RouteDetail&amp;ReductionPrioritySr'!$B$5:$AT$566,'Route_Detail&amp;Reduction_Priority'!AH$1,FALSE)="","",VLOOKUP($B29,'RouteDetail&amp;ReductionPrioritySr'!$B$5:$AT$566,'Route_Detail&amp;Reduction_Priority'!AH$1,FALSE)))</f>
        <v/>
      </c>
      <c r="AI29" s="147" t="str">
        <f>IF($B29="","",IF(VLOOKUP($B29,'RouteDetail&amp;ReductionPrioritySr'!$B$5:$AT$566,'Route_Detail&amp;Reduction_Priority'!AI$1,FALSE)="","",VLOOKUP($B29,'RouteDetail&amp;ReductionPrioritySr'!$B$5:$AT$566,'Route_Detail&amp;Reduction_Priority'!AI$1,FALSE)))</f>
        <v/>
      </c>
      <c r="AJ29" s="147" t="str">
        <f>IF($B29="","",IF(VLOOKUP($B29,'RouteDetail&amp;ReductionPrioritySr'!$B$5:$AT$566,'Route_Detail&amp;Reduction_Priority'!AJ$1,FALSE)="","",VLOOKUP($B29,'RouteDetail&amp;ReductionPrioritySr'!$B$5:$AT$566,'Route_Detail&amp;Reduction_Priority'!AJ$1,FALSE)))</f>
        <v/>
      </c>
      <c r="AK29" s="147" t="str">
        <f>IF($B29="","",IF(VLOOKUP($B29,'RouteDetail&amp;ReductionPrioritySr'!$B$5:$AT$566,'Route_Detail&amp;Reduction_Priority'!AK$1,FALSE)="","",VLOOKUP($B29,'RouteDetail&amp;ReductionPrioritySr'!$B$5:$AT$566,'Route_Detail&amp;Reduction_Priority'!AK$1,FALSE)))</f>
        <v/>
      </c>
    </row>
    <row r="30" spans="1:43" ht="15" customHeight="1" x14ac:dyDescent="0.25">
      <c r="A30">
        <v>8</v>
      </c>
      <c r="B30" s="110">
        <f>IF(HLOOKUP($C$3,'Route by Jurisdiction'!$A$1:$AP$214,A30,FALSE)="","",HLOOKUP($C$3,'Route by Jurisdiction'!$A$1:$AP$214,A30,FALSE))</f>
        <v>7</v>
      </c>
      <c r="C30" s="110" t="str">
        <f>IF($B30="","",IF(VLOOKUP($B30,'RouteDetail&amp;ReductionPrioritySr'!$B$5:$T$779,'Route_Detail&amp;Reduction_Priority'!C$1,FALSE)="","",VLOOKUP($B30,'RouteDetail&amp;ReductionPrioritySr'!$B$5:$T$779,'Route_Detail&amp;Reduction_Priority'!C$1,FALSE)))</f>
        <v>7*</v>
      </c>
      <c r="D30" s="71" t="str">
        <f>IF($B30="","",IF(VLOOKUP($B30,'RouteDetail&amp;ReductionPrioritySr'!$B$5:$T$779,'Route_Detail&amp;Reduction_Priority'!D$1,FALSE)="","",VLOOKUP($B30,'RouteDetail&amp;ReductionPrioritySr'!$B$5:$T$779,'Route_Detail&amp;Reduction_Priority'!D$1,FALSE)))</f>
        <v>Rainier Beach - Seattle CBD</v>
      </c>
      <c r="E30" s="170">
        <f>IF($B30="","",IF(VLOOKUP($B30,'RouteDetail&amp;ReductionPrioritySr'!$B$5:$T$779,'Route_Detail&amp;Reduction_Priority'!E$1,FALSE)="","",VLOOKUP($B30,'RouteDetail&amp;ReductionPrioritySr'!$B$5:$T$779,'Route_Detail&amp;Reduction_Priority'!E$1,FALSE)))</f>
        <v>51.9</v>
      </c>
      <c r="F30" s="162">
        <f>IF($B30="","",IF(VLOOKUP($B30,'RouteDetail&amp;ReductionPrioritySr'!$B$5:$T$779,'Route_Detail&amp;Reduction_Priority'!F$1,FALSE)="","",VLOOKUP($B30,'RouteDetail&amp;ReductionPrioritySr'!$B$5:$T$779,'Route_Detail&amp;Reduction_Priority'!F$1,FALSE)))</f>
        <v>15.7</v>
      </c>
      <c r="G30" s="162">
        <f>IF($B30="","",IF(VLOOKUP($B30,'RouteDetail&amp;ReductionPrioritySr'!$B$5:$T$779,'Route_Detail&amp;Reduction_Priority'!G$1,FALSE)="","",VLOOKUP($B30,'RouteDetail&amp;ReductionPrioritySr'!$B$5:$T$779,'Route_Detail&amp;Reduction_Priority'!G$1,FALSE)))</f>
        <v>59.3</v>
      </c>
      <c r="H30" s="162">
        <f>IF($B30="","",IF(VLOOKUP($B30,'RouteDetail&amp;ReductionPrioritySr'!$B$5:$T$779,'Route_Detail&amp;Reduction_Priority'!H$1,FALSE)="","",VLOOKUP($B30,'RouteDetail&amp;ReductionPrioritySr'!$B$5:$T$779,'Route_Detail&amp;Reduction_Priority'!H$1,FALSE)))</f>
        <v>17.8</v>
      </c>
      <c r="I30" s="162">
        <f>IF($B30="","",IF(VLOOKUP($B30,'RouteDetail&amp;ReductionPrioritySr'!$B$5:$T$779,'Route_Detail&amp;Reduction_Priority'!I$1,FALSE)="","",VLOOKUP($B30,'RouteDetail&amp;ReductionPrioritySr'!$B$5:$T$779,'Route_Detail&amp;Reduction_Priority'!I$1,FALSE)))</f>
        <v>34.9</v>
      </c>
      <c r="J30" s="171">
        <f>IF($B30="","",IF(VLOOKUP($B30,'RouteDetail&amp;ReductionPrioritySr'!$B$5:$T$779,'Route_Detail&amp;Reduction_Priority'!J$1,FALSE)="","",VLOOKUP($B30,'RouteDetail&amp;ReductionPrioritySr'!$B$5:$T$779,'Route_Detail&amp;Reduction_Priority'!J$1,FALSE)))</f>
        <v>10.7</v>
      </c>
      <c r="K30" s="62">
        <f>IF($B30="","",IF(VLOOKUP($B30,'RouteDetail&amp;ReductionPrioritySr'!$B$5:$T$779,'Route_Detail&amp;Reduction_Priority'!K$1,FALSE)="","",VLOOKUP($B30,'RouteDetail&amp;ReductionPrioritySr'!$B$5:$T$779,'Route_Detail&amp;Reduction_Priority'!K$1,FALSE)))</f>
        <v>77</v>
      </c>
      <c r="L30" s="62" t="str">
        <f>IF($B30="","",IF(VLOOKUP($B30,'RouteDetail&amp;ReductionPrioritySr'!$B$5:$T$779,'Route_Detail&amp;Reduction_Priority'!L$1,FALSE)="","",VLOOKUP($B30,'RouteDetail&amp;ReductionPrioritySr'!$B$5:$T$779,'Route_Detail&amp;Reduction_Priority'!L$1,FALSE)))</f>
        <v>Very Frequent</v>
      </c>
      <c r="M30" s="110" t="str">
        <f>IF($B30="","",IF(VLOOKUP($B30,'RouteDetail&amp;ReductionPrioritySr'!$B$5:$T$779,'Route_Detail&amp;Reduction_Priority'!M$1,FALSE)="","",VLOOKUP($B30,'RouteDetail&amp;ReductionPrioritySr'!$B$5:$T$779,'Route_Detail&amp;Reduction_Priority'!M$1,FALSE)))</f>
        <v/>
      </c>
      <c r="N30" s="112" t="str">
        <f>IF($B30="","",IF(VLOOKUP($B30,'RouteDetail&amp;ReductionPrioritySr'!$B$5:$T$779,'Route_Detail&amp;Reduction_Priority'!N$1,FALSE)="","",VLOOKUP($B30,'RouteDetail&amp;ReductionPrioritySr'!$B$5:$T$779,'Route_Detail&amp;Reduction_Priority'!N$1,FALSE)))</f>
        <v/>
      </c>
      <c r="O30" s="110" t="str">
        <f>IF($B30="","",IF(VLOOKUP($B30,'RouteDetail&amp;ReductionPrioritySr'!$B$5:$T$779,'Route_Detail&amp;Reduction_Priority'!O$1,FALSE)="","",VLOOKUP($B30,'RouteDetail&amp;ReductionPrioritySr'!$B$5:$T$779,'Route_Detail&amp;Reduction_Priority'!O$1,FALSE)))</f>
        <v>At</v>
      </c>
      <c r="P30" s="365" t="str">
        <f>IF($B30="","",IF(VLOOKUP($B30,'RouteDetail&amp;ReductionPrioritySr'!$B$5:$T$779,'Route_Detail&amp;Reduction_Priority'!P$1,FALSE)="","",VLOOKUP($B30,'RouteDetail&amp;ReductionPrioritySr'!$B$5:$T$779,'Route_Detail&amp;Reduction_Priority'!P$1,FALSE)))</f>
        <v>At</v>
      </c>
      <c r="Q30" s="112" t="str">
        <f>IF($B30="","",IF(VLOOKUP($B30,'RouteDetail&amp;ReductionPrioritySr'!$B$5:$T$779,'Route_Detail&amp;Reduction_Priority'!Q$1,FALSE)="","",VLOOKUP($B30,'RouteDetail&amp;ReductionPrioritySr'!$B$5:$T$779,'Route_Detail&amp;Reduction_Priority'!Q$1,FALSE)))</f>
        <v>At</v>
      </c>
      <c r="R30" s="110" t="str">
        <f>IF($B30="","",IF(VLOOKUP($B30,'RouteDetail&amp;ReductionPrioritySr'!$B$5:$T$779,'Route_Detail&amp;Reduction_Priority'!R$1,FALSE)="","",VLOOKUP($B30,'RouteDetail&amp;ReductionPrioritySr'!$B$5:$T$779,'Route_Detail&amp;Reduction_Priority'!R$1,FALSE)))</f>
        <v>-</v>
      </c>
      <c r="S30" s="365" t="str">
        <f>IF($B30="","",IF(VLOOKUP($B30,'RouteDetail&amp;ReductionPrioritySr'!$B$5:$T$779,'Route_Detail&amp;Reduction_Priority'!S$1,FALSE)="","",VLOOKUP($B30,'RouteDetail&amp;ReductionPrioritySr'!$B$5:$T$779,'Route_Detail&amp;Reduction_Priority'!S$1,FALSE)))</f>
        <v>-</v>
      </c>
      <c r="T30" s="363" t="str">
        <f>IF($B30="","",IF(VLOOKUP($B30,'RouteDetail&amp;ReductionPrioritySr'!$B$5:$T$779,'Route_Detail&amp;Reduction_Priority'!T$1,FALSE)="","",VLOOKUP($B30,'RouteDetail&amp;ReductionPrioritySr'!$B$5:$T$779,'Route_Detail&amp;Reduction_Priority'!T$1,FALSE)))</f>
        <v>-</v>
      </c>
      <c r="U30" s="348" t="str">
        <f>IF($B30="","",IF(VLOOKUP($B30,'RouteDetail&amp;ReductionPrioritySr'!$B$5:$AT$779,'Route_Detail&amp;Reduction_Priority'!U$1,FALSE)="","",VLOOKUP($B30,'RouteDetail&amp;ReductionPrioritySr'!$B$5:$AT$779,'Route_Detail&amp;Reduction_Priority'!U$1,FALSE)))</f>
        <v>Revised</v>
      </c>
      <c r="V30" s="53" t="str">
        <f>IF($B30="","",IF(VLOOKUP($B30,'RouteDetail&amp;ReductionPrioritySr'!$B$5:$AT$779,'Route_Detail&amp;Reduction_Priority'!V$1,FALSE)=0,"",VLOOKUP($B30,'RouteDetail&amp;ReductionPrioritySr'!$B$5:$AT$779,'Route_Detail&amp;Reduction_Priority'!V$1,FALSE)))</f>
        <v>Restructure</v>
      </c>
      <c r="W30" s="358">
        <f>IF($B30="","",IF(VLOOKUP($B30,'RouteDetail&amp;ReductionPrioritySr'!$B$5:$AT$779,'Route_Detail&amp;Reduction_Priority'!W$1,FALSE)=0,"",VLOOKUP($B30,'RouteDetail&amp;ReductionPrioritySr'!$B$5:$AT$779,'Route_Detail&amp;Reduction_Priority'!W$1,FALSE)))</f>
        <v>42036</v>
      </c>
      <c r="X30" s="395" t="str">
        <f>IF($B30="","",IF(VLOOKUP($B30,'RouteDetail&amp;ReductionPrioritySr'!$B$5:$AT$779,'Route_Detail&amp;Reduction_Priority'!X$1,FALSE)="","",VLOOKUP($B30,'RouteDetail&amp;ReductionPrioritySr'!$B$5:$AT$779,'Route_Detail&amp;Reduction_Priority'!X$1,FALSE)))</f>
        <v>Operate service less often after 10:00 PM and during the daytime on Saturday.
Eliminate off-peak service to Prentice Street loop.
End service earlier.</v>
      </c>
      <c r="Y30" s="110">
        <f>IF($B30="","",IF(VLOOKUP($B30,'RouteDetail&amp;ReductionPrioritySr'!$B$5:$AT$779,'Route_Detail&amp;Reduction_Priority'!Y$1,FALSE)="","",VLOOKUP($B30,'RouteDetail&amp;ReductionPrioritySr'!$B$5:$AT$779,'Route_Detail&amp;Reduction_Priority'!Y$1,FALSE)))</f>
        <v>10</v>
      </c>
      <c r="Z30" s="365">
        <f>IF($B30="","",IF(VLOOKUP($B30,'RouteDetail&amp;ReductionPrioritySr'!$B$5:$AT$779,'Route_Detail&amp;Reduction_Priority'!Z$1,FALSE)="","",VLOOKUP($B30,'RouteDetail&amp;ReductionPrioritySr'!$B$5:$AT$779,'Route_Detail&amp;Reduction_Priority'!Z$1,FALSE)))</f>
        <v>10</v>
      </c>
      <c r="AA30" s="365" t="str">
        <f>IF($B30="","",IF(VLOOKUP($B30,'RouteDetail&amp;ReductionPrioritySr'!$B$5:$AT$779,'Route_Detail&amp;Reduction_Priority'!AA$1,FALSE)="","",VLOOKUP($B30,'RouteDetail&amp;ReductionPrioritySr'!$B$5:$AT$779,'Route_Detail&amp;Reduction_Priority'!AA$1,FALSE)))</f>
        <v>15-60</v>
      </c>
      <c r="AB30" s="365">
        <f>IF($B30="","",IF(VLOOKUP($B30,'RouteDetail&amp;ReductionPrioritySr'!$B$5:$AT$779,'Route_Detail&amp;Reduction_Priority'!AB$1,FALSE)="","",VLOOKUP($B30,'RouteDetail&amp;ReductionPrioritySr'!$B$5:$AT$779,'Route_Detail&amp;Reduction_Priority'!AB$1,FALSE)))</f>
        <v>15</v>
      </c>
      <c r="AC30" s="365">
        <f>IF($B30="","",IF(VLOOKUP($B30,'RouteDetail&amp;ReductionPrioritySr'!$B$5:$AT$779,'Route_Detail&amp;Reduction_Priority'!AC$1,FALSE)="","",VLOOKUP($B30,'RouteDetail&amp;ReductionPrioritySr'!$B$5:$AT$779,'Route_Detail&amp;Reduction_Priority'!AC$1,FALSE)))</f>
        <v>15</v>
      </c>
      <c r="AD30" s="350" t="str">
        <f>IF($B30="","",IF(VLOOKUP($B30,'RouteDetail&amp;ReductionPrioritySr'!$B$5:$AT$779,'Route_Detail&amp;Reduction_Priority'!AD$1,FALSE)=0,"",VLOOKUP($B30,'RouteDetail&amp;ReductionPrioritySr'!$B$5:$AT$779,'Route_Detail&amp;Reduction_Priority'!AD$1,FALSE)))</f>
        <v>Before 2:00 AM</v>
      </c>
      <c r="AE30" s="397" t="str">
        <f>IF($B30="","",IF(VLOOKUP($B30,'RouteDetail&amp;ReductionPrioritySr'!$B$5:$AT$779,'Route_Detail&amp;Reduction_Priority'!AE$1,FALSE)=0,"",VLOOKUP($B30,'RouteDetail&amp;ReductionPrioritySr'!$B$5:$AT$779,'Route_Detail&amp;Reduction_Priority'!AE$1,FALSE)))</f>
        <v/>
      </c>
      <c r="AF30" s="147">
        <f>IF($B30="","",IF(VLOOKUP($B30,'RouteDetail&amp;ReductionPrioritySr'!$B$5:$AT$566,'Route_Detail&amp;Reduction_Priority'!AF$1,FALSE)="","",VLOOKUP($B30,'RouteDetail&amp;ReductionPrioritySr'!$B$5:$AT$566,'Route_Detail&amp;Reduction_Priority'!AF$1,FALSE)))</f>
        <v>3</v>
      </c>
      <c r="AG30" s="147">
        <f>IF($B30="","",IF(VLOOKUP($B30,'RouteDetail&amp;ReductionPrioritySr'!$B$5:$AT$566,'Route_Detail&amp;Reduction_Priority'!AG$1,FALSE)="","",VLOOKUP($B30,'RouteDetail&amp;ReductionPrioritySr'!$B$5:$AT$566,'Route_Detail&amp;Reduction_Priority'!AG$1,FALSE)))</f>
        <v>1</v>
      </c>
      <c r="AH30" s="147" t="str">
        <f>IF($B30="","",IF(VLOOKUP($B30,'RouteDetail&amp;ReductionPrioritySr'!$B$5:$AT$566,'Route_Detail&amp;Reduction_Priority'!AH$1,FALSE)="","",VLOOKUP($B30,'RouteDetail&amp;ReductionPrioritySr'!$B$5:$AT$566,'Route_Detail&amp;Reduction_Priority'!AH$1,FALSE)))</f>
        <v/>
      </c>
      <c r="AI30" s="147" t="str">
        <f>IF($B30="","",IF(VLOOKUP($B30,'RouteDetail&amp;ReductionPrioritySr'!$B$5:$AT$566,'Route_Detail&amp;Reduction_Priority'!AI$1,FALSE)="","",VLOOKUP($B30,'RouteDetail&amp;ReductionPrioritySr'!$B$5:$AT$566,'Route_Detail&amp;Reduction_Priority'!AI$1,FALSE)))</f>
        <v/>
      </c>
      <c r="AJ30" s="147" t="str">
        <f>IF($B30="","",IF(VLOOKUP($B30,'RouteDetail&amp;ReductionPrioritySr'!$B$5:$AT$566,'Route_Detail&amp;Reduction_Priority'!AJ$1,FALSE)="","",VLOOKUP($B30,'RouteDetail&amp;ReductionPrioritySr'!$B$5:$AT$566,'Route_Detail&amp;Reduction_Priority'!AJ$1,FALSE)))</f>
        <v/>
      </c>
      <c r="AK30" s="147" t="str">
        <f>IF($B30="","",IF(VLOOKUP($B30,'RouteDetail&amp;ReductionPrioritySr'!$B$5:$AT$566,'Route_Detail&amp;Reduction_Priority'!AK$1,FALSE)="","",VLOOKUP($B30,'RouteDetail&amp;ReductionPrioritySr'!$B$5:$AT$566,'Route_Detail&amp;Reduction_Priority'!AK$1,FALSE)))</f>
        <v/>
      </c>
    </row>
    <row r="31" spans="1:43" ht="15" customHeight="1" x14ac:dyDescent="0.25">
      <c r="A31">
        <v>9</v>
      </c>
      <c r="B31" s="110" t="str">
        <f>IF(HLOOKUP($C$3,'Route by Jurisdiction'!$A$1:$AP$214,A31,FALSE)="","",HLOOKUP($C$3,'Route by Jurisdiction'!$A$1:$AP$214,A31,FALSE))</f>
        <v>7EX</v>
      </c>
      <c r="C31" s="110" t="str">
        <f>IF($B31="","",IF(VLOOKUP($B31,'RouteDetail&amp;ReductionPrioritySr'!$B$5:$T$779,'Route_Detail&amp;Reduction_Priority'!C$1,FALSE)="","",VLOOKUP($B31,'RouteDetail&amp;ReductionPrioritySr'!$B$5:$T$779,'Route_Detail&amp;Reduction_Priority'!C$1,FALSE)))</f>
        <v>7EX*</v>
      </c>
      <c r="D31" s="71" t="str">
        <f>IF($B31="","",IF(VLOOKUP($B31,'RouteDetail&amp;ReductionPrioritySr'!$B$5:$T$779,'Route_Detail&amp;Reduction_Priority'!D$1,FALSE)="","",VLOOKUP($B31,'RouteDetail&amp;ReductionPrioritySr'!$B$5:$T$779,'Route_Detail&amp;Reduction_Priority'!D$1,FALSE)))</f>
        <v>Rainier Beach - Seattle CBD</v>
      </c>
      <c r="E31" s="170">
        <f>IF($B31="","",IF(VLOOKUP($B31,'RouteDetail&amp;ReductionPrioritySr'!$B$5:$T$779,'Route_Detail&amp;Reduction_Priority'!E$1,FALSE)="","",VLOOKUP($B31,'RouteDetail&amp;ReductionPrioritySr'!$B$5:$T$779,'Route_Detail&amp;Reduction_Priority'!E$1,FALSE)))</f>
        <v>37.4</v>
      </c>
      <c r="F31" s="162">
        <f>IF($B31="","",IF(VLOOKUP($B31,'RouteDetail&amp;ReductionPrioritySr'!$B$5:$T$779,'Route_Detail&amp;Reduction_Priority'!F$1,FALSE)="","",VLOOKUP($B31,'RouteDetail&amp;ReductionPrioritySr'!$B$5:$T$779,'Route_Detail&amp;Reduction_Priority'!F$1,FALSE)))</f>
        <v>9.4</v>
      </c>
      <c r="G31" s="162" t="str">
        <f>IF($B31="","",IF(VLOOKUP($B31,'RouteDetail&amp;ReductionPrioritySr'!$B$5:$T$779,'Route_Detail&amp;Reduction_Priority'!G$1,FALSE)="","",VLOOKUP($B31,'RouteDetail&amp;ReductionPrioritySr'!$B$5:$T$779,'Route_Detail&amp;Reduction_Priority'!G$1,FALSE)))</f>
        <v xml:space="preserve"> </v>
      </c>
      <c r="H31" s="162" t="str">
        <f>IF($B31="","",IF(VLOOKUP($B31,'RouteDetail&amp;ReductionPrioritySr'!$B$5:$T$779,'Route_Detail&amp;Reduction_Priority'!H$1,FALSE)="","",VLOOKUP($B31,'RouteDetail&amp;ReductionPrioritySr'!$B$5:$T$779,'Route_Detail&amp;Reduction_Priority'!H$1,FALSE)))</f>
        <v xml:space="preserve"> </v>
      </c>
      <c r="I31" s="162" t="str">
        <f>IF($B31="","",IF(VLOOKUP($B31,'RouteDetail&amp;ReductionPrioritySr'!$B$5:$T$779,'Route_Detail&amp;Reduction_Priority'!I$1,FALSE)="","",VLOOKUP($B31,'RouteDetail&amp;ReductionPrioritySr'!$B$5:$T$779,'Route_Detail&amp;Reduction_Priority'!I$1,FALSE)))</f>
        <v xml:space="preserve"> </v>
      </c>
      <c r="J31" s="171" t="str">
        <f>IF($B31="","",IF(VLOOKUP($B31,'RouteDetail&amp;ReductionPrioritySr'!$B$5:$T$779,'Route_Detail&amp;Reduction_Priority'!J$1,FALSE)="","",VLOOKUP($B31,'RouteDetail&amp;ReductionPrioritySr'!$B$5:$T$779,'Route_Detail&amp;Reduction_Priority'!J$1,FALSE)))</f>
        <v xml:space="preserve"> </v>
      </c>
      <c r="K31" s="62" t="str">
        <f>IF($B31="","",IF(VLOOKUP($B31,'RouteDetail&amp;ReductionPrioritySr'!$B$5:$T$779,'Route_Detail&amp;Reduction_Priority'!K$1,FALSE)="","",VLOOKUP($B31,'RouteDetail&amp;ReductionPrioritySr'!$B$5:$T$779,'Route_Detail&amp;Reduction_Priority'!K$1,FALSE)))</f>
        <v>Peak</v>
      </c>
      <c r="L31" s="62" t="str">
        <f>IF($B31="","",IF(VLOOKUP($B31,'RouteDetail&amp;ReductionPrioritySr'!$B$5:$T$779,'Route_Detail&amp;Reduction_Priority'!L$1,FALSE)="","",VLOOKUP($B31,'RouteDetail&amp;ReductionPrioritySr'!$B$5:$T$779,'Route_Detail&amp;Reduction_Priority'!L$1,FALSE)))</f>
        <v>Peak</v>
      </c>
      <c r="M31" s="110" t="str">
        <f>IF($B31="","",IF(VLOOKUP($B31,'RouteDetail&amp;ReductionPrioritySr'!$B$5:$T$779,'Route_Detail&amp;Reduction_Priority'!M$1,FALSE)="","",VLOOKUP($B31,'RouteDetail&amp;ReductionPrioritySr'!$B$5:$T$779,'Route_Detail&amp;Reduction_Priority'!M$1,FALSE)))</f>
        <v>Yes</v>
      </c>
      <c r="N31" s="112" t="str">
        <f>IF($B31="","",IF(VLOOKUP($B31,'RouteDetail&amp;ReductionPrioritySr'!$B$5:$T$779,'Route_Detail&amp;Reduction_Priority'!N$1,FALSE)="","",VLOOKUP($B31,'RouteDetail&amp;ReductionPrioritySr'!$B$5:$T$779,'Route_Detail&amp;Reduction_Priority'!N$1,FALSE)))</f>
        <v>No</v>
      </c>
      <c r="O31" s="110" t="str">
        <f>IF($B31="","",IF(VLOOKUP($B31,'RouteDetail&amp;ReductionPrioritySr'!$B$5:$T$779,'Route_Detail&amp;Reduction_Priority'!O$1,FALSE)="","",VLOOKUP($B31,'RouteDetail&amp;ReductionPrioritySr'!$B$5:$T$779,'Route_Detail&amp;Reduction_Priority'!O$1,FALSE)))</f>
        <v>Peak</v>
      </c>
      <c r="P31" s="365" t="str">
        <f>IF($B31="","",IF(VLOOKUP($B31,'RouteDetail&amp;ReductionPrioritySr'!$B$5:$T$779,'Route_Detail&amp;Reduction_Priority'!P$1,FALSE)="","",VLOOKUP($B31,'RouteDetail&amp;ReductionPrioritySr'!$B$5:$T$779,'Route_Detail&amp;Reduction_Priority'!P$1,FALSE)))</f>
        <v>Peak</v>
      </c>
      <c r="Q31" s="112" t="str">
        <f>IF($B31="","",IF(VLOOKUP($B31,'RouteDetail&amp;ReductionPrioritySr'!$B$5:$T$779,'Route_Detail&amp;Reduction_Priority'!Q$1,FALSE)="","",VLOOKUP($B31,'RouteDetail&amp;ReductionPrioritySr'!$B$5:$T$779,'Route_Detail&amp;Reduction_Priority'!Q$1,FALSE)))</f>
        <v>Peak</v>
      </c>
      <c r="R31" s="110">
        <f>IF($B31="","",IF(VLOOKUP($B31,'RouteDetail&amp;ReductionPrioritySr'!$B$5:$T$779,'Route_Detail&amp;Reduction_Priority'!R$1,FALSE)="","",VLOOKUP($B31,'RouteDetail&amp;ReductionPrioritySr'!$B$5:$T$779,'Route_Detail&amp;Reduction_Priority'!R$1,FALSE)))</f>
        <v>1</v>
      </c>
      <c r="S31" s="365" t="str">
        <f>IF($B31="","",IF(VLOOKUP($B31,'RouteDetail&amp;ReductionPrioritySr'!$B$5:$T$779,'Route_Detail&amp;Reduction_Priority'!S$1,FALSE)="","",VLOOKUP($B31,'RouteDetail&amp;ReductionPrioritySr'!$B$5:$T$779,'Route_Detail&amp;Reduction_Priority'!S$1,FALSE)))</f>
        <v>-</v>
      </c>
      <c r="T31" s="363" t="str">
        <f>IF($B31="","",IF(VLOOKUP($B31,'RouteDetail&amp;ReductionPrioritySr'!$B$5:$T$779,'Route_Detail&amp;Reduction_Priority'!T$1,FALSE)="","",VLOOKUP($B31,'RouteDetail&amp;ReductionPrioritySr'!$B$5:$T$779,'Route_Detail&amp;Reduction_Priority'!T$1,FALSE)))</f>
        <v>-</v>
      </c>
      <c r="U31" s="348" t="str">
        <f>IF($B31="","",IF(VLOOKUP($B31,'RouteDetail&amp;ReductionPrioritySr'!$B$5:$AT$779,'Route_Detail&amp;Reduction_Priority'!U$1,FALSE)="","",VLOOKUP($B31,'RouteDetail&amp;ReductionPrioritySr'!$B$5:$AT$779,'Route_Detail&amp;Reduction_Priority'!U$1,FALSE)))</f>
        <v>Deleted</v>
      </c>
      <c r="V31" s="53" t="str">
        <f>IF($B31="","",IF(VLOOKUP($B31,'RouteDetail&amp;ReductionPrioritySr'!$B$5:$AT$779,'Route_Detail&amp;Reduction_Priority'!V$1,FALSE)=0,"",VLOOKUP($B31,'RouteDetail&amp;ReductionPrioritySr'!$B$5:$AT$779,'Route_Detail&amp;Reduction_Priority'!V$1,FALSE)))</f>
        <v>Low performing</v>
      </c>
      <c r="W31" s="358">
        <f>IF($B31="","",IF(VLOOKUP($B31,'RouteDetail&amp;ReductionPrioritySr'!$B$5:$AT$779,'Route_Detail&amp;Reduction_Priority'!W$1,FALSE)=0,"",VLOOKUP($B31,'RouteDetail&amp;ReductionPrioritySr'!$B$5:$AT$779,'Route_Detail&amp;Reduction_Priority'!W$1,FALSE)))</f>
        <v>41883</v>
      </c>
      <c r="X31" s="395" t="str">
        <f>IF($B31="","",IF(VLOOKUP($B31,'RouteDetail&amp;ReductionPrioritySr'!$B$5:$AT$779,'Route_Detail&amp;Reduction_Priority'!X$1,FALSE)="","",VLOOKUP($B31,'RouteDetail&amp;ReductionPrioritySr'!$B$5:$AT$779,'Route_Detail&amp;Reduction_Priority'!X$1,FALSE)))</f>
        <v>Delete</v>
      </c>
      <c r="Y31" s="110" t="str">
        <f>IF($B31="","",IF(VLOOKUP($B31,'RouteDetail&amp;ReductionPrioritySr'!$B$5:$AT$779,'Route_Detail&amp;Reduction_Priority'!Y$1,FALSE)="","",VLOOKUP($B31,'RouteDetail&amp;ReductionPrioritySr'!$B$5:$AT$779,'Route_Detail&amp;Reduction_Priority'!Y$1,FALSE)))</f>
        <v/>
      </c>
      <c r="Z31" s="365" t="str">
        <f>IF($B31="","",IF(VLOOKUP($B31,'RouteDetail&amp;ReductionPrioritySr'!$B$5:$AT$779,'Route_Detail&amp;Reduction_Priority'!Z$1,FALSE)="","",VLOOKUP($B31,'RouteDetail&amp;ReductionPrioritySr'!$B$5:$AT$779,'Route_Detail&amp;Reduction_Priority'!Z$1,FALSE)))</f>
        <v/>
      </c>
      <c r="AA31" s="365" t="str">
        <f>IF($B31="","",IF(VLOOKUP($B31,'RouteDetail&amp;ReductionPrioritySr'!$B$5:$AT$779,'Route_Detail&amp;Reduction_Priority'!AA$1,FALSE)="","",VLOOKUP($B31,'RouteDetail&amp;ReductionPrioritySr'!$B$5:$AT$779,'Route_Detail&amp;Reduction_Priority'!AA$1,FALSE)))</f>
        <v/>
      </c>
      <c r="AB31" s="365" t="str">
        <f>IF($B31="","",IF(VLOOKUP($B31,'RouteDetail&amp;ReductionPrioritySr'!$B$5:$AT$779,'Route_Detail&amp;Reduction_Priority'!AB$1,FALSE)="","",VLOOKUP($B31,'RouteDetail&amp;ReductionPrioritySr'!$B$5:$AT$779,'Route_Detail&amp;Reduction_Priority'!AB$1,FALSE)))</f>
        <v/>
      </c>
      <c r="AC31" s="365" t="str">
        <f>IF($B31="","",IF(VLOOKUP($B31,'RouteDetail&amp;ReductionPrioritySr'!$B$5:$AT$779,'Route_Detail&amp;Reduction_Priority'!AC$1,FALSE)="","",VLOOKUP($B31,'RouteDetail&amp;ReductionPrioritySr'!$B$5:$AT$779,'Route_Detail&amp;Reduction_Priority'!AC$1,FALSE)))</f>
        <v/>
      </c>
      <c r="AD31" s="350" t="str">
        <f>IF($B31="","",IF(VLOOKUP($B31,'RouteDetail&amp;ReductionPrioritySr'!$B$5:$AT$779,'Route_Detail&amp;Reduction_Priority'!AD$1,FALSE)=0,"",VLOOKUP($B31,'RouteDetail&amp;ReductionPrioritySr'!$B$5:$AT$779,'Route_Detail&amp;Reduction_Priority'!AD$1,FALSE)))</f>
        <v/>
      </c>
      <c r="AE31" s="397" t="str">
        <f>IF($B31="","",IF(VLOOKUP($B31,'RouteDetail&amp;ReductionPrioritySr'!$B$5:$AT$779,'Route_Detail&amp;Reduction_Priority'!AE$1,FALSE)=0,"",VLOOKUP($B31,'RouteDetail&amp;ReductionPrioritySr'!$B$5:$AT$779,'Route_Detail&amp;Reduction_Priority'!AE$1,FALSE)))</f>
        <v>Use revised regular Route 7.</v>
      </c>
      <c r="AF31" s="147">
        <f>IF($B31="","",IF(VLOOKUP($B31,'RouteDetail&amp;ReductionPrioritySr'!$B$5:$AT$566,'Route_Detail&amp;Reduction_Priority'!AF$1,FALSE)="","",VLOOKUP($B31,'RouteDetail&amp;ReductionPrioritySr'!$B$5:$AT$566,'Route_Detail&amp;Reduction_Priority'!AF$1,FALSE)))</f>
        <v>3</v>
      </c>
      <c r="AG31" s="147">
        <f>IF($B31="","",IF(VLOOKUP($B31,'RouteDetail&amp;ReductionPrioritySr'!$B$5:$AT$566,'Route_Detail&amp;Reduction_Priority'!AG$1,FALSE)="","",VLOOKUP($B31,'RouteDetail&amp;ReductionPrioritySr'!$B$5:$AT$566,'Route_Detail&amp;Reduction_Priority'!AG$1,FALSE)))</f>
        <v>1</v>
      </c>
      <c r="AH31" s="147" t="str">
        <f>IF($B31="","",IF(VLOOKUP($B31,'RouteDetail&amp;ReductionPrioritySr'!$B$5:$AT$566,'Route_Detail&amp;Reduction_Priority'!AH$1,FALSE)="","",VLOOKUP($B31,'RouteDetail&amp;ReductionPrioritySr'!$B$5:$AT$566,'Route_Detail&amp;Reduction_Priority'!AH$1,FALSE)))</f>
        <v/>
      </c>
      <c r="AI31" s="147" t="str">
        <f>IF($B31="","",IF(VLOOKUP($B31,'RouteDetail&amp;ReductionPrioritySr'!$B$5:$AT$566,'Route_Detail&amp;Reduction_Priority'!AI$1,FALSE)="","",VLOOKUP($B31,'RouteDetail&amp;ReductionPrioritySr'!$B$5:$AT$566,'Route_Detail&amp;Reduction_Priority'!AI$1,FALSE)))</f>
        <v/>
      </c>
      <c r="AJ31" s="147" t="str">
        <f>IF($B31="","",IF(VLOOKUP($B31,'RouteDetail&amp;ReductionPrioritySr'!$B$5:$AT$566,'Route_Detail&amp;Reduction_Priority'!AJ$1,FALSE)="","",VLOOKUP($B31,'RouteDetail&amp;ReductionPrioritySr'!$B$5:$AT$566,'Route_Detail&amp;Reduction_Priority'!AJ$1,FALSE)))</f>
        <v/>
      </c>
      <c r="AK31" s="147" t="str">
        <f>IF($B31="","",IF(VLOOKUP($B31,'RouteDetail&amp;ReductionPrioritySr'!$B$5:$AT$566,'Route_Detail&amp;Reduction_Priority'!AK$1,FALSE)="","",VLOOKUP($B31,'RouteDetail&amp;ReductionPrioritySr'!$B$5:$AT$566,'Route_Detail&amp;Reduction_Priority'!AK$1,FALSE)))</f>
        <v/>
      </c>
    </row>
    <row r="32" spans="1:43" ht="15" customHeight="1" x14ac:dyDescent="0.25">
      <c r="A32">
        <v>10</v>
      </c>
      <c r="B32" s="110">
        <f>IF(HLOOKUP($C$3,'Route by Jurisdiction'!$A$1:$AP$214,A32,FALSE)="","",HLOOKUP($C$3,'Route by Jurisdiction'!$A$1:$AP$214,A32,FALSE))</f>
        <v>8</v>
      </c>
      <c r="C32" s="110" t="str">
        <f>IF($B32="","",IF(VLOOKUP($B32,'RouteDetail&amp;ReductionPrioritySr'!$B$5:$T$779,'Route_Detail&amp;Reduction_Priority'!C$1,FALSE)="","",VLOOKUP($B32,'RouteDetail&amp;ReductionPrioritySr'!$B$5:$T$779,'Route_Detail&amp;Reduction_Priority'!C$1,FALSE)))</f>
        <v>8*</v>
      </c>
      <c r="D32" s="71" t="str">
        <f>IF($B32="","",IF(VLOOKUP($B32,'RouteDetail&amp;ReductionPrioritySr'!$B$5:$T$779,'Route_Detail&amp;Reduction_Priority'!D$1,FALSE)="","",VLOOKUP($B32,'RouteDetail&amp;ReductionPrioritySr'!$B$5:$T$779,'Route_Detail&amp;Reduction_Priority'!D$1,FALSE)))</f>
        <v>Seattle Center - Capitol Hill - Rainier Beach</v>
      </c>
      <c r="E32" s="170">
        <f>IF($B32="","",IF(VLOOKUP($B32,'RouteDetail&amp;ReductionPrioritySr'!$B$5:$T$779,'Route_Detail&amp;Reduction_Priority'!E$1,FALSE)="","",VLOOKUP($B32,'RouteDetail&amp;ReductionPrioritySr'!$B$5:$T$779,'Route_Detail&amp;Reduction_Priority'!E$1,FALSE)))</f>
        <v>53.9</v>
      </c>
      <c r="F32" s="162">
        <f>IF($B32="","",IF(VLOOKUP($B32,'RouteDetail&amp;ReductionPrioritySr'!$B$5:$T$779,'Route_Detail&amp;Reduction_Priority'!F$1,FALSE)="","",VLOOKUP($B32,'RouteDetail&amp;ReductionPrioritySr'!$B$5:$T$779,'Route_Detail&amp;Reduction_Priority'!F$1,FALSE)))</f>
        <v>12.2</v>
      </c>
      <c r="G32" s="162">
        <f>IF($B32="","",IF(VLOOKUP($B32,'RouteDetail&amp;ReductionPrioritySr'!$B$5:$T$779,'Route_Detail&amp;Reduction_Priority'!G$1,FALSE)="","",VLOOKUP($B32,'RouteDetail&amp;ReductionPrioritySr'!$B$5:$T$779,'Route_Detail&amp;Reduction_Priority'!G$1,FALSE)))</f>
        <v>48.8</v>
      </c>
      <c r="H32" s="162">
        <f>IF($B32="","",IF(VLOOKUP($B32,'RouteDetail&amp;ReductionPrioritySr'!$B$5:$T$779,'Route_Detail&amp;Reduction_Priority'!H$1,FALSE)="","",VLOOKUP($B32,'RouteDetail&amp;ReductionPrioritySr'!$B$5:$T$779,'Route_Detail&amp;Reduction_Priority'!H$1,FALSE)))</f>
        <v>11.6</v>
      </c>
      <c r="I32" s="162">
        <f>IF($B32="","",IF(VLOOKUP($B32,'RouteDetail&amp;ReductionPrioritySr'!$B$5:$T$779,'Route_Detail&amp;Reduction_Priority'!I$1,FALSE)="","",VLOOKUP($B32,'RouteDetail&amp;ReductionPrioritySr'!$B$5:$T$779,'Route_Detail&amp;Reduction_Priority'!I$1,FALSE)))</f>
        <v>32.799999999999997</v>
      </c>
      <c r="J32" s="171">
        <f>IF($B32="","",IF(VLOOKUP($B32,'RouteDetail&amp;ReductionPrioritySr'!$B$5:$T$779,'Route_Detail&amp;Reduction_Priority'!J$1,FALSE)="","",VLOOKUP($B32,'RouteDetail&amp;ReductionPrioritySr'!$B$5:$T$779,'Route_Detail&amp;Reduction_Priority'!J$1,FALSE)))</f>
        <v>7.6</v>
      </c>
      <c r="K32" s="62">
        <f>IF($B32="","",IF(VLOOKUP($B32,'RouteDetail&amp;ReductionPrioritySr'!$B$5:$T$779,'Route_Detail&amp;Reduction_Priority'!K$1,FALSE)="","",VLOOKUP($B32,'RouteDetail&amp;ReductionPrioritySr'!$B$5:$T$779,'Route_Detail&amp;Reduction_Priority'!K$1,FALSE)))</f>
        <v>78</v>
      </c>
      <c r="L32" s="62" t="str">
        <f>IF($B32="","",IF(VLOOKUP($B32,'RouteDetail&amp;ReductionPrioritySr'!$B$5:$T$779,'Route_Detail&amp;Reduction_Priority'!L$1,FALSE)="","",VLOOKUP($B32,'RouteDetail&amp;ReductionPrioritySr'!$B$5:$T$779,'Route_Detail&amp;Reduction_Priority'!L$1,FALSE)))</f>
        <v>Very Frequent</v>
      </c>
      <c r="M32" s="110" t="str">
        <f>IF($B32="","",IF(VLOOKUP($B32,'RouteDetail&amp;ReductionPrioritySr'!$B$5:$T$779,'Route_Detail&amp;Reduction_Priority'!M$1,FALSE)="","",VLOOKUP($B32,'RouteDetail&amp;ReductionPrioritySr'!$B$5:$T$779,'Route_Detail&amp;Reduction_Priority'!M$1,FALSE)))</f>
        <v/>
      </c>
      <c r="N32" s="112" t="str">
        <f>IF($B32="","",IF(VLOOKUP($B32,'RouteDetail&amp;ReductionPrioritySr'!$B$5:$T$779,'Route_Detail&amp;Reduction_Priority'!N$1,FALSE)="","",VLOOKUP($B32,'RouteDetail&amp;ReductionPrioritySr'!$B$5:$T$779,'Route_Detail&amp;Reduction_Priority'!N$1,FALSE)))</f>
        <v/>
      </c>
      <c r="O32" s="110" t="str">
        <f>IF($B32="","",IF(VLOOKUP($B32,'RouteDetail&amp;ReductionPrioritySr'!$B$5:$T$779,'Route_Detail&amp;Reduction_Priority'!O$1,FALSE)="","",VLOOKUP($B32,'RouteDetail&amp;ReductionPrioritySr'!$B$5:$T$779,'Route_Detail&amp;Reduction_Priority'!O$1,FALSE)))</f>
        <v>At</v>
      </c>
      <c r="P32" s="365" t="str">
        <f>IF($B32="","",IF(VLOOKUP($B32,'RouteDetail&amp;ReductionPrioritySr'!$B$5:$T$779,'Route_Detail&amp;Reduction_Priority'!P$1,FALSE)="","",VLOOKUP($B32,'RouteDetail&amp;ReductionPrioritySr'!$B$5:$T$779,'Route_Detail&amp;Reduction_Priority'!P$1,FALSE)))</f>
        <v>At</v>
      </c>
      <c r="Q32" s="112" t="str">
        <f>IF($B32="","",IF(VLOOKUP($B32,'RouteDetail&amp;ReductionPrioritySr'!$B$5:$T$779,'Route_Detail&amp;Reduction_Priority'!Q$1,FALSE)="","",VLOOKUP($B32,'RouteDetail&amp;ReductionPrioritySr'!$B$5:$T$779,'Route_Detail&amp;Reduction_Priority'!Q$1,FALSE)))</f>
        <v>At</v>
      </c>
      <c r="R32" s="110">
        <f>IF($B32="","",IF(VLOOKUP($B32,'RouteDetail&amp;ReductionPrioritySr'!$B$5:$T$779,'Route_Detail&amp;Reduction_Priority'!R$1,FALSE)="","",VLOOKUP($B32,'RouteDetail&amp;ReductionPrioritySr'!$B$5:$T$779,'Route_Detail&amp;Reduction_Priority'!R$1,FALSE)))</f>
        <v>3</v>
      </c>
      <c r="S32" s="365">
        <f>IF($B32="","",IF(VLOOKUP($B32,'RouteDetail&amp;ReductionPrioritySr'!$B$5:$T$779,'Route_Detail&amp;Reduction_Priority'!S$1,FALSE)="","",VLOOKUP($B32,'RouteDetail&amp;ReductionPrioritySr'!$B$5:$T$779,'Route_Detail&amp;Reduction_Priority'!S$1,FALSE)))</f>
        <v>3</v>
      </c>
      <c r="T32" s="363">
        <f>IF($B32="","",IF(VLOOKUP($B32,'RouteDetail&amp;ReductionPrioritySr'!$B$5:$T$779,'Route_Detail&amp;Reduction_Priority'!T$1,FALSE)="","",VLOOKUP($B32,'RouteDetail&amp;ReductionPrioritySr'!$B$5:$T$779,'Route_Detail&amp;Reduction_Priority'!T$1,FALSE)))</f>
        <v>3</v>
      </c>
      <c r="U32" s="348" t="str">
        <f>IF($B32="","",IF(VLOOKUP($B32,'RouteDetail&amp;ReductionPrioritySr'!$B$5:$AT$779,'Route_Detail&amp;Reduction_Priority'!U$1,FALSE)="","",VLOOKUP($B32,'RouteDetail&amp;ReductionPrioritySr'!$B$5:$AT$779,'Route_Detail&amp;Reduction_Priority'!U$1,FALSE)))</f>
        <v>Revised</v>
      </c>
      <c r="V32" s="53" t="str">
        <f>IF($B32="","",IF(VLOOKUP($B32,'RouteDetail&amp;ReductionPrioritySr'!$B$5:$AT$779,'Route_Detail&amp;Reduction_Priority'!V$1,FALSE)=0,"",VLOOKUP($B32,'RouteDetail&amp;ReductionPrioritySr'!$B$5:$AT$779,'Route_Detail&amp;Reduction_Priority'!V$1,FALSE)))</f>
        <v>Restructure</v>
      </c>
      <c r="W32" s="358">
        <f>IF($B32="","",IF(VLOOKUP($B32,'RouteDetail&amp;ReductionPrioritySr'!$B$5:$AT$779,'Route_Detail&amp;Reduction_Priority'!W$1,FALSE)=0,"",VLOOKUP($B32,'RouteDetail&amp;ReductionPrioritySr'!$B$5:$AT$779,'Route_Detail&amp;Reduction_Priority'!W$1,FALSE)))</f>
        <v>42036</v>
      </c>
      <c r="X32" s="395" t="str">
        <f>IF($B32="","",IF(VLOOKUP($B32,'RouteDetail&amp;ReductionPrioritySr'!$B$5:$AT$779,'Route_Detail&amp;Reduction_Priority'!X$1,FALSE)="","",VLOOKUP($B32,'RouteDetail&amp;ReductionPrioritySr'!$B$5:$AT$779,'Route_Detail&amp;Reduction_Priority'!X$1,FALSE)))</f>
        <v>Eliminate the part of the route between E John Street/16th Avenue E and S Jackson Street /23rd Avenue S. 
Operate service less often after 10:00 PM.
Replace the south part of the route between Rainier Beach and S Jackson Street /23rd Avenue S with Route 106 to provide a direct connection between Renton Transit Center and downtown Seattle via Martin Luther King Junior Way S, S Jackson Street, and E Yesler Way (See Route 106 for more details). 
End service earlier.</v>
      </c>
      <c r="Y32" s="110">
        <f>IF($B32="","",IF(VLOOKUP($B32,'RouteDetail&amp;ReductionPrioritySr'!$B$5:$AT$779,'Route_Detail&amp;Reduction_Priority'!Y$1,FALSE)="","",VLOOKUP($B32,'RouteDetail&amp;ReductionPrioritySr'!$B$5:$AT$779,'Route_Detail&amp;Reduction_Priority'!Y$1,FALSE)))</f>
        <v>15</v>
      </c>
      <c r="Z32" s="365">
        <f>IF($B32="","",IF(VLOOKUP($B32,'RouteDetail&amp;ReductionPrioritySr'!$B$5:$AT$779,'Route_Detail&amp;Reduction_Priority'!Z$1,FALSE)="","",VLOOKUP($B32,'RouteDetail&amp;ReductionPrioritySr'!$B$5:$AT$779,'Route_Detail&amp;Reduction_Priority'!Z$1,FALSE)))</f>
        <v>15</v>
      </c>
      <c r="AA32" s="365" t="str">
        <f>IF($B32="","",IF(VLOOKUP($B32,'RouteDetail&amp;ReductionPrioritySr'!$B$5:$AT$779,'Route_Detail&amp;Reduction_Priority'!AA$1,FALSE)="","",VLOOKUP($B32,'RouteDetail&amp;ReductionPrioritySr'!$B$5:$AT$779,'Route_Detail&amp;Reduction_Priority'!AA$1,FALSE)))</f>
        <v>30-60</v>
      </c>
      <c r="AB32" s="365">
        <f>IF($B32="","",IF(VLOOKUP($B32,'RouteDetail&amp;ReductionPrioritySr'!$B$5:$AT$779,'Route_Detail&amp;Reduction_Priority'!AB$1,FALSE)="","",VLOOKUP($B32,'RouteDetail&amp;ReductionPrioritySr'!$B$5:$AT$779,'Route_Detail&amp;Reduction_Priority'!AB$1,FALSE)))</f>
        <v>15</v>
      </c>
      <c r="AC32" s="365">
        <f>IF($B32="","",IF(VLOOKUP($B32,'RouteDetail&amp;ReductionPrioritySr'!$B$5:$AT$779,'Route_Detail&amp;Reduction_Priority'!AC$1,FALSE)="","",VLOOKUP($B32,'RouteDetail&amp;ReductionPrioritySr'!$B$5:$AT$779,'Route_Detail&amp;Reduction_Priority'!AC$1,FALSE)))</f>
        <v>30</v>
      </c>
      <c r="AD32" s="350" t="str">
        <f>IF($B32="","",IF(VLOOKUP($B32,'RouteDetail&amp;ReductionPrioritySr'!$B$5:$AT$779,'Route_Detail&amp;Reduction_Priority'!AD$1,FALSE)=0,"",VLOOKUP($B32,'RouteDetail&amp;ReductionPrioritySr'!$B$5:$AT$779,'Route_Detail&amp;Reduction_Priority'!AD$1,FALSE)))</f>
        <v>Before 11:00 PM</v>
      </c>
      <c r="AE32" s="397" t="str">
        <f>IF($B32="","",IF(VLOOKUP($B32,'RouteDetail&amp;ReductionPrioritySr'!$B$5:$AT$779,'Route_Detail&amp;Reduction_Priority'!AE$1,FALSE)=0,"",VLOOKUP($B32,'RouteDetail&amp;ReductionPrioritySr'!$B$5:$AT$779,'Route_Detail&amp;Reduction_Priority'!AE$1,FALSE)))</f>
        <v xml:space="preserve">In Capitol Hill between 16th Avenue E and 23rd Avenue E, use Route 43.
In Madison Valley between 23rd Avenue E and Martin Luther King Jr. Way E, use Route 11. 
In the Central District between E Madison Street and S Jackson Street, use routes 2, 3, 14, or revised Route 106.
South of S Jackson Street, use revised Route 106.
</v>
      </c>
      <c r="AF32" s="147">
        <f>IF($B32="","",IF(VLOOKUP($B32,'RouteDetail&amp;ReductionPrioritySr'!$B$5:$AT$566,'Route_Detail&amp;Reduction_Priority'!AF$1,FALSE)="","",VLOOKUP($B32,'RouteDetail&amp;ReductionPrioritySr'!$B$5:$AT$566,'Route_Detail&amp;Reduction_Priority'!AF$1,FALSE)))</f>
        <v>4</v>
      </c>
      <c r="AG32" s="147">
        <f>IF($B32="","",IF(VLOOKUP($B32,'RouteDetail&amp;ReductionPrioritySr'!$B$5:$AT$566,'Route_Detail&amp;Reduction_Priority'!AG$1,FALSE)="","",VLOOKUP($B32,'RouteDetail&amp;ReductionPrioritySr'!$B$5:$AT$566,'Route_Detail&amp;Reduction_Priority'!AG$1,FALSE)))</f>
        <v>2</v>
      </c>
      <c r="AH32" s="147">
        <f>IF($B32="","",IF(VLOOKUP($B32,'RouteDetail&amp;ReductionPrioritySr'!$B$5:$AT$566,'Route_Detail&amp;Reduction_Priority'!AH$1,FALSE)="","",VLOOKUP($B32,'RouteDetail&amp;ReductionPrioritySr'!$B$5:$AT$566,'Route_Detail&amp;Reduction_Priority'!AH$1,FALSE)))</f>
        <v>3</v>
      </c>
      <c r="AI32" s="147">
        <f>IF($B32="","",IF(VLOOKUP($B32,'RouteDetail&amp;ReductionPrioritySr'!$B$5:$AT$566,'Route_Detail&amp;Reduction_Priority'!AI$1,FALSE)="","",VLOOKUP($B32,'RouteDetail&amp;ReductionPrioritySr'!$B$5:$AT$566,'Route_Detail&amp;Reduction_Priority'!AI$1,FALSE)))</f>
        <v>2</v>
      </c>
      <c r="AJ32" s="147">
        <f>IF($B32="","",IF(VLOOKUP($B32,'RouteDetail&amp;ReductionPrioritySr'!$B$5:$AT$566,'Route_Detail&amp;Reduction_Priority'!AJ$1,FALSE)="","",VLOOKUP($B32,'RouteDetail&amp;ReductionPrioritySr'!$B$5:$AT$566,'Route_Detail&amp;Reduction_Priority'!AJ$1,FALSE)))</f>
        <v>3</v>
      </c>
      <c r="AK32" s="147">
        <f>IF($B32="","",IF(VLOOKUP($B32,'RouteDetail&amp;ReductionPrioritySr'!$B$5:$AT$566,'Route_Detail&amp;Reduction_Priority'!AK$1,FALSE)="","",VLOOKUP($B32,'RouteDetail&amp;ReductionPrioritySr'!$B$5:$AT$566,'Route_Detail&amp;Reduction_Priority'!AK$1,FALSE)))</f>
        <v>2</v>
      </c>
    </row>
    <row r="33" spans="1:37" ht="15" customHeight="1" x14ac:dyDescent="0.25">
      <c r="A33">
        <v>11</v>
      </c>
      <c r="B33" s="110" t="str">
        <f>IF(HLOOKUP($C$3,'Route by Jurisdiction'!$A$1:$AP$214,A33,FALSE)="","",HLOOKUP($C$3,'Route by Jurisdiction'!$A$1:$AP$214,A33,FALSE))</f>
        <v>9EX</v>
      </c>
      <c r="C33" s="110" t="str">
        <f>IF($B33="","",IF(VLOOKUP($B33,'RouteDetail&amp;ReductionPrioritySr'!$B$5:$T$779,'Route_Detail&amp;Reduction_Priority'!C$1,FALSE)="","",VLOOKUP($B33,'RouteDetail&amp;ReductionPrioritySr'!$B$5:$T$779,'Route_Detail&amp;Reduction_Priority'!C$1,FALSE)))</f>
        <v>9EX*</v>
      </c>
      <c r="D33" s="71" t="str">
        <f>IF($B33="","",IF(VLOOKUP($B33,'RouteDetail&amp;ReductionPrioritySr'!$B$5:$T$779,'Route_Detail&amp;Reduction_Priority'!D$1,FALSE)="","",VLOOKUP($B33,'RouteDetail&amp;ReductionPrioritySr'!$B$5:$T$779,'Route_Detail&amp;Reduction_Priority'!D$1,FALSE)))</f>
        <v>Rainier Beach - Capitol Hill</v>
      </c>
      <c r="E33" s="170">
        <f>IF($B33="","",IF(VLOOKUP($B33,'RouteDetail&amp;ReductionPrioritySr'!$B$5:$T$779,'Route_Detail&amp;Reduction_Priority'!E$1,FALSE)="","",VLOOKUP($B33,'RouteDetail&amp;ReductionPrioritySr'!$B$5:$T$779,'Route_Detail&amp;Reduction_Priority'!E$1,FALSE)))</f>
        <v>40</v>
      </c>
      <c r="F33" s="162">
        <f>IF($B33="","",IF(VLOOKUP($B33,'RouteDetail&amp;ReductionPrioritySr'!$B$5:$T$779,'Route_Detail&amp;Reduction_Priority'!F$1,FALSE)="","",VLOOKUP($B33,'RouteDetail&amp;ReductionPrioritySr'!$B$5:$T$779,'Route_Detail&amp;Reduction_Priority'!F$1,FALSE)))</f>
        <v>11.5</v>
      </c>
      <c r="G33" s="162">
        <f>IF($B33="","",IF(VLOOKUP($B33,'RouteDetail&amp;ReductionPrioritySr'!$B$5:$T$779,'Route_Detail&amp;Reduction_Priority'!G$1,FALSE)="","",VLOOKUP($B33,'RouteDetail&amp;ReductionPrioritySr'!$B$5:$T$779,'Route_Detail&amp;Reduction_Priority'!G$1,FALSE)))</f>
        <v>44.5</v>
      </c>
      <c r="H33" s="162">
        <f>IF($B33="","",IF(VLOOKUP($B33,'RouteDetail&amp;ReductionPrioritySr'!$B$5:$T$779,'Route_Detail&amp;Reduction_Priority'!H$1,FALSE)="","",VLOOKUP($B33,'RouteDetail&amp;ReductionPrioritySr'!$B$5:$T$779,'Route_Detail&amp;Reduction_Priority'!H$1,FALSE)))</f>
        <v>14.3</v>
      </c>
      <c r="I33" s="162" t="str">
        <f>IF($B33="","",IF(VLOOKUP($B33,'RouteDetail&amp;ReductionPrioritySr'!$B$5:$T$779,'Route_Detail&amp;Reduction_Priority'!I$1,FALSE)="","",VLOOKUP($B33,'RouteDetail&amp;ReductionPrioritySr'!$B$5:$T$779,'Route_Detail&amp;Reduction_Priority'!I$1,FALSE)))</f>
        <v xml:space="preserve"> </v>
      </c>
      <c r="J33" s="171" t="str">
        <f>IF($B33="","",IF(VLOOKUP($B33,'RouteDetail&amp;ReductionPrioritySr'!$B$5:$T$779,'Route_Detail&amp;Reduction_Priority'!J$1,FALSE)="","",VLOOKUP($B33,'RouteDetail&amp;ReductionPrioritySr'!$B$5:$T$779,'Route_Detail&amp;Reduction_Priority'!J$1,FALSE)))</f>
        <v xml:space="preserve"> </v>
      </c>
      <c r="K33" s="62">
        <f>IF($B33="","",IF(VLOOKUP($B33,'RouteDetail&amp;ReductionPrioritySr'!$B$5:$T$779,'Route_Detail&amp;Reduction_Priority'!K$1,FALSE)="","",VLOOKUP($B33,'RouteDetail&amp;ReductionPrioritySr'!$B$5:$T$779,'Route_Detail&amp;Reduction_Priority'!K$1,FALSE)))</f>
        <v>79</v>
      </c>
      <c r="L33" s="62" t="str">
        <f>IF($B33="","",IF(VLOOKUP($B33,'RouteDetail&amp;ReductionPrioritySr'!$B$5:$T$779,'Route_Detail&amp;Reduction_Priority'!L$1,FALSE)="","",VLOOKUP($B33,'RouteDetail&amp;ReductionPrioritySr'!$B$5:$T$779,'Route_Detail&amp;Reduction_Priority'!L$1,FALSE)))</f>
        <v>Very Frequent</v>
      </c>
      <c r="M33" s="110" t="str">
        <f>IF($B33="","",IF(VLOOKUP($B33,'RouteDetail&amp;ReductionPrioritySr'!$B$5:$T$779,'Route_Detail&amp;Reduction_Priority'!M$1,FALSE)="","",VLOOKUP($B33,'RouteDetail&amp;ReductionPrioritySr'!$B$5:$T$779,'Route_Detail&amp;Reduction_Priority'!M$1,FALSE)))</f>
        <v/>
      </c>
      <c r="N33" s="112" t="str">
        <f>IF($B33="","",IF(VLOOKUP($B33,'RouteDetail&amp;ReductionPrioritySr'!$B$5:$T$779,'Route_Detail&amp;Reduction_Priority'!N$1,FALSE)="","",VLOOKUP($B33,'RouteDetail&amp;ReductionPrioritySr'!$B$5:$T$779,'Route_Detail&amp;Reduction_Priority'!N$1,FALSE)))</f>
        <v/>
      </c>
      <c r="O33" s="110" t="str">
        <f>IF($B33="","",IF(VLOOKUP($B33,'RouteDetail&amp;ReductionPrioritySr'!$B$5:$T$779,'Route_Detail&amp;Reduction_Priority'!O$1,FALSE)="","",VLOOKUP($B33,'RouteDetail&amp;ReductionPrioritySr'!$B$5:$T$779,'Route_Detail&amp;Reduction_Priority'!O$1,FALSE)))</f>
        <v>Below</v>
      </c>
      <c r="P33" s="365" t="str">
        <f>IF($B33="","",IF(VLOOKUP($B33,'RouteDetail&amp;ReductionPrioritySr'!$B$5:$T$779,'Route_Detail&amp;Reduction_Priority'!P$1,FALSE)="","",VLOOKUP($B33,'RouteDetail&amp;ReductionPrioritySr'!$B$5:$T$779,'Route_Detail&amp;Reduction_Priority'!P$1,FALSE)))</f>
        <v>Below</v>
      </c>
      <c r="Q33" s="112" t="str">
        <f>IF($B33="","",IF(VLOOKUP($B33,'RouteDetail&amp;ReductionPrioritySr'!$B$5:$T$779,'Route_Detail&amp;Reduction_Priority'!Q$1,FALSE)="","",VLOOKUP($B33,'RouteDetail&amp;ReductionPrioritySr'!$B$5:$T$779,'Route_Detail&amp;Reduction_Priority'!Q$1,FALSE)))</f>
        <v>Below</v>
      </c>
      <c r="R33" s="110" t="str">
        <f>IF($B33="","",IF(VLOOKUP($B33,'RouteDetail&amp;ReductionPrioritySr'!$B$5:$T$779,'Route_Detail&amp;Reduction_Priority'!R$1,FALSE)="","",VLOOKUP($B33,'RouteDetail&amp;ReductionPrioritySr'!$B$5:$T$779,'Route_Detail&amp;Reduction_Priority'!R$1,FALSE)))</f>
        <v>-</v>
      </c>
      <c r="S33" s="365" t="str">
        <f>IF($B33="","",IF(VLOOKUP($B33,'RouteDetail&amp;ReductionPrioritySr'!$B$5:$T$779,'Route_Detail&amp;Reduction_Priority'!S$1,FALSE)="","",VLOOKUP($B33,'RouteDetail&amp;ReductionPrioritySr'!$B$5:$T$779,'Route_Detail&amp;Reduction_Priority'!S$1,FALSE)))</f>
        <v>-</v>
      </c>
      <c r="T33" s="363" t="str">
        <f>IF($B33="","",IF(VLOOKUP($B33,'RouteDetail&amp;ReductionPrioritySr'!$B$5:$T$779,'Route_Detail&amp;Reduction_Priority'!T$1,FALSE)="","",VLOOKUP($B33,'RouteDetail&amp;ReductionPrioritySr'!$B$5:$T$779,'Route_Detail&amp;Reduction_Priority'!T$1,FALSE)))</f>
        <v>-</v>
      </c>
      <c r="U33" s="348" t="str">
        <f>IF($B33="","",IF(VLOOKUP($B33,'RouteDetail&amp;ReductionPrioritySr'!$B$5:$AT$779,'Route_Detail&amp;Reduction_Priority'!U$1,FALSE)="","",VLOOKUP($B33,'RouteDetail&amp;ReductionPrioritySr'!$B$5:$AT$779,'Route_Detail&amp;Reduction_Priority'!U$1,FALSE)))</f>
        <v>Revised</v>
      </c>
      <c r="V33" s="53" t="str">
        <f>IF($B33="","",IF(VLOOKUP($B33,'RouteDetail&amp;ReductionPrioritySr'!$B$5:$AT$779,'Route_Detail&amp;Reduction_Priority'!V$1,FALSE)=0,"",VLOOKUP($B33,'RouteDetail&amp;ReductionPrioritySr'!$B$5:$AT$779,'Route_Detail&amp;Reduction_Priority'!V$1,FALSE)))</f>
        <v>Restructure</v>
      </c>
      <c r="W33" s="358">
        <f>IF($B33="","",IF(VLOOKUP($B33,'RouteDetail&amp;ReductionPrioritySr'!$B$5:$AT$779,'Route_Detail&amp;Reduction_Priority'!W$1,FALSE)=0,"",VLOOKUP($B33,'RouteDetail&amp;ReductionPrioritySr'!$B$5:$AT$779,'Route_Detail&amp;Reduction_Priority'!W$1,FALSE)))</f>
        <v>42036</v>
      </c>
      <c r="X33" s="395" t="str">
        <f>IF($B33="","",IF(VLOOKUP($B33,'RouteDetail&amp;ReductionPrioritySr'!$B$5:$AT$779,'Route_Detail&amp;Reduction_Priority'!X$1,FALSE)="","",VLOOKUP($B33,'RouteDetail&amp;ReductionPrioritySr'!$B$5:$AT$779,'Route_Detail&amp;Reduction_Priority'!X$1,FALSE)))</f>
        <v>Operate only during commute hours.
Operate as a one-way route, northbound in the morning and southbound in the afternoon.</v>
      </c>
      <c r="Y33" s="110" t="str">
        <f>IF($B33="","",IF(VLOOKUP($B33,'RouteDetail&amp;ReductionPrioritySr'!$B$5:$AT$779,'Route_Detail&amp;Reduction_Priority'!Y$1,FALSE)="","",VLOOKUP($B33,'RouteDetail&amp;ReductionPrioritySr'!$B$5:$AT$779,'Route_Detail&amp;Reduction_Priority'!Y$1,FALSE)))</f>
        <v>-</v>
      </c>
      <c r="Z33" s="365" t="str">
        <f>IF($B33="","",IF(VLOOKUP($B33,'RouteDetail&amp;ReductionPrioritySr'!$B$5:$AT$779,'Route_Detail&amp;Reduction_Priority'!Z$1,FALSE)="","",VLOOKUP($B33,'RouteDetail&amp;ReductionPrioritySr'!$B$5:$AT$779,'Route_Detail&amp;Reduction_Priority'!Z$1,FALSE)))</f>
        <v>-</v>
      </c>
      <c r="AA33" s="365" t="str">
        <f>IF($B33="","",IF(VLOOKUP($B33,'RouteDetail&amp;ReductionPrioritySr'!$B$5:$AT$779,'Route_Detail&amp;Reduction_Priority'!AA$1,FALSE)="","",VLOOKUP($B33,'RouteDetail&amp;ReductionPrioritySr'!$B$5:$AT$779,'Route_Detail&amp;Reduction_Priority'!AA$1,FALSE)))</f>
        <v/>
      </c>
      <c r="AB33" s="365" t="str">
        <f>IF($B33="","",IF(VLOOKUP($B33,'RouteDetail&amp;ReductionPrioritySr'!$B$5:$AT$779,'Route_Detail&amp;Reduction_Priority'!AB$1,FALSE)="","",VLOOKUP($B33,'RouteDetail&amp;ReductionPrioritySr'!$B$5:$AT$779,'Route_Detail&amp;Reduction_Priority'!AB$1,FALSE)))</f>
        <v/>
      </c>
      <c r="AC33" s="365" t="str">
        <f>IF($B33="","",IF(VLOOKUP($B33,'RouteDetail&amp;ReductionPrioritySr'!$B$5:$AT$779,'Route_Detail&amp;Reduction_Priority'!AC$1,FALSE)="","",VLOOKUP($B33,'RouteDetail&amp;ReductionPrioritySr'!$B$5:$AT$779,'Route_Detail&amp;Reduction_Priority'!AC$1,FALSE)))</f>
        <v/>
      </c>
      <c r="AD33" s="350" t="str">
        <f>IF($B33="","",IF(VLOOKUP($B33,'RouteDetail&amp;ReductionPrioritySr'!$B$5:$AT$779,'Route_Detail&amp;Reduction_Priority'!AD$1,FALSE)=0,"",VLOOKUP($B33,'RouteDetail&amp;ReductionPrioritySr'!$B$5:$AT$779,'Route_Detail&amp;Reduction_Priority'!AD$1,FALSE)))</f>
        <v/>
      </c>
      <c r="AE33" s="397" t="str">
        <f>IF($B33="","",IF(VLOOKUP($B33,'RouteDetail&amp;ReductionPrioritySr'!$B$5:$AT$779,'Route_Detail&amp;Reduction_Priority'!AE$1,FALSE)=0,"",VLOOKUP($B33,'RouteDetail&amp;ReductionPrioritySr'!$B$5:$AT$779,'Route_Detail&amp;Reduction_Priority'!AE$1,FALSE)))</f>
        <v>South of S Jackson Street, use Route 7.
North of S Jackson Street, use the First Hill Streetcar.</v>
      </c>
      <c r="AF33" s="147">
        <f>IF($B33="","",IF(VLOOKUP($B33,'RouteDetail&amp;ReductionPrioritySr'!$B$5:$AT$566,'Route_Detail&amp;Reduction_Priority'!AF$1,FALSE)="","",VLOOKUP($B33,'RouteDetail&amp;ReductionPrioritySr'!$B$5:$AT$566,'Route_Detail&amp;Reduction_Priority'!AF$1,FALSE)))</f>
        <v>3</v>
      </c>
      <c r="AG33" s="147">
        <f>IF($B33="","",IF(VLOOKUP($B33,'RouteDetail&amp;ReductionPrioritySr'!$B$5:$AT$566,'Route_Detail&amp;Reduction_Priority'!AG$1,FALSE)="","",VLOOKUP($B33,'RouteDetail&amp;ReductionPrioritySr'!$B$5:$AT$566,'Route_Detail&amp;Reduction_Priority'!AG$1,FALSE)))</f>
        <v>2</v>
      </c>
      <c r="AH33" s="147">
        <f>IF($B33="","",IF(VLOOKUP($B33,'RouteDetail&amp;ReductionPrioritySr'!$B$5:$AT$566,'Route_Detail&amp;Reduction_Priority'!AH$1,FALSE)="","",VLOOKUP($B33,'RouteDetail&amp;ReductionPrioritySr'!$B$5:$AT$566,'Route_Detail&amp;Reduction_Priority'!AH$1,FALSE)))</f>
        <v>2</v>
      </c>
      <c r="AI33" s="147">
        <f>IF($B33="","",IF(VLOOKUP($B33,'RouteDetail&amp;ReductionPrioritySr'!$B$5:$AT$566,'Route_Detail&amp;Reduction_Priority'!AI$1,FALSE)="","",VLOOKUP($B33,'RouteDetail&amp;ReductionPrioritySr'!$B$5:$AT$566,'Route_Detail&amp;Reduction_Priority'!AI$1,FALSE)))</f>
        <v>3</v>
      </c>
      <c r="AJ33" s="147" t="str">
        <f>IF($B33="","",IF(VLOOKUP($B33,'RouteDetail&amp;ReductionPrioritySr'!$B$5:$AT$566,'Route_Detail&amp;Reduction_Priority'!AJ$1,FALSE)="","",VLOOKUP($B33,'RouteDetail&amp;ReductionPrioritySr'!$B$5:$AT$566,'Route_Detail&amp;Reduction_Priority'!AJ$1,FALSE)))</f>
        <v/>
      </c>
      <c r="AK33" s="147" t="str">
        <f>IF($B33="","",IF(VLOOKUP($B33,'RouteDetail&amp;ReductionPrioritySr'!$B$5:$AT$566,'Route_Detail&amp;Reduction_Priority'!AK$1,FALSE)="","",VLOOKUP($B33,'RouteDetail&amp;ReductionPrioritySr'!$B$5:$AT$566,'Route_Detail&amp;Reduction_Priority'!AK$1,FALSE)))</f>
        <v/>
      </c>
    </row>
    <row r="34" spans="1:37" ht="15" customHeight="1" x14ac:dyDescent="0.25">
      <c r="A34">
        <v>12</v>
      </c>
      <c r="B34" s="110">
        <f>IF(HLOOKUP($C$3,'Route by Jurisdiction'!$A$1:$AP$214,A34,FALSE)="","",HLOOKUP($C$3,'Route by Jurisdiction'!$A$1:$AP$214,A34,FALSE))</f>
        <v>10</v>
      </c>
      <c r="C34" s="110" t="str">
        <f>IF($B34="","",IF(VLOOKUP($B34,'RouteDetail&amp;ReductionPrioritySr'!$B$5:$T$779,'Route_Detail&amp;Reduction_Priority'!C$1,FALSE)="","",VLOOKUP($B34,'RouteDetail&amp;ReductionPrioritySr'!$B$5:$T$779,'Route_Detail&amp;Reduction_Priority'!C$1,FALSE)))</f>
        <v>10*</v>
      </c>
      <c r="D34" s="71" t="str">
        <f>IF($B34="","",IF(VLOOKUP($B34,'RouteDetail&amp;ReductionPrioritySr'!$B$5:$T$779,'Route_Detail&amp;Reduction_Priority'!D$1,FALSE)="","",VLOOKUP($B34,'RouteDetail&amp;ReductionPrioritySr'!$B$5:$T$779,'Route_Detail&amp;Reduction_Priority'!D$1,FALSE)))</f>
        <v>Capitol Hill - Seattle CBD</v>
      </c>
      <c r="E34" s="170">
        <f>IF($B34="","",IF(VLOOKUP($B34,'RouteDetail&amp;ReductionPrioritySr'!$B$5:$T$779,'Route_Detail&amp;Reduction_Priority'!E$1,FALSE)="","",VLOOKUP($B34,'RouteDetail&amp;ReductionPrioritySr'!$B$5:$T$779,'Route_Detail&amp;Reduction_Priority'!E$1,FALSE)))</f>
        <v>50.9</v>
      </c>
      <c r="F34" s="162">
        <f>IF($B34="","",IF(VLOOKUP($B34,'RouteDetail&amp;ReductionPrioritySr'!$B$5:$T$779,'Route_Detail&amp;Reduction_Priority'!F$1,FALSE)="","",VLOOKUP($B34,'RouteDetail&amp;ReductionPrioritySr'!$B$5:$T$779,'Route_Detail&amp;Reduction_Priority'!F$1,FALSE)))</f>
        <v>10.4</v>
      </c>
      <c r="G34" s="162">
        <f>IF($B34="","",IF(VLOOKUP($B34,'RouteDetail&amp;ReductionPrioritySr'!$B$5:$T$779,'Route_Detail&amp;Reduction_Priority'!G$1,FALSE)="","",VLOOKUP($B34,'RouteDetail&amp;ReductionPrioritySr'!$B$5:$T$779,'Route_Detail&amp;Reduction_Priority'!G$1,FALSE)))</f>
        <v>52.2</v>
      </c>
      <c r="H34" s="162">
        <f>IF($B34="","",IF(VLOOKUP($B34,'RouteDetail&amp;ReductionPrioritySr'!$B$5:$T$779,'Route_Detail&amp;Reduction_Priority'!H$1,FALSE)="","",VLOOKUP($B34,'RouteDetail&amp;ReductionPrioritySr'!$B$5:$T$779,'Route_Detail&amp;Reduction_Priority'!H$1,FALSE)))</f>
        <v>10.9</v>
      </c>
      <c r="I34" s="162">
        <f>IF($B34="","",IF(VLOOKUP($B34,'RouteDetail&amp;ReductionPrioritySr'!$B$5:$T$779,'Route_Detail&amp;Reduction_Priority'!I$1,FALSE)="","",VLOOKUP($B34,'RouteDetail&amp;ReductionPrioritySr'!$B$5:$T$779,'Route_Detail&amp;Reduction_Priority'!I$1,FALSE)))</f>
        <v>35</v>
      </c>
      <c r="J34" s="171">
        <f>IF($B34="","",IF(VLOOKUP($B34,'RouteDetail&amp;ReductionPrioritySr'!$B$5:$T$779,'Route_Detail&amp;Reduction_Priority'!J$1,FALSE)="","",VLOOKUP($B34,'RouteDetail&amp;ReductionPrioritySr'!$B$5:$T$779,'Route_Detail&amp;Reduction_Priority'!J$1,FALSE)))</f>
        <v>7.7</v>
      </c>
      <c r="K34" s="62">
        <f>IF($B34="","",IF(VLOOKUP($B34,'RouteDetail&amp;ReductionPrioritySr'!$B$5:$T$779,'Route_Detail&amp;Reduction_Priority'!K$1,FALSE)="","",VLOOKUP($B34,'RouteDetail&amp;ReductionPrioritySr'!$B$5:$T$779,'Route_Detail&amp;Reduction_Priority'!K$1,FALSE)))</f>
        <v>21</v>
      </c>
      <c r="L34" s="62" t="str">
        <f>IF($B34="","",IF(VLOOKUP($B34,'RouteDetail&amp;ReductionPrioritySr'!$B$5:$T$779,'Route_Detail&amp;Reduction_Priority'!L$1,FALSE)="","",VLOOKUP($B34,'RouteDetail&amp;ReductionPrioritySr'!$B$5:$T$779,'Route_Detail&amp;Reduction_Priority'!L$1,FALSE)))</f>
        <v>Very Frequent</v>
      </c>
      <c r="M34" s="110" t="str">
        <f>IF($B34="","",IF(VLOOKUP($B34,'RouteDetail&amp;ReductionPrioritySr'!$B$5:$T$779,'Route_Detail&amp;Reduction_Priority'!M$1,FALSE)="","",VLOOKUP($B34,'RouteDetail&amp;ReductionPrioritySr'!$B$5:$T$779,'Route_Detail&amp;Reduction_Priority'!M$1,FALSE)))</f>
        <v/>
      </c>
      <c r="N34" s="112" t="str">
        <f>IF($B34="","",IF(VLOOKUP($B34,'RouteDetail&amp;ReductionPrioritySr'!$B$5:$T$779,'Route_Detail&amp;Reduction_Priority'!N$1,FALSE)="","",VLOOKUP($B34,'RouteDetail&amp;ReductionPrioritySr'!$B$5:$T$779,'Route_Detail&amp;Reduction_Priority'!N$1,FALSE)))</f>
        <v/>
      </c>
      <c r="O34" s="110" t="str">
        <f>IF($B34="","",IF(VLOOKUP($B34,'RouteDetail&amp;ReductionPrioritySr'!$B$5:$T$779,'Route_Detail&amp;Reduction_Priority'!O$1,FALSE)="","",VLOOKUP($B34,'RouteDetail&amp;ReductionPrioritySr'!$B$5:$T$779,'Route_Detail&amp;Reduction_Priority'!O$1,FALSE)))</f>
        <v>At</v>
      </c>
      <c r="P34" s="365" t="str">
        <f>IF($B34="","",IF(VLOOKUP($B34,'RouteDetail&amp;ReductionPrioritySr'!$B$5:$T$779,'Route_Detail&amp;Reduction_Priority'!P$1,FALSE)="","",VLOOKUP($B34,'RouteDetail&amp;ReductionPrioritySr'!$B$5:$T$779,'Route_Detail&amp;Reduction_Priority'!P$1,FALSE)))</f>
        <v>At</v>
      </c>
      <c r="Q34" s="112" t="str">
        <f>IF($B34="","",IF(VLOOKUP($B34,'RouteDetail&amp;ReductionPrioritySr'!$B$5:$T$779,'Route_Detail&amp;Reduction_Priority'!Q$1,FALSE)="","",VLOOKUP($B34,'RouteDetail&amp;ReductionPrioritySr'!$B$5:$T$779,'Route_Detail&amp;Reduction_Priority'!Q$1,FALSE)))</f>
        <v>At</v>
      </c>
      <c r="R34" s="110">
        <f>IF($B34="","",IF(VLOOKUP($B34,'RouteDetail&amp;ReductionPrioritySr'!$B$5:$T$779,'Route_Detail&amp;Reduction_Priority'!R$1,FALSE)="","",VLOOKUP($B34,'RouteDetail&amp;ReductionPrioritySr'!$B$5:$T$779,'Route_Detail&amp;Reduction_Priority'!R$1,FALSE)))</f>
        <v>1</v>
      </c>
      <c r="S34" s="365">
        <f>IF($B34="","",IF(VLOOKUP($B34,'RouteDetail&amp;ReductionPrioritySr'!$B$5:$T$779,'Route_Detail&amp;Reduction_Priority'!S$1,FALSE)="","",VLOOKUP($B34,'RouteDetail&amp;ReductionPrioritySr'!$B$5:$T$779,'Route_Detail&amp;Reduction_Priority'!S$1,FALSE)))</f>
        <v>3</v>
      </c>
      <c r="T34" s="363">
        <f>IF($B34="","",IF(VLOOKUP($B34,'RouteDetail&amp;ReductionPrioritySr'!$B$5:$T$779,'Route_Detail&amp;Reduction_Priority'!T$1,FALSE)="","",VLOOKUP($B34,'RouteDetail&amp;ReductionPrioritySr'!$B$5:$T$779,'Route_Detail&amp;Reduction_Priority'!T$1,FALSE)))</f>
        <v>3</v>
      </c>
      <c r="U34" s="348" t="str">
        <f>IF($B34="","",IF(VLOOKUP($B34,'RouteDetail&amp;ReductionPrioritySr'!$B$5:$AT$779,'Route_Detail&amp;Reduction_Priority'!U$1,FALSE)="","",VLOOKUP($B34,'RouteDetail&amp;ReductionPrioritySr'!$B$5:$AT$779,'Route_Detail&amp;Reduction_Priority'!U$1,FALSE)))</f>
        <v>Unchanged</v>
      </c>
      <c r="V34" s="53" t="str">
        <f>IF($B34="","",IF(VLOOKUP($B34,'RouteDetail&amp;ReductionPrioritySr'!$B$5:$AT$779,'Route_Detail&amp;Reduction_Priority'!V$1,FALSE)=0,"",VLOOKUP($B34,'RouteDetail&amp;ReductionPrioritySr'!$B$5:$AT$779,'Route_Detail&amp;Reduction_Priority'!V$1,FALSE)))</f>
        <v/>
      </c>
      <c r="W34" s="358" t="str">
        <f>IF($B34="","",IF(VLOOKUP($B34,'RouteDetail&amp;ReductionPrioritySr'!$B$5:$AT$779,'Route_Detail&amp;Reduction_Priority'!W$1,FALSE)=0,"",VLOOKUP($B34,'RouteDetail&amp;ReductionPrioritySr'!$B$5:$AT$779,'Route_Detail&amp;Reduction_Priority'!W$1,FALSE)))</f>
        <v>N/A</v>
      </c>
      <c r="X34" s="395" t="str">
        <f>IF($B34="","",IF(VLOOKUP($B34,'RouteDetail&amp;ReductionPrioritySr'!$B$5:$AT$779,'Route_Detail&amp;Reduction_Priority'!X$1,FALSE)="","",VLOOKUP($B34,'RouteDetail&amp;ReductionPrioritySr'!$B$5:$AT$779,'Route_Detail&amp;Reduction_Priority'!X$1,FALSE)))</f>
        <v>Unchanged</v>
      </c>
      <c r="Y34" s="110">
        <f>IF($B34="","",IF(VLOOKUP($B34,'RouteDetail&amp;ReductionPrioritySr'!$B$5:$AT$779,'Route_Detail&amp;Reduction_Priority'!Y$1,FALSE)="","",VLOOKUP($B34,'RouteDetail&amp;ReductionPrioritySr'!$B$5:$AT$779,'Route_Detail&amp;Reduction_Priority'!Y$1,FALSE)))</f>
        <v>10</v>
      </c>
      <c r="Z34" s="365">
        <f>IF($B34="","",IF(VLOOKUP($B34,'RouteDetail&amp;ReductionPrioritySr'!$B$5:$AT$779,'Route_Detail&amp;Reduction_Priority'!Z$1,FALSE)="","",VLOOKUP($B34,'RouteDetail&amp;ReductionPrioritySr'!$B$5:$AT$779,'Route_Detail&amp;Reduction_Priority'!Z$1,FALSE)))</f>
        <v>15</v>
      </c>
      <c r="AA34" s="365">
        <f>IF($B34="","",IF(VLOOKUP($B34,'RouteDetail&amp;ReductionPrioritySr'!$B$5:$AT$779,'Route_Detail&amp;Reduction_Priority'!AA$1,FALSE)="","",VLOOKUP($B34,'RouteDetail&amp;ReductionPrioritySr'!$B$5:$AT$779,'Route_Detail&amp;Reduction_Priority'!AA$1,FALSE)))</f>
        <v>30</v>
      </c>
      <c r="AB34" s="365">
        <f>IF($B34="","",IF(VLOOKUP($B34,'RouteDetail&amp;ReductionPrioritySr'!$B$5:$AT$779,'Route_Detail&amp;Reduction_Priority'!AB$1,FALSE)="","",VLOOKUP($B34,'RouteDetail&amp;ReductionPrioritySr'!$B$5:$AT$779,'Route_Detail&amp;Reduction_Priority'!AB$1,FALSE)))</f>
        <v>15</v>
      </c>
      <c r="AC34" s="365">
        <f>IF($B34="","",IF(VLOOKUP($B34,'RouteDetail&amp;ReductionPrioritySr'!$B$5:$AT$779,'Route_Detail&amp;Reduction_Priority'!AC$1,FALSE)="","",VLOOKUP($B34,'RouteDetail&amp;ReductionPrioritySr'!$B$5:$AT$779,'Route_Detail&amp;Reduction_Priority'!AC$1,FALSE)))</f>
        <v>30</v>
      </c>
      <c r="AD34" s="350" t="str">
        <f>IF($B34="","",IF(VLOOKUP($B34,'RouteDetail&amp;ReductionPrioritySr'!$B$5:$AT$779,'Route_Detail&amp;Reduction_Priority'!AD$1,FALSE)=0,"",VLOOKUP($B34,'RouteDetail&amp;ReductionPrioritySr'!$B$5:$AT$779,'Route_Detail&amp;Reduction_Priority'!AD$1,FALSE)))</f>
        <v>Before 1:00 AM</v>
      </c>
      <c r="AE34" s="397" t="str">
        <f>IF($B34="","",IF(VLOOKUP($B34,'RouteDetail&amp;ReductionPrioritySr'!$B$5:$AT$779,'Route_Detail&amp;Reduction_Priority'!AE$1,FALSE)=0,"",VLOOKUP($B34,'RouteDetail&amp;ReductionPrioritySr'!$B$5:$AT$779,'Route_Detail&amp;Reduction_Priority'!AE$1,FALSE)))</f>
        <v/>
      </c>
      <c r="AF34" s="147">
        <f>IF($B34="","",IF(VLOOKUP($B34,'RouteDetail&amp;ReductionPrioritySr'!$B$5:$AT$566,'Route_Detail&amp;Reduction_Priority'!AF$1,FALSE)="","",VLOOKUP($B34,'RouteDetail&amp;ReductionPrioritySr'!$B$5:$AT$566,'Route_Detail&amp;Reduction_Priority'!AF$1,FALSE)))</f>
        <v>4</v>
      </c>
      <c r="AG34" s="147">
        <f>IF($B34="","",IF(VLOOKUP($B34,'RouteDetail&amp;ReductionPrioritySr'!$B$5:$AT$566,'Route_Detail&amp;Reduction_Priority'!AG$1,FALSE)="","",VLOOKUP($B34,'RouteDetail&amp;ReductionPrioritySr'!$B$5:$AT$566,'Route_Detail&amp;Reduction_Priority'!AG$1,FALSE)))</f>
        <v>1</v>
      </c>
      <c r="AH34" s="147">
        <f>IF($B34="","",IF(VLOOKUP($B34,'RouteDetail&amp;ReductionPrioritySr'!$B$5:$AT$566,'Route_Detail&amp;Reduction_Priority'!AH$1,FALSE)="","",VLOOKUP($B34,'RouteDetail&amp;ReductionPrioritySr'!$B$5:$AT$566,'Route_Detail&amp;Reduction_Priority'!AH$1,FALSE)))</f>
        <v>4</v>
      </c>
      <c r="AI34" s="147">
        <f>IF($B34="","",IF(VLOOKUP($B34,'RouteDetail&amp;ReductionPrioritySr'!$B$5:$AT$566,'Route_Detail&amp;Reduction_Priority'!AI$1,FALSE)="","",VLOOKUP($B34,'RouteDetail&amp;ReductionPrioritySr'!$B$5:$AT$566,'Route_Detail&amp;Reduction_Priority'!AI$1,FALSE)))</f>
        <v>2</v>
      </c>
      <c r="AJ34" s="147">
        <f>IF($B34="","",IF(VLOOKUP($B34,'RouteDetail&amp;ReductionPrioritySr'!$B$5:$AT$566,'Route_Detail&amp;Reduction_Priority'!AJ$1,FALSE)="","",VLOOKUP($B34,'RouteDetail&amp;ReductionPrioritySr'!$B$5:$AT$566,'Route_Detail&amp;Reduction_Priority'!AJ$1,FALSE)))</f>
        <v>4</v>
      </c>
      <c r="AK34" s="147">
        <f>IF($B34="","",IF(VLOOKUP($B34,'RouteDetail&amp;ReductionPrioritySr'!$B$5:$AT$566,'Route_Detail&amp;Reduction_Priority'!AK$1,FALSE)="","",VLOOKUP($B34,'RouteDetail&amp;ReductionPrioritySr'!$B$5:$AT$566,'Route_Detail&amp;Reduction_Priority'!AK$1,FALSE)))</f>
        <v>2</v>
      </c>
    </row>
    <row r="35" spans="1:37" ht="15" customHeight="1" x14ac:dyDescent="0.25">
      <c r="A35">
        <v>13</v>
      </c>
      <c r="B35" s="110">
        <f>IF(HLOOKUP($C$3,'Route by Jurisdiction'!$A$1:$AP$214,A35,FALSE)="","",HLOOKUP($C$3,'Route by Jurisdiction'!$A$1:$AP$214,A35,FALSE))</f>
        <v>11</v>
      </c>
      <c r="C35" s="110" t="str">
        <f>IF($B35="","",IF(VLOOKUP($B35,'RouteDetail&amp;ReductionPrioritySr'!$B$5:$T$779,'Route_Detail&amp;Reduction_Priority'!C$1,FALSE)="","",VLOOKUP($B35,'RouteDetail&amp;ReductionPrioritySr'!$B$5:$T$779,'Route_Detail&amp;Reduction_Priority'!C$1,FALSE)))</f>
        <v>11*</v>
      </c>
      <c r="D35" s="71" t="str">
        <f>IF($B35="","",IF(VLOOKUP($B35,'RouteDetail&amp;ReductionPrioritySr'!$B$5:$T$779,'Route_Detail&amp;Reduction_Priority'!D$1,FALSE)="","",VLOOKUP($B35,'RouteDetail&amp;ReductionPrioritySr'!$B$5:$T$779,'Route_Detail&amp;Reduction_Priority'!D$1,FALSE)))</f>
        <v>Madison Park - Seattle CBD</v>
      </c>
      <c r="E35" s="170">
        <f>IF($B35="","",IF(VLOOKUP($B35,'RouteDetail&amp;ReductionPrioritySr'!$B$5:$T$779,'Route_Detail&amp;Reduction_Priority'!E$1,FALSE)="","",VLOOKUP($B35,'RouteDetail&amp;ReductionPrioritySr'!$B$5:$T$779,'Route_Detail&amp;Reduction_Priority'!E$1,FALSE)))</f>
        <v>52.7</v>
      </c>
      <c r="F35" s="162">
        <f>IF($B35="","",IF(VLOOKUP($B35,'RouteDetail&amp;ReductionPrioritySr'!$B$5:$T$779,'Route_Detail&amp;Reduction_Priority'!F$1,FALSE)="","",VLOOKUP($B35,'RouteDetail&amp;ReductionPrioritySr'!$B$5:$T$779,'Route_Detail&amp;Reduction_Priority'!F$1,FALSE)))</f>
        <v>10.199999999999999</v>
      </c>
      <c r="G35" s="162">
        <f>IF($B35="","",IF(VLOOKUP($B35,'RouteDetail&amp;ReductionPrioritySr'!$B$5:$T$779,'Route_Detail&amp;Reduction_Priority'!G$1,FALSE)="","",VLOOKUP($B35,'RouteDetail&amp;ReductionPrioritySr'!$B$5:$T$779,'Route_Detail&amp;Reduction_Priority'!G$1,FALSE)))</f>
        <v>48.7</v>
      </c>
      <c r="H35" s="162">
        <f>IF($B35="","",IF(VLOOKUP($B35,'RouteDetail&amp;ReductionPrioritySr'!$B$5:$T$779,'Route_Detail&amp;Reduction_Priority'!H$1,FALSE)="","",VLOOKUP($B35,'RouteDetail&amp;ReductionPrioritySr'!$B$5:$T$779,'Route_Detail&amp;Reduction_Priority'!H$1,FALSE)))</f>
        <v>9.4</v>
      </c>
      <c r="I35" s="162">
        <f>IF($B35="","",IF(VLOOKUP($B35,'RouteDetail&amp;ReductionPrioritySr'!$B$5:$T$779,'Route_Detail&amp;Reduction_Priority'!I$1,FALSE)="","",VLOOKUP($B35,'RouteDetail&amp;ReductionPrioritySr'!$B$5:$T$779,'Route_Detail&amp;Reduction_Priority'!I$1,FALSE)))</f>
        <v>38.4</v>
      </c>
      <c r="J35" s="171">
        <f>IF($B35="","",IF(VLOOKUP($B35,'RouteDetail&amp;ReductionPrioritySr'!$B$5:$T$779,'Route_Detail&amp;Reduction_Priority'!J$1,FALSE)="","",VLOOKUP($B35,'RouteDetail&amp;ReductionPrioritySr'!$B$5:$T$779,'Route_Detail&amp;Reduction_Priority'!J$1,FALSE)))</f>
        <v>6.5</v>
      </c>
      <c r="K35" s="62">
        <f>IF($B35="","",IF(VLOOKUP($B35,'RouteDetail&amp;ReductionPrioritySr'!$B$5:$T$779,'Route_Detail&amp;Reduction_Priority'!K$1,FALSE)="","",VLOOKUP($B35,'RouteDetail&amp;ReductionPrioritySr'!$B$5:$T$779,'Route_Detail&amp;Reduction_Priority'!K$1,FALSE)))</f>
        <v>59</v>
      </c>
      <c r="L35" s="62" t="str">
        <f>IF($B35="","",IF(VLOOKUP($B35,'RouteDetail&amp;ReductionPrioritySr'!$B$5:$T$779,'Route_Detail&amp;Reduction_Priority'!L$1,FALSE)="","",VLOOKUP($B35,'RouteDetail&amp;ReductionPrioritySr'!$B$5:$T$779,'Route_Detail&amp;Reduction_Priority'!L$1,FALSE)))</f>
        <v>Very Frequent</v>
      </c>
      <c r="M35" s="110" t="str">
        <f>IF($B35="","",IF(VLOOKUP($B35,'RouteDetail&amp;ReductionPrioritySr'!$B$5:$T$779,'Route_Detail&amp;Reduction_Priority'!M$1,FALSE)="","",VLOOKUP($B35,'RouteDetail&amp;ReductionPrioritySr'!$B$5:$T$779,'Route_Detail&amp;Reduction_Priority'!M$1,FALSE)))</f>
        <v/>
      </c>
      <c r="N35" s="112" t="str">
        <f>IF($B35="","",IF(VLOOKUP($B35,'RouteDetail&amp;ReductionPrioritySr'!$B$5:$T$779,'Route_Detail&amp;Reduction_Priority'!N$1,FALSE)="","",VLOOKUP($B35,'RouteDetail&amp;ReductionPrioritySr'!$B$5:$T$779,'Route_Detail&amp;Reduction_Priority'!N$1,FALSE)))</f>
        <v/>
      </c>
      <c r="O35" s="110" t="str">
        <f>IF($B35="","",IF(VLOOKUP($B35,'RouteDetail&amp;ReductionPrioritySr'!$B$5:$T$779,'Route_Detail&amp;Reduction_Priority'!O$1,FALSE)="","",VLOOKUP($B35,'RouteDetail&amp;ReductionPrioritySr'!$B$5:$T$779,'Route_Detail&amp;Reduction_Priority'!O$1,FALSE)))</f>
        <v>At</v>
      </c>
      <c r="P35" s="365" t="str">
        <f>IF($B35="","",IF(VLOOKUP($B35,'RouteDetail&amp;ReductionPrioritySr'!$B$5:$T$779,'Route_Detail&amp;Reduction_Priority'!P$1,FALSE)="","",VLOOKUP($B35,'RouteDetail&amp;ReductionPrioritySr'!$B$5:$T$779,'Route_Detail&amp;Reduction_Priority'!P$1,FALSE)))</f>
        <v>Below</v>
      </c>
      <c r="Q35" s="112" t="str">
        <f>IF($B35="","",IF(VLOOKUP($B35,'RouteDetail&amp;ReductionPrioritySr'!$B$5:$T$779,'Route_Detail&amp;Reduction_Priority'!Q$1,FALSE)="","",VLOOKUP($B35,'RouteDetail&amp;ReductionPrioritySr'!$B$5:$T$779,'Route_Detail&amp;Reduction_Priority'!Q$1,FALSE)))</f>
        <v>At</v>
      </c>
      <c r="R35" s="110">
        <f>IF($B35="","",IF(VLOOKUP($B35,'RouteDetail&amp;ReductionPrioritySr'!$B$5:$T$779,'Route_Detail&amp;Reduction_Priority'!R$1,FALSE)="","",VLOOKUP($B35,'RouteDetail&amp;ReductionPrioritySr'!$B$5:$T$779,'Route_Detail&amp;Reduction_Priority'!R$1,FALSE)))</f>
        <v>1</v>
      </c>
      <c r="S35" s="365">
        <f>IF($B35="","",IF(VLOOKUP($B35,'RouteDetail&amp;ReductionPrioritySr'!$B$5:$T$779,'Route_Detail&amp;Reduction_Priority'!S$1,FALSE)="","",VLOOKUP($B35,'RouteDetail&amp;ReductionPrioritySr'!$B$5:$T$779,'Route_Detail&amp;Reduction_Priority'!S$1,FALSE)))</f>
        <v>4</v>
      </c>
      <c r="T35" s="363">
        <f>IF($B35="","",IF(VLOOKUP($B35,'RouteDetail&amp;ReductionPrioritySr'!$B$5:$T$779,'Route_Detail&amp;Reduction_Priority'!T$1,FALSE)="","",VLOOKUP($B35,'RouteDetail&amp;ReductionPrioritySr'!$B$5:$T$779,'Route_Detail&amp;Reduction_Priority'!T$1,FALSE)))</f>
        <v>3</v>
      </c>
      <c r="U35" s="348" t="str">
        <f>IF($B35="","",IF(VLOOKUP($B35,'RouteDetail&amp;ReductionPrioritySr'!$B$5:$AT$779,'Route_Detail&amp;Reduction_Priority'!U$1,FALSE)="","",VLOOKUP($B35,'RouteDetail&amp;ReductionPrioritySr'!$B$5:$AT$779,'Route_Detail&amp;Reduction_Priority'!U$1,FALSE)))</f>
        <v>Revised</v>
      </c>
      <c r="V35" s="53" t="str">
        <f>IF($B35="","",IF(VLOOKUP($B35,'RouteDetail&amp;ReductionPrioritySr'!$B$5:$AT$779,'Route_Detail&amp;Reduction_Priority'!V$1,FALSE)=0,"",VLOOKUP($B35,'RouteDetail&amp;ReductionPrioritySr'!$B$5:$AT$779,'Route_Detail&amp;Reduction_Priority'!V$1,FALSE)))</f>
        <v>Low performing</v>
      </c>
      <c r="W35" s="358">
        <f>IF($B35="","",IF(VLOOKUP($B35,'RouteDetail&amp;ReductionPrioritySr'!$B$5:$AT$779,'Route_Detail&amp;Reduction_Priority'!W$1,FALSE)=0,"",VLOOKUP($B35,'RouteDetail&amp;ReductionPrioritySr'!$B$5:$AT$779,'Route_Detail&amp;Reduction_Priority'!W$1,FALSE)))</f>
        <v>42248</v>
      </c>
      <c r="X35" s="395" t="str">
        <f>IF($B35="","",IF(VLOOKUP($B35,'RouteDetail&amp;ReductionPrioritySr'!$B$5:$AT$779,'Route_Detail&amp;Reduction_Priority'!X$1,FALSE)="","",VLOOKUP($B35,'RouteDetail&amp;ReductionPrioritySr'!$B$5:$AT$779,'Route_Detail&amp;Reduction_Priority'!X$1,FALSE)))</f>
        <v>End service earlier.</v>
      </c>
      <c r="Y35" s="110">
        <f>IF($B35="","",IF(VLOOKUP($B35,'RouteDetail&amp;ReductionPrioritySr'!$B$5:$AT$779,'Route_Detail&amp;Reduction_Priority'!Y$1,FALSE)="","",VLOOKUP($B35,'RouteDetail&amp;ReductionPrioritySr'!$B$5:$AT$779,'Route_Detail&amp;Reduction_Priority'!Y$1,FALSE)))</f>
        <v>15</v>
      </c>
      <c r="Z35" s="365">
        <f>IF($B35="","",IF(VLOOKUP($B35,'RouteDetail&amp;ReductionPrioritySr'!$B$5:$AT$779,'Route_Detail&amp;Reduction_Priority'!Z$1,FALSE)="","",VLOOKUP($B35,'RouteDetail&amp;ReductionPrioritySr'!$B$5:$AT$779,'Route_Detail&amp;Reduction_Priority'!Z$1,FALSE)))</f>
        <v>30</v>
      </c>
      <c r="AA35" s="365" t="str">
        <f>IF($B35="","",IF(VLOOKUP($B35,'RouteDetail&amp;ReductionPrioritySr'!$B$5:$AT$779,'Route_Detail&amp;Reduction_Priority'!AA$1,FALSE)="","",VLOOKUP($B35,'RouteDetail&amp;ReductionPrioritySr'!$B$5:$AT$779,'Route_Detail&amp;Reduction_Priority'!AA$1,FALSE)))</f>
        <v>30-60</v>
      </c>
      <c r="AB35" s="365">
        <f>IF($B35="","",IF(VLOOKUP($B35,'RouteDetail&amp;ReductionPrioritySr'!$B$5:$AT$779,'Route_Detail&amp;Reduction_Priority'!AB$1,FALSE)="","",VLOOKUP($B35,'RouteDetail&amp;ReductionPrioritySr'!$B$5:$AT$779,'Route_Detail&amp;Reduction_Priority'!AB$1,FALSE)))</f>
        <v>30</v>
      </c>
      <c r="AC35" s="365">
        <f>IF($B35="","",IF(VLOOKUP($B35,'RouteDetail&amp;ReductionPrioritySr'!$B$5:$AT$779,'Route_Detail&amp;Reduction_Priority'!AC$1,FALSE)="","",VLOOKUP($B35,'RouteDetail&amp;ReductionPrioritySr'!$B$5:$AT$779,'Route_Detail&amp;Reduction_Priority'!AC$1,FALSE)))</f>
        <v>30</v>
      </c>
      <c r="AD35" s="350" t="str">
        <f>IF($B35="","",IF(VLOOKUP($B35,'RouteDetail&amp;ReductionPrioritySr'!$B$5:$AT$779,'Route_Detail&amp;Reduction_Priority'!AD$1,FALSE)=0,"",VLOOKUP($B35,'RouteDetail&amp;ReductionPrioritySr'!$B$5:$AT$779,'Route_Detail&amp;Reduction_Priority'!AD$1,FALSE)))</f>
        <v>Before 11:00 PM</v>
      </c>
      <c r="AE35" s="397" t="str">
        <f>IF($B35="","",IF(VLOOKUP($B35,'RouteDetail&amp;ReductionPrioritySr'!$B$5:$AT$779,'Route_Detail&amp;Reduction_Priority'!AE$1,FALSE)=0,"",VLOOKUP($B35,'RouteDetail&amp;ReductionPrioritySr'!$B$5:$AT$779,'Route_Detail&amp;Reduction_Priority'!AE$1,FALSE)))</f>
        <v/>
      </c>
      <c r="AF35" s="147">
        <f>IF($B35="","",IF(VLOOKUP($B35,'RouteDetail&amp;ReductionPrioritySr'!$B$5:$AT$566,'Route_Detail&amp;Reduction_Priority'!AF$1,FALSE)="","",VLOOKUP($B35,'RouteDetail&amp;ReductionPrioritySr'!$B$5:$AT$566,'Route_Detail&amp;Reduction_Priority'!AF$1,FALSE)))</f>
        <v>4</v>
      </c>
      <c r="AG35" s="147">
        <f>IF($B35="","",IF(VLOOKUP($B35,'RouteDetail&amp;ReductionPrioritySr'!$B$5:$AT$566,'Route_Detail&amp;Reduction_Priority'!AG$1,FALSE)="","",VLOOKUP($B35,'RouteDetail&amp;ReductionPrioritySr'!$B$5:$AT$566,'Route_Detail&amp;Reduction_Priority'!AG$1,FALSE)))</f>
        <v>1</v>
      </c>
      <c r="AH35" s="147">
        <f>IF($B35="","",IF(VLOOKUP($B35,'RouteDetail&amp;ReductionPrioritySr'!$B$5:$AT$566,'Route_Detail&amp;Reduction_Priority'!AH$1,FALSE)="","",VLOOKUP($B35,'RouteDetail&amp;ReductionPrioritySr'!$B$5:$AT$566,'Route_Detail&amp;Reduction_Priority'!AH$1,FALSE)))</f>
        <v>3</v>
      </c>
      <c r="AI35" s="147">
        <f>IF($B35="","",IF(VLOOKUP($B35,'RouteDetail&amp;ReductionPrioritySr'!$B$5:$AT$566,'Route_Detail&amp;Reduction_Priority'!AI$1,FALSE)="","",VLOOKUP($B35,'RouteDetail&amp;ReductionPrioritySr'!$B$5:$AT$566,'Route_Detail&amp;Reduction_Priority'!AI$1,FALSE)))</f>
        <v>1</v>
      </c>
      <c r="AJ35" s="147">
        <f>IF($B35="","",IF(VLOOKUP($B35,'RouteDetail&amp;ReductionPrioritySr'!$B$5:$AT$566,'Route_Detail&amp;Reduction_Priority'!AJ$1,FALSE)="","",VLOOKUP($B35,'RouteDetail&amp;ReductionPrioritySr'!$B$5:$AT$566,'Route_Detail&amp;Reduction_Priority'!AJ$1,FALSE)))</f>
        <v>4</v>
      </c>
      <c r="AK35" s="147">
        <f>IF($B35="","",IF(VLOOKUP($B35,'RouteDetail&amp;ReductionPrioritySr'!$B$5:$AT$566,'Route_Detail&amp;Reduction_Priority'!AK$1,FALSE)="","",VLOOKUP($B35,'RouteDetail&amp;ReductionPrioritySr'!$B$5:$AT$566,'Route_Detail&amp;Reduction_Priority'!AK$1,FALSE)))</f>
        <v>2</v>
      </c>
    </row>
    <row r="36" spans="1:37" ht="15" customHeight="1" x14ac:dyDescent="0.25">
      <c r="A36">
        <v>14</v>
      </c>
      <c r="B36" s="110">
        <f>IF(HLOOKUP($C$3,'Route by Jurisdiction'!$A$1:$AP$214,A36,FALSE)="","",HLOOKUP($C$3,'Route by Jurisdiction'!$A$1:$AP$214,A36,FALSE))</f>
        <v>12</v>
      </c>
      <c r="C36" s="110" t="str">
        <f>IF($B36="","",IF(VLOOKUP($B36,'RouteDetail&amp;ReductionPrioritySr'!$B$5:$T$779,'Route_Detail&amp;Reduction_Priority'!C$1,FALSE)="","",VLOOKUP($B36,'RouteDetail&amp;ReductionPrioritySr'!$B$5:$T$779,'Route_Detail&amp;Reduction_Priority'!C$1,FALSE)))</f>
        <v>12*</v>
      </c>
      <c r="D36" s="71" t="str">
        <f>IF($B36="","",IF(VLOOKUP($B36,'RouteDetail&amp;ReductionPrioritySr'!$B$5:$T$779,'Route_Detail&amp;Reduction_Priority'!D$1,FALSE)="","",VLOOKUP($B36,'RouteDetail&amp;ReductionPrioritySr'!$B$5:$T$779,'Route_Detail&amp;Reduction_Priority'!D$1,FALSE)))</f>
        <v>Interlaken Park - Seattle CBD</v>
      </c>
      <c r="E36" s="170">
        <f>IF($B36="","",IF(VLOOKUP($B36,'RouteDetail&amp;ReductionPrioritySr'!$B$5:$T$779,'Route_Detail&amp;Reduction_Priority'!E$1,FALSE)="","",VLOOKUP($B36,'RouteDetail&amp;ReductionPrioritySr'!$B$5:$T$779,'Route_Detail&amp;Reduction_Priority'!E$1,FALSE)))</f>
        <v>50.6</v>
      </c>
      <c r="F36" s="162">
        <f>IF($B36="","",IF(VLOOKUP($B36,'RouteDetail&amp;ReductionPrioritySr'!$B$5:$T$779,'Route_Detail&amp;Reduction_Priority'!F$1,FALSE)="","",VLOOKUP($B36,'RouteDetail&amp;ReductionPrioritySr'!$B$5:$T$779,'Route_Detail&amp;Reduction_Priority'!F$1,FALSE)))</f>
        <v>9.5</v>
      </c>
      <c r="G36" s="162">
        <f>IF($B36="","",IF(VLOOKUP($B36,'RouteDetail&amp;ReductionPrioritySr'!$B$5:$T$779,'Route_Detail&amp;Reduction_Priority'!G$1,FALSE)="","",VLOOKUP($B36,'RouteDetail&amp;ReductionPrioritySr'!$B$5:$T$779,'Route_Detail&amp;Reduction_Priority'!G$1,FALSE)))</f>
        <v>38</v>
      </c>
      <c r="H36" s="162">
        <f>IF($B36="","",IF(VLOOKUP($B36,'RouteDetail&amp;ReductionPrioritySr'!$B$5:$T$779,'Route_Detail&amp;Reduction_Priority'!H$1,FALSE)="","",VLOOKUP($B36,'RouteDetail&amp;ReductionPrioritySr'!$B$5:$T$779,'Route_Detail&amp;Reduction_Priority'!H$1,FALSE)))</f>
        <v>6.3</v>
      </c>
      <c r="I36" s="162">
        <f>IF($B36="","",IF(VLOOKUP($B36,'RouteDetail&amp;ReductionPrioritySr'!$B$5:$T$779,'Route_Detail&amp;Reduction_Priority'!I$1,FALSE)="","",VLOOKUP($B36,'RouteDetail&amp;ReductionPrioritySr'!$B$5:$T$779,'Route_Detail&amp;Reduction_Priority'!I$1,FALSE)))</f>
        <v>16.399999999999999</v>
      </c>
      <c r="J36" s="171">
        <f>IF($B36="","",IF(VLOOKUP($B36,'RouteDetail&amp;ReductionPrioritySr'!$B$5:$T$779,'Route_Detail&amp;Reduction_Priority'!J$1,FALSE)="","",VLOOKUP($B36,'RouteDetail&amp;ReductionPrioritySr'!$B$5:$T$779,'Route_Detail&amp;Reduction_Priority'!J$1,FALSE)))</f>
        <v>2.7</v>
      </c>
      <c r="K36" s="62">
        <f>IF($B36="","",IF(VLOOKUP($B36,'RouteDetail&amp;ReductionPrioritySr'!$B$5:$T$779,'Route_Detail&amp;Reduction_Priority'!K$1,FALSE)="","",VLOOKUP($B36,'RouteDetail&amp;ReductionPrioritySr'!$B$5:$T$779,'Route_Detail&amp;Reduction_Priority'!K$1,FALSE)))</f>
        <v>22</v>
      </c>
      <c r="L36" s="62" t="str">
        <f>IF($B36="","",IF(VLOOKUP($B36,'RouteDetail&amp;ReductionPrioritySr'!$B$5:$T$779,'Route_Detail&amp;Reduction_Priority'!L$1,FALSE)="","",VLOOKUP($B36,'RouteDetail&amp;ReductionPrioritySr'!$B$5:$T$779,'Route_Detail&amp;Reduction_Priority'!L$1,FALSE)))</f>
        <v>Very Frequent</v>
      </c>
      <c r="M36" s="110" t="str">
        <f>IF($B36="","",IF(VLOOKUP($B36,'RouteDetail&amp;ReductionPrioritySr'!$B$5:$T$779,'Route_Detail&amp;Reduction_Priority'!M$1,FALSE)="","",VLOOKUP($B36,'RouteDetail&amp;ReductionPrioritySr'!$B$5:$T$779,'Route_Detail&amp;Reduction_Priority'!M$1,FALSE)))</f>
        <v/>
      </c>
      <c r="N36" s="112" t="str">
        <f>IF($B36="","",IF(VLOOKUP($B36,'RouteDetail&amp;ReductionPrioritySr'!$B$5:$T$779,'Route_Detail&amp;Reduction_Priority'!N$1,FALSE)="","",VLOOKUP($B36,'RouteDetail&amp;ReductionPrioritySr'!$B$5:$T$779,'Route_Detail&amp;Reduction_Priority'!N$1,FALSE)))</f>
        <v/>
      </c>
      <c r="O36" s="110" t="str">
        <f>IF($B36="","",IF(VLOOKUP($B36,'RouteDetail&amp;ReductionPrioritySr'!$B$5:$T$779,'Route_Detail&amp;Reduction_Priority'!O$1,FALSE)="","",VLOOKUP($B36,'RouteDetail&amp;ReductionPrioritySr'!$B$5:$T$779,'Route_Detail&amp;Reduction_Priority'!O$1,FALSE)))</f>
        <v>At</v>
      </c>
      <c r="P36" s="365" t="str">
        <f>IF($B36="","",IF(VLOOKUP($B36,'RouteDetail&amp;ReductionPrioritySr'!$B$5:$T$779,'Route_Detail&amp;Reduction_Priority'!P$1,FALSE)="","",VLOOKUP($B36,'RouteDetail&amp;ReductionPrioritySr'!$B$5:$T$779,'Route_Detail&amp;Reduction_Priority'!P$1,FALSE)))</f>
        <v>At</v>
      </c>
      <c r="Q36" s="112" t="str">
        <f>IF($B36="","",IF(VLOOKUP($B36,'RouteDetail&amp;ReductionPrioritySr'!$B$5:$T$779,'Route_Detail&amp;Reduction_Priority'!Q$1,FALSE)="","",VLOOKUP($B36,'RouteDetail&amp;ReductionPrioritySr'!$B$5:$T$779,'Route_Detail&amp;Reduction_Priority'!Q$1,FALSE)))</f>
        <v>At</v>
      </c>
      <c r="R36" s="110">
        <f>IF($B36="","",IF(VLOOKUP($B36,'RouteDetail&amp;ReductionPrioritySr'!$B$5:$T$779,'Route_Detail&amp;Reduction_Priority'!R$1,FALSE)="","",VLOOKUP($B36,'RouteDetail&amp;ReductionPrioritySr'!$B$5:$T$779,'Route_Detail&amp;Reduction_Priority'!R$1,FALSE)))</f>
        <v>1</v>
      </c>
      <c r="S36" s="365">
        <f>IF($B36="","",IF(VLOOKUP($B36,'RouteDetail&amp;ReductionPrioritySr'!$B$5:$T$779,'Route_Detail&amp;Reduction_Priority'!S$1,FALSE)="","",VLOOKUP($B36,'RouteDetail&amp;ReductionPrioritySr'!$B$5:$T$779,'Route_Detail&amp;Reduction_Priority'!S$1,FALSE)))</f>
        <v>1</v>
      </c>
      <c r="T36" s="363">
        <f>IF($B36="","",IF(VLOOKUP($B36,'RouteDetail&amp;ReductionPrioritySr'!$B$5:$T$779,'Route_Detail&amp;Reduction_Priority'!T$1,FALSE)="","",VLOOKUP($B36,'RouteDetail&amp;ReductionPrioritySr'!$B$5:$T$779,'Route_Detail&amp;Reduction_Priority'!T$1,FALSE)))</f>
        <v>1</v>
      </c>
      <c r="U36" s="348" t="str">
        <f>IF($B36="","",IF(VLOOKUP($B36,'RouteDetail&amp;ReductionPrioritySr'!$B$5:$AT$779,'Route_Detail&amp;Reduction_Priority'!U$1,FALSE)="","",VLOOKUP($B36,'RouteDetail&amp;ReductionPrioritySr'!$B$5:$AT$779,'Route_Detail&amp;Reduction_Priority'!U$1,FALSE)))</f>
        <v>Revised</v>
      </c>
      <c r="V36" s="53" t="str">
        <f>IF($B36="","",IF(VLOOKUP($B36,'RouteDetail&amp;ReductionPrioritySr'!$B$5:$AT$779,'Route_Detail&amp;Reduction_Priority'!V$1,FALSE)=0,"",VLOOKUP($B36,'RouteDetail&amp;ReductionPrioritySr'!$B$5:$AT$779,'Route_Detail&amp;Reduction_Priority'!V$1,FALSE)))</f>
        <v>Restructure</v>
      </c>
      <c r="W36" s="358">
        <f>IF($B36="","",IF(VLOOKUP($B36,'RouteDetail&amp;ReductionPrioritySr'!$B$5:$AT$779,'Route_Detail&amp;Reduction_Priority'!W$1,FALSE)=0,"",VLOOKUP($B36,'RouteDetail&amp;ReductionPrioritySr'!$B$5:$AT$779,'Route_Detail&amp;Reduction_Priority'!W$1,FALSE)))</f>
        <v>42036</v>
      </c>
      <c r="X36" s="395" t="str">
        <f>IF($B36="","",IF(VLOOKUP($B36,'RouteDetail&amp;ReductionPrioritySr'!$B$5:$AT$779,'Route_Detail&amp;Reduction_Priority'!X$1,FALSE)="","",VLOOKUP($B36,'RouteDetail&amp;ReductionPrioritySr'!$B$5:$AT$779,'Route_Detail&amp;Reduction_Priority'!X$1,FALSE)))</f>
        <v>Eliminate the part of the route northeast of E Madison Street/15th Avenue to reduce duplication with routes 10, 11 and 43.
Operate Route 12 as a one-way route during commute hours, westbound in the morning and eastbound in the afternoon.
Shift Route 2 from Seneca Street to provide service on E Madison Street.</v>
      </c>
      <c r="Y36" s="110" t="str">
        <f>IF($B36="","",IF(VLOOKUP($B36,'RouteDetail&amp;ReductionPrioritySr'!$B$5:$AT$779,'Route_Detail&amp;Reduction_Priority'!Y$1,FALSE)="","",VLOOKUP($B36,'RouteDetail&amp;ReductionPrioritySr'!$B$5:$AT$779,'Route_Detail&amp;Reduction_Priority'!Y$1,FALSE)))</f>
        <v>-</v>
      </c>
      <c r="Z36" s="365" t="str">
        <f>IF($B36="","",IF(VLOOKUP($B36,'RouteDetail&amp;ReductionPrioritySr'!$B$5:$AT$779,'Route_Detail&amp;Reduction_Priority'!Z$1,FALSE)="","",VLOOKUP($B36,'RouteDetail&amp;ReductionPrioritySr'!$B$5:$AT$779,'Route_Detail&amp;Reduction_Priority'!Z$1,FALSE)))</f>
        <v>-</v>
      </c>
      <c r="AA36" s="365" t="str">
        <f>IF($B36="","",IF(VLOOKUP($B36,'RouteDetail&amp;ReductionPrioritySr'!$B$5:$AT$779,'Route_Detail&amp;Reduction_Priority'!AA$1,FALSE)="","",VLOOKUP($B36,'RouteDetail&amp;ReductionPrioritySr'!$B$5:$AT$779,'Route_Detail&amp;Reduction_Priority'!AA$1,FALSE)))</f>
        <v>-</v>
      </c>
      <c r="AB36" s="365" t="str">
        <f>IF($B36="","",IF(VLOOKUP($B36,'RouteDetail&amp;ReductionPrioritySr'!$B$5:$AT$779,'Route_Detail&amp;Reduction_Priority'!AB$1,FALSE)="","",VLOOKUP($B36,'RouteDetail&amp;ReductionPrioritySr'!$B$5:$AT$779,'Route_Detail&amp;Reduction_Priority'!AB$1,FALSE)))</f>
        <v>-</v>
      </c>
      <c r="AC36" s="365" t="str">
        <f>IF($B36="","",IF(VLOOKUP($B36,'RouteDetail&amp;ReductionPrioritySr'!$B$5:$AT$779,'Route_Detail&amp;Reduction_Priority'!AC$1,FALSE)="","",VLOOKUP($B36,'RouteDetail&amp;ReductionPrioritySr'!$B$5:$AT$779,'Route_Detail&amp;Reduction_Priority'!AC$1,FALSE)))</f>
        <v>-</v>
      </c>
      <c r="AD36" s="350" t="str">
        <f>IF($B36="","",IF(VLOOKUP($B36,'RouteDetail&amp;ReductionPrioritySr'!$B$5:$AT$779,'Route_Detail&amp;Reduction_Priority'!AD$1,FALSE)=0,"",VLOOKUP($B36,'RouteDetail&amp;ReductionPrioritySr'!$B$5:$AT$779,'Route_Detail&amp;Reduction_Priority'!AD$1,FALSE)))</f>
        <v>-</v>
      </c>
      <c r="AE36" s="397" t="str">
        <f>IF($B36="","",IF(VLOOKUP($B36,'RouteDetail&amp;ReductionPrioritySr'!$B$5:$AT$779,'Route_Detail&amp;Reduction_Priority'!AE$1,FALSE)=0,"",VLOOKUP($B36,'RouteDetail&amp;ReductionPrioritySr'!$B$5:$AT$779,'Route_Detail&amp;Reduction_Priority'!AE$1,FALSE)))</f>
        <v>North of Madison Street, use Route 10 on 15th Avenue E, Route 11 on E Madison Street, or Route 43 on E John Street.
On Madison Street, use revised Route 2.</v>
      </c>
      <c r="AF36" s="147">
        <f>IF($B36="","",IF(VLOOKUP($B36,'RouteDetail&amp;ReductionPrioritySr'!$B$5:$AT$566,'Route_Detail&amp;Reduction_Priority'!AF$1,FALSE)="","",VLOOKUP($B36,'RouteDetail&amp;ReductionPrioritySr'!$B$5:$AT$566,'Route_Detail&amp;Reduction_Priority'!AF$1,FALSE)))</f>
        <v>4</v>
      </c>
      <c r="AG36" s="147">
        <f>IF($B36="","",IF(VLOOKUP($B36,'RouteDetail&amp;ReductionPrioritySr'!$B$5:$AT$566,'Route_Detail&amp;Reduction_Priority'!AG$1,FALSE)="","",VLOOKUP($B36,'RouteDetail&amp;ReductionPrioritySr'!$B$5:$AT$566,'Route_Detail&amp;Reduction_Priority'!AG$1,FALSE)))</f>
        <v>1</v>
      </c>
      <c r="AH36" s="147">
        <f>IF($B36="","",IF(VLOOKUP($B36,'RouteDetail&amp;ReductionPrioritySr'!$B$5:$AT$566,'Route_Detail&amp;Reduction_Priority'!AH$1,FALSE)="","",VLOOKUP($B36,'RouteDetail&amp;ReductionPrioritySr'!$B$5:$AT$566,'Route_Detail&amp;Reduction_Priority'!AH$1,FALSE)))</f>
        <v>2</v>
      </c>
      <c r="AI36" s="147">
        <f>IF($B36="","",IF(VLOOKUP($B36,'RouteDetail&amp;ReductionPrioritySr'!$B$5:$AT$566,'Route_Detail&amp;Reduction_Priority'!AI$1,FALSE)="","",VLOOKUP($B36,'RouteDetail&amp;ReductionPrioritySr'!$B$5:$AT$566,'Route_Detail&amp;Reduction_Priority'!AI$1,FALSE)))</f>
        <v>1</v>
      </c>
      <c r="AJ36" s="147">
        <f>IF($B36="","",IF(VLOOKUP($B36,'RouteDetail&amp;ReductionPrioritySr'!$B$5:$AT$566,'Route_Detail&amp;Reduction_Priority'!AJ$1,FALSE)="","",VLOOKUP($B36,'RouteDetail&amp;ReductionPrioritySr'!$B$5:$AT$566,'Route_Detail&amp;Reduction_Priority'!AJ$1,FALSE)))</f>
        <v>1</v>
      </c>
      <c r="AK36" s="147">
        <f>IF($B36="","",IF(VLOOKUP($B36,'RouteDetail&amp;ReductionPrioritySr'!$B$5:$AT$566,'Route_Detail&amp;Reduction_Priority'!AK$1,FALSE)="","",VLOOKUP($B36,'RouteDetail&amp;ReductionPrioritySr'!$B$5:$AT$566,'Route_Detail&amp;Reduction_Priority'!AK$1,FALSE)))</f>
        <v>1</v>
      </c>
    </row>
    <row r="37" spans="1:37" ht="15" customHeight="1" x14ac:dyDescent="0.25">
      <c r="A37">
        <v>15</v>
      </c>
      <c r="B37" s="110">
        <f>IF(HLOOKUP($C$3,'Route by Jurisdiction'!$A$1:$AP$214,A37,FALSE)="","",HLOOKUP($C$3,'Route by Jurisdiction'!$A$1:$AP$214,A37,FALSE))</f>
        <v>13</v>
      </c>
      <c r="C37" s="110" t="str">
        <f>IF($B37="","",IF(VLOOKUP($B37,'RouteDetail&amp;ReductionPrioritySr'!$B$5:$T$779,'Route_Detail&amp;Reduction_Priority'!C$1,FALSE)="","",VLOOKUP($B37,'RouteDetail&amp;ReductionPrioritySr'!$B$5:$T$779,'Route_Detail&amp;Reduction_Priority'!C$1,FALSE)))</f>
        <v>13*</v>
      </c>
      <c r="D37" s="71" t="str">
        <f>IF($B37="","",IF(VLOOKUP($B37,'RouteDetail&amp;ReductionPrioritySr'!$B$5:$T$779,'Route_Detail&amp;Reduction_Priority'!D$1,FALSE)="","",VLOOKUP($B37,'RouteDetail&amp;ReductionPrioritySr'!$B$5:$T$779,'Route_Detail&amp;Reduction_Priority'!D$1,FALSE)))</f>
        <v>Seattle Pacific University - Queen Anne - Seattle CBD</v>
      </c>
      <c r="E37" s="170">
        <f>IF($B37="","",IF(VLOOKUP($B37,'RouteDetail&amp;ReductionPrioritySr'!$B$5:$T$779,'Route_Detail&amp;Reduction_Priority'!E$1,FALSE)="","",VLOOKUP($B37,'RouteDetail&amp;ReductionPrioritySr'!$B$5:$T$779,'Route_Detail&amp;Reduction_Priority'!E$1,FALSE)))</f>
        <v>58.4</v>
      </c>
      <c r="F37" s="162">
        <f>IF($B37="","",IF(VLOOKUP($B37,'RouteDetail&amp;ReductionPrioritySr'!$B$5:$T$779,'Route_Detail&amp;Reduction_Priority'!F$1,FALSE)="","",VLOOKUP($B37,'RouteDetail&amp;ReductionPrioritySr'!$B$5:$T$779,'Route_Detail&amp;Reduction_Priority'!F$1,FALSE)))</f>
        <v>14</v>
      </c>
      <c r="G37" s="162">
        <f>IF($B37="","",IF(VLOOKUP($B37,'RouteDetail&amp;ReductionPrioritySr'!$B$5:$T$779,'Route_Detail&amp;Reduction_Priority'!G$1,FALSE)="","",VLOOKUP($B37,'RouteDetail&amp;ReductionPrioritySr'!$B$5:$T$779,'Route_Detail&amp;Reduction_Priority'!G$1,FALSE)))</f>
        <v>59.7</v>
      </c>
      <c r="H37" s="162">
        <f>IF($B37="","",IF(VLOOKUP($B37,'RouteDetail&amp;ReductionPrioritySr'!$B$5:$T$779,'Route_Detail&amp;Reduction_Priority'!H$1,FALSE)="","",VLOOKUP($B37,'RouteDetail&amp;ReductionPrioritySr'!$B$5:$T$779,'Route_Detail&amp;Reduction_Priority'!H$1,FALSE)))</f>
        <v>14.2</v>
      </c>
      <c r="I37" s="162">
        <f>IF($B37="","",IF(VLOOKUP($B37,'RouteDetail&amp;ReductionPrioritySr'!$B$5:$T$779,'Route_Detail&amp;Reduction_Priority'!I$1,FALSE)="","",VLOOKUP($B37,'RouteDetail&amp;ReductionPrioritySr'!$B$5:$T$779,'Route_Detail&amp;Reduction_Priority'!I$1,FALSE)))</f>
        <v>31.2</v>
      </c>
      <c r="J37" s="171">
        <f>IF($B37="","",IF(VLOOKUP($B37,'RouteDetail&amp;ReductionPrioritySr'!$B$5:$T$779,'Route_Detail&amp;Reduction_Priority'!J$1,FALSE)="","",VLOOKUP($B37,'RouteDetail&amp;ReductionPrioritySr'!$B$5:$T$779,'Route_Detail&amp;Reduction_Priority'!J$1,FALSE)))</f>
        <v>7.5</v>
      </c>
      <c r="K37" s="62">
        <f>IF($B37="","",IF(VLOOKUP($B37,'RouteDetail&amp;ReductionPrioritySr'!$B$5:$T$779,'Route_Detail&amp;Reduction_Priority'!K$1,FALSE)="","",VLOOKUP($B37,'RouteDetail&amp;ReductionPrioritySr'!$B$5:$T$779,'Route_Detail&amp;Reduction_Priority'!K$1,FALSE)))</f>
        <v>75</v>
      </c>
      <c r="L37" s="62" t="str">
        <f>IF($B37="","",IF(VLOOKUP($B37,'RouteDetail&amp;ReductionPrioritySr'!$B$5:$T$779,'Route_Detail&amp;Reduction_Priority'!L$1,FALSE)="","",VLOOKUP($B37,'RouteDetail&amp;ReductionPrioritySr'!$B$5:$T$779,'Route_Detail&amp;Reduction_Priority'!L$1,FALSE)))</f>
        <v>Very Frequent</v>
      </c>
      <c r="M37" s="110" t="str">
        <f>IF($B37="","",IF(VLOOKUP($B37,'RouteDetail&amp;ReductionPrioritySr'!$B$5:$T$779,'Route_Detail&amp;Reduction_Priority'!M$1,FALSE)="","",VLOOKUP($B37,'RouteDetail&amp;ReductionPrioritySr'!$B$5:$T$779,'Route_Detail&amp;Reduction_Priority'!M$1,FALSE)))</f>
        <v/>
      </c>
      <c r="N37" s="112" t="str">
        <f>IF($B37="","",IF(VLOOKUP($B37,'RouteDetail&amp;ReductionPrioritySr'!$B$5:$T$779,'Route_Detail&amp;Reduction_Priority'!N$1,FALSE)="","",VLOOKUP($B37,'RouteDetail&amp;ReductionPrioritySr'!$B$5:$T$779,'Route_Detail&amp;Reduction_Priority'!N$1,FALSE)))</f>
        <v/>
      </c>
      <c r="O37" s="110" t="str">
        <f>IF($B37="","",IF(VLOOKUP($B37,'RouteDetail&amp;ReductionPrioritySr'!$B$5:$T$779,'Route_Detail&amp;Reduction_Priority'!O$1,FALSE)="","",VLOOKUP($B37,'RouteDetail&amp;ReductionPrioritySr'!$B$5:$T$779,'Route_Detail&amp;Reduction_Priority'!O$1,FALSE)))</f>
        <v>At</v>
      </c>
      <c r="P37" s="365" t="str">
        <f>IF($B37="","",IF(VLOOKUP($B37,'RouteDetail&amp;ReductionPrioritySr'!$B$5:$T$779,'Route_Detail&amp;Reduction_Priority'!P$1,FALSE)="","",VLOOKUP($B37,'RouteDetail&amp;ReductionPrioritySr'!$B$5:$T$779,'Route_Detail&amp;Reduction_Priority'!P$1,FALSE)))</f>
        <v>At</v>
      </c>
      <c r="Q37" s="112" t="str">
        <f>IF($B37="","",IF(VLOOKUP($B37,'RouteDetail&amp;ReductionPrioritySr'!$B$5:$T$779,'Route_Detail&amp;Reduction_Priority'!Q$1,FALSE)="","",VLOOKUP($B37,'RouteDetail&amp;ReductionPrioritySr'!$B$5:$T$779,'Route_Detail&amp;Reduction_Priority'!Q$1,FALSE)))</f>
        <v>At</v>
      </c>
      <c r="R37" s="110" t="str">
        <f>IF($B37="","",IF(VLOOKUP($B37,'RouteDetail&amp;ReductionPrioritySr'!$B$5:$T$779,'Route_Detail&amp;Reduction_Priority'!R$1,FALSE)="","",VLOOKUP($B37,'RouteDetail&amp;ReductionPrioritySr'!$B$5:$T$779,'Route_Detail&amp;Reduction_Priority'!R$1,FALSE)))</f>
        <v>-</v>
      </c>
      <c r="S37" s="365" t="str">
        <f>IF($B37="","",IF(VLOOKUP($B37,'RouteDetail&amp;ReductionPrioritySr'!$B$5:$T$779,'Route_Detail&amp;Reduction_Priority'!S$1,FALSE)="","",VLOOKUP($B37,'RouteDetail&amp;ReductionPrioritySr'!$B$5:$T$779,'Route_Detail&amp;Reduction_Priority'!S$1,FALSE)))</f>
        <v>-</v>
      </c>
      <c r="T37" s="363">
        <f>IF($B37="","",IF(VLOOKUP($B37,'RouteDetail&amp;ReductionPrioritySr'!$B$5:$T$779,'Route_Detail&amp;Reduction_Priority'!T$1,FALSE)="","",VLOOKUP($B37,'RouteDetail&amp;ReductionPrioritySr'!$B$5:$T$779,'Route_Detail&amp;Reduction_Priority'!T$1,FALSE)))</f>
        <v>3</v>
      </c>
      <c r="U37" s="348" t="str">
        <f>IF($B37="","",IF(VLOOKUP($B37,'RouteDetail&amp;ReductionPrioritySr'!$B$5:$AT$779,'Route_Detail&amp;Reduction_Priority'!U$1,FALSE)="","",VLOOKUP($B37,'RouteDetail&amp;ReductionPrioritySr'!$B$5:$AT$779,'Route_Detail&amp;Reduction_Priority'!U$1,FALSE)))</f>
        <v>Revised</v>
      </c>
      <c r="V37" s="53" t="str">
        <f>IF($B37="","",IF(VLOOKUP($B37,'RouteDetail&amp;ReductionPrioritySr'!$B$5:$AT$779,'Route_Detail&amp;Reduction_Priority'!V$1,FALSE)=0,"",VLOOKUP($B37,'RouteDetail&amp;ReductionPrioritySr'!$B$5:$AT$779,'Route_Detail&amp;Reduction_Priority'!V$1,FALSE)))</f>
        <v>Restructure</v>
      </c>
      <c r="W37" s="358">
        <f>IF($B37="","",IF(VLOOKUP($B37,'RouteDetail&amp;ReductionPrioritySr'!$B$5:$AT$779,'Route_Detail&amp;Reduction_Priority'!W$1,FALSE)=0,"",VLOOKUP($B37,'RouteDetail&amp;ReductionPrioritySr'!$B$5:$AT$779,'Route_Detail&amp;Reduction_Priority'!W$1,FALSE)))</f>
        <v>42036</v>
      </c>
      <c r="X37" s="395" t="str">
        <f>IF($B37="","",IF(VLOOKUP($B37,'RouteDetail&amp;ReductionPrioritySr'!$B$5:$AT$779,'Route_Detail&amp;Reduction_Priority'!X$1,FALSE)="","",VLOOKUP($B37,'RouteDetail&amp;ReductionPrioritySr'!$B$5:$AT$779,'Route_Detail&amp;Reduction_Priority'!X$1,FALSE)))</f>
        <v>Combine service with Route 2 between Queen Anne and downtown Seattle to reduce duplication.
Operate more frequently on weekdays and on Saturday since Route 2 would no longer operate</v>
      </c>
      <c r="Y37" s="110">
        <f>IF($B37="","",IF(VLOOKUP($B37,'RouteDetail&amp;ReductionPrioritySr'!$B$5:$AT$779,'Route_Detail&amp;Reduction_Priority'!Y$1,FALSE)="","",VLOOKUP($B37,'RouteDetail&amp;ReductionPrioritySr'!$B$5:$AT$779,'Route_Detail&amp;Reduction_Priority'!Y$1,FALSE)))</f>
        <v>10</v>
      </c>
      <c r="Z37" s="365">
        <f>IF($B37="","",IF(VLOOKUP($B37,'RouteDetail&amp;ReductionPrioritySr'!$B$5:$AT$779,'Route_Detail&amp;Reduction_Priority'!Z$1,FALSE)="","",VLOOKUP($B37,'RouteDetail&amp;ReductionPrioritySr'!$B$5:$AT$779,'Route_Detail&amp;Reduction_Priority'!Z$1,FALSE)))</f>
        <v>15</v>
      </c>
      <c r="AA37" s="365" t="str">
        <f>IF($B37="","",IF(VLOOKUP($B37,'RouteDetail&amp;ReductionPrioritySr'!$B$5:$AT$779,'Route_Detail&amp;Reduction_Priority'!AA$1,FALSE)="","",VLOOKUP($B37,'RouteDetail&amp;ReductionPrioritySr'!$B$5:$AT$779,'Route_Detail&amp;Reduction_Priority'!AA$1,FALSE)))</f>
        <v>15-60</v>
      </c>
      <c r="AB37" s="365">
        <f>IF($B37="","",IF(VLOOKUP($B37,'RouteDetail&amp;ReductionPrioritySr'!$B$5:$AT$779,'Route_Detail&amp;Reduction_Priority'!AB$1,FALSE)="","",VLOOKUP($B37,'RouteDetail&amp;ReductionPrioritySr'!$B$5:$AT$779,'Route_Detail&amp;Reduction_Priority'!AB$1,FALSE)))</f>
        <v>20</v>
      </c>
      <c r="AC37" s="365">
        <f>IF($B37="","",IF(VLOOKUP($B37,'RouteDetail&amp;ReductionPrioritySr'!$B$5:$AT$779,'Route_Detail&amp;Reduction_Priority'!AC$1,FALSE)="","",VLOOKUP($B37,'RouteDetail&amp;ReductionPrioritySr'!$B$5:$AT$779,'Route_Detail&amp;Reduction_Priority'!AC$1,FALSE)))</f>
        <v>30</v>
      </c>
      <c r="AD37" s="350" t="str">
        <f>IF($B37="","",IF(VLOOKUP($B37,'RouteDetail&amp;ReductionPrioritySr'!$B$5:$AT$779,'Route_Detail&amp;Reduction_Priority'!AD$1,FALSE)=0,"",VLOOKUP($B37,'RouteDetail&amp;ReductionPrioritySr'!$B$5:$AT$779,'Route_Detail&amp;Reduction_Priority'!AD$1,FALSE)))</f>
        <v>Before 12:00 AM</v>
      </c>
      <c r="AE37" s="397" t="str">
        <f>IF($B37="","",IF(VLOOKUP($B37,'RouteDetail&amp;ReductionPrioritySr'!$B$5:$AT$779,'Route_Detail&amp;Reduction_Priority'!AE$1,FALSE)=0,"",VLOOKUP($B37,'RouteDetail&amp;ReductionPrioritySr'!$B$5:$AT$779,'Route_Detail&amp;Reduction_Priority'!AE$1,FALSE)))</f>
        <v/>
      </c>
      <c r="AF37" s="147">
        <f>IF($B37="","",IF(VLOOKUP($B37,'RouteDetail&amp;ReductionPrioritySr'!$B$5:$AT$566,'Route_Detail&amp;Reduction_Priority'!AF$1,FALSE)="","",VLOOKUP($B37,'RouteDetail&amp;ReductionPrioritySr'!$B$5:$AT$566,'Route_Detail&amp;Reduction_Priority'!AF$1,FALSE)))</f>
        <v>4</v>
      </c>
      <c r="AG37" s="147">
        <f>IF($B37="","",IF(VLOOKUP($B37,'RouteDetail&amp;ReductionPrioritySr'!$B$5:$AT$566,'Route_Detail&amp;Reduction_Priority'!AG$1,FALSE)="","",VLOOKUP($B37,'RouteDetail&amp;ReductionPrioritySr'!$B$5:$AT$566,'Route_Detail&amp;Reduction_Priority'!AG$1,FALSE)))</f>
        <v>3</v>
      </c>
      <c r="AH37" s="147">
        <f>IF($B37="","",IF(VLOOKUP($B37,'RouteDetail&amp;ReductionPrioritySr'!$B$5:$AT$566,'Route_Detail&amp;Reduction_Priority'!AH$1,FALSE)="","",VLOOKUP($B37,'RouteDetail&amp;ReductionPrioritySr'!$B$5:$AT$566,'Route_Detail&amp;Reduction_Priority'!AH$1,FALSE)))</f>
        <v>4</v>
      </c>
      <c r="AI37" s="147">
        <f>IF($B37="","",IF(VLOOKUP($B37,'RouteDetail&amp;ReductionPrioritySr'!$B$5:$AT$566,'Route_Detail&amp;Reduction_Priority'!AI$1,FALSE)="","",VLOOKUP($B37,'RouteDetail&amp;ReductionPrioritySr'!$B$5:$AT$566,'Route_Detail&amp;Reduction_Priority'!AI$1,FALSE)))</f>
        <v>3</v>
      </c>
      <c r="AJ37" s="147">
        <f>IF($B37="","",IF(VLOOKUP($B37,'RouteDetail&amp;ReductionPrioritySr'!$B$5:$AT$566,'Route_Detail&amp;Reduction_Priority'!AJ$1,FALSE)="","",VLOOKUP($B37,'RouteDetail&amp;ReductionPrioritySr'!$B$5:$AT$566,'Route_Detail&amp;Reduction_Priority'!AJ$1,FALSE)))</f>
        <v>3</v>
      </c>
      <c r="AK37" s="147">
        <f>IF($B37="","",IF(VLOOKUP($B37,'RouteDetail&amp;ReductionPrioritySr'!$B$5:$AT$566,'Route_Detail&amp;Reduction_Priority'!AK$1,FALSE)="","",VLOOKUP($B37,'RouteDetail&amp;ReductionPrioritySr'!$B$5:$AT$566,'Route_Detail&amp;Reduction_Priority'!AK$1,FALSE)))</f>
        <v>2</v>
      </c>
    </row>
    <row r="38" spans="1:37" ht="15" customHeight="1" x14ac:dyDescent="0.25">
      <c r="A38">
        <v>16</v>
      </c>
      <c r="B38" s="110">
        <f>IF(HLOOKUP($C$3,'Route by Jurisdiction'!$A$1:$AP$214,A38,FALSE)="","",HLOOKUP($C$3,'Route by Jurisdiction'!$A$1:$AP$214,A38,FALSE))</f>
        <v>14</v>
      </c>
      <c r="C38" s="110" t="str">
        <f>IF($B38="","",IF(VLOOKUP($B38,'RouteDetail&amp;ReductionPrioritySr'!$B$5:$T$779,'Route_Detail&amp;Reduction_Priority'!C$1,FALSE)="","",VLOOKUP($B38,'RouteDetail&amp;ReductionPrioritySr'!$B$5:$T$779,'Route_Detail&amp;Reduction_Priority'!C$1,FALSE)))</f>
        <v>14*</v>
      </c>
      <c r="D38" s="71" t="str">
        <f>IF($B38="","",IF(VLOOKUP($B38,'RouteDetail&amp;ReductionPrioritySr'!$B$5:$T$779,'Route_Detail&amp;Reduction_Priority'!D$1,FALSE)="","",VLOOKUP($B38,'RouteDetail&amp;ReductionPrioritySr'!$B$5:$T$779,'Route_Detail&amp;Reduction_Priority'!D$1,FALSE)))</f>
        <v>Mount Baker - Seattle CBD</v>
      </c>
      <c r="E38" s="170">
        <f>IF($B38="","",IF(VLOOKUP($B38,'RouteDetail&amp;ReductionPrioritySr'!$B$5:$T$779,'Route_Detail&amp;Reduction_Priority'!E$1,FALSE)="","",VLOOKUP($B38,'RouteDetail&amp;ReductionPrioritySr'!$B$5:$T$779,'Route_Detail&amp;Reduction_Priority'!E$1,FALSE)))</f>
        <v>43.3</v>
      </c>
      <c r="F38" s="162">
        <f>IF($B38="","",IF(VLOOKUP($B38,'RouteDetail&amp;ReductionPrioritySr'!$B$5:$T$779,'Route_Detail&amp;Reduction_Priority'!F$1,FALSE)="","",VLOOKUP($B38,'RouteDetail&amp;ReductionPrioritySr'!$B$5:$T$779,'Route_Detail&amp;Reduction_Priority'!F$1,FALSE)))</f>
        <v>9.6999999999999993</v>
      </c>
      <c r="G38" s="162">
        <f>IF($B38="","",IF(VLOOKUP($B38,'RouteDetail&amp;ReductionPrioritySr'!$B$5:$T$779,'Route_Detail&amp;Reduction_Priority'!G$1,FALSE)="","",VLOOKUP($B38,'RouteDetail&amp;ReductionPrioritySr'!$B$5:$T$779,'Route_Detail&amp;Reduction_Priority'!G$1,FALSE)))</f>
        <v>46.5</v>
      </c>
      <c r="H38" s="162">
        <f>IF($B38="","",IF(VLOOKUP($B38,'RouteDetail&amp;ReductionPrioritySr'!$B$5:$T$779,'Route_Detail&amp;Reduction_Priority'!H$1,FALSE)="","",VLOOKUP($B38,'RouteDetail&amp;ReductionPrioritySr'!$B$5:$T$779,'Route_Detail&amp;Reduction_Priority'!H$1,FALSE)))</f>
        <v>9.5</v>
      </c>
      <c r="I38" s="162">
        <f>IF($B38="","",IF(VLOOKUP($B38,'RouteDetail&amp;ReductionPrioritySr'!$B$5:$T$779,'Route_Detail&amp;Reduction_Priority'!I$1,FALSE)="","",VLOOKUP($B38,'RouteDetail&amp;ReductionPrioritySr'!$B$5:$T$779,'Route_Detail&amp;Reduction_Priority'!I$1,FALSE)))</f>
        <v>25.8</v>
      </c>
      <c r="J38" s="171">
        <f>IF($B38="","",IF(VLOOKUP($B38,'RouteDetail&amp;ReductionPrioritySr'!$B$5:$T$779,'Route_Detail&amp;Reduction_Priority'!J$1,FALSE)="","",VLOOKUP($B38,'RouteDetail&amp;ReductionPrioritySr'!$B$5:$T$779,'Route_Detail&amp;Reduction_Priority'!J$1,FALSE)))</f>
        <v>5.2</v>
      </c>
      <c r="K38" s="62">
        <f>IF($B38="","",IF(VLOOKUP($B38,'RouteDetail&amp;ReductionPrioritySr'!$B$5:$T$779,'Route_Detail&amp;Reduction_Priority'!K$1,FALSE)="","",VLOOKUP($B38,'RouteDetail&amp;ReductionPrioritySr'!$B$5:$T$779,'Route_Detail&amp;Reduction_Priority'!K$1,FALSE)))</f>
        <v>64</v>
      </c>
      <c r="L38" s="62" t="str">
        <f>IF($B38="","",IF(VLOOKUP($B38,'RouteDetail&amp;ReductionPrioritySr'!$B$5:$T$779,'Route_Detail&amp;Reduction_Priority'!L$1,FALSE)="","",VLOOKUP($B38,'RouteDetail&amp;ReductionPrioritySr'!$B$5:$T$779,'Route_Detail&amp;Reduction_Priority'!L$1,FALSE)))</f>
        <v>Very Frequent</v>
      </c>
      <c r="M38" s="110" t="str">
        <f>IF($B38="","",IF(VLOOKUP($B38,'RouteDetail&amp;ReductionPrioritySr'!$B$5:$T$779,'Route_Detail&amp;Reduction_Priority'!M$1,FALSE)="","",VLOOKUP($B38,'RouteDetail&amp;ReductionPrioritySr'!$B$5:$T$779,'Route_Detail&amp;Reduction_Priority'!M$1,FALSE)))</f>
        <v/>
      </c>
      <c r="N38" s="112" t="str">
        <f>IF($B38="","",IF(VLOOKUP($B38,'RouteDetail&amp;ReductionPrioritySr'!$B$5:$T$779,'Route_Detail&amp;Reduction_Priority'!N$1,FALSE)="","",VLOOKUP($B38,'RouteDetail&amp;ReductionPrioritySr'!$B$5:$T$779,'Route_Detail&amp;Reduction_Priority'!N$1,FALSE)))</f>
        <v/>
      </c>
      <c r="O38" s="110" t="str">
        <f>IF($B38="","",IF(VLOOKUP($B38,'RouteDetail&amp;ReductionPrioritySr'!$B$5:$T$779,'Route_Detail&amp;Reduction_Priority'!O$1,FALSE)="","",VLOOKUP($B38,'RouteDetail&amp;ReductionPrioritySr'!$B$5:$T$779,'Route_Detail&amp;Reduction_Priority'!O$1,FALSE)))</f>
        <v>Below</v>
      </c>
      <c r="P38" s="365" t="str">
        <f>IF($B38="","",IF(VLOOKUP($B38,'RouteDetail&amp;ReductionPrioritySr'!$B$5:$T$779,'Route_Detail&amp;Reduction_Priority'!P$1,FALSE)="","",VLOOKUP($B38,'RouteDetail&amp;ReductionPrioritySr'!$B$5:$T$779,'Route_Detail&amp;Reduction_Priority'!P$1,FALSE)))</f>
        <v>Below</v>
      </c>
      <c r="Q38" s="112" t="str">
        <f>IF($B38="","",IF(VLOOKUP($B38,'RouteDetail&amp;ReductionPrioritySr'!$B$5:$T$779,'Route_Detail&amp;Reduction_Priority'!Q$1,FALSE)="","",VLOOKUP($B38,'RouteDetail&amp;ReductionPrioritySr'!$B$5:$T$779,'Route_Detail&amp;Reduction_Priority'!Q$1,FALSE)))</f>
        <v>At</v>
      </c>
      <c r="R38" s="110">
        <f>IF($B38="","",IF(VLOOKUP($B38,'RouteDetail&amp;ReductionPrioritySr'!$B$5:$T$779,'Route_Detail&amp;Reduction_Priority'!R$1,FALSE)="","",VLOOKUP($B38,'RouteDetail&amp;ReductionPrioritySr'!$B$5:$T$779,'Route_Detail&amp;Reduction_Priority'!R$1,FALSE)))</f>
        <v>4</v>
      </c>
      <c r="S38" s="365">
        <f>IF($B38="","",IF(VLOOKUP($B38,'RouteDetail&amp;ReductionPrioritySr'!$B$5:$T$779,'Route_Detail&amp;Reduction_Priority'!S$1,FALSE)="","",VLOOKUP($B38,'RouteDetail&amp;ReductionPrioritySr'!$B$5:$T$779,'Route_Detail&amp;Reduction_Priority'!S$1,FALSE)))</f>
        <v>4</v>
      </c>
      <c r="T38" s="363">
        <f>IF($B38="","",IF(VLOOKUP($B38,'RouteDetail&amp;ReductionPrioritySr'!$B$5:$T$779,'Route_Detail&amp;Reduction_Priority'!T$1,FALSE)="","",VLOOKUP($B38,'RouteDetail&amp;ReductionPrioritySr'!$B$5:$T$779,'Route_Detail&amp;Reduction_Priority'!T$1,FALSE)))</f>
        <v>1</v>
      </c>
      <c r="U38" s="348" t="str">
        <f>IF($B38="","",IF(VLOOKUP($B38,'RouteDetail&amp;ReductionPrioritySr'!$B$5:$AT$779,'Route_Detail&amp;Reduction_Priority'!U$1,FALSE)="","",VLOOKUP($B38,'RouteDetail&amp;ReductionPrioritySr'!$B$5:$AT$779,'Route_Detail&amp;Reduction_Priority'!U$1,FALSE)))</f>
        <v>Revised</v>
      </c>
      <c r="V38" s="53" t="str">
        <f>IF($B38="","",IF(VLOOKUP($B38,'RouteDetail&amp;ReductionPrioritySr'!$B$5:$AT$779,'Route_Detail&amp;Reduction_Priority'!V$1,FALSE)=0,"",VLOOKUP($B38,'RouteDetail&amp;ReductionPrioritySr'!$B$5:$AT$779,'Route_Detail&amp;Reduction_Priority'!V$1,FALSE)))</f>
        <v>Restructure</v>
      </c>
      <c r="W38" s="358">
        <f>IF($B38="","",IF(VLOOKUP($B38,'RouteDetail&amp;ReductionPrioritySr'!$B$5:$AT$779,'Route_Detail&amp;Reduction_Priority'!W$1,FALSE)=0,"",VLOOKUP($B38,'RouteDetail&amp;ReductionPrioritySr'!$B$5:$AT$779,'Route_Detail&amp;Reduction_Priority'!W$1,FALSE)))</f>
        <v>42036</v>
      </c>
      <c r="X38" s="395" t="str">
        <f>IF($B38="","",IF(VLOOKUP($B38,'RouteDetail&amp;ReductionPrioritySr'!$B$5:$AT$779,'Route_Detail&amp;Reduction_Priority'!X$1,FALSE)="","",VLOOKUP($B38,'RouteDetail&amp;ReductionPrioritySr'!$B$5:$AT$779,'Route_Detail&amp;Reduction_Priority'!X$1,FALSE)))</f>
        <v>Operate Route 14 on weekdays only between 6:00 AM and 11:00 PM.
Revise Route 106 to provide additional service on S Jackson Street.</v>
      </c>
      <c r="Y38" s="110">
        <f>IF($B38="","",IF(VLOOKUP($B38,'RouteDetail&amp;ReductionPrioritySr'!$B$5:$AT$779,'Route_Detail&amp;Reduction_Priority'!Y$1,FALSE)="","",VLOOKUP($B38,'RouteDetail&amp;ReductionPrioritySr'!$B$5:$AT$779,'Route_Detail&amp;Reduction_Priority'!Y$1,FALSE)))</f>
        <v>15</v>
      </c>
      <c r="Z38" s="365">
        <f>IF($B38="","",IF(VLOOKUP($B38,'RouteDetail&amp;ReductionPrioritySr'!$B$5:$AT$779,'Route_Detail&amp;Reduction_Priority'!Z$1,FALSE)="","",VLOOKUP($B38,'RouteDetail&amp;ReductionPrioritySr'!$B$5:$AT$779,'Route_Detail&amp;Reduction_Priority'!Z$1,FALSE)))</f>
        <v>30</v>
      </c>
      <c r="AA38" s="365" t="str">
        <f>IF($B38="","",IF(VLOOKUP($B38,'RouteDetail&amp;ReductionPrioritySr'!$B$5:$AT$779,'Route_Detail&amp;Reduction_Priority'!AA$1,FALSE)="","",VLOOKUP($B38,'RouteDetail&amp;ReductionPrioritySr'!$B$5:$AT$779,'Route_Detail&amp;Reduction_Priority'!AA$1,FALSE)))</f>
        <v>30-60</v>
      </c>
      <c r="AB38" s="365" t="str">
        <f>IF($B38="","",IF(VLOOKUP($B38,'RouteDetail&amp;ReductionPrioritySr'!$B$5:$AT$779,'Route_Detail&amp;Reduction_Priority'!AB$1,FALSE)="","",VLOOKUP($B38,'RouteDetail&amp;ReductionPrioritySr'!$B$5:$AT$779,'Route_Detail&amp;Reduction_Priority'!AB$1,FALSE)))</f>
        <v>-</v>
      </c>
      <c r="AC38" s="365" t="str">
        <f>IF($B38="","",IF(VLOOKUP($B38,'RouteDetail&amp;ReductionPrioritySr'!$B$5:$AT$779,'Route_Detail&amp;Reduction_Priority'!AC$1,FALSE)="","",VLOOKUP($B38,'RouteDetail&amp;ReductionPrioritySr'!$B$5:$AT$779,'Route_Detail&amp;Reduction_Priority'!AC$1,FALSE)))</f>
        <v>-</v>
      </c>
      <c r="AD38" s="350" t="str">
        <f>IF($B38="","",IF(VLOOKUP($B38,'RouteDetail&amp;ReductionPrioritySr'!$B$5:$AT$779,'Route_Detail&amp;Reduction_Priority'!AD$1,FALSE)=0,"",VLOOKUP($B38,'RouteDetail&amp;ReductionPrioritySr'!$B$5:$AT$779,'Route_Detail&amp;Reduction_Priority'!AD$1,FALSE)))</f>
        <v>Before 11:00 PM</v>
      </c>
      <c r="AE38" s="397" t="str">
        <f>IF($B38="","",IF(VLOOKUP($B38,'RouteDetail&amp;ReductionPrioritySr'!$B$5:$AT$779,'Route_Detail&amp;Reduction_Priority'!AE$1,FALSE)=0,"",VLOOKUP($B38,'RouteDetail&amp;ReductionPrioritySr'!$B$5:$AT$779,'Route_Detail&amp;Reduction_Priority'!AE$1,FALSE)))</f>
        <v>On SJackson Street, use revised Route 106 after 7:00 PM and on weekends.</v>
      </c>
      <c r="AF38" s="147">
        <f>IF($B38="","",IF(VLOOKUP($B38,'RouteDetail&amp;ReductionPrioritySr'!$B$5:$AT$566,'Route_Detail&amp;Reduction_Priority'!AF$1,FALSE)="","",VLOOKUP($B38,'RouteDetail&amp;ReductionPrioritySr'!$B$5:$AT$566,'Route_Detail&amp;Reduction_Priority'!AF$1,FALSE)))</f>
        <v>3</v>
      </c>
      <c r="AG38" s="147">
        <f>IF($B38="","",IF(VLOOKUP($B38,'RouteDetail&amp;ReductionPrioritySr'!$B$5:$AT$566,'Route_Detail&amp;Reduction_Priority'!AG$1,FALSE)="","",VLOOKUP($B38,'RouteDetail&amp;ReductionPrioritySr'!$B$5:$AT$566,'Route_Detail&amp;Reduction_Priority'!AG$1,FALSE)))</f>
        <v>1</v>
      </c>
      <c r="AH38" s="147">
        <f>IF($B38="","",IF(VLOOKUP($B38,'RouteDetail&amp;ReductionPrioritySr'!$B$5:$AT$566,'Route_Detail&amp;Reduction_Priority'!AH$1,FALSE)="","",VLOOKUP($B38,'RouteDetail&amp;ReductionPrioritySr'!$B$5:$AT$566,'Route_Detail&amp;Reduction_Priority'!AH$1,FALSE)))</f>
        <v>3</v>
      </c>
      <c r="AI38" s="147">
        <f>IF($B38="","",IF(VLOOKUP($B38,'RouteDetail&amp;ReductionPrioritySr'!$B$5:$AT$566,'Route_Detail&amp;Reduction_Priority'!AI$1,FALSE)="","",VLOOKUP($B38,'RouteDetail&amp;ReductionPrioritySr'!$B$5:$AT$566,'Route_Detail&amp;Reduction_Priority'!AI$1,FALSE)))</f>
        <v>1</v>
      </c>
      <c r="AJ38" s="147">
        <f>IF($B38="","",IF(VLOOKUP($B38,'RouteDetail&amp;ReductionPrioritySr'!$B$5:$AT$566,'Route_Detail&amp;Reduction_Priority'!AJ$1,FALSE)="","",VLOOKUP($B38,'RouteDetail&amp;ReductionPrioritySr'!$B$5:$AT$566,'Route_Detail&amp;Reduction_Priority'!AJ$1,FALSE)))</f>
        <v>2</v>
      </c>
      <c r="AK38" s="147">
        <f>IF($B38="","",IF(VLOOKUP($B38,'RouteDetail&amp;ReductionPrioritySr'!$B$5:$AT$566,'Route_Detail&amp;Reduction_Priority'!AK$1,FALSE)="","",VLOOKUP($B38,'RouteDetail&amp;ReductionPrioritySr'!$B$5:$AT$566,'Route_Detail&amp;Reduction_Priority'!AK$1,FALSE)))</f>
        <v>1</v>
      </c>
    </row>
    <row r="39" spans="1:37" ht="15" customHeight="1" x14ac:dyDescent="0.25">
      <c r="A39">
        <v>17</v>
      </c>
      <c r="B39" s="110" t="str">
        <f>IF(HLOOKUP($C$3,'Route by Jurisdiction'!$A$1:$AP$214,A39,FALSE)="","",HLOOKUP($C$3,'Route by Jurisdiction'!$A$1:$AP$214,A39,FALSE))</f>
        <v>15EX</v>
      </c>
      <c r="C39" s="110" t="str">
        <f>IF($B39="","",IF(VLOOKUP($B39,'RouteDetail&amp;ReductionPrioritySr'!$B$5:$T$779,'Route_Detail&amp;Reduction_Priority'!C$1,FALSE)="","",VLOOKUP($B39,'RouteDetail&amp;ReductionPrioritySr'!$B$5:$T$779,'Route_Detail&amp;Reduction_Priority'!C$1,FALSE)))</f>
        <v>15EX*</v>
      </c>
      <c r="D39" s="71" t="str">
        <f>IF($B39="","",IF(VLOOKUP($B39,'RouteDetail&amp;ReductionPrioritySr'!$B$5:$T$779,'Route_Detail&amp;Reduction_Priority'!D$1,FALSE)="","",VLOOKUP($B39,'RouteDetail&amp;ReductionPrioritySr'!$B$5:$T$779,'Route_Detail&amp;Reduction_Priority'!D$1,FALSE)))</f>
        <v>Blue Ridge - Ballard - Seattle CBD</v>
      </c>
      <c r="E39" s="170">
        <f>IF($B39="","",IF(VLOOKUP($B39,'RouteDetail&amp;ReductionPrioritySr'!$B$5:$T$779,'Route_Detail&amp;Reduction_Priority'!E$1,FALSE)="","",VLOOKUP($B39,'RouteDetail&amp;ReductionPrioritySr'!$B$5:$T$779,'Route_Detail&amp;Reduction_Priority'!E$1,FALSE)))</f>
        <v>47.4</v>
      </c>
      <c r="F39" s="162">
        <f>IF($B39="","",IF(VLOOKUP($B39,'RouteDetail&amp;ReductionPrioritySr'!$B$5:$T$779,'Route_Detail&amp;Reduction_Priority'!F$1,FALSE)="","",VLOOKUP($B39,'RouteDetail&amp;ReductionPrioritySr'!$B$5:$T$779,'Route_Detail&amp;Reduction_Priority'!F$1,FALSE)))</f>
        <v>17.899999999999999</v>
      </c>
      <c r="G39" s="162" t="str">
        <f>IF($B39="","",IF(VLOOKUP($B39,'RouteDetail&amp;ReductionPrioritySr'!$B$5:$T$779,'Route_Detail&amp;Reduction_Priority'!G$1,FALSE)="","",VLOOKUP($B39,'RouteDetail&amp;ReductionPrioritySr'!$B$5:$T$779,'Route_Detail&amp;Reduction_Priority'!G$1,FALSE)))</f>
        <v xml:space="preserve"> </v>
      </c>
      <c r="H39" s="162" t="str">
        <f>IF($B39="","",IF(VLOOKUP($B39,'RouteDetail&amp;ReductionPrioritySr'!$B$5:$T$779,'Route_Detail&amp;Reduction_Priority'!H$1,FALSE)="","",VLOOKUP($B39,'RouteDetail&amp;ReductionPrioritySr'!$B$5:$T$779,'Route_Detail&amp;Reduction_Priority'!H$1,FALSE)))</f>
        <v xml:space="preserve"> </v>
      </c>
      <c r="I39" s="162" t="str">
        <f>IF($B39="","",IF(VLOOKUP($B39,'RouteDetail&amp;ReductionPrioritySr'!$B$5:$T$779,'Route_Detail&amp;Reduction_Priority'!I$1,FALSE)="","",VLOOKUP($B39,'RouteDetail&amp;ReductionPrioritySr'!$B$5:$T$779,'Route_Detail&amp;Reduction_Priority'!I$1,FALSE)))</f>
        <v xml:space="preserve"> </v>
      </c>
      <c r="J39" s="171" t="str">
        <f>IF($B39="","",IF(VLOOKUP($B39,'RouteDetail&amp;ReductionPrioritySr'!$B$5:$T$779,'Route_Detail&amp;Reduction_Priority'!J$1,FALSE)="","",VLOOKUP($B39,'RouteDetail&amp;ReductionPrioritySr'!$B$5:$T$779,'Route_Detail&amp;Reduction_Priority'!J$1,FALSE)))</f>
        <v xml:space="preserve"> </v>
      </c>
      <c r="K39" s="62" t="str">
        <f>IF($B39="","",IF(VLOOKUP($B39,'RouteDetail&amp;ReductionPrioritySr'!$B$5:$T$779,'Route_Detail&amp;Reduction_Priority'!K$1,FALSE)="","",VLOOKUP($B39,'RouteDetail&amp;ReductionPrioritySr'!$B$5:$T$779,'Route_Detail&amp;Reduction_Priority'!K$1,FALSE)))</f>
        <v>Peak</v>
      </c>
      <c r="L39" s="62" t="str">
        <f>IF($B39="","",IF(VLOOKUP($B39,'RouteDetail&amp;ReductionPrioritySr'!$B$5:$T$779,'Route_Detail&amp;Reduction_Priority'!L$1,FALSE)="","",VLOOKUP($B39,'RouteDetail&amp;ReductionPrioritySr'!$B$5:$T$779,'Route_Detail&amp;Reduction_Priority'!L$1,FALSE)))</f>
        <v>Peak</v>
      </c>
      <c r="M39" s="110" t="str">
        <f>IF($B39="","",IF(VLOOKUP($B39,'RouteDetail&amp;ReductionPrioritySr'!$B$5:$T$779,'Route_Detail&amp;Reduction_Priority'!M$1,FALSE)="","",VLOOKUP($B39,'RouteDetail&amp;ReductionPrioritySr'!$B$5:$T$779,'Route_Detail&amp;Reduction_Priority'!M$1,FALSE)))</f>
        <v>Yes</v>
      </c>
      <c r="N39" s="112" t="str">
        <f>IF($B39="","",IF(VLOOKUP($B39,'RouteDetail&amp;ReductionPrioritySr'!$B$5:$T$779,'Route_Detail&amp;Reduction_Priority'!N$1,FALSE)="","",VLOOKUP($B39,'RouteDetail&amp;ReductionPrioritySr'!$B$5:$T$779,'Route_Detail&amp;Reduction_Priority'!N$1,FALSE)))</f>
        <v>Yes</v>
      </c>
      <c r="O39" s="110" t="str">
        <f>IF($B39="","",IF(VLOOKUP($B39,'RouteDetail&amp;ReductionPrioritySr'!$B$5:$T$779,'Route_Detail&amp;Reduction_Priority'!O$1,FALSE)="","",VLOOKUP($B39,'RouteDetail&amp;ReductionPrioritySr'!$B$5:$T$779,'Route_Detail&amp;Reduction_Priority'!O$1,FALSE)))</f>
        <v>Peak</v>
      </c>
      <c r="P39" s="365" t="str">
        <f>IF($B39="","",IF(VLOOKUP($B39,'RouteDetail&amp;ReductionPrioritySr'!$B$5:$T$779,'Route_Detail&amp;Reduction_Priority'!P$1,FALSE)="","",VLOOKUP($B39,'RouteDetail&amp;ReductionPrioritySr'!$B$5:$T$779,'Route_Detail&amp;Reduction_Priority'!P$1,FALSE)))</f>
        <v>Peak</v>
      </c>
      <c r="Q39" s="112" t="str">
        <f>IF($B39="","",IF(VLOOKUP($B39,'RouteDetail&amp;ReductionPrioritySr'!$B$5:$T$779,'Route_Detail&amp;Reduction_Priority'!Q$1,FALSE)="","",VLOOKUP($B39,'RouteDetail&amp;ReductionPrioritySr'!$B$5:$T$779,'Route_Detail&amp;Reduction_Priority'!Q$1,FALSE)))</f>
        <v>Peak</v>
      </c>
      <c r="R39" s="110" t="str">
        <f>IF($B39="","",IF(VLOOKUP($B39,'RouteDetail&amp;ReductionPrioritySr'!$B$5:$T$779,'Route_Detail&amp;Reduction_Priority'!R$1,FALSE)="","",VLOOKUP($B39,'RouteDetail&amp;ReductionPrioritySr'!$B$5:$T$779,'Route_Detail&amp;Reduction_Priority'!R$1,FALSE)))</f>
        <v>-</v>
      </c>
      <c r="S39" s="365" t="str">
        <f>IF($B39="","",IF(VLOOKUP($B39,'RouteDetail&amp;ReductionPrioritySr'!$B$5:$T$779,'Route_Detail&amp;Reduction_Priority'!S$1,FALSE)="","",VLOOKUP($B39,'RouteDetail&amp;ReductionPrioritySr'!$B$5:$T$779,'Route_Detail&amp;Reduction_Priority'!S$1,FALSE)))</f>
        <v>-</v>
      </c>
      <c r="T39" s="363" t="str">
        <f>IF($B39="","",IF(VLOOKUP($B39,'RouteDetail&amp;ReductionPrioritySr'!$B$5:$T$779,'Route_Detail&amp;Reduction_Priority'!T$1,FALSE)="","",VLOOKUP($B39,'RouteDetail&amp;ReductionPrioritySr'!$B$5:$T$779,'Route_Detail&amp;Reduction_Priority'!T$1,FALSE)))</f>
        <v>-</v>
      </c>
      <c r="U39" s="348" t="str">
        <f>IF($B39="","",IF(VLOOKUP($B39,'RouteDetail&amp;ReductionPrioritySr'!$B$5:$AT$779,'Route_Detail&amp;Reduction_Priority'!U$1,FALSE)="","",VLOOKUP($B39,'RouteDetail&amp;ReductionPrioritySr'!$B$5:$AT$779,'Route_Detail&amp;Reduction_Priority'!U$1,FALSE)))</f>
        <v>Unchanged</v>
      </c>
      <c r="V39" s="53" t="str">
        <f>IF($B39="","",IF(VLOOKUP($B39,'RouteDetail&amp;ReductionPrioritySr'!$B$5:$AT$779,'Route_Detail&amp;Reduction_Priority'!V$1,FALSE)=0,"",VLOOKUP($B39,'RouteDetail&amp;ReductionPrioritySr'!$B$5:$AT$779,'Route_Detail&amp;Reduction_Priority'!V$1,FALSE)))</f>
        <v/>
      </c>
      <c r="W39" s="358" t="str">
        <f>IF($B39="","",IF(VLOOKUP($B39,'RouteDetail&amp;ReductionPrioritySr'!$B$5:$AT$779,'Route_Detail&amp;Reduction_Priority'!W$1,FALSE)=0,"",VLOOKUP($B39,'RouteDetail&amp;ReductionPrioritySr'!$B$5:$AT$779,'Route_Detail&amp;Reduction_Priority'!W$1,FALSE)))</f>
        <v>N/A</v>
      </c>
      <c r="X39" s="395" t="str">
        <f>IF($B39="","",IF(VLOOKUP($B39,'RouteDetail&amp;ReductionPrioritySr'!$B$5:$AT$779,'Route_Detail&amp;Reduction_Priority'!X$1,FALSE)="","",VLOOKUP($B39,'RouteDetail&amp;ReductionPrioritySr'!$B$5:$AT$779,'Route_Detail&amp;Reduction_Priority'!X$1,FALSE)))</f>
        <v>Unchanged</v>
      </c>
      <c r="Y39" s="110" t="str">
        <f>IF($B39="","",IF(VLOOKUP($B39,'RouteDetail&amp;ReductionPrioritySr'!$B$5:$AT$779,'Route_Detail&amp;Reduction_Priority'!Y$1,FALSE)="","",VLOOKUP($B39,'RouteDetail&amp;ReductionPrioritySr'!$B$5:$AT$779,'Route_Detail&amp;Reduction_Priority'!Y$1,FALSE)))</f>
        <v/>
      </c>
      <c r="Z39" s="365" t="str">
        <f>IF($B39="","",IF(VLOOKUP($B39,'RouteDetail&amp;ReductionPrioritySr'!$B$5:$AT$779,'Route_Detail&amp;Reduction_Priority'!Z$1,FALSE)="","",VLOOKUP($B39,'RouteDetail&amp;ReductionPrioritySr'!$B$5:$AT$779,'Route_Detail&amp;Reduction_Priority'!Z$1,FALSE)))</f>
        <v/>
      </c>
      <c r="AA39" s="365" t="str">
        <f>IF($B39="","",IF(VLOOKUP($B39,'RouteDetail&amp;ReductionPrioritySr'!$B$5:$AT$779,'Route_Detail&amp;Reduction_Priority'!AA$1,FALSE)="","",VLOOKUP($B39,'RouteDetail&amp;ReductionPrioritySr'!$B$5:$AT$779,'Route_Detail&amp;Reduction_Priority'!AA$1,FALSE)))</f>
        <v/>
      </c>
      <c r="AB39" s="365" t="str">
        <f>IF($B39="","",IF(VLOOKUP($B39,'RouteDetail&amp;ReductionPrioritySr'!$B$5:$AT$779,'Route_Detail&amp;Reduction_Priority'!AB$1,FALSE)="","",VLOOKUP($B39,'RouteDetail&amp;ReductionPrioritySr'!$B$5:$AT$779,'Route_Detail&amp;Reduction_Priority'!AB$1,FALSE)))</f>
        <v/>
      </c>
      <c r="AC39" s="365" t="str">
        <f>IF($B39="","",IF(VLOOKUP($B39,'RouteDetail&amp;ReductionPrioritySr'!$B$5:$AT$779,'Route_Detail&amp;Reduction_Priority'!AC$1,FALSE)="","",VLOOKUP($B39,'RouteDetail&amp;ReductionPrioritySr'!$B$5:$AT$779,'Route_Detail&amp;Reduction_Priority'!AC$1,FALSE)))</f>
        <v/>
      </c>
      <c r="AD39" s="350" t="str">
        <f>IF($B39="","",IF(VLOOKUP($B39,'RouteDetail&amp;ReductionPrioritySr'!$B$5:$AT$779,'Route_Detail&amp;Reduction_Priority'!AD$1,FALSE)=0,"",VLOOKUP($B39,'RouteDetail&amp;ReductionPrioritySr'!$B$5:$AT$779,'Route_Detail&amp;Reduction_Priority'!AD$1,FALSE)))</f>
        <v/>
      </c>
      <c r="AE39" s="397" t="str">
        <f>IF($B39="","",IF(VLOOKUP($B39,'RouteDetail&amp;ReductionPrioritySr'!$B$5:$AT$779,'Route_Detail&amp;Reduction_Priority'!AE$1,FALSE)=0,"",VLOOKUP($B39,'RouteDetail&amp;ReductionPrioritySr'!$B$5:$AT$779,'Route_Detail&amp;Reduction_Priority'!AE$1,FALSE)))</f>
        <v/>
      </c>
      <c r="AF39" s="147">
        <f>IF($B39="","",IF(VLOOKUP($B39,'RouteDetail&amp;ReductionPrioritySr'!$B$5:$AT$566,'Route_Detail&amp;Reduction_Priority'!AF$1,FALSE)="","",VLOOKUP($B39,'RouteDetail&amp;ReductionPrioritySr'!$B$5:$AT$566,'Route_Detail&amp;Reduction_Priority'!AF$1,FALSE)))</f>
        <v>4</v>
      </c>
      <c r="AG39" s="147">
        <f>IF($B39="","",IF(VLOOKUP($B39,'RouteDetail&amp;ReductionPrioritySr'!$B$5:$AT$566,'Route_Detail&amp;Reduction_Priority'!AG$1,FALSE)="","",VLOOKUP($B39,'RouteDetail&amp;ReductionPrioritySr'!$B$5:$AT$566,'Route_Detail&amp;Reduction_Priority'!AG$1,FALSE)))</f>
        <v>4</v>
      </c>
      <c r="AH39" s="147" t="str">
        <f>IF($B39="","",IF(VLOOKUP($B39,'RouteDetail&amp;ReductionPrioritySr'!$B$5:$AT$566,'Route_Detail&amp;Reduction_Priority'!AH$1,FALSE)="","",VLOOKUP($B39,'RouteDetail&amp;ReductionPrioritySr'!$B$5:$AT$566,'Route_Detail&amp;Reduction_Priority'!AH$1,FALSE)))</f>
        <v/>
      </c>
      <c r="AI39" s="147" t="str">
        <f>IF($B39="","",IF(VLOOKUP($B39,'RouteDetail&amp;ReductionPrioritySr'!$B$5:$AT$566,'Route_Detail&amp;Reduction_Priority'!AI$1,FALSE)="","",VLOOKUP($B39,'RouteDetail&amp;ReductionPrioritySr'!$B$5:$AT$566,'Route_Detail&amp;Reduction_Priority'!AI$1,FALSE)))</f>
        <v/>
      </c>
      <c r="AJ39" s="147" t="str">
        <f>IF($B39="","",IF(VLOOKUP($B39,'RouteDetail&amp;ReductionPrioritySr'!$B$5:$AT$566,'Route_Detail&amp;Reduction_Priority'!AJ$1,FALSE)="","",VLOOKUP($B39,'RouteDetail&amp;ReductionPrioritySr'!$B$5:$AT$566,'Route_Detail&amp;Reduction_Priority'!AJ$1,FALSE)))</f>
        <v/>
      </c>
      <c r="AK39" s="147" t="str">
        <f>IF($B39="","",IF(VLOOKUP($B39,'RouteDetail&amp;ReductionPrioritySr'!$B$5:$AT$566,'Route_Detail&amp;Reduction_Priority'!AK$1,FALSE)="","",VLOOKUP($B39,'RouteDetail&amp;ReductionPrioritySr'!$B$5:$AT$566,'Route_Detail&amp;Reduction_Priority'!AK$1,FALSE)))</f>
        <v/>
      </c>
    </row>
    <row r="40" spans="1:37" ht="15" customHeight="1" x14ac:dyDescent="0.25">
      <c r="A40">
        <v>18</v>
      </c>
      <c r="B40" s="110">
        <f>IF(HLOOKUP($C$3,'Route by Jurisdiction'!$A$1:$AP$214,A40,FALSE)="","",HLOOKUP($C$3,'Route by Jurisdiction'!$A$1:$AP$214,A40,FALSE))</f>
        <v>16</v>
      </c>
      <c r="C40" s="110" t="str">
        <f>IF($B40="","",IF(VLOOKUP($B40,'RouteDetail&amp;ReductionPrioritySr'!$B$5:$T$779,'Route_Detail&amp;Reduction_Priority'!C$1,FALSE)="","",VLOOKUP($B40,'RouteDetail&amp;ReductionPrioritySr'!$B$5:$T$779,'Route_Detail&amp;Reduction_Priority'!C$1,FALSE)))</f>
        <v>16*</v>
      </c>
      <c r="D40" s="71" t="str">
        <f>IF($B40="","",IF(VLOOKUP($B40,'RouteDetail&amp;ReductionPrioritySr'!$B$5:$T$779,'Route_Detail&amp;Reduction_Priority'!D$1,FALSE)="","",VLOOKUP($B40,'RouteDetail&amp;ReductionPrioritySr'!$B$5:$T$779,'Route_Detail&amp;Reduction_Priority'!D$1,FALSE)))</f>
        <v>Northgate TC - Wallingford - Seattle CBD</v>
      </c>
      <c r="E40" s="170">
        <f>IF($B40="","",IF(VLOOKUP($B40,'RouteDetail&amp;ReductionPrioritySr'!$B$5:$T$779,'Route_Detail&amp;Reduction_Priority'!E$1,FALSE)="","",VLOOKUP($B40,'RouteDetail&amp;ReductionPrioritySr'!$B$5:$T$779,'Route_Detail&amp;Reduction_Priority'!E$1,FALSE)))</f>
        <v>36.700000000000003</v>
      </c>
      <c r="F40" s="162">
        <f>IF($B40="","",IF(VLOOKUP($B40,'RouteDetail&amp;ReductionPrioritySr'!$B$5:$T$779,'Route_Detail&amp;Reduction_Priority'!F$1,FALSE)="","",VLOOKUP($B40,'RouteDetail&amp;ReductionPrioritySr'!$B$5:$T$779,'Route_Detail&amp;Reduction_Priority'!F$1,FALSE)))</f>
        <v>12.5</v>
      </c>
      <c r="G40" s="162">
        <f>IF($B40="","",IF(VLOOKUP($B40,'RouteDetail&amp;ReductionPrioritySr'!$B$5:$T$779,'Route_Detail&amp;Reduction_Priority'!G$1,FALSE)="","",VLOOKUP($B40,'RouteDetail&amp;ReductionPrioritySr'!$B$5:$T$779,'Route_Detail&amp;Reduction_Priority'!G$1,FALSE)))</f>
        <v>34.799999999999997</v>
      </c>
      <c r="H40" s="162">
        <f>IF($B40="","",IF(VLOOKUP($B40,'RouteDetail&amp;ReductionPrioritySr'!$B$5:$T$779,'Route_Detail&amp;Reduction_Priority'!H$1,FALSE)="","",VLOOKUP($B40,'RouteDetail&amp;ReductionPrioritySr'!$B$5:$T$779,'Route_Detail&amp;Reduction_Priority'!H$1,FALSE)))</f>
        <v>12.6</v>
      </c>
      <c r="I40" s="162">
        <f>IF($B40="","",IF(VLOOKUP($B40,'RouteDetail&amp;ReductionPrioritySr'!$B$5:$T$779,'Route_Detail&amp;Reduction_Priority'!I$1,FALSE)="","",VLOOKUP($B40,'RouteDetail&amp;ReductionPrioritySr'!$B$5:$T$779,'Route_Detail&amp;Reduction_Priority'!I$1,FALSE)))</f>
        <v>21</v>
      </c>
      <c r="J40" s="171">
        <f>IF($B40="","",IF(VLOOKUP($B40,'RouteDetail&amp;ReductionPrioritySr'!$B$5:$T$779,'Route_Detail&amp;Reduction_Priority'!J$1,FALSE)="","",VLOOKUP($B40,'RouteDetail&amp;ReductionPrioritySr'!$B$5:$T$779,'Route_Detail&amp;Reduction_Priority'!J$1,FALSE)))</f>
        <v>7.6</v>
      </c>
      <c r="K40" s="62">
        <f>IF($B40="","",IF(VLOOKUP($B40,'RouteDetail&amp;ReductionPrioritySr'!$B$5:$T$779,'Route_Detail&amp;Reduction_Priority'!K$1,FALSE)="","",VLOOKUP($B40,'RouteDetail&amp;ReductionPrioritySr'!$B$5:$T$779,'Route_Detail&amp;Reduction_Priority'!K$1,FALSE)))</f>
        <v>69</v>
      </c>
      <c r="L40" s="62" t="str">
        <f>IF($B40="","",IF(VLOOKUP($B40,'RouteDetail&amp;ReductionPrioritySr'!$B$5:$T$779,'Route_Detail&amp;Reduction_Priority'!L$1,FALSE)="","",VLOOKUP($B40,'RouteDetail&amp;ReductionPrioritySr'!$B$5:$T$779,'Route_Detail&amp;Reduction_Priority'!L$1,FALSE)))</f>
        <v>Very Frequent</v>
      </c>
      <c r="M40" s="110" t="str">
        <f>IF($B40="","",IF(VLOOKUP($B40,'RouteDetail&amp;ReductionPrioritySr'!$B$5:$T$779,'Route_Detail&amp;Reduction_Priority'!M$1,FALSE)="","",VLOOKUP($B40,'RouteDetail&amp;ReductionPrioritySr'!$B$5:$T$779,'Route_Detail&amp;Reduction_Priority'!M$1,FALSE)))</f>
        <v/>
      </c>
      <c r="N40" s="112" t="str">
        <f>IF($B40="","",IF(VLOOKUP($B40,'RouteDetail&amp;ReductionPrioritySr'!$B$5:$T$779,'Route_Detail&amp;Reduction_Priority'!N$1,FALSE)="","",VLOOKUP($B40,'RouteDetail&amp;ReductionPrioritySr'!$B$5:$T$779,'Route_Detail&amp;Reduction_Priority'!N$1,FALSE)))</f>
        <v/>
      </c>
      <c r="O40" s="110" t="str">
        <f>IF($B40="","",IF(VLOOKUP($B40,'RouteDetail&amp;ReductionPrioritySr'!$B$5:$T$779,'Route_Detail&amp;Reduction_Priority'!O$1,FALSE)="","",VLOOKUP($B40,'RouteDetail&amp;ReductionPrioritySr'!$B$5:$T$779,'Route_Detail&amp;Reduction_Priority'!O$1,FALSE)))</f>
        <v>Below</v>
      </c>
      <c r="P40" s="365" t="str">
        <f>IF($B40="","",IF(VLOOKUP($B40,'RouteDetail&amp;ReductionPrioritySr'!$B$5:$T$779,'Route_Detail&amp;Reduction_Priority'!P$1,FALSE)="","",VLOOKUP($B40,'RouteDetail&amp;ReductionPrioritySr'!$B$5:$T$779,'Route_Detail&amp;Reduction_Priority'!P$1,FALSE)))</f>
        <v>Below</v>
      </c>
      <c r="Q40" s="112" t="str">
        <f>IF($B40="","",IF(VLOOKUP($B40,'RouteDetail&amp;ReductionPrioritySr'!$B$5:$T$779,'Route_Detail&amp;Reduction_Priority'!Q$1,FALSE)="","",VLOOKUP($B40,'RouteDetail&amp;ReductionPrioritySr'!$B$5:$T$779,'Route_Detail&amp;Reduction_Priority'!Q$1,FALSE)))</f>
        <v>At</v>
      </c>
      <c r="R40" s="110" t="str">
        <f>IF($B40="","",IF(VLOOKUP($B40,'RouteDetail&amp;ReductionPrioritySr'!$B$5:$T$779,'Route_Detail&amp;Reduction_Priority'!R$1,FALSE)="","",VLOOKUP($B40,'RouteDetail&amp;ReductionPrioritySr'!$B$5:$T$779,'Route_Detail&amp;Reduction_Priority'!R$1,FALSE)))</f>
        <v>-</v>
      </c>
      <c r="S40" s="365" t="str">
        <f>IF($B40="","",IF(VLOOKUP($B40,'RouteDetail&amp;ReductionPrioritySr'!$B$5:$T$779,'Route_Detail&amp;Reduction_Priority'!S$1,FALSE)="","",VLOOKUP($B40,'RouteDetail&amp;ReductionPrioritySr'!$B$5:$T$779,'Route_Detail&amp;Reduction_Priority'!S$1,FALSE)))</f>
        <v>-</v>
      </c>
      <c r="T40" s="363">
        <f>IF($B40="","",IF(VLOOKUP($B40,'RouteDetail&amp;ReductionPrioritySr'!$B$5:$T$779,'Route_Detail&amp;Reduction_Priority'!T$1,FALSE)="","",VLOOKUP($B40,'RouteDetail&amp;ReductionPrioritySr'!$B$5:$T$779,'Route_Detail&amp;Reduction_Priority'!T$1,FALSE)))</f>
        <v>1</v>
      </c>
      <c r="U40" s="348" t="str">
        <f>IF($B40="","",IF(VLOOKUP($B40,'RouteDetail&amp;ReductionPrioritySr'!$B$5:$AT$779,'Route_Detail&amp;Reduction_Priority'!U$1,FALSE)="","",VLOOKUP($B40,'RouteDetail&amp;ReductionPrioritySr'!$B$5:$AT$779,'Route_Detail&amp;Reduction_Priority'!U$1,FALSE)))</f>
        <v>Revised</v>
      </c>
      <c r="V40" s="53" t="str">
        <f>IF($B40="","",IF(VLOOKUP($B40,'RouteDetail&amp;ReductionPrioritySr'!$B$5:$AT$779,'Route_Detail&amp;Reduction_Priority'!V$1,FALSE)=0,"",VLOOKUP($B40,'RouteDetail&amp;ReductionPrioritySr'!$B$5:$AT$779,'Route_Detail&amp;Reduction_Priority'!V$1,FALSE)))</f>
        <v>Restructure</v>
      </c>
      <c r="W40" s="358">
        <f>IF($B40="","",IF(VLOOKUP($B40,'RouteDetail&amp;ReductionPrioritySr'!$B$5:$AT$779,'Route_Detail&amp;Reduction_Priority'!W$1,FALSE)=0,"",VLOOKUP($B40,'RouteDetail&amp;ReductionPrioritySr'!$B$5:$AT$779,'Route_Detail&amp;Reduction_Priority'!W$1,FALSE)))</f>
        <v>42156</v>
      </c>
      <c r="X40" s="395" t="str">
        <f>IF($B40="","",IF(VLOOKUP($B40,'RouteDetail&amp;ReductionPrioritySr'!$B$5:$AT$779,'Route_Detail&amp;Reduction_Priority'!X$1,FALSE)="","",VLOOKUP($B40,'RouteDetail&amp;ReductionPrioritySr'!$B$5:$AT$779,'Route_Detail&amp;Reduction_Priority'!X$1,FALSE)))</f>
        <v>Streamline routing to/from Northgate Transit Center by using N 92nd Street instead of NE Northgate Way.
Shift routing from Aurora Avenue N to Fremont Bridge/Dexter Avenue N since routes 26 and 28 would no longer serve the area.
Operate service more often during commute hours since routes 26 and 28 would no longer operate.
End service earlier.</v>
      </c>
      <c r="Y40" s="110">
        <f>IF($B40="","",IF(VLOOKUP($B40,'RouteDetail&amp;ReductionPrioritySr'!$B$5:$AT$779,'Route_Detail&amp;Reduction_Priority'!Y$1,FALSE)="","",VLOOKUP($B40,'RouteDetail&amp;ReductionPrioritySr'!$B$5:$AT$779,'Route_Detail&amp;Reduction_Priority'!Y$1,FALSE)))</f>
        <v>15</v>
      </c>
      <c r="Z40" s="365">
        <f>IF($B40="","",IF(VLOOKUP($B40,'RouteDetail&amp;ReductionPrioritySr'!$B$5:$AT$779,'Route_Detail&amp;Reduction_Priority'!Z$1,FALSE)="","",VLOOKUP($B40,'RouteDetail&amp;ReductionPrioritySr'!$B$5:$AT$779,'Route_Detail&amp;Reduction_Priority'!Z$1,FALSE)))</f>
        <v>20</v>
      </c>
      <c r="AA40" s="365">
        <f>IF($B40="","",IF(VLOOKUP($B40,'RouteDetail&amp;ReductionPrioritySr'!$B$5:$AT$779,'Route_Detail&amp;Reduction_Priority'!AA$1,FALSE)="","",VLOOKUP($B40,'RouteDetail&amp;ReductionPrioritySr'!$B$5:$AT$779,'Route_Detail&amp;Reduction_Priority'!AA$1,FALSE)))</f>
        <v>30</v>
      </c>
      <c r="AB40" s="365">
        <f>IF($B40="","",IF(VLOOKUP($B40,'RouteDetail&amp;ReductionPrioritySr'!$B$5:$AT$779,'Route_Detail&amp;Reduction_Priority'!AB$1,FALSE)="","",VLOOKUP($B40,'RouteDetail&amp;ReductionPrioritySr'!$B$5:$AT$779,'Route_Detail&amp;Reduction_Priority'!AB$1,FALSE)))</f>
        <v>20</v>
      </c>
      <c r="AC40" s="365">
        <f>IF($B40="","",IF(VLOOKUP($B40,'RouteDetail&amp;ReductionPrioritySr'!$B$5:$AT$779,'Route_Detail&amp;Reduction_Priority'!AC$1,FALSE)="","",VLOOKUP($B40,'RouteDetail&amp;ReductionPrioritySr'!$B$5:$AT$779,'Route_Detail&amp;Reduction_Priority'!AC$1,FALSE)))</f>
        <v>30</v>
      </c>
      <c r="AD40" s="350" t="str">
        <f>IF($B40="","",IF(VLOOKUP($B40,'RouteDetail&amp;ReductionPrioritySr'!$B$5:$AT$779,'Route_Detail&amp;Reduction_Priority'!AD$1,FALSE)=0,"",VLOOKUP($B40,'RouteDetail&amp;ReductionPrioritySr'!$B$5:$AT$779,'Route_Detail&amp;Reduction_Priority'!AD$1,FALSE)))</f>
        <v>Before 12:00 AM</v>
      </c>
      <c r="AE40" s="397" t="str">
        <f>IF($B40="","",IF(VLOOKUP($B40,'RouteDetail&amp;ReductionPrioritySr'!$B$5:$AT$779,'Route_Detail&amp;Reduction_Priority'!AE$1,FALSE)=0,"",VLOOKUP($B40,'RouteDetail&amp;ReductionPrioritySr'!$B$5:$AT$779,'Route_Detail&amp;Reduction_Priority'!AE$1,FALSE)))</f>
        <v xml:space="preserve">On College Way N and Meridian Avenue N, use routes 40, 345, or 346.
On Aurora Avenue N, use routes 5, 26 Express, 28 Express or the RapidRide E Line.
</v>
      </c>
      <c r="AF40" s="147">
        <f>IF($B40="","",IF(VLOOKUP($B40,'RouteDetail&amp;ReductionPrioritySr'!$B$5:$AT$566,'Route_Detail&amp;Reduction_Priority'!AF$1,FALSE)="","",VLOOKUP($B40,'RouteDetail&amp;ReductionPrioritySr'!$B$5:$AT$566,'Route_Detail&amp;Reduction_Priority'!AF$1,FALSE)))</f>
        <v>3</v>
      </c>
      <c r="AG40" s="147">
        <f>IF($B40="","",IF(VLOOKUP($B40,'RouteDetail&amp;ReductionPrioritySr'!$B$5:$AT$566,'Route_Detail&amp;Reduction_Priority'!AG$1,FALSE)="","",VLOOKUP($B40,'RouteDetail&amp;ReductionPrioritySr'!$B$5:$AT$566,'Route_Detail&amp;Reduction_Priority'!AG$1,FALSE)))</f>
        <v>2</v>
      </c>
      <c r="AH40" s="147">
        <f>IF($B40="","",IF(VLOOKUP($B40,'RouteDetail&amp;ReductionPrioritySr'!$B$5:$AT$566,'Route_Detail&amp;Reduction_Priority'!AH$1,FALSE)="","",VLOOKUP($B40,'RouteDetail&amp;ReductionPrioritySr'!$B$5:$AT$566,'Route_Detail&amp;Reduction_Priority'!AH$1,FALSE)))</f>
        <v>2</v>
      </c>
      <c r="AI40" s="147">
        <f>IF($B40="","",IF(VLOOKUP($B40,'RouteDetail&amp;ReductionPrioritySr'!$B$5:$AT$566,'Route_Detail&amp;Reduction_Priority'!AI$1,FALSE)="","",VLOOKUP($B40,'RouteDetail&amp;ReductionPrioritySr'!$B$5:$AT$566,'Route_Detail&amp;Reduction_Priority'!AI$1,FALSE)))</f>
        <v>3</v>
      </c>
      <c r="AJ40" s="147">
        <f>IF($B40="","",IF(VLOOKUP($B40,'RouteDetail&amp;ReductionPrioritySr'!$B$5:$AT$566,'Route_Detail&amp;Reduction_Priority'!AJ$1,FALSE)="","",VLOOKUP($B40,'RouteDetail&amp;ReductionPrioritySr'!$B$5:$AT$566,'Route_Detail&amp;Reduction_Priority'!AJ$1,FALSE)))</f>
        <v>1</v>
      </c>
      <c r="AK40" s="147">
        <f>IF($B40="","",IF(VLOOKUP($B40,'RouteDetail&amp;ReductionPrioritySr'!$B$5:$AT$566,'Route_Detail&amp;Reduction_Priority'!AK$1,FALSE)="","",VLOOKUP($B40,'RouteDetail&amp;ReductionPrioritySr'!$B$5:$AT$566,'Route_Detail&amp;Reduction_Priority'!AK$1,FALSE)))</f>
        <v>2</v>
      </c>
    </row>
    <row r="41" spans="1:37" ht="15" customHeight="1" x14ac:dyDescent="0.25">
      <c r="A41">
        <v>19</v>
      </c>
      <c r="B41" s="110" t="str">
        <f>IF(HLOOKUP($C$3,'Route by Jurisdiction'!$A$1:$AP$214,A41,FALSE)="","",HLOOKUP($C$3,'Route by Jurisdiction'!$A$1:$AP$214,A41,FALSE))</f>
        <v>17EX</v>
      </c>
      <c r="C41" s="110" t="str">
        <f>IF($B41="","",IF(VLOOKUP($B41,'RouteDetail&amp;ReductionPrioritySr'!$B$5:$T$779,'Route_Detail&amp;Reduction_Priority'!C$1,FALSE)="","",VLOOKUP($B41,'RouteDetail&amp;ReductionPrioritySr'!$B$5:$T$779,'Route_Detail&amp;Reduction_Priority'!C$1,FALSE)))</f>
        <v>17EX*</v>
      </c>
      <c r="D41" s="71" t="str">
        <f>IF($B41="","",IF(VLOOKUP($B41,'RouteDetail&amp;ReductionPrioritySr'!$B$5:$T$779,'Route_Detail&amp;Reduction_Priority'!D$1,FALSE)="","",VLOOKUP($B41,'RouteDetail&amp;ReductionPrioritySr'!$B$5:$T$779,'Route_Detail&amp;Reduction_Priority'!D$1,FALSE)))</f>
        <v>Sunset Hill - Ballard - Seattle CBD</v>
      </c>
      <c r="E41" s="170">
        <f>IF($B41="","",IF(VLOOKUP($B41,'RouteDetail&amp;ReductionPrioritySr'!$B$5:$T$779,'Route_Detail&amp;Reduction_Priority'!E$1,FALSE)="","",VLOOKUP($B41,'RouteDetail&amp;ReductionPrioritySr'!$B$5:$T$779,'Route_Detail&amp;Reduction_Priority'!E$1,FALSE)))</f>
        <v>54.3</v>
      </c>
      <c r="F41" s="162">
        <f>IF($B41="","",IF(VLOOKUP($B41,'RouteDetail&amp;ReductionPrioritySr'!$B$5:$T$779,'Route_Detail&amp;Reduction_Priority'!F$1,FALSE)="","",VLOOKUP($B41,'RouteDetail&amp;ReductionPrioritySr'!$B$5:$T$779,'Route_Detail&amp;Reduction_Priority'!F$1,FALSE)))</f>
        <v>18.7</v>
      </c>
      <c r="G41" s="162" t="str">
        <f>IF($B41="","",IF(VLOOKUP($B41,'RouteDetail&amp;ReductionPrioritySr'!$B$5:$T$779,'Route_Detail&amp;Reduction_Priority'!G$1,FALSE)="","",VLOOKUP($B41,'RouteDetail&amp;ReductionPrioritySr'!$B$5:$T$779,'Route_Detail&amp;Reduction_Priority'!G$1,FALSE)))</f>
        <v xml:space="preserve"> </v>
      </c>
      <c r="H41" s="162" t="str">
        <f>IF($B41="","",IF(VLOOKUP($B41,'RouteDetail&amp;ReductionPrioritySr'!$B$5:$T$779,'Route_Detail&amp;Reduction_Priority'!H$1,FALSE)="","",VLOOKUP($B41,'RouteDetail&amp;ReductionPrioritySr'!$B$5:$T$779,'Route_Detail&amp;Reduction_Priority'!H$1,FALSE)))</f>
        <v xml:space="preserve"> </v>
      </c>
      <c r="I41" s="162" t="str">
        <f>IF($B41="","",IF(VLOOKUP($B41,'RouteDetail&amp;ReductionPrioritySr'!$B$5:$T$779,'Route_Detail&amp;Reduction_Priority'!I$1,FALSE)="","",VLOOKUP($B41,'RouteDetail&amp;ReductionPrioritySr'!$B$5:$T$779,'Route_Detail&amp;Reduction_Priority'!I$1,FALSE)))</f>
        <v xml:space="preserve"> </v>
      </c>
      <c r="J41" s="171" t="str">
        <f>IF($B41="","",IF(VLOOKUP($B41,'RouteDetail&amp;ReductionPrioritySr'!$B$5:$T$779,'Route_Detail&amp;Reduction_Priority'!J$1,FALSE)="","",VLOOKUP($B41,'RouteDetail&amp;ReductionPrioritySr'!$B$5:$T$779,'Route_Detail&amp;Reduction_Priority'!J$1,FALSE)))</f>
        <v xml:space="preserve"> </v>
      </c>
      <c r="K41" s="62" t="str">
        <f>IF($B41="","",IF(VLOOKUP($B41,'RouteDetail&amp;ReductionPrioritySr'!$B$5:$T$779,'Route_Detail&amp;Reduction_Priority'!K$1,FALSE)="","",VLOOKUP($B41,'RouteDetail&amp;ReductionPrioritySr'!$B$5:$T$779,'Route_Detail&amp;Reduction_Priority'!K$1,FALSE)))</f>
        <v>Peak</v>
      </c>
      <c r="L41" s="62" t="str">
        <f>IF($B41="","",IF(VLOOKUP($B41,'RouteDetail&amp;ReductionPrioritySr'!$B$5:$T$779,'Route_Detail&amp;Reduction_Priority'!L$1,FALSE)="","",VLOOKUP($B41,'RouteDetail&amp;ReductionPrioritySr'!$B$5:$T$779,'Route_Detail&amp;Reduction_Priority'!L$1,FALSE)))</f>
        <v>Peak</v>
      </c>
      <c r="M41" s="110" t="str">
        <f>IF($B41="","",IF(VLOOKUP($B41,'RouteDetail&amp;ReductionPrioritySr'!$B$5:$T$779,'Route_Detail&amp;Reduction_Priority'!M$1,FALSE)="","",VLOOKUP($B41,'RouteDetail&amp;ReductionPrioritySr'!$B$5:$T$779,'Route_Detail&amp;Reduction_Priority'!M$1,FALSE)))</f>
        <v>Yes</v>
      </c>
      <c r="N41" s="112" t="str">
        <f>IF($B41="","",IF(VLOOKUP($B41,'RouteDetail&amp;ReductionPrioritySr'!$B$5:$T$779,'Route_Detail&amp;Reduction_Priority'!N$1,FALSE)="","",VLOOKUP($B41,'RouteDetail&amp;ReductionPrioritySr'!$B$5:$T$779,'Route_Detail&amp;Reduction_Priority'!N$1,FALSE)))</f>
        <v>Yes</v>
      </c>
      <c r="O41" s="110" t="str">
        <f>IF($B41="","",IF(VLOOKUP($B41,'RouteDetail&amp;ReductionPrioritySr'!$B$5:$T$779,'Route_Detail&amp;Reduction_Priority'!O$1,FALSE)="","",VLOOKUP($B41,'RouteDetail&amp;ReductionPrioritySr'!$B$5:$T$779,'Route_Detail&amp;Reduction_Priority'!O$1,FALSE)))</f>
        <v>Peak</v>
      </c>
      <c r="P41" s="365" t="str">
        <f>IF($B41="","",IF(VLOOKUP($B41,'RouteDetail&amp;ReductionPrioritySr'!$B$5:$T$779,'Route_Detail&amp;Reduction_Priority'!P$1,FALSE)="","",VLOOKUP($B41,'RouteDetail&amp;ReductionPrioritySr'!$B$5:$T$779,'Route_Detail&amp;Reduction_Priority'!P$1,FALSE)))</f>
        <v>Peak</v>
      </c>
      <c r="Q41" s="112" t="str">
        <f>IF($B41="","",IF(VLOOKUP($B41,'RouteDetail&amp;ReductionPrioritySr'!$B$5:$T$779,'Route_Detail&amp;Reduction_Priority'!Q$1,FALSE)="","",VLOOKUP($B41,'RouteDetail&amp;ReductionPrioritySr'!$B$5:$T$779,'Route_Detail&amp;Reduction_Priority'!Q$1,FALSE)))</f>
        <v>Peak</v>
      </c>
      <c r="R41" s="110" t="str">
        <f>IF($B41="","",IF(VLOOKUP($B41,'RouteDetail&amp;ReductionPrioritySr'!$B$5:$T$779,'Route_Detail&amp;Reduction_Priority'!R$1,FALSE)="","",VLOOKUP($B41,'RouteDetail&amp;ReductionPrioritySr'!$B$5:$T$779,'Route_Detail&amp;Reduction_Priority'!R$1,FALSE)))</f>
        <v>-</v>
      </c>
      <c r="S41" s="365" t="str">
        <f>IF($B41="","",IF(VLOOKUP($B41,'RouteDetail&amp;ReductionPrioritySr'!$B$5:$T$779,'Route_Detail&amp;Reduction_Priority'!S$1,FALSE)="","",VLOOKUP($B41,'RouteDetail&amp;ReductionPrioritySr'!$B$5:$T$779,'Route_Detail&amp;Reduction_Priority'!S$1,FALSE)))</f>
        <v>-</v>
      </c>
      <c r="T41" s="363" t="str">
        <f>IF($B41="","",IF(VLOOKUP($B41,'RouteDetail&amp;ReductionPrioritySr'!$B$5:$T$779,'Route_Detail&amp;Reduction_Priority'!T$1,FALSE)="","",VLOOKUP($B41,'RouteDetail&amp;ReductionPrioritySr'!$B$5:$T$779,'Route_Detail&amp;Reduction_Priority'!T$1,FALSE)))</f>
        <v>-</v>
      </c>
      <c r="U41" s="348" t="str">
        <f>IF($B41="","",IF(VLOOKUP($B41,'RouteDetail&amp;ReductionPrioritySr'!$B$5:$AT$779,'Route_Detail&amp;Reduction_Priority'!U$1,FALSE)="","",VLOOKUP($B41,'RouteDetail&amp;ReductionPrioritySr'!$B$5:$AT$779,'Route_Detail&amp;Reduction_Priority'!U$1,FALSE)))</f>
        <v>Unchanged</v>
      </c>
      <c r="V41" s="53" t="str">
        <f>IF($B41="","",IF(VLOOKUP($B41,'RouteDetail&amp;ReductionPrioritySr'!$B$5:$AT$779,'Route_Detail&amp;Reduction_Priority'!V$1,FALSE)=0,"",VLOOKUP($B41,'RouteDetail&amp;ReductionPrioritySr'!$B$5:$AT$779,'Route_Detail&amp;Reduction_Priority'!V$1,FALSE)))</f>
        <v/>
      </c>
      <c r="W41" s="358" t="str">
        <f>IF($B41="","",IF(VLOOKUP($B41,'RouteDetail&amp;ReductionPrioritySr'!$B$5:$AT$779,'Route_Detail&amp;Reduction_Priority'!W$1,FALSE)=0,"",VLOOKUP($B41,'RouteDetail&amp;ReductionPrioritySr'!$B$5:$AT$779,'Route_Detail&amp;Reduction_Priority'!W$1,FALSE)))</f>
        <v>N/A</v>
      </c>
      <c r="X41" s="395" t="str">
        <f>IF($B41="","",IF(VLOOKUP($B41,'RouteDetail&amp;ReductionPrioritySr'!$B$5:$AT$779,'Route_Detail&amp;Reduction_Priority'!X$1,FALSE)="","",VLOOKUP($B41,'RouteDetail&amp;ReductionPrioritySr'!$B$5:$AT$779,'Route_Detail&amp;Reduction_Priority'!X$1,FALSE)))</f>
        <v>Unchanged</v>
      </c>
      <c r="Y41" s="110" t="str">
        <f>IF($B41="","",IF(VLOOKUP($B41,'RouteDetail&amp;ReductionPrioritySr'!$B$5:$AT$779,'Route_Detail&amp;Reduction_Priority'!Y$1,FALSE)="","",VLOOKUP($B41,'RouteDetail&amp;ReductionPrioritySr'!$B$5:$AT$779,'Route_Detail&amp;Reduction_Priority'!Y$1,FALSE)))</f>
        <v/>
      </c>
      <c r="Z41" s="365" t="str">
        <f>IF($B41="","",IF(VLOOKUP($B41,'RouteDetail&amp;ReductionPrioritySr'!$B$5:$AT$779,'Route_Detail&amp;Reduction_Priority'!Z$1,FALSE)="","",VLOOKUP($B41,'RouteDetail&amp;ReductionPrioritySr'!$B$5:$AT$779,'Route_Detail&amp;Reduction_Priority'!Z$1,FALSE)))</f>
        <v/>
      </c>
      <c r="AA41" s="365" t="str">
        <f>IF($B41="","",IF(VLOOKUP($B41,'RouteDetail&amp;ReductionPrioritySr'!$B$5:$AT$779,'Route_Detail&amp;Reduction_Priority'!AA$1,FALSE)="","",VLOOKUP($B41,'RouteDetail&amp;ReductionPrioritySr'!$B$5:$AT$779,'Route_Detail&amp;Reduction_Priority'!AA$1,FALSE)))</f>
        <v/>
      </c>
      <c r="AB41" s="365" t="str">
        <f>IF($B41="","",IF(VLOOKUP($B41,'RouteDetail&amp;ReductionPrioritySr'!$B$5:$AT$779,'Route_Detail&amp;Reduction_Priority'!AB$1,FALSE)="","",VLOOKUP($B41,'RouteDetail&amp;ReductionPrioritySr'!$B$5:$AT$779,'Route_Detail&amp;Reduction_Priority'!AB$1,FALSE)))</f>
        <v/>
      </c>
      <c r="AC41" s="365" t="str">
        <f>IF($B41="","",IF(VLOOKUP($B41,'RouteDetail&amp;ReductionPrioritySr'!$B$5:$AT$779,'Route_Detail&amp;Reduction_Priority'!AC$1,FALSE)="","",VLOOKUP($B41,'RouteDetail&amp;ReductionPrioritySr'!$B$5:$AT$779,'Route_Detail&amp;Reduction_Priority'!AC$1,FALSE)))</f>
        <v/>
      </c>
      <c r="AD41" s="350" t="str">
        <f>IF($B41="","",IF(VLOOKUP($B41,'RouteDetail&amp;ReductionPrioritySr'!$B$5:$AT$779,'Route_Detail&amp;Reduction_Priority'!AD$1,FALSE)=0,"",VLOOKUP($B41,'RouteDetail&amp;ReductionPrioritySr'!$B$5:$AT$779,'Route_Detail&amp;Reduction_Priority'!AD$1,FALSE)))</f>
        <v/>
      </c>
      <c r="AE41" s="397" t="str">
        <f>IF($B41="","",IF(VLOOKUP($B41,'RouteDetail&amp;ReductionPrioritySr'!$B$5:$AT$779,'Route_Detail&amp;Reduction_Priority'!AE$1,FALSE)=0,"",VLOOKUP($B41,'RouteDetail&amp;ReductionPrioritySr'!$B$5:$AT$779,'Route_Detail&amp;Reduction_Priority'!AE$1,FALSE)))</f>
        <v/>
      </c>
      <c r="AF41" s="147">
        <f>IF($B41="","",IF(VLOOKUP($B41,'RouteDetail&amp;ReductionPrioritySr'!$B$5:$AT$566,'Route_Detail&amp;Reduction_Priority'!AF$1,FALSE)="","",VLOOKUP($B41,'RouteDetail&amp;ReductionPrioritySr'!$B$5:$AT$566,'Route_Detail&amp;Reduction_Priority'!AF$1,FALSE)))</f>
        <v>4</v>
      </c>
      <c r="AG41" s="147">
        <f>IF($B41="","",IF(VLOOKUP($B41,'RouteDetail&amp;ReductionPrioritySr'!$B$5:$AT$566,'Route_Detail&amp;Reduction_Priority'!AG$1,FALSE)="","",VLOOKUP($B41,'RouteDetail&amp;ReductionPrioritySr'!$B$5:$AT$566,'Route_Detail&amp;Reduction_Priority'!AG$1,FALSE)))</f>
        <v>4</v>
      </c>
      <c r="AH41" s="147" t="str">
        <f>IF($B41="","",IF(VLOOKUP($B41,'RouteDetail&amp;ReductionPrioritySr'!$B$5:$AT$566,'Route_Detail&amp;Reduction_Priority'!AH$1,FALSE)="","",VLOOKUP($B41,'RouteDetail&amp;ReductionPrioritySr'!$B$5:$AT$566,'Route_Detail&amp;Reduction_Priority'!AH$1,FALSE)))</f>
        <v/>
      </c>
      <c r="AI41" s="147" t="str">
        <f>IF($B41="","",IF(VLOOKUP($B41,'RouteDetail&amp;ReductionPrioritySr'!$B$5:$AT$566,'Route_Detail&amp;Reduction_Priority'!AI$1,FALSE)="","",VLOOKUP($B41,'RouteDetail&amp;ReductionPrioritySr'!$B$5:$AT$566,'Route_Detail&amp;Reduction_Priority'!AI$1,FALSE)))</f>
        <v/>
      </c>
      <c r="AJ41" s="147" t="str">
        <f>IF($B41="","",IF(VLOOKUP($B41,'RouteDetail&amp;ReductionPrioritySr'!$B$5:$AT$566,'Route_Detail&amp;Reduction_Priority'!AJ$1,FALSE)="","",VLOOKUP($B41,'RouteDetail&amp;ReductionPrioritySr'!$B$5:$AT$566,'Route_Detail&amp;Reduction_Priority'!AJ$1,FALSE)))</f>
        <v/>
      </c>
      <c r="AK41" s="147" t="str">
        <f>IF($B41="","",IF(VLOOKUP($B41,'RouteDetail&amp;ReductionPrioritySr'!$B$5:$AT$566,'Route_Detail&amp;Reduction_Priority'!AK$1,FALSE)="","",VLOOKUP($B41,'RouteDetail&amp;ReductionPrioritySr'!$B$5:$AT$566,'Route_Detail&amp;Reduction_Priority'!AK$1,FALSE)))</f>
        <v/>
      </c>
    </row>
    <row r="42" spans="1:37" ht="15" customHeight="1" x14ac:dyDescent="0.25">
      <c r="A42">
        <v>20</v>
      </c>
      <c r="B42" s="110" t="str">
        <f>IF(HLOOKUP($C$3,'Route by Jurisdiction'!$A$1:$AP$214,A42,FALSE)="","",HLOOKUP($C$3,'Route by Jurisdiction'!$A$1:$AP$214,A42,FALSE))</f>
        <v>18EX</v>
      </c>
      <c r="C42" s="110" t="str">
        <f>IF($B42="","",IF(VLOOKUP($B42,'RouteDetail&amp;ReductionPrioritySr'!$B$5:$T$779,'Route_Detail&amp;Reduction_Priority'!C$1,FALSE)="","",VLOOKUP($B42,'RouteDetail&amp;ReductionPrioritySr'!$B$5:$T$779,'Route_Detail&amp;Reduction_Priority'!C$1,FALSE)))</f>
        <v>18EX*</v>
      </c>
      <c r="D42" s="71" t="str">
        <f>IF($B42="","",IF(VLOOKUP($B42,'RouteDetail&amp;ReductionPrioritySr'!$B$5:$T$779,'Route_Detail&amp;Reduction_Priority'!D$1,FALSE)="","",VLOOKUP($B42,'RouteDetail&amp;ReductionPrioritySr'!$B$5:$T$779,'Route_Detail&amp;Reduction_Priority'!D$1,FALSE)))</f>
        <v>North Beach - Ballard - Seattle CBD</v>
      </c>
      <c r="E42" s="170">
        <f>IF($B42="","",IF(VLOOKUP($B42,'RouteDetail&amp;ReductionPrioritySr'!$B$5:$T$779,'Route_Detail&amp;Reduction_Priority'!E$1,FALSE)="","",VLOOKUP($B42,'RouteDetail&amp;ReductionPrioritySr'!$B$5:$T$779,'Route_Detail&amp;Reduction_Priority'!E$1,FALSE)))</f>
        <v>51.3</v>
      </c>
      <c r="F42" s="162">
        <f>IF($B42="","",IF(VLOOKUP($B42,'RouteDetail&amp;ReductionPrioritySr'!$B$5:$T$779,'Route_Detail&amp;Reduction_Priority'!F$1,FALSE)="","",VLOOKUP($B42,'RouteDetail&amp;ReductionPrioritySr'!$B$5:$T$779,'Route_Detail&amp;Reduction_Priority'!F$1,FALSE)))</f>
        <v>18.7</v>
      </c>
      <c r="G42" s="162" t="str">
        <f>IF($B42="","",IF(VLOOKUP($B42,'RouteDetail&amp;ReductionPrioritySr'!$B$5:$T$779,'Route_Detail&amp;Reduction_Priority'!G$1,FALSE)="","",VLOOKUP($B42,'RouteDetail&amp;ReductionPrioritySr'!$B$5:$T$779,'Route_Detail&amp;Reduction_Priority'!G$1,FALSE)))</f>
        <v xml:space="preserve"> </v>
      </c>
      <c r="H42" s="162" t="str">
        <f>IF($B42="","",IF(VLOOKUP($B42,'RouteDetail&amp;ReductionPrioritySr'!$B$5:$T$779,'Route_Detail&amp;Reduction_Priority'!H$1,FALSE)="","",VLOOKUP($B42,'RouteDetail&amp;ReductionPrioritySr'!$B$5:$T$779,'Route_Detail&amp;Reduction_Priority'!H$1,FALSE)))</f>
        <v xml:space="preserve"> </v>
      </c>
      <c r="I42" s="162" t="str">
        <f>IF($B42="","",IF(VLOOKUP($B42,'RouteDetail&amp;ReductionPrioritySr'!$B$5:$T$779,'Route_Detail&amp;Reduction_Priority'!I$1,FALSE)="","",VLOOKUP($B42,'RouteDetail&amp;ReductionPrioritySr'!$B$5:$T$779,'Route_Detail&amp;Reduction_Priority'!I$1,FALSE)))</f>
        <v xml:space="preserve"> </v>
      </c>
      <c r="J42" s="171" t="str">
        <f>IF($B42="","",IF(VLOOKUP($B42,'RouteDetail&amp;ReductionPrioritySr'!$B$5:$T$779,'Route_Detail&amp;Reduction_Priority'!J$1,FALSE)="","",VLOOKUP($B42,'RouteDetail&amp;ReductionPrioritySr'!$B$5:$T$779,'Route_Detail&amp;Reduction_Priority'!J$1,FALSE)))</f>
        <v xml:space="preserve"> </v>
      </c>
      <c r="K42" s="62" t="str">
        <f>IF($B42="","",IF(VLOOKUP($B42,'RouteDetail&amp;ReductionPrioritySr'!$B$5:$T$779,'Route_Detail&amp;Reduction_Priority'!K$1,FALSE)="","",VLOOKUP($B42,'RouteDetail&amp;ReductionPrioritySr'!$B$5:$T$779,'Route_Detail&amp;Reduction_Priority'!K$1,FALSE)))</f>
        <v>Peak</v>
      </c>
      <c r="L42" s="62" t="str">
        <f>IF($B42="","",IF(VLOOKUP($B42,'RouteDetail&amp;ReductionPrioritySr'!$B$5:$T$779,'Route_Detail&amp;Reduction_Priority'!L$1,FALSE)="","",VLOOKUP($B42,'RouteDetail&amp;ReductionPrioritySr'!$B$5:$T$779,'Route_Detail&amp;Reduction_Priority'!L$1,FALSE)))</f>
        <v>Peak</v>
      </c>
      <c r="M42" s="110" t="str">
        <f>IF($B42="","",IF(VLOOKUP($B42,'RouteDetail&amp;ReductionPrioritySr'!$B$5:$T$779,'Route_Detail&amp;Reduction_Priority'!M$1,FALSE)="","",VLOOKUP($B42,'RouteDetail&amp;ReductionPrioritySr'!$B$5:$T$779,'Route_Detail&amp;Reduction_Priority'!M$1,FALSE)))</f>
        <v>No</v>
      </c>
      <c r="N42" s="112" t="str">
        <f>IF($B42="","",IF(VLOOKUP($B42,'RouteDetail&amp;ReductionPrioritySr'!$B$5:$T$779,'Route_Detail&amp;Reduction_Priority'!N$1,FALSE)="","",VLOOKUP($B42,'RouteDetail&amp;ReductionPrioritySr'!$B$5:$T$779,'Route_Detail&amp;Reduction_Priority'!N$1,FALSE)))</f>
        <v>Yes</v>
      </c>
      <c r="O42" s="110" t="str">
        <f>IF($B42="","",IF(VLOOKUP($B42,'RouteDetail&amp;ReductionPrioritySr'!$B$5:$T$779,'Route_Detail&amp;Reduction_Priority'!O$1,FALSE)="","",VLOOKUP($B42,'RouteDetail&amp;ReductionPrioritySr'!$B$5:$T$779,'Route_Detail&amp;Reduction_Priority'!O$1,FALSE)))</f>
        <v>Peak</v>
      </c>
      <c r="P42" s="365" t="str">
        <f>IF($B42="","",IF(VLOOKUP($B42,'RouteDetail&amp;ReductionPrioritySr'!$B$5:$T$779,'Route_Detail&amp;Reduction_Priority'!P$1,FALSE)="","",VLOOKUP($B42,'RouteDetail&amp;ReductionPrioritySr'!$B$5:$T$779,'Route_Detail&amp;Reduction_Priority'!P$1,FALSE)))</f>
        <v>Peak</v>
      </c>
      <c r="Q42" s="112" t="str">
        <f>IF($B42="","",IF(VLOOKUP($B42,'RouteDetail&amp;ReductionPrioritySr'!$B$5:$T$779,'Route_Detail&amp;Reduction_Priority'!Q$1,FALSE)="","",VLOOKUP($B42,'RouteDetail&amp;ReductionPrioritySr'!$B$5:$T$779,'Route_Detail&amp;Reduction_Priority'!Q$1,FALSE)))</f>
        <v>Peak</v>
      </c>
      <c r="R42" s="110" t="str">
        <f>IF($B42="","",IF(VLOOKUP($B42,'RouteDetail&amp;ReductionPrioritySr'!$B$5:$T$779,'Route_Detail&amp;Reduction_Priority'!R$1,FALSE)="","",VLOOKUP($B42,'RouteDetail&amp;ReductionPrioritySr'!$B$5:$T$779,'Route_Detail&amp;Reduction_Priority'!R$1,FALSE)))</f>
        <v>-</v>
      </c>
      <c r="S42" s="365" t="str">
        <f>IF($B42="","",IF(VLOOKUP($B42,'RouteDetail&amp;ReductionPrioritySr'!$B$5:$T$779,'Route_Detail&amp;Reduction_Priority'!S$1,FALSE)="","",VLOOKUP($B42,'RouteDetail&amp;ReductionPrioritySr'!$B$5:$T$779,'Route_Detail&amp;Reduction_Priority'!S$1,FALSE)))</f>
        <v>-</v>
      </c>
      <c r="T42" s="363" t="str">
        <f>IF($B42="","",IF(VLOOKUP($B42,'RouteDetail&amp;ReductionPrioritySr'!$B$5:$T$779,'Route_Detail&amp;Reduction_Priority'!T$1,FALSE)="","",VLOOKUP($B42,'RouteDetail&amp;ReductionPrioritySr'!$B$5:$T$779,'Route_Detail&amp;Reduction_Priority'!T$1,FALSE)))</f>
        <v>-</v>
      </c>
      <c r="U42" s="348" t="str">
        <f>IF($B42="","",IF(VLOOKUP($B42,'RouteDetail&amp;ReductionPrioritySr'!$B$5:$AT$779,'Route_Detail&amp;Reduction_Priority'!U$1,FALSE)="","",VLOOKUP($B42,'RouteDetail&amp;ReductionPrioritySr'!$B$5:$AT$779,'Route_Detail&amp;Reduction_Priority'!U$1,FALSE)))</f>
        <v>Unchanged</v>
      </c>
      <c r="V42" s="53" t="str">
        <f>IF($B42="","",IF(VLOOKUP($B42,'RouteDetail&amp;ReductionPrioritySr'!$B$5:$AT$779,'Route_Detail&amp;Reduction_Priority'!V$1,FALSE)=0,"",VLOOKUP($B42,'RouteDetail&amp;ReductionPrioritySr'!$B$5:$AT$779,'Route_Detail&amp;Reduction_Priority'!V$1,FALSE)))</f>
        <v/>
      </c>
      <c r="W42" s="358" t="str">
        <f>IF($B42="","",IF(VLOOKUP($B42,'RouteDetail&amp;ReductionPrioritySr'!$B$5:$AT$779,'Route_Detail&amp;Reduction_Priority'!W$1,FALSE)=0,"",VLOOKUP($B42,'RouteDetail&amp;ReductionPrioritySr'!$B$5:$AT$779,'Route_Detail&amp;Reduction_Priority'!W$1,FALSE)))</f>
        <v>N/A</v>
      </c>
      <c r="X42" s="395" t="str">
        <f>IF($B42="","",IF(VLOOKUP($B42,'RouteDetail&amp;ReductionPrioritySr'!$B$5:$AT$779,'Route_Detail&amp;Reduction_Priority'!X$1,FALSE)="","",VLOOKUP($B42,'RouteDetail&amp;ReductionPrioritySr'!$B$5:$AT$779,'Route_Detail&amp;Reduction_Priority'!X$1,FALSE)))</f>
        <v>Unchanged</v>
      </c>
      <c r="Y42" s="110" t="str">
        <f>IF($B42="","",IF(VLOOKUP($B42,'RouteDetail&amp;ReductionPrioritySr'!$B$5:$AT$779,'Route_Detail&amp;Reduction_Priority'!Y$1,FALSE)="","",VLOOKUP($B42,'RouteDetail&amp;ReductionPrioritySr'!$B$5:$AT$779,'Route_Detail&amp;Reduction_Priority'!Y$1,FALSE)))</f>
        <v/>
      </c>
      <c r="Z42" s="365" t="str">
        <f>IF($B42="","",IF(VLOOKUP($B42,'RouteDetail&amp;ReductionPrioritySr'!$B$5:$AT$779,'Route_Detail&amp;Reduction_Priority'!Z$1,FALSE)="","",VLOOKUP($B42,'RouteDetail&amp;ReductionPrioritySr'!$B$5:$AT$779,'Route_Detail&amp;Reduction_Priority'!Z$1,FALSE)))</f>
        <v/>
      </c>
      <c r="AA42" s="365" t="str">
        <f>IF($B42="","",IF(VLOOKUP($B42,'RouteDetail&amp;ReductionPrioritySr'!$B$5:$AT$779,'Route_Detail&amp;Reduction_Priority'!AA$1,FALSE)="","",VLOOKUP($B42,'RouteDetail&amp;ReductionPrioritySr'!$B$5:$AT$779,'Route_Detail&amp;Reduction_Priority'!AA$1,FALSE)))</f>
        <v/>
      </c>
      <c r="AB42" s="365" t="str">
        <f>IF($B42="","",IF(VLOOKUP($B42,'RouteDetail&amp;ReductionPrioritySr'!$B$5:$AT$779,'Route_Detail&amp;Reduction_Priority'!AB$1,FALSE)="","",VLOOKUP($B42,'RouteDetail&amp;ReductionPrioritySr'!$B$5:$AT$779,'Route_Detail&amp;Reduction_Priority'!AB$1,FALSE)))</f>
        <v/>
      </c>
      <c r="AC42" s="365" t="str">
        <f>IF($B42="","",IF(VLOOKUP($B42,'RouteDetail&amp;ReductionPrioritySr'!$B$5:$AT$779,'Route_Detail&amp;Reduction_Priority'!AC$1,FALSE)="","",VLOOKUP($B42,'RouteDetail&amp;ReductionPrioritySr'!$B$5:$AT$779,'Route_Detail&amp;Reduction_Priority'!AC$1,FALSE)))</f>
        <v/>
      </c>
      <c r="AD42" s="350" t="str">
        <f>IF($B42="","",IF(VLOOKUP($B42,'RouteDetail&amp;ReductionPrioritySr'!$B$5:$AT$779,'Route_Detail&amp;Reduction_Priority'!AD$1,FALSE)=0,"",VLOOKUP($B42,'RouteDetail&amp;ReductionPrioritySr'!$B$5:$AT$779,'Route_Detail&amp;Reduction_Priority'!AD$1,FALSE)))</f>
        <v/>
      </c>
      <c r="AE42" s="397" t="str">
        <f>IF($B42="","",IF(VLOOKUP($B42,'RouteDetail&amp;ReductionPrioritySr'!$B$5:$AT$779,'Route_Detail&amp;Reduction_Priority'!AE$1,FALSE)=0,"",VLOOKUP($B42,'RouteDetail&amp;ReductionPrioritySr'!$B$5:$AT$779,'Route_Detail&amp;Reduction_Priority'!AE$1,FALSE)))</f>
        <v/>
      </c>
      <c r="AF42" s="147">
        <f>IF($B42="","",IF(VLOOKUP($B42,'RouteDetail&amp;ReductionPrioritySr'!$B$5:$AT$566,'Route_Detail&amp;Reduction_Priority'!AF$1,FALSE)="","",VLOOKUP($B42,'RouteDetail&amp;ReductionPrioritySr'!$B$5:$AT$566,'Route_Detail&amp;Reduction_Priority'!AF$1,FALSE)))</f>
        <v>4</v>
      </c>
      <c r="AG42" s="147">
        <f>IF($B42="","",IF(VLOOKUP($B42,'RouteDetail&amp;ReductionPrioritySr'!$B$5:$AT$566,'Route_Detail&amp;Reduction_Priority'!AG$1,FALSE)="","",VLOOKUP($B42,'RouteDetail&amp;ReductionPrioritySr'!$B$5:$AT$566,'Route_Detail&amp;Reduction_Priority'!AG$1,FALSE)))</f>
        <v>4</v>
      </c>
      <c r="AH42" s="147" t="str">
        <f>IF($B42="","",IF(VLOOKUP($B42,'RouteDetail&amp;ReductionPrioritySr'!$B$5:$AT$566,'Route_Detail&amp;Reduction_Priority'!AH$1,FALSE)="","",VLOOKUP($B42,'RouteDetail&amp;ReductionPrioritySr'!$B$5:$AT$566,'Route_Detail&amp;Reduction_Priority'!AH$1,FALSE)))</f>
        <v/>
      </c>
      <c r="AI42" s="147" t="str">
        <f>IF($B42="","",IF(VLOOKUP($B42,'RouteDetail&amp;ReductionPrioritySr'!$B$5:$AT$566,'Route_Detail&amp;Reduction_Priority'!AI$1,FALSE)="","",VLOOKUP($B42,'RouteDetail&amp;ReductionPrioritySr'!$B$5:$AT$566,'Route_Detail&amp;Reduction_Priority'!AI$1,FALSE)))</f>
        <v/>
      </c>
      <c r="AJ42" s="147" t="str">
        <f>IF($B42="","",IF(VLOOKUP($B42,'RouteDetail&amp;ReductionPrioritySr'!$B$5:$AT$566,'Route_Detail&amp;Reduction_Priority'!AJ$1,FALSE)="","",VLOOKUP($B42,'RouteDetail&amp;ReductionPrioritySr'!$B$5:$AT$566,'Route_Detail&amp;Reduction_Priority'!AJ$1,FALSE)))</f>
        <v/>
      </c>
      <c r="AK42" s="147" t="str">
        <f>IF($B42="","",IF(VLOOKUP($B42,'RouteDetail&amp;ReductionPrioritySr'!$B$5:$AT$566,'Route_Detail&amp;Reduction_Priority'!AK$1,FALSE)="","",VLOOKUP($B42,'RouteDetail&amp;ReductionPrioritySr'!$B$5:$AT$566,'Route_Detail&amp;Reduction_Priority'!AK$1,FALSE)))</f>
        <v/>
      </c>
    </row>
    <row r="43" spans="1:37" ht="15" customHeight="1" x14ac:dyDescent="0.25">
      <c r="A43">
        <v>21</v>
      </c>
      <c r="B43" s="110">
        <f>IF(HLOOKUP($C$3,'Route by Jurisdiction'!$A$1:$AP$214,A43,FALSE)="","",HLOOKUP($C$3,'Route by Jurisdiction'!$A$1:$AP$214,A43,FALSE))</f>
        <v>19</v>
      </c>
      <c r="C43" s="110" t="str">
        <f>IF($B43="","",IF(VLOOKUP($B43,'RouteDetail&amp;ReductionPrioritySr'!$B$5:$T$779,'Route_Detail&amp;Reduction_Priority'!C$1,FALSE)="","",VLOOKUP($B43,'RouteDetail&amp;ReductionPrioritySr'!$B$5:$T$779,'Route_Detail&amp;Reduction_Priority'!C$1,FALSE)))</f>
        <v>19*</v>
      </c>
      <c r="D43" s="71" t="str">
        <f>IF($B43="","",IF(VLOOKUP($B43,'RouteDetail&amp;ReductionPrioritySr'!$B$5:$T$779,'Route_Detail&amp;Reduction_Priority'!D$1,FALSE)="","",VLOOKUP($B43,'RouteDetail&amp;ReductionPrioritySr'!$B$5:$T$779,'Route_Detail&amp;Reduction_Priority'!D$1,FALSE)))</f>
        <v>West Magnolia - Seattle CBD</v>
      </c>
      <c r="E43" s="170">
        <f>IF($B43="","",IF(VLOOKUP($B43,'RouteDetail&amp;ReductionPrioritySr'!$B$5:$T$779,'Route_Detail&amp;Reduction_Priority'!E$1,FALSE)="","",VLOOKUP($B43,'RouteDetail&amp;ReductionPrioritySr'!$B$5:$T$779,'Route_Detail&amp;Reduction_Priority'!E$1,FALSE)))</f>
        <v>31.5</v>
      </c>
      <c r="F43" s="162">
        <f>IF($B43="","",IF(VLOOKUP($B43,'RouteDetail&amp;ReductionPrioritySr'!$B$5:$T$779,'Route_Detail&amp;Reduction_Priority'!F$1,FALSE)="","",VLOOKUP($B43,'RouteDetail&amp;ReductionPrioritySr'!$B$5:$T$779,'Route_Detail&amp;Reduction_Priority'!F$1,FALSE)))</f>
        <v>7.8</v>
      </c>
      <c r="G43" s="162" t="str">
        <f>IF($B43="","",IF(VLOOKUP($B43,'RouteDetail&amp;ReductionPrioritySr'!$B$5:$T$779,'Route_Detail&amp;Reduction_Priority'!G$1,FALSE)="","",VLOOKUP($B43,'RouteDetail&amp;ReductionPrioritySr'!$B$5:$T$779,'Route_Detail&amp;Reduction_Priority'!G$1,FALSE)))</f>
        <v xml:space="preserve"> </v>
      </c>
      <c r="H43" s="162" t="str">
        <f>IF($B43="","",IF(VLOOKUP($B43,'RouteDetail&amp;ReductionPrioritySr'!$B$5:$T$779,'Route_Detail&amp;Reduction_Priority'!H$1,FALSE)="","",VLOOKUP($B43,'RouteDetail&amp;ReductionPrioritySr'!$B$5:$T$779,'Route_Detail&amp;Reduction_Priority'!H$1,FALSE)))</f>
        <v xml:space="preserve"> </v>
      </c>
      <c r="I43" s="162" t="str">
        <f>IF($B43="","",IF(VLOOKUP($B43,'RouteDetail&amp;ReductionPrioritySr'!$B$5:$T$779,'Route_Detail&amp;Reduction_Priority'!I$1,FALSE)="","",VLOOKUP($B43,'RouteDetail&amp;ReductionPrioritySr'!$B$5:$T$779,'Route_Detail&amp;Reduction_Priority'!I$1,FALSE)))</f>
        <v xml:space="preserve"> </v>
      </c>
      <c r="J43" s="171" t="str">
        <f>IF($B43="","",IF(VLOOKUP($B43,'RouteDetail&amp;ReductionPrioritySr'!$B$5:$T$779,'Route_Detail&amp;Reduction_Priority'!J$1,FALSE)="","",VLOOKUP($B43,'RouteDetail&amp;ReductionPrioritySr'!$B$5:$T$779,'Route_Detail&amp;Reduction_Priority'!J$1,FALSE)))</f>
        <v xml:space="preserve"> </v>
      </c>
      <c r="K43" s="62" t="str">
        <f>IF($B43="","",IF(VLOOKUP($B43,'RouteDetail&amp;ReductionPrioritySr'!$B$5:$T$779,'Route_Detail&amp;Reduction_Priority'!K$1,FALSE)="","",VLOOKUP($B43,'RouteDetail&amp;ReductionPrioritySr'!$B$5:$T$779,'Route_Detail&amp;Reduction_Priority'!K$1,FALSE)))</f>
        <v>Peak</v>
      </c>
      <c r="L43" s="62" t="str">
        <f>IF($B43="","",IF(VLOOKUP($B43,'RouteDetail&amp;ReductionPrioritySr'!$B$5:$T$779,'Route_Detail&amp;Reduction_Priority'!L$1,FALSE)="","",VLOOKUP($B43,'RouteDetail&amp;ReductionPrioritySr'!$B$5:$T$779,'Route_Detail&amp;Reduction_Priority'!L$1,FALSE)))</f>
        <v>Peak</v>
      </c>
      <c r="M43" s="110" t="str">
        <f>IF($B43="","",IF(VLOOKUP($B43,'RouteDetail&amp;ReductionPrioritySr'!$B$5:$T$779,'Route_Detail&amp;Reduction_Priority'!M$1,FALSE)="","",VLOOKUP($B43,'RouteDetail&amp;ReductionPrioritySr'!$B$5:$T$779,'Route_Detail&amp;Reduction_Priority'!M$1,FALSE)))</f>
        <v>Yes</v>
      </c>
      <c r="N43" s="112" t="str">
        <f>IF($B43="","",IF(VLOOKUP($B43,'RouteDetail&amp;ReductionPrioritySr'!$B$5:$T$779,'Route_Detail&amp;Reduction_Priority'!N$1,FALSE)="","",VLOOKUP($B43,'RouteDetail&amp;ReductionPrioritySr'!$B$5:$T$779,'Route_Detail&amp;Reduction_Priority'!N$1,FALSE)))</f>
        <v>No</v>
      </c>
      <c r="O43" s="110" t="str">
        <f>IF($B43="","",IF(VLOOKUP($B43,'RouteDetail&amp;ReductionPrioritySr'!$B$5:$T$779,'Route_Detail&amp;Reduction_Priority'!O$1,FALSE)="","",VLOOKUP($B43,'RouteDetail&amp;ReductionPrioritySr'!$B$5:$T$779,'Route_Detail&amp;Reduction_Priority'!O$1,FALSE)))</f>
        <v>Peak</v>
      </c>
      <c r="P43" s="365" t="str">
        <f>IF($B43="","",IF(VLOOKUP($B43,'RouteDetail&amp;ReductionPrioritySr'!$B$5:$T$779,'Route_Detail&amp;Reduction_Priority'!P$1,FALSE)="","",VLOOKUP($B43,'RouteDetail&amp;ReductionPrioritySr'!$B$5:$T$779,'Route_Detail&amp;Reduction_Priority'!P$1,FALSE)))</f>
        <v>Peak</v>
      </c>
      <c r="Q43" s="112" t="str">
        <f>IF($B43="","",IF(VLOOKUP($B43,'RouteDetail&amp;ReductionPrioritySr'!$B$5:$T$779,'Route_Detail&amp;Reduction_Priority'!Q$1,FALSE)="","",VLOOKUP($B43,'RouteDetail&amp;ReductionPrioritySr'!$B$5:$T$779,'Route_Detail&amp;Reduction_Priority'!Q$1,FALSE)))</f>
        <v>Peak</v>
      </c>
      <c r="R43" s="110">
        <f>IF($B43="","",IF(VLOOKUP($B43,'RouteDetail&amp;ReductionPrioritySr'!$B$5:$T$779,'Route_Detail&amp;Reduction_Priority'!R$1,FALSE)="","",VLOOKUP($B43,'RouteDetail&amp;ReductionPrioritySr'!$B$5:$T$779,'Route_Detail&amp;Reduction_Priority'!R$1,FALSE)))</f>
        <v>1</v>
      </c>
      <c r="S43" s="365" t="str">
        <f>IF($B43="","",IF(VLOOKUP($B43,'RouteDetail&amp;ReductionPrioritySr'!$B$5:$T$779,'Route_Detail&amp;Reduction_Priority'!S$1,FALSE)="","",VLOOKUP($B43,'RouteDetail&amp;ReductionPrioritySr'!$B$5:$T$779,'Route_Detail&amp;Reduction_Priority'!S$1,FALSE)))</f>
        <v>-</v>
      </c>
      <c r="T43" s="363" t="str">
        <f>IF($B43="","",IF(VLOOKUP($B43,'RouteDetail&amp;ReductionPrioritySr'!$B$5:$T$779,'Route_Detail&amp;Reduction_Priority'!T$1,FALSE)="","",VLOOKUP($B43,'RouteDetail&amp;ReductionPrioritySr'!$B$5:$T$779,'Route_Detail&amp;Reduction_Priority'!T$1,FALSE)))</f>
        <v>-</v>
      </c>
      <c r="U43" s="348" t="str">
        <f>IF($B43="","",IF(VLOOKUP($B43,'RouteDetail&amp;ReductionPrioritySr'!$B$5:$AT$779,'Route_Detail&amp;Reduction_Priority'!U$1,FALSE)="","",VLOOKUP($B43,'RouteDetail&amp;ReductionPrioritySr'!$B$5:$AT$779,'Route_Detail&amp;Reduction_Priority'!U$1,FALSE)))</f>
        <v>Deleted</v>
      </c>
      <c r="V43" s="53" t="str">
        <f>IF($B43="","",IF(VLOOKUP($B43,'RouteDetail&amp;ReductionPrioritySr'!$B$5:$AT$779,'Route_Detail&amp;Reduction_Priority'!V$1,FALSE)=0,"",VLOOKUP($B43,'RouteDetail&amp;ReductionPrioritySr'!$B$5:$AT$779,'Route_Detail&amp;Reduction_Priority'!V$1,FALSE)))</f>
        <v>Lowest performing</v>
      </c>
      <c r="W43" s="358">
        <f>IF($B43="","",IF(VLOOKUP($B43,'RouteDetail&amp;ReductionPrioritySr'!$B$5:$AT$779,'Route_Detail&amp;Reduction_Priority'!W$1,FALSE)=0,"",VLOOKUP($B43,'RouteDetail&amp;ReductionPrioritySr'!$B$5:$AT$779,'Route_Detail&amp;Reduction_Priority'!W$1,FALSE)))</f>
        <v>41883</v>
      </c>
      <c r="X43" s="395" t="str">
        <f>IF($B43="","",IF(VLOOKUP($B43,'RouteDetail&amp;ReductionPrioritySr'!$B$5:$AT$779,'Route_Detail&amp;Reduction_Priority'!X$1,FALSE)="","",VLOOKUP($B43,'RouteDetail&amp;ReductionPrioritySr'!$B$5:$AT$779,'Route_Detail&amp;Reduction_Priority'!X$1,FALSE)))</f>
        <v>Delete</v>
      </c>
      <c r="Y43" s="110" t="str">
        <f>IF($B43="","",IF(VLOOKUP($B43,'RouteDetail&amp;ReductionPrioritySr'!$B$5:$AT$779,'Route_Detail&amp;Reduction_Priority'!Y$1,FALSE)="","",VLOOKUP($B43,'RouteDetail&amp;ReductionPrioritySr'!$B$5:$AT$779,'Route_Detail&amp;Reduction_Priority'!Y$1,FALSE)))</f>
        <v/>
      </c>
      <c r="Z43" s="365" t="str">
        <f>IF($B43="","",IF(VLOOKUP($B43,'RouteDetail&amp;ReductionPrioritySr'!$B$5:$AT$779,'Route_Detail&amp;Reduction_Priority'!Z$1,FALSE)="","",VLOOKUP($B43,'RouteDetail&amp;ReductionPrioritySr'!$B$5:$AT$779,'Route_Detail&amp;Reduction_Priority'!Z$1,FALSE)))</f>
        <v/>
      </c>
      <c r="AA43" s="365" t="str">
        <f>IF($B43="","",IF(VLOOKUP($B43,'RouteDetail&amp;ReductionPrioritySr'!$B$5:$AT$779,'Route_Detail&amp;Reduction_Priority'!AA$1,FALSE)="","",VLOOKUP($B43,'RouteDetail&amp;ReductionPrioritySr'!$B$5:$AT$779,'Route_Detail&amp;Reduction_Priority'!AA$1,FALSE)))</f>
        <v/>
      </c>
      <c r="AB43" s="365" t="str">
        <f>IF($B43="","",IF(VLOOKUP($B43,'RouteDetail&amp;ReductionPrioritySr'!$B$5:$AT$779,'Route_Detail&amp;Reduction_Priority'!AB$1,FALSE)="","",VLOOKUP($B43,'RouteDetail&amp;ReductionPrioritySr'!$B$5:$AT$779,'Route_Detail&amp;Reduction_Priority'!AB$1,FALSE)))</f>
        <v/>
      </c>
      <c r="AC43" s="365" t="str">
        <f>IF($B43="","",IF(VLOOKUP($B43,'RouteDetail&amp;ReductionPrioritySr'!$B$5:$AT$779,'Route_Detail&amp;Reduction_Priority'!AC$1,FALSE)="","",VLOOKUP($B43,'RouteDetail&amp;ReductionPrioritySr'!$B$5:$AT$779,'Route_Detail&amp;Reduction_Priority'!AC$1,FALSE)))</f>
        <v/>
      </c>
      <c r="AD43" s="350" t="str">
        <f>IF($B43="","",IF(VLOOKUP($B43,'RouteDetail&amp;ReductionPrioritySr'!$B$5:$AT$779,'Route_Detail&amp;Reduction_Priority'!AD$1,FALSE)=0,"",VLOOKUP($B43,'RouteDetail&amp;ReductionPrioritySr'!$B$5:$AT$779,'Route_Detail&amp;Reduction_Priority'!AD$1,FALSE)))</f>
        <v/>
      </c>
      <c r="AE43" s="397" t="str">
        <f>IF($B43="","",IF(VLOOKUP($B43,'RouteDetail&amp;ReductionPrioritySr'!$B$5:$AT$779,'Route_Detail&amp;Reduction_Priority'!AE$1,FALSE)=0,"",VLOOKUP($B43,'RouteDetail&amp;ReductionPrioritySr'!$B$5:$AT$779,'Route_Detail&amp;Reduction_Priority'!AE$1,FALSE)))</f>
        <v>Use revised routes 24 or 33.</v>
      </c>
      <c r="AF43" s="147">
        <f>IF($B43="","",IF(VLOOKUP($B43,'RouteDetail&amp;ReductionPrioritySr'!$B$5:$AT$566,'Route_Detail&amp;Reduction_Priority'!AF$1,FALSE)="","",VLOOKUP($B43,'RouteDetail&amp;ReductionPrioritySr'!$B$5:$AT$566,'Route_Detail&amp;Reduction_Priority'!AF$1,FALSE)))</f>
        <v>2</v>
      </c>
      <c r="AG43" s="147">
        <f>IF($B43="","",IF(VLOOKUP($B43,'RouteDetail&amp;ReductionPrioritySr'!$B$5:$AT$566,'Route_Detail&amp;Reduction_Priority'!AG$1,FALSE)="","",VLOOKUP($B43,'RouteDetail&amp;ReductionPrioritySr'!$B$5:$AT$566,'Route_Detail&amp;Reduction_Priority'!AG$1,FALSE)))</f>
        <v>1</v>
      </c>
      <c r="AH43" s="147" t="str">
        <f>IF($B43="","",IF(VLOOKUP($B43,'RouteDetail&amp;ReductionPrioritySr'!$B$5:$AT$566,'Route_Detail&amp;Reduction_Priority'!AH$1,FALSE)="","",VLOOKUP($B43,'RouteDetail&amp;ReductionPrioritySr'!$B$5:$AT$566,'Route_Detail&amp;Reduction_Priority'!AH$1,FALSE)))</f>
        <v/>
      </c>
      <c r="AI43" s="147" t="str">
        <f>IF($B43="","",IF(VLOOKUP($B43,'RouteDetail&amp;ReductionPrioritySr'!$B$5:$AT$566,'Route_Detail&amp;Reduction_Priority'!AI$1,FALSE)="","",VLOOKUP($B43,'RouteDetail&amp;ReductionPrioritySr'!$B$5:$AT$566,'Route_Detail&amp;Reduction_Priority'!AI$1,FALSE)))</f>
        <v/>
      </c>
      <c r="AJ43" s="147" t="str">
        <f>IF($B43="","",IF(VLOOKUP($B43,'RouteDetail&amp;ReductionPrioritySr'!$B$5:$AT$566,'Route_Detail&amp;Reduction_Priority'!AJ$1,FALSE)="","",VLOOKUP($B43,'RouteDetail&amp;ReductionPrioritySr'!$B$5:$AT$566,'Route_Detail&amp;Reduction_Priority'!AJ$1,FALSE)))</f>
        <v/>
      </c>
      <c r="AK43" s="147" t="str">
        <f>IF($B43="","",IF(VLOOKUP($B43,'RouteDetail&amp;ReductionPrioritySr'!$B$5:$AT$566,'Route_Detail&amp;Reduction_Priority'!AK$1,FALSE)="","",VLOOKUP($B43,'RouteDetail&amp;ReductionPrioritySr'!$B$5:$AT$566,'Route_Detail&amp;Reduction_Priority'!AK$1,FALSE)))</f>
        <v/>
      </c>
    </row>
    <row r="44" spans="1:37" ht="15" customHeight="1" x14ac:dyDescent="0.25">
      <c r="A44">
        <v>22</v>
      </c>
      <c r="B44" s="110">
        <f>IF(HLOOKUP($C$3,'Route by Jurisdiction'!$A$1:$AP$214,A44,FALSE)="","",HLOOKUP($C$3,'Route by Jurisdiction'!$A$1:$AP$214,A44,FALSE))</f>
        <v>21</v>
      </c>
      <c r="C44" s="110" t="str">
        <f>IF($B44="","",IF(VLOOKUP($B44,'RouteDetail&amp;ReductionPrioritySr'!$B$5:$T$779,'Route_Detail&amp;Reduction_Priority'!C$1,FALSE)="","",VLOOKUP($B44,'RouteDetail&amp;ReductionPrioritySr'!$B$5:$T$779,'Route_Detail&amp;Reduction_Priority'!C$1,FALSE)))</f>
        <v>21*</v>
      </c>
      <c r="D44" s="71" t="str">
        <f>IF($B44="","",IF(VLOOKUP($B44,'RouteDetail&amp;ReductionPrioritySr'!$B$5:$T$779,'Route_Detail&amp;Reduction_Priority'!D$1,FALSE)="","",VLOOKUP($B44,'RouteDetail&amp;ReductionPrioritySr'!$B$5:$T$779,'Route_Detail&amp;Reduction_Priority'!D$1,FALSE)))</f>
        <v>Arbor Heights - Westwood Village - Seattle CBD</v>
      </c>
      <c r="E44" s="170">
        <f>IF($B44="","",IF(VLOOKUP($B44,'RouteDetail&amp;ReductionPrioritySr'!$B$5:$T$779,'Route_Detail&amp;Reduction_Priority'!E$1,FALSE)="","",VLOOKUP($B44,'RouteDetail&amp;ReductionPrioritySr'!$B$5:$T$779,'Route_Detail&amp;Reduction_Priority'!E$1,FALSE)))</f>
        <v>39.700000000000003</v>
      </c>
      <c r="F44" s="162">
        <f>IF($B44="","",IF(VLOOKUP($B44,'RouteDetail&amp;ReductionPrioritySr'!$B$5:$T$779,'Route_Detail&amp;Reduction_Priority'!F$1,FALSE)="","",VLOOKUP($B44,'RouteDetail&amp;ReductionPrioritySr'!$B$5:$T$779,'Route_Detail&amp;Reduction_Priority'!F$1,FALSE)))</f>
        <v>13.5</v>
      </c>
      <c r="G44" s="162">
        <f>IF($B44="","",IF(VLOOKUP($B44,'RouteDetail&amp;ReductionPrioritySr'!$B$5:$T$779,'Route_Detail&amp;Reduction_Priority'!G$1,FALSE)="","",VLOOKUP($B44,'RouteDetail&amp;ReductionPrioritySr'!$B$5:$T$779,'Route_Detail&amp;Reduction_Priority'!G$1,FALSE)))</f>
        <v>32.4</v>
      </c>
      <c r="H44" s="162">
        <f>IF($B44="","",IF(VLOOKUP($B44,'RouteDetail&amp;ReductionPrioritySr'!$B$5:$T$779,'Route_Detail&amp;Reduction_Priority'!H$1,FALSE)="","",VLOOKUP($B44,'RouteDetail&amp;ReductionPrioritySr'!$B$5:$T$779,'Route_Detail&amp;Reduction_Priority'!H$1,FALSE)))</f>
        <v>10.7</v>
      </c>
      <c r="I44" s="162">
        <f>IF($B44="","",IF(VLOOKUP($B44,'RouteDetail&amp;ReductionPrioritySr'!$B$5:$T$779,'Route_Detail&amp;Reduction_Priority'!I$1,FALSE)="","",VLOOKUP($B44,'RouteDetail&amp;ReductionPrioritySr'!$B$5:$T$779,'Route_Detail&amp;Reduction_Priority'!I$1,FALSE)))</f>
        <v>20.8</v>
      </c>
      <c r="J44" s="171">
        <f>IF($B44="","",IF(VLOOKUP($B44,'RouteDetail&amp;ReductionPrioritySr'!$B$5:$T$779,'Route_Detail&amp;Reduction_Priority'!J$1,FALSE)="","",VLOOKUP($B44,'RouteDetail&amp;ReductionPrioritySr'!$B$5:$T$779,'Route_Detail&amp;Reduction_Priority'!J$1,FALSE)))</f>
        <v>7</v>
      </c>
      <c r="K44" s="62">
        <f>IF($B44="","",IF(VLOOKUP($B44,'RouteDetail&amp;ReductionPrioritySr'!$B$5:$T$779,'Route_Detail&amp;Reduction_Priority'!K$1,FALSE)="","",VLOOKUP($B44,'RouteDetail&amp;ReductionPrioritySr'!$B$5:$T$779,'Route_Detail&amp;Reduction_Priority'!K$1,FALSE)))</f>
        <v>39</v>
      </c>
      <c r="L44" s="62" t="str">
        <f>IF($B44="","",IF(VLOOKUP($B44,'RouteDetail&amp;ReductionPrioritySr'!$B$5:$T$779,'Route_Detail&amp;Reduction_Priority'!L$1,FALSE)="","",VLOOKUP($B44,'RouteDetail&amp;ReductionPrioritySr'!$B$5:$T$779,'Route_Detail&amp;Reduction_Priority'!L$1,FALSE)))</f>
        <v>Very Frequent</v>
      </c>
      <c r="M44" s="110" t="str">
        <f>IF($B44="","",IF(VLOOKUP($B44,'RouteDetail&amp;ReductionPrioritySr'!$B$5:$T$779,'Route_Detail&amp;Reduction_Priority'!M$1,FALSE)="","",VLOOKUP($B44,'RouteDetail&amp;ReductionPrioritySr'!$B$5:$T$779,'Route_Detail&amp;Reduction_Priority'!M$1,FALSE)))</f>
        <v/>
      </c>
      <c r="N44" s="112" t="str">
        <f>IF($B44="","",IF(VLOOKUP($B44,'RouteDetail&amp;ReductionPrioritySr'!$B$5:$T$779,'Route_Detail&amp;Reduction_Priority'!N$1,FALSE)="","",VLOOKUP($B44,'RouteDetail&amp;ReductionPrioritySr'!$B$5:$T$779,'Route_Detail&amp;Reduction_Priority'!N$1,FALSE)))</f>
        <v/>
      </c>
      <c r="O44" s="110" t="str">
        <f>IF($B44="","",IF(VLOOKUP($B44,'RouteDetail&amp;ReductionPrioritySr'!$B$5:$T$779,'Route_Detail&amp;Reduction_Priority'!O$1,FALSE)="","",VLOOKUP($B44,'RouteDetail&amp;ReductionPrioritySr'!$B$5:$T$779,'Route_Detail&amp;Reduction_Priority'!O$1,FALSE)))</f>
        <v>At</v>
      </c>
      <c r="P44" s="365" t="str">
        <f>IF($B44="","",IF(VLOOKUP($B44,'RouteDetail&amp;ReductionPrioritySr'!$B$5:$T$779,'Route_Detail&amp;Reduction_Priority'!P$1,FALSE)="","",VLOOKUP($B44,'RouteDetail&amp;ReductionPrioritySr'!$B$5:$T$779,'Route_Detail&amp;Reduction_Priority'!P$1,FALSE)))</f>
        <v>At</v>
      </c>
      <c r="Q44" s="112" t="str">
        <f>IF($B44="","",IF(VLOOKUP($B44,'RouteDetail&amp;ReductionPrioritySr'!$B$5:$T$779,'Route_Detail&amp;Reduction_Priority'!Q$1,FALSE)="","",VLOOKUP($B44,'RouteDetail&amp;ReductionPrioritySr'!$B$5:$T$779,'Route_Detail&amp;Reduction_Priority'!Q$1,FALSE)))</f>
        <v>At</v>
      </c>
      <c r="R44" s="110" t="str">
        <f>IF($B44="","",IF(VLOOKUP($B44,'RouteDetail&amp;ReductionPrioritySr'!$B$5:$T$779,'Route_Detail&amp;Reduction_Priority'!R$1,FALSE)="","",VLOOKUP($B44,'RouteDetail&amp;ReductionPrioritySr'!$B$5:$T$779,'Route_Detail&amp;Reduction_Priority'!R$1,FALSE)))</f>
        <v>-</v>
      </c>
      <c r="S44" s="365">
        <f>IF($B44="","",IF(VLOOKUP($B44,'RouteDetail&amp;ReductionPrioritySr'!$B$5:$T$779,'Route_Detail&amp;Reduction_Priority'!S$1,FALSE)="","",VLOOKUP($B44,'RouteDetail&amp;ReductionPrioritySr'!$B$5:$T$779,'Route_Detail&amp;Reduction_Priority'!S$1,FALSE)))</f>
        <v>1</v>
      </c>
      <c r="T44" s="363">
        <f>IF($B44="","",IF(VLOOKUP($B44,'RouteDetail&amp;ReductionPrioritySr'!$B$5:$T$779,'Route_Detail&amp;Reduction_Priority'!T$1,FALSE)="","",VLOOKUP($B44,'RouteDetail&amp;ReductionPrioritySr'!$B$5:$T$779,'Route_Detail&amp;Reduction_Priority'!T$1,FALSE)))</f>
        <v>1</v>
      </c>
      <c r="U44" s="348" t="str">
        <f>IF($B44="","",IF(VLOOKUP($B44,'RouteDetail&amp;ReductionPrioritySr'!$B$5:$AT$779,'Route_Detail&amp;Reduction_Priority'!U$1,FALSE)="","",VLOOKUP($B44,'RouteDetail&amp;ReductionPrioritySr'!$B$5:$AT$779,'Route_Detail&amp;Reduction_Priority'!U$1,FALSE)))</f>
        <v>Deleted</v>
      </c>
      <c r="V44" s="53" t="str">
        <f>IF($B44="","",IF(VLOOKUP($B44,'RouteDetail&amp;ReductionPrioritySr'!$B$5:$AT$779,'Route_Detail&amp;Reduction_Priority'!V$1,FALSE)=0,"",VLOOKUP($B44,'RouteDetail&amp;ReductionPrioritySr'!$B$5:$AT$779,'Route_Detail&amp;Reduction_Priority'!V$1,FALSE)))</f>
        <v>Restructure</v>
      </c>
      <c r="W44" s="358">
        <f>IF($B44="","",IF(VLOOKUP($B44,'RouteDetail&amp;ReductionPrioritySr'!$B$5:$AT$779,'Route_Detail&amp;Reduction_Priority'!W$1,FALSE)=0,"",VLOOKUP($B44,'RouteDetail&amp;ReductionPrioritySr'!$B$5:$AT$779,'Route_Detail&amp;Reduction_Priority'!W$1,FALSE)))</f>
        <v>42248</v>
      </c>
      <c r="X44" s="395" t="str">
        <f>IF($B44="","",IF(VLOOKUP($B44,'RouteDetail&amp;ReductionPrioritySr'!$B$5:$AT$779,'Route_Detail&amp;Reduction_Priority'!X$1,FALSE)="","",VLOOKUP($B44,'RouteDetail&amp;ReductionPrioritySr'!$B$5:$AT$779,'Route_Detail&amp;Reduction_Priority'!X$1,FALSE)))</f>
        <v>Delete</v>
      </c>
      <c r="Y44" s="110" t="str">
        <f>IF($B44="","",IF(VLOOKUP($B44,'RouteDetail&amp;ReductionPrioritySr'!$B$5:$AT$779,'Route_Detail&amp;Reduction_Priority'!Y$1,FALSE)="","",VLOOKUP($B44,'RouteDetail&amp;ReductionPrioritySr'!$B$5:$AT$779,'Route_Detail&amp;Reduction_Priority'!Y$1,FALSE)))</f>
        <v/>
      </c>
      <c r="Z44" s="365" t="str">
        <f>IF($B44="","",IF(VLOOKUP($B44,'RouteDetail&amp;ReductionPrioritySr'!$B$5:$AT$779,'Route_Detail&amp;Reduction_Priority'!Z$1,FALSE)="","",VLOOKUP($B44,'RouteDetail&amp;ReductionPrioritySr'!$B$5:$AT$779,'Route_Detail&amp;Reduction_Priority'!Z$1,FALSE)))</f>
        <v/>
      </c>
      <c r="AA44" s="365" t="str">
        <f>IF($B44="","",IF(VLOOKUP($B44,'RouteDetail&amp;ReductionPrioritySr'!$B$5:$AT$779,'Route_Detail&amp;Reduction_Priority'!AA$1,FALSE)="","",VLOOKUP($B44,'RouteDetail&amp;ReductionPrioritySr'!$B$5:$AT$779,'Route_Detail&amp;Reduction_Priority'!AA$1,FALSE)))</f>
        <v/>
      </c>
      <c r="AB44" s="365" t="str">
        <f>IF($B44="","",IF(VLOOKUP($B44,'RouteDetail&amp;ReductionPrioritySr'!$B$5:$AT$779,'Route_Detail&amp;Reduction_Priority'!AB$1,FALSE)="","",VLOOKUP($B44,'RouteDetail&amp;ReductionPrioritySr'!$B$5:$AT$779,'Route_Detail&amp;Reduction_Priority'!AB$1,FALSE)))</f>
        <v/>
      </c>
      <c r="AC44" s="365" t="str">
        <f>IF($B44="","",IF(VLOOKUP($B44,'RouteDetail&amp;ReductionPrioritySr'!$B$5:$AT$779,'Route_Detail&amp;Reduction_Priority'!AC$1,FALSE)="","",VLOOKUP($B44,'RouteDetail&amp;ReductionPrioritySr'!$B$5:$AT$779,'Route_Detail&amp;Reduction_Priority'!AC$1,FALSE)))</f>
        <v/>
      </c>
      <c r="AD44" s="350" t="str">
        <f>IF($B44="","",IF(VLOOKUP($B44,'RouteDetail&amp;ReductionPrioritySr'!$B$5:$AT$779,'Route_Detail&amp;Reduction_Priority'!AD$1,FALSE)=0,"",VLOOKUP($B44,'RouteDetail&amp;ReductionPrioritySr'!$B$5:$AT$779,'Route_Detail&amp;Reduction_Priority'!AD$1,FALSE)))</f>
        <v/>
      </c>
      <c r="AE44" s="397" t="str">
        <f>IF($B44="","",IF(VLOOKUP($B44,'RouteDetail&amp;ReductionPrioritySr'!$B$5:$AT$779,'Route_Detail&amp;Reduction_Priority'!AE$1,FALSE)=0,"",VLOOKUP($B44,'RouteDetail&amp;ReductionPrioritySr'!$B$5:$AT$779,'Route_Detail&amp;Reduction_Priority'!AE$1,FALSE)))</f>
        <v xml:space="preserve">
On 35th Avenue SW, use revised Route 50 and connect with RapidRide C Line at 35th Avenue SW/SW Avalon Way, or Link Light Rail/Route 101 and revised route 150 at SODO Busway/S Lander Street.</v>
      </c>
      <c r="AF44" s="147">
        <f>IF($B44="","",IF(VLOOKUP($B44,'RouteDetail&amp;ReductionPrioritySr'!$B$5:$AT$566,'Route_Detail&amp;Reduction_Priority'!AF$1,FALSE)="","",VLOOKUP($B44,'RouteDetail&amp;ReductionPrioritySr'!$B$5:$AT$566,'Route_Detail&amp;Reduction_Priority'!AF$1,FALSE)))</f>
        <v>3</v>
      </c>
      <c r="AG44" s="147">
        <f>IF($B44="","",IF(VLOOKUP($B44,'RouteDetail&amp;ReductionPrioritySr'!$B$5:$AT$566,'Route_Detail&amp;Reduction_Priority'!AG$1,FALSE)="","",VLOOKUP($B44,'RouteDetail&amp;ReductionPrioritySr'!$B$5:$AT$566,'Route_Detail&amp;Reduction_Priority'!AG$1,FALSE)))</f>
        <v>3</v>
      </c>
      <c r="AH44" s="147" t="str">
        <f>IF($B44="","",IF(VLOOKUP($B44,'RouteDetail&amp;ReductionPrioritySr'!$B$5:$AT$566,'Route_Detail&amp;Reduction_Priority'!AH$1,FALSE)="","",VLOOKUP($B44,'RouteDetail&amp;ReductionPrioritySr'!$B$5:$AT$566,'Route_Detail&amp;Reduction_Priority'!AH$1,FALSE)))</f>
        <v/>
      </c>
      <c r="AI44" s="147" t="str">
        <f>IF($B44="","",IF(VLOOKUP($B44,'RouteDetail&amp;ReductionPrioritySr'!$B$5:$AT$566,'Route_Detail&amp;Reduction_Priority'!AI$1,FALSE)="","",VLOOKUP($B44,'RouteDetail&amp;ReductionPrioritySr'!$B$5:$AT$566,'Route_Detail&amp;Reduction_Priority'!AI$1,FALSE)))</f>
        <v/>
      </c>
      <c r="AJ44" s="147" t="str">
        <f>IF($B44="","",IF(VLOOKUP($B44,'RouteDetail&amp;ReductionPrioritySr'!$B$5:$AT$566,'Route_Detail&amp;Reduction_Priority'!AJ$1,FALSE)="","",VLOOKUP($B44,'RouteDetail&amp;ReductionPrioritySr'!$B$5:$AT$566,'Route_Detail&amp;Reduction_Priority'!AJ$1,FALSE)))</f>
        <v/>
      </c>
      <c r="AK44" s="147" t="str">
        <f>IF($B44="","",IF(VLOOKUP($B44,'RouteDetail&amp;ReductionPrioritySr'!$B$5:$AT$566,'Route_Detail&amp;Reduction_Priority'!AK$1,FALSE)="","",VLOOKUP($B44,'RouteDetail&amp;ReductionPrioritySr'!$B$5:$AT$566,'Route_Detail&amp;Reduction_Priority'!AK$1,FALSE)))</f>
        <v/>
      </c>
    </row>
    <row r="45" spans="1:37" ht="15" customHeight="1" x14ac:dyDescent="0.25">
      <c r="A45">
        <v>23</v>
      </c>
      <c r="B45" s="110" t="str">
        <f>IF(HLOOKUP($C$3,'Route by Jurisdiction'!$A$1:$AP$214,A45,FALSE)="","",HLOOKUP($C$3,'Route by Jurisdiction'!$A$1:$AP$214,A45,FALSE))</f>
        <v>21EX</v>
      </c>
      <c r="C45" s="110" t="str">
        <f>IF($B45="","",IF(VLOOKUP($B45,'RouteDetail&amp;ReductionPrioritySr'!$B$5:$T$779,'Route_Detail&amp;Reduction_Priority'!C$1,FALSE)="","",VLOOKUP($B45,'RouteDetail&amp;ReductionPrioritySr'!$B$5:$T$779,'Route_Detail&amp;Reduction_Priority'!C$1,FALSE)))</f>
        <v>21EX*</v>
      </c>
      <c r="D45" s="71" t="str">
        <f>IF($B45="","",IF(VLOOKUP($B45,'RouteDetail&amp;ReductionPrioritySr'!$B$5:$T$779,'Route_Detail&amp;Reduction_Priority'!D$1,FALSE)="","",VLOOKUP($B45,'RouteDetail&amp;ReductionPrioritySr'!$B$5:$T$779,'Route_Detail&amp;Reduction_Priority'!D$1,FALSE)))</f>
        <v>Arbor Heights - Westwood Village - Seattle CBD</v>
      </c>
      <c r="E45" s="170">
        <f>IF($B45="","",IF(VLOOKUP($B45,'RouteDetail&amp;ReductionPrioritySr'!$B$5:$T$779,'Route_Detail&amp;Reduction_Priority'!E$1,FALSE)="","",VLOOKUP($B45,'RouteDetail&amp;ReductionPrioritySr'!$B$5:$T$779,'Route_Detail&amp;Reduction_Priority'!E$1,FALSE)))</f>
        <v>36.799999999999997</v>
      </c>
      <c r="F45" s="162">
        <f>IF($B45="","",IF(VLOOKUP($B45,'RouteDetail&amp;ReductionPrioritySr'!$B$5:$T$779,'Route_Detail&amp;Reduction_Priority'!F$1,FALSE)="","",VLOOKUP($B45,'RouteDetail&amp;ReductionPrioritySr'!$B$5:$T$779,'Route_Detail&amp;Reduction_Priority'!F$1,FALSE)))</f>
        <v>15</v>
      </c>
      <c r="G45" s="162" t="str">
        <f>IF($B45="","",IF(VLOOKUP($B45,'RouteDetail&amp;ReductionPrioritySr'!$B$5:$T$779,'Route_Detail&amp;Reduction_Priority'!G$1,FALSE)="","",VLOOKUP($B45,'RouteDetail&amp;ReductionPrioritySr'!$B$5:$T$779,'Route_Detail&amp;Reduction_Priority'!G$1,FALSE)))</f>
        <v xml:space="preserve"> </v>
      </c>
      <c r="H45" s="162" t="str">
        <f>IF($B45="","",IF(VLOOKUP($B45,'RouteDetail&amp;ReductionPrioritySr'!$B$5:$T$779,'Route_Detail&amp;Reduction_Priority'!H$1,FALSE)="","",VLOOKUP($B45,'RouteDetail&amp;ReductionPrioritySr'!$B$5:$T$779,'Route_Detail&amp;Reduction_Priority'!H$1,FALSE)))</f>
        <v xml:space="preserve"> </v>
      </c>
      <c r="I45" s="162" t="str">
        <f>IF($B45="","",IF(VLOOKUP($B45,'RouteDetail&amp;ReductionPrioritySr'!$B$5:$T$779,'Route_Detail&amp;Reduction_Priority'!I$1,FALSE)="","",VLOOKUP($B45,'RouteDetail&amp;ReductionPrioritySr'!$B$5:$T$779,'Route_Detail&amp;Reduction_Priority'!I$1,FALSE)))</f>
        <v xml:space="preserve"> </v>
      </c>
      <c r="J45" s="171" t="str">
        <f>IF($B45="","",IF(VLOOKUP($B45,'RouteDetail&amp;ReductionPrioritySr'!$B$5:$T$779,'Route_Detail&amp;Reduction_Priority'!J$1,FALSE)="","",VLOOKUP($B45,'RouteDetail&amp;ReductionPrioritySr'!$B$5:$T$779,'Route_Detail&amp;Reduction_Priority'!J$1,FALSE)))</f>
        <v xml:space="preserve"> </v>
      </c>
      <c r="K45" s="62" t="str">
        <f>IF($B45="","",IF(VLOOKUP($B45,'RouteDetail&amp;ReductionPrioritySr'!$B$5:$T$779,'Route_Detail&amp;Reduction_Priority'!K$1,FALSE)="","",VLOOKUP($B45,'RouteDetail&amp;ReductionPrioritySr'!$B$5:$T$779,'Route_Detail&amp;Reduction_Priority'!K$1,FALSE)))</f>
        <v>Peak</v>
      </c>
      <c r="L45" s="62" t="str">
        <f>IF($B45="","",IF(VLOOKUP($B45,'RouteDetail&amp;ReductionPrioritySr'!$B$5:$T$779,'Route_Detail&amp;Reduction_Priority'!L$1,FALSE)="","",VLOOKUP($B45,'RouteDetail&amp;ReductionPrioritySr'!$B$5:$T$779,'Route_Detail&amp;Reduction_Priority'!L$1,FALSE)))</f>
        <v>Peak</v>
      </c>
      <c r="M45" s="110" t="str">
        <f>IF($B45="","",IF(VLOOKUP($B45,'RouteDetail&amp;ReductionPrioritySr'!$B$5:$T$779,'Route_Detail&amp;Reduction_Priority'!M$1,FALSE)="","",VLOOKUP($B45,'RouteDetail&amp;ReductionPrioritySr'!$B$5:$T$779,'Route_Detail&amp;Reduction_Priority'!M$1,FALSE)))</f>
        <v>Yes</v>
      </c>
      <c r="N45" s="112" t="str">
        <f>IF($B45="","",IF(VLOOKUP($B45,'RouteDetail&amp;ReductionPrioritySr'!$B$5:$T$779,'Route_Detail&amp;Reduction_Priority'!N$1,FALSE)="","",VLOOKUP($B45,'RouteDetail&amp;ReductionPrioritySr'!$B$5:$T$779,'Route_Detail&amp;Reduction_Priority'!N$1,FALSE)))</f>
        <v>Yes</v>
      </c>
      <c r="O45" s="110" t="str">
        <f>IF($B45="","",IF(VLOOKUP($B45,'RouteDetail&amp;ReductionPrioritySr'!$B$5:$T$779,'Route_Detail&amp;Reduction_Priority'!O$1,FALSE)="","",VLOOKUP($B45,'RouteDetail&amp;ReductionPrioritySr'!$B$5:$T$779,'Route_Detail&amp;Reduction_Priority'!O$1,FALSE)))</f>
        <v>Peak</v>
      </c>
      <c r="P45" s="365" t="str">
        <f>IF($B45="","",IF(VLOOKUP($B45,'RouteDetail&amp;ReductionPrioritySr'!$B$5:$T$779,'Route_Detail&amp;Reduction_Priority'!P$1,FALSE)="","",VLOOKUP($B45,'RouteDetail&amp;ReductionPrioritySr'!$B$5:$T$779,'Route_Detail&amp;Reduction_Priority'!P$1,FALSE)))</f>
        <v>Peak</v>
      </c>
      <c r="Q45" s="112" t="str">
        <f>IF($B45="","",IF(VLOOKUP($B45,'RouteDetail&amp;ReductionPrioritySr'!$B$5:$T$779,'Route_Detail&amp;Reduction_Priority'!Q$1,FALSE)="","",VLOOKUP($B45,'RouteDetail&amp;ReductionPrioritySr'!$B$5:$T$779,'Route_Detail&amp;Reduction_Priority'!Q$1,FALSE)))</f>
        <v>Peak</v>
      </c>
      <c r="R45" s="110" t="str">
        <f>IF($B45="","",IF(VLOOKUP($B45,'RouteDetail&amp;ReductionPrioritySr'!$B$5:$T$779,'Route_Detail&amp;Reduction_Priority'!R$1,FALSE)="","",VLOOKUP($B45,'RouteDetail&amp;ReductionPrioritySr'!$B$5:$T$779,'Route_Detail&amp;Reduction_Priority'!R$1,FALSE)))</f>
        <v>-</v>
      </c>
      <c r="S45" s="365" t="str">
        <f>IF($B45="","",IF(VLOOKUP($B45,'RouteDetail&amp;ReductionPrioritySr'!$B$5:$T$779,'Route_Detail&amp;Reduction_Priority'!S$1,FALSE)="","",VLOOKUP($B45,'RouteDetail&amp;ReductionPrioritySr'!$B$5:$T$779,'Route_Detail&amp;Reduction_Priority'!S$1,FALSE)))</f>
        <v>-</v>
      </c>
      <c r="T45" s="363" t="str">
        <f>IF($B45="","",IF(VLOOKUP($B45,'RouteDetail&amp;ReductionPrioritySr'!$B$5:$T$779,'Route_Detail&amp;Reduction_Priority'!T$1,FALSE)="","",VLOOKUP($B45,'RouteDetail&amp;ReductionPrioritySr'!$B$5:$T$779,'Route_Detail&amp;Reduction_Priority'!T$1,FALSE)))</f>
        <v>-</v>
      </c>
      <c r="U45" s="348" t="str">
        <f>IF($B45="","",IF(VLOOKUP($B45,'RouteDetail&amp;ReductionPrioritySr'!$B$5:$AT$779,'Route_Detail&amp;Reduction_Priority'!U$1,FALSE)="","",VLOOKUP($B45,'RouteDetail&amp;ReductionPrioritySr'!$B$5:$AT$779,'Route_Detail&amp;Reduction_Priority'!U$1,FALSE)))</f>
        <v>Revised</v>
      </c>
      <c r="V45" s="53" t="str">
        <f>IF($B45="","",IF(VLOOKUP($B45,'RouteDetail&amp;ReductionPrioritySr'!$B$5:$AT$779,'Route_Detail&amp;Reduction_Priority'!V$1,FALSE)=0,"",VLOOKUP($B45,'RouteDetail&amp;ReductionPrioritySr'!$B$5:$AT$779,'Route_Detail&amp;Reduction_Priority'!V$1,FALSE)))</f>
        <v>Restructure</v>
      </c>
      <c r="W45" s="358">
        <f>IF($B45="","",IF(VLOOKUP($B45,'RouteDetail&amp;ReductionPrioritySr'!$B$5:$AT$779,'Route_Detail&amp;Reduction_Priority'!W$1,FALSE)=0,"",VLOOKUP($B45,'RouteDetail&amp;ReductionPrioritySr'!$B$5:$AT$779,'Route_Detail&amp;Reduction_Priority'!W$1,FALSE)))</f>
        <v>42248</v>
      </c>
      <c r="X45" s="395" t="str">
        <f>IF($B45="","",IF(VLOOKUP($B45,'RouteDetail&amp;ReductionPrioritySr'!$B$5:$AT$779,'Route_Detail&amp;Reduction_Priority'!X$1,FALSE)="","",VLOOKUP($B45,'RouteDetail&amp;ReductionPrioritySr'!$B$5:$AT$779,'Route_Detail&amp;Reduction_Priority'!X$1,FALSE)))</f>
        <v>Add two morning and two afternoon trips</v>
      </c>
      <c r="Y45" s="110" t="str">
        <f>IF($B45="","",IF(VLOOKUP($B45,'RouteDetail&amp;ReductionPrioritySr'!$B$5:$AT$779,'Route_Detail&amp;Reduction_Priority'!Y$1,FALSE)="","",VLOOKUP($B45,'RouteDetail&amp;ReductionPrioritySr'!$B$5:$AT$779,'Route_Detail&amp;Reduction_Priority'!Y$1,FALSE)))</f>
        <v/>
      </c>
      <c r="Z45" s="365" t="str">
        <f>IF($B45="","",IF(VLOOKUP($B45,'RouteDetail&amp;ReductionPrioritySr'!$B$5:$AT$779,'Route_Detail&amp;Reduction_Priority'!Z$1,FALSE)="","",VLOOKUP($B45,'RouteDetail&amp;ReductionPrioritySr'!$B$5:$AT$779,'Route_Detail&amp;Reduction_Priority'!Z$1,FALSE)))</f>
        <v/>
      </c>
      <c r="AA45" s="365" t="str">
        <f>IF($B45="","",IF(VLOOKUP($B45,'RouteDetail&amp;ReductionPrioritySr'!$B$5:$AT$779,'Route_Detail&amp;Reduction_Priority'!AA$1,FALSE)="","",VLOOKUP($B45,'RouteDetail&amp;ReductionPrioritySr'!$B$5:$AT$779,'Route_Detail&amp;Reduction_Priority'!AA$1,FALSE)))</f>
        <v/>
      </c>
      <c r="AB45" s="365" t="str">
        <f>IF($B45="","",IF(VLOOKUP($B45,'RouteDetail&amp;ReductionPrioritySr'!$B$5:$AT$779,'Route_Detail&amp;Reduction_Priority'!AB$1,FALSE)="","",VLOOKUP($B45,'RouteDetail&amp;ReductionPrioritySr'!$B$5:$AT$779,'Route_Detail&amp;Reduction_Priority'!AB$1,FALSE)))</f>
        <v/>
      </c>
      <c r="AC45" s="365" t="str">
        <f>IF($B45="","",IF(VLOOKUP($B45,'RouteDetail&amp;ReductionPrioritySr'!$B$5:$AT$779,'Route_Detail&amp;Reduction_Priority'!AC$1,FALSE)="","",VLOOKUP($B45,'RouteDetail&amp;ReductionPrioritySr'!$B$5:$AT$779,'Route_Detail&amp;Reduction_Priority'!AC$1,FALSE)))</f>
        <v/>
      </c>
      <c r="AD45" s="350" t="str">
        <f>IF($B45="","",IF(VLOOKUP($B45,'RouteDetail&amp;ReductionPrioritySr'!$B$5:$AT$779,'Route_Detail&amp;Reduction_Priority'!AD$1,FALSE)=0,"",VLOOKUP($B45,'RouteDetail&amp;ReductionPrioritySr'!$B$5:$AT$779,'Route_Detail&amp;Reduction_Priority'!AD$1,FALSE)))</f>
        <v/>
      </c>
      <c r="AE45" s="397" t="str">
        <f>IF($B45="","",IF(VLOOKUP($B45,'RouteDetail&amp;ReductionPrioritySr'!$B$5:$AT$779,'Route_Detail&amp;Reduction_Priority'!AE$1,FALSE)=0,"",VLOOKUP($B45,'RouteDetail&amp;ReductionPrioritySr'!$B$5:$AT$779,'Route_Detail&amp;Reduction_Priority'!AE$1,FALSE)))</f>
        <v/>
      </c>
      <c r="AF45" s="147">
        <f>IF($B45="","",IF(VLOOKUP($B45,'RouteDetail&amp;ReductionPrioritySr'!$B$5:$AT$566,'Route_Detail&amp;Reduction_Priority'!AF$1,FALSE)="","",VLOOKUP($B45,'RouteDetail&amp;ReductionPrioritySr'!$B$5:$AT$566,'Route_Detail&amp;Reduction_Priority'!AF$1,FALSE)))</f>
        <v>3</v>
      </c>
      <c r="AG45" s="147">
        <f>IF($B45="","",IF(VLOOKUP($B45,'RouteDetail&amp;ReductionPrioritySr'!$B$5:$AT$566,'Route_Detail&amp;Reduction_Priority'!AG$1,FALSE)="","",VLOOKUP($B45,'RouteDetail&amp;ReductionPrioritySr'!$B$5:$AT$566,'Route_Detail&amp;Reduction_Priority'!AG$1,FALSE)))</f>
        <v>3</v>
      </c>
      <c r="AH45" s="147" t="str">
        <f>IF($B45="","",IF(VLOOKUP($B45,'RouteDetail&amp;ReductionPrioritySr'!$B$5:$AT$566,'Route_Detail&amp;Reduction_Priority'!AH$1,FALSE)="","",VLOOKUP($B45,'RouteDetail&amp;ReductionPrioritySr'!$B$5:$AT$566,'Route_Detail&amp;Reduction_Priority'!AH$1,FALSE)))</f>
        <v/>
      </c>
      <c r="AI45" s="147" t="str">
        <f>IF($B45="","",IF(VLOOKUP($B45,'RouteDetail&amp;ReductionPrioritySr'!$B$5:$AT$566,'Route_Detail&amp;Reduction_Priority'!AI$1,FALSE)="","",VLOOKUP($B45,'RouteDetail&amp;ReductionPrioritySr'!$B$5:$AT$566,'Route_Detail&amp;Reduction_Priority'!AI$1,FALSE)))</f>
        <v/>
      </c>
      <c r="AJ45" s="147" t="str">
        <f>IF($B45="","",IF(VLOOKUP($B45,'RouteDetail&amp;ReductionPrioritySr'!$B$5:$AT$566,'Route_Detail&amp;Reduction_Priority'!AJ$1,FALSE)="","",VLOOKUP($B45,'RouteDetail&amp;ReductionPrioritySr'!$B$5:$AT$566,'Route_Detail&amp;Reduction_Priority'!AJ$1,FALSE)))</f>
        <v/>
      </c>
      <c r="AK45" s="147" t="str">
        <f>IF($B45="","",IF(VLOOKUP($B45,'RouteDetail&amp;ReductionPrioritySr'!$B$5:$AT$566,'Route_Detail&amp;Reduction_Priority'!AK$1,FALSE)="","",VLOOKUP($B45,'RouteDetail&amp;ReductionPrioritySr'!$B$5:$AT$566,'Route_Detail&amp;Reduction_Priority'!AK$1,FALSE)))</f>
        <v/>
      </c>
    </row>
    <row r="46" spans="1:37" ht="15" customHeight="1" x14ac:dyDescent="0.25">
      <c r="A46">
        <v>24</v>
      </c>
      <c r="B46" s="110">
        <f>IF(HLOOKUP($C$3,'Route by Jurisdiction'!$A$1:$AP$214,A46,FALSE)="","",HLOOKUP($C$3,'Route by Jurisdiction'!$A$1:$AP$214,A46,FALSE))</f>
        <v>22</v>
      </c>
      <c r="C46" s="110" t="str">
        <f>IF($B46="","",IF(VLOOKUP($B46,'RouteDetail&amp;ReductionPrioritySr'!$B$5:$T$779,'Route_Detail&amp;Reduction_Priority'!C$1,FALSE)="","",VLOOKUP($B46,'RouteDetail&amp;ReductionPrioritySr'!$B$5:$T$779,'Route_Detail&amp;Reduction_Priority'!C$1,FALSE)))</f>
        <v>22</v>
      </c>
      <c r="D46" s="71" t="str">
        <f>IF($B46="","",IF(VLOOKUP($B46,'RouteDetail&amp;ReductionPrioritySr'!$B$5:$T$779,'Route_Detail&amp;Reduction_Priority'!D$1,FALSE)="","",VLOOKUP($B46,'RouteDetail&amp;ReductionPrioritySr'!$B$5:$T$779,'Route_Detail&amp;Reduction_Priority'!D$1,FALSE)))</f>
        <v>Arbor Heights - Westwood Village - Alaska Junction</v>
      </c>
      <c r="E46" s="170">
        <f>IF($B46="","",IF(VLOOKUP($B46,'RouteDetail&amp;ReductionPrioritySr'!$B$5:$T$779,'Route_Detail&amp;Reduction_Priority'!E$1,FALSE)="","",VLOOKUP($B46,'RouteDetail&amp;ReductionPrioritySr'!$B$5:$T$779,'Route_Detail&amp;Reduction_Priority'!E$1,FALSE)))</f>
        <v>15.6</v>
      </c>
      <c r="F46" s="162">
        <f>IF($B46="","",IF(VLOOKUP($B46,'RouteDetail&amp;ReductionPrioritySr'!$B$5:$T$779,'Route_Detail&amp;Reduction_Priority'!F$1,FALSE)="","",VLOOKUP($B46,'RouteDetail&amp;ReductionPrioritySr'!$B$5:$T$779,'Route_Detail&amp;Reduction_Priority'!F$1,FALSE)))</f>
        <v>2.8</v>
      </c>
      <c r="G46" s="162">
        <f>IF($B46="","",IF(VLOOKUP($B46,'RouteDetail&amp;ReductionPrioritySr'!$B$5:$T$779,'Route_Detail&amp;Reduction_Priority'!G$1,FALSE)="","",VLOOKUP($B46,'RouteDetail&amp;ReductionPrioritySr'!$B$5:$T$779,'Route_Detail&amp;Reduction_Priority'!G$1,FALSE)))</f>
        <v>13.1</v>
      </c>
      <c r="H46" s="162">
        <f>IF($B46="","",IF(VLOOKUP($B46,'RouteDetail&amp;ReductionPrioritySr'!$B$5:$T$779,'Route_Detail&amp;Reduction_Priority'!H$1,FALSE)="","",VLOOKUP($B46,'RouteDetail&amp;ReductionPrioritySr'!$B$5:$T$779,'Route_Detail&amp;Reduction_Priority'!H$1,FALSE)))</f>
        <v>2.4</v>
      </c>
      <c r="I46" s="162">
        <f>IF($B46="","",IF(VLOOKUP($B46,'RouteDetail&amp;ReductionPrioritySr'!$B$5:$T$779,'Route_Detail&amp;Reduction_Priority'!I$1,FALSE)="","",VLOOKUP($B46,'RouteDetail&amp;ReductionPrioritySr'!$B$5:$T$779,'Route_Detail&amp;Reduction_Priority'!I$1,FALSE)))</f>
        <v>7.8</v>
      </c>
      <c r="J46" s="171">
        <f>IF($B46="","",IF(VLOOKUP($B46,'RouteDetail&amp;ReductionPrioritySr'!$B$5:$T$779,'Route_Detail&amp;Reduction_Priority'!J$1,FALSE)="","",VLOOKUP($B46,'RouteDetail&amp;ReductionPrioritySr'!$B$5:$T$779,'Route_Detail&amp;Reduction_Priority'!J$1,FALSE)))</f>
        <v>1.2</v>
      </c>
      <c r="K46" s="62" t="str">
        <f>IF($B46="","",IF(VLOOKUP($B46,'RouteDetail&amp;ReductionPrioritySr'!$B$5:$T$779,'Route_Detail&amp;Reduction_Priority'!K$1,FALSE)="","",VLOOKUP($B46,'RouteDetail&amp;ReductionPrioritySr'!$B$5:$T$779,'Route_Detail&amp;Reduction_Priority'!K$1,FALSE)))</f>
        <v>None</v>
      </c>
      <c r="L46" s="62" t="str">
        <f>IF($B46="","",IF(VLOOKUP($B46,'RouteDetail&amp;ReductionPrioritySr'!$B$5:$T$779,'Route_Detail&amp;Reduction_Priority'!L$1,FALSE)="","",VLOOKUP($B46,'RouteDetail&amp;ReductionPrioritySr'!$B$5:$T$779,'Route_Detail&amp;Reduction_Priority'!L$1,FALSE)))</f>
        <v>None</v>
      </c>
      <c r="M46" s="110" t="str">
        <f>IF($B46="","",IF(VLOOKUP($B46,'RouteDetail&amp;ReductionPrioritySr'!$B$5:$T$779,'Route_Detail&amp;Reduction_Priority'!M$1,FALSE)="","",VLOOKUP($B46,'RouteDetail&amp;ReductionPrioritySr'!$B$5:$T$779,'Route_Detail&amp;Reduction_Priority'!M$1,FALSE)))</f>
        <v/>
      </c>
      <c r="N46" s="112" t="str">
        <f>IF($B46="","",IF(VLOOKUP($B46,'RouteDetail&amp;ReductionPrioritySr'!$B$5:$T$779,'Route_Detail&amp;Reduction_Priority'!N$1,FALSE)="","",VLOOKUP($B46,'RouteDetail&amp;ReductionPrioritySr'!$B$5:$T$779,'Route_Detail&amp;Reduction_Priority'!N$1,FALSE)))</f>
        <v/>
      </c>
      <c r="O46" s="110" t="str">
        <f>IF($B46="","",IF(VLOOKUP($B46,'RouteDetail&amp;ReductionPrioritySr'!$B$5:$T$779,'Route_Detail&amp;Reduction_Priority'!O$1,FALSE)="","",VLOOKUP($B46,'RouteDetail&amp;ReductionPrioritySr'!$B$5:$T$779,'Route_Detail&amp;Reduction_Priority'!O$1,FALSE)))</f>
        <v>None</v>
      </c>
      <c r="P46" s="365" t="str">
        <f>IF($B46="","",IF(VLOOKUP($B46,'RouteDetail&amp;ReductionPrioritySr'!$B$5:$T$779,'Route_Detail&amp;Reduction_Priority'!P$1,FALSE)="","",VLOOKUP($B46,'RouteDetail&amp;ReductionPrioritySr'!$B$5:$T$779,'Route_Detail&amp;Reduction_Priority'!P$1,FALSE)))</f>
        <v>None</v>
      </c>
      <c r="Q46" s="112" t="str">
        <f>IF($B46="","",IF(VLOOKUP($B46,'RouteDetail&amp;ReductionPrioritySr'!$B$5:$T$779,'Route_Detail&amp;Reduction_Priority'!Q$1,FALSE)="","",VLOOKUP($B46,'RouteDetail&amp;ReductionPrioritySr'!$B$5:$T$779,'Route_Detail&amp;Reduction_Priority'!Q$1,FALSE)))</f>
        <v>None</v>
      </c>
      <c r="R46" s="110">
        <f>IF($B46="","",IF(VLOOKUP($B46,'RouteDetail&amp;ReductionPrioritySr'!$B$5:$T$779,'Route_Detail&amp;Reduction_Priority'!R$1,FALSE)="","",VLOOKUP($B46,'RouteDetail&amp;ReductionPrioritySr'!$B$5:$T$779,'Route_Detail&amp;Reduction_Priority'!R$1,FALSE)))</f>
        <v>3</v>
      </c>
      <c r="S46" s="365">
        <f>IF($B46="","",IF(VLOOKUP($B46,'RouteDetail&amp;ReductionPrioritySr'!$B$5:$T$779,'Route_Detail&amp;Reduction_Priority'!S$1,FALSE)="","",VLOOKUP($B46,'RouteDetail&amp;ReductionPrioritySr'!$B$5:$T$779,'Route_Detail&amp;Reduction_Priority'!S$1,FALSE)))</f>
        <v>1</v>
      </c>
      <c r="T46" s="363">
        <f>IF($B46="","",IF(VLOOKUP($B46,'RouteDetail&amp;ReductionPrioritySr'!$B$5:$T$779,'Route_Detail&amp;Reduction_Priority'!T$1,FALSE)="","",VLOOKUP($B46,'RouteDetail&amp;ReductionPrioritySr'!$B$5:$T$779,'Route_Detail&amp;Reduction_Priority'!T$1,FALSE)))</f>
        <v>1</v>
      </c>
      <c r="U46" s="348" t="str">
        <f>IF($B46="","",IF(VLOOKUP($B46,'RouteDetail&amp;ReductionPrioritySr'!$B$5:$AT$779,'Route_Detail&amp;Reduction_Priority'!U$1,FALSE)="","",VLOOKUP($B46,'RouteDetail&amp;ReductionPrioritySr'!$B$5:$AT$779,'Route_Detail&amp;Reduction_Priority'!U$1,FALSE)))</f>
        <v>Deleted</v>
      </c>
      <c r="V46" s="53" t="str">
        <f>IF($B46="","",IF(VLOOKUP($B46,'RouteDetail&amp;ReductionPrioritySr'!$B$5:$AT$779,'Route_Detail&amp;Reduction_Priority'!V$1,FALSE)=0,"",VLOOKUP($B46,'RouteDetail&amp;ReductionPrioritySr'!$B$5:$AT$779,'Route_Detail&amp;Reduction_Priority'!V$1,FALSE)))</f>
        <v>Restructure</v>
      </c>
      <c r="W46" s="358">
        <f>IF($B46="","",IF(VLOOKUP($B46,'RouteDetail&amp;ReductionPrioritySr'!$B$5:$AT$779,'Route_Detail&amp;Reduction_Priority'!W$1,FALSE)=0,"",VLOOKUP($B46,'RouteDetail&amp;ReductionPrioritySr'!$B$5:$AT$779,'Route_Detail&amp;Reduction_Priority'!W$1,FALSE)))</f>
        <v>42248</v>
      </c>
      <c r="X46" s="395" t="str">
        <f>IF($B46="","",IF(VLOOKUP($B46,'RouteDetail&amp;ReductionPrioritySr'!$B$5:$AT$779,'Route_Detail&amp;Reduction_Priority'!X$1,FALSE)="","",VLOOKUP($B46,'RouteDetail&amp;ReductionPrioritySr'!$B$5:$AT$779,'Route_Detail&amp;Reduction_Priority'!X$1,FALSE)))</f>
        <v>Delete</v>
      </c>
      <c r="Y46" s="110" t="str">
        <f>IF($B46="","",IF(VLOOKUP($B46,'RouteDetail&amp;ReductionPrioritySr'!$B$5:$AT$779,'Route_Detail&amp;Reduction_Priority'!Y$1,FALSE)="","",VLOOKUP($B46,'RouteDetail&amp;ReductionPrioritySr'!$B$5:$AT$779,'Route_Detail&amp;Reduction_Priority'!Y$1,FALSE)))</f>
        <v/>
      </c>
      <c r="Z46" s="365" t="str">
        <f>IF($B46="","",IF(VLOOKUP($B46,'RouteDetail&amp;ReductionPrioritySr'!$B$5:$AT$779,'Route_Detail&amp;Reduction_Priority'!Z$1,FALSE)="","",VLOOKUP($B46,'RouteDetail&amp;ReductionPrioritySr'!$B$5:$AT$779,'Route_Detail&amp;Reduction_Priority'!Z$1,FALSE)))</f>
        <v/>
      </c>
      <c r="AA46" s="365" t="str">
        <f>IF($B46="","",IF(VLOOKUP($B46,'RouteDetail&amp;ReductionPrioritySr'!$B$5:$AT$779,'Route_Detail&amp;Reduction_Priority'!AA$1,FALSE)="","",VLOOKUP($B46,'RouteDetail&amp;ReductionPrioritySr'!$B$5:$AT$779,'Route_Detail&amp;Reduction_Priority'!AA$1,FALSE)))</f>
        <v/>
      </c>
      <c r="AB46" s="365" t="str">
        <f>IF($B46="","",IF(VLOOKUP($B46,'RouteDetail&amp;ReductionPrioritySr'!$B$5:$AT$779,'Route_Detail&amp;Reduction_Priority'!AB$1,FALSE)="","",VLOOKUP($B46,'RouteDetail&amp;ReductionPrioritySr'!$B$5:$AT$779,'Route_Detail&amp;Reduction_Priority'!AB$1,FALSE)))</f>
        <v/>
      </c>
      <c r="AC46" s="365" t="str">
        <f>IF($B46="","",IF(VLOOKUP($B46,'RouteDetail&amp;ReductionPrioritySr'!$B$5:$AT$779,'Route_Detail&amp;Reduction_Priority'!AC$1,FALSE)="","",VLOOKUP($B46,'RouteDetail&amp;ReductionPrioritySr'!$B$5:$AT$779,'Route_Detail&amp;Reduction_Priority'!AC$1,FALSE)))</f>
        <v/>
      </c>
      <c r="AD46" s="350" t="str">
        <f>IF($B46="","",IF(VLOOKUP($B46,'RouteDetail&amp;ReductionPrioritySr'!$B$5:$AT$779,'Route_Detail&amp;Reduction_Priority'!AD$1,FALSE)=0,"",VLOOKUP($B46,'RouteDetail&amp;ReductionPrioritySr'!$B$5:$AT$779,'Route_Detail&amp;Reduction_Priority'!AD$1,FALSE)))</f>
        <v/>
      </c>
      <c r="AE46" s="397" t="str">
        <f>IF($B46="","",IF(VLOOKUP($B46,'RouteDetail&amp;ReductionPrioritySr'!$B$5:$AT$779,'Route_Detail&amp;Reduction_Priority'!AE$1,FALSE)=0,"",VLOOKUP($B46,'RouteDetail&amp;ReductionPrioritySr'!$B$5:$AT$779,'Route_Detail&amp;Reduction_Priority'!AE$1,FALSE)))</f>
        <v>In Arbor Heights and Gatewood, use Route 21EX or revised Route 50.
On California Ave SW, use the RapidRide C Line.</v>
      </c>
      <c r="AF46" s="147">
        <f>IF($B46="","",IF(VLOOKUP($B46,'RouteDetail&amp;ReductionPrioritySr'!$B$5:$AT$566,'Route_Detail&amp;Reduction_Priority'!AF$1,FALSE)="","",VLOOKUP($B46,'RouteDetail&amp;ReductionPrioritySr'!$B$5:$AT$566,'Route_Detail&amp;Reduction_Priority'!AF$1,FALSE)))</f>
        <v>2</v>
      </c>
      <c r="AG46" s="147">
        <f>IF($B46="","",IF(VLOOKUP($B46,'RouteDetail&amp;ReductionPrioritySr'!$B$5:$AT$566,'Route_Detail&amp;Reduction_Priority'!AG$1,FALSE)="","",VLOOKUP($B46,'RouteDetail&amp;ReductionPrioritySr'!$B$5:$AT$566,'Route_Detail&amp;Reduction_Priority'!AG$1,FALSE)))</f>
        <v>2</v>
      </c>
      <c r="AH46" s="147">
        <f>IF($B46="","",IF(VLOOKUP($B46,'RouteDetail&amp;ReductionPrioritySr'!$B$5:$AT$566,'Route_Detail&amp;Reduction_Priority'!AH$1,FALSE)="","",VLOOKUP($B46,'RouteDetail&amp;ReductionPrioritySr'!$B$5:$AT$566,'Route_Detail&amp;Reduction_Priority'!AH$1,FALSE)))</f>
        <v>2</v>
      </c>
      <c r="AI46" s="147">
        <f>IF($B46="","",IF(VLOOKUP($B46,'RouteDetail&amp;ReductionPrioritySr'!$B$5:$AT$566,'Route_Detail&amp;Reduction_Priority'!AI$1,FALSE)="","",VLOOKUP($B46,'RouteDetail&amp;ReductionPrioritySr'!$B$5:$AT$566,'Route_Detail&amp;Reduction_Priority'!AI$1,FALSE)))</f>
        <v>1</v>
      </c>
      <c r="AJ46" s="147">
        <f>IF($B46="","",IF(VLOOKUP($B46,'RouteDetail&amp;ReductionPrioritySr'!$B$5:$AT$566,'Route_Detail&amp;Reduction_Priority'!AJ$1,FALSE)="","",VLOOKUP($B46,'RouteDetail&amp;ReductionPrioritySr'!$B$5:$AT$566,'Route_Detail&amp;Reduction_Priority'!AJ$1,FALSE)))</f>
        <v>1</v>
      </c>
      <c r="AK46" s="147">
        <f>IF($B46="","",IF(VLOOKUP($B46,'RouteDetail&amp;ReductionPrioritySr'!$B$5:$AT$566,'Route_Detail&amp;Reduction_Priority'!AK$1,FALSE)="","",VLOOKUP($B46,'RouteDetail&amp;ReductionPrioritySr'!$B$5:$AT$566,'Route_Detail&amp;Reduction_Priority'!AK$1,FALSE)))</f>
        <v>1</v>
      </c>
    </row>
    <row r="47" spans="1:37" ht="15" customHeight="1" x14ac:dyDescent="0.25">
      <c r="A47">
        <v>25</v>
      </c>
      <c r="B47" s="110">
        <f>IF(HLOOKUP($C$3,'Route by Jurisdiction'!$A$1:$AP$214,A47,FALSE)="","",HLOOKUP($C$3,'Route by Jurisdiction'!$A$1:$AP$214,A47,FALSE))</f>
        <v>24</v>
      </c>
      <c r="C47" s="110" t="str">
        <f>IF($B47="","",IF(VLOOKUP($B47,'RouteDetail&amp;ReductionPrioritySr'!$B$5:$T$779,'Route_Detail&amp;Reduction_Priority'!C$1,FALSE)="","",VLOOKUP($B47,'RouteDetail&amp;ReductionPrioritySr'!$B$5:$T$779,'Route_Detail&amp;Reduction_Priority'!C$1,FALSE)))</f>
        <v>24*</v>
      </c>
      <c r="D47" s="71" t="str">
        <f>IF($B47="","",IF(VLOOKUP($B47,'RouteDetail&amp;ReductionPrioritySr'!$B$5:$T$779,'Route_Detail&amp;Reduction_Priority'!D$1,FALSE)="","",VLOOKUP($B47,'RouteDetail&amp;ReductionPrioritySr'!$B$5:$T$779,'Route_Detail&amp;Reduction_Priority'!D$1,FALSE)))</f>
        <v>Magnolia - Seattle CBD</v>
      </c>
      <c r="E47" s="170">
        <f>IF($B47="","",IF(VLOOKUP($B47,'RouteDetail&amp;ReductionPrioritySr'!$B$5:$T$779,'Route_Detail&amp;Reduction_Priority'!E$1,FALSE)="","",VLOOKUP($B47,'RouteDetail&amp;ReductionPrioritySr'!$B$5:$T$779,'Route_Detail&amp;Reduction_Priority'!E$1,FALSE)))</f>
        <v>44.4</v>
      </c>
      <c r="F47" s="162">
        <f>IF($B47="","",IF(VLOOKUP($B47,'RouteDetail&amp;ReductionPrioritySr'!$B$5:$T$779,'Route_Detail&amp;Reduction_Priority'!F$1,FALSE)="","",VLOOKUP($B47,'RouteDetail&amp;ReductionPrioritySr'!$B$5:$T$779,'Route_Detail&amp;Reduction_Priority'!F$1,FALSE)))</f>
        <v>13.3</v>
      </c>
      <c r="G47" s="162">
        <f>IF($B47="","",IF(VLOOKUP($B47,'RouteDetail&amp;ReductionPrioritySr'!$B$5:$T$779,'Route_Detail&amp;Reduction_Priority'!G$1,FALSE)="","",VLOOKUP($B47,'RouteDetail&amp;ReductionPrioritySr'!$B$5:$T$779,'Route_Detail&amp;Reduction_Priority'!G$1,FALSE)))</f>
        <v>28.9</v>
      </c>
      <c r="H47" s="162">
        <f>IF($B47="","",IF(VLOOKUP($B47,'RouteDetail&amp;ReductionPrioritySr'!$B$5:$T$779,'Route_Detail&amp;Reduction_Priority'!H$1,FALSE)="","",VLOOKUP($B47,'RouteDetail&amp;ReductionPrioritySr'!$B$5:$T$779,'Route_Detail&amp;Reduction_Priority'!H$1,FALSE)))</f>
        <v>10.1</v>
      </c>
      <c r="I47" s="162">
        <f>IF($B47="","",IF(VLOOKUP($B47,'RouteDetail&amp;ReductionPrioritySr'!$B$5:$T$779,'Route_Detail&amp;Reduction_Priority'!I$1,FALSE)="","",VLOOKUP($B47,'RouteDetail&amp;ReductionPrioritySr'!$B$5:$T$779,'Route_Detail&amp;Reduction_Priority'!I$1,FALSE)))</f>
        <v>21</v>
      </c>
      <c r="J47" s="171">
        <f>IF($B47="","",IF(VLOOKUP($B47,'RouteDetail&amp;ReductionPrioritySr'!$B$5:$T$779,'Route_Detail&amp;Reduction_Priority'!J$1,FALSE)="","",VLOOKUP($B47,'RouteDetail&amp;ReductionPrioritySr'!$B$5:$T$779,'Route_Detail&amp;Reduction_Priority'!J$1,FALSE)))</f>
        <v>5.5</v>
      </c>
      <c r="K47" s="62">
        <f>IF($B47="","",IF(VLOOKUP($B47,'RouteDetail&amp;ReductionPrioritySr'!$B$5:$T$779,'Route_Detail&amp;Reduction_Priority'!K$1,FALSE)="","",VLOOKUP($B47,'RouteDetail&amp;ReductionPrioritySr'!$B$5:$T$779,'Route_Detail&amp;Reduction_Priority'!K$1,FALSE)))</f>
        <v>61</v>
      </c>
      <c r="L47" s="62" t="str">
        <f>IF($B47="","",IF(VLOOKUP($B47,'RouteDetail&amp;ReductionPrioritySr'!$B$5:$T$779,'Route_Detail&amp;Reduction_Priority'!L$1,FALSE)="","",VLOOKUP($B47,'RouteDetail&amp;ReductionPrioritySr'!$B$5:$T$779,'Route_Detail&amp;Reduction_Priority'!L$1,FALSE)))</f>
        <v>Frequent</v>
      </c>
      <c r="M47" s="110" t="str">
        <f>IF($B47="","",IF(VLOOKUP($B47,'RouteDetail&amp;ReductionPrioritySr'!$B$5:$T$779,'Route_Detail&amp;Reduction_Priority'!M$1,FALSE)="","",VLOOKUP($B47,'RouteDetail&amp;ReductionPrioritySr'!$B$5:$T$779,'Route_Detail&amp;Reduction_Priority'!M$1,FALSE)))</f>
        <v/>
      </c>
      <c r="N47" s="112" t="str">
        <f>IF($B47="","",IF(VLOOKUP($B47,'RouteDetail&amp;ReductionPrioritySr'!$B$5:$T$779,'Route_Detail&amp;Reduction_Priority'!N$1,FALSE)="","",VLOOKUP($B47,'RouteDetail&amp;ReductionPrioritySr'!$B$5:$T$779,'Route_Detail&amp;Reduction_Priority'!N$1,FALSE)))</f>
        <v/>
      </c>
      <c r="O47" s="110" t="str">
        <f>IF($B47="","",IF(VLOOKUP($B47,'RouteDetail&amp;ReductionPrioritySr'!$B$5:$T$779,'Route_Detail&amp;Reduction_Priority'!O$1,FALSE)="","",VLOOKUP($B47,'RouteDetail&amp;ReductionPrioritySr'!$B$5:$T$779,'Route_Detail&amp;Reduction_Priority'!O$1,FALSE)))</f>
        <v>At</v>
      </c>
      <c r="P47" s="365" t="str">
        <f>IF($B47="","",IF(VLOOKUP($B47,'RouteDetail&amp;ReductionPrioritySr'!$B$5:$T$779,'Route_Detail&amp;Reduction_Priority'!P$1,FALSE)="","",VLOOKUP($B47,'RouteDetail&amp;ReductionPrioritySr'!$B$5:$T$779,'Route_Detail&amp;Reduction_Priority'!P$1,FALSE)))</f>
        <v>At</v>
      </c>
      <c r="Q47" s="112" t="str">
        <f>IF($B47="","",IF(VLOOKUP($B47,'RouteDetail&amp;ReductionPrioritySr'!$B$5:$T$779,'Route_Detail&amp;Reduction_Priority'!Q$1,FALSE)="","",VLOOKUP($B47,'RouteDetail&amp;ReductionPrioritySr'!$B$5:$T$779,'Route_Detail&amp;Reduction_Priority'!Q$1,FALSE)))</f>
        <v>At</v>
      </c>
      <c r="R47" s="110">
        <f>IF($B47="","",IF(VLOOKUP($B47,'RouteDetail&amp;ReductionPrioritySr'!$B$5:$T$779,'Route_Detail&amp;Reduction_Priority'!R$1,FALSE)="","",VLOOKUP($B47,'RouteDetail&amp;ReductionPrioritySr'!$B$5:$T$779,'Route_Detail&amp;Reduction_Priority'!R$1,FALSE)))</f>
        <v>3</v>
      </c>
      <c r="S47" s="365">
        <f>IF($B47="","",IF(VLOOKUP($B47,'RouteDetail&amp;ReductionPrioritySr'!$B$5:$T$779,'Route_Detail&amp;Reduction_Priority'!S$1,FALSE)="","",VLOOKUP($B47,'RouteDetail&amp;ReductionPrioritySr'!$B$5:$T$779,'Route_Detail&amp;Reduction_Priority'!S$1,FALSE)))</f>
        <v>1</v>
      </c>
      <c r="T47" s="363">
        <f>IF($B47="","",IF(VLOOKUP($B47,'RouteDetail&amp;ReductionPrioritySr'!$B$5:$T$779,'Route_Detail&amp;Reduction_Priority'!T$1,FALSE)="","",VLOOKUP($B47,'RouteDetail&amp;ReductionPrioritySr'!$B$5:$T$779,'Route_Detail&amp;Reduction_Priority'!T$1,FALSE)))</f>
        <v>1</v>
      </c>
      <c r="U47" s="348" t="str">
        <f>IF($B47="","",IF(VLOOKUP($B47,'RouteDetail&amp;ReductionPrioritySr'!$B$5:$AT$779,'Route_Detail&amp;Reduction_Priority'!U$1,FALSE)="","",VLOOKUP($B47,'RouteDetail&amp;ReductionPrioritySr'!$B$5:$AT$779,'Route_Detail&amp;Reduction_Priority'!U$1,FALSE)))</f>
        <v>Revised</v>
      </c>
      <c r="V47" s="53" t="str">
        <f>IF($B47="","",IF(VLOOKUP($B47,'RouteDetail&amp;ReductionPrioritySr'!$B$5:$AT$779,'Route_Detail&amp;Reduction_Priority'!V$1,FALSE)=0,"",VLOOKUP($B47,'RouteDetail&amp;ReductionPrioritySr'!$B$5:$AT$779,'Route_Detail&amp;Reduction_Priority'!V$1,FALSE)))</f>
        <v>Restructure</v>
      </c>
      <c r="W47" s="358">
        <f>IF($B47="","",IF(VLOOKUP($B47,'RouteDetail&amp;ReductionPrioritySr'!$B$5:$AT$779,'Route_Detail&amp;Reduction_Priority'!W$1,FALSE)=0,"",VLOOKUP($B47,'RouteDetail&amp;ReductionPrioritySr'!$B$5:$AT$779,'Route_Detail&amp;Reduction_Priority'!W$1,FALSE)))</f>
        <v>42156</v>
      </c>
      <c r="X47" s="395" t="str">
        <f>IF($B47="","",IF(VLOOKUP($B47,'RouteDetail&amp;ReductionPrioritySr'!$B$5:$AT$779,'Route_Detail&amp;Reduction_Priority'!X$1,FALSE)="","",VLOOKUP($B47,'RouteDetail&amp;ReductionPrioritySr'!$B$5:$AT$779,'Route_Detail&amp;Reduction_Priority'!X$1,FALSE)))</f>
        <v>Operate during commute hours only and eliminate the part of the route that serves 28th Avenue W.
Revise Route 33 to serve 28th Avenue W and Magnolia Village.</v>
      </c>
      <c r="Y47" s="110">
        <f>IF($B47="","",IF(VLOOKUP($B47,'RouteDetail&amp;ReductionPrioritySr'!$B$5:$AT$779,'Route_Detail&amp;Reduction_Priority'!Y$1,FALSE)="","",VLOOKUP($B47,'RouteDetail&amp;ReductionPrioritySr'!$B$5:$AT$779,'Route_Detail&amp;Reduction_Priority'!Y$1,FALSE)))</f>
        <v>20</v>
      </c>
      <c r="Z47" s="365" t="str">
        <f>IF($B47="","",IF(VLOOKUP($B47,'RouteDetail&amp;ReductionPrioritySr'!$B$5:$AT$779,'Route_Detail&amp;Reduction_Priority'!Z$1,FALSE)="","",VLOOKUP($B47,'RouteDetail&amp;ReductionPrioritySr'!$B$5:$AT$779,'Route_Detail&amp;Reduction_Priority'!Z$1,FALSE)))</f>
        <v>-</v>
      </c>
      <c r="AA47" s="365" t="str">
        <f>IF($B47="","",IF(VLOOKUP($B47,'RouteDetail&amp;ReductionPrioritySr'!$B$5:$AT$779,'Route_Detail&amp;Reduction_Priority'!AA$1,FALSE)="","",VLOOKUP($B47,'RouteDetail&amp;ReductionPrioritySr'!$B$5:$AT$779,'Route_Detail&amp;Reduction_Priority'!AA$1,FALSE)))</f>
        <v>-</v>
      </c>
      <c r="AB47" s="365" t="str">
        <f>IF($B47="","",IF(VLOOKUP($B47,'RouteDetail&amp;ReductionPrioritySr'!$B$5:$AT$779,'Route_Detail&amp;Reduction_Priority'!AB$1,FALSE)="","",VLOOKUP($B47,'RouteDetail&amp;ReductionPrioritySr'!$B$5:$AT$779,'Route_Detail&amp;Reduction_Priority'!AB$1,FALSE)))</f>
        <v>-</v>
      </c>
      <c r="AC47" s="365" t="str">
        <f>IF($B47="","",IF(VLOOKUP($B47,'RouteDetail&amp;ReductionPrioritySr'!$B$5:$AT$779,'Route_Detail&amp;Reduction_Priority'!AC$1,FALSE)="","",VLOOKUP($B47,'RouteDetail&amp;ReductionPrioritySr'!$B$5:$AT$779,'Route_Detail&amp;Reduction_Priority'!AC$1,FALSE)))</f>
        <v>-</v>
      </c>
      <c r="AD47" s="350" t="str">
        <f>IF($B47="","",IF(VLOOKUP($B47,'RouteDetail&amp;ReductionPrioritySr'!$B$5:$AT$779,'Route_Detail&amp;Reduction_Priority'!AD$1,FALSE)=0,"",VLOOKUP($B47,'RouteDetail&amp;ReductionPrioritySr'!$B$5:$AT$779,'Route_Detail&amp;Reduction_Priority'!AD$1,FALSE)))</f>
        <v>Before 7:00 PM</v>
      </c>
      <c r="AE47" s="397" t="str">
        <f>IF($B47="","",IF(VLOOKUP($B47,'RouteDetail&amp;ReductionPrioritySr'!$B$5:$AT$779,'Route_Detail&amp;Reduction_Priority'!AE$1,FALSE)=0,"",VLOOKUP($B47,'RouteDetail&amp;ReductionPrioritySr'!$B$5:$AT$779,'Route_Detail&amp;Reduction_Priority'!AE$1,FALSE)))</f>
        <v>Use revised routes 24 or 33.</v>
      </c>
      <c r="AF47" s="147">
        <f>IF($B47="","",IF(VLOOKUP($B47,'RouteDetail&amp;ReductionPrioritySr'!$B$5:$AT$566,'Route_Detail&amp;Reduction_Priority'!AF$1,FALSE)="","",VLOOKUP($B47,'RouteDetail&amp;ReductionPrioritySr'!$B$5:$AT$566,'Route_Detail&amp;Reduction_Priority'!AF$1,FALSE)))</f>
        <v>3</v>
      </c>
      <c r="AG47" s="147">
        <f>IF($B47="","",IF(VLOOKUP($B47,'RouteDetail&amp;ReductionPrioritySr'!$B$5:$AT$566,'Route_Detail&amp;Reduction_Priority'!AG$1,FALSE)="","",VLOOKUP($B47,'RouteDetail&amp;ReductionPrioritySr'!$B$5:$AT$566,'Route_Detail&amp;Reduction_Priority'!AG$1,FALSE)))</f>
        <v>2</v>
      </c>
      <c r="AH47" s="147">
        <f>IF($B47="","",IF(VLOOKUP($B47,'RouteDetail&amp;ReductionPrioritySr'!$B$5:$AT$566,'Route_Detail&amp;Reduction_Priority'!AH$1,FALSE)="","",VLOOKUP($B47,'RouteDetail&amp;ReductionPrioritySr'!$B$5:$AT$566,'Route_Detail&amp;Reduction_Priority'!AH$1,FALSE)))</f>
        <v>1</v>
      </c>
      <c r="AI47" s="147">
        <f>IF($B47="","",IF(VLOOKUP($B47,'RouteDetail&amp;ReductionPrioritySr'!$B$5:$AT$566,'Route_Detail&amp;Reduction_Priority'!AI$1,FALSE)="","",VLOOKUP($B47,'RouteDetail&amp;ReductionPrioritySr'!$B$5:$AT$566,'Route_Detail&amp;Reduction_Priority'!AI$1,FALSE)))</f>
        <v>2</v>
      </c>
      <c r="AJ47" s="147">
        <f>IF($B47="","",IF(VLOOKUP($B47,'RouteDetail&amp;ReductionPrioritySr'!$B$5:$AT$566,'Route_Detail&amp;Reduction_Priority'!AJ$1,FALSE)="","",VLOOKUP($B47,'RouteDetail&amp;ReductionPrioritySr'!$B$5:$AT$566,'Route_Detail&amp;Reduction_Priority'!AJ$1,FALSE)))</f>
        <v>1</v>
      </c>
      <c r="AK47" s="147">
        <f>IF($B47="","",IF(VLOOKUP($B47,'RouteDetail&amp;ReductionPrioritySr'!$B$5:$AT$566,'Route_Detail&amp;Reduction_Priority'!AK$1,FALSE)="","",VLOOKUP($B47,'RouteDetail&amp;ReductionPrioritySr'!$B$5:$AT$566,'Route_Detail&amp;Reduction_Priority'!AK$1,FALSE)))</f>
        <v>1</v>
      </c>
    </row>
    <row r="48" spans="1:37" ht="15" customHeight="1" x14ac:dyDescent="0.25">
      <c r="A48">
        <v>26</v>
      </c>
      <c r="B48" s="110">
        <f>IF(HLOOKUP($C$3,'Route by Jurisdiction'!$A$1:$AP$214,A48,FALSE)="","",HLOOKUP($C$3,'Route by Jurisdiction'!$A$1:$AP$214,A48,FALSE))</f>
        <v>25</v>
      </c>
      <c r="C48" s="110" t="str">
        <f>IF($B48="","",IF(VLOOKUP($B48,'RouteDetail&amp;ReductionPrioritySr'!$B$5:$T$779,'Route_Detail&amp;Reduction_Priority'!C$1,FALSE)="","",VLOOKUP($B48,'RouteDetail&amp;ReductionPrioritySr'!$B$5:$T$779,'Route_Detail&amp;Reduction_Priority'!C$1,FALSE)))</f>
        <v>25*</v>
      </c>
      <c r="D48" s="71" t="str">
        <f>IF($B48="","",IF(VLOOKUP($B48,'RouteDetail&amp;ReductionPrioritySr'!$B$5:$T$779,'Route_Detail&amp;Reduction_Priority'!D$1,FALSE)="","",VLOOKUP($B48,'RouteDetail&amp;ReductionPrioritySr'!$B$5:$T$779,'Route_Detail&amp;Reduction_Priority'!D$1,FALSE)))</f>
        <v>Laurelhurst - University District - Seattle CBD</v>
      </c>
      <c r="E48" s="170">
        <f>IF($B48="","",IF(VLOOKUP($B48,'RouteDetail&amp;ReductionPrioritySr'!$B$5:$T$779,'Route_Detail&amp;Reduction_Priority'!E$1,FALSE)="","",VLOOKUP($B48,'RouteDetail&amp;ReductionPrioritySr'!$B$5:$T$779,'Route_Detail&amp;Reduction_Priority'!E$1,FALSE)))</f>
        <v>22.4</v>
      </c>
      <c r="F48" s="162">
        <f>IF($B48="","",IF(VLOOKUP($B48,'RouteDetail&amp;ReductionPrioritySr'!$B$5:$T$779,'Route_Detail&amp;Reduction_Priority'!F$1,FALSE)="","",VLOOKUP($B48,'RouteDetail&amp;ReductionPrioritySr'!$B$5:$T$779,'Route_Detail&amp;Reduction_Priority'!F$1,FALSE)))</f>
        <v>6</v>
      </c>
      <c r="G48" s="162">
        <f>IF($B48="","",IF(VLOOKUP($B48,'RouteDetail&amp;ReductionPrioritySr'!$B$5:$T$779,'Route_Detail&amp;Reduction_Priority'!G$1,FALSE)="","",VLOOKUP($B48,'RouteDetail&amp;ReductionPrioritySr'!$B$5:$T$779,'Route_Detail&amp;Reduction_Priority'!G$1,FALSE)))</f>
        <v>17.5</v>
      </c>
      <c r="H48" s="162">
        <f>IF($B48="","",IF(VLOOKUP($B48,'RouteDetail&amp;ReductionPrioritySr'!$B$5:$T$779,'Route_Detail&amp;Reduction_Priority'!H$1,FALSE)="","",VLOOKUP($B48,'RouteDetail&amp;ReductionPrioritySr'!$B$5:$T$779,'Route_Detail&amp;Reduction_Priority'!H$1,FALSE)))</f>
        <v>4.4000000000000004</v>
      </c>
      <c r="I48" s="162" t="str">
        <f>IF($B48="","",IF(VLOOKUP($B48,'RouteDetail&amp;ReductionPrioritySr'!$B$5:$T$779,'Route_Detail&amp;Reduction_Priority'!I$1,FALSE)="","",VLOOKUP($B48,'RouteDetail&amp;ReductionPrioritySr'!$B$5:$T$779,'Route_Detail&amp;Reduction_Priority'!I$1,FALSE)))</f>
        <v xml:space="preserve"> </v>
      </c>
      <c r="J48" s="171" t="str">
        <f>IF($B48="","",IF(VLOOKUP($B48,'RouteDetail&amp;ReductionPrioritySr'!$B$5:$T$779,'Route_Detail&amp;Reduction_Priority'!J$1,FALSE)="","",VLOOKUP($B48,'RouteDetail&amp;ReductionPrioritySr'!$B$5:$T$779,'Route_Detail&amp;Reduction_Priority'!J$1,FALSE)))</f>
        <v xml:space="preserve"> </v>
      </c>
      <c r="K48" s="62" t="str">
        <f>IF($B48="","",IF(VLOOKUP($B48,'RouteDetail&amp;ReductionPrioritySr'!$B$5:$T$779,'Route_Detail&amp;Reduction_Priority'!K$1,FALSE)="","",VLOOKUP($B48,'RouteDetail&amp;ReductionPrioritySr'!$B$5:$T$779,'Route_Detail&amp;Reduction_Priority'!K$1,FALSE)))</f>
        <v>58/107</v>
      </c>
      <c r="L48" s="62" t="str">
        <f>IF($B48="","",IF(VLOOKUP($B48,'RouteDetail&amp;ReductionPrioritySr'!$B$5:$T$779,'Route_Detail&amp;Reduction_Priority'!L$1,FALSE)="","",VLOOKUP($B48,'RouteDetail&amp;ReductionPrioritySr'!$B$5:$T$779,'Route_Detail&amp;Reduction_Priority'!L$1,FALSE)))</f>
        <v>Local/ Local</v>
      </c>
      <c r="M48" s="110" t="str">
        <f>IF($B48="","",IF(VLOOKUP($B48,'RouteDetail&amp;ReductionPrioritySr'!$B$5:$T$779,'Route_Detail&amp;Reduction_Priority'!M$1,FALSE)="","",VLOOKUP($B48,'RouteDetail&amp;ReductionPrioritySr'!$B$5:$T$779,'Route_Detail&amp;Reduction_Priority'!M$1,FALSE)))</f>
        <v/>
      </c>
      <c r="N48" s="112" t="str">
        <f>IF($B48="","",IF(VLOOKUP($B48,'RouteDetail&amp;ReductionPrioritySr'!$B$5:$T$779,'Route_Detail&amp;Reduction_Priority'!N$1,FALSE)="","",VLOOKUP($B48,'RouteDetail&amp;ReductionPrioritySr'!$B$5:$T$779,'Route_Detail&amp;Reduction_Priority'!N$1,FALSE)))</f>
        <v/>
      </c>
      <c r="O48" s="110" t="str">
        <f>IF($B48="","",IF(VLOOKUP($B48,'RouteDetail&amp;ReductionPrioritySr'!$B$5:$T$779,'Route_Detail&amp;Reduction_Priority'!O$1,FALSE)="","",VLOOKUP($B48,'RouteDetail&amp;ReductionPrioritySr'!$B$5:$T$779,'Route_Detail&amp;Reduction_Priority'!O$1,FALSE)))</f>
        <v>Below, Below</v>
      </c>
      <c r="P48" s="365" t="str">
        <f>IF($B48="","",IF(VLOOKUP($B48,'RouteDetail&amp;ReductionPrioritySr'!$B$5:$T$779,'Route_Detail&amp;Reduction_Priority'!P$1,FALSE)="","",VLOOKUP($B48,'RouteDetail&amp;ReductionPrioritySr'!$B$5:$T$779,'Route_Detail&amp;Reduction_Priority'!P$1,FALSE)))</f>
        <v>Below, Below</v>
      </c>
      <c r="Q48" s="112" t="str">
        <f>IF($B48="","",IF(VLOOKUP($B48,'RouteDetail&amp;ReductionPrioritySr'!$B$5:$T$779,'Route_Detail&amp;Reduction_Priority'!Q$1,FALSE)="","",VLOOKUP($B48,'RouteDetail&amp;ReductionPrioritySr'!$B$5:$T$779,'Route_Detail&amp;Reduction_Priority'!Q$1,FALSE)))</f>
        <v>At, At</v>
      </c>
      <c r="R48" s="110">
        <f>IF($B48="","",IF(VLOOKUP($B48,'RouteDetail&amp;ReductionPrioritySr'!$B$5:$T$779,'Route_Detail&amp;Reduction_Priority'!R$1,FALSE)="","",VLOOKUP($B48,'RouteDetail&amp;ReductionPrioritySr'!$B$5:$T$779,'Route_Detail&amp;Reduction_Priority'!R$1,FALSE)))</f>
        <v>4</v>
      </c>
      <c r="S48" s="365">
        <f>IF($B48="","",IF(VLOOKUP($B48,'RouteDetail&amp;ReductionPrioritySr'!$B$5:$T$779,'Route_Detail&amp;Reduction_Priority'!S$1,FALSE)="","",VLOOKUP($B48,'RouteDetail&amp;ReductionPrioritySr'!$B$5:$T$779,'Route_Detail&amp;Reduction_Priority'!S$1,FALSE)))</f>
        <v>4</v>
      </c>
      <c r="T48" s="363" t="str">
        <f>IF($B48="","",IF(VLOOKUP($B48,'RouteDetail&amp;ReductionPrioritySr'!$B$5:$T$779,'Route_Detail&amp;Reduction_Priority'!T$1,FALSE)="","",VLOOKUP($B48,'RouteDetail&amp;ReductionPrioritySr'!$B$5:$T$779,'Route_Detail&amp;Reduction_Priority'!T$1,FALSE)))</f>
        <v>-</v>
      </c>
      <c r="U48" s="348" t="str">
        <f>IF($B48="","",IF(VLOOKUP($B48,'RouteDetail&amp;ReductionPrioritySr'!$B$5:$AT$779,'Route_Detail&amp;Reduction_Priority'!U$1,FALSE)="","",VLOOKUP($B48,'RouteDetail&amp;ReductionPrioritySr'!$B$5:$AT$779,'Route_Detail&amp;Reduction_Priority'!U$1,FALSE)))</f>
        <v>Deleted</v>
      </c>
      <c r="V48" s="53" t="str">
        <f>IF($B48="","",IF(VLOOKUP($B48,'RouteDetail&amp;ReductionPrioritySr'!$B$5:$AT$779,'Route_Detail&amp;Reduction_Priority'!V$1,FALSE)=0,"",VLOOKUP($B48,'RouteDetail&amp;ReductionPrioritySr'!$B$5:$AT$779,'Route_Detail&amp;Reduction_Priority'!V$1,FALSE)))</f>
        <v>Low performing</v>
      </c>
      <c r="W48" s="358">
        <f>IF($B48="","",IF(VLOOKUP($B48,'RouteDetail&amp;ReductionPrioritySr'!$B$5:$AT$779,'Route_Detail&amp;Reduction_Priority'!W$1,FALSE)=0,"",VLOOKUP($B48,'RouteDetail&amp;ReductionPrioritySr'!$B$5:$AT$779,'Route_Detail&amp;Reduction_Priority'!W$1,FALSE)))</f>
        <v>42156</v>
      </c>
      <c r="X48" s="395" t="str">
        <f>IF($B48="","",IF(VLOOKUP($B48,'RouteDetail&amp;ReductionPrioritySr'!$B$5:$AT$779,'Route_Detail&amp;Reduction_Priority'!X$1,FALSE)="","",VLOOKUP($B48,'RouteDetail&amp;ReductionPrioritySr'!$B$5:$AT$779,'Route_Detail&amp;Reduction_Priority'!X$1,FALSE)))</f>
        <v>Delete</v>
      </c>
      <c r="Y48" s="110" t="str">
        <f>IF($B48="","",IF(VLOOKUP($B48,'RouteDetail&amp;ReductionPrioritySr'!$B$5:$AT$779,'Route_Detail&amp;Reduction_Priority'!Y$1,FALSE)="","",VLOOKUP($B48,'RouteDetail&amp;ReductionPrioritySr'!$B$5:$AT$779,'Route_Detail&amp;Reduction_Priority'!Y$1,FALSE)))</f>
        <v/>
      </c>
      <c r="Z48" s="365" t="str">
        <f>IF($B48="","",IF(VLOOKUP($B48,'RouteDetail&amp;ReductionPrioritySr'!$B$5:$AT$779,'Route_Detail&amp;Reduction_Priority'!Z$1,FALSE)="","",VLOOKUP($B48,'RouteDetail&amp;ReductionPrioritySr'!$B$5:$AT$779,'Route_Detail&amp;Reduction_Priority'!Z$1,FALSE)))</f>
        <v/>
      </c>
      <c r="AA48" s="365" t="str">
        <f>IF($B48="","",IF(VLOOKUP($B48,'RouteDetail&amp;ReductionPrioritySr'!$B$5:$AT$779,'Route_Detail&amp;Reduction_Priority'!AA$1,FALSE)="","",VLOOKUP($B48,'RouteDetail&amp;ReductionPrioritySr'!$B$5:$AT$779,'Route_Detail&amp;Reduction_Priority'!AA$1,FALSE)))</f>
        <v/>
      </c>
      <c r="AB48" s="365" t="str">
        <f>IF($B48="","",IF(VLOOKUP($B48,'RouteDetail&amp;ReductionPrioritySr'!$B$5:$AT$779,'Route_Detail&amp;Reduction_Priority'!AB$1,FALSE)="","",VLOOKUP($B48,'RouteDetail&amp;ReductionPrioritySr'!$B$5:$AT$779,'Route_Detail&amp;Reduction_Priority'!AB$1,FALSE)))</f>
        <v/>
      </c>
      <c r="AC48" s="365" t="str">
        <f>IF($B48="","",IF(VLOOKUP($B48,'RouteDetail&amp;ReductionPrioritySr'!$B$5:$AT$779,'Route_Detail&amp;Reduction_Priority'!AC$1,FALSE)="","",VLOOKUP($B48,'RouteDetail&amp;ReductionPrioritySr'!$B$5:$AT$779,'Route_Detail&amp;Reduction_Priority'!AC$1,FALSE)))</f>
        <v/>
      </c>
      <c r="AD48" s="350" t="str">
        <f>IF($B48="","",IF(VLOOKUP($B48,'RouteDetail&amp;ReductionPrioritySr'!$B$5:$AT$779,'Route_Detail&amp;Reduction_Priority'!AD$1,FALSE)=0,"",VLOOKUP($B48,'RouteDetail&amp;ReductionPrioritySr'!$B$5:$AT$779,'Route_Detail&amp;Reduction_Priority'!AD$1,FALSE)))</f>
        <v/>
      </c>
      <c r="AE48" s="397" t="str">
        <f>IF($B48="","",IF(VLOOKUP($B48,'RouteDetail&amp;ReductionPrioritySr'!$B$5:$AT$779,'Route_Detail&amp;Reduction_Priority'!AE$1,FALSE)=0,"",VLOOKUP($B48,'RouteDetail&amp;ReductionPrioritySr'!$B$5:$AT$779,'Route_Detail&amp;Reduction_Priority'!AE$1,FALSE)))</f>
        <v>In Laurelhurst, use revised Route 65 or Route 75 (unchanged).
In Montlake and Roanoke, use revised routes 43, 49, or 70.
Along Eastlake Avenue E (south of Mercer Street), use revised Route 70.</v>
      </c>
      <c r="AF48" s="147">
        <f>IF($B48="","",IF(VLOOKUP($B48,'RouteDetail&amp;ReductionPrioritySr'!$B$5:$AT$566,'Route_Detail&amp;Reduction_Priority'!AF$1,FALSE)="","",VLOOKUP($B48,'RouteDetail&amp;ReductionPrioritySr'!$B$5:$AT$566,'Route_Detail&amp;Reduction_Priority'!AF$1,FALSE)))</f>
        <v>1</v>
      </c>
      <c r="AG48" s="147">
        <f>IF($B48="","",IF(VLOOKUP($B48,'RouteDetail&amp;ReductionPrioritySr'!$B$5:$AT$566,'Route_Detail&amp;Reduction_Priority'!AG$1,FALSE)="","",VLOOKUP($B48,'RouteDetail&amp;ReductionPrioritySr'!$B$5:$AT$566,'Route_Detail&amp;Reduction_Priority'!AG$1,FALSE)))</f>
        <v>1</v>
      </c>
      <c r="AH48" s="147">
        <f>IF($B48="","",IF(VLOOKUP($B48,'RouteDetail&amp;ReductionPrioritySr'!$B$5:$AT$566,'Route_Detail&amp;Reduction_Priority'!AH$1,FALSE)="","",VLOOKUP($B48,'RouteDetail&amp;ReductionPrioritySr'!$B$5:$AT$566,'Route_Detail&amp;Reduction_Priority'!AH$1,FALSE)))</f>
        <v>1</v>
      </c>
      <c r="AI48" s="147">
        <f>IF($B48="","",IF(VLOOKUP($B48,'RouteDetail&amp;ReductionPrioritySr'!$B$5:$AT$566,'Route_Detail&amp;Reduction_Priority'!AI$1,FALSE)="","",VLOOKUP($B48,'RouteDetail&amp;ReductionPrioritySr'!$B$5:$AT$566,'Route_Detail&amp;Reduction_Priority'!AI$1,FALSE)))</f>
        <v>1</v>
      </c>
      <c r="AJ48" s="147" t="str">
        <f>IF($B48="","",IF(VLOOKUP($B48,'RouteDetail&amp;ReductionPrioritySr'!$B$5:$AT$566,'Route_Detail&amp;Reduction_Priority'!AJ$1,FALSE)="","",VLOOKUP($B48,'RouteDetail&amp;ReductionPrioritySr'!$B$5:$AT$566,'Route_Detail&amp;Reduction_Priority'!AJ$1,FALSE)))</f>
        <v/>
      </c>
      <c r="AK48" s="147" t="str">
        <f>IF($B48="","",IF(VLOOKUP($B48,'RouteDetail&amp;ReductionPrioritySr'!$B$5:$AT$566,'Route_Detail&amp;Reduction_Priority'!AK$1,FALSE)="","",VLOOKUP($B48,'RouteDetail&amp;ReductionPrioritySr'!$B$5:$AT$566,'Route_Detail&amp;Reduction_Priority'!AK$1,FALSE)))</f>
        <v/>
      </c>
    </row>
    <row r="49" spans="1:37" ht="15" customHeight="1" x14ac:dyDescent="0.25">
      <c r="A49">
        <v>27</v>
      </c>
      <c r="B49" s="110">
        <f>IF(HLOOKUP($C$3,'Route by Jurisdiction'!$A$1:$AP$214,A49,FALSE)="","",HLOOKUP($C$3,'Route by Jurisdiction'!$A$1:$AP$214,A49,FALSE))</f>
        <v>26</v>
      </c>
      <c r="C49" s="110" t="str">
        <f>IF($B49="","",IF(VLOOKUP($B49,'RouteDetail&amp;ReductionPrioritySr'!$B$5:$T$566,'Route_Detail&amp;Reduction_Priority'!C$1,FALSE)="","",VLOOKUP($B49,'RouteDetail&amp;ReductionPrioritySr'!$B$5:$T$566,'Route_Detail&amp;Reduction_Priority'!C$1,FALSE)))</f>
        <v>26*</v>
      </c>
      <c r="D49" s="71" t="str">
        <f>IF($B49="","",IF(VLOOKUP($B49,'RouteDetail&amp;ReductionPrioritySr'!$B$5:$T$566,'Route_Detail&amp;Reduction_Priority'!D$1,FALSE)="","",VLOOKUP($B49,'RouteDetail&amp;ReductionPrioritySr'!$B$5:$T$566,'Route_Detail&amp;Reduction_Priority'!D$1,FALSE)))</f>
        <v>East Green Lake - Wallingford - Seattle CBD</v>
      </c>
      <c r="E49" s="170">
        <f>IF($B49="","",IF(VLOOKUP($B49,'RouteDetail&amp;ReductionPrioritySr'!$B$5:$T$566,'Route_Detail&amp;Reduction_Priority'!E$1,FALSE)="","",VLOOKUP($B49,'RouteDetail&amp;ReductionPrioritySr'!$B$5:$T$566,'Route_Detail&amp;Reduction_Priority'!E$1,FALSE)))</f>
        <v>48.5</v>
      </c>
      <c r="F49" s="162">
        <f>IF($B49="","",IF(VLOOKUP($B49,'RouteDetail&amp;ReductionPrioritySr'!$B$5:$T$566,'Route_Detail&amp;Reduction_Priority'!F$1,FALSE)="","",VLOOKUP($B49,'RouteDetail&amp;ReductionPrioritySr'!$B$5:$T$566,'Route_Detail&amp;Reduction_Priority'!F$1,FALSE)))</f>
        <v>13.1</v>
      </c>
      <c r="G49" s="162">
        <f>IF($B49="","",IF(VLOOKUP($B49,'RouteDetail&amp;ReductionPrioritySr'!$B$5:$T$566,'Route_Detail&amp;Reduction_Priority'!G$1,FALSE)="","",VLOOKUP($B49,'RouteDetail&amp;ReductionPrioritySr'!$B$5:$T$566,'Route_Detail&amp;Reduction_Priority'!G$1,FALSE)))</f>
        <v>32.200000000000003</v>
      </c>
      <c r="H49" s="162">
        <f>IF($B49="","",IF(VLOOKUP($B49,'RouteDetail&amp;ReductionPrioritySr'!$B$5:$T$566,'Route_Detail&amp;Reduction_Priority'!H$1,FALSE)="","",VLOOKUP($B49,'RouteDetail&amp;ReductionPrioritySr'!$B$5:$T$566,'Route_Detail&amp;Reduction_Priority'!H$1,FALSE)))</f>
        <v>11.1</v>
      </c>
      <c r="I49" s="162">
        <f>IF($B49="","",IF(VLOOKUP($B49,'RouteDetail&amp;ReductionPrioritySr'!$B$5:$T$566,'Route_Detail&amp;Reduction_Priority'!I$1,FALSE)="","",VLOOKUP($B49,'RouteDetail&amp;ReductionPrioritySr'!$B$5:$T$566,'Route_Detail&amp;Reduction_Priority'!I$1,FALSE)))</f>
        <v>22.6</v>
      </c>
      <c r="J49" s="171">
        <f>IF($B49="","",IF(VLOOKUP($B49,'RouteDetail&amp;ReductionPrioritySr'!$B$5:$T$566,'Route_Detail&amp;Reduction_Priority'!J$1,FALSE)="","",VLOOKUP($B49,'RouteDetail&amp;ReductionPrioritySr'!$B$5:$T$566,'Route_Detail&amp;Reduction_Priority'!J$1,FALSE)))</f>
        <v>7.1</v>
      </c>
      <c r="K49" s="62">
        <f>IF($B49="","",IF(VLOOKUP($B49,'RouteDetail&amp;ReductionPrioritySr'!$B$5:$T$566,'Route_Detail&amp;Reduction_Priority'!K$1,FALSE)="","",VLOOKUP($B49,'RouteDetail&amp;ReductionPrioritySr'!$B$5:$T$566,'Route_Detail&amp;Reduction_Priority'!K$1,FALSE)))</f>
        <v>34</v>
      </c>
      <c r="L49" s="62" t="str">
        <f>IF($B49="","",IF(VLOOKUP($B49,'RouteDetail&amp;ReductionPrioritySr'!$B$5:$T$566,'Route_Detail&amp;Reduction_Priority'!L$1,FALSE)="","",VLOOKUP($B49,'RouteDetail&amp;ReductionPrioritySr'!$B$5:$T$566,'Route_Detail&amp;Reduction_Priority'!L$1,FALSE)))</f>
        <v>Very Frequent</v>
      </c>
      <c r="M49" s="110" t="str">
        <f>IF($B49="","",IF(VLOOKUP($B49,'RouteDetail&amp;ReductionPrioritySr'!$B$5:$T$566,'Route_Detail&amp;Reduction_Priority'!M$1,FALSE)="","",VLOOKUP($B49,'RouteDetail&amp;ReductionPrioritySr'!$B$5:$T$566,'Route_Detail&amp;Reduction_Priority'!M$1,FALSE)))</f>
        <v/>
      </c>
      <c r="N49" s="112" t="str">
        <f>IF($B49="","",IF(VLOOKUP($B49,'RouteDetail&amp;ReductionPrioritySr'!$B$5:$T$566,'Route_Detail&amp;Reduction_Priority'!N$1,FALSE)="","",VLOOKUP($B49,'RouteDetail&amp;ReductionPrioritySr'!$B$5:$T$566,'Route_Detail&amp;Reduction_Priority'!N$1,FALSE)))</f>
        <v/>
      </c>
      <c r="O49" s="110" t="str">
        <f>IF($B49="","",IF(VLOOKUP($B49,'RouteDetail&amp;ReductionPrioritySr'!$B$5:$T$566,'Route_Detail&amp;Reduction_Priority'!O$1,FALSE)="","",VLOOKUP($B49,'RouteDetail&amp;ReductionPrioritySr'!$B$5:$T$566,'Route_Detail&amp;Reduction_Priority'!O$1,FALSE)))</f>
        <v>At</v>
      </c>
      <c r="P49" s="111" t="str">
        <f>IF($B49="","",IF(VLOOKUP($B49,'RouteDetail&amp;ReductionPrioritySr'!$B$5:$T$566,'Route_Detail&amp;Reduction_Priority'!P$1,FALSE)="","",VLOOKUP($B49,'RouteDetail&amp;ReductionPrioritySr'!$B$5:$T$566,'Route_Detail&amp;Reduction_Priority'!P$1,FALSE)))</f>
        <v>At</v>
      </c>
      <c r="Q49" s="112" t="str">
        <f>IF($B49="","",IF(VLOOKUP($B49,'RouteDetail&amp;ReductionPrioritySr'!$B$5:$T$566,'Route_Detail&amp;Reduction_Priority'!Q$1,FALSE)="","",VLOOKUP($B49,'RouteDetail&amp;ReductionPrioritySr'!$B$5:$T$566,'Route_Detail&amp;Reduction_Priority'!Q$1,FALSE)))</f>
        <v>At</v>
      </c>
      <c r="R49" s="110">
        <f>IF($B49="","",IF(VLOOKUP($B49,'RouteDetail&amp;ReductionPrioritySr'!$B$5:$T$566,'Route_Detail&amp;Reduction_Priority'!R$1,FALSE)="","",VLOOKUP($B49,'RouteDetail&amp;ReductionPrioritySr'!$B$5:$T$566,'Route_Detail&amp;Reduction_Priority'!R$1,FALSE)))</f>
        <v>3</v>
      </c>
      <c r="S49" s="111">
        <f>IF($B49="","",IF(VLOOKUP($B49,'RouteDetail&amp;ReductionPrioritySr'!$B$5:$T$566,'Route_Detail&amp;Reduction_Priority'!S$1,FALSE)="","",VLOOKUP($B49,'RouteDetail&amp;ReductionPrioritySr'!$B$5:$T$566,'Route_Detail&amp;Reduction_Priority'!S$1,FALSE)))</f>
        <v>1</v>
      </c>
      <c r="T49" s="175">
        <f>IF($B49="","",IF(VLOOKUP($B49,'RouteDetail&amp;ReductionPrioritySr'!$B$5:$T$566,'Route_Detail&amp;Reduction_Priority'!T$1,FALSE)="","",VLOOKUP($B49,'RouteDetail&amp;ReductionPrioritySr'!$B$5:$T$566,'Route_Detail&amp;Reduction_Priority'!T$1,FALSE)))</f>
        <v>3</v>
      </c>
      <c r="U49" s="348" t="str">
        <f>IF($B49="","",IF(VLOOKUP($B49,'RouteDetail&amp;ReductionPrioritySr'!$B$5:$AT$566,'Route_Detail&amp;Reduction_Priority'!U$1,FALSE)="","",VLOOKUP($B49,'RouteDetail&amp;ReductionPrioritySr'!$B$5:$AT$566,'Route_Detail&amp;Reduction_Priority'!U$1,FALSE)))</f>
        <v>Deleted</v>
      </c>
      <c r="V49" s="53" t="str">
        <f>IF($B49="","",IF(VLOOKUP($B49,'RouteDetail&amp;ReductionPrioritySr'!$B$5:$AT$566,'Route_Detail&amp;Reduction_Priority'!V$1,FALSE)=0,"",VLOOKUP($B49,'RouteDetail&amp;ReductionPrioritySr'!$B$5:$AT$566,'Route_Detail&amp;Reduction_Priority'!V$1,FALSE)))</f>
        <v>Restructure</v>
      </c>
      <c r="W49" s="358">
        <f>IF($B49="","",IF(VLOOKUP($B49,'RouteDetail&amp;ReductionPrioritySr'!$B$5:$AT$566,'Route_Detail&amp;Reduction_Priority'!W$1,FALSE)=0,"",VLOOKUP($B49,'RouteDetail&amp;ReductionPrioritySr'!$B$5:$AT$566,'Route_Detail&amp;Reduction_Priority'!W$1,FALSE)))</f>
        <v>42156</v>
      </c>
      <c r="X49" s="395" t="str">
        <f>IF($B49="","",IF(VLOOKUP($B49,'RouteDetail&amp;ReductionPrioritySr'!$B$5:$AT$566,'Route_Detail&amp;Reduction_Priority'!X$1,FALSE)="","",VLOOKUP($B49,'RouteDetail&amp;ReductionPrioritySr'!$B$5:$AT$566,'Route_Detail&amp;Reduction_Priority'!X$1,FALSE)))</f>
        <v>Delete</v>
      </c>
      <c r="Y49" s="110">
        <f>IF($B49="","",IF(VLOOKUP($B49,'RouteDetail&amp;ReductionPrioritySr'!$B$5:$AT$566,'Route_Detail&amp;Reduction_Priority'!Y$1,FALSE)="","",VLOOKUP($B49,'RouteDetail&amp;ReductionPrioritySr'!$B$5:$AT$566,'Route_Detail&amp;Reduction_Priority'!Y$1,FALSE)))</f>
        <v>0</v>
      </c>
      <c r="Z49" s="178">
        <f>IF($B49="","",IF(VLOOKUP($B49,'RouteDetail&amp;ReductionPrioritySr'!$B$5:$AT$566,'Route_Detail&amp;Reduction_Priority'!Z$1,FALSE)="","",VLOOKUP($B49,'RouteDetail&amp;ReductionPrioritySr'!$B$5:$AT$566,'Route_Detail&amp;Reduction_Priority'!Z$1,FALSE)))</f>
        <v>0</v>
      </c>
      <c r="AA49" s="178">
        <f>IF($B49="","",IF(VLOOKUP($B49,'RouteDetail&amp;ReductionPrioritySr'!$B$5:$AT$566,'Route_Detail&amp;Reduction_Priority'!AA$1,FALSE)="","",VLOOKUP($B49,'RouteDetail&amp;ReductionPrioritySr'!$B$5:$AT$566,'Route_Detail&amp;Reduction_Priority'!AA$1,FALSE)))</f>
        <v>0</v>
      </c>
      <c r="AB49" s="178">
        <f>IF($B49="","",IF(VLOOKUP($B49,'RouteDetail&amp;ReductionPrioritySr'!$B$5:$AT$566,'Route_Detail&amp;Reduction_Priority'!AB$1,FALSE)="","",VLOOKUP($B49,'RouteDetail&amp;ReductionPrioritySr'!$B$5:$AT$566,'Route_Detail&amp;Reduction_Priority'!AB$1,FALSE)))</f>
        <v>0</v>
      </c>
      <c r="AC49" s="178">
        <f>IF($B49="","",IF(VLOOKUP($B49,'RouteDetail&amp;ReductionPrioritySr'!$B$5:$AT$566,'Route_Detail&amp;Reduction_Priority'!AC$1,FALSE)="","",VLOOKUP($B49,'RouteDetail&amp;ReductionPrioritySr'!$B$5:$AT$566,'Route_Detail&amp;Reduction_Priority'!AC$1,FALSE)))</f>
        <v>0</v>
      </c>
      <c r="AD49" s="350" t="str">
        <f>IF($B49="","",IF(VLOOKUP($B49,'RouteDetail&amp;ReductionPrioritySr'!$B$5:$AT$566,'Route_Detail&amp;Reduction_Priority'!AD$1,FALSE)=0,"",VLOOKUP($B49,'RouteDetail&amp;ReductionPrioritySr'!$B$5:$AT$566,'Route_Detail&amp;Reduction_Priority'!AD$1,FALSE)))</f>
        <v/>
      </c>
      <c r="AE49" s="397" t="str">
        <f>IF($B49="","",IF(VLOOKUP($B49,'RouteDetail&amp;ReductionPrioritySr'!$B$5:$AT$566,'Route_Detail&amp;Reduction_Priority'!AE$1,FALSE)=0,"",VLOOKUP($B49,'RouteDetail&amp;ReductionPrioritySr'!$B$5:$AT$566,'Route_Detail&amp;Reduction_Priority'!AE$1,FALSE)))</f>
        <v>North of Fremont, use revised routes 16 or 26 Express.
South of Fremont, use revised routes 16 or 40.</v>
      </c>
      <c r="AF49" s="147">
        <f>IF($B49="","",IF(VLOOKUP($B49,'RouteDetail&amp;ReductionPrioritySr'!$B$5:$AT$566,'Route_Detail&amp;Reduction_Priority'!AF$1,FALSE)="","",VLOOKUP($B49,'RouteDetail&amp;ReductionPrioritySr'!$B$5:$AT$566,'Route_Detail&amp;Reduction_Priority'!AF$1,FALSE)))</f>
        <v>4</v>
      </c>
      <c r="AG49" s="147">
        <f>IF($B49="","",IF(VLOOKUP($B49,'RouteDetail&amp;ReductionPrioritySr'!$B$5:$AT$566,'Route_Detail&amp;Reduction_Priority'!AG$1,FALSE)="","",VLOOKUP($B49,'RouteDetail&amp;ReductionPrioritySr'!$B$5:$AT$566,'Route_Detail&amp;Reduction_Priority'!AG$1,FALSE)))</f>
        <v>4</v>
      </c>
      <c r="AH49" s="147" t="str">
        <f>IF($B49="","",IF(VLOOKUP($B49,'RouteDetail&amp;ReductionPrioritySr'!$B$5:$AT$566,'Route_Detail&amp;Reduction_Priority'!AH$1,FALSE)="","",VLOOKUP($B49,'RouteDetail&amp;ReductionPrioritySr'!$B$5:$AT$566,'Route_Detail&amp;Reduction_Priority'!AH$1,FALSE)))</f>
        <v/>
      </c>
      <c r="AI49" s="147" t="str">
        <f>IF($B49="","",IF(VLOOKUP($B49,'RouteDetail&amp;ReductionPrioritySr'!$B$5:$AT$566,'Route_Detail&amp;Reduction_Priority'!AI$1,FALSE)="","",VLOOKUP($B49,'RouteDetail&amp;ReductionPrioritySr'!$B$5:$AT$566,'Route_Detail&amp;Reduction_Priority'!AI$1,FALSE)))</f>
        <v/>
      </c>
      <c r="AJ49" s="147" t="str">
        <f>IF($B49="","",IF(VLOOKUP($B49,'RouteDetail&amp;ReductionPrioritySr'!$B$5:$AT$566,'Route_Detail&amp;Reduction_Priority'!AJ$1,FALSE)="","",VLOOKUP($B49,'RouteDetail&amp;ReductionPrioritySr'!$B$5:$AT$566,'Route_Detail&amp;Reduction_Priority'!AJ$1,FALSE)))</f>
        <v/>
      </c>
      <c r="AK49" s="147" t="str">
        <f>IF($B49="","",IF(VLOOKUP($B49,'RouteDetail&amp;ReductionPrioritySr'!$B$5:$AT$566,'Route_Detail&amp;Reduction_Priority'!AK$1,FALSE)="","",VLOOKUP($B49,'RouteDetail&amp;ReductionPrioritySr'!$B$5:$AT$566,'Route_Detail&amp;Reduction_Priority'!AK$1,FALSE)))</f>
        <v/>
      </c>
    </row>
    <row r="50" spans="1:37" ht="15" customHeight="1" x14ac:dyDescent="0.25">
      <c r="A50">
        <v>28</v>
      </c>
      <c r="B50" s="110" t="str">
        <f>IF(HLOOKUP($C$3,'Route by Jurisdiction'!$A$1:$AP$214,A50,FALSE)="","",HLOOKUP($C$3,'Route by Jurisdiction'!$A$1:$AP$214,A50,FALSE))</f>
        <v>26EX</v>
      </c>
      <c r="C50" s="110" t="str">
        <f>IF($B50="","",IF(VLOOKUP($B50,'RouteDetail&amp;ReductionPrioritySr'!$B$5:$T$566,'Route_Detail&amp;Reduction_Priority'!C$1,FALSE)="","",VLOOKUP($B50,'RouteDetail&amp;ReductionPrioritySr'!$B$5:$T$566,'Route_Detail&amp;Reduction_Priority'!C$1,FALSE)))</f>
        <v>26EX*</v>
      </c>
      <c r="D50" s="71" t="str">
        <f>IF($B50="","",IF(VLOOKUP($B50,'RouteDetail&amp;ReductionPrioritySr'!$B$5:$T$566,'Route_Detail&amp;Reduction_Priority'!D$1,FALSE)="","",VLOOKUP($B50,'RouteDetail&amp;ReductionPrioritySr'!$B$5:$T$566,'Route_Detail&amp;Reduction_Priority'!D$1,FALSE)))</f>
        <v>East Green Lake - Wallingford - Seattle CBD</v>
      </c>
      <c r="E50" s="170">
        <f>IF($B50="","",IF(VLOOKUP($B50,'RouteDetail&amp;ReductionPrioritySr'!$B$5:$T$566,'Route_Detail&amp;Reduction_Priority'!E$1,FALSE)="","",VLOOKUP($B50,'RouteDetail&amp;ReductionPrioritySr'!$B$5:$T$566,'Route_Detail&amp;Reduction_Priority'!E$1,FALSE)))</f>
        <v>52.5</v>
      </c>
      <c r="F50" s="162">
        <f>IF($B50="","",IF(VLOOKUP($B50,'RouteDetail&amp;ReductionPrioritySr'!$B$5:$T$566,'Route_Detail&amp;Reduction_Priority'!F$1,FALSE)="","",VLOOKUP($B50,'RouteDetail&amp;ReductionPrioritySr'!$B$5:$T$566,'Route_Detail&amp;Reduction_Priority'!F$1,FALSE)))</f>
        <v>17.7</v>
      </c>
      <c r="G50" s="162" t="str">
        <f>IF($B50="","",IF(VLOOKUP($B50,'RouteDetail&amp;ReductionPrioritySr'!$B$5:$T$566,'Route_Detail&amp;Reduction_Priority'!G$1,FALSE)="","",VLOOKUP($B50,'RouteDetail&amp;ReductionPrioritySr'!$B$5:$T$566,'Route_Detail&amp;Reduction_Priority'!G$1,FALSE)))</f>
        <v xml:space="preserve"> </v>
      </c>
      <c r="H50" s="162" t="str">
        <f>IF($B50="","",IF(VLOOKUP($B50,'RouteDetail&amp;ReductionPrioritySr'!$B$5:$T$566,'Route_Detail&amp;Reduction_Priority'!H$1,FALSE)="","",VLOOKUP($B50,'RouteDetail&amp;ReductionPrioritySr'!$B$5:$T$566,'Route_Detail&amp;Reduction_Priority'!H$1,FALSE)))</f>
        <v xml:space="preserve"> </v>
      </c>
      <c r="I50" s="162" t="str">
        <f>IF($B50="","",IF(VLOOKUP($B50,'RouteDetail&amp;ReductionPrioritySr'!$B$5:$T$566,'Route_Detail&amp;Reduction_Priority'!I$1,FALSE)="","",VLOOKUP($B50,'RouteDetail&amp;ReductionPrioritySr'!$B$5:$T$566,'Route_Detail&amp;Reduction_Priority'!I$1,FALSE)))</f>
        <v xml:space="preserve"> </v>
      </c>
      <c r="J50" s="171" t="str">
        <f>IF($B50="","",IF(VLOOKUP($B50,'RouteDetail&amp;ReductionPrioritySr'!$B$5:$T$566,'Route_Detail&amp;Reduction_Priority'!J$1,FALSE)="","",VLOOKUP($B50,'RouteDetail&amp;ReductionPrioritySr'!$B$5:$T$566,'Route_Detail&amp;Reduction_Priority'!J$1,FALSE)))</f>
        <v xml:space="preserve"> </v>
      </c>
      <c r="K50" s="62" t="str">
        <f>IF($B50="","",IF(VLOOKUP($B50,'RouteDetail&amp;ReductionPrioritySr'!$B$5:$T$566,'Route_Detail&amp;Reduction_Priority'!K$1,FALSE)="","",VLOOKUP($B50,'RouteDetail&amp;ReductionPrioritySr'!$B$5:$T$566,'Route_Detail&amp;Reduction_Priority'!K$1,FALSE)))</f>
        <v>Peak</v>
      </c>
      <c r="L50" s="62" t="str">
        <f>IF($B50="","",IF(VLOOKUP($B50,'RouteDetail&amp;ReductionPrioritySr'!$B$5:$T$566,'Route_Detail&amp;Reduction_Priority'!L$1,FALSE)="","",VLOOKUP($B50,'RouteDetail&amp;ReductionPrioritySr'!$B$5:$T$566,'Route_Detail&amp;Reduction_Priority'!L$1,FALSE)))</f>
        <v>Peak</v>
      </c>
      <c r="M50" s="110" t="str">
        <f>IF($B50="","",IF(VLOOKUP($B50,'RouteDetail&amp;ReductionPrioritySr'!$B$5:$T$566,'Route_Detail&amp;Reduction_Priority'!M$1,FALSE)="","",VLOOKUP($B50,'RouteDetail&amp;ReductionPrioritySr'!$B$5:$T$566,'Route_Detail&amp;Reduction_Priority'!M$1,FALSE)))</f>
        <v>No</v>
      </c>
      <c r="N50" s="112" t="str">
        <f>IF($B50="","",IF(VLOOKUP($B50,'RouteDetail&amp;ReductionPrioritySr'!$B$5:$T$566,'Route_Detail&amp;Reduction_Priority'!N$1,FALSE)="","",VLOOKUP($B50,'RouteDetail&amp;ReductionPrioritySr'!$B$5:$T$566,'Route_Detail&amp;Reduction_Priority'!N$1,FALSE)))</f>
        <v>Yes</v>
      </c>
      <c r="O50" s="110" t="str">
        <f>IF($B50="","",IF(VLOOKUP($B50,'RouteDetail&amp;ReductionPrioritySr'!$B$5:$T$566,'Route_Detail&amp;Reduction_Priority'!O$1,FALSE)="","",VLOOKUP($B50,'RouteDetail&amp;ReductionPrioritySr'!$B$5:$T$566,'Route_Detail&amp;Reduction_Priority'!O$1,FALSE)))</f>
        <v>Peak</v>
      </c>
      <c r="P50" s="111" t="str">
        <f>IF($B50="","",IF(VLOOKUP($B50,'RouteDetail&amp;ReductionPrioritySr'!$B$5:$T$566,'Route_Detail&amp;Reduction_Priority'!P$1,FALSE)="","",VLOOKUP($B50,'RouteDetail&amp;ReductionPrioritySr'!$B$5:$T$566,'Route_Detail&amp;Reduction_Priority'!P$1,FALSE)))</f>
        <v>Peak</v>
      </c>
      <c r="Q50" s="112" t="str">
        <f>IF($B50="","",IF(VLOOKUP($B50,'RouteDetail&amp;ReductionPrioritySr'!$B$5:$T$566,'Route_Detail&amp;Reduction_Priority'!Q$1,FALSE)="","",VLOOKUP($B50,'RouteDetail&amp;ReductionPrioritySr'!$B$5:$T$566,'Route_Detail&amp;Reduction_Priority'!Q$1,FALSE)))</f>
        <v>Peak</v>
      </c>
      <c r="R50" s="110" t="str">
        <f>IF($B50="","",IF(VLOOKUP($B50,'RouteDetail&amp;ReductionPrioritySr'!$B$5:$T$566,'Route_Detail&amp;Reduction_Priority'!R$1,FALSE)="","",VLOOKUP($B50,'RouteDetail&amp;ReductionPrioritySr'!$B$5:$T$566,'Route_Detail&amp;Reduction_Priority'!R$1,FALSE)))</f>
        <v>-</v>
      </c>
      <c r="S50" s="111" t="str">
        <f>IF($B50="","",IF(VLOOKUP($B50,'RouteDetail&amp;ReductionPrioritySr'!$B$5:$T$566,'Route_Detail&amp;Reduction_Priority'!S$1,FALSE)="","",VLOOKUP($B50,'RouteDetail&amp;ReductionPrioritySr'!$B$5:$T$566,'Route_Detail&amp;Reduction_Priority'!S$1,FALSE)))</f>
        <v>-</v>
      </c>
      <c r="T50" s="175" t="str">
        <f>IF($B50="","",IF(VLOOKUP($B50,'RouteDetail&amp;ReductionPrioritySr'!$B$5:$T$566,'Route_Detail&amp;Reduction_Priority'!T$1,FALSE)="","",VLOOKUP($B50,'RouteDetail&amp;ReductionPrioritySr'!$B$5:$T$566,'Route_Detail&amp;Reduction_Priority'!T$1,FALSE)))</f>
        <v>-</v>
      </c>
      <c r="U50" s="348" t="str">
        <f>IF($B50="","",IF(VLOOKUP($B50,'RouteDetail&amp;ReductionPrioritySr'!$B$5:$AT$566,'Route_Detail&amp;Reduction_Priority'!U$1,FALSE)="","",VLOOKUP($B50,'RouteDetail&amp;ReductionPrioritySr'!$B$5:$AT$566,'Route_Detail&amp;Reduction_Priority'!U$1,FALSE)))</f>
        <v>Revised</v>
      </c>
      <c r="V50" s="53" t="str">
        <f>IF($B50="","",IF(VLOOKUP($B50,'RouteDetail&amp;ReductionPrioritySr'!$B$5:$AT$566,'Route_Detail&amp;Reduction_Priority'!V$1,FALSE)=0,"",VLOOKUP($B50,'RouteDetail&amp;ReductionPrioritySr'!$B$5:$AT$566,'Route_Detail&amp;Reduction_Priority'!V$1,FALSE)))</f>
        <v>Restructure</v>
      </c>
      <c r="W50" s="358">
        <f>IF($B50="","",IF(VLOOKUP($B50,'RouteDetail&amp;ReductionPrioritySr'!$B$5:$AT$566,'Route_Detail&amp;Reduction_Priority'!W$1,FALSE)=0,"",VLOOKUP($B50,'RouteDetail&amp;ReductionPrioritySr'!$B$5:$AT$566,'Route_Detail&amp;Reduction_Priority'!W$1,FALSE)))</f>
        <v>42156</v>
      </c>
      <c r="X50" s="395" t="str">
        <f>IF($B50="","",IF(VLOOKUP($B50,'RouteDetail&amp;ReductionPrioritySr'!$B$5:$AT$566,'Route_Detail&amp;Reduction_Priority'!X$1,FALSE)="","",VLOOKUP($B50,'RouteDetail&amp;ReductionPrioritySr'!$B$5:$AT$566,'Route_Detail&amp;Reduction_Priority'!X$1,FALSE)))</f>
        <v>Combine service on routes 26 Express and 26 Local to make the system more efficient to operate. 
Operate two-way service between 6:00 AM and 7:00 PM on the Express path between Wallingford and downtown Seattle.</v>
      </c>
      <c r="Y50" s="110">
        <f>IF($B50="","",IF(VLOOKUP($B50,'RouteDetail&amp;ReductionPrioritySr'!$B$5:$AT$566,'Route_Detail&amp;Reduction_Priority'!Y$1,FALSE)="","",VLOOKUP($B50,'RouteDetail&amp;ReductionPrioritySr'!$B$5:$AT$566,'Route_Detail&amp;Reduction_Priority'!Y$1,FALSE)))</f>
        <v>20</v>
      </c>
      <c r="Z50" s="178">
        <f>IF($B50="","",IF(VLOOKUP($B50,'RouteDetail&amp;ReductionPrioritySr'!$B$5:$AT$566,'Route_Detail&amp;Reduction_Priority'!Z$1,FALSE)="","",VLOOKUP($B50,'RouteDetail&amp;ReductionPrioritySr'!$B$5:$AT$566,'Route_Detail&amp;Reduction_Priority'!Z$1,FALSE)))</f>
        <v>30</v>
      </c>
      <c r="AA50" s="178" t="str">
        <f>IF($B50="","",IF(VLOOKUP($B50,'RouteDetail&amp;ReductionPrioritySr'!$B$5:$AT$566,'Route_Detail&amp;Reduction_Priority'!AA$1,FALSE)="","",VLOOKUP($B50,'RouteDetail&amp;ReductionPrioritySr'!$B$5:$AT$566,'Route_Detail&amp;Reduction_Priority'!AA$1,FALSE)))</f>
        <v/>
      </c>
      <c r="AB50" s="178" t="str">
        <f>IF($B50="","",IF(VLOOKUP($B50,'RouteDetail&amp;ReductionPrioritySr'!$B$5:$AT$566,'Route_Detail&amp;Reduction_Priority'!AB$1,FALSE)="","",VLOOKUP($B50,'RouteDetail&amp;ReductionPrioritySr'!$B$5:$AT$566,'Route_Detail&amp;Reduction_Priority'!AB$1,FALSE)))</f>
        <v/>
      </c>
      <c r="AC50" s="178" t="str">
        <f>IF($B50="","",IF(VLOOKUP($B50,'RouteDetail&amp;ReductionPrioritySr'!$B$5:$AT$566,'Route_Detail&amp;Reduction_Priority'!AC$1,FALSE)="","",VLOOKUP($B50,'RouteDetail&amp;ReductionPrioritySr'!$B$5:$AT$566,'Route_Detail&amp;Reduction_Priority'!AC$1,FALSE)))</f>
        <v/>
      </c>
      <c r="AD50" s="350" t="str">
        <f>IF($B50="","",IF(VLOOKUP($B50,'RouteDetail&amp;ReductionPrioritySr'!$B$5:$AT$566,'Route_Detail&amp;Reduction_Priority'!AD$1,FALSE)=0,"",VLOOKUP($B50,'RouteDetail&amp;ReductionPrioritySr'!$B$5:$AT$566,'Route_Detail&amp;Reduction_Priority'!AD$1,FALSE)))</f>
        <v/>
      </c>
      <c r="AE50" s="397" t="str">
        <f>IF($B50="","",IF(VLOOKUP($B50,'RouteDetail&amp;ReductionPrioritySr'!$B$5:$AT$566,'Route_Detail&amp;Reduction_Priority'!AE$1,FALSE)=0,"",VLOOKUP($B50,'RouteDetail&amp;ReductionPrioritySr'!$B$5:$AT$566,'Route_Detail&amp;Reduction_Priority'!AE$1,FALSE)))</f>
        <v/>
      </c>
      <c r="AF50" s="147">
        <f>IF($B50="","",IF(VLOOKUP($B50,'RouteDetail&amp;ReductionPrioritySr'!$B$5:$AT$566,'Route_Detail&amp;Reduction_Priority'!AF$1,FALSE)="","",VLOOKUP($B50,'RouteDetail&amp;ReductionPrioritySr'!$B$5:$AT$566,'Route_Detail&amp;Reduction_Priority'!AF$1,FALSE)))</f>
        <v>4</v>
      </c>
      <c r="AG50" s="147">
        <f>IF($B50="","",IF(VLOOKUP($B50,'RouteDetail&amp;ReductionPrioritySr'!$B$5:$AT$566,'Route_Detail&amp;Reduction_Priority'!AG$1,FALSE)="","",VLOOKUP($B50,'RouteDetail&amp;ReductionPrioritySr'!$B$5:$AT$566,'Route_Detail&amp;Reduction_Priority'!AG$1,FALSE)))</f>
        <v>4</v>
      </c>
      <c r="AH50" s="147" t="str">
        <f>IF($B50="","",IF(VLOOKUP($B50,'RouteDetail&amp;ReductionPrioritySr'!$B$5:$AT$566,'Route_Detail&amp;Reduction_Priority'!AH$1,FALSE)="","",VLOOKUP($B50,'RouteDetail&amp;ReductionPrioritySr'!$B$5:$AT$566,'Route_Detail&amp;Reduction_Priority'!AH$1,FALSE)))</f>
        <v/>
      </c>
      <c r="AI50" s="147" t="str">
        <f>IF($B50="","",IF(VLOOKUP($B50,'RouteDetail&amp;ReductionPrioritySr'!$B$5:$AT$566,'Route_Detail&amp;Reduction_Priority'!AI$1,FALSE)="","",VLOOKUP($B50,'RouteDetail&amp;ReductionPrioritySr'!$B$5:$AT$566,'Route_Detail&amp;Reduction_Priority'!AI$1,FALSE)))</f>
        <v/>
      </c>
      <c r="AJ50" s="147" t="str">
        <f>IF($B50="","",IF(VLOOKUP($B50,'RouteDetail&amp;ReductionPrioritySr'!$B$5:$AT$566,'Route_Detail&amp;Reduction_Priority'!AJ$1,FALSE)="","",VLOOKUP($B50,'RouteDetail&amp;ReductionPrioritySr'!$B$5:$AT$566,'Route_Detail&amp;Reduction_Priority'!AJ$1,FALSE)))</f>
        <v/>
      </c>
      <c r="AK50" s="147" t="str">
        <f>IF($B50="","",IF(VLOOKUP($B50,'RouteDetail&amp;ReductionPrioritySr'!$B$5:$AT$566,'Route_Detail&amp;Reduction_Priority'!AK$1,FALSE)="","",VLOOKUP($B50,'RouteDetail&amp;ReductionPrioritySr'!$B$5:$AT$566,'Route_Detail&amp;Reduction_Priority'!AK$1,FALSE)))</f>
        <v/>
      </c>
    </row>
    <row r="51" spans="1:37" ht="15" customHeight="1" x14ac:dyDescent="0.25">
      <c r="A51">
        <v>29</v>
      </c>
      <c r="B51" s="110">
        <f>IF(HLOOKUP($C$3,'Route by Jurisdiction'!$A$1:$AP$214,A51,FALSE)="","",HLOOKUP($C$3,'Route by Jurisdiction'!$A$1:$AP$214,A51,FALSE))</f>
        <v>27</v>
      </c>
      <c r="C51" s="110" t="str">
        <f>IF($B51="","",IF(VLOOKUP($B51,'RouteDetail&amp;ReductionPrioritySr'!$B$5:$T$566,'Route_Detail&amp;Reduction_Priority'!C$1,FALSE)="","",VLOOKUP($B51,'RouteDetail&amp;ReductionPrioritySr'!$B$5:$T$566,'Route_Detail&amp;Reduction_Priority'!C$1,FALSE)))</f>
        <v>27*</v>
      </c>
      <c r="D51" s="71" t="str">
        <f>IF($B51="","",IF(VLOOKUP($B51,'RouteDetail&amp;ReductionPrioritySr'!$B$5:$T$566,'Route_Detail&amp;Reduction_Priority'!D$1,FALSE)="","",VLOOKUP($B51,'RouteDetail&amp;ReductionPrioritySr'!$B$5:$T$566,'Route_Detail&amp;Reduction_Priority'!D$1,FALSE)))</f>
        <v>Colman Park - Leschi Park - Seattle CBD</v>
      </c>
      <c r="E51" s="170">
        <f>IF($B51="","",IF(VLOOKUP($B51,'RouteDetail&amp;ReductionPrioritySr'!$B$5:$T$566,'Route_Detail&amp;Reduction_Priority'!E$1,FALSE)="","",VLOOKUP($B51,'RouteDetail&amp;ReductionPrioritySr'!$B$5:$T$566,'Route_Detail&amp;Reduction_Priority'!E$1,FALSE)))</f>
        <v>40.299999999999997</v>
      </c>
      <c r="F51" s="162">
        <f>IF($B51="","",IF(VLOOKUP($B51,'RouteDetail&amp;ReductionPrioritySr'!$B$5:$T$566,'Route_Detail&amp;Reduction_Priority'!F$1,FALSE)="","",VLOOKUP($B51,'RouteDetail&amp;ReductionPrioritySr'!$B$5:$T$566,'Route_Detail&amp;Reduction_Priority'!F$1,FALSE)))</f>
        <v>9.1</v>
      </c>
      <c r="G51" s="162">
        <f>IF($B51="","",IF(VLOOKUP($B51,'RouteDetail&amp;ReductionPrioritySr'!$B$5:$T$566,'Route_Detail&amp;Reduction_Priority'!G$1,FALSE)="","",VLOOKUP($B51,'RouteDetail&amp;ReductionPrioritySr'!$B$5:$T$566,'Route_Detail&amp;Reduction_Priority'!G$1,FALSE)))</f>
        <v>32</v>
      </c>
      <c r="H51" s="162">
        <f>IF($B51="","",IF(VLOOKUP($B51,'RouteDetail&amp;ReductionPrioritySr'!$B$5:$T$566,'Route_Detail&amp;Reduction_Priority'!H$1,FALSE)="","",VLOOKUP($B51,'RouteDetail&amp;ReductionPrioritySr'!$B$5:$T$566,'Route_Detail&amp;Reduction_Priority'!H$1,FALSE)))</f>
        <v>5.0999999999999996</v>
      </c>
      <c r="I51" s="162">
        <f>IF($B51="","",IF(VLOOKUP($B51,'RouteDetail&amp;ReductionPrioritySr'!$B$5:$T$566,'Route_Detail&amp;Reduction_Priority'!I$1,FALSE)="","",VLOOKUP($B51,'RouteDetail&amp;ReductionPrioritySr'!$B$5:$T$566,'Route_Detail&amp;Reduction_Priority'!I$1,FALSE)))</f>
        <v>19.8</v>
      </c>
      <c r="J51" s="171">
        <f>IF($B51="","",IF(VLOOKUP($B51,'RouteDetail&amp;ReductionPrioritySr'!$B$5:$T$566,'Route_Detail&amp;Reduction_Priority'!J$1,FALSE)="","",VLOOKUP($B51,'RouteDetail&amp;ReductionPrioritySr'!$B$5:$T$566,'Route_Detail&amp;Reduction_Priority'!J$1,FALSE)))</f>
        <v>3.1</v>
      </c>
      <c r="K51" s="62">
        <f>IF($B51="","",IF(VLOOKUP($B51,'RouteDetail&amp;ReductionPrioritySr'!$B$5:$T$566,'Route_Detail&amp;Reduction_Priority'!K$1,FALSE)="","",VLOOKUP($B51,'RouteDetail&amp;ReductionPrioritySr'!$B$5:$T$566,'Route_Detail&amp;Reduction_Priority'!K$1,FALSE)))</f>
        <v>24</v>
      </c>
      <c r="L51" s="62" t="str">
        <f>IF($B51="","",IF(VLOOKUP($B51,'RouteDetail&amp;ReductionPrioritySr'!$B$5:$T$566,'Route_Detail&amp;Reduction_Priority'!L$1,FALSE)="","",VLOOKUP($B51,'RouteDetail&amp;ReductionPrioritySr'!$B$5:$T$566,'Route_Detail&amp;Reduction_Priority'!L$1,FALSE)))</f>
        <v>Frequent</v>
      </c>
      <c r="M51" s="110" t="str">
        <f>IF($B51="","",IF(VLOOKUP($B51,'RouteDetail&amp;ReductionPrioritySr'!$B$5:$T$566,'Route_Detail&amp;Reduction_Priority'!M$1,FALSE)="","",VLOOKUP($B51,'RouteDetail&amp;ReductionPrioritySr'!$B$5:$T$566,'Route_Detail&amp;Reduction_Priority'!M$1,FALSE)))</f>
        <v/>
      </c>
      <c r="N51" s="112" t="str">
        <f>IF($B51="","",IF(VLOOKUP($B51,'RouteDetail&amp;ReductionPrioritySr'!$B$5:$T$566,'Route_Detail&amp;Reduction_Priority'!N$1,FALSE)="","",VLOOKUP($B51,'RouteDetail&amp;ReductionPrioritySr'!$B$5:$T$566,'Route_Detail&amp;Reduction_Priority'!N$1,FALSE)))</f>
        <v/>
      </c>
      <c r="O51" s="110" t="str">
        <f>IF($B51="","",IF(VLOOKUP($B51,'RouteDetail&amp;ReductionPrioritySr'!$B$5:$T$566,'Route_Detail&amp;Reduction_Priority'!O$1,FALSE)="","",VLOOKUP($B51,'RouteDetail&amp;ReductionPrioritySr'!$B$5:$T$566,'Route_Detail&amp;Reduction_Priority'!O$1,FALSE)))</f>
        <v>Below</v>
      </c>
      <c r="P51" s="111" t="str">
        <f>IF($B51="","",IF(VLOOKUP($B51,'RouteDetail&amp;ReductionPrioritySr'!$B$5:$T$566,'Route_Detail&amp;Reduction_Priority'!P$1,FALSE)="","",VLOOKUP($B51,'RouteDetail&amp;ReductionPrioritySr'!$B$5:$T$566,'Route_Detail&amp;Reduction_Priority'!P$1,FALSE)))</f>
        <v>At</v>
      </c>
      <c r="Q51" s="112" t="str">
        <f>IF($B51="","",IF(VLOOKUP($B51,'RouteDetail&amp;ReductionPrioritySr'!$B$5:$T$566,'Route_Detail&amp;Reduction_Priority'!Q$1,FALSE)="","",VLOOKUP($B51,'RouteDetail&amp;ReductionPrioritySr'!$B$5:$T$566,'Route_Detail&amp;Reduction_Priority'!Q$1,FALSE)))</f>
        <v>At</v>
      </c>
      <c r="R51" s="110">
        <f>IF($B51="","",IF(VLOOKUP($B51,'RouteDetail&amp;ReductionPrioritySr'!$B$5:$T$566,'Route_Detail&amp;Reduction_Priority'!R$1,FALSE)="","",VLOOKUP($B51,'RouteDetail&amp;ReductionPrioritySr'!$B$5:$T$566,'Route_Detail&amp;Reduction_Priority'!R$1,FALSE)))</f>
        <v>4</v>
      </c>
      <c r="S51" s="111">
        <f>IF($B51="","",IF(VLOOKUP($B51,'RouteDetail&amp;ReductionPrioritySr'!$B$5:$T$566,'Route_Detail&amp;Reduction_Priority'!S$1,FALSE)="","",VLOOKUP($B51,'RouteDetail&amp;ReductionPrioritySr'!$B$5:$T$566,'Route_Detail&amp;Reduction_Priority'!S$1,FALSE)))</f>
        <v>1</v>
      </c>
      <c r="T51" s="175">
        <f>IF($B51="","",IF(VLOOKUP($B51,'RouteDetail&amp;ReductionPrioritySr'!$B$5:$T$566,'Route_Detail&amp;Reduction_Priority'!T$1,FALSE)="","",VLOOKUP($B51,'RouteDetail&amp;ReductionPrioritySr'!$B$5:$T$566,'Route_Detail&amp;Reduction_Priority'!T$1,FALSE)))</f>
        <v>1</v>
      </c>
      <c r="U51" s="348" t="str">
        <f>IF($B51="","",IF(VLOOKUP($B51,'RouteDetail&amp;ReductionPrioritySr'!$B$5:$AT$566,'Route_Detail&amp;Reduction_Priority'!U$1,FALSE)="","",VLOOKUP($B51,'RouteDetail&amp;ReductionPrioritySr'!$B$5:$AT$566,'Route_Detail&amp;Reduction_Priority'!U$1,FALSE)))</f>
        <v>Deleted</v>
      </c>
      <c r="V51" s="53" t="str">
        <f>IF($B51="","",IF(VLOOKUP($B51,'RouteDetail&amp;ReductionPrioritySr'!$B$5:$AT$566,'Route_Detail&amp;Reduction_Priority'!V$1,FALSE)=0,"",VLOOKUP($B51,'RouteDetail&amp;ReductionPrioritySr'!$B$5:$AT$566,'Route_Detail&amp;Reduction_Priority'!V$1,FALSE)))</f>
        <v>Restructure</v>
      </c>
      <c r="W51" s="358" t="str">
        <f>IF($B51="","",IF(VLOOKUP($B51,'RouteDetail&amp;ReductionPrioritySr'!$B$5:$AT$566,'Route_Detail&amp;Reduction_Priority'!W$1,FALSE)=0,"",VLOOKUP($B51,'RouteDetail&amp;ReductionPrioritySr'!$B$5:$AT$566,'Route_Detail&amp;Reduction_Priority'!W$1,FALSE)))</f>
        <v>Sept. 2014/ Feb. 2015</v>
      </c>
      <c r="X51" s="395" t="str">
        <f>IF($B51="","",IF(VLOOKUP($B51,'RouteDetail&amp;ReductionPrioritySr'!$B$5:$AT$566,'Route_Detail&amp;Reduction_Priority'!X$1,FALSE)="","",VLOOKUP($B51,'RouteDetail&amp;ReductionPrioritySr'!$B$5:$AT$566,'Route_Detail&amp;Reduction_Priority'!X$1,FALSE)))</f>
        <v>Delete</v>
      </c>
      <c r="Y51" s="110" t="str">
        <f>IF($B51="","",IF(VLOOKUP($B51,'RouteDetail&amp;ReductionPrioritySr'!$B$5:$AT$566,'Route_Detail&amp;Reduction_Priority'!Y$1,FALSE)="","",VLOOKUP($B51,'RouteDetail&amp;ReductionPrioritySr'!$B$5:$AT$566,'Route_Detail&amp;Reduction_Priority'!Y$1,FALSE)))</f>
        <v/>
      </c>
      <c r="Z51" s="178" t="str">
        <f>IF($B51="","",IF(VLOOKUP($B51,'RouteDetail&amp;ReductionPrioritySr'!$B$5:$AT$566,'Route_Detail&amp;Reduction_Priority'!Z$1,FALSE)="","",VLOOKUP($B51,'RouteDetail&amp;ReductionPrioritySr'!$B$5:$AT$566,'Route_Detail&amp;Reduction_Priority'!Z$1,FALSE)))</f>
        <v/>
      </c>
      <c r="AA51" s="178" t="str">
        <f>IF($B51="","",IF(VLOOKUP($B51,'RouteDetail&amp;ReductionPrioritySr'!$B$5:$AT$566,'Route_Detail&amp;Reduction_Priority'!AA$1,FALSE)="","",VLOOKUP($B51,'RouteDetail&amp;ReductionPrioritySr'!$B$5:$AT$566,'Route_Detail&amp;Reduction_Priority'!AA$1,FALSE)))</f>
        <v/>
      </c>
      <c r="AB51" s="178" t="str">
        <f>IF($B51="","",IF(VLOOKUP($B51,'RouteDetail&amp;ReductionPrioritySr'!$B$5:$AT$566,'Route_Detail&amp;Reduction_Priority'!AB$1,FALSE)="","",VLOOKUP($B51,'RouteDetail&amp;ReductionPrioritySr'!$B$5:$AT$566,'Route_Detail&amp;Reduction_Priority'!AB$1,FALSE)))</f>
        <v/>
      </c>
      <c r="AC51" s="178" t="str">
        <f>IF($B51="","",IF(VLOOKUP($B51,'RouteDetail&amp;ReductionPrioritySr'!$B$5:$AT$566,'Route_Detail&amp;Reduction_Priority'!AC$1,FALSE)="","",VLOOKUP($B51,'RouteDetail&amp;ReductionPrioritySr'!$B$5:$AT$566,'Route_Detail&amp;Reduction_Priority'!AC$1,FALSE)))</f>
        <v/>
      </c>
      <c r="AD51" s="350" t="str">
        <f>IF($B51="","",IF(VLOOKUP($B51,'RouteDetail&amp;ReductionPrioritySr'!$B$5:$AT$566,'Route_Detail&amp;Reduction_Priority'!AD$1,FALSE)=0,"",VLOOKUP($B51,'RouteDetail&amp;ReductionPrioritySr'!$B$5:$AT$566,'Route_Detail&amp;Reduction_Priority'!AD$1,FALSE)))</f>
        <v/>
      </c>
      <c r="AE51" s="397" t="str">
        <f>IF($B51="","",IF(VLOOKUP($B51,'RouteDetail&amp;ReductionPrioritySr'!$B$5:$AT$566,'Route_Detail&amp;Reduction_Priority'!AE$1,FALSE)=0,"",VLOOKUP($B51,'RouteDetail&amp;ReductionPrioritySr'!$B$5:$AT$566,'Route_Detail&amp;Reduction_Priority'!AE$1,FALSE)))</f>
        <v>On E Yesler Way, use revised Route 14 or revised Route 106 along S Jackson Street.
In Leschi, Metro’s RideShare, VanPool, or Hyde Shuttle programs may be options.</v>
      </c>
      <c r="AF51" s="147">
        <f>IF($B51="","",IF(VLOOKUP($B51,'RouteDetail&amp;ReductionPrioritySr'!$B$5:$AT$566,'Route_Detail&amp;Reduction_Priority'!AF$1,FALSE)="","",VLOOKUP($B51,'RouteDetail&amp;ReductionPrioritySr'!$B$5:$AT$566,'Route_Detail&amp;Reduction_Priority'!AF$1,FALSE)))</f>
        <v>3</v>
      </c>
      <c r="AG51" s="147">
        <f>IF($B51="","",IF(VLOOKUP($B51,'RouteDetail&amp;ReductionPrioritySr'!$B$5:$AT$566,'Route_Detail&amp;Reduction_Priority'!AG$1,FALSE)="","",VLOOKUP($B51,'RouteDetail&amp;ReductionPrioritySr'!$B$5:$AT$566,'Route_Detail&amp;Reduction_Priority'!AG$1,FALSE)))</f>
        <v>1</v>
      </c>
      <c r="AH51" s="147">
        <f>IF($B51="","",IF(VLOOKUP($B51,'RouteDetail&amp;ReductionPrioritySr'!$B$5:$AT$566,'Route_Detail&amp;Reduction_Priority'!AH$1,FALSE)="","",VLOOKUP($B51,'RouteDetail&amp;ReductionPrioritySr'!$B$5:$AT$566,'Route_Detail&amp;Reduction_Priority'!AH$1,FALSE)))</f>
        <v>1</v>
      </c>
      <c r="AI51" s="147">
        <f>IF($B51="","",IF(VLOOKUP($B51,'RouteDetail&amp;ReductionPrioritySr'!$B$5:$AT$566,'Route_Detail&amp;Reduction_Priority'!AI$1,FALSE)="","",VLOOKUP($B51,'RouteDetail&amp;ReductionPrioritySr'!$B$5:$AT$566,'Route_Detail&amp;Reduction_Priority'!AI$1,FALSE)))</f>
        <v>1</v>
      </c>
      <c r="AJ51" s="147">
        <f>IF($B51="","",IF(VLOOKUP($B51,'RouteDetail&amp;ReductionPrioritySr'!$B$5:$AT$566,'Route_Detail&amp;Reduction_Priority'!AJ$1,FALSE)="","",VLOOKUP($B51,'RouteDetail&amp;ReductionPrioritySr'!$B$5:$AT$566,'Route_Detail&amp;Reduction_Priority'!AJ$1,FALSE)))</f>
        <v>1</v>
      </c>
      <c r="AK51" s="147">
        <f>IF($B51="","",IF(VLOOKUP($B51,'RouteDetail&amp;ReductionPrioritySr'!$B$5:$AT$566,'Route_Detail&amp;Reduction_Priority'!AK$1,FALSE)="","",VLOOKUP($B51,'RouteDetail&amp;ReductionPrioritySr'!$B$5:$AT$566,'Route_Detail&amp;Reduction_Priority'!AK$1,FALSE)))</f>
        <v>1</v>
      </c>
    </row>
    <row r="52" spans="1:37" ht="15" customHeight="1" x14ac:dyDescent="0.25">
      <c r="A52">
        <v>30</v>
      </c>
      <c r="B52" s="110">
        <f>IF(HLOOKUP($C$3,'Route by Jurisdiction'!$A$1:$AP$214,A52,FALSE)="","",HLOOKUP($C$3,'Route by Jurisdiction'!$A$1:$AP$214,A52,FALSE))</f>
        <v>28</v>
      </c>
      <c r="C52" s="110" t="str">
        <f>IF($B52="","",IF(VLOOKUP($B52,'RouteDetail&amp;ReductionPrioritySr'!$B$5:$T$566,'Route_Detail&amp;Reduction_Priority'!C$1,FALSE)="","",VLOOKUP($B52,'RouteDetail&amp;ReductionPrioritySr'!$B$5:$T$566,'Route_Detail&amp;Reduction_Priority'!C$1,FALSE)))</f>
        <v>28*</v>
      </c>
      <c r="D52" s="71" t="str">
        <f>IF($B52="","",IF(VLOOKUP($B52,'RouteDetail&amp;ReductionPrioritySr'!$B$5:$T$566,'Route_Detail&amp;Reduction_Priority'!D$1,FALSE)="","",VLOOKUP($B52,'RouteDetail&amp;ReductionPrioritySr'!$B$5:$T$566,'Route_Detail&amp;Reduction_Priority'!D$1,FALSE)))</f>
        <v>Whittier Heights - Ballard - Seattle CBD via Leary Av NW</v>
      </c>
      <c r="E52" s="170">
        <f>IF($B52="","",IF(VLOOKUP($B52,'RouteDetail&amp;ReductionPrioritySr'!$B$5:$T$566,'Route_Detail&amp;Reduction_Priority'!E$1,FALSE)="","",VLOOKUP($B52,'RouteDetail&amp;ReductionPrioritySr'!$B$5:$T$566,'Route_Detail&amp;Reduction_Priority'!E$1,FALSE)))</f>
        <v>50.9</v>
      </c>
      <c r="F52" s="162">
        <f>IF($B52="","",IF(VLOOKUP($B52,'RouteDetail&amp;ReductionPrioritySr'!$B$5:$T$566,'Route_Detail&amp;Reduction_Priority'!F$1,FALSE)="","",VLOOKUP($B52,'RouteDetail&amp;ReductionPrioritySr'!$B$5:$T$566,'Route_Detail&amp;Reduction_Priority'!F$1,FALSE)))</f>
        <v>12.4</v>
      </c>
      <c r="G52" s="162">
        <f>IF($B52="","",IF(VLOOKUP($B52,'RouteDetail&amp;ReductionPrioritySr'!$B$5:$T$566,'Route_Detail&amp;Reduction_Priority'!G$1,FALSE)="","",VLOOKUP($B52,'RouteDetail&amp;ReductionPrioritySr'!$B$5:$T$566,'Route_Detail&amp;Reduction_Priority'!G$1,FALSE)))</f>
        <v>36.1</v>
      </c>
      <c r="H52" s="162">
        <f>IF($B52="","",IF(VLOOKUP($B52,'RouteDetail&amp;ReductionPrioritySr'!$B$5:$T$566,'Route_Detail&amp;Reduction_Priority'!H$1,FALSE)="","",VLOOKUP($B52,'RouteDetail&amp;ReductionPrioritySr'!$B$5:$T$566,'Route_Detail&amp;Reduction_Priority'!H$1,FALSE)))</f>
        <v>9.6999999999999993</v>
      </c>
      <c r="I52" s="162">
        <f>IF($B52="","",IF(VLOOKUP($B52,'RouteDetail&amp;ReductionPrioritySr'!$B$5:$T$566,'Route_Detail&amp;Reduction_Priority'!I$1,FALSE)="","",VLOOKUP($B52,'RouteDetail&amp;ReductionPrioritySr'!$B$5:$T$566,'Route_Detail&amp;Reduction_Priority'!I$1,FALSE)))</f>
        <v>23.1</v>
      </c>
      <c r="J52" s="171">
        <f>IF($B52="","",IF(VLOOKUP($B52,'RouteDetail&amp;ReductionPrioritySr'!$B$5:$T$566,'Route_Detail&amp;Reduction_Priority'!J$1,FALSE)="","",VLOOKUP($B52,'RouteDetail&amp;ReductionPrioritySr'!$B$5:$T$566,'Route_Detail&amp;Reduction_Priority'!J$1,FALSE)))</f>
        <v>5.8</v>
      </c>
      <c r="K52" s="62" t="str">
        <f>IF($B52="","",IF(VLOOKUP($B52,'RouteDetail&amp;ReductionPrioritySr'!$B$5:$T$566,'Route_Detail&amp;Reduction_Priority'!K$1,FALSE)="","",VLOOKUP($B52,'RouteDetail&amp;ReductionPrioritySr'!$B$5:$T$566,'Route_Detail&amp;Reduction_Priority'!K$1,FALSE)))</f>
        <v>34/36</v>
      </c>
      <c r="L52" s="62" t="str">
        <f>IF($B52="","",IF(VLOOKUP($B52,'RouteDetail&amp;ReductionPrioritySr'!$B$5:$T$566,'Route_Detail&amp;Reduction_Priority'!L$1,FALSE)="","",VLOOKUP($B52,'RouteDetail&amp;ReductionPrioritySr'!$B$5:$T$566,'Route_Detail&amp;Reduction_Priority'!L$1,FALSE)))</f>
        <v>Very Frequent/ Local</v>
      </c>
      <c r="M52" s="110" t="str">
        <f>IF($B52="","",IF(VLOOKUP($B52,'RouteDetail&amp;ReductionPrioritySr'!$B$5:$T$566,'Route_Detail&amp;Reduction_Priority'!M$1,FALSE)="","",VLOOKUP($B52,'RouteDetail&amp;ReductionPrioritySr'!$B$5:$T$566,'Route_Detail&amp;Reduction_Priority'!M$1,FALSE)))</f>
        <v/>
      </c>
      <c r="N52" s="112" t="str">
        <f>IF($B52="","",IF(VLOOKUP($B52,'RouteDetail&amp;ReductionPrioritySr'!$B$5:$T$566,'Route_Detail&amp;Reduction_Priority'!N$1,FALSE)="","",VLOOKUP($B52,'RouteDetail&amp;ReductionPrioritySr'!$B$5:$T$566,'Route_Detail&amp;Reduction_Priority'!N$1,FALSE)))</f>
        <v/>
      </c>
      <c r="O52" s="110" t="str">
        <f>IF($B52="","",IF(VLOOKUP($B52,'RouteDetail&amp;ReductionPrioritySr'!$B$5:$T$566,'Route_Detail&amp;Reduction_Priority'!O$1,FALSE)="","",VLOOKUP($B52,'RouteDetail&amp;ReductionPrioritySr'!$B$5:$T$566,'Route_Detail&amp;Reduction_Priority'!O$1,FALSE)))</f>
        <v>At, At</v>
      </c>
      <c r="P52" s="111" t="str">
        <f>IF($B52="","",IF(VLOOKUP($B52,'RouteDetail&amp;ReductionPrioritySr'!$B$5:$T$566,'Route_Detail&amp;Reduction_Priority'!P$1,FALSE)="","",VLOOKUP($B52,'RouteDetail&amp;ReductionPrioritySr'!$B$5:$T$566,'Route_Detail&amp;Reduction_Priority'!P$1,FALSE)))</f>
        <v>At, Above</v>
      </c>
      <c r="Q52" s="112" t="str">
        <f>IF($B52="","",IF(VLOOKUP($B52,'RouteDetail&amp;ReductionPrioritySr'!$B$5:$T$566,'Route_Detail&amp;Reduction_Priority'!Q$1,FALSE)="","",VLOOKUP($B52,'RouteDetail&amp;ReductionPrioritySr'!$B$5:$T$566,'Route_Detail&amp;Reduction_Priority'!Q$1,FALSE)))</f>
        <v>At, At</v>
      </c>
      <c r="R52" s="110">
        <f>IF($B52="","",IF(VLOOKUP($B52,'RouteDetail&amp;ReductionPrioritySr'!$B$5:$T$566,'Route_Detail&amp;Reduction_Priority'!R$1,FALSE)="","",VLOOKUP($B52,'RouteDetail&amp;ReductionPrioritySr'!$B$5:$T$566,'Route_Detail&amp;Reduction_Priority'!R$1,FALSE)))</f>
        <v>3</v>
      </c>
      <c r="S52" s="111">
        <f>IF($B52="","",IF(VLOOKUP($B52,'RouteDetail&amp;ReductionPrioritySr'!$B$5:$T$566,'Route_Detail&amp;Reduction_Priority'!S$1,FALSE)="","",VLOOKUP($B52,'RouteDetail&amp;ReductionPrioritySr'!$B$5:$T$566,'Route_Detail&amp;Reduction_Priority'!S$1,FALSE)))</f>
        <v>1</v>
      </c>
      <c r="T52" s="175">
        <f>IF($B52="","",IF(VLOOKUP($B52,'RouteDetail&amp;ReductionPrioritySr'!$B$5:$T$566,'Route_Detail&amp;Reduction_Priority'!T$1,FALSE)="","",VLOOKUP($B52,'RouteDetail&amp;ReductionPrioritySr'!$B$5:$T$566,'Route_Detail&amp;Reduction_Priority'!T$1,FALSE)))</f>
        <v>1</v>
      </c>
      <c r="U52" s="348" t="str">
        <f>IF($B52="","",IF(VLOOKUP($B52,'RouteDetail&amp;ReductionPrioritySr'!$B$5:$AT$566,'Route_Detail&amp;Reduction_Priority'!U$1,FALSE)="","",VLOOKUP($B52,'RouteDetail&amp;ReductionPrioritySr'!$B$5:$AT$566,'Route_Detail&amp;Reduction_Priority'!U$1,FALSE)))</f>
        <v>Deleted</v>
      </c>
      <c r="V52" s="53" t="str">
        <f>IF($B52="","",IF(VLOOKUP($B52,'RouteDetail&amp;ReductionPrioritySr'!$B$5:$AT$566,'Route_Detail&amp;Reduction_Priority'!V$1,FALSE)=0,"",VLOOKUP($B52,'RouteDetail&amp;ReductionPrioritySr'!$B$5:$AT$566,'Route_Detail&amp;Reduction_Priority'!V$1,FALSE)))</f>
        <v>Restructure</v>
      </c>
      <c r="W52" s="358">
        <f>IF($B52="","",IF(VLOOKUP($B52,'RouteDetail&amp;ReductionPrioritySr'!$B$5:$AT$566,'Route_Detail&amp;Reduction_Priority'!W$1,FALSE)=0,"",VLOOKUP($B52,'RouteDetail&amp;ReductionPrioritySr'!$B$5:$AT$566,'Route_Detail&amp;Reduction_Priority'!W$1,FALSE)))</f>
        <v>42156</v>
      </c>
      <c r="X52" s="395" t="str">
        <f>IF($B52="","",IF(VLOOKUP($B52,'RouteDetail&amp;ReductionPrioritySr'!$B$5:$AT$566,'Route_Detail&amp;Reduction_Priority'!X$1,FALSE)="","",VLOOKUP($B52,'RouteDetail&amp;ReductionPrioritySr'!$B$5:$AT$566,'Route_Detail&amp;Reduction_Priority'!X$1,FALSE)))</f>
        <v>Delete</v>
      </c>
      <c r="Y52" s="110">
        <f>IF($B52="","",IF(VLOOKUP($B52,'RouteDetail&amp;ReductionPrioritySr'!$B$5:$AT$566,'Route_Detail&amp;Reduction_Priority'!Y$1,FALSE)="","",VLOOKUP($B52,'RouteDetail&amp;ReductionPrioritySr'!$B$5:$AT$566,'Route_Detail&amp;Reduction_Priority'!Y$1,FALSE)))</f>
        <v>0</v>
      </c>
      <c r="Z52" s="178">
        <f>IF($B52="","",IF(VLOOKUP($B52,'RouteDetail&amp;ReductionPrioritySr'!$B$5:$AT$566,'Route_Detail&amp;Reduction_Priority'!Z$1,FALSE)="","",VLOOKUP($B52,'RouteDetail&amp;ReductionPrioritySr'!$B$5:$AT$566,'Route_Detail&amp;Reduction_Priority'!Z$1,FALSE)))</f>
        <v>0</v>
      </c>
      <c r="AA52" s="178">
        <f>IF($B52="","",IF(VLOOKUP($B52,'RouteDetail&amp;ReductionPrioritySr'!$B$5:$AT$566,'Route_Detail&amp;Reduction_Priority'!AA$1,FALSE)="","",VLOOKUP($B52,'RouteDetail&amp;ReductionPrioritySr'!$B$5:$AT$566,'Route_Detail&amp;Reduction_Priority'!AA$1,FALSE)))</f>
        <v>0</v>
      </c>
      <c r="AB52" s="178">
        <f>IF($B52="","",IF(VLOOKUP($B52,'RouteDetail&amp;ReductionPrioritySr'!$B$5:$AT$566,'Route_Detail&amp;Reduction_Priority'!AB$1,FALSE)="","",VLOOKUP($B52,'RouteDetail&amp;ReductionPrioritySr'!$B$5:$AT$566,'Route_Detail&amp;Reduction_Priority'!AB$1,FALSE)))</f>
        <v>0</v>
      </c>
      <c r="AC52" s="178">
        <f>IF($B52="","",IF(VLOOKUP($B52,'RouteDetail&amp;ReductionPrioritySr'!$B$5:$AT$566,'Route_Detail&amp;Reduction_Priority'!AC$1,FALSE)="","",VLOOKUP($B52,'RouteDetail&amp;ReductionPrioritySr'!$B$5:$AT$566,'Route_Detail&amp;Reduction_Priority'!AC$1,FALSE)))</f>
        <v>0</v>
      </c>
      <c r="AD52" s="350" t="str">
        <f>IF($B52="","",IF(VLOOKUP($B52,'RouteDetail&amp;ReductionPrioritySr'!$B$5:$AT$566,'Route_Detail&amp;Reduction_Priority'!AD$1,FALSE)=0,"",VLOOKUP($B52,'RouteDetail&amp;ReductionPrioritySr'!$B$5:$AT$566,'Route_Detail&amp;Reduction_Priority'!AD$1,FALSE)))</f>
        <v/>
      </c>
      <c r="AE52" s="397" t="str">
        <f>IF($B52="","",IF(VLOOKUP($B52,'RouteDetail&amp;ReductionPrioritySr'!$B$5:$AT$566,'Route_Detail&amp;Reduction_Priority'!AE$1,FALSE)=0,"",VLOOKUP($B52,'RouteDetail&amp;ReductionPrioritySr'!$B$5:$AT$566,'Route_Detail&amp;Reduction_Priority'!AE$1,FALSE)))</f>
        <v xml:space="preserve">North of Fremont, use revised routes 28 Express or 40.
South of Fremont, use revised routes 16 or 40.
</v>
      </c>
      <c r="AF52" s="147">
        <f>IF($B52="","",IF(VLOOKUP($B52,'RouteDetail&amp;ReductionPrioritySr'!$B$5:$AT$566,'Route_Detail&amp;Reduction_Priority'!AF$1,FALSE)="","",VLOOKUP($B52,'RouteDetail&amp;ReductionPrioritySr'!$B$5:$AT$566,'Route_Detail&amp;Reduction_Priority'!AF$1,FALSE)))</f>
        <v>4</v>
      </c>
      <c r="AG52" s="147">
        <f>IF($B52="","",IF(VLOOKUP($B52,'RouteDetail&amp;ReductionPrioritySr'!$B$5:$AT$566,'Route_Detail&amp;Reduction_Priority'!AG$1,FALSE)="","",VLOOKUP($B52,'RouteDetail&amp;ReductionPrioritySr'!$B$5:$AT$566,'Route_Detail&amp;Reduction_Priority'!AG$1,FALSE)))</f>
        <v>2</v>
      </c>
      <c r="AH52" s="147">
        <f>IF($B52="","",IF(VLOOKUP($B52,'RouteDetail&amp;ReductionPrioritySr'!$B$5:$AT$566,'Route_Detail&amp;Reduction_Priority'!AH$1,FALSE)="","",VLOOKUP($B52,'RouteDetail&amp;ReductionPrioritySr'!$B$5:$AT$566,'Route_Detail&amp;Reduction_Priority'!AH$1,FALSE)))</f>
        <v>2</v>
      </c>
      <c r="AI52" s="147">
        <f>IF($B52="","",IF(VLOOKUP($B52,'RouteDetail&amp;ReductionPrioritySr'!$B$5:$AT$566,'Route_Detail&amp;Reduction_Priority'!AI$1,FALSE)="","",VLOOKUP($B52,'RouteDetail&amp;ReductionPrioritySr'!$B$5:$AT$566,'Route_Detail&amp;Reduction_Priority'!AI$1,FALSE)))</f>
        <v>1</v>
      </c>
      <c r="AJ52" s="147">
        <f>IF($B52="","",IF(VLOOKUP($B52,'RouteDetail&amp;ReductionPrioritySr'!$B$5:$AT$566,'Route_Detail&amp;Reduction_Priority'!AJ$1,FALSE)="","",VLOOKUP($B52,'RouteDetail&amp;ReductionPrioritySr'!$B$5:$AT$566,'Route_Detail&amp;Reduction_Priority'!AJ$1,FALSE)))</f>
        <v>2</v>
      </c>
      <c r="AK52" s="147">
        <f>IF($B52="","",IF(VLOOKUP($B52,'RouteDetail&amp;ReductionPrioritySr'!$B$5:$AT$566,'Route_Detail&amp;Reduction_Priority'!AK$1,FALSE)="","",VLOOKUP($B52,'RouteDetail&amp;ReductionPrioritySr'!$B$5:$AT$566,'Route_Detail&amp;Reduction_Priority'!AK$1,FALSE)))</f>
        <v>1</v>
      </c>
    </row>
    <row r="53" spans="1:37" ht="15" customHeight="1" x14ac:dyDescent="0.25">
      <c r="A53">
        <v>31</v>
      </c>
      <c r="B53" s="110" t="str">
        <f>IF(HLOOKUP($C$3,'Route by Jurisdiction'!$A$1:$AP$214,A53,FALSE)="","",HLOOKUP($C$3,'Route by Jurisdiction'!$A$1:$AP$214,A53,FALSE))</f>
        <v>28EX</v>
      </c>
      <c r="C53" s="110" t="str">
        <f>IF($B53="","",IF(VLOOKUP($B53,'RouteDetail&amp;ReductionPrioritySr'!$B$5:$T$566,'Route_Detail&amp;Reduction_Priority'!C$1,FALSE)="","",VLOOKUP($B53,'RouteDetail&amp;ReductionPrioritySr'!$B$5:$T$566,'Route_Detail&amp;Reduction_Priority'!C$1,FALSE)))</f>
        <v>28EX*</v>
      </c>
      <c r="D53" s="71" t="str">
        <f>IF($B53="","",IF(VLOOKUP($B53,'RouteDetail&amp;ReductionPrioritySr'!$B$5:$T$566,'Route_Detail&amp;Reduction_Priority'!D$1,FALSE)="","",VLOOKUP($B53,'RouteDetail&amp;ReductionPrioritySr'!$B$5:$T$566,'Route_Detail&amp;Reduction_Priority'!D$1,FALSE)))</f>
        <v>Broadview - Ballard - Seattle CBD via Leary Av NW</v>
      </c>
      <c r="E53" s="170">
        <f>IF($B53="","",IF(VLOOKUP($B53,'RouteDetail&amp;ReductionPrioritySr'!$B$5:$T$566,'Route_Detail&amp;Reduction_Priority'!E$1,FALSE)="","",VLOOKUP($B53,'RouteDetail&amp;ReductionPrioritySr'!$B$5:$T$566,'Route_Detail&amp;Reduction_Priority'!E$1,FALSE)))</f>
        <v>43.4</v>
      </c>
      <c r="F53" s="162">
        <f>IF($B53="","",IF(VLOOKUP($B53,'RouteDetail&amp;ReductionPrioritySr'!$B$5:$T$566,'Route_Detail&amp;Reduction_Priority'!F$1,FALSE)="","",VLOOKUP($B53,'RouteDetail&amp;ReductionPrioritySr'!$B$5:$T$566,'Route_Detail&amp;Reduction_Priority'!F$1,FALSE)))</f>
        <v>13.8</v>
      </c>
      <c r="G53" s="162" t="str">
        <f>IF($B53="","",IF(VLOOKUP($B53,'RouteDetail&amp;ReductionPrioritySr'!$B$5:$T$566,'Route_Detail&amp;Reduction_Priority'!G$1,FALSE)="","",VLOOKUP($B53,'RouteDetail&amp;ReductionPrioritySr'!$B$5:$T$566,'Route_Detail&amp;Reduction_Priority'!G$1,FALSE)))</f>
        <v xml:space="preserve"> </v>
      </c>
      <c r="H53" s="162" t="str">
        <f>IF($B53="","",IF(VLOOKUP($B53,'RouteDetail&amp;ReductionPrioritySr'!$B$5:$T$566,'Route_Detail&amp;Reduction_Priority'!H$1,FALSE)="","",VLOOKUP($B53,'RouteDetail&amp;ReductionPrioritySr'!$B$5:$T$566,'Route_Detail&amp;Reduction_Priority'!H$1,FALSE)))</f>
        <v xml:space="preserve"> </v>
      </c>
      <c r="I53" s="162" t="str">
        <f>IF($B53="","",IF(VLOOKUP($B53,'RouteDetail&amp;ReductionPrioritySr'!$B$5:$T$566,'Route_Detail&amp;Reduction_Priority'!I$1,FALSE)="","",VLOOKUP($B53,'RouteDetail&amp;ReductionPrioritySr'!$B$5:$T$566,'Route_Detail&amp;Reduction_Priority'!I$1,FALSE)))</f>
        <v xml:space="preserve"> </v>
      </c>
      <c r="J53" s="171" t="str">
        <f>IF($B53="","",IF(VLOOKUP($B53,'RouteDetail&amp;ReductionPrioritySr'!$B$5:$T$566,'Route_Detail&amp;Reduction_Priority'!J$1,FALSE)="","",VLOOKUP($B53,'RouteDetail&amp;ReductionPrioritySr'!$B$5:$T$566,'Route_Detail&amp;Reduction_Priority'!J$1,FALSE)))</f>
        <v xml:space="preserve"> </v>
      </c>
      <c r="K53" s="62" t="str">
        <f>IF($B53="","",IF(VLOOKUP($B53,'RouteDetail&amp;ReductionPrioritySr'!$B$5:$T$566,'Route_Detail&amp;Reduction_Priority'!K$1,FALSE)="","",VLOOKUP($B53,'RouteDetail&amp;ReductionPrioritySr'!$B$5:$T$566,'Route_Detail&amp;Reduction_Priority'!K$1,FALSE)))</f>
        <v>Peak</v>
      </c>
      <c r="L53" s="62" t="str">
        <f>IF($B53="","",IF(VLOOKUP($B53,'RouteDetail&amp;ReductionPrioritySr'!$B$5:$T$566,'Route_Detail&amp;Reduction_Priority'!L$1,FALSE)="","",VLOOKUP($B53,'RouteDetail&amp;ReductionPrioritySr'!$B$5:$T$566,'Route_Detail&amp;Reduction_Priority'!L$1,FALSE)))</f>
        <v>Peak</v>
      </c>
      <c r="M53" s="110" t="str">
        <f>IF($B53="","",IF(VLOOKUP($B53,'RouteDetail&amp;ReductionPrioritySr'!$B$5:$T$566,'Route_Detail&amp;Reduction_Priority'!M$1,FALSE)="","",VLOOKUP($B53,'RouteDetail&amp;ReductionPrioritySr'!$B$5:$T$566,'Route_Detail&amp;Reduction_Priority'!M$1,FALSE)))</f>
        <v>Yes</v>
      </c>
      <c r="N53" s="112" t="str">
        <f>IF($B53="","",IF(VLOOKUP($B53,'RouteDetail&amp;ReductionPrioritySr'!$B$5:$T$566,'Route_Detail&amp;Reduction_Priority'!N$1,FALSE)="","",VLOOKUP($B53,'RouteDetail&amp;ReductionPrioritySr'!$B$5:$T$566,'Route_Detail&amp;Reduction_Priority'!N$1,FALSE)))</f>
        <v>Yes</v>
      </c>
      <c r="O53" s="110" t="str">
        <f>IF($B53="","",IF(VLOOKUP($B53,'RouteDetail&amp;ReductionPrioritySr'!$B$5:$T$566,'Route_Detail&amp;Reduction_Priority'!O$1,FALSE)="","",VLOOKUP($B53,'RouteDetail&amp;ReductionPrioritySr'!$B$5:$T$566,'Route_Detail&amp;Reduction_Priority'!O$1,FALSE)))</f>
        <v>Peak</v>
      </c>
      <c r="P53" s="111" t="str">
        <f>IF($B53="","",IF(VLOOKUP($B53,'RouteDetail&amp;ReductionPrioritySr'!$B$5:$T$566,'Route_Detail&amp;Reduction_Priority'!P$1,FALSE)="","",VLOOKUP($B53,'RouteDetail&amp;ReductionPrioritySr'!$B$5:$T$566,'Route_Detail&amp;Reduction_Priority'!P$1,FALSE)))</f>
        <v>Peak</v>
      </c>
      <c r="Q53" s="112" t="str">
        <f>IF($B53="","",IF(VLOOKUP($B53,'RouteDetail&amp;ReductionPrioritySr'!$B$5:$T$566,'Route_Detail&amp;Reduction_Priority'!Q$1,FALSE)="","",VLOOKUP($B53,'RouteDetail&amp;ReductionPrioritySr'!$B$5:$T$566,'Route_Detail&amp;Reduction_Priority'!Q$1,FALSE)))</f>
        <v>Peak</v>
      </c>
      <c r="R53" s="110" t="str">
        <f>IF($B53="","",IF(VLOOKUP($B53,'RouteDetail&amp;ReductionPrioritySr'!$B$5:$T$566,'Route_Detail&amp;Reduction_Priority'!R$1,FALSE)="","",VLOOKUP($B53,'RouteDetail&amp;ReductionPrioritySr'!$B$5:$T$566,'Route_Detail&amp;Reduction_Priority'!R$1,FALSE)))</f>
        <v>-</v>
      </c>
      <c r="S53" s="111" t="str">
        <f>IF($B53="","",IF(VLOOKUP($B53,'RouteDetail&amp;ReductionPrioritySr'!$B$5:$T$566,'Route_Detail&amp;Reduction_Priority'!S$1,FALSE)="","",VLOOKUP($B53,'RouteDetail&amp;ReductionPrioritySr'!$B$5:$T$566,'Route_Detail&amp;Reduction_Priority'!S$1,FALSE)))</f>
        <v>-</v>
      </c>
      <c r="T53" s="175" t="str">
        <f>IF($B53="","",IF(VLOOKUP($B53,'RouteDetail&amp;ReductionPrioritySr'!$B$5:$T$566,'Route_Detail&amp;Reduction_Priority'!T$1,FALSE)="","",VLOOKUP($B53,'RouteDetail&amp;ReductionPrioritySr'!$B$5:$T$566,'Route_Detail&amp;Reduction_Priority'!T$1,FALSE)))</f>
        <v>-</v>
      </c>
      <c r="U53" s="348" t="str">
        <f>IF($B53="","",IF(VLOOKUP($B53,'RouteDetail&amp;ReductionPrioritySr'!$B$5:$AT$566,'Route_Detail&amp;Reduction_Priority'!U$1,FALSE)="","",VLOOKUP($B53,'RouteDetail&amp;ReductionPrioritySr'!$B$5:$AT$566,'Route_Detail&amp;Reduction_Priority'!U$1,FALSE)))</f>
        <v>Revised</v>
      </c>
      <c r="V53" s="53" t="str">
        <f>IF($B53="","",IF(VLOOKUP($B53,'RouteDetail&amp;ReductionPrioritySr'!$B$5:$AT$566,'Route_Detail&amp;Reduction_Priority'!V$1,FALSE)=0,"",VLOOKUP($B53,'RouteDetail&amp;ReductionPrioritySr'!$B$5:$AT$566,'Route_Detail&amp;Reduction_Priority'!V$1,FALSE)))</f>
        <v>Restructure</v>
      </c>
      <c r="W53" s="358">
        <f>IF($B53="","",IF(VLOOKUP($B53,'RouteDetail&amp;ReductionPrioritySr'!$B$5:$AT$566,'Route_Detail&amp;Reduction_Priority'!W$1,FALSE)=0,"",VLOOKUP($B53,'RouteDetail&amp;ReductionPrioritySr'!$B$5:$AT$566,'Route_Detail&amp;Reduction_Priority'!W$1,FALSE)))</f>
        <v>42156</v>
      </c>
      <c r="X53" s="395" t="str">
        <f>IF($B53="","",IF(VLOOKUP($B53,'RouteDetail&amp;ReductionPrioritySr'!$B$5:$AT$566,'Route_Detail&amp;Reduction_Priority'!X$1,FALSE)="","",VLOOKUP($B53,'RouteDetail&amp;ReductionPrioritySr'!$B$5:$AT$566,'Route_Detail&amp;Reduction_Priority'!X$1,FALSE)))</f>
        <v>Combine service on routes 28 Express and 28 Local to make the system more efficient to operate. 
Eliminate Express routing north of 103rd Street to reduce duplication with routes 5 and 355EX.
Shift Express routing from NW Market Street/N 46th Street to N 39th Street since Route 28 would no longer serve the area.
End service earlier.</v>
      </c>
      <c r="Y53" s="110" t="str">
        <f>IF($B53="","",IF(VLOOKUP($B53,'RouteDetail&amp;ReductionPrioritySr'!$B$5:$AT$566,'Route_Detail&amp;Reduction_Priority'!Y$1,FALSE)="","",VLOOKUP($B53,'RouteDetail&amp;ReductionPrioritySr'!$B$5:$AT$566,'Route_Detail&amp;Reduction_Priority'!Y$1,FALSE)))</f>
        <v>10-30</v>
      </c>
      <c r="Z53" s="178">
        <f>IF($B53="","",IF(VLOOKUP($B53,'RouteDetail&amp;ReductionPrioritySr'!$B$5:$AT$566,'Route_Detail&amp;Reduction_Priority'!Z$1,FALSE)="","",VLOOKUP($B53,'RouteDetail&amp;ReductionPrioritySr'!$B$5:$AT$566,'Route_Detail&amp;Reduction_Priority'!Z$1,FALSE)))</f>
        <v>30</v>
      </c>
      <c r="AA53" s="178">
        <f>IF($B53="","",IF(VLOOKUP($B53,'RouteDetail&amp;ReductionPrioritySr'!$B$5:$AT$566,'Route_Detail&amp;Reduction_Priority'!AA$1,FALSE)="","",VLOOKUP($B53,'RouteDetail&amp;ReductionPrioritySr'!$B$5:$AT$566,'Route_Detail&amp;Reduction_Priority'!AA$1,FALSE)))</f>
        <v>60</v>
      </c>
      <c r="AB53" s="178">
        <f>IF($B53="","",IF(VLOOKUP($B53,'RouteDetail&amp;ReductionPrioritySr'!$B$5:$AT$566,'Route_Detail&amp;Reduction_Priority'!AB$1,FALSE)="","",VLOOKUP($B53,'RouteDetail&amp;ReductionPrioritySr'!$B$5:$AT$566,'Route_Detail&amp;Reduction_Priority'!AB$1,FALSE)))</f>
        <v>30</v>
      </c>
      <c r="AC53" s="178">
        <f>IF($B53="","",IF(VLOOKUP($B53,'RouteDetail&amp;ReductionPrioritySr'!$B$5:$AT$566,'Route_Detail&amp;Reduction_Priority'!AC$1,FALSE)="","",VLOOKUP($B53,'RouteDetail&amp;ReductionPrioritySr'!$B$5:$AT$566,'Route_Detail&amp;Reduction_Priority'!AC$1,FALSE)))</f>
        <v>30</v>
      </c>
      <c r="AD53" s="350" t="str">
        <f>IF($B53="","",IF(VLOOKUP($B53,'RouteDetail&amp;ReductionPrioritySr'!$B$5:$AT$566,'Route_Detail&amp;Reduction_Priority'!AD$1,FALSE)=0,"",VLOOKUP($B53,'RouteDetail&amp;ReductionPrioritySr'!$B$5:$AT$566,'Route_Detail&amp;Reduction_Priority'!AD$1,FALSE)))</f>
        <v/>
      </c>
      <c r="AE53" s="397" t="str">
        <f>IF($B53="","",IF(VLOOKUP($B53,'RouteDetail&amp;ReductionPrioritySr'!$B$5:$AT$566,'Route_Detail&amp;Reduction_Priority'!AE$1,FALSE)=0,"",VLOOKUP($B53,'RouteDetail&amp;ReductionPrioritySr'!$B$5:$AT$566,'Route_Detail&amp;Reduction_Priority'!AE$1,FALSE)))</f>
        <v>North of 103rd Street NW, use revised Route 355EX and Route 5.</v>
      </c>
      <c r="AF53" s="147">
        <f>IF($B53="","",IF(VLOOKUP($B53,'RouteDetail&amp;ReductionPrioritySr'!$B$5:$AT$566,'Route_Detail&amp;Reduction_Priority'!AF$1,FALSE)="","",VLOOKUP($B53,'RouteDetail&amp;ReductionPrioritySr'!$B$5:$AT$566,'Route_Detail&amp;Reduction_Priority'!AF$1,FALSE)))</f>
        <v>3</v>
      </c>
      <c r="AG53" s="147">
        <f>IF($B53="","",IF(VLOOKUP($B53,'RouteDetail&amp;ReductionPrioritySr'!$B$5:$AT$566,'Route_Detail&amp;Reduction_Priority'!AG$1,FALSE)="","",VLOOKUP($B53,'RouteDetail&amp;ReductionPrioritySr'!$B$5:$AT$566,'Route_Detail&amp;Reduction_Priority'!AG$1,FALSE)))</f>
        <v>3</v>
      </c>
      <c r="AH53" s="147" t="str">
        <f>IF($B53="","",IF(VLOOKUP($B53,'RouteDetail&amp;ReductionPrioritySr'!$B$5:$AT$566,'Route_Detail&amp;Reduction_Priority'!AH$1,FALSE)="","",VLOOKUP($B53,'RouteDetail&amp;ReductionPrioritySr'!$B$5:$AT$566,'Route_Detail&amp;Reduction_Priority'!AH$1,FALSE)))</f>
        <v/>
      </c>
      <c r="AI53" s="147" t="str">
        <f>IF($B53="","",IF(VLOOKUP($B53,'RouteDetail&amp;ReductionPrioritySr'!$B$5:$AT$566,'Route_Detail&amp;Reduction_Priority'!AI$1,FALSE)="","",VLOOKUP($B53,'RouteDetail&amp;ReductionPrioritySr'!$B$5:$AT$566,'Route_Detail&amp;Reduction_Priority'!AI$1,FALSE)))</f>
        <v/>
      </c>
      <c r="AJ53" s="147" t="str">
        <f>IF($B53="","",IF(VLOOKUP($B53,'RouteDetail&amp;ReductionPrioritySr'!$B$5:$AT$566,'Route_Detail&amp;Reduction_Priority'!AJ$1,FALSE)="","",VLOOKUP($B53,'RouteDetail&amp;ReductionPrioritySr'!$B$5:$AT$566,'Route_Detail&amp;Reduction_Priority'!AJ$1,FALSE)))</f>
        <v/>
      </c>
      <c r="AK53" s="147" t="str">
        <f>IF($B53="","",IF(VLOOKUP($B53,'RouteDetail&amp;ReductionPrioritySr'!$B$5:$AT$566,'Route_Detail&amp;Reduction_Priority'!AK$1,FALSE)="","",VLOOKUP($B53,'RouteDetail&amp;ReductionPrioritySr'!$B$5:$AT$566,'Route_Detail&amp;Reduction_Priority'!AK$1,FALSE)))</f>
        <v/>
      </c>
    </row>
    <row r="54" spans="1:37" ht="15" customHeight="1" x14ac:dyDescent="0.25">
      <c r="A54">
        <v>32</v>
      </c>
      <c r="B54" s="110">
        <f>IF(HLOOKUP($C$3,'Route by Jurisdiction'!$A$1:$AP$214,A54,FALSE)="","",HLOOKUP($C$3,'Route by Jurisdiction'!$A$1:$AP$214,A54,FALSE))</f>
        <v>29</v>
      </c>
      <c r="C54" s="110" t="str">
        <f>IF($B54="","",IF(VLOOKUP($B54,'RouteDetail&amp;ReductionPrioritySr'!$B$5:$T$566,'Route_Detail&amp;Reduction_Priority'!C$1,FALSE)="","",VLOOKUP($B54,'RouteDetail&amp;ReductionPrioritySr'!$B$5:$T$566,'Route_Detail&amp;Reduction_Priority'!C$1,FALSE)))</f>
        <v>29*</v>
      </c>
      <c r="D54" s="71" t="str">
        <f>IF($B54="","",IF(VLOOKUP($B54,'RouteDetail&amp;ReductionPrioritySr'!$B$5:$T$566,'Route_Detail&amp;Reduction_Priority'!D$1,FALSE)="","",VLOOKUP($B54,'RouteDetail&amp;ReductionPrioritySr'!$B$5:$T$566,'Route_Detail&amp;Reduction_Priority'!D$1,FALSE)))</f>
        <v>Ballard - Queen Anne - Seattle CBD</v>
      </c>
      <c r="E54" s="170">
        <f>IF($B54="","",IF(VLOOKUP($B54,'RouteDetail&amp;ReductionPrioritySr'!$B$5:$T$566,'Route_Detail&amp;Reduction_Priority'!E$1,FALSE)="","",VLOOKUP($B54,'RouteDetail&amp;ReductionPrioritySr'!$B$5:$T$566,'Route_Detail&amp;Reduction_Priority'!E$1,FALSE)))</f>
        <v>40.5</v>
      </c>
      <c r="F54" s="162">
        <f>IF($B54="","",IF(VLOOKUP($B54,'RouteDetail&amp;ReductionPrioritySr'!$B$5:$T$566,'Route_Detail&amp;Reduction_Priority'!F$1,FALSE)="","",VLOOKUP($B54,'RouteDetail&amp;ReductionPrioritySr'!$B$5:$T$566,'Route_Detail&amp;Reduction_Priority'!F$1,FALSE)))</f>
        <v>9.9</v>
      </c>
      <c r="G54" s="162" t="str">
        <f>IF($B54="","",IF(VLOOKUP($B54,'RouteDetail&amp;ReductionPrioritySr'!$B$5:$T$566,'Route_Detail&amp;Reduction_Priority'!G$1,FALSE)="","",VLOOKUP($B54,'RouteDetail&amp;ReductionPrioritySr'!$B$5:$T$566,'Route_Detail&amp;Reduction_Priority'!G$1,FALSE)))</f>
        <v xml:space="preserve"> </v>
      </c>
      <c r="H54" s="162" t="str">
        <f>IF($B54="","",IF(VLOOKUP($B54,'RouteDetail&amp;ReductionPrioritySr'!$B$5:$T$566,'Route_Detail&amp;Reduction_Priority'!H$1,FALSE)="","",VLOOKUP($B54,'RouteDetail&amp;ReductionPrioritySr'!$B$5:$T$566,'Route_Detail&amp;Reduction_Priority'!H$1,FALSE)))</f>
        <v xml:space="preserve"> </v>
      </c>
      <c r="I54" s="162" t="str">
        <f>IF($B54="","",IF(VLOOKUP($B54,'RouteDetail&amp;ReductionPrioritySr'!$B$5:$T$566,'Route_Detail&amp;Reduction_Priority'!I$1,FALSE)="","",VLOOKUP($B54,'RouteDetail&amp;ReductionPrioritySr'!$B$5:$T$566,'Route_Detail&amp;Reduction_Priority'!I$1,FALSE)))</f>
        <v xml:space="preserve"> </v>
      </c>
      <c r="J54" s="171" t="str">
        <f>IF($B54="","",IF(VLOOKUP($B54,'RouteDetail&amp;ReductionPrioritySr'!$B$5:$T$566,'Route_Detail&amp;Reduction_Priority'!J$1,FALSE)="","",VLOOKUP($B54,'RouteDetail&amp;ReductionPrioritySr'!$B$5:$T$566,'Route_Detail&amp;Reduction_Priority'!J$1,FALSE)))</f>
        <v xml:space="preserve"> </v>
      </c>
      <c r="K54" s="62" t="str">
        <f>IF($B54="","",IF(VLOOKUP($B54,'RouteDetail&amp;ReductionPrioritySr'!$B$5:$T$566,'Route_Detail&amp;Reduction_Priority'!K$1,FALSE)="","",VLOOKUP($B54,'RouteDetail&amp;ReductionPrioritySr'!$B$5:$T$566,'Route_Detail&amp;Reduction_Priority'!K$1,FALSE)))</f>
        <v>Peak</v>
      </c>
      <c r="L54" s="62" t="str">
        <f>IF($B54="","",IF(VLOOKUP($B54,'RouteDetail&amp;ReductionPrioritySr'!$B$5:$T$566,'Route_Detail&amp;Reduction_Priority'!L$1,FALSE)="","",VLOOKUP($B54,'RouteDetail&amp;ReductionPrioritySr'!$B$5:$T$566,'Route_Detail&amp;Reduction_Priority'!L$1,FALSE)))</f>
        <v>Peak</v>
      </c>
      <c r="M54" s="110" t="str">
        <f>IF($B54="","",IF(VLOOKUP($B54,'RouteDetail&amp;ReductionPrioritySr'!$B$5:$T$566,'Route_Detail&amp;Reduction_Priority'!M$1,FALSE)="","",VLOOKUP($B54,'RouteDetail&amp;ReductionPrioritySr'!$B$5:$T$566,'Route_Detail&amp;Reduction_Priority'!M$1,FALSE)))</f>
        <v>Yes</v>
      </c>
      <c r="N54" s="112" t="str">
        <f>IF($B54="","",IF(VLOOKUP($B54,'RouteDetail&amp;ReductionPrioritySr'!$B$5:$T$566,'Route_Detail&amp;Reduction_Priority'!N$1,FALSE)="","",VLOOKUP($B54,'RouteDetail&amp;ReductionPrioritySr'!$B$5:$T$566,'Route_Detail&amp;Reduction_Priority'!N$1,FALSE)))</f>
        <v>Yes</v>
      </c>
      <c r="O54" s="110" t="str">
        <f>IF($B54="","",IF(VLOOKUP($B54,'RouteDetail&amp;ReductionPrioritySr'!$B$5:$T$566,'Route_Detail&amp;Reduction_Priority'!O$1,FALSE)="","",VLOOKUP($B54,'RouteDetail&amp;ReductionPrioritySr'!$B$5:$T$566,'Route_Detail&amp;Reduction_Priority'!O$1,FALSE)))</f>
        <v>Peak</v>
      </c>
      <c r="P54" s="111" t="str">
        <f>IF($B54="","",IF(VLOOKUP($B54,'RouteDetail&amp;ReductionPrioritySr'!$B$5:$T$566,'Route_Detail&amp;Reduction_Priority'!P$1,FALSE)="","",VLOOKUP($B54,'RouteDetail&amp;ReductionPrioritySr'!$B$5:$T$566,'Route_Detail&amp;Reduction_Priority'!P$1,FALSE)))</f>
        <v>Peak</v>
      </c>
      <c r="Q54" s="112" t="str">
        <f>IF($B54="","",IF(VLOOKUP($B54,'RouteDetail&amp;ReductionPrioritySr'!$B$5:$T$566,'Route_Detail&amp;Reduction_Priority'!Q$1,FALSE)="","",VLOOKUP($B54,'RouteDetail&amp;ReductionPrioritySr'!$B$5:$T$566,'Route_Detail&amp;Reduction_Priority'!Q$1,FALSE)))</f>
        <v>Peak</v>
      </c>
      <c r="R54" s="110">
        <f>IF($B54="","",IF(VLOOKUP($B54,'RouteDetail&amp;ReductionPrioritySr'!$B$5:$T$566,'Route_Detail&amp;Reduction_Priority'!R$1,FALSE)="","",VLOOKUP($B54,'RouteDetail&amp;ReductionPrioritySr'!$B$5:$T$566,'Route_Detail&amp;Reduction_Priority'!R$1,FALSE)))</f>
        <v>3</v>
      </c>
      <c r="S54" s="111" t="str">
        <f>IF($B54="","",IF(VLOOKUP($B54,'RouteDetail&amp;ReductionPrioritySr'!$B$5:$T$566,'Route_Detail&amp;Reduction_Priority'!S$1,FALSE)="","",VLOOKUP($B54,'RouteDetail&amp;ReductionPrioritySr'!$B$5:$T$566,'Route_Detail&amp;Reduction_Priority'!S$1,FALSE)))</f>
        <v>-</v>
      </c>
      <c r="T54" s="175" t="str">
        <f>IF($B54="","",IF(VLOOKUP($B54,'RouteDetail&amp;ReductionPrioritySr'!$B$5:$T$566,'Route_Detail&amp;Reduction_Priority'!T$1,FALSE)="","",VLOOKUP($B54,'RouteDetail&amp;ReductionPrioritySr'!$B$5:$T$566,'Route_Detail&amp;Reduction_Priority'!T$1,FALSE)))</f>
        <v>-</v>
      </c>
      <c r="U54" s="348" t="str">
        <f>IF($B54="","",IF(VLOOKUP($B54,'RouteDetail&amp;ReductionPrioritySr'!$B$5:$AT$566,'Route_Detail&amp;Reduction_Priority'!U$1,FALSE)="","",VLOOKUP($B54,'RouteDetail&amp;ReductionPrioritySr'!$B$5:$AT$566,'Route_Detail&amp;Reduction_Priority'!U$1,FALSE)))</f>
        <v>Revised</v>
      </c>
      <c r="V54" s="53" t="str">
        <f>IF($B54="","",IF(VLOOKUP($B54,'RouteDetail&amp;ReductionPrioritySr'!$B$5:$AT$566,'Route_Detail&amp;Reduction_Priority'!V$1,FALSE)=0,"",VLOOKUP($B54,'RouteDetail&amp;ReductionPrioritySr'!$B$5:$AT$566,'Route_Detail&amp;Reduction_Priority'!V$1,FALSE)))</f>
        <v>Restructure</v>
      </c>
      <c r="W54" s="358">
        <f>IF($B54="","",IF(VLOOKUP($B54,'RouteDetail&amp;ReductionPrioritySr'!$B$5:$AT$566,'Route_Detail&amp;Reduction_Priority'!W$1,FALSE)=0,"",VLOOKUP($B54,'RouteDetail&amp;ReductionPrioritySr'!$B$5:$AT$566,'Route_Detail&amp;Reduction_Priority'!W$1,FALSE)))</f>
        <v>42036</v>
      </c>
      <c r="X54" s="395" t="str">
        <f>IF($B54="","",IF(VLOOKUP($B54,'RouteDetail&amp;ReductionPrioritySr'!$B$5:$AT$566,'Route_Detail&amp;Reduction_Priority'!X$1,FALSE)="","",VLOOKUP($B54,'RouteDetail&amp;ReductionPrioritySr'!$B$5:$AT$566,'Route_Detail&amp;Reduction_Priority'!X$1,FALSE)))</f>
        <v>Eliminate the part of the route north of 7th Avenue W and W Raye Street due to lower ridership.
Reduce three morning and three afternoon trips.</v>
      </c>
      <c r="Y54" s="110" t="str">
        <f>IF($B54="","",IF(VLOOKUP($B54,'RouteDetail&amp;ReductionPrioritySr'!$B$5:$AT$566,'Route_Detail&amp;Reduction_Priority'!Y$1,FALSE)="","",VLOOKUP($B54,'RouteDetail&amp;ReductionPrioritySr'!$B$5:$AT$566,'Route_Detail&amp;Reduction_Priority'!Y$1,FALSE)))</f>
        <v/>
      </c>
      <c r="Z54" s="178" t="str">
        <f>IF($B54="","",IF(VLOOKUP($B54,'RouteDetail&amp;ReductionPrioritySr'!$B$5:$AT$566,'Route_Detail&amp;Reduction_Priority'!Z$1,FALSE)="","",VLOOKUP($B54,'RouteDetail&amp;ReductionPrioritySr'!$B$5:$AT$566,'Route_Detail&amp;Reduction_Priority'!Z$1,FALSE)))</f>
        <v/>
      </c>
      <c r="AA54" s="178" t="str">
        <f>IF($B54="","",IF(VLOOKUP($B54,'RouteDetail&amp;ReductionPrioritySr'!$B$5:$AT$566,'Route_Detail&amp;Reduction_Priority'!AA$1,FALSE)="","",VLOOKUP($B54,'RouteDetail&amp;ReductionPrioritySr'!$B$5:$AT$566,'Route_Detail&amp;Reduction_Priority'!AA$1,FALSE)))</f>
        <v/>
      </c>
      <c r="AB54" s="178" t="str">
        <f>IF($B54="","",IF(VLOOKUP($B54,'RouteDetail&amp;ReductionPrioritySr'!$B$5:$AT$566,'Route_Detail&amp;Reduction_Priority'!AB$1,FALSE)="","",VLOOKUP($B54,'RouteDetail&amp;ReductionPrioritySr'!$B$5:$AT$566,'Route_Detail&amp;Reduction_Priority'!AB$1,FALSE)))</f>
        <v/>
      </c>
      <c r="AC54" s="178" t="str">
        <f>IF($B54="","",IF(VLOOKUP($B54,'RouteDetail&amp;ReductionPrioritySr'!$B$5:$AT$566,'Route_Detail&amp;Reduction_Priority'!AC$1,FALSE)="","",VLOOKUP($B54,'RouteDetail&amp;ReductionPrioritySr'!$B$5:$AT$566,'Route_Detail&amp;Reduction_Priority'!AC$1,FALSE)))</f>
        <v/>
      </c>
      <c r="AD54" s="350" t="str">
        <f>IF($B54="","",IF(VLOOKUP($B54,'RouteDetail&amp;ReductionPrioritySr'!$B$5:$AT$566,'Route_Detail&amp;Reduction_Priority'!AD$1,FALSE)=0,"",VLOOKUP($B54,'RouteDetail&amp;ReductionPrioritySr'!$B$5:$AT$566,'Route_Detail&amp;Reduction_Priority'!AD$1,FALSE)))</f>
        <v/>
      </c>
      <c r="AE54" s="397" t="str">
        <f>IF($B54="","",IF(VLOOKUP($B54,'RouteDetail&amp;ReductionPrioritySr'!$B$5:$AT$566,'Route_Detail&amp;Reduction_Priority'!AE$1,FALSE)=0,"",VLOOKUP($B54,'RouteDetail&amp;ReductionPrioritySr'!$B$5:$AT$566,'Route_Detail&amp;Reduction_Priority'!AE$1,FALSE)))</f>
        <v>In Ballard, use Routes 17X, 18X, 40 or the RapidRide D Line.  
Along W Nickerson Street, use Route 32 and transfer to the RapidRide D Line or revised route 16 or Route 40.  
Along 3rd Avenue W, use routes 3 or 13.</v>
      </c>
      <c r="AF54" s="147">
        <f>IF($B54="","",IF(VLOOKUP($B54,'RouteDetail&amp;ReductionPrioritySr'!$B$5:$AT$566,'Route_Detail&amp;Reduction_Priority'!AF$1,FALSE)="","",VLOOKUP($B54,'RouteDetail&amp;ReductionPrioritySr'!$B$5:$AT$566,'Route_Detail&amp;Reduction_Priority'!AF$1,FALSE)))</f>
        <v>3</v>
      </c>
      <c r="AG54" s="147">
        <f>IF($B54="","",IF(VLOOKUP($B54,'RouteDetail&amp;ReductionPrioritySr'!$B$5:$AT$566,'Route_Detail&amp;Reduction_Priority'!AG$1,FALSE)="","",VLOOKUP($B54,'RouteDetail&amp;ReductionPrioritySr'!$B$5:$AT$566,'Route_Detail&amp;Reduction_Priority'!AG$1,FALSE)))</f>
        <v>1</v>
      </c>
      <c r="AH54" s="147" t="str">
        <f>IF($B54="","",IF(VLOOKUP($B54,'RouteDetail&amp;ReductionPrioritySr'!$B$5:$AT$566,'Route_Detail&amp;Reduction_Priority'!AH$1,FALSE)="","",VLOOKUP($B54,'RouteDetail&amp;ReductionPrioritySr'!$B$5:$AT$566,'Route_Detail&amp;Reduction_Priority'!AH$1,FALSE)))</f>
        <v/>
      </c>
      <c r="AI54" s="147" t="str">
        <f>IF($B54="","",IF(VLOOKUP($B54,'RouteDetail&amp;ReductionPrioritySr'!$B$5:$AT$566,'Route_Detail&amp;Reduction_Priority'!AI$1,FALSE)="","",VLOOKUP($B54,'RouteDetail&amp;ReductionPrioritySr'!$B$5:$AT$566,'Route_Detail&amp;Reduction_Priority'!AI$1,FALSE)))</f>
        <v/>
      </c>
      <c r="AJ54" s="147" t="str">
        <f>IF($B54="","",IF(VLOOKUP($B54,'RouteDetail&amp;ReductionPrioritySr'!$B$5:$AT$566,'Route_Detail&amp;Reduction_Priority'!AJ$1,FALSE)="","",VLOOKUP($B54,'RouteDetail&amp;ReductionPrioritySr'!$B$5:$AT$566,'Route_Detail&amp;Reduction_Priority'!AJ$1,FALSE)))</f>
        <v/>
      </c>
      <c r="AK54" s="147" t="str">
        <f>IF($B54="","",IF(VLOOKUP($B54,'RouteDetail&amp;ReductionPrioritySr'!$B$5:$AT$566,'Route_Detail&amp;Reduction_Priority'!AK$1,FALSE)="","",VLOOKUP($B54,'RouteDetail&amp;ReductionPrioritySr'!$B$5:$AT$566,'Route_Detail&amp;Reduction_Priority'!AK$1,FALSE)))</f>
        <v/>
      </c>
    </row>
    <row r="55" spans="1:37" ht="15" customHeight="1" x14ac:dyDescent="0.25">
      <c r="A55">
        <v>33</v>
      </c>
      <c r="B55" s="110">
        <f>IF(HLOOKUP($C$3,'Route by Jurisdiction'!$A$1:$AP$214,A55,FALSE)="","",HLOOKUP($C$3,'Route by Jurisdiction'!$A$1:$AP$214,A55,FALSE))</f>
        <v>30</v>
      </c>
      <c r="C55" s="110" t="str">
        <f>IF($B55="","",IF(VLOOKUP($B55,'RouteDetail&amp;ReductionPrioritySr'!$B$5:$T$566,'Route_Detail&amp;Reduction_Priority'!C$1,FALSE)="","",VLOOKUP($B55,'RouteDetail&amp;ReductionPrioritySr'!$B$5:$T$566,'Route_Detail&amp;Reduction_Priority'!C$1,FALSE)))</f>
        <v>30*</v>
      </c>
      <c r="D55" s="71" t="str">
        <f>IF($B55="","",IF(VLOOKUP($B55,'RouteDetail&amp;ReductionPrioritySr'!$B$5:$T$566,'Route_Detail&amp;Reduction_Priority'!D$1,FALSE)="","",VLOOKUP($B55,'RouteDetail&amp;ReductionPrioritySr'!$B$5:$T$566,'Route_Detail&amp;Reduction_Priority'!D$1,FALSE)))</f>
        <v>Sand Point - University District</v>
      </c>
      <c r="E55" s="170">
        <f>IF($B55="","",IF(VLOOKUP($B55,'RouteDetail&amp;ReductionPrioritySr'!$B$5:$T$566,'Route_Detail&amp;Reduction_Priority'!E$1,FALSE)="","",VLOOKUP($B55,'RouteDetail&amp;ReductionPrioritySr'!$B$5:$T$566,'Route_Detail&amp;Reduction_Priority'!E$1,FALSE)))</f>
        <v>28.6</v>
      </c>
      <c r="F55" s="162">
        <f>IF($B55="","",IF(VLOOKUP($B55,'RouteDetail&amp;ReductionPrioritySr'!$B$5:$T$566,'Route_Detail&amp;Reduction_Priority'!F$1,FALSE)="","",VLOOKUP($B55,'RouteDetail&amp;ReductionPrioritySr'!$B$5:$T$566,'Route_Detail&amp;Reduction_Priority'!F$1,FALSE)))</f>
        <v>6.6</v>
      </c>
      <c r="G55" s="162">
        <f>IF($B55="","",IF(VLOOKUP($B55,'RouteDetail&amp;ReductionPrioritySr'!$B$5:$T$566,'Route_Detail&amp;Reduction_Priority'!G$1,FALSE)="","",VLOOKUP($B55,'RouteDetail&amp;ReductionPrioritySr'!$B$5:$T$566,'Route_Detail&amp;Reduction_Priority'!G$1,FALSE)))</f>
        <v>23.8</v>
      </c>
      <c r="H55" s="162">
        <f>IF($B55="","",IF(VLOOKUP($B55,'RouteDetail&amp;ReductionPrioritySr'!$B$5:$T$566,'Route_Detail&amp;Reduction_Priority'!H$1,FALSE)="","",VLOOKUP($B55,'RouteDetail&amp;ReductionPrioritySr'!$B$5:$T$566,'Route_Detail&amp;Reduction_Priority'!H$1,FALSE)))</f>
        <v>5.8</v>
      </c>
      <c r="I55" s="162">
        <f>IF($B55="","",IF(VLOOKUP($B55,'RouteDetail&amp;ReductionPrioritySr'!$B$5:$T$566,'Route_Detail&amp;Reduction_Priority'!I$1,FALSE)="","",VLOOKUP($B55,'RouteDetail&amp;ReductionPrioritySr'!$B$5:$T$566,'Route_Detail&amp;Reduction_Priority'!I$1,FALSE)))</f>
        <v>24.5</v>
      </c>
      <c r="J55" s="171">
        <f>IF($B55="","",IF(VLOOKUP($B55,'RouteDetail&amp;ReductionPrioritySr'!$B$5:$T$566,'Route_Detail&amp;Reduction_Priority'!J$1,FALSE)="","",VLOOKUP($B55,'RouteDetail&amp;ReductionPrioritySr'!$B$5:$T$566,'Route_Detail&amp;Reduction_Priority'!J$1,FALSE)))</f>
        <v>4.9000000000000004</v>
      </c>
      <c r="K55" s="62">
        <f>IF($B55="","",IF(VLOOKUP($B55,'RouteDetail&amp;ReductionPrioritySr'!$B$5:$T$566,'Route_Detail&amp;Reduction_Priority'!K$1,FALSE)="","",VLOOKUP($B55,'RouteDetail&amp;ReductionPrioritySr'!$B$5:$T$566,'Route_Detail&amp;Reduction_Priority'!K$1,FALSE)))</f>
        <v>92</v>
      </c>
      <c r="L55" s="62" t="str">
        <f>IF($B55="","",IF(VLOOKUP($B55,'RouteDetail&amp;ReductionPrioritySr'!$B$5:$T$566,'Route_Detail&amp;Reduction_Priority'!L$1,FALSE)="","",VLOOKUP($B55,'RouteDetail&amp;ReductionPrioritySr'!$B$5:$T$566,'Route_Detail&amp;Reduction_Priority'!L$1,FALSE)))</f>
        <v>Frequent</v>
      </c>
      <c r="M55" s="110" t="str">
        <f>IF($B55="","",IF(VLOOKUP($B55,'RouteDetail&amp;ReductionPrioritySr'!$B$5:$T$566,'Route_Detail&amp;Reduction_Priority'!M$1,FALSE)="","",VLOOKUP($B55,'RouteDetail&amp;ReductionPrioritySr'!$B$5:$T$566,'Route_Detail&amp;Reduction_Priority'!M$1,FALSE)))</f>
        <v/>
      </c>
      <c r="N55" s="112" t="str">
        <f>IF($B55="","",IF(VLOOKUP($B55,'RouteDetail&amp;ReductionPrioritySr'!$B$5:$T$566,'Route_Detail&amp;Reduction_Priority'!N$1,FALSE)="","",VLOOKUP($B55,'RouteDetail&amp;ReductionPrioritySr'!$B$5:$T$566,'Route_Detail&amp;Reduction_Priority'!N$1,FALSE)))</f>
        <v/>
      </c>
      <c r="O55" s="110" t="str">
        <f>IF($B55="","",IF(VLOOKUP($B55,'RouteDetail&amp;ReductionPrioritySr'!$B$5:$T$566,'Route_Detail&amp;Reduction_Priority'!O$1,FALSE)="","",VLOOKUP($B55,'RouteDetail&amp;ReductionPrioritySr'!$B$5:$T$566,'Route_Detail&amp;Reduction_Priority'!O$1,FALSE)))</f>
        <v>Below</v>
      </c>
      <c r="P55" s="111" t="str">
        <f>IF($B55="","",IF(VLOOKUP($B55,'RouteDetail&amp;ReductionPrioritySr'!$B$5:$T$566,'Route_Detail&amp;Reduction_Priority'!P$1,FALSE)="","",VLOOKUP($B55,'RouteDetail&amp;ReductionPrioritySr'!$B$5:$T$566,'Route_Detail&amp;Reduction_Priority'!P$1,FALSE)))</f>
        <v>At</v>
      </c>
      <c r="Q55" s="112" t="str">
        <f>IF($B55="","",IF(VLOOKUP($B55,'RouteDetail&amp;ReductionPrioritySr'!$B$5:$T$566,'Route_Detail&amp;Reduction_Priority'!Q$1,FALSE)="","",VLOOKUP($B55,'RouteDetail&amp;ReductionPrioritySr'!$B$5:$T$566,'Route_Detail&amp;Reduction_Priority'!Q$1,FALSE)))</f>
        <v>At</v>
      </c>
      <c r="R55" s="110">
        <f>IF($B55="","",IF(VLOOKUP($B55,'RouteDetail&amp;ReductionPrioritySr'!$B$5:$T$566,'Route_Detail&amp;Reduction_Priority'!R$1,FALSE)="","",VLOOKUP($B55,'RouteDetail&amp;ReductionPrioritySr'!$B$5:$T$566,'Route_Detail&amp;Reduction_Priority'!R$1,FALSE)))</f>
        <v>4</v>
      </c>
      <c r="S55" s="111">
        <f>IF($B55="","",IF(VLOOKUP($B55,'RouteDetail&amp;ReductionPrioritySr'!$B$5:$T$566,'Route_Detail&amp;Reduction_Priority'!S$1,FALSE)="","",VLOOKUP($B55,'RouteDetail&amp;ReductionPrioritySr'!$B$5:$T$566,'Route_Detail&amp;Reduction_Priority'!S$1,FALSE)))</f>
        <v>1</v>
      </c>
      <c r="T55" s="175">
        <f>IF($B55="","",IF(VLOOKUP($B55,'RouteDetail&amp;ReductionPrioritySr'!$B$5:$T$566,'Route_Detail&amp;Reduction_Priority'!T$1,FALSE)="","",VLOOKUP($B55,'RouteDetail&amp;ReductionPrioritySr'!$B$5:$T$566,'Route_Detail&amp;Reduction_Priority'!T$1,FALSE)))</f>
        <v>1</v>
      </c>
      <c r="U55" s="348" t="str">
        <f>IF($B55="","",IF(VLOOKUP($B55,'RouteDetail&amp;ReductionPrioritySr'!$B$5:$AT$566,'Route_Detail&amp;Reduction_Priority'!U$1,FALSE)="","",VLOOKUP($B55,'RouteDetail&amp;ReductionPrioritySr'!$B$5:$AT$566,'Route_Detail&amp;Reduction_Priority'!U$1,FALSE)))</f>
        <v>Deleted</v>
      </c>
      <c r="V55" s="53" t="str">
        <f>IF($B55="","",IF(VLOOKUP($B55,'RouteDetail&amp;ReductionPrioritySr'!$B$5:$AT$566,'Route_Detail&amp;Reduction_Priority'!V$1,FALSE)=0,"",VLOOKUP($B55,'RouteDetail&amp;ReductionPrioritySr'!$B$5:$AT$566,'Route_Detail&amp;Reduction_Priority'!V$1,FALSE)))</f>
        <v>Low performing</v>
      </c>
      <c r="W55" s="358" t="str">
        <f>IF($B55="","",IF(VLOOKUP($B55,'RouteDetail&amp;ReductionPrioritySr'!$B$5:$AT$566,'Route_Detail&amp;Reduction_Priority'!W$1,FALSE)=0,"",VLOOKUP($B55,'RouteDetail&amp;ReductionPrioritySr'!$B$5:$AT$566,'Route_Detail&amp;Reduction_Priority'!W$1,FALSE)))</f>
        <v>Sept. 2014/ June 2015</v>
      </c>
      <c r="X55" s="395" t="str">
        <f>IF($B55="","",IF(VLOOKUP($B55,'RouteDetail&amp;ReductionPrioritySr'!$B$5:$AT$566,'Route_Detail&amp;Reduction_Priority'!X$1,FALSE)="","",VLOOKUP($B55,'RouteDetail&amp;ReductionPrioritySr'!$B$5:$AT$566,'Route_Detail&amp;Reduction_Priority'!X$1,FALSE)))</f>
        <v>Delete</v>
      </c>
      <c r="Y55" s="110" t="str">
        <f>IF($B55="","",IF(VLOOKUP($B55,'RouteDetail&amp;ReductionPrioritySr'!$B$5:$AT$566,'Route_Detail&amp;Reduction_Priority'!Y$1,FALSE)="","",VLOOKUP($B55,'RouteDetail&amp;ReductionPrioritySr'!$B$5:$AT$566,'Route_Detail&amp;Reduction_Priority'!Y$1,FALSE)))</f>
        <v/>
      </c>
      <c r="Z55" s="178" t="str">
        <f>IF($B55="","",IF(VLOOKUP($B55,'RouteDetail&amp;ReductionPrioritySr'!$B$5:$AT$566,'Route_Detail&amp;Reduction_Priority'!Z$1,FALSE)="","",VLOOKUP($B55,'RouteDetail&amp;ReductionPrioritySr'!$B$5:$AT$566,'Route_Detail&amp;Reduction_Priority'!Z$1,FALSE)))</f>
        <v/>
      </c>
      <c r="AA55" s="178" t="str">
        <f>IF($B55="","",IF(VLOOKUP($B55,'RouteDetail&amp;ReductionPrioritySr'!$B$5:$AT$566,'Route_Detail&amp;Reduction_Priority'!AA$1,FALSE)="","",VLOOKUP($B55,'RouteDetail&amp;ReductionPrioritySr'!$B$5:$AT$566,'Route_Detail&amp;Reduction_Priority'!AA$1,FALSE)))</f>
        <v/>
      </c>
      <c r="AB55" s="178" t="str">
        <f>IF($B55="","",IF(VLOOKUP($B55,'RouteDetail&amp;ReductionPrioritySr'!$B$5:$AT$566,'Route_Detail&amp;Reduction_Priority'!AB$1,FALSE)="","",VLOOKUP($B55,'RouteDetail&amp;ReductionPrioritySr'!$B$5:$AT$566,'Route_Detail&amp;Reduction_Priority'!AB$1,FALSE)))</f>
        <v/>
      </c>
      <c r="AC55" s="178" t="str">
        <f>IF($B55="","",IF(VLOOKUP($B55,'RouteDetail&amp;ReductionPrioritySr'!$B$5:$AT$566,'Route_Detail&amp;Reduction_Priority'!AC$1,FALSE)="","",VLOOKUP($B55,'RouteDetail&amp;ReductionPrioritySr'!$B$5:$AT$566,'Route_Detail&amp;Reduction_Priority'!AC$1,FALSE)))</f>
        <v/>
      </c>
      <c r="AD55" s="350" t="str">
        <f>IF($B55="","",IF(VLOOKUP($B55,'RouteDetail&amp;ReductionPrioritySr'!$B$5:$AT$566,'Route_Detail&amp;Reduction_Priority'!AD$1,FALSE)=0,"",VLOOKUP($B55,'RouteDetail&amp;ReductionPrioritySr'!$B$5:$AT$566,'Route_Detail&amp;Reduction_Priority'!AD$1,FALSE)))</f>
        <v/>
      </c>
      <c r="AE55" s="397" t="str">
        <f>IF($B55="","",IF(VLOOKUP($B55,'RouteDetail&amp;ReductionPrioritySr'!$B$5:$AT$566,'Route_Detail&amp;Reduction_Priority'!AE$1,FALSE)=0,"",VLOOKUP($B55,'RouteDetail&amp;ReductionPrioritySr'!$B$5:$AT$566,'Route_Detail&amp;Reduction_Priority'!AE$1,FALSE)))</f>
        <v>During peak periods, use Route 74 Express (unchanged).
Along Sand Point Way NE, use Route 75 (unchanged).
Between 30th Avenue NE and 45th Avenue NE, use revised Route 65.
Between 20th Avenue NE and 30th Avenue NE, use revised Route 372 Express.
Between University Way NE and 20th Avenue NE, use Route 48 (unchanged) or revised Route 73.</v>
      </c>
      <c r="AF55" s="147">
        <f>IF($B55="","",IF(VLOOKUP($B55,'RouteDetail&amp;ReductionPrioritySr'!$B$5:$AT$566,'Route_Detail&amp;Reduction_Priority'!AF$1,FALSE)="","",VLOOKUP($B55,'RouteDetail&amp;ReductionPrioritySr'!$B$5:$AT$566,'Route_Detail&amp;Reduction_Priority'!AF$1,FALSE)))</f>
        <v>2</v>
      </c>
      <c r="AG55" s="147">
        <f>IF($B55="","",IF(VLOOKUP($B55,'RouteDetail&amp;ReductionPrioritySr'!$B$5:$AT$566,'Route_Detail&amp;Reduction_Priority'!AG$1,FALSE)="","",VLOOKUP($B55,'RouteDetail&amp;ReductionPrioritySr'!$B$5:$AT$566,'Route_Detail&amp;Reduction_Priority'!AG$1,FALSE)))</f>
        <v>1</v>
      </c>
      <c r="AH55" s="147">
        <f>IF($B55="","",IF(VLOOKUP($B55,'RouteDetail&amp;ReductionPrioritySr'!$B$5:$AT$566,'Route_Detail&amp;Reduction_Priority'!AH$1,FALSE)="","",VLOOKUP($B55,'RouteDetail&amp;ReductionPrioritySr'!$B$5:$AT$566,'Route_Detail&amp;Reduction_Priority'!AH$1,FALSE)))</f>
        <v>1</v>
      </c>
      <c r="AI55" s="147">
        <f>IF($B55="","",IF(VLOOKUP($B55,'RouteDetail&amp;ReductionPrioritySr'!$B$5:$AT$566,'Route_Detail&amp;Reduction_Priority'!AI$1,FALSE)="","",VLOOKUP($B55,'RouteDetail&amp;ReductionPrioritySr'!$B$5:$AT$566,'Route_Detail&amp;Reduction_Priority'!AI$1,FALSE)))</f>
        <v>1</v>
      </c>
      <c r="AJ55" s="147">
        <f>IF($B55="","",IF(VLOOKUP($B55,'RouteDetail&amp;ReductionPrioritySr'!$B$5:$AT$566,'Route_Detail&amp;Reduction_Priority'!AJ$1,FALSE)="","",VLOOKUP($B55,'RouteDetail&amp;ReductionPrioritySr'!$B$5:$AT$566,'Route_Detail&amp;Reduction_Priority'!AJ$1,FALSE)))</f>
        <v>2</v>
      </c>
      <c r="AK55" s="147">
        <f>IF($B55="","",IF(VLOOKUP($B55,'RouteDetail&amp;ReductionPrioritySr'!$B$5:$AT$566,'Route_Detail&amp;Reduction_Priority'!AK$1,FALSE)="","",VLOOKUP($B55,'RouteDetail&amp;ReductionPrioritySr'!$B$5:$AT$566,'Route_Detail&amp;Reduction_Priority'!AK$1,FALSE)))</f>
        <v>1</v>
      </c>
    </row>
    <row r="56" spans="1:37" ht="15" customHeight="1" x14ac:dyDescent="0.25">
      <c r="A56">
        <v>34</v>
      </c>
      <c r="B56" s="110">
        <f>IF(HLOOKUP($C$3,'Route by Jurisdiction'!$A$1:$AP$214,A56,FALSE)="","",HLOOKUP($C$3,'Route by Jurisdiction'!$A$1:$AP$214,A56,FALSE))</f>
        <v>31</v>
      </c>
      <c r="C56" s="110" t="str">
        <f>IF($B56="","",IF(VLOOKUP($B56,'RouteDetail&amp;ReductionPrioritySr'!$B$5:$T$566,'Route_Detail&amp;Reduction_Priority'!C$1,FALSE)="","",VLOOKUP($B56,'RouteDetail&amp;ReductionPrioritySr'!$B$5:$T$566,'Route_Detail&amp;Reduction_Priority'!C$1,FALSE)))</f>
        <v>31*</v>
      </c>
      <c r="D56" s="71" t="str">
        <f>IF($B56="","",IF(VLOOKUP($B56,'RouteDetail&amp;ReductionPrioritySr'!$B$5:$T$566,'Route_Detail&amp;Reduction_Priority'!D$1,FALSE)="","",VLOOKUP($B56,'RouteDetail&amp;ReductionPrioritySr'!$B$5:$T$566,'Route_Detail&amp;Reduction_Priority'!D$1,FALSE)))</f>
        <v>University District - Fremont - Magnolia</v>
      </c>
      <c r="E56" s="170">
        <f>IF($B56="","",IF(VLOOKUP($B56,'RouteDetail&amp;ReductionPrioritySr'!$B$5:$T$566,'Route_Detail&amp;Reduction_Priority'!E$1,FALSE)="","",VLOOKUP($B56,'RouteDetail&amp;ReductionPrioritySr'!$B$5:$T$566,'Route_Detail&amp;Reduction_Priority'!E$1,FALSE)))</f>
        <v>35.6</v>
      </c>
      <c r="F56" s="162">
        <f>IF($B56="","",IF(VLOOKUP($B56,'RouteDetail&amp;ReductionPrioritySr'!$B$5:$T$566,'Route_Detail&amp;Reduction_Priority'!F$1,FALSE)="","",VLOOKUP($B56,'RouteDetail&amp;ReductionPrioritySr'!$B$5:$T$566,'Route_Detail&amp;Reduction_Priority'!F$1,FALSE)))</f>
        <v>8.4</v>
      </c>
      <c r="G56" s="162">
        <f>IF($B56="","",IF(VLOOKUP($B56,'RouteDetail&amp;ReductionPrioritySr'!$B$5:$T$566,'Route_Detail&amp;Reduction_Priority'!G$1,FALSE)="","",VLOOKUP($B56,'RouteDetail&amp;ReductionPrioritySr'!$B$5:$T$566,'Route_Detail&amp;Reduction_Priority'!G$1,FALSE)))</f>
        <v>30.1</v>
      </c>
      <c r="H56" s="162">
        <f>IF($B56="","",IF(VLOOKUP($B56,'RouteDetail&amp;ReductionPrioritySr'!$B$5:$T$566,'Route_Detail&amp;Reduction_Priority'!H$1,FALSE)="","",VLOOKUP($B56,'RouteDetail&amp;ReductionPrioritySr'!$B$5:$T$566,'Route_Detail&amp;Reduction_Priority'!H$1,FALSE)))</f>
        <v>7.7</v>
      </c>
      <c r="I56" s="162" t="str">
        <f>IF($B56="","",IF(VLOOKUP($B56,'RouteDetail&amp;ReductionPrioritySr'!$B$5:$T$566,'Route_Detail&amp;Reduction_Priority'!I$1,FALSE)="","",VLOOKUP($B56,'RouteDetail&amp;ReductionPrioritySr'!$B$5:$T$566,'Route_Detail&amp;Reduction_Priority'!I$1,FALSE)))</f>
        <v xml:space="preserve"> </v>
      </c>
      <c r="J56" s="171" t="str">
        <f>IF($B56="","",IF(VLOOKUP($B56,'RouteDetail&amp;ReductionPrioritySr'!$B$5:$T$566,'Route_Detail&amp;Reduction_Priority'!J$1,FALSE)="","",VLOOKUP($B56,'RouteDetail&amp;ReductionPrioritySr'!$B$5:$T$566,'Route_Detail&amp;Reduction_Priority'!J$1,FALSE)))</f>
        <v xml:space="preserve"> </v>
      </c>
      <c r="K56" s="62">
        <f>IF($B56="","",IF(VLOOKUP($B56,'RouteDetail&amp;ReductionPrioritySr'!$B$5:$T$566,'Route_Detail&amp;Reduction_Priority'!K$1,FALSE)="","",VLOOKUP($B56,'RouteDetail&amp;ReductionPrioritySr'!$B$5:$T$566,'Route_Detail&amp;Reduction_Priority'!K$1,FALSE)))</f>
        <v>35</v>
      </c>
      <c r="L56" s="62" t="str">
        <f>IF($B56="","",IF(VLOOKUP($B56,'RouteDetail&amp;ReductionPrioritySr'!$B$5:$T$566,'Route_Detail&amp;Reduction_Priority'!L$1,FALSE)="","",VLOOKUP($B56,'RouteDetail&amp;ReductionPrioritySr'!$B$5:$T$566,'Route_Detail&amp;Reduction_Priority'!L$1,FALSE)))</f>
        <v>Very Frequent</v>
      </c>
      <c r="M56" s="110" t="str">
        <f>IF($B56="","",IF(VLOOKUP($B56,'RouteDetail&amp;ReductionPrioritySr'!$B$5:$T$566,'Route_Detail&amp;Reduction_Priority'!M$1,FALSE)="","",VLOOKUP($B56,'RouteDetail&amp;ReductionPrioritySr'!$B$5:$T$566,'Route_Detail&amp;Reduction_Priority'!M$1,FALSE)))</f>
        <v/>
      </c>
      <c r="N56" s="112" t="str">
        <f>IF($B56="","",IF(VLOOKUP($B56,'RouteDetail&amp;ReductionPrioritySr'!$B$5:$T$566,'Route_Detail&amp;Reduction_Priority'!N$1,FALSE)="","",VLOOKUP($B56,'RouteDetail&amp;ReductionPrioritySr'!$B$5:$T$566,'Route_Detail&amp;Reduction_Priority'!N$1,FALSE)))</f>
        <v/>
      </c>
      <c r="O56" s="110" t="str">
        <f>IF($B56="","",IF(VLOOKUP($B56,'RouteDetail&amp;ReductionPrioritySr'!$B$5:$T$566,'Route_Detail&amp;Reduction_Priority'!O$1,FALSE)="","",VLOOKUP($B56,'RouteDetail&amp;ReductionPrioritySr'!$B$5:$T$566,'Route_Detail&amp;Reduction_Priority'!O$1,FALSE)))</f>
        <v>At</v>
      </c>
      <c r="P56" s="111" t="str">
        <f>IF($B56="","",IF(VLOOKUP($B56,'RouteDetail&amp;ReductionPrioritySr'!$B$5:$T$566,'Route_Detail&amp;Reduction_Priority'!P$1,FALSE)="","",VLOOKUP($B56,'RouteDetail&amp;ReductionPrioritySr'!$B$5:$T$566,'Route_Detail&amp;Reduction_Priority'!P$1,FALSE)))</f>
        <v>Below</v>
      </c>
      <c r="Q56" s="112" t="str">
        <f>IF($B56="","",IF(VLOOKUP($B56,'RouteDetail&amp;ReductionPrioritySr'!$B$5:$T$566,'Route_Detail&amp;Reduction_Priority'!Q$1,FALSE)="","",VLOOKUP($B56,'RouteDetail&amp;ReductionPrioritySr'!$B$5:$T$566,'Route_Detail&amp;Reduction_Priority'!Q$1,FALSE)))</f>
        <v>At</v>
      </c>
      <c r="R56" s="110">
        <f>IF($B56="","",IF(VLOOKUP($B56,'RouteDetail&amp;ReductionPrioritySr'!$B$5:$T$566,'Route_Detail&amp;Reduction_Priority'!R$1,FALSE)="","",VLOOKUP($B56,'RouteDetail&amp;ReductionPrioritySr'!$B$5:$T$566,'Route_Detail&amp;Reduction_Priority'!R$1,FALSE)))</f>
        <v>1</v>
      </c>
      <c r="S56" s="111">
        <f>IF($B56="","",IF(VLOOKUP($B56,'RouteDetail&amp;ReductionPrioritySr'!$B$5:$T$566,'Route_Detail&amp;Reduction_Priority'!S$1,FALSE)="","",VLOOKUP($B56,'RouteDetail&amp;ReductionPrioritySr'!$B$5:$T$566,'Route_Detail&amp;Reduction_Priority'!S$1,FALSE)))</f>
        <v>4</v>
      </c>
      <c r="T56" s="175" t="str">
        <f>IF($B56="","",IF(VLOOKUP($B56,'RouteDetail&amp;ReductionPrioritySr'!$B$5:$T$566,'Route_Detail&amp;Reduction_Priority'!T$1,FALSE)="","",VLOOKUP($B56,'RouteDetail&amp;ReductionPrioritySr'!$B$5:$T$566,'Route_Detail&amp;Reduction_Priority'!T$1,FALSE)))</f>
        <v>-</v>
      </c>
      <c r="U56" s="348" t="str">
        <f>IF($B56="","",IF(VLOOKUP($B56,'RouteDetail&amp;ReductionPrioritySr'!$B$5:$AT$566,'Route_Detail&amp;Reduction_Priority'!U$1,FALSE)="","",VLOOKUP($B56,'RouteDetail&amp;ReductionPrioritySr'!$B$5:$AT$566,'Route_Detail&amp;Reduction_Priority'!U$1,FALSE)))</f>
        <v>Deleted</v>
      </c>
      <c r="V56" s="53" t="str">
        <f>IF($B56="","",IF(VLOOKUP($B56,'RouteDetail&amp;ReductionPrioritySr'!$B$5:$AT$566,'Route_Detail&amp;Reduction_Priority'!V$1,FALSE)=0,"",VLOOKUP($B56,'RouteDetail&amp;ReductionPrioritySr'!$B$5:$AT$566,'Route_Detail&amp;Reduction_Priority'!V$1,FALSE)))</f>
        <v>Restructure</v>
      </c>
      <c r="W56" s="358">
        <f>IF($B56="","",IF(VLOOKUP($B56,'RouteDetail&amp;ReductionPrioritySr'!$B$5:$AT$566,'Route_Detail&amp;Reduction_Priority'!W$1,FALSE)=0,"",VLOOKUP($B56,'RouteDetail&amp;ReductionPrioritySr'!$B$5:$AT$566,'Route_Detail&amp;Reduction_Priority'!W$1,FALSE)))</f>
        <v>42156</v>
      </c>
      <c r="X56" s="395" t="str">
        <f>IF($B56="","",IF(VLOOKUP($B56,'RouteDetail&amp;ReductionPrioritySr'!$B$5:$AT$566,'Route_Detail&amp;Reduction_Priority'!X$1,FALSE)="","",VLOOKUP($B56,'RouteDetail&amp;ReductionPrioritySr'!$B$5:$AT$566,'Route_Detail&amp;Reduction_Priority'!X$1,FALSE)))</f>
        <v>Delete</v>
      </c>
      <c r="Y56" s="110" t="str">
        <f>IF($B56="","",IF(VLOOKUP($B56,'RouteDetail&amp;ReductionPrioritySr'!$B$5:$AT$566,'Route_Detail&amp;Reduction_Priority'!Y$1,FALSE)="","",VLOOKUP($B56,'RouteDetail&amp;ReductionPrioritySr'!$B$5:$AT$566,'Route_Detail&amp;Reduction_Priority'!Y$1,FALSE)))</f>
        <v/>
      </c>
      <c r="Z56" s="178" t="str">
        <f>IF($B56="","",IF(VLOOKUP($B56,'RouteDetail&amp;ReductionPrioritySr'!$B$5:$AT$566,'Route_Detail&amp;Reduction_Priority'!Z$1,FALSE)="","",VLOOKUP($B56,'RouteDetail&amp;ReductionPrioritySr'!$B$5:$AT$566,'Route_Detail&amp;Reduction_Priority'!Z$1,FALSE)))</f>
        <v/>
      </c>
      <c r="AA56" s="178" t="str">
        <f>IF($B56="","",IF(VLOOKUP($B56,'RouteDetail&amp;ReductionPrioritySr'!$B$5:$AT$566,'Route_Detail&amp;Reduction_Priority'!AA$1,FALSE)="","",VLOOKUP($B56,'RouteDetail&amp;ReductionPrioritySr'!$B$5:$AT$566,'Route_Detail&amp;Reduction_Priority'!AA$1,FALSE)))</f>
        <v/>
      </c>
      <c r="AB56" s="178" t="str">
        <f>IF($B56="","",IF(VLOOKUP($B56,'RouteDetail&amp;ReductionPrioritySr'!$B$5:$AT$566,'Route_Detail&amp;Reduction_Priority'!AB$1,FALSE)="","",VLOOKUP($B56,'RouteDetail&amp;ReductionPrioritySr'!$B$5:$AT$566,'Route_Detail&amp;Reduction_Priority'!AB$1,FALSE)))</f>
        <v/>
      </c>
      <c r="AC56" s="178" t="str">
        <f>IF($B56="","",IF(VLOOKUP($B56,'RouteDetail&amp;ReductionPrioritySr'!$B$5:$AT$566,'Route_Detail&amp;Reduction_Priority'!AC$1,FALSE)="","",VLOOKUP($B56,'RouteDetail&amp;ReductionPrioritySr'!$B$5:$AT$566,'Route_Detail&amp;Reduction_Priority'!AC$1,FALSE)))</f>
        <v/>
      </c>
      <c r="AD56" s="350" t="str">
        <f>IF($B56="","",IF(VLOOKUP($B56,'RouteDetail&amp;ReductionPrioritySr'!$B$5:$AT$566,'Route_Detail&amp;Reduction_Priority'!AD$1,FALSE)=0,"",VLOOKUP($B56,'RouteDetail&amp;ReductionPrioritySr'!$B$5:$AT$566,'Route_Detail&amp;Reduction_Priority'!AD$1,FALSE)))</f>
        <v/>
      </c>
      <c r="AE56" s="397" t="str">
        <f>IF($B56="","",IF(VLOOKUP($B56,'RouteDetail&amp;ReductionPrioritySr'!$B$5:$AT$566,'Route_Detail&amp;Reduction_Priority'!AE$1,FALSE)=0,"",VLOOKUP($B56,'RouteDetail&amp;ReductionPrioritySr'!$B$5:$AT$566,'Route_Detail&amp;Reduction_Priority'!AE$1,FALSE)))</f>
        <v>East of 15th Avenue W, use revised Route 32.
In Magnolia, use revised routes 24 or 33 and connect with revised Route 32.</v>
      </c>
      <c r="AF56" s="147">
        <f>IF($B56="","",IF(VLOOKUP($B56,'RouteDetail&amp;ReductionPrioritySr'!$B$5:$AT$566,'Route_Detail&amp;Reduction_Priority'!AF$1,FALSE)="","",VLOOKUP($B56,'RouteDetail&amp;ReductionPrioritySr'!$B$5:$AT$566,'Route_Detail&amp;Reduction_Priority'!AF$1,FALSE)))</f>
        <v>2</v>
      </c>
      <c r="AG56" s="147">
        <f>IF($B56="","",IF(VLOOKUP($B56,'RouteDetail&amp;ReductionPrioritySr'!$B$5:$AT$566,'Route_Detail&amp;Reduction_Priority'!AG$1,FALSE)="","",VLOOKUP($B56,'RouteDetail&amp;ReductionPrioritySr'!$B$5:$AT$566,'Route_Detail&amp;Reduction_Priority'!AG$1,FALSE)))</f>
        <v>1</v>
      </c>
      <c r="AH56" s="147">
        <f>IF($B56="","",IF(VLOOKUP($B56,'RouteDetail&amp;ReductionPrioritySr'!$B$5:$AT$566,'Route_Detail&amp;Reduction_Priority'!AH$1,FALSE)="","",VLOOKUP($B56,'RouteDetail&amp;ReductionPrioritySr'!$B$5:$AT$566,'Route_Detail&amp;Reduction_Priority'!AH$1,FALSE)))</f>
        <v>1</v>
      </c>
      <c r="AI56" s="147">
        <f>IF($B56="","",IF(VLOOKUP($B56,'RouteDetail&amp;ReductionPrioritySr'!$B$5:$AT$566,'Route_Detail&amp;Reduction_Priority'!AI$1,FALSE)="","",VLOOKUP($B56,'RouteDetail&amp;ReductionPrioritySr'!$B$5:$AT$566,'Route_Detail&amp;Reduction_Priority'!AI$1,FALSE)))</f>
        <v>1</v>
      </c>
      <c r="AJ56" s="147" t="str">
        <f>IF($B56="","",IF(VLOOKUP($B56,'RouteDetail&amp;ReductionPrioritySr'!$B$5:$AT$566,'Route_Detail&amp;Reduction_Priority'!AJ$1,FALSE)="","",VLOOKUP($B56,'RouteDetail&amp;ReductionPrioritySr'!$B$5:$AT$566,'Route_Detail&amp;Reduction_Priority'!AJ$1,FALSE)))</f>
        <v/>
      </c>
      <c r="AK56" s="147" t="str">
        <f>IF($B56="","",IF(VLOOKUP($B56,'RouteDetail&amp;ReductionPrioritySr'!$B$5:$AT$566,'Route_Detail&amp;Reduction_Priority'!AK$1,FALSE)="","",VLOOKUP($B56,'RouteDetail&amp;ReductionPrioritySr'!$B$5:$AT$566,'Route_Detail&amp;Reduction_Priority'!AK$1,FALSE)))</f>
        <v/>
      </c>
    </row>
    <row r="57" spans="1:37" ht="15" customHeight="1" x14ac:dyDescent="0.25">
      <c r="A57">
        <v>35</v>
      </c>
      <c r="B57" s="110">
        <f>IF(HLOOKUP($C$3,'Route by Jurisdiction'!$A$1:$AP$214,A57,FALSE)="","",HLOOKUP($C$3,'Route by Jurisdiction'!$A$1:$AP$214,A57,FALSE))</f>
        <v>32</v>
      </c>
      <c r="C57" s="110" t="str">
        <f>IF($B57="","",IF(VLOOKUP($B57,'RouteDetail&amp;ReductionPrioritySr'!$B$5:$T$566,'Route_Detail&amp;Reduction_Priority'!C$1,FALSE)="","",VLOOKUP($B57,'RouteDetail&amp;ReductionPrioritySr'!$B$5:$T$566,'Route_Detail&amp;Reduction_Priority'!C$1,FALSE)))</f>
        <v>32*</v>
      </c>
      <c r="D57" s="71" t="str">
        <f>IF($B57="","",IF(VLOOKUP($B57,'RouteDetail&amp;ReductionPrioritySr'!$B$5:$T$566,'Route_Detail&amp;Reduction_Priority'!D$1,FALSE)="","",VLOOKUP($B57,'RouteDetail&amp;ReductionPrioritySr'!$B$5:$T$566,'Route_Detail&amp;Reduction_Priority'!D$1,FALSE)))</f>
        <v>University District - Fremont - Seattle Center</v>
      </c>
      <c r="E57" s="170">
        <f>IF($B57="","",IF(VLOOKUP($B57,'RouteDetail&amp;ReductionPrioritySr'!$B$5:$T$566,'Route_Detail&amp;Reduction_Priority'!E$1,FALSE)="","",VLOOKUP($B57,'RouteDetail&amp;ReductionPrioritySr'!$B$5:$T$566,'Route_Detail&amp;Reduction_Priority'!E$1,FALSE)))</f>
        <v>38.4</v>
      </c>
      <c r="F57" s="162">
        <f>IF($B57="","",IF(VLOOKUP($B57,'RouteDetail&amp;ReductionPrioritySr'!$B$5:$T$566,'Route_Detail&amp;Reduction_Priority'!F$1,FALSE)="","",VLOOKUP($B57,'RouteDetail&amp;ReductionPrioritySr'!$B$5:$T$566,'Route_Detail&amp;Reduction_Priority'!F$1,FALSE)))</f>
        <v>12.5</v>
      </c>
      <c r="G57" s="162">
        <f>IF($B57="","",IF(VLOOKUP($B57,'RouteDetail&amp;ReductionPrioritySr'!$B$5:$T$566,'Route_Detail&amp;Reduction_Priority'!G$1,FALSE)="","",VLOOKUP($B57,'RouteDetail&amp;ReductionPrioritySr'!$B$5:$T$566,'Route_Detail&amp;Reduction_Priority'!G$1,FALSE)))</f>
        <v>36.1</v>
      </c>
      <c r="H57" s="162">
        <f>IF($B57="","",IF(VLOOKUP($B57,'RouteDetail&amp;ReductionPrioritySr'!$B$5:$T$566,'Route_Detail&amp;Reduction_Priority'!H$1,FALSE)="","",VLOOKUP($B57,'RouteDetail&amp;ReductionPrioritySr'!$B$5:$T$566,'Route_Detail&amp;Reduction_Priority'!H$1,FALSE)))</f>
        <v>12.2</v>
      </c>
      <c r="I57" s="162">
        <f>IF($B57="","",IF(VLOOKUP($B57,'RouteDetail&amp;ReductionPrioritySr'!$B$5:$T$566,'Route_Detail&amp;Reduction_Priority'!I$1,FALSE)="","",VLOOKUP($B57,'RouteDetail&amp;ReductionPrioritySr'!$B$5:$T$566,'Route_Detail&amp;Reduction_Priority'!I$1,FALSE)))</f>
        <v>24.5</v>
      </c>
      <c r="J57" s="171">
        <f>IF($B57="","",IF(VLOOKUP($B57,'RouteDetail&amp;ReductionPrioritySr'!$B$5:$T$566,'Route_Detail&amp;Reduction_Priority'!J$1,FALSE)="","",VLOOKUP($B57,'RouteDetail&amp;ReductionPrioritySr'!$B$5:$T$566,'Route_Detail&amp;Reduction_Priority'!J$1,FALSE)))</f>
        <v>6.6</v>
      </c>
      <c r="K57" s="62">
        <f>IF($B57="","",IF(VLOOKUP($B57,'RouteDetail&amp;ReductionPrioritySr'!$B$5:$T$566,'Route_Detail&amp;Reduction_Priority'!K$1,FALSE)="","",VLOOKUP($B57,'RouteDetail&amp;ReductionPrioritySr'!$B$5:$T$566,'Route_Detail&amp;Reduction_Priority'!K$1,FALSE)))</f>
        <v>35</v>
      </c>
      <c r="L57" s="62" t="str">
        <f>IF($B57="","",IF(VLOOKUP($B57,'RouteDetail&amp;ReductionPrioritySr'!$B$5:$T$566,'Route_Detail&amp;Reduction_Priority'!L$1,FALSE)="","",VLOOKUP($B57,'RouteDetail&amp;ReductionPrioritySr'!$B$5:$T$566,'Route_Detail&amp;Reduction_Priority'!L$1,FALSE)))</f>
        <v>Very Frequent</v>
      </c>
      <c r="M57" s="110" t="str">
        <f>IF($B57="","",IF(VLOOKUP($B57,'RouteDetail&amp;ReductionPrioritySr'!$B$5:$T$566,'Route_Detail&amp;Reduction_Priority'!M$1,FALSE)="","",VLOOKUP($B57,'RouteDetail&amp;ReductionPrioritySr'!$B$5:$T$566,'Route_Detail&amp;Reduction_Priority'!M$1,FALSE)))</f>
        <v/>
      </c>
      <c r="N57" s="112" t="str">
        <f>IF($B57="","",IF(VLOOKUP($B57,'RouteDetail&amp;ReductionPrioritySr'!$B$5:$T$566,'Route_Detail&amp;Reduction_Priority'!N$1,FALSE)="","",VLOOKUP($B57,'RouteDetail&amp;ReductionPrioritySr'!$B$5:$T$566,'Route_Detail&amp;Reduction_Priority'!N$1,FALSE)))</f>
        <v/>
      </c>
      <c r="O57" s="110" t="str">
        <f>IF($B57="","",IF(VLOOKUP($B57,'RouteDetail&amp;ReductionPrioritySr'!$B$5:$T$566,'Route_Detail&amp;Reduction_Priority'!O$1,FALSE)="","",VLOOKUP($B57,'RouteDetail&amp;ReductionPrioritySr'!$B$5:$T$566,'Route_Detail&amp;Reduction_Priority'!O$1,FALSE)))</f>
        <v>At</v>
      </c>
      <c r="P57" s="111" t="str">
        <f>IF($B57="","",IF(VLOOKUP($B57,'RouteDetail&amp;ReductionPrioritySr'!$B$5:$T$566,'Route_Detail&amp;Reduction_Priority'!P$1,FALSE)="","",VLOOKUP($B57,'RouteDetail&amp;ReductionPrioritySr'!$B$5:$T$566,'Route_Detail&amp;Reduction_Priority'!P$1,FALSE)))</f>
        <v>Below</v>
      </c>
      <c r="Q57" s="112" t="str">
        <f>IF($B57="","",IF(VLOOKUP($B57,'RouteDetail&amp;ReductionPrioritySr'!$B$5:$T$566,'Route_Detail&amp;Reduction_Priority'!Q$1,FALSE)="","",VLOOKUP($B57,'RouteDetail&amp;ReductionPrioritySr'!$B$5:$T$566,'Route_Detail&amp;Reduction_Priority'!Q$1,FALSE)))</f>
        <v>At</v>
      </c>
      <c r="R57" s="110">
        <f>IF($B57="","",IF(VLOOKUP($B57,'RouteDetail&amp;ReductionPrioritySr'!$B$5:$T$566,'Route_Detail&amp;Reduction_Priority'!R$1,FALSE)="","",VLOOKUP($B57,'RouteDetail&amp;ReductionPrioritySr'!$B$5:$T$566,'Route_Detail&amp;Reduction_Priority'!R$1,FALSE)))</f>
        <v>3</v>
      </c>
      <c r="S57" s="111" t="str">
        <f>IF($B57="","",IF(VLOOKUP($B57,'RouteDetail&amp;ReductionPrioritySr'!$B$5:$T$566,'Route_Detail&amp;Reduction_Priority'!S$1,FALSE)="","",VLOOKUP($B57,'RouteDetail&amp;ReductionPrioritySr'!$B$5:$T$566,'Route_Detail&amp;Reduction_Priority'!S$1,FALSE)))</f>
        <v>-</v>
      </c>
      <c r="T57" s="175">
        <f>IF($B57="","",IF(VLOOKUP($B57,'RouteDetail&amp;ReductionPrioritySr'!$B$5:$T$566,'Route_Detail&amp;Reduction_Priority'!T$1,FALSE)="","",VLOOKUP($B57,'RouteDetail&amp;ReductionPrioritySr'!$B$5:$T$566,'Route_Detail&amp;Reduction_Priority'!T$1,FALSE)))</f>
        <v>3</v>
      </c>
      <c r="U57" s="348" t="str">
        <f>IF($B57="","",IF(VLOOKUP($B57,'RouteDetail&amp;ReductionPrioritySr'!$B$5:$AT$566,'Route_Detail&amp;Reduction_Priority'!U$1,FALSE)="","",VLOOKUP($B57,'RouteDetail&amp;ReductionPrioritySr'!$B$5:$AT$566,'Route_Detail&amp;Reduction_Priority'!U$1,FALSE)))</f>
        <v>Revised</v>
      </c>
      <c r="V57" s="53" t="str">
        <f>IF($B57="","",IF(VLOOKUP($B57,'RouteDetail&amp;ReductionPrioritySr'!$B$5:$AT$566,'Route_Detail&amp;Reduction_Priority'!V$1,FALSE)=0,"",VLOOKUP($B57,'RouteDetail&amp;ReductionPrioritySr'!$B$5:$AT$566,'Route_Detail&amp;Reduction_Priority'!V$1,FALSE)))</f>
        <v>Restructure</v>
      </c>
      <c r="W57" s="358">
        <f>IF($B57="","",IF(VLOOKUP($B57,'RouteDetail&amp;ReductionPrioritySr'!$B$5:$AT$566,'Route_Detail&amp;Reduction_Priority'!W$1,FALSE)=0,"",VLOOKUP($B57,'RouteDetail&amp;ReductionPrioritySr'!$B$5:$AT$566,'Route_Detail&amp;Reduction_Priority'!W$1,FALSE)))</f>
        <v>42156</v>
      </c>
      <c r="X57" s="395" t="str">
        <f>IF($B57="","",IF(VLOOKUP($B57,'RouteDetail&amp;ReductionPrioritySr'!$B$5:$AT$566,'Route_Detail&amp;Reduction_Priority'!X$1,FALSE)="","",VLOOKUP($B57,'RouteDetail&amp;ReductionPrioritySr'!$B$5:$AT$566,'Route_Detail&amp;Reduction_Priority'!X$1,FALSE)))</f>
        <v>Combine service with Route 31 to reduce duplication. 
Operate service more often during commute hours since Route 31 would no longer operate.
Shift route from Stone Way N to Wallingford Avenue N since Route 26 would no longer serve the area. 
End service earlier.</v>
      </c>
      <c r="Y57" s="110" t="str">
        <f>IF($B57="","",IF(VLOOKUP($B57,'RouteDetail&amp;ReductionPrioritySr'!$B$5:$AT$566,'Route_Detail&amp;Reduction_Priority'!Y$1,FALSE)="","",VLOOKUP($B57,'RouteDetail&amp;ReductionPrioritySr'!$B$5:$AT$566,'Route_Detail&amp;Reduction_Priority'!Y$1,FALSE)))</f>
        <v>8-15</v>
      </c>
      <c r="Z57" s="178">
        <f>IF($B57="","",IF(VLOOKUP($B57,'RouteDetail&amp;ReductionPrioritySr'!$B$5:$AT$566,'Route_Detail&amp;Reduction_Priority'!Z$1,FALSE)="","",VLOOKUP($B57,'RouteDetail&amp;ReductionPrioritySr'!$B$5:$AT$566,'Route_Detail&amp;Reduction_Priority'!Z$1,FALSE)))</f>
        <v>30</v>
      </c>
      <c r="AA57" s="178">
        <f>IF($B57="","",IF(VLOOKUP($B57,'RouteDetail&amp;ReductionPrioritySr'!$B$5:$AT$566,'Route_Detail&amp;Reduction_Priority'!AA$1,FALSE)="","",VLOOKUP($B57,'RouteDetail&amp;ReductionPrioritySr'!$B$5:$AT$566,'Route_Detail&amp;Reduction_Priority'!AA$1,FALSE)))</f>
        <v>30</v>
      </c>
      <c r="AB57" s="178">
        <f>IF($B57="","",IF(VLOOKUP($B57,'RouteDetail&amp;ReductionPrioritySr'!$B$5:$AT$566,'Route_Detail&amp;Reduction_Priority'!AB$1,FALSE)="","",VLOOKUP($B57,'RouteDetail&amp;ReductionPrioritySr'!$B$5:$AT$566,'Route_Detail&amp;Reduction_Priority'!AB$1,FALSE)))</f>
        <v>30</v>
      </c>
      <c r="AC57" s="178">
        <f>IF($B57="","",IF(VLOOKUP($B57,'RouteDetail&amp;ReductionPrioritySr'!$B$5:$AT$566,'Route_Detail&amp;Reduction_Priority'!AC$1,FALSE)="","",VLOOKUP($B57,'RouteDetail&amp;ReductionPrioritySr'!$B$5:$AT$566,'Route_Detail&amp;Reduction_Priority'!AC$1,FALSE)))</f>
        <v>30</v>
      </c>
      <c r="AD57" s="350" t="str">
        <f>IF($B57="","",IF(VLOOKUP($B57,'RouteDetail&amp;ReductionPrioritySr'!$B$5:$AT$566,'Route_Detail&amp;Reduction_Priority'!AD$1,FALSE)=0,"",VLOOKUP($B57,'RouteDetail&amp;ReductionPrioritySr'!$B$5:$AT$566,'Route_Detail&amp;Reduction_Priority'!AD$1,FALSE)))</f>
        <v>Before 11:00 PM</v>
      </c>
      <c r="AE57" s="397" t="str">
        <f>IF($B57="","",IF(VLOOKUP($B57,'RouteDetail&amp;ReductionPrioritySr'!$B$5:$AT$566,'Route_Detail&amp;Reduction_Priority'!AE$1,FALSE)=0,"",VLOOKUP($B57,'RouteDetail&amp;ReductionPrioritySr'!$B$5:$AT$566,'Route_Detail&amp;Reduction_Priority'!AE$1,FALSE)))</f>
        <v>On Stone Way N, use revised Route 16.</v>
      </c>
      <c r="AF57" s="147">
        <f>IF($B57="","",IF(VLOOKUP($B57,'RouteDetail&amp;ReductionPrioritySr'!$B$5:$AT$566,'Route_Detail&amp;Reduction_Priority'!AF$1,FALSE)="","",VLOOKUP($B57,'RouteDetail&amp;ReductionPrioritySr'!$B$5:$AT$566,'Route_Detail&amp;Reduction_Priority'!AF$1,FALSE)))</f>
        <v>3</v>
      </c>
      <c r="AG57" s="147">
        <f>IF($B57="","",IF(VLOOKUP($B57,'RouteDetail&amp;ReductionPrioritySr'!$B$5:$AT$566,'Route_Detail&amp;Reduction_Priority'!AG$1,FALSE)="","",VLOOKUP($B57,'RouteDetail&amp;ReductionPrioritySr'!$B$5:$AT$566,'Route_Detail&amp;Reduction_Priority'!AG$1,FALSE)))</f>
        <v>2</v>
      </c>
      <c r="AH57" s="147">
        <f>IF($B57="","",IF(VLOOKUP($B57,'RouteDetail&amp;ReductionPrioritySr'!$B$5:$AT$566,'Route_Detail&amp;Reduction_Priority'!AH$1,FALSE)="","",VLOOKUP($B57,'RouteDetail&amp;ReductionPrioritySr'!$B$5:$AT$566,'Route_Detail&amp;Reduction_Priority'!AH$1,FALSE)))</f>
        <v>2</v>
      </c>
      <c r="AI57" s="147">
        <f>IF($B57="","",IF(VLOOKUP($B57,'RouteDetail&amp;ReductionPrioritySr'!$B$5:$AT$566,'Route_Detail&amp;Reduction_Priority'!AI$1,FALSE)="","",VLOOKUP($B57,'RouteDetail&amp;ReductionPrioritySr'!$B$5:$AT$566,'Route_Detail&amp;Reduction_Priority'!AI$1,FALSE)))</f>
        <v>2</v>
      </c>
      <c r="AJ57" s="147">
        <f>IF($B57="","",IF(VLOOKUP($B57,'RouteDetail&amp;ReductionPrioritySr'!$B$5:$AT$566,'Route_Detail&amp;Reduction_Priority'!AJ$1,FALSE)="","",VLOOKUP($B57,'RouteDetail&amp;ReductionPrioritySr'!$B$5:$AT$566,'Route_Detail&amp;Reduction_Priority'!AJ$1,FALSE)))</f>
        <v>2</v>
      </c>
      <c r="AK57" s="147">
        <f>IF($B57="","",IF(VLOOKUP($B57,'RouteDetail&amp;ReductionPrioritySr'!$B$5:$AT$566,'Route_Detail&amp;Reduction_Priority'!AK$1,FALSE)="","",VLOOKUP($B57,'RouteDetail&amp;ReductionPrioritySr'!$B$5:$AT$566,'Route_Detail&amp;Reduction_Priority'!AK$1,FALSE)))</f>
        <v>2</v>
      </c>
    </row>
    <row r="58" spans="1:37" ht="15" customHeight="1" x14ac:dyDescent="0.25">
      <c r="A58">
        <v>36</v>
      </c>
      <c r="B58" s="110">
        <f>IF(HLOOKUP($C$3,'Route by Jurisdiction'!$A$1:$AP$214,A58,FALSE)="","",HLOOKUP($C$3,'Route by Jurisdiction'!$A$1:$AP$214,A58,FALSE))</f>
        <v>33</v>
      </c>
      <c r="C58" s="110" t="str">
        <f>IF($B58="","",IF(VLOOKUP($B58,'RouteDetail&amp;ReductionPrioritySr'!$B$5:$T$566,'Route_Detail&amp;Reduction_Priority'!C$1,FALSE)="","",VLOOKUP($B58,'RouteDetail&amp;ReductionPrioritySr'!$B$5:$T$566,'Route_Detail&amp;Reduction_Priority'!C$1,FALSE)))</f>
        <v>33*</v>
      </c>
      <c r="D58" s="71" t="str">
        <f>IF($B58="","",IF(VLOOKUP($B58,'RouteDetail&amp;ReductionPrioritySr'!$B$5:$T$566,'Route_Detail&amp;Reduction_Priority'!D$1,FALSE)="","",VLOOKUP($B58,'RouteDetail&amp;ReductionPrioritySr'!$B$5:$T$566,'Route_Detail&amp;Reduction_Priority'!D$1,FALSE)))</f>
        <v>Discovery Park - Seattle CBD</v>
      </c>
      <c r="E58" s="170">
        <f>IF($B58="","",IF(VLOOKUP($B58,'RouteDetail&amp;ReductionPrioritySr'!$B$5:$T$566,'Route_Detail&amp;Reduction_Priority'!E$1,FALSE)="","",VLOOKUP($B58,'RouteDetail&amp;ReductionPrioritySr'!$B$5:$T$566,'Route_Detail&amp;Reduction_Priority'!E$1,FALSE)))</f>
        <v>46.7</v>
      </c>
      <c r="F58" s="162">
        <f>IF($B58="","",IF(VLOOKUP($B58,'RouteDetail&amp;ReductionPrioritySr'!$B$5:$T$566,'Route_Detail&amp;Reduction_Priority'!F$1,FALSE)="","",VLOOKUP($B58,'RouteDetail&amp;ReductionPrioritySr'!$B$5:$T$566,'Route_Detail&amp;Reduction_Priority'!F$1,FALSE)))</f>
        <v>13.6</v>
      </c>
      <c r="G58" s="162">
        <f>IF($B58="","",IF(VLOOKUP($B58,'RouteDetail&amp;ReductionPrioritySr'!$B$5:$T$566,'Route_Detail&amp;Reduction_Priority'!G$1,FALSE)="","",VLOOKUP($B58,'RouteDetail&amp;ReductionPrioritySr'!$B$5:$T$566,'Route_Detail&amp;Reduction_Priority'!G$1,FALSE)))</f>
        <v>31.5</v>
      </c>
      <c r="H58" s="162">
        <f>IF($B58="","",IF(VLOOKUP($B58,'RouteDetail&amp;ReductionPrioritySr'!$B$5:$T$566,'Route_Detail&amp;Reduction_Priority'!H$1,FALSE)="","",VLOOKUP($B58,'RouteDetail&amp;ReductionPrioritySr'!$B$5:$T$566,'Route_Detail&amp;Reduction_Priority'!H$1,FALSE)))</f>
        <v>8.3000000000000007</v>
      </c>
      <c r="I58" s="162">
        <f>IF($B58="","",IF(VLOOKUP($B58,'RouteDetail&amp;ReductionPrioritySr'!$B$5:$T$566,'Route_Detail&amp;Reduction_Priority'!I$1,FALSE)="","",VLOOKUP($B58,'RouteDetail&amp;ReductionPrioritySr'!$B$5:$T$566,'Route_Detail&amp;Reduction_Priority'!I$1,FALSE)))</f>
        <v>23.1</v>
      </c>
      <c r="J58" s="171">
        <f>IF($B58="","",IF(VLOOKUP($B58,'RouteDetail&amp;ReductionPrioritySr'!$B$5:$T$566,'Route_Detail&amp;Reduction_Priority'!J$1,FALSE)="","",VLOOKUP($B58,'RouteDetail&amp;ReductionPrioritySr'!$B$5:$T$566,'Route_Detail&amp;Reduction_Priority'!J$1,FALSE)))</f>
        <v>5.8</v>
      </c>
      <c r="K58" s="62">
        <f>IF($B58="","",IF(VLOOKUP($B58,'RouteDetail&amp;ReductionPrioritySr'!$B$5:$T$566,'Route_Detail&amp;Reduction_Priority'!K$1,FALSE)="","",VLOOKUP($B58,'RouteDetail&amp;ReductionPrioritySr'!$B$5:$T$566,'Route_Detail&amp;Reduction_Priority'!K$1,FALSE)))</f>
        <v>26</v>
      </c>
      <c r="L58" s="62" t="str">
        <f>IF($B58="","",IF(VLOOKUP($B58,'RouteDetail&amp;ReductionPrioritySr'!$B$5:$T$566,'Route_Detail&amp;Reduction_Priority'!L$1,FALSE)="","",VLOOKUP($B58,'RouteDetail&amp;ReductionPrioritySr'!$B$5:$T$566,'Route_Detail&amp;Reduction_Priority'!L$1,FALSE)))</f>
        <v>Frequent</v>
      </c>
      <c r="M58" s="110" t="str">
        <f>IF($B58="","",IF(VLOOKUP($B58,'RouteDetail&amp;ReductionPrioritySr'!$B$5:$T$566,'Route_Detail&amp;Reduction_Priority'!M$1,FALSE)="","",VLOOKUP($B58,'RouteDetail&amp;ReductionPrioritySr'!$B$5:$T$566,'Route_Detail&amp;Reduction_Priority'!M$1,FALSE)))</f>
        <v/>
      </c>
      <c r="N58" s="112" t="str">
        <f>IF($B58="","",IF(VLOOKUP($B58,'RouteDetail&amp;ReductionPrioritySr'!$B$5:$T$566,'Route_Detail&amp;Reduction_Priority'!N$1,FALSE)="","",VLOOKUP($B58,'RouteDetail&amp;ReductionPrioritySr'!$B$5:$T$566,'Route_Detail&amp;Reduction_Priority'!N$1,FALSE)))</f>
        <v/>
      </c>
      <c r="O58" s="110" t="str">
        <f>IF($B58="","",IF(VLOOKUP($B58,'RouteDetail&amp;ReductionPrioritySr'!$B$5:$T$566,'Route_Detail&amp;Reduction_Priority'!O$1,FALSE)="","",VLOOKUP($B58,'RouteDetail&amp;ReductionPrioritySr'!$B$5:$T$566,'Route_Detail&amp;Reduction_Priority'!O$1,FALSE)))</f>
        <v>Below</v>
      </c>
      <c r="P58" s="111" t="str">
        <f>IF($B58="","",IF(VLOOKUP($B58,'RouteDetail&amp;ReductionPrioritySr'!$B$5:$T$566,'Route_Detail&amp;Reduction_Priority'!P$1,FALSE)="","",VLOOKUP($B58,'RouteDetail&amp;ReductionPrioritySr'!$B$5:$T$566,'Route_Detail&amp;Reduction_Priority'!P$1,FALSE)))</f>
        <v>At</v>
      </c>
      <c r="Q58" s="112" t="str">
        <f>IF($B58="","",IF(VLOOKUP($B58,'RouteDetail&amp;ReductionPrioritySr'!$B$5:$T$566,'Route_Detail&amp;Reduction_Priority'!Q$1,FALSE)="","",VLOOKUP($B58,'RouteDetail&amp;ReductionPrioritySr'!$B$5:$T$566,'Route_Detail&amp;Reduction_Priority'!Q$1,FALSE)))</f>
        <v>Below</v>
      </c>
      <c r="R58" s="110" t="str">
        <f>IF($B58="","",IF(VLOOKUP($B58,'RouteDetail&amp;ReductionPrioritySr'!$B$5:$T$566,'Route_Detail&amp;Reduction_Priority'!R$1,FALSE)="","",VLOOKUP($B58,'RouteDetail&amp;ReductionPrioritySr'!$B$5:$T$566,'Route_Detail&amp;Reduction_Priority'!R$1,FALSE)))</f>
        <v>-</v>
      </c>
      <c r="S58" s="111">
        <f>IF($B58="","",IF(VLOOKUP($B58,'RouteDetail&amp;ReductionPrioritySr'!$B$5:$T$566,'Route_Detail&amp;Reduction_Priority'!S$1,FALSE)="","",VLOOKUP($B58,'RouteDetail&amp;ReductionPrioritySr'!$B$5:$T$566,'Route_Detail&amp;Reduction_Priority'!S$1,FALSE)))</f>
        <v>1</v>
      </c>
      <c r="T58" s="175">
        <f>IF($B58="","",IF(VLOOKUP($B58,'RouteDetail&amp;ReductionPrioritySr'!$B$5:$T$566,'Route_Detail&amp;Reduction_Priority'!T$1,FALSE)="","",VLOOKUP($B58,'RouteDetail&amp;ReductionPrioritySr'!$B$5:$T$566,'Route_Detail&amp;Reduction_Priority'!T$1,FALSE)))</f>
        <v>4</v>
      </c>
      <c r="U58" s="348" t="str">
        <f>IF($B58="","",IF(VLOOKUP($B58,'RouteDetail&amp;ReductionPrioritySr'!$B$5:$AT$566,'Route_Detail&amp;Reduction_Priority'!U$1,FALSE)="","",VLOOKUP($B58,'RouteDetail&amp;ReductionPrioritySr'!$B$5:$AT$566,'Route_Detail&amp;Reduction_Priority'!U$1,FALSE)))</f>
        <v>Revised</v>
      </c>
      <c r="V58" s="53" t="str">
        <f>IF($B58="","",IF(VLOOKUP($B58,'RouteDetail&amp;ReductionPrioritySr'!$B$5:$AT$566,'Route_Detail&amp;Reduction_Priority'!V$1,FALSE)=0,"",VLOOKUP($B58,'RouteDetail&amp;ReductionPrioritySr'!$B$5:$AT$566,'Route_Detail&amp;Reduction_Priority'!V$1,FALSE)))</f>
        <v>Restructure</v>
      </c>
      <c r="W58" s="358">
        <f>IF($B58="","",IF(VLOOKUP($B58,'RouteDetail&amp;ReductionPrioritySr'!$B$5:$AT$566,'Route_Detail&amp;Reduction_Priority'!W$1,FALSE)=0,"",VLOOKUP($B58,'RouteDetail&amp;ReductionPrioritySr'!$B$5:$AT$566,'Route_Detail&amp;Reduction_Priority'!W$1,FALSE)))</f>
        <v>42156</v>
      </c>
      <c r="X58" s="395" t="str">
        <f>IF($B58="","",IF(VLOOKUP($B58,'RouteDetail&amp;ReductionPrioritySr'!$B$5:$AT$566,'Route_Detail&amp;Reduction_Priority'!X$1,FALSE)="","",VLOOKUP($B58,'RouteDetail&amp;ReductionPrioritySr'!$B$5:$AT$566,'Route_Detail&amp;Reduction_Priority'!X$1,FALSE)))</f>
        <v>Revise routing to operate a clockwise loop on 28th Avenue W, Gilman Avenue W, 22nd Avenue W and Thorndyke Avenue W with service to Magnolia Village during the midday and after 7:00 PM. 
Operate service more often during commute hours since Route 19 would no longer operate and Route 24 would be reduced.</v>
      </c>
      <c r="Y58" s="110">
        <f>IF($B58="","",IF(VLOOKUP($B58,'RouteDetail&amp;ReductionPrioritySr'!$B$5:$AT$566,'Route_Detail&amp;Reduction_Priority'!Y$1,FALSE)="","",VLOOKUP($B58,'RouteDetail&amp;ReductionPrioritySr'!$B$5:$AT$566,'Route_Detail&amp;Reduction_Priority'!Y$1,FALSE)))</f>
        <v>20</v>
      </c>
      <c r="Z58" s="178">
        <f>IF($B58="","",IF(VLOOKUP($B58,'RouteDetail&amp;ReductionPrioritySr'!$B$5:$AT$566,'Route_Detail&amp;Reduction_Priority'!Z$1,FALSE)="","",VLOOKUP($B58,'RouteDetail&amp;ReductionPrioritySr'!$B$5:$AT$566,'Route_Detail&amp;Reduction_Priority'!Z$1,FALSE)))</f>
        <v>30</v>
      </c>
      <c r="AA58" s="178">
        <f>IF($B58="","",IF(VLOOKUP($B58,'RouteDetail&amp;ReductionPrioritySr'!$B$5:$AT$566,'Route_Detail&amp;Reduction_Priority'!AA$1,FALSE)="","",VLOOKUP($B58,'RouteDetail&amp;ReductionPrioritySr'!$B$5:$AT$566,'Route_Detail&amp;Reduction_Priority'!AA$1,FALSE)))</f>
        <v>60</v>
      </c>
      <c r="AB58" s="178">
        <f>IF($B58="","",IF(VLOOKUP($B58,'RouteDetail&amp;ReductionPrioritySr'!$B$5:$AT$566,'Route_Detail&amp;Reduction_Priority'!AB$1,FALSE)="","",VLOOKUP($B58,'RouteDetail&amp;ReductionPrioritySr'!$B$5:$AT$566,'Route_Detail&amp;Reduction_Priority'!AB$1,FALSE)))</f>
        <v>60</v>
      </c>
      <c r="AC58" s="178">
        <f>IF($B58="","",IF(VLOOKUP($B58,'RouteDetail&amp;ReductionPrioritySr'!$B$5:$AT$566,'Route_Detail&amp;Reduction_Priority'!AC$1,FALSE)="","",VLOOKUP($B58,'RouteDetail&amp;ReductionPrioritySr'!$B$5:$AT$566,'Route_Detail&amp;Reduction_Priority'!AC$1,FALSE)))</f>
        <v>60</v>
      </c>
      <c r="AD58" s="350" t="str">
        <f>IF($B58="","",IF(VLOOKUP($B58,'RouteDetail&amp;ReductionPrioritySr'!$B$5:$AT$566,'Route_Detail&amp;Reduction_Priority'!AD$1,FALSE)=0,"",VLOOKUP($B58,'RouteDetail&amp;ReductionPrioritySr'!$B$5:$AT$566,'Route_Detail&amp;Reduction_Priority'!AD$1,FALSE)))</f>
        <v>Before 10:00 PM</v>
      </c>
      <c r="AE58" s="397" t="str">
        <f>IF($B58="","",IF(VLOOKUP($B58,'RouteDetail&amp;ReductionPrioritySr'!$B$5:$AT$566,'Route_Detail&amp;Reduction_Priority'!AE$1,FALSE)=0,"",VLOOKUP($B58,'RouteDetail&amp;ReductionPrioritySr'!$B$5:$AT$566,'Route_Detail&amp;Reduction_Priority'!AE$1,FALSE)))</f>
        <v>In Discovery Park and Lawtonwood, use revised Route 33 on W Government Way.</v>
      </c>
      <c r="AF58" s="147">
        <f>IF($B58="","",IF(VLOOKUP($B58,'RouteDetail&amp;ReductionPrioritySr'!$B$5:$AT$566,'Route_Detail&amp;Reduction_Priority'!AF$1,FALSE)="","",VLOOKUP($B58,'RouteDetail&amp;ReductionPrioritySr'!$B$5:$AT$566,'Route_Detail&amp;Reduction_Priority'!AF$1,FALSE)))</f>
        <v>3</v>
      </c>
      <c r="AG58" s="147">
        <f>IF($B58="","",IF(VLOOKUP($B58,'RouteDetail&amp;ReductionPrioritySr'!$B$5:$AT$566,'Route_Detail&amp;Reduction_Priority'!AG$1,FALSE)="","",VLOOKUP($B58,'RouteDetail&amp;ReductionPrioritySr'!$B$5:$AT$566,'Route_Detail&amp;Reduction_Priority'!AG$1,FALSE)))</f>
        <v>3</v>
      </c>
      <c r="AH58" s="147">
        <f>IF($B58="","",IF(VLOOKUP($B58,'RouteDetail&amp;ReductionPrioritySr'!$B$5:$AT$566,'Route_Detail&amp;Reduction_Priority'!AH$1,FALSE)="","",VLOOKUP($B58,'RouteDetail&amp;ReductionPrioritySr'!$B$5:$AT$566,'Route_Detail&amp;Reduction_Priority'!AH$1,FALSE)))</f>
        <v>1</v>
      </c>
      <c r="AI58" s="147">
        <f>IF($B58="","",IF(VLOOKUP($B58,'RouteDetail&amp;ReductionPrioritySr'!$B$5:$AT$566,'Route_Detail&amp;Reduction_Priority'!AI$1,FALSE)="","",VLOOKUP($B58,'RouteDetail&amp;ReductionPrioritySr'!$B$5:$AT$566,'Route_Detail&amp;Reduction_Priority'!AI$1,FALSE)))</f>
        <v>1</v>
      </c>
      <c r="AJ58" s="147">
        <f>IF($B58="","",IF(VLOOKUP($B58,'RouteDetail&amp;ReductionPrioritySr'!$B$5:$AT$566,'Route_Detail&amp;Reduction_Priority'!AJ$1,FALSE)="","",VLOOKUP($B58,'RouteDetail&amp;ReductionPrioritySr'!$B$5:$AT$566,'Route_Detail&amp;Reduction_Priority'!AJ$1,FALSE)))</f>
        <v>2</v>
      </c>
      <c r="AK58" s="147">
        <f>IF($B58="","",IF(VLOOKUP($B58,'RouteDetail&amp;ReductionPrioritySr'!$B$5:$AT$566,'Route_Detail&amp;Reduction_Priority'!AK$1,FALSE)="","",VLOOKUP($B58,'RouteDetail&amp;ReductionPrioritySr'!$B$5:$AT$566,'Route_Detail&amp;Reduction_Priority'!AK$1,FALSE)))</f>
        <v>1</v>
      </c>
    </row>
    <row r="59" spans="1:37" ht="15" customHeight="1" x14ac:dyDescent="0.25">
      <c r="A59">
        <v>37</v>
      </c>
      <c r="B59" s="110">
        <f>IF(HLOOKUP($C$3,'Route by Jurisdiction'!$A$1:$AP$214,A59,FALSE)="","",HLOOKUP($C$3,'Route by Jurisdiction'!$A$1:$AP$214,A59,FALSE))</f>
        <v>36</v>
      </c>
      <c r="C59" s="110" t="str">
        <f>IF($B59="","",IF(VLOOKUP($B59,'RouteDetail&amp;ReductionPrioritySr'!$B$5:$T$566,'Route_Detail&amp;Reduction_Priority'!C$1,FALSE)="","",VLOOKUP($B59,'RouteDetail&amp;ReductionPrioritySr'!$B$5:$T$566,'Route_Detail&amp;Reduction_Priority'!C$1,FALSE)))</f>
        <v>36*</v>
      </c>
      <c r="D59" s="71" t="str">
        <f>IF($B59="","",IF(VLOOKUP($B59,'RouteDetail&amp;ReductionPrioritySr'!$B$5:$T$566,'Route_Detail&amp;Reduction_Priority'!D$1,FALSE)="","",VLOOKUP($B59,'RouteDetail&amp;ReductionPrioritySr'!$B$5:$T$566,'Route_Detail&amp;Reduction_Priority'!D$1,FALSE)))</f>
        <v>Othello Station - Beacon Hill - Seattle CBD</v>
      </c>
      <c r="E59" s="170">
        <f>IF($B59="","",IF(VLOOKUP($B59,'RouteDetail&amp;ReductionPrioritySr'!$B$5:$T$566,'Route_Detail&amp;Reduction_Priority'!E$1,FALSE)="","",VLOOKUP($B59,'RouteDetail&amp;ReductionPrioritySr'!$B$5:$T$566,'Route_Detail&amp;Reduction_Priority'!E$1,FALSE)))</f>
        <v>45.7</v>
      </c>
      <c r="F59" s="162">
        <f>IF($B59="","",IF(VLOOKUP($B59,'RouteDetail&amp;ReductionPrioritySr'!$B$5:$T$566,'Route_Detail&amp;Reduction_Priority'!F$1,FALSE)="","",VLOOKUP($B59,'RouteDetail&amp;ReductionPrioritySr'!$B$5:$T$566,'Route_Detail&amp;Reduction_Priority'!F$1,FALSE)))</f>
        <v>12.9</v>
      </c>
      <c r="G59" s="162">
        <f>IF($B59="","",IF(VLOOKUP($B59,'RouteDetail&amp;ReductionPrioritySr'!$B$5:$T$566,'Route_Detail&amp;Reduction_Priority'!G$1,FALSE)="","",VLOOKUP($B59,'RouteDetail&amp;ReductionPrioritySr'!$B$5:$T$566,'Route_Detail&amp;Reduction_Priority'!G$1,FALSE)))</f>
        <v>51.3</v>
      </c>
      <c r="H59" s="162">
        <f>IF($B59="","",IF(VLOOKUP($B59,'RouteDetail&amp;ReductionPrioritySr'!$B$5:$T$566,'Route_Detail&amp;Reduction_Priority'!H$1,FALSE)="","",VLOOKUP($B59,'RouteDetail&amp;ReductionPrioritySr'!$B$5:$T$566,'Route_Detail&amp;Reduction_Priority'!H$1,FALSE)))</f>
        <v>13.7</v>
      </c>
      <c r="I59" s="162">
        <f>IF($B59="","",IF(VLOOKUP($B59,'RouteDetail&amp;ReductionPrioritySr'!$B$5:$T$566,'Route_Detail&amp;Reduction_Priority'!I$1,FALSE)="","",VLOOKUP($B59,'RouteDetail&amp;ReductionPrioritySr'!$B$5:$T$566,'Route_Detail&amp;Reduction_Priority'!I$1,FALSE)))</f>
        <v>27.6</v>
      </c>
      <c r="J59" s="171">
        <f>IF($B59="","",IF(VLOOKUP($B59,'RouteDetail&amp;ReductionPrioritySr'!$B$5:$T$566,'Route_Detail&amp;Reduction_Priority'!J$1,FALSE)="","",VLOOKUP($B59,'RouteDetail&amp;ReductionPrioritySr'!$B$5:$T$566,'Route_Detail&amp;Reduction_Priority'!J$1,FALSE)))</f>
        <v>7.4</v>
      </c>
      <c r="K59" s="62">
        <f>IF($B59="","",IF(VLOOKUP($B59,'RouteDetail&amp;ReductionPrioritySr'!$B$5:$T$566,'Route_Detail&amp;Reduction_Priority'!K$1,FALSE)="","",VLOOKUP($B59,'RouteDetail&amp;ReductionPrioritySr'!$B$5:$T$566,'Route_Detail&amp;Reduction_Priority'!K$1,FALSE)))</f>
        <v>13</v>
      </c>
      <c r="L59" s="62" t="str">
        <f>IF($B59="","",IF(VLOOKUP($B59,'RouteDetail&amp;ReductionPrioritySr'!$B$5:$T$566,'Route_Detail&amp;Reduction_Priority'!L$1,FALSE)="","",VLOOKUP($B59,'RouteDetail&amp;ReductionPrioritySr'!$B$5:$T$566,'Route_Detail&amp;Reduction_Priority'!L$1,FALSE)))</f>
        <v>Very Frequent</v>
      </c>
      <c r="M59" s="110" t="str">
        <f>IF($B59="","",IF(VLOOKUP($B59,'RouteDetail&amp;ReductionPrioritySr'!$B$5:$T$566,'Route_Detail&amp;Reduction_Priority'!M$1,FALSE)="","",VLOOKUP($B59,'RouteDetail&amp;ReductionPrioritySr'!$B$5:$T$566,'Route_Detail&amp;Reduction_Priority'!M$1,FALSE)))</f>
        <v/>
      </c>
      <c r="N59" s="112" t="str">
        <f>IF($B59="","",IF(VLOOKUP($B59,'RouteDetail&amp;ReductionPrioritySr'!$B$5:$T$566,'Route_Detail&amp;Reduction_Priority'!N$1,FALSE)="","",VLOOKUP($B59,'RouteDetail&amp;ReductionPrioritySr'!$B$5:$T$566,'Route_Detail&amp;Reduction_Priority'!N$1,FALSE)))</f>
        <v/>
      </c>
      <c r="O59" s="110" t="str">
        <f>IF($B59="","",IF(VLOOKUP($B59,'RouteDetail&amp;ReductionPrioritySr'!$B$5:$T$566,'Route_Detail&amp;Reduction_Priority'!O$1,FALSE)="","",VLOOKUP($B59,'RouteDetail&amp;ReductionPrioritySr'!$B$5:$T$566,'Route_Detail&amp;Reduction_Priority'!O$1,FALSE)))</f>
        <v>At</v>
      </c>
      <c r="P59" s="111" t="str">
        <f>IF($B59="","",IF(VLOOKUP($B59,'RouteDetail&amp;ReductionPrioritySr'!$B$5:$T$566,'Route_Detail&amp;Reduction_Priority'!P$1,FALSE)="","",VLOOKUP($B59,'RouteDetail&amp;ReductionPrioritySr'!$B$5:$T$566,'Route_Detail&amp;Reduction_Priority'!P$1,FALSE)))</f>
        <v>At</v>
      </c>
      <c r="Q59" s="112" t="str">
        <f>IF($B59="","",IF(VLOOKUP($B59,'RouteDetail&amp;ReductionPrioritySr'!$B$5:$T$566,'Route_Detail&amp;Reduction_Priority'!Q$1,FALSE)="","",VLOOKUP($B59,'RouteDetail&amp;ReductionPrioritySr'!$B$5:$T$566,'Route_Detail&amp;Reduction_Priority'!Q$1,FALSE)))</f>
        <v>At</v>
      </c>
      <c r="R59" s="110">
        <f>IF($B59="","",IF(VLOOKUP($B59,'RouteDetail&amp;ReductionPrioritySr'!$B$5:$T$566,'Route_Detail&amp;Reduction_Priority'!R$1,FALSE)="","",VLOOKUP($B59,'RouteDetail&amp;ReductionPrioritySr'!$B$5:$T$566,'Route_Detail&amp;Reduction_Priority'!R$1,FALSE)))</f>
        <v>3</v>
      </c>
      <c r="S59" s="111" t="str">
        <f>IF($B59="","",IF(VLOOKUP($B59,'RouteDetail&amp;ReductionPrioritySr'!$B$5:$T$566,'Route_Detail&amp;Reduction_Priority'!S$1,FALSE)="","",VLOOKUP($B59,'RouteDetail&amp;ReductionPrioritySr'!$B$5:$T$566,'Route_Detail&amp;Reduction_Priority'!S$1,FALSE)))</f>
        <v>-</v>
      </c>
      <c r="T59" s="175">
        <f>IF($B59="","",IF(VLOOKUP($B59,'RouteDetail&amp;ReductionPrioritySr'!$B$5:$T$566,'Route_Detail&amp;Reduction_Priority'!T$1,FALSE)="","",VLOOKUP($B59,'RouteDetail&amp;ReductionPrioritySr'!$B$5:$T$566,'Route_Detail&amp;Reduction_Priority'!T$1,FALSE)))</f>
        <v>3</v>
      </c>
      <c r="U59" s="348" t="str">
        <f>IF($B59="","",IF(VLOOKUP($B59,'RouteDetail&amp;ReductionPrioritySr'!$B$5:$AT$566,'Route_Detail&amp;Reduction_Priority'!U$1,FALSE)="","",VLOOKUP($B59,'RouteDetail&amp;ReductionPrioritySr'!$B$5:$AT$566,'Route_Detail&amp;Reduction_Priority'!U$1,FALSE)))</f>
        <v>Revised</v>
      </c>
      <c r="V59" s="53" t="str">
        <f>IF($B59="","",IF(VLOOKUP($B59,'RouteDetail&amp;ReductionPrioritySr'!$B$5:$AT$566,'Route_Detail&amp;Reduction_Priority'!V$1,FALSE)=0,"",VLOOKUP($B59,'RouteDetail&amp;ReductionPrioritySr'!$B$5:$AT$566,'Route_Detail&amp;Reduction_Priority'!V$1,FALSE)))</f>
        <v>Restructure</v>
      </c>
      <c r="W59" s="358">
        <f>IF($B59="","",IF(VLOOKUP($B59,'RouteDetail&amp;ReductionPrioritySr'!$B$5:$AT$566,'Route_Detail&amp;Reduction_Priority'!W$1,FALSE)=0,"",VLOOKUP($B59,'RouteDetail&amp;ReductionPrioritySr'!$B$5:$AT$566,'Route_Detail&amp;Reduction_Priority'!W$1,FALSE)))</f>
        <v>42248</v>
      </c>
      <c r="X59" s="395" t="str">
        <f>IF($B59="","",IF(VLOOKUP($B59,'RouteDetail&amp;ReductionPrioritySr'!$B$5:$AT$566,'Route_Detail&amp;Reduction_Priority'!X$1,FALSE)="","",VLOOKUP($B59,'RouteDetail&amp;ReductionPrioritySr'!$B$5:$AT$566,'Route_Detail&amp;Reduction_Priority'!X$1,FALSE)))</f>
        <v>Connect with Route 70 to make it more efficient to operate. 
End service earlier.
Operate service less often.</v>
      </c>
      <c r="Y59" s="110">
        <f>IF($B59="","",IF(VLOOKUP($B59,'RouteDetail&amp;ReductionPrioritySr'!$B$5:$AT$566,'Route_Detail&amp;Reduction_Priority'!Y$1,FALSE)="","",VLOOKUP($B59,'RouteDetail&amp;ReductionPrioritySr'!$B$5:$AT$566,'Route_Detail&amp;Reduction_Priority'!Y$1,FALSE)))</f>
        <v>10</v>
      </c>
      <c r="Z59" s="178">
        <f>IF($B59="","",IF(VLOOKUP($B59,'RouteDetail&amp;ReductionPrioritySr'!$B$5:$AT$566,'Route_Detail&amp;Reduction_Priority'!Z$1,FALSE)="","",VLOOKUP($B59,'RouteDetail&amp;ReductionPrioritySr'!$B$5:$AT$566,'Route_Detail&amp;Reduction_Priority'!Z$1,FALSE)))</f>
        <v>15</v>
      </c>
      <c r="AA59" s="178" t="str">
        <f>IF($B59="","",IF(VLOOKUP($B59,'RouteDetail&amp;ReductionPrioritySr'!$B$5:$AT$566,'Route_Detail&amp;Reduction_Priority'!AA$1,FALSE)="","",VLOOKUP($B59,'RouteDetail&amp;ReductionPrioritySr'!$B$5:$AT$566,'Route_Detail&amp;Reduction_Priority'!AA$1,FALSE)))</f>
        <v>20-30</v>
      </c>
      <c r="AB59" s="178">
        <f>IF($B59="","",IF(VLOOKUP($B59,'RouteDetail&amp;ReductionPrioritySr'!$B$5:$AT$566,'Route_Detail&amp;Reduction_Priority'!AB$1,FALSE)="","",VLOOKUP($B59,'RouteDetail&amp;ReductionPrioritySr'!$B$5:$AT$566,'Route_Detail&amp;Reduction_Priority'!AB$1,FALSE)))</f>
        <v>15</v>
      </c>
      <c r="AC59" s="178">
        <f>IF($B59="","",IF(VLOOKUP($B59,'RouteDetail&amp;ReductionPrioritySr'!$B$5:$AT$566,'Route_Detail&amp;Reduction_Priority'!AC$1,FALSE)="","",VLOOKUP($B59,'RouteDetail&amp;ReductionPrioritySr'!$B$5:$AT$566,'Route_Detail&amp;Reduction_Priority'!AC$1,FALSE)))</f>
        <v>20</v>
      </c>
      <c r="AD59" s="350" t="str">
        <f>IF($B59="","",IF(VLOOKUP($B59,'RouteDetail&amp;ReductionPrioritySr'!$B$5:$AT$566,'Route_Detail&amp;Reduction_Priority'!AD$1,FALSE)=0,"",VLOOKUP($B59,'RouteDetail&amp;ReductionPrioritySr'!$B$5:$AT$566,'Route_Detail&amp;Reduction_Priority'!AD$1,FALSE)))</f>
        <v>Before 12:00 AM</v>
      </c>
      <c r="AE59" s="397" t="str">
        <f>IF($B59="","",IF(VLOOKUP($B59,'RouteDetail&amp;ReductionPrioritySr'!$B$5:$AT$566,'Route_Detail&amp;Reduction_Priority'!AE$1,FALSE)=0,"",VLOOKUP($B59,'RouteDetail&amp;ReductionPrioritySr'!$B$5:$AT$566,'Route_Detail&amp;Reduction_Priority'!AE$1,FALSE)))</f>
        <v/>
      </c>
      <c r="AF59" s="147">
        <f>IF($B59="","",IF(VLOOKUP($B59,'RouteDetail&amp;ReductionPrioritySr'!$B$5:$AT$566,'Route_Detail&amp;Reduction_Priority'!AF$1,FALSE)="","",VLOOKUP($B59,'RouteDetail&amp;ReductionPrioritySr'!$B$5:$AT$566,'Route_Detail&amp;Reduction_Priority'!AF$1,FALSE)))</f>
        <v>3</v>
      </c>
      <c r="AG59" s="147">
        <f>IF($B59="","",IF(VLOOKUP($B59,'RouteDetail&amp;ReductionPrioritySr'!$B$5:$AT$566,'Route_Detail&amp;Reduction_Priority'!AG$1,FALSE)="","",VLOOKUP($B59,'RouteDetail&amp;ReductionPrioritySr'!$B$5:$AT$566,'Route_Detail&amp;Reduction_Priority'!AG$1,FALSE)))</f>
        <v>2</v>
      </c>
      <c r="AH59" s="147">
        <f>IF($B59="","",IF(VLOOKUP($B59,'RouteDetail&amp;ReductionPrioritySr'!$B$5:$AT$566,'Route_Detail&amp;Reduction_Priority'!AH$1,FALSE)="","",VLOOKUP($B59,'RouteDetail&amp;ReductionPrioritySr'!$B$5:$AT$566,'Route_Detail&amp;Reduction_Priority'!AH$1,FALSE)))</f>
        <v>3</v>
      </c>
      <c r="AI59" s="147">
        <f>IF($B59="","",IF(VLOOKUP($B59,'RouteDetail&amp;ReductionPrioritySr'!$B$5:$AT$566,'Route_Detail&amp;Reduction_Priority'!AI$1,FALSE)="","",VLOOKUP($B59,'RouteDetail&amp;ReductionPrioritySr'!$B$5:$AT$566,'Route_Detail&amp;Reduction_Priority'!AI$1,FALSE)))</f>
        <v>3</v>
      </c>
      <c r="AJ59" s="147">
        <f>IF($B59="","",IF(VLOOKUP($B59,'RouteDetail&amp;ReductionPrioritySr'!$B$5:$AT$566,'Route_Detail&amp;Reduction_Priority'!AJ$1,FALSE)="","",VLOOKUP($B59,'RouteDetail&amp;ReductionPrioritySr'!$B$5:$AT$566,'Route_Detail&amp;Reduction_Priority'!AJ$1,FALSE)))</f>
        <v>3</v>
      </c>
      <c r="AK59" s="147">
        <f>IF($B59="","",IF(VLOOKUP($B59,'RouteDetail&amp;ReductionPrioritySr'!$B$5:$AT$566,'Route_Detail&amp;Reduction_Priority'!AK$1,FALSE)="","",VLOOKUP($B59,'RouteDetail&amp;ReductionPrioritySr'!$B$5:$AT$566,'Route_Detail&amp;Reduction_Priority'!AK$1,FALSE)))</f>
        <v>2</v>
      </c>
    </row>
    <row r="60" spans="1:37" ht="15" customHeight="1" x14ac:dyDescent="0.25">
      <c r="A60">
        <v>38</v>
      </c>
      <c r="B60" s="110">
        <f>IF(HLOOKUP($C$3,'Route by Jurisdiction'!$A$1:$AP$214,A60,FALSE)="","",HLOOKUP($C$3,'Route by Jurisdiction'!$A$1:$AP$214,A60,FALSE))</f>
        <v>37</v>
      </c>
      <c r="C60" s="110" t="str">
        <f>IF($B60="","",IF(VLOOKUP($B60,'RouteDetail&amp;ReductionPrioritySr'!$B$5:$T$566,'Route_Detail&amp;Reduction_Priority'!C$1,FALSE)="","",VLOOKUP($B60,'RouteDetail&amp;ReductionPrioritySr'!$B$5:$T$566,'Route_Detail&amp;Reduction_Priority'!C$1,FALSE)))</f>
        <v>37*</v>
      </c>
      <c r="D60" s="71" t="str">
        <f>IF($B60="","",IF(VLOOKUP($B60,'RouteDetail&amp;ReductionPrioritySr'!$B$5:$T$566,'Route_Detail&amp;Reduction_Priority'!D$1,FALSE)="","",VLOOKUP($B60,'RouteDetail&amp;ReductionPrioritySr'!$B$5:$T$566,'Route_Detail&amp;Reduction_Priority'!D$1,FALSE)))</f>
        <v>Alaska Junction - Alki - Seattle CBD</v>
      </c>
      <c r="E60" s="170">
        <f>IF($B60="","",IF(VLOOKUP($B60,'RouteDetail&amp;ReductionPrioritySr'!$B$5:$T$566,'Route_Detail&amp;Reduction_Priority'!E$1,FALSE)="","",VLOOKUP($B60,'RouteDetail&amp;ReductionPrioritySr'!$B$5:$T$566,'Route_Detail&amp;Reduction_Priority'!E$1,FALSE)))</f>
        <v>21.3</v>
      </c>
      <c r="F60" s="162">
        <f>IF($B60="","",IF(VLOOKUP($B60,'RouteDetail&amp;ReductionPrioritySr'!$B$5:$T$566,'Route_Detail&amp;Reduction_Priority'!F$1,FALSE)="","",VLOOKUP($B60,'RouteDetail&amp;ReductionPrioritySr'!$B$5:$T$566,'Route_Detail&amp;Reduction_Priority'!F$1,FALSE)))</f>
        <v>8.1</v>
      </c>
      <c r="G60" s="162" t="str">
        <f>IF($B60="","",IF(VLOOKUP($B60,'RouteDetail&amp;ReductionPrioritySr'!$B$5:$T$566,'Route_Detail&amp;Reduction_Priority'!G$1,FALSE)="","",VLOOKUP($B60,'RouteDetail&amp;ReductionPrioritySr'!$B$5:$T$566,'Route_Detail&amp;Reduction_Priority'!G$1,FALSE)))</f>
        <v xml:space="preserve"> </v>
      </c>
      <c r="H60" s="162" t="str">
        <f>IF($B60="","",IF(VLOOKUP($B60,'RouteDetail&amp;ReductionPrioritySr'!$B$5:$T$566,'Route_Detail&amp;Reduction_Priority'!H$1,FALSE)="","",VLOOKUP($B60,'RouteDetail&amp;ReductionPrioritySr'!$B$5:$T$566,'Route_Detail&amp;Reduction_Priority'!H$1,FALSE)))</f>
        <v xml:space="preserve"> </v>
      </c>
      <c r="I60" s="162" t="str">
        <f>IF($B60="","",IF(VLOOKUP($B60,'RouteDetail&amp;ReductionPrioritySr'!$B$5:$T$566,'Route_Detail&amp;Reduction_Priority'!I$1,FALSE)="","",VLOOKUP($B60,'RouteDetail&amp;ReductionPrioritySr'!$B$5:$T$566,'Route_Detail&amp;Reduction_Priority'!I$1,FALSE)))</f>
        <v xml:space="preserve"> </v>
      </c>
      <c r="J60" s="171" t="str">
        <f>IF($B60="","",IF(VLOOKUP($B60,'RouteDetail&amp;ReductionPrioritySr'!$B$5:$T$566,'Route_Detail&amp;Reduction_Priority'!J$1,FALSE)="","",VLOOKUP($B60,'RouteDetail&amp;ReductionPrioritySr'!$B$5:$T$566,'Route_Detail&amp;Reduction_Priority'!J$1,FALSE)))</f>
        <v xml:space="preserve"> </v>
      </c>
      <c r="K60" s="62" t="str">
        <f>IF($B60="","",IF(VLOOKUP($B60,'RouteDetail&amp;ReductionPrioritySr'!$B$5:$T$566,'Route_Detail&amp;Reduction_Priority'!K$1,FALSE)="","",VLOOKUP($B60,'RouteDetail&amp;ReductionPrioritySr'!$B$5:$T$566,'Route_Detail&amp;Reduction_Priority'!K$1,FALSE)))</f>
        <v>Peak</v>
      </c>
      <c r="L60" s="62" t="str">
        <f>IF($B60="","",IF(VLOOKUP($B60,'RouteDetail&amp;ReductionPrioritySr'!$B$5:$T$566,'Route_Detail&amp;Reduction_Priority'!L$1,FALSE)="","",VLOOKUP($B60,'RouteDetail&amp;ReductionPrioritySr'!$B$5:$T$566,'Route_Detail&amp;Reduction_Priority'!L$1,FALSE)))</f>
        <v>Peak</v>
      </c>
      <c r="M60" s="110" t="str">
        <f>IF($B60="","",IF(VLOOKUP($B60,'RouteDetail&amp;ReductionPrioritySr'!$B$5:$T$566,'Route_Detail&amp;Reduction_Priority'!M$1,FALSE)="","",VLOOKUP($B60,'RouteDetail&amp;ReductionPrioritySr'!$B$5:$T$566,'Route_Detail&amp;Reduction_Priority'!M$1,FALSE)))</f>
        <v>Yes</v>
      </c>
      <c r="N60" s="112" t="str">
        <f>IF($B60="","",IF(VLOOKUP($B60,'RouteDetail&amp;ReductionPrioritySr'!$B$5:$T$566,'Route_Detail&amp;Reduction_Priority'!N$1,FALSE)="","",VLOOKUP($B60,'RouteDetail&amp;ReductionPrioritySr'!$B$5:$T$566,'Route_Detail&amp;Reduction_Priority'!N$1,FALSE)))</f>
        <v>Yes</v>
      </c>
      <c r="O60" s="110" t="str">
        <f>IF($B60="","",IF(VLOOKUP($B60,'RouteDetail&amp;ReductionPrioritySr'!$B$5:$T$566,'Route_Detail&amp;Reduction_Priority'!O$1,FALSE)="","",VLOOKUP($B60,'RouteDetail&amp;ReductionPrioritySr'!$B$5:$T$566,'Route_Detail&amp;Reduction_Priority'!O$1,FALSE)))</f>
        <v>Peak</v>
      </c>
      <c r="P60" s="111" t="str">
        <f>IF($B60="","",IF(VLOOKUP($B60,'RouteDetail&amp;ReductionPrioritySr'!$B$5:$T$566,'Route_Detail&amp;Reduction_Priority'!P$1,FALSE)="","",VLOOKUP($B60,'RouteDetail&amp;ReductionPrioritySr'!$B$5:$T$566,'Route_Detail&amp;Reduction_Priority'!P$1,FALSE)))</f>
        <v>Peak</v>
      </c>
      <c r="Q60" s="112" t="str">
        <f>IF($B60="","",IF(VLOOKUP($B60,'RouteDetail&amp;ReductionPrioritySr'!$B$5:$T$566,'Route_Detail&amp;Reduction_Priority'!Q$1,FALSE)="","",VLOOKUP($B60,'RouteDetail&amp;ReductionPrioritySr'!$B$5:$T$566,'Route_Detail&amp;Reduction_Priority'!Q$1,FALSE)))</f>
        <v>Peak</v>
      </c>
      <c r="R60" s="110">
        <f>IF($B60="","",IF(VLOOKUP($B60,'RouteDetail&amp;ReductionPrioritySr'!$B$5:$T$566,'Route_Detail&amp;Reduction_Priority'!R$1,FALSE)="","",VLOOKUP($B60,'RouteDetail&amp;ReductionPrioritySr'!$B$5:$T$566,'Route_Detail&amp;Reduction_Priority'!R$1,FALSE)))</f>
        <v>3</v>
      </c>
      <c r="S60" s="111" t="str">
        <f>IF($B60="","",IF(VLOOKUP($B60,'RouteDetail&amp;ReductionPrioritySr'!$B$5:$T$566,'Route_Detail&amp;Reduction_Priority'!S$1,FALSE)="","",VLOOKUP($B60,'RouteDetail&amp;ReductionPrioritySr'!$B$5:$T$566,'Route_Detail&amp;Reduction_Priority'!S$1,FALSE)))</f>
        <v>-</v>
      </c>
      <c r="T60" s="175" t="str">
        <f>IF($B60="","",IF(VLOOKUP($B60,'RouteDetail&amp;ReductionPrioritySr'!$B$5:$T$566,'Route_Detail&amp;Reduction_Priority'!T$1,FALSE)="","",VLOOKUP($B60,'RouteDetail&amp;ReductionPrioritySr'!$B$5:$T$566,'Route_Detail&amp;Reduction_Priority'!T$1,FALSE)))</f>
        <v>-</v>
      </c>
      <c r="U60" s="348" t="str">
        <f>IF($B60="","",IF(VLOOKUP($B60,'RouteDetail&amp;ReductionPrioritySr'!$B$5:$AT$566,'Route_Detail&amp;Reduction_Priority'!U$1,FALSE)="","",VLOOKUP($B60,'RouteDetail&amp;ReductionPrioritySr'!$B$5:$AT$566,'Route_Detail&amp;Reduction_Priority'!U$1,FALSE)))</f>
        <v>Deleted</v>
      </c>
      <c r="V60" s="53" t="str">
        <f>IF($B60="","",IF(VLOOKUP($B60,'RouteDetail&amp;ReductionPrioritySr'!$B$5:$AT$566,'Route_Detail&amp;Reduction_Priority'!V$1,FALSE)=0,"",VLOOKUP($B60,'RouteDetail&amp;ReductionPrioritySr'!$B$5:$AT$566,'Route_Detail&amp;Reduction_Priority'!V$1,FALSE)))</f>
        <v>Restructure</v>
      </c>
      <c r="W60" s="358">
        <f>IF($B60="","",IF(VLOOKUP($B60,'RouteDetail&amp;ReductionPrioritySr'!$B$5:$AT$566,'Route_Detail&amp;Reduction_Priority'!W$1,FALSE)=0,"",VLOOKUP($B60,'RouteDetail&amp;ReductionPrioritySr'!$B$5:$AT$566,'Route_Detail&amp;Reduction_Priority'!W$1,FALSE)))</f>
        <v>42248</v>
      </c>
      <c r="X60" s="395" t="str">
        <f>IF($B60="","",IF(VLOOKUP($B60,'RouteDetail&amp;ReductionPrioritySr'!$B$5:$AT$566,'Route_Detail&amp;Reduction_Priority'!X$1,FALSE)="","",VLOOKUP($B60,'RouteDetail&amp;ReductionPrioritySr'!$B$5:$AT$566,'Route_Detail&amp;Reduction_Priority'!X$1,FALSE)))</f>
        <v>Delete</v>
      </c>
      <c r="Y60" s="110" t="str">
        <f>IF($B60="","",IF(VLOOKUP($B60,'RouteDetail&amp;ReductionPrioritySr'!$B$5:$AT$566,'Route_Detail&amp;Reduction_Priority'!Y$1,FALSE)="","",VLOOKUP($B60,'RouteDetail&amp;ReductionPrioritySr'!$B$5:$AT$566,'Route_Detail&amp;Reduction_Priority'!Y$1,FALSE)))</f>
        <v/>
      </c>
      <c r="Z60" s="178" t="str">
        <f>IF($B60="","",IF(VLOOKUP($B60,'RouteDetail&amp;ReductionPrioritySr'!$B$5:$AT$566,'Route_Detail&amp;Reduction_Priority'!Z$1,FALSE)="","",VLOOKUP($B60,'RouteDetail&amp;ReductionPrioritySr'!$B$5:$AT$566,'Route_Detail&amp;Reduction_Priority'!Z$1,FALSE)))</f>
        <v/>
      </c>
      <c r="AA60" s="178" t="str">
        <f>IF($B60="","",IF(VLOOKUP($B60,'RouteDetail&amp;ReductionPrioritySr'!$B$5:$AT$566,'Route_Detail&amp;Reduction_Priority'!AA$1,FALSE)="","",VLOOKUP($B60,'RouteDetail&amp;ReductionPrioritySr'!$B$5:$AT$566,'Route_Detail&amp;Reduction_Priority'!AA$1,FALSE)))</f>
        <v/>
      </c>
      <c r="AB60" s="178" t="str">
        <f>IF($B60="","",IF(VLOOKUP($B60,'RouteDetail&amp;ReductionPrioritySr'!$B$5:$AT$566,'Route_Detail&amp;Reduction_Priority'!AB$1,FALSE)="","",VLOOKUP($B60,'RouteDetail&amp;ReductionPrioritySr'!$B$5:$AT$566,'Route_Detail&amp;Reduction_Priority'!AB$1,FALSE)))</f>
        <v/>
      </c>
      <c r="AC60" s="178" t="str">
        <f>IF($B60="","",IF(VLOOKUP($B60,'RouteDetail&amp;ReductionPrioritySr'!$B$5:$AT$566,'Route_Detail&amp;Reduction_Priority'!AC$1,FALSE)="","",VLOOKUP($B60,'RouteDetail&amp;ReductionPrioritySr'!$B$5:$AT$566,'Route_Detail&amp;Reduction_Priority'!AC$1,FALSE)))</f>
        <v/>
      </c>
      <c r="AD60" s="350" t="str">
        <f>IF($B60="","",IF(VLOOKUP($B60,'RouteDetail&amp;ReductionPrioritySr'!$B$5:$AT$566,'Route_Detail&amp;Reduction_Priority'!AD$1,FALSE)=0,"",VLOOKUP($B60,'RouteDetail&amp;ReductionPrioritySr'!$B$5:$AT$566,'Route_Detail&amp;Reduction_Priority'!AD$1,FALSE)))</f>
        <v/>
      </c>
      <c r="AE60" s="397" t="str">
        <f>IF($B60="","",IF(VLOOKUP($B60,'RouteDetail&amp;ReductionPrioritySr'!$B$5:$AT$566,'Route_Detail&amp;Reduction_Priority'!AE$1,FALSE)=0,"",VLOOKUP($B60,'RouteDetail&amp;ReductionPrioritySr'!$B$5:$AT$566,'Route_Detail&amp;Reduction_Priority'!AE$1,FALSE)))</f>
        <v xml:space="preserve">On Beach Drive SW, Metro’s RideShare, VanPool, or Hyde Shuttle programs may be options.
On Alki and Harbor Avenue SW, use Water Taxi shuttle routes 773 or 775 (both unchanged).
In the Alki neighborhood, use Route 56 Express.
</v>
      </c>
      <c r="AF60" s="147">
        <f>IF($B60="","",IF(VLOOKUP($B60,'RouteDetail&amp;ReductionPrioritySr'!$B$5:$AT$566,'Route_Detail&amp;Reduction_Priority'!AF$1,FALSE)="","",VLOOKUP($B60,'RouteDetail&amp;ReductionPrioritySr'!$B$5:$AT$566,'Route_Detail&amp;Reduction_Priority'!AF$1,FALSE)))</f>
        <v>1</v>
      </c>
      <c r="AG60" s="147">
        <f>IF($B60="","",IF(VLOOKUP($B60,'RouteDetail&amp;ReductionPrioritySr'!$B$5:$AT$566,'Route_Detail&amp;Reduction_Priority'!AG$1,FALSE)="","",VLOOKUP($B60,'RouteDetail&amp;ReductionPrioritySr'!$B$5:$AT$566,'Route_Detail&amp;Reduction_Priority'!AG$1,FALSE)))</f>
        <v>1</v>
      </c>
      <c r="AH60" s="147" t="str">
        <f>IF($B60="","",IF(VLOOKUP($B60,'RouteDetail&amp;ReductionPrioritySr'!$B$5:$AT$566,'Route_Detail&amp;Reduction_Priority'!AH$1,FALSE)="","",VLOOKUP($B60,'RouteDetail&amp;ReductionPrioritySr'!$B$5:$AT$566,'Route_Detail&amp;Reduction_Priority'!AH$1,FALSE)))</f>
        <v/>
      </c>
      <c r="AI60" s="147" t="str">
        <f>IF($B60="","",IF(VLOOKUP($B60,'RouteDetail&amp;ReductionPrioritySr'!$B$5:$AT$566,'Route_Detail&amp;Reduction_Priority'!AI$1,FALSE)="","",VLOOKUP($B60,'RouteDetail&amp;ReductionPrioritySr'!$B$5:$AT$566,'Route_Detail&amp;Reduction_Priority'!AI$1,FALSE)))</f>
        <v/>
      </c>
      <c r="AJ60" s="147" t="str">
        <f>IF($B60="","",IF(VLOOKUP($B60,'RouteDetail&amp;ReductionPrioritySr'!$B$5:$AT$566,'Route_Detail&amp;Reduction_Priority'!AJ$1,FALSE)="","",VLOOKUP($B60,'RouteDetail&amp;ReductionPrioritySr'!$B$5:$AT$566,'Route_Detail&amp;Reduction_Priority'!AJ$1,FALSE)))</f>
        <v/>
      </c>
      <c r="AK60" s="147" t="str">
        <f>IF($B60="","",IF(VLOOKUP($B60,'RouteDetail&amp;ReductionPrioritySr'!$B$5:$AT$566,'Route_Detail&amp;Reduction_Priority'!AK$1,FALSE)="","",VLOOKUP($B60,'RouteDetail&amp;ReductionPrioritySr'!$B$5:$AT$566,'Route_Detail&amp;Reduction_Priority'!AK$1,FALSE)))</f>
        <v/>
      </c>
    </row>
    <row r="61" spans="1:37" ht="15" customHeight="1" x14ac:dyDescent="0.25">
      <c r="A61">
        <v>39</v>
      </c>
      <c r="B61" s="110">
        <f>IF(HLOOKUP($C$3,'Route by Jurisdiction'!$A$1:$AP$214,A61,FALSE)="","",HLOOKUP($C$3,'Route by Jurisdiction'!$A$1:$AP$214,A61,FALSE))</f>
        <v>40</v>
      </c>
      <c r="C61" s="110" t="str">
        <f>IF($B61="","",IF(VLOOKUP($B61,'RouteDetail&amp;ReductionPrioritySr'!$B$5:$T$566,'Route_Detail&amp;Reduction_Priority'!C$1,FALSE)="","",VLOOKUP($B61,'RouteDetail&amp;ReductionPrioritySr'!$B$5:$T$566,'Route_Detail&amp;Reduction_Priority'!C$1,FALSE)))</f>
        <v>40*</v>
      </c>
      <c r="D61" s="71" t="str">
        <f>IF($B61="","",IF(VLOOKUP($B61,'RouteDetail&amp;ReductionPrioritySr'!$B$5:$T$566,'Route_Detail&amp;Reduction_Priority'!D$1,FALSE)="","",VLOOKUP($B61,'RouteDetail&amp;ReductionPrioritySr'!$B$5:$T$566,'Route_Detail&amp;Reduction_Priority'!D$1,FALSE)))</f>
        <v>Northgate TC - Ballard - Seattle CBD via Leary Av NW</v>
      </c>
      <c r="E61" s="170">
        <f>IF($B61="","",IF(VLOOKUP($B61,'RouteDetail&amp;ReductionPrioritySr'!$B$5:$T$566,'Route_Detail&amp;Reduction_Priority'!E$1,FALSE)="","",VLOOKUP($B61,'RouteDetail&amp;ReductionPrioritySr'!$B$5:$T$566,'Route_Detail&amp;Reduction_Priority'!E$1,FALSE)))</f>
        <v>41.5</v>
      </c>
      <c r="F61" s="162">
        <f>IF($B61="","",IF(VLOOKUP($B61,'RouteDetail&amp;ReductionPrioritySr'!$B$5:$T$566,'Route_Detail&amp;Reduction_Priority'!F$1,FALSE)="","",VLOOKUP($B61,'RouteDetail&amp;ReductionPrioritySr'!$B$5:$T$566,'Route_Detail&amp;Reduction_Priority'!F$1,FALSE)))</f>
        <v>13.2</v>
      </c>
      <c r="G61" s="162">
        <f>IF($B61="","",IF(VLOOKUP($B61,'RouteDetail&amp;ReductionPrioritySr'!$B$5:$T$566,'Route_Detail&amp;Reduction_Priority'!G$1,FALSE)="","",VLOOKUP($B61,'RouteDetail&amp;ReductionPrioritySr'!$B$5:$T$566,'Route_Detail&amp;Reduction_Priority'!G$1,FALSE)))</f>
        <v>37.299999999999997</v>
      </c>
      <c r="H61" s="162">
        <f>IF($B61="","",IF(VLOOKUP($B61,'RouteDetail&amp;ReductionPrioritySr'!$B$5:$T$566,'Route_Detail&amp;Reduction_Priority'!H$1,FALSE)="","",VLOOKUP($B61,'RouteDetail&amp;ReductionPrioritySr'!$B$5:$T$566,'Route_Detail&amp;Reduction_Priority'!H$1,FALSE)))</f>
        <v>12.1</v>
      </c>
      <c r="I61" s="162">
        <f>IF($B61="","",IF(VLOOKUP($B61,'RouteDetail&amp;ReductionPrioritySr'!$B$5:$T$566,'Route_Detail&amp;Reduction_Priority'!I$1,FALSE)="","",VLOOKUP($B61,'RouteDetail&amp;ReductionPrioritySr'!$B$5:$T$566,'Route_Detail&amp;Reduction_Priority'!I$1,FALSE)))</f>
        <v>28.8</v>
      </c>
      <c r="J61" s="171">
        <f>IF($B61="","",IF(VLOOKUP($B61,'RouteDetail&amp;ReductionPrioritySr'!$B$5:$T$566,'Route_Detail&amp;Reduction_Priority'!J$1,FALSE)="","",VLOOKUP($B61,'RouteDetail&amp;ReductionPrioritySr'!$B$5:$T$566,'Route_Detail&amp;Reduction_Priority'!J$1,FALSE)))</f>
        <v>10.1</v>
      </c>
      <c r="K61" s="62" t="str">
        <f>IF($B61="","",IF(VLOOKUP($B61,'RouteDetail&amp;ReductionPrioritySr'!$B$5:$T$566,'Route_Detail&amp;Reduction_Priority'!K$1,FALSE)="","",VLOOKUP($B61,'RouteDetail&amp;ReductionPrioritySr'!$B$5:$T$566,'Route_Detail&amp;Reduction_Priority'!K$1,FALSE)))</f>
        <v>9/12</v>
      </c>
      <c r="L61" s="62" t="str">
        <f>IF($B61="","",IF(VLOOKUP($B61,'RouteDetail&amp;ReductionPrioritySr'!$B$5:$T$566,'Route_Detail&amp;Reduction_Priority'!L$1,FALSE)="","",VLOOKUP($B61,'RouteDetail&amp;ReductionPrioritySr'!$B$5:$T$566,'Route_Detail&amp;Reduction_Priority'!L$1,FALSE)))</f>
        <v>Very Frequent</v>
      </c>
      <c r="M61" s="110" t="str">
        <f>IF($B61="","",IF(VLOOKUP($B61,'RouteDetail&amp;ReductionPrioritySr'!$B$5:$T$566,'Route_Detail&amp;Reduction_Priority'!M$1,FALSE)="","",VLOOKUP($B61,'RouteDetail&amp;ReductionPrioritySr'!$B$5:$T$566,'Route_Detail&amp;Reduction_Priority'!M$1,FALSE)))</f>
        <v/>
      </c>
      <c r="N61" s="112" t="str">
        <f>IF($B61="","",IF(VLOOKUP($B61,'RouteDetail&amp;ReductionPrioritySr'!$B$5:$T$566,'Route_Detail&amp;Reduction_Priority'!N$1,FALSE)="","",VLOOKUP($B61,'RouteDetail&amp;ReductionPrioritySr'!$B$5:$T$566,'Route_Detail&amp;Reduction_Priority'!N$1,FALSE)))</f>
        <v/>
      </c>
      <c r="O61" s="110" t="str">
        <f>IF($B61="","",IF(VLOOKUP($B61,'RouteDetail&amp;ReductionPrioritySr'!$B$5:$T$566,'Route_Detail&amp;Reduction_Priority'!O$1,FALSE)="","",VLOOKUP($B61,'RouteDetail&amp;ReductionPrioritySr'!$B$5:$T$566,'Route_Detail&amp;Reduction_Priority'!O$1,FALSE)))</f>
        <v>Below/Below</v>
      </c>
      <c r="P61" s="111" t="str">
        <f>IF($B61="","",IF(VLOOKUP($B61,'RouteDetail&amp;ReductionPrioritySr'!$B$5:$T$566,'Route_Detail&amp;Reduction_Priority'!P$1,FALSE)="","",VLOOKUP($B61,'RouteDetail&amp;ReductionPrioritySr'!$B$5:$T$566,'Route_Detail&amp;Reduction_Priority'!P$1,FALSE)))</f>
        <v>At/At</v>
      </c>
      <c r="Q61" s="112" t="str">
        <f>IF($B61="","",IF(VLOOKUP($B61,'RouteDetail&amp;ReductionPrioritySr'!$B$5:$T$566,'Route_Detail&amp;Reduction_Priority'!Q$1,FALSE)="","",VLOOKUP($B61,'RouteDetail&amp;ReductionPrioritySr'!$B$5:$T$566,'Route_Detail&amp;Reduction_Priority'!Q$1,FALSE)))</f>
        <v>At/At</v>
      </c>
      <c r="R61" s="110" t="str">
        <f>IF($B61="","",IF(VLOOKUP($B61,'RouteDetail&amp;ReductionPrioritySr'!$B$5:$T$566,'Route_Detail&amp;Reduction_Priority'!R$1,FALSE)="","",VLOOKUP($B61,'RouteDetail&amp;ReductionPrioritySr'!$B$5:$T$566,'Route_Detail&amp;Reduction_Priority'!R$1,FALSE)))</f>
        <v>-</v>
      </c>
      <c r="S61" s="111">
        <f>IF($B61="","",IF(VLOOKUP($B61,'RouteDetail&amp;ReductionPrioritySr'!$B$5:$T$566,'Route_Detail&amp;Reduction_Priority'!S$1,FALSE)="","",VLOOKUP($B61,'RouteDetail&amp;ReductionPrioritySr'!$B$5:$T$566,'Route_Detail&amp;Reduction_Priority'!S$1,FALSE)))</f>
        <v>3</v>
      </c>
      <c r="T61" s="175" t="str">
        <f>IF($B61="","",IF(VLOOKUP($B61,'RouteDetail&amp;ReductionPrioritySr'!$B$5:$T$566,'Route_Detail&amp;Reduction_Priority'!T$1,FALSE)="","",VLOOKUP($B61,'RouteDetail&amp;ReductionPrioritySr'!$B$5:$T$566,'Route_Detail&amp;Reduction_Priority'!T$1,FALSE)))</f>
        <v>-</v>
      </c>
      <c r="U61" s="348" t="str">
        <f>IF($B61="","",IF(VLOOKUP($B61,'RouteDetail&amp;ReductionPrioritySr'!$B$5:$AT$566,'Route_Detail&amp;Reduction_Priority'!U$1,FALSE)="","",VLOOKUP($B61,'RouteDetail&amp;ReductionPrioritySr'!$B$5:$AT$566,'Route_Detail&amp;Reduction_Priority'!U$1,FALSE)))</f>
        <v>Revised</v>
      </c>
      <c r="V61" s="53" t="str">
        <f>IF($B61="","",IF(VLOOKUP($B61,'RouteDetail&amp;ReductionPrioritySr'!$B$5:$AT$566,'Route_Detail&amp;Reduction_Priority'!V$1,FALSE)=0,"",VLOOKUP($B61,'RouteDetail&amp;ReductionPrioritySr'!$B$5:$AT$566,'Route_Detail&amp;Reduction_Priority'!V$1,FALSE)))</f>
        <v>Restructure</v>
      </c>
      <c r="W61" s="358">
        <f>IF($B61="","",IF(VLOOKUP($B61,'RouteDetail&amp;ReductionPrioritySr'!$B$5:$AT$566,'Route_Detail&amp;Reduction_Priority'!W$1,FALSE)=0,"",VLOOKUP($B61,'RouteDetail&amp;ReductionPrioritySr'!$B$5:$AT$566,'Route_Detail&amp;Reduction_Priority'!W$1,FALSE)))</f>
        <v>42156</v>
      </c>
      <c r="X61" s="395" t="str">
        <f>IF($B61="","",IF(VLOOKUP($B61,'RouteDetail&amp;ReductionPrioritySr'!$B$5:$AT$566,'Route_Detail&amp;Reduction_Priority'!X$1,FALSE)="","",VLOOKUP($B61,'RouteDetail&amp;ReductionPrioritySr'!$B$5:$AT$566,'Route_Detail&amp;Reduction_Priority'!X$1,FALSE)))</f>
        <v>Operate service less often on Saturdays.</v>
      </c>
      <c r="Y61" s="110">
        <f>IF($B61="","",IF(VLOOKUP($B61,'RouteDetail&amp;ReductionPrioritySr'!$B$5:$AT$566,'Route_Detail&amp;Reduction_Priority'!Y$1,FALSE)="","",VLOOKUP($B61,'RouteDetail&amp;ReductionPrioritySr'!$B$5:$AT$566,'Route_Detail&amp;Reduction_Priority'!Y$1,FALSE)))</f>
        <v>15</v>
      </c>
      <c r="Z61" s="178">
        <f>IF($B61="","",IF(VLOOKUP($B61,'RouteDetail&amp;ReductionPrioritySr'!$B$5:$AT$566,'Route_Detail&amp;Reduction_Priority'!Z$1,FALSE)="","",VLOOKUP($B61,'RouteDetail&amp;ReductionPrioritySr'!$B$5:$AT$566,'Route_Detail&amp;Reduction_Priority'!Z$1,FALSE)))</f>
        <v>15</v>
      </c>
      <c r="AA61" s="178" t="str">
        <f>IF($B61="","",IF(VLOOKUP($B61,'RouteDetail&amp;ReductionPrioritySr'!$B$5:$AT$566,'Route_Detail&amp;Reduction_Priority'!AA$1,FALSE)="","",VLOOKUP($B61,'RouteDetail&amp;ReductionPrioritySr'!$B$5:$AT$566,'Route_Detail&amp;Reduction_Priority'!AA$1,FALSE)))</f>
        <v>30-60</v>
      </c>
      <c r="AB61" s="178">
        <f>IF($B61="","",IF(VLOOKUP($B61,'RouteDetail&amp;ReductionPrioritySr'!$B$5:$AT$566,'Route_Detail&amp;Reduction_Priority'!AB$1,FALSE)="","",VLOOKUP($B61,'RouteDetail&amp;ReductionPrioritySr'!$B$5:$AT$566,'Route_Detail&amp;Reduction_Priority'!AB$1,FALSE)))</f>
        <v>20</v>
      </c>
      <c r="AC61" s="178">
        <f>IF($B61="","",IF(VLOOKUP($B61,'RouteDetail&amp;ReductionPrioritySr'!$B$5:$AT$566,'Route_Detail&amp;Reduction_Priority'!AC$1,FALSE)="","",VLOOKUP($B61,'RouteDetail&amp;ReductionPrioritySr'!$B$5:$AT$566,'Route_Detail&amp;Reduction_Priority'!AC$1,FALSE)))</f>
        <v>30</v>
      </c>
      <c r="AD61" s="350" t="str">
        <f>IF($B61="","",IF(VLOOKUP($B61,'RouteDetail&amp;ReductionPrioritySr'!$B$5:$AT$566,'Route_Detail&amp;Reduction_Priority'!AD$1,FALSE)=0,"",VLOOKUP($B61,'RouteDetail&amp;ReductionPrioritySr'!$B$5:$AT$566,'Route_Detail&amp;Reduction_Priority'!AD$1,FALSE)))</f>
        <v>Before 12:00 AM</v>
      </c>
      <c r="AE61" s="397" t="str">
        <f>IF($B61="","",IF(VLOOKUP($B61,'RouteDetail&amp;ReductionPrioritySr'!$B$5:$AT$566,'Route_Detail&amp;Reduction_Priority'!AE$1,FALSE)=0,"",VLOOKUP($B61,'RouteDetail&amp;ReductionPrioritySr'!$B$5:$AT$566,'Route_Detail&amp;Reduction_Priority'!AE$1,FALSE)))</f>
        <v/>
      </c>
      <c r="AF61" s="147">
        <f>IF($B61="","",IF(VLOOKUP($B61,'RouteDetail&amp;ReductionPrioritySr'!$B$5:$AT$566,'Route_Detail&amp;Reduction_Priority'!AF$1,FALSE)="","",VLOOKUP($B61,'RouteDetail&amp;ReductionPrioritySr'!$B$5:$AT$566,'Route_Detail&amp;Reduction_Priority'!AF$1,FALSE)))</f>
        <v>3</v>
      </c>
      <c r="AG61" s="147">
        <f>IF($B61="","",IF(VLOOKUP($B61,'RouteDetail&amp;ReductionPrioritySr'!$B$5:$AT$566,'Route_Detail&amp;Reduction_Priority'!AG$1,FALSE)="","",VLOOKUP($B61,'RouteDetail&amp;ReductionPrioritySr'!$B$5:$AT$566,'Route_Detail&amp;Reduction_Priority'!AG$1,FALSE)))</f>
        <v>2</v>
      </c>
      <c r="AH61" s="147">
        <f>IF($B61="","",IF(VLOOKUP($B61,'RouteDetail&amp;ReductionPrioritySr'!$B$5:$AT$566,'Route_Detail&amp;Reduction_Priority'!AH$1,FALSE)="","",VLOOKUP($B61,'RouteDetail&amp;ReductionPrioritySr'!$B$5:$AT$566,'Route_Detail&amp;Reduction_Priority'!AH$1,FALSE)))</f>
        <v>2</v>
      </c>
      <c r="AI61" s="147">
        <f>IF($B61="","",IF(VLOOKUP($B61,'RouteDetail&amp;ReductionPrioritySr'!$B$5:$AT$566,'Route_Detail&amp;Reduction_Priority'!AI$1,FALSE)="","",VLOOKUP($B61,'RouteDetail&amp;ReductionPrioritySr'!$B$5:$AT$566,'Route_Detail&amp;Reduction_Priority'!AI$1,FALSE)))</f>
        <v>2</v>
      </c>
      <c r="AJ61" s="147">
        <f>IF($B61="","",IF(VLOOKUP($B61,'RouteDetail&amp;ReductionPrioritySr'!$B$5:$AT$566,'Route_Detail&amp;Reduction_Priority'!AJ$1,FALSE)="","",VLOOKUP($B61,'RouteDetail&amp;ReductionPrioritySr'!$B$5:$AT$566,'Route_Detail&amp;Reduction_Priority'!AJ$1,FALSE)))</f>
        <v>3</v>
      </c>
      <c r="AK61" s="147">
        <f>IF($B61="","",IF(VLOOKUP($B61,'RouteDetail&amp;ReductionPrioritySr'!$B$5:$AT$566,'Route_Detail&amp;Reduction_Priority'!AK$1,FALSE)="","",VLOOKUP($B61,'RouteDetail&amp;ReductionPrioritySr'!$B$5:$AT$566,'Route_Detail&amp;Reduction_Priority'!AK$1,FALSE)))</f>
        <v>3</v>
      </c>
    </row>
    <row r="62" spans="1:37" ht="15" customHeight="1" x14ac:dyDescent="0.25">
      <c r="A62">
        <v>40</v>
      </c>
      <c r="B62" s="110">
        <f>IF(HLOOKUP($C$3,'Route by Jurisdiction'!$A$1:$AP$214,A62,FALSE)="","",HLOOKUP($C$3,'Route by Jurisdiction'!$A$1:$AP$214,A62,FALSE))</f>
        <v>41</v>
      </c>
      <c r="C62" s="110" t="str">
        <f>IF($B62="","",IF(VLOOKUP($B62,'RouteDetail&amp;ReductionPrioritySr'!$B$5:$T$566,'Route_Detail&amp;Reduction_Priority'!C$1,FALSE)="","",VLOOKUP($B62,'RouteDetail&amp;ReductionPrioritySr'!$B$5:$T$566,'Route_Detail&amp;Reduction_Priority'!C$1,FALSE)))</f>
        <v>41*</v>
      </c>
      <c r="D62" s="71" t="str">
        <f>IF($B62="","",IF(VLOOKUP($B62,'RouteDetail&amp;ReductionPrioritySr'!$B$5:$T$566,'Route_Detail&amp;Reduction_Priority'!D$1,FALSE)="","",VLOOKUP($B62,'RouteDetail&amp;ReductionPrioritySr'!$B$5:$T$566,'Route_Detail&amp;Reduction_Priority'!D$1,FALSE)))</f>
        <v>Lake City - Seattle CBD via Northgate</v>
      </c>
      <c r="E62" s="170">
        <f>IF($B62="","",IF(VLOOKUP($B62,'RouteDetail&amp;ReductionPrioritySr'!$B$5:$T$566,'Route_Detail&amp;Reduction_Priority'!E$1,FALSE)="","",VLOOKUP($B62,'RouteDetail&amp;ReductionPrioritySr'!$B$5:$T$566,'Route_Detail&amp;Reduction_Priority'!E$1,FALSE)))</f>
        <v>59.3</v>
      </c>
      <c r="F62" s="162">
        <f>IF($B62="","",IF(VLOOKUP($B62,'RouteDetail&amp;ReductionPrioritySr'!$B$5:$T$566,'Route_Detail&amp;Reduction_Priority'!F$1,FALSE)="","",VLOOKUP($B62,'RouteDetail&amp;ReductionPrioritySr'!$B$5:$T$566,'Route_Detail&amp;Reduction_Priority'!F$1,FALSE)))</f>
        <v>25.4</v>
      </c>
      <c r="G62" s="162">
        <f>IF($B62="","",IF(VLOOKUP($B62,'RouteDetail&amp;ReductionPrioritySr'!$B$5:$T$566,'Route_Detail&amp;Reduction_Priority'!G$1,FALSE)="","",VLOOKUP($B62,'RouteDetail&amp;ReductionPrioritySr'!$B$5:$T$566,'Route_Detail&amp;Reduction_Priority'!G$1,FALSE)))</f>
        <v>56.5</v>
      </c>
      <c r="H62" s="162">
        <f>IF($B62="","",IF(VLOOKUP($B62,'RouteDetail&amp;ReductionPrioritySr'!$B$5:$T$566,'Route_Detail&amp;Reduction_Priority'!H$1,FALSE)="","",VLOOKUP($B62,'RouteDetail&amp;ReductionPrioritySr'!$B$5:$T$566,'Route_Detail&amp;Reduction_Priority'!H$1,FALSE)))</f>
        <v>25.4</v>
      </c>
      <c r="I62" s="162">
        <f>IF($B62="","",IF(VLOOKUP($B62,'RouteDetail&amp;ReductionPrioritySr'!$B$5:$T$566,'Route_Detail&amp;Reduction_Priority'!I$1,FALSE)="","",VLOOKUP($B62,'RouteDetail&amp;ReductionPrioritySr'!$B$5:$T$566,'Route_Detail&amp;Reduction_Priority'!I$1,FALSE)))</f>
        <v>46.9</v>
      </c>
      <c r="J62" s="171">
        <f>IF($B62="","",IF(VLOOKUP($B62,'RouteDetail&amp;ReductionPrioritySr'!$B$5:$T$566,'Route_Detail&amp;Reduction_Priority'!J$1,FALSE)="","",VLOOKUP($B62,'RouteDetail&amp;ReductionPrioritySr'!$B$5:$T$566,'Route_Detail&amp;Reduction_Priority'!J$1,FALSE)))</f>
        <v>22.3</v>
      </c>
      <c r="K62" s="62">
        <f>IF($B62="","",IF(VLOOKUP($B62,'RouteDetail&amp;ReductionPrioritySr'!$B$5:$T$566,'Route_Detail&amp;Reduction_Priority'!K$1,FALSE)="","",VLOOKUP($B62,'RouteDetail&amp;ReductionPrioritySr'!$B$5:$T$566,'Route_Detail&amp;Reduction_Priority'!K$1,FALSE)))</f>
        <v>55</v>
      </c>
      <c r="L62" s="62" t="str">
        <f>IF($B62="","",IF(VLOOKUP($B62,'RouteDetail&amp;ReductionPrioritySr'!$B$5:$T$566,'Route_Detail&amp;Reduction_Priority'!L$1,FALSE)="","",VLOOKUP($B62,'RouteDetail&amp;ReductionPrioritySr'!$B$5:$T$566,'Route_Detail&amp;Reduction_Priority'!L$1,FALSE)))</f>
        <v>Very Frequent</v>
      </c>
      <c r="M62" s="110" t="str">
        <f>IF($B62="","",IF(VLOOKUP($B62,'RouteDetail&amp;ReductionPrioritySr'!$B$5:$T$566,'Route_Detail&amp;Reduction_Priority'!M$1,FALSE)="","",VLOOKUP($B62,'RouteDetail&amp;ReductionPrioritySr'!$B$5:$T$566,'Route_Detail&amp;Reduction_Priority'!M$1,FALSE)))</f>
        <v/>
      </c>
      <c r="N62" s="112" t="str">
        <f>IF($B62="","",IF(VLOOKUP($B62,'RouteDetail&amp;ReductionPrioritySr'!$B$5:$T$566,'Route_Detail&amp;Reduction_Priority'!N$1,FALSE)="","",VLOOKUP($B62,'RouteDetail&amp;ReductionPrioritySr'!$B$5:$T$566,'Route_Detail&amp;Reduction_Priority'!N$1,FALSE)))</f>
        <v/>
      </c>
      <c r="O62" s="110" t="str">
        <f>IF($B62="","",IF(VLOOKUP($B62,'RouteDetail&amp;ReductionPrioritySr'!$B$5:$T$566,'Route_Detail&amp;Reduction_Priority'!O$1,FALSE)="","",VLOOKUP($B62,'RouteDetail&amp;ReductionPrioritySr'!$B$5:$T$566,'Route_Detail&amp;Reduction_Priority'!O$1,FALSE)))</f>
        <v>Below</v>
      </c>
      <c r="P62" s="111" t="str">
        <f>IF($B62="","",IF(VLOOKUP($B62,'RouteDetail&amp;ReductionPrioritySr'!$B$5:$T$566,'Route_Detail&amp;Reduction_Priority'!P$1,FALSE)="","",VLOOKUP($B62,'RouteDetail&amp;ReductionPrioritySr'!$B$5:$T$566,'Route_Detail&amp;Reduction_Priority'!P$1,FALSE)))</f>
        <v>Below</v>
      </c>
      <c r="Q62" s="112" t="str">
        <f>IF($B62="","",IF(VLOOKUP($B62,'RouteDetail&amp;ReductionPrioritySr'!$B$5:$T$566,'Route_Detail&amp;Reduction_Priority'!Q$1,FALSE)="","",VLOOKUP($B62,'RouteDetail&amp;ReductionPrioritySr'!$B$5:$T$566,'Route_Detail&amp;Reduction_Priority'!Q$1,FALSE)))</f>
        <v>Below</v>
      </c>
      <c r="R62" s="110" t="str">
        <f>IF($B62="","",IF(VLOOKUP($B62,'RouteDetail&amp;ReductionPrioritySr'!$B$5:$T$566,'Route_Detail&amp;Reduction_Priority'!R$1,FALSE)="","",VLOOKUP($B62,'RouteDetail&amp;ReductionPrioritySr'!$B$5:$T$566,'Route_Detail&amp;Reduction_Priority'!R$1,FALSE)))</f>
        <v>-</v>
      </c>
      <c r="S62" s="111" t="str">
        <f>IF($B62="","",IF(VLOOKUP($B62,'RouteDetail&amp;ReductionPrioritySr'!$B$5:$T$566,'Route_Detail&amp;Reduction_Priority'!S$1,FALSE)="","",VLOOKUP($B62,'RouteDetail&amp;ReductionPrioritySr'!$B$5:$T$566,'Route_Detail&amp;Reduction_Priority'!S$1,FALSE)))</f>
        <v>-</v>
      </c>
      <c r="T62" s="175" t="str">
        <f>IF($B62="","",IF(VLOOKUP($B62,'RouteDetail&amp;ReductionPrioritySr'!$B$5:$T$566,'Route_Detail&amp;Reduction_Priority'!T$1,FALSE)="","",VLOOKUP($B62,'RouteDetail&amp;ReductionPrioritySr'!$B$5:$T$566,'Route_Detail&amp;Reduction_Priority'!T$1,FALSE)))</f>
        <v>-</v>
      </c>
      <c r="U62" s="348" t="str">
        <f>IF($B62="","",IF(VLOOKUP($B62,'RouteDetail&amp;ReductionPrioritySr'!$B$5:$AT$566,'Route_Detail&amp;Reduction_Priority'!U$1,FALSE)="","",VLOOKUP($B62,'RouteDetail&amp;ReductionPrioritySr'!$B$5:$AT$566,'Route_Detail&amp;Reduction_Priority'!U$1,FALSE)))</f>
        <v>Unchanged</v>
      </c>
      <c r="V62" s="53" t="str">
        <f>IF($B62="","",IF(VLOOKUP($B62,'RouteDetail&amp;ReductionPrioritySr'!$B$5:$AT$566,'Route_Detail&amp;Reduction_Priority'!V$1,FALSE)=0,"",VLOOKUP($B62,'RouteDetail&amp;ReductionPrioritySr'!$B$5:$AT$566,'Route_Detail&amp;Reduction_Priority'!V$1,FALSE)))</f>
        <v/>
      </c>
      <c r="W62" s="358" t="str">
        <f>IF($B62="","",IF(VLOOKUP($B62,'RouteDetail&amp;ReductionPrioritySr'!$B$5:$AT$566,'Route_Detail&amp;Reduction_Priority'!W$1,FALSE)=0,"",VLOOKUP($B62,'RouteDetail&amp;ReductionPrioritySr'!$B$5:$AT$566,'Route_Detail&amp;Reduction_Priority'!W$1,FALSE)))</f>
        <v>N/A</v>
      </c>
      <c r="X62" s="395" t="str">
        <f>IF($B62="","",IF(VLOOKUP($B62,'RouteDetail&amp;ReductionPrioritySr'!$B$5:$AT$566,'Route_Detail&amp;Reduction_Priority'!X$1,FALSE)="","",VLOOKUP($B62,'RouteDetail&amp;ReductionPrioritySr'!$B$5:$AT$566,'Route_Detail&amp;Reduction_Priority'!X$1,FALSE)))</f>
        <v>Unchanged</v>
      </c>
      <c r="Y62" s="110">
        <f>IF($B62="","",IF(VLOOKUP($B62,'RouteDetail&amp;ReductionPrioritySr'!$B$5:$AT$566,'Route_Detail&amp;Reduction_Priority'!Y$1,FALSE)="","",VLOOKUP($B62,'RouteDetail&amp;ReductionPrioritySr'!$B$5:$AT$566,'Route_Detail&amp;Reduction_Priority'!Y$1,FALSE)))</f>
        <v>5</v>
      </c>
      <c r="Z62" s="178">
        <f>IF($B62="","",IF(VLOOKUP($B62,'RouteDetail&amp;ReductionPrioritySr'!$B$5:$AT$566,'Route_Detail&amp;Reduction_Priority'!Z$1,FALSE)="","",VLOOKUP($B62,'RouteDetail&amp;ReductionPrioritySr'!$B$5:$AT$566,'Route_Detail&amp;Reduction_Priority'!Z$1,FALSE)))</f>
        <v>15</v>
      </c>
      <c r="AA62" s="178" t="str">
        <f>IF($B62="","",IF(VLOOKUP($B62,'RouteDetail&amp;ReductionPrioritySr'!$B$5:$AT$566,'Route_Detail&amp;Reduction_Priority'!AA$1,FALSE)="","",VLOOKUP($B62,'RouteDetail&amp;ReductionPrioritySr'!$B$5:$AT$566,'Route_Detail&amp;Reduction_Priority'!AA$1,FALSE)))</f>
        <v>30-60</v>
      </c>
      <c r="AB62" s="178">
        <f>IF($B62="","",IF(VLOOKUP($B62,'RouteDetail&amp;ReductionPrioritySr'!$B$5:$AT$566,'Route_Detail&amp;Reduction_Priority'!AB$1,FALSE)="","",VLOOKUP($B62,'RouteDetail&amp;ReductionPrioritySr'!$B$5:$AT$566,'Route_Detail&amp;Reduction_Priority'!AB$1,FALSE)))</f>
        <v>15</v>
      </c>
      <c r="AC62" s="178">
        <f>IF($B62="","",IF(VLOOKUP($B62,'RouteDetail&amp;ReductionPrioritySr'!$B$5:$AT$566,'Route_Detail&amp;Reduction_Priority'!AC$1,FALSE)="","",VLOOKUP($B62,'RouteDetail&amp;ReductionPrioritySr'!$B$5:$AT$566,'Route_Detail&amp;Reduction_Priority'!AC$1,FALSE)))</f>
        <v>30</v>
      </c>
      <c r="AD62" s="350" t="str">
        <f>IF($B62="","",IF(VLOOKUP($B62,'RouteDetail&amp;ReductionPrioritySr'!$B$5:$AT$566,'Route_Detail&amp;Reduction_Priority'!AD$1,FALSE)=0,"",VLOOKUP($B62,'RouteDetail&amp;ReductionPrioritySr'!$B$5:$AT$566,'Route_Detail&amp;Reduction_Priority'!AD$1,FALSE)))</f>
        <v>Before 1:00 AM</v>
      </c>
      <c r="AE62" s="397" t="str">
        <f>IF($B62="","",IF(VLOOKUP($B62,'RouteDetail&amp;ReductionPrioritySr'!$B$5:$AT$566,'Route_Detail&amp;Reduction_Priority'!AE$1,FALSE)=0,"",VLOOKUP($B62,'RouteDetail&amp;ReductionPrioritySr'!$B$5:$AT$566,'Route_Detail&amp;Reduction_Priority'!AE$1,FALSE)))</f>
        <v/>
      </c>
      <c r="AF62" s="147">
        <f>IF($B62="","",IF(VLOOKUP($B62,'RouteDetail&amp;ReductionPrioritySr'!$B$5:$AT$566,'Route_Detail&amp;Reduction_Priority'!AF$1,FALSE)="","",VLOOKUP($B62,'RouteDetail&amp;ReductionPrioritySr'!$B$5:$AT$566,'Route_Detail&amp;Reduction_Priority'!AF$1,FALSE)))</f>
        <v>4</v>
      </c>
      <c r="AG62" s="147">
        <f>IF($B62="","",IF(VLOOKUP($B62,'RouteDetail&amp;ReductionPrioritySr'!$B$5:$AT$566,'Route_Detail&amp;Reduction_Priority'!AG$1,FALSE)="","",VLOOKUP($B62,'RouteDetail&amp;ReductionPrioritySr'!$B$5:$AT$566,'Route_Detail&amp;Reduction_Priority'!AG$1,FALSE)))</f>
        <v>4</v>
      </c>
      <c r="AH62" s="147">
        <f>IF($B62="","",IF(VLOOKUP($B62,'RouteDetail&amp;ReductionPrioritySr'!$B$5:$AT$566,'Route_Detail&amp;Reduction_Priority'!AH$1,FALSE)="","",VLOOKUP($B62,'RouteDetail&amp;ReductionPrioritySr'!$B$5:$AT$566,'Route_Detail&amp;Reduction_Priority'!AH$1,FALSE)))</f>
        <v>4</v>
      </c>
      <c r="AI62" s="147">
        <f>IF($B62="","",IF(VLOOKUP($B62,'RouteDetail&amp;ReductionPrioritySr'!$B$5:$AT$566,'Route_Detail&amp;Reduction_Priority'!AI$1,FALSE)="","",VLOOKUP($B62,'RouteDetail&amp;ReductionPrioritySr'!$B$5:$AT$566,'Route_Detail&amp;Reduction_Priority'!AI$1,FALSE)))</f>
        <v>4</v>
      </c>
      <c r="AJ62" s="147">
        <f>IF($B62="","",IF(VLOOKUP($B62,'RouteDetail&amp;ReductionPrioritySr'!$B$5:$AT$566,'Route_Detail&amp;Reduction_Priority'!AJ$1,FALSE)="","",VLOOKUP($B62,'RouteDetail&amp;ReductionPrioritySr'!$B$5:$AT$566,'Route_Detail&amp;Reduction_Priority'!AJ$1,FALSE)))</f>
        <v>4</v>
      </c>
      <c r="AK62" s="147">
        <f>IF($B62="","",IF(VLOOKUP($B62,'RouteDetail&amp;ReductionPrioritySr'!$B$5:$AT$566,'Route_Detail&amp;Reduction_Priority'!AK$1,FALSE)="","",VLOOKUP($B62,'RouteDetail&amp;ReductionPrioritySr'!$B$5:$AT$566,'Route_Detail&amp;Reduction_Priority'!AK$1,FALSE)))</f>
        <v>4</v>
      </c>
    </row>
    <row r="63" spans="1:37" ht="15" customHeight="1" x14ac:dyDescent="0.25">
      <c r="A63">
        <v>41</v>
      </c>
      <c r="B63" s="110">
        <f>IF(HLOOKUP($C$3,'Route by Jurisdiction'!$A$1:$AP$214,A63,FALSE)="","",HLOOKUP($C$3,'Route by Jurisdiction'!$A$1:$AP$214,A63,FALSE))</f>
        <v>43</v>
      </c>
      <c r="C63" s="110" t="str">
        <f>IF($B63="","",IF(VLOOKUP($B63,'RouteDetail&amp;ReductionPrioritySr'!$B$5:$T$566,'Route_Detail&amp;Reduction_Priority'!C$1,FALSE)="","",VLOOKUP($B63,'RouteDetail&amp;ReductionPrioritySr'!$B$5:$T$566,'Route_Detail&amp;Reduction_Priority'!C$1,FALSE)))</f>
        <v>43*</v>
      </c>
      <c r="D63" s="71" t="str">
        <f>IF($B63="","",IF(VLOOKUP($B63,'RouteDetail&amp;ReductionPrioritySr'!$B$5:$T$566,'Route_Detail&amp;Reduction_Priority'!D$1,FALSE)="","",VLOOKUP($B63,'RouteDetail&amp;ReductionPrioritySr'!$B$5:$T$566,'Route_Detail&amp;Reduction_Priority'!D$1,FALSE)))</f>
        <v>University District - Capitol Hill - Seattle CBD</v>
      </c>
      <c r="E63" s="170">
        <f>IF($B63="","",IF(VLOOKUP($B63,'RouteDetail&amp;ReductionPrioritySr'!$B$5:$T$566,'Route_Detail&amp;Reduction_Priority'!E$1,FALSE)="","",VLOOKUP($B63,'RouteDetail&amp;ReductionPrioritySr'!$B$5:$T$566,'Route_Detail&amp;Reduction_Priority'!E$1,FALSE)))</f>
        <v>58.9</v>
      </c>
      <c r="F63" s="162">
        <f>IF($B63="","",IF(VLOOKUP($B63,'RouteDetail&amp;ReductionPrioritySr'!$B$5:$T$566,'Route_Detail&amp;Reduction_Priority'!F$1,FALSE)="","",VLOOKUP($B63,'RouteDetail&amp;ReductionPrioritySr'!$B$5:$T$566,'Route_Detail&amp;Reduction_Priority'!F$1,FALSE)))</f>
        <v>16</v>
      </c>
      <c r="G63" s="162">
        <f>IF($B63="","",IF(VLOOKUP($B63,'RouteDetail&amp;ReductionPrioritySr'!$B$5:$T$566,'Route_Detail&amp;Reduction_Priority'!G$1,FALSE)="","",VLOOKUP($B63,'RouteDetail&amp;ReductionPrioritySr'!$B$5:$T$566,'Route_Detail&amp;Reduction_Priority'!G$1,FALSE)))</f>
        <v>50.4</v>
      </c>
      <c r="H63" s="162">
        <f>IF($B63="","",IF(VLOOKUP($B63,'RouteDetail&amp;ReductionPrioritySr'!$B$5:$T$566,'Route_Detail&amp;Reduction_Priority'!H$1,FALSE)="","",VLOOKUP($B63,'RouteDetail&amp;ReductionPrioritySr'!$B$5:$T$566,'Route_Detail&amp;Reduction_Priority'!H$1,FALSE)))</f>
        <v>13.1</v>
      </c>
      <c r="I63" s="162">
        <f>IF($B63="","",IF(VLOOKUP($B63,'RouteDetail&amp;ReductionPrioritySr'!$B$5:$T$566,'Route_Detail&amp;Reduction_Priority'!I$1,FALSE)="","",VLOOKUP($B63,'RouteDetail&amp;ReductionPrioritySr'!$B$5:$T$566,'Route_Detail&amp;Reduction_Priority'!I$1,FALSE)))</f>
        <v>38.6</v>
      </c>
      <c r="J63" s="171">
        <f>IF($B63="","",IF(VLOOKUP($B63,'RouteDetail&amp;ReductionPrioritySr'!$B$5:$T$566,'Route_Detail&amp;Reduction_Priority'!J$1,FALSE)="","",VLOOKUP($B63,'RouteDetail&amp;ReductionPrioritySr'!$B$5:$T$566,'Route_Detail&amp;Reduction_Priority'!J$1,FALSE)))</f>
        <v>10.5</v>
      </c>
      <c r="K63" s="62" t="str">
        <f>IF($B63="","",IF(VLOOKUP($B63,'RouteDetail&amp;ReductionPrioritySr'!$B$5:$T$566,'Route_Detail&amp;Reduction_Priority'!K$1,FALSE)="","",VLOOKUP($B63,'RouteDetail&amp;ReductionPrioritySr'!$B$5:$T$566,'Route_Detail&amp;Reduction_Priority'!K$1,FALSE)))</f>
        <v>None</v>
      </c>
      <c r="L63" s="62" t="str">
        <f>IF($B63="","",IF(VLOOKUP($B63,'RouteDetail&amp;ReductionPrioritySr'!$B$5:$T$566,'Route_Detail&amp;Reduction_Priority'!L$1,FALSE)="","",VLOOKUP($B63,'RouteDetail&amp;ReductionPrioritySr'!$B$5:$T$566,'Route_Detail&amp;Reduction_Priority'!L$1,FALSE)))</f>
        <v>None</v>
      </c>
      <c r="M63" s="110" t="str">
        <f>IF($B63="","",IF(VLOOKUP($B63,'RouteDetail&amp;ReductionPrioritySr'!$B$5:$T$566,'Route_Detail&amp;Reduction_Priority'!M$1,FALSE)="","",VLOOKUP($B63,'RouteDetail&amp;ReductionPrioritySr'!$B$5:$T$566,'Route_Detail&amp;Reduction_Priority'!M$1,FALSE)))</f>
        <v/>
      </c>
      <c r="N63" s="112" t="str">
        <f>IF($B63="","",IF(VLOOKUP($B63,'RouteDetail&amp;ReductionPrioritySr'!$B$5:$T$566,'Route_Detail&amp;Reduction_Priority'!N$1,FALSE)="","",VLOOKUP($B63,'RouteDetail&amp;ReductionPrioritySr'!$B$5:$T$566,'Route_Detail&amp;Reduction_Priority'!N$1,FALSE)))</f>
        <v/>
      </c>
      <c r="O63" s="110" t="str">
        <f>IF($B63="","",IF(VLOOKUP($B63,'RouteDetail&amp;ReductionPrioritySr'!$B$5:$T$566,'Route_Detail&amp;Reduction_Priority'!O$1,FALSE)="","",VLOOKUP($B63,'RouteDetail&amp;ReductionPrioritySr'!$B$5:$T$566,'Route_Detail&amp;Reduction_Priority'!O$1,FALSE)))</f>
        <v>None</v>
      </c>
      <c r="P63" s="111" t="str">
        <f>IF($B63="","",IF(VLOOKUP($B63,'RouteDetail&amp;ReductionPrioritySr'!$B$5:$T$566,'Route_Detail&amp;Reduction_Priority'!P$1,FALSE)="","",VLOOKUP($B63,'RouteDetail&amp;ReductionPrioritySr'!$B$5:$T$566,'Route_Detail&amp;Reduction_Priority'!P$1,FALSE)))</f>
        <v>None</v>
      </c>
      <c r="Q63" s="112" t="str">
        <f>IF($B63="","",IF(VLOOKUP($B63,'RouteDetail&amp;ReductionPrioritySr'!$B$5:$T$566,'Route_Detail&amp;Reduction_Priority'!Q$1,FALSE)="","",VLOOKUP($B63,'RouteDetail&amp;ReductionPrioritySr'!$B$5:$T$566,'Route_Detail&amp;Reduction_Priority'!Q$1,FALSE)))</f>
        <v>None</v>
      </c>
      <c r="R63" s="110" t="str">
        <f>IF($B63="","",IF(VLOOKUP($B63,'RouteDetail&amp;ReductionPrioritySr'!$B$5:$T$566,'Route_Detail&amp;Reduction_Priority'!R$1,FALSE)="","",VLOOKUP($B63,'RouteDetail&amp;ReductionPrioritySr'!$B$5:$T$566,'Route_Detail&amp;Reduction_Priority'!R$1,FALSE)))</f>
        <v>-</v>
      </c>
      <c r="S63" s="111" t="str">
        <f>IF($B63="","",IF(VLOOKUP($B63,'RouteDetail&amp;ReductionPrioritySr'!$B$5:$T$566,'Route_Detail&amp;Reduction_Priority'!S$1,FALSE)="","",VLOOKUP($B63,'RouteDetail&amp;ReductionPrioritySr'!$B$5:$T$566,'Route_Detail&amp;Reduction_Priority'!S$1,FALSE)))</f>
        <v>-</v>
      </c>
      <c r="T63" s="175" t="str">
        <f>IF($B63="","",IF(VLOOKUP($B63,'RouteDetail&amp;ReductionPrioritySr'!$B$5:$T$566,'Route_Detail&amp;Reduction_Priority'!T$1,FALSE)="","",VLOOKUP($B63,'RouteDetail&amp;ReductionPrioritySr'!$B$5:$T$566,'Route_Detail&amp;Reduction_Priority'!T$1,FALSE)))</f>
        <v>-</v>
      </c>
      <c r="U63" s="348" t="str">
        <f>IF($B63="","",IF(VLOOKUP($B63,'RouteDetail&amp;ReductionPrioritySr'!$B$5:$AT$566,'Route_Detail&amp;Reduction_Priority'!U$1,FALSE)="","",VLOOKUP($B63,'RouteDetail&amp;ReductionPrioritySr'!$B$5:$AT$566,'Route_Detail&amp;Reduction_Priority'!U$1,FALSE)))</f>
        <v>Unchanged</v>
      </c>
      <c r="V63" s="53" t="str">
        <f>IF($B63="","",IF(VLOOKUP($B63,'RouteDetail&amp;ReductionPrioritySr'!$B$5:$AT$566,'Route_Detail&amp;Reduction_Priority'!V$1,FALSE)=0,"",VLOOKUP($B63,'RouteDetail&amp;ReductionPrioritySr'!$B$5:$AT$566,'Route_Detail&amp;Reduction_Priority'!V$1,FALSE)))</f>
        <v/>
      </c>
      <c r="W63" s="358" t="str">
        <f>IF($B63="","",IF(VLOOKUP($B63,'RouteDetail&amp;ReductionPrioritySr'!$B$5:$AT$566,'Route_Detail&amp;Reduction_Priority'!W$1,FALSE)=0,"",VLOOKUP($B63,'RouteDetail&amp;ReductionPrioritySr'!$B$5:$AT$566,'Route_Detail&amp;Reduction_Priority'!W$1,FALSE)))</f>
        <v>N/A</v>
      </c>
      <c r="X63" s="395" t="str">
        <f>IF($B63="","",IF(VLOOKUP($B63,'RouteDetail&amp;ReductionPrioritySr'!$B$5:$AT$566,'Route_Detail&amp;Reduction_Priority'!X$1,FALSE)="","",VLOOKUP($B63,'RouteDetail&amp;ReductionPrioritySr'!$B$5:$AT$566,'Route_Detail&amp;Reduction_Priority'!X$1,FALSE)))</f>
        <v>Unchanged</v>
      </c>
      <c r="Y63" s="110" t="str">
        <f>IF($B63="","",IF(VLOOKUP($B63,'RouteDetail&amp;ReductionPrioritySr'!$B$5:$AT$566,'Route_Detail&amp;Reduction_Priority'!Y$1,FALSE)="","",VLOOKUP($B63,'RouteDetail&amp;ReductionPrioritySr'!$B$5:$AT$566,'Route_Detail&amp;Reduction_Priority'!Y$1,FALSE)))</f>
        <v>10-15</v>
      </c>
      <c r="Z63" s="178">
        <f>IF($B63="","",IF(VLOOKUP($B63,'RouteDetail&amp;ReductionPrioritySr'!$B$5:$AT$566,'Route_Detail&amp;Reduction_Priority'!Z$1,FALSE)="","",VLOOKUP($B63,'RouteDetail&amp;ReductionPrioritySr'!$B$5:$AT$566,'Route_Detail&amp;Reduction_Priority'!Z$1,FALSE)))</f>
        <v>15</v>
      </c>
      <c r="AA63" s="178">
        <f>IF($B63="","",IF(VLOOKUP($B63,'RouteDetail&amp;ReductionPrioritySr'!$B$5:$AT$566,'Route_Detail&amp;Reduction_Priority'!AA$1,FALSE)="","",VLOOKUP($B63,'RouteDetail&amp;ReductionPrioritySr'!$B$5:$AT$566,'Route_Detail&amp;Reduction_Priority'!AA$1,FALSE)))</f>
        <v>30</v>
      </c>
      <c r="AB63" s="178">
        <f>IF($B63="","",IF(VLOOKUP($B63,'RouteDetail&amp;ReductionPrioritySr'!$B$5:$AT$566,'Route_Detail&amp;Reduction_Priority'!AB$1,FALSE)="","",VLOOKUP($B63,'RouteDetail&amp;ReductionPrioritySr'!$B$5:$AT$566,'Route_Detail&amp;Reduction_Priority'!AB$1,FALSE)))</f>
        <v>15</v>
      </c>
      <c r="AC63" s="178">
        <f>IF($B63="","",IF(VLOOKUP($B63,'RouteDetail&amp;ReductionPrioritySr'!$B$5:$AT$566,'Route_Detail&amp;Reduction_Priority'!AC$1,FALSE)="","",VLOOKUP($B63,'RouteDetail&amp;ReductionPrioritySr'!$B$5:$AT$566,'Route_Detail&amp;Reduction_Priority'!AC$1,FALSE)))</f>
        <v>15</v>
      </c>
      <c r="AD63" s="350" t="str">
        <f>IF($B63="","",IF(VLOOKUP($B63,'RouteDetail&amp;ReductionPrioritySr'!$B$5:$AT$566,'Route_Detail&amp;Reduction_Priority'!AD$1,FALSE)=0,"",VLOOKUP($B63,'RouteDetail&amp;ReductionPrioritySr'!$B$5:$AT$566,'Route_Detail&amp;Reduction_Priority'!AD$1,FALSE)))</f>
        <v>Before 1:00 AM</v>
      </c>
      <c r="AE63" s="397" t="str">
        <f>IF($B63="","",IF(VLOOKUP($B63,'RouteDetail&amp;ReductionPrioritySr'!$B$5:$AT$566,'Route_Detail&amp;Reduction_Priority'!AE$1,FALSE)=0,"",VLOOKUP($B63,'RouteDetail&amp;ReductionPrioritySr'!$B$5:$AT$566,'Route_Detail&amp;Reduction_Priority'!AE$1,FALSE)))</f>
        <v/>
      </c>
      <c r="AF63" s="147">
        <f>IF($B63="","",IF(VLOOKUP($B63,'RouteDetail&amp;ReductionPrioritySr'!$B$5:$AT$566,'Route_Detail&amp;Reduction_Priority'!AF$1,FALSE)="","",VLOOKUP($B63,'RouteDetail&amp;ReductionPrioritySr'!$B$5:$AT$566,'Route_Detail&amp;Reduction_Priority'!AF$1,FALSE)))</f>
        <v>4</v>
      </c>
      <c r="AG63" s="147">
        <f>IF($B63="","",IF(VLOOKUP($B63,'RouteDetail&amp;ReductionPrioritySr'!$B$5:$AT$566,'Route_Detail&amp;Reduction_Priority'!AG$1,FALSE)="","",VLOOKUP($B63,'RouteDetail&amp;ReductionPrioritySr'!$B$5:$AT$566,'Route_Detail&amp;Reduction_Priority'!AG$1,FALSE)))</f>
        <v>3</v>
      </c>
      <c r="AH63" s="147">
        <f>IF($B63="","",IF(VLOOKUP($B63,'RouteDetail&amp;ReductionPrioritySr'!$B$5:$AT$566,'Route_Detail&amp;Reduction_Priority'!AH$1,FALSE)="","",VLOOKUP($B63,'RouteDetail&amp;ReductionPrioritySr'!$B$5:$AT$566,'Route_Detail&amp;Reduction_Priority'!AH$1,FALSE)))</f>
        <v>3</v>
      </c>
      <c r="AI63" s="147">
        <f>IF($B63="","",IF(VLOOKUP($B63,'RouteDetail&amp;ReductionPrioritySr'!$B$5:$AT$566,'Route_Detail&amp;Reduction_Priority'!AI$1,FALSE)="","",VLOOKUP($B63,'RouteDetail&amp;ReductionPrioritySr'!$B$5:$AT$566,'Route_Detail&amp;Reduction_Priority'!AI$1,FALSE)))</f>
        <v>3</v>
      </c>
      <c r="AJ63" s="147">
        <f>IF($B63="","",IF(VLOOKUP($B63,'RouteDetail&amp;ReductionPrioritySr'!$B$5:$AT$566,'Route_Detail&amp;Reduction_Priority'!AJ$1,FALSE)="","",VLOOKUP($B63,'RouteDetail&amp;ReductionPrioritySr'!$B$5:$AT$566,'Route_Detail&amp;Reduction_Priority'!AJ$1,FALSE)))</f>
        <v>4</v>
      </c>
      <c r="AK63" s="147">
        <f>IF($B63="","",IF(VLOOKUP($B63,'RouteDetail&amp;ReductionPrioritySr'!$B$5:$AT$566,'Route_Detail&amp;Reduction_Priority'!AK$1,FALSE)="","",VLOOKUP($B63,'RouteDetail&amp;ReductionPrioritySr'!$B$5:$AT$566,'Route_Detail&amp;Reduction_Priority'!AK$1,FALSE)))</f>
        <v>3</v>
      </c>
    </row>
    <row r="64" spans="1:37" ht="15" customHeight="1" x14ac:dyDescent="0.25">
      <c r="A64">
        <v>42</v>
      </c>
      <c r="B64" s="110">
        <f>IF(HLOOKUP($C$3,'Route by Jurisdiction'!$A$1:$AP$214,A64,FALSE)="","",HLOOKUP($C$3,'Route by Jurisdiction'!$A$1:$AP$214,A64,FALSE))</f>
        <v>44</v>
      </c>
      <c r="C64" s="110" t="str">
        <f>IF($B64="","",IF(VLOOKUP($B64,'RouteDetail&amp;ReductionPrioritySr'!$B$5:$T$566,'Route_Detail&amp;Reduction_Priority'!C$1,FALSE)="","",VLOOKUP($B64,'RouteDetail&amp;ReductionPrioritySr'!$B$5:$T$566,'Route_Detail&amp;Reduction_Priority'!C$1,FALSE)))</f>
        <v>44*</v>
      </c>
      <c r="D64" s="71" t="str">
        <f>IF($B64="","",IF(VLOOKUP($B64,'RouteDetail&amp;ReductionPrioritySr'!$B$5:$T$566,'Route_Detail&amp;Reduction_Priority'!D$1,FALSE)="","",VLOOKUP($B64,'RouteDetail&amp;ReductionPrioritySr'!$B$5:$T$566,'Route_Detail&amp;Reduction_Priority'!D$1,FALSE)))</f>
        <v>Ballard - Wallingford - Montlake</v>
      </c>
      <c r="E64" s="170">
        <f>IF($B64="","",IF(VLOOKUP($B64,'RouteDetail&amp;ReductionPrioritySr'!$B$5:$T$566,'Route_Detail&amp;Reduction_Priority'!E$1,FALSE)="","",VLOOKUP($B64,'RouteDetail&amp;ReductionPrioritySr'!$B$5:$T$566,'Route_Detail&amp;Reduction_Priority'!E$1,FALSE)))</f>
        <v>62.4</v>
      </c>
      <c r="F64" s="162">
        <f>IF($B64="","",IF(VLOOKUP($B64,'RouteDetail&amp;ReductionPrioritySr'!$B$5:$T$566,'Route_Detail&amp;Reduction_Priority'!F$1,FALSE)="","",VLOOKUP($B64,'RouteDetail&amp;ReductionPrioritySr'!$B$5:$T$566,'Route_Detail&amp;Reduction_Priority'!F$1,FALSE)))</f>
        <v>16.600000000000001</v>
      </c>
      <c r="G64" s="162">
        <f>IF($B64="","",IF(VLOOKUP($B64,'RouteDetail&amp;ReductionPrioritySr'!$B$5:$T$566,'Route_Detail&amp;Reduction_Priority'!G$1,FALSE)="","",VLOOKUP($B64,'RouteDetail&amp;ReductionPrioritySr'!$B$5:$T$566,'Route_Detail&amp;Reduction_Priority'!G$1,FALSE)))</f>
        <v>50.9</v>
      </c>
      <c r="H64" s="162">
        <f>IF($B64="","",IF(VLOOKUP($B64,'RouteDetail&amp;ReductionPrioritySr'!$B$5:$T$566,'Route_Detail&amp;Reduction_Priority'!H$1,FALSE)="","",VLOOKUP($B64,'RouteDetail&amp;ReductionPrioritySr'!$B$5:$T$566,'Route_Detail&amp;Reduction_Priority'!H$1,FALSE)))</f>
        <v>12.4</v>
      </c>
      <c r="I64" s="162">
        <f>IF($B64="","",IF(VLOOKUP($B64,'RouteDetail&amp;ReductionPrioritySr'!$B$5:$T$566,'Route_Detail&amp;Reduction_Priority'!I$1,FALSE)="","",VLOOKUP($B64,'RouteDetail&amp;ReductionPrioritySr'!$B$5:$T$566,'Route_Detail&amp;Reduction_Priority'!I$1,FALSE)))</f>
        <v>34.1</v>
      </c>
      <c r="J64" s="171">
        <f>IF($B64="","",IF(VLOOKUP($B64,'RouteDetail&amp;ReductionPrioritySr'!$B$5:$T$566,'Route_Detail&amp;Reduction_Priority'!J$1,FALSE)="","",VLOOKUP($B64,'RouteDetail&amp;ReductionPrioritySr'!$B$5:$T$566,'Route_Detail&amp;Reduction_Priority'!J$1,FALSE)))</f>
        <v>9.1</v>
      </c>
      <c r="K64" s="62">
        <f>IF($B64="","",IF(VLOOKUP($B64,'RouteDetail&amp;ReductionPrioritySr'!$B$5:$T$566,'Route_Detail&amp;Reduction_Priority'!K$1,FALSE)="","",VLOOKUP($B64,'RouteDetail&amp;ReductionPrioritySr'!$B$5:$T$566,'Route_Detail&amp;Reduction_Priority'!K$1,FALSE)))</f>
        <v>11</v>
      </c>
      <c r="L64" s="62" t="str">
        <f>IF($B64="","",IF(VLOOKUP($B64,'RouteDetail&amp;ReductionPrioritySr'!$B$5:$T$566,'Route_Detail&amp;Reduction_Priority'!L$1,FALSE)="","",VLOOKUP($B64,'RouteDetail&amp;ReductionPrioritySr'!$B$5:$T$566,'Route_Detail&amp;Reduction_Priority'!L$1,FALSE)))</f>
        <v>Very Frequent</v>
      </c>
      <c r="M64" s="110" t="str">
        <f>IF($B64="","",IF(VLOOKUP($B64,'RouteDetail&amp;ReductionPrioritySr'!$B$5:$T$566,'Route_Detail&amp;Reduction_Priority'!M$1,FALSE)="","",VLOOKUP($B64,'RouteDetail&amp;ReductionPrioritySr'!$B$5:$T$566,'Route_Detail&amp;Reduction_Priority'!M$1,FALSE)))</f>
        <v/>
      </c>
      <c r="N64" s="112" t="str">
        <f>IF($B64="","",IF(VLOOKUP($B64,'RouteDetail&amp;ReductionPrioritySr'!$B$5:$T$566,'Route_Detail&amp;Reduction_Priority'!N$1,FALSE)="","",VLOOKUP($B64,'RouteDetail&amp;ReductionPrioritySr'!$B$5:$T$566,'Route_Detail&amp;Reduction_Priority'!N$1,FALSE)))</f>
        <v/>
      </c>
      <c r="O64" s="110" t="str">
        <f>IF($B64="","",IF(VLOOKUP($B64,'RouteDetail&amp;ReductionPrioritySr'!$B$5:$T$566,'Route_Detail&amp;Reduction_Priority'!O$1,FALSE)="","",VLOOKUP($B64,'RouteDetail&amp;ReductionPrioritySr'!$B$5:$T$566,'Route_Detail&amp;Reduction_Priority'!O$1,FALSE)))</f>
        <v>At</v>
      </c>
      <c r="P64" s="111" t="str">
        <f>IF($B64="","",IF(VLOOKUP($B64,'RouteDetail&amp;ReductionPrioritySr'!$B$5:$T$566,'Route_Detail&amp;Reduction_Priority'!P$1,FALSE)="","",VLOOKUP($B64,'RouteDetail&amp;ReductionPrioritySr'!$B$5:$T$566,'Route_Detail&amp;Reduction_Priority'!P$1,FALSE)))</f>
        <v>At</v>
      </c>
      <c r="Q64" s="112" t="str">
        <f>IF($B64="","",IF(VLOOKUP($B64,'RouteDetail&amp;ReductionPrioritySr'!$B$5:$T$566,'Route_Detail&amp;Reduction_Priority'!Q$1,FALSE)="","",VLOOKUP($B64,'RouteDetail&amp;ReductionPrioritySr'!$B$5:$T$566,'Route_Detail&amp;Reduction_Priority'!Q$1,FALSE)))</f>
        <v>At</v>
      </c>
      <c r="R64" s="110" t="str">
        <f>IF($B64="","",IF(VLOOKUP($B64,'RouteDetail&amp;ReductionPrioritySr'!$B$5:$T$566,'Route_Detail&amp;Reduction_Priority'!R$1,FALSE)="","",VLOOKUP($B64,'RouteDetail&amp;ReductionPrioritySr'!$B$5:$T$566,'Route_Detail&amp;Reduction_Priority'!R$1,FALSE)))</f>
        <v>-</v>
      </c>
      <c r="S64" s="111" t="str">
        <f>IF($B64="","",IF(VLOOKUP($B64,'RouteDetail&amp;ReductionPrioritySr'!$B$5:$T$566,'Route_Detail&amp;Reduction_Priority'!S$1,FALSE)="","",VLOOKUP($B64,'RouteDetail&amp;ReductionPrioritySr'!$B$5:$T$566,'Route_Detail&amp;Reduction_Priority'!S$1,FALSE)))</f>
        <v>-</v>
      </c>
      <c r="T64" s="175" t="str">
        <f>IF($B64="","",IF(VLOOKUP($B64,'RouteDetail&amp;ReductionPrioritySr'!$B$5:$T$566,'Route_Detail&amp;Reduction_Priority'!T$1,FALSE)="","",VLOOKUP($B64,'RouteDetail&amp;ReductionPrioritySr'!$B$5:$T$566,'Route_Detail&amp;Reduction_Priority'!T$1,FALSE)))</f>
        <v>-</v>
      </c>
      <c r="U64" s="348" t="str">
        <f>IF($B64="","",IF(VLOOKUP($B64,'RouteDetail&amp;ReductionPrioritySr'!$B$5:$AT$566,'Route_Detail&amp;Reduction_Priority'!U$1,FALSE)="","",VLOOKUP($B64,'RouteDetail&amp;ReductionPrioritySr'!$B$5:$AT$566,'Route_Detail&amp;Reduction_Priority'!U$1,FALSE)))</f>
        <v>Unchanged</v>
      </c>
      <c r="V64" s="53" t="str">
        <f>IF($B64="","",IF(VLOOKUP($B64,'RouteDetail&amp;ReductionPrioritySr'!$B$5:$AT$566,'Route_Detail&amp;Reduction_Priority'!V$1,FALSE)=0,"",VLOOKUP($B64,'RouteDetail&amp;ReductionPrioritySr'!$B$5:$AT$566,'Route_Detail&amp;Reduction_Priority'!V$1,FALSE)))</f>
        <v/>
      </c>
      <c r="W64" s="358" t="str">
        <f>IF($B64="","",IF(VLOOKUP($B64,'RouteDetail&amp;ReductionPrioritySr'!$B$5:$AT$566,'Route_Detail&amp;Reduction_Priority'!W$1,FALSE)=0,"",VLOOKUP($B64,'RouteDetail&amp;ReductionPrioritySr'!$B$5:$AT$566,'Route_Detail&amp;Reduction_Priority'!W$1,FALSE)))</f>
        <v>N/A</v>
      </c>
      <c r="X64" s="395" t="str">
        <f>IF($B64="","",IF(VLOOKUP($B64,'RouteDetail&amp;ReductionPrioritySr'!$B$5:$AT$566,'Route_Detail&amp;Reduction_Priority'!X$1,FALSE)="","",VLOOKUP($B64,'RouteDetail&amp;ReductionPrioritySr'!$B$5:$AT$566,'Route_Detail&amp;Reduction_Priority'!X$1,FALSE)))</f>
        <v>Unchanged</v>
      </c>
      <c r="Y64" s="110" t="str">
        <f>IF($B64="","",IF(VLOOKUP($B64,'RouteDetail&amp;ReductionPrioritySr'!$B$5:$AT$566,'Route_Detail&amp;Reduction_Priority'!Y$1,FALSE)="","",VLOOKUP($B64,'RouteDetail&amp;ReductionPrioritySr'!$B$5:$AT$566,'Route_Detail&amp;Reduction_Priority'!Y$1,FALSE)))</f>
        <v>10-12</v>
      </c>
      <c r="Z64" s="178">
        <f>IF($B64="","",IF(VLOOKUP($B64,'RouteDetail&amp;ReductionPrioritySr'!$B$5:$AT$566,'Route_Detail&amp;Reduction_Priority'!Z$1,FALSE)="","",VLOOKUP($B64,'RouteDetail&amp;ReductionPrioritySr'!$B$5:$AT$566,'Route_Detail&amp;Reduction_Priority'!Z$1,FALSE)))</f>
        <v>15</v>
      </c>
      <c r="AA64" s="178" t="str">
        <f>IF($B64="","",IF(VLOOKUP($B64,'RouteDetail&amp;ReductionPrioritySr'!$B$5:$AT$566,'Route_Detail&amp;Reduction_Priority'!AA$1,FALSE)="","",VLOOKUP($B64,'RouteDetail&amp;ReductionPrioritySr'!$B$5:$AT$566,'Route_Detail&amp;Reduction_Priority'!AA$1,FALSE)))</f>
        <v>15-30</v>
      </c>
      <c r="AB64" s="178">
        <f>IF($B64="","",IF(VLOOKUP($B64,'RouteDetail&amp;ReductionPrioritySr'!$B$5:$AT$566,'Route_Detail&amp;Reduction_Priority'!AB$1,FALSE)="","",VLOOKUP($B64,'RouteDetail&amp;ReductionPrioritySr'!$B$5:$AT$566,'Route_Detail&amp;Reduction_Priority'!AB$1,FALSE)))</f>
        <v>15</v>
      </c>
      <c r="AC64" s="178">
        <f>IF($B64="","",IF(VLOOKUP($B64,'RouteDetail&amp;ReductionPrioritySr'!$B$5:$AT$566,'Route_Detail&amp;Reduction_Priority'!AC$1,FALSE)="","",VLOOKUP($B64,'RouteDetail&amp;ReductionPrioritySr'!$B$5:$AT$566,'Route_Detail&amp;Reduction_Priority'!AC$1,FALSE)))</f>
        <v>15</v>
      </c>
      <c r="AD64" s="350" t="str">
        <f>IF($B64="","",IF(VLOOKUP($B64,'RouteDetail&amp;ReductionPrioritySr'!$B$5:$AT$566,'Route_Detail&amp;Reduction_Priority'!AD$1,FALSE)=0,"",VLOOKUP($B64,'RouteDetail&amp;ReductionPrioritySr'!$B$5:$AT$566,'Route_Detail&amp;Reduction_Priority'!AD$1,FALSE)))</f>
        <v>Before 2:00 AM</v>
      </c>
      <c r="AE64" s="397" t="str">
        <f>IF($B64="","",IF(VLOOKUP($B64,'RouteDetail&amp;ReductionPrioritySr'!$B$5:$AT$566,'Route_Detail&amp;Reduction_Priority'!AE$1,FALSE)=0,"",VLOOKUP($B64,'RouteDetail&amp;ReductionPrioritySr'!$B$5:$AT$566,'Route_Detail&amp;Reduction_Priority'!AE$1,FALSE)))</f>
        <v/>
      </c>
      <c r="AF64" s="147">
        <f>IF($B64="","",IF(VLOOKUP($B64,'RouteDetail&amp;ReductionPrioritySr'!$B$5:$AT$566,'Route_Detail&amp;Reduction_Priority'!AF$1,FALSE)="","",VLOOKUP($B64,'RouteDetail&amp;ReductionPrioritySr'!$B$5:$AT$566,'Route_Detail&amp;Reduction_Priority'!AF$1,FALSE)))</f>
        <v>4</v>
      </c>
      <c r="AG64" s="147">
        <f>IF($B64="","",IF(VLOOKUP($B64,'RouteDetail&amp;ReductionPrioritySr'!$B$5:$AT$566,'Route_Detail&amp;Reduction_Priority'!AG$1,FALSE)="","",VLOOKUP($B64,'RouteDetail&amp;ReductionPrioritySr'!$B$5:$AT$566,'Route_Detail&amp;Reduction_Priority'!AG$1,FALSE)))</f>
        <v>3</v>
      </c>
      <c r="AH64" s="147">
        <f>IF($B64="","",IF(VLOOKUP($B64,'RouteDetail&amp;ReductionPrioritySr'!$B$5:$AT$566,'Route_Detail&amp;Reduction_Priority'!AH$1,FALSE)="","",VLOOKUP($B64,'RouteDetail&amp;ReductionPrioritySr'!$B$5:$AT$566,'Route_Detail&amp;Reduction_Priority'!AH$1,FALSE)))</f>
        <v>3</v>
      </c>
      <c r="AI64" s="147">
        <f>IF($B64="","",IF(VLOOKUP($B64,'RouteDetail&amp;ReductionPrioritySr'!$B$5:$AT$566,'Route_Detail&amp;Reduction_Priority'!AI$1,FALSE)="","",VLOOKUP($B64,'RouteDetail&amp;ReductionPrioritySr'!$B$5:$AT$566,'Route_Detail&amp;Reduction_Priority'!AI$1,FALSE)))</f>
        <v>3</v>
      </c>
      <c r="AJ64" s="147">
        <f>IF($B64="","",IF(VLOOKUP($B64,'RouteDetail&amp;ReductionPrioritySr'!$B$5:$AT$566,'Route_Detail&amp;Reduction_Priority'!AJ$1,FALSE)="","",VLOOKUP($B64,'RouteDetail&amp;ReductionPrioritySr'!$B$5:$AT$566,'Route_Detail&amp;Reduction_Priority'!AJ$1,FALSE)))</f>
        <v>3</v>
      </c>
      <c r="AK64" s="147">
        <f>IF($B64="","",IF(VLOOKUP($B64,'RouteDetail&amp;ReductionPrioritySr'!$B$5:$AT$566,'Route_Detail&amp;Reduction_Priority'!AK$1,FALSE)="","",VLOOKUP($B64,'RouteDetail&amp;ReductionPrioritySr'!$B$5:$AT$566,'Route_Detail&amp;Reduction_Priority'!AK$1,FALSE)))</f>
        <v>3</v>
      </c>
    </row>
    <row r="65" spans="1:37" ht="15" customHeight="1" x14ac:dyDescent="0.25">
      <c r="A65">
        <v>43</v>
      </c>
      <c r="B65" s="110">
        <f>IF(HLOOKUP($C$3,'Route by Jurisdiction'!$A$1:$AP$214,A65,FALSE)="","",HLOOKUP($C$3,'Route by Jurisdiction'!$A$1:$AP$214,A65,FALSE))</f>
        <v>47</v>
      </c>
      <c r="C65" s="110" t="str">
        <f>IF($B65="","",IF(VLOOKUP($B65,'RouteDetail&amp;ReductionPrioritySr'!$B$5:$T$566,'Route_Detail&amp;Reduction_Priority'!C$1,FALSE)="","",VLOOKUP($B65,'RouteDetail&amp;ReductionPrioritySr'!$B$5:$T$566,'Route_Detail&amp;Reduction_Priority'!C$1,FALSE)))</f>
        <v>47*</v>
      </c>
      <c r="D65" s="71" t="str">
        <f>IF($B65="","",IF(VLOOKUP($B65,'RouteDetail&amp;ReductionPrioritySr'!$B$5:$T$566,'Route_Detail&amp;Reduction_Priority'!D$1,FALSE)="","",VLOOKUP($B65,'RouteDetail&amp;ReductionPrioritySr'!$B$5:$T$566,'Route_Detail&amp;Reduction_Priority'!D$1,FALSE)))</f>
        <v>Summit - Seattle CBD</v>
      </c>
      <c r="E65" s="170">
        <f>IF($B65="","",IF(VLOOKUP($B65,'RouteDetail&amp;ReductionPrioritySr'!$B$5:$T$566,'Route_Detail&amp;Reduction_Priority'!E$1,FALSE)="","",VLOOKUP($B65,'RouteDetail&amp;ReductionPrioritySr'!$B$5:$T$566,'Route_Detail&amp;Reduction_Priority'!E$1,FALSE)))</f>
        <v>35.5</v>
      </c>
      <c r="F65" s="162">
        <f>IF($B65="","",IF(VLOOKUP($B65,'RouteDetail&amp;ReductionPrioritySr'!$B$5:$T$566,'Route_Detail&amp;Reduction_Priority'!F$1,FALSE)="","",VLOOKUP($B65,'RouteDetail&amp;ReductionPrioritySr'!$B$5:$T$566,'Route_Detail&amp;Reduction_Priority'!F$1,FALSE)))</f>
        <v>8</v>
      </c>
      <c r="G65" s="162">
        <f>IF($B65="","",IF(VLOOKUP($B65,'RouteDetail&amp;ReductionPrioritySr'!$B$5:$T$566,'Route_Detail&amp;Reduction_Priority'!G$1,FALSE)="","",VLOOKUP($B65,'RouteDetail&amp;ReductionPrioritySr'!$B$5:$T$566,'Route_Detail&amp;Reduction_Priority'!G$1,FALSE)))</f>
        <v>26.7</v>
      </c>
      <c r="H65" s="162">
        <f>IF($B65="","",IF(VLOOKUP($B65,'RouteDetail&amp;ReductionPrioritySr'!$B$5:$T$566,'Route_Detail&amp;Reduction_Priority'!H$1,FALSE)="","",VLOOKUP($B65,'RouteDetail&amp;ReductionPrioritySr'!$B$5:$T$566,'Route_Detail&amp;Reduction_Priority'!H$1,FALSE)))</f>
        <v>5.3</v>
      </c>
      <c r="I65" s="162">
        <f>IF($B65="","",IF(VLOOKUP($B65,'RouteDetail&amp;ReductionPrioritySr'!$B$5:$T$566,'Route_Detail&amp;Reduction_Priority'!I$1,FALSE)="","",VLOOKUP($B65,'RouteDetail&amp;ReductionPrioritySr'!$B$5:$T$566,'Route_Detail&amp;Reduction_Priority'!I$1,FALSE)))</f>
        <v>21.1</v>
      </c>
      <c r="J65" s="171">
        <f>IF($B65="","",IF(VLOOKUP($B65,'RouteDetail&amp;ReductionPrioritySr'!$B$5:$T$566,'Route_Detail&amp;Reduction_Priority'!J$1,FALSE)="","",VLOOKUP($B65,'RouteDetail&amp;ReductionPrioritySr'!$B$5:$T$566,'Route_Detail&amp;Reduction_Priority'!J$1,FALSE)))</f>
        <v>3.8</v>
      </c>
      <c r="K65" s="62" t="str">
        <f>IF($B65="","",IF(VLOOKUP($B65,'RouteDetail&amp;ReductionPrioritySr'!$B$5:$T$566,'Route_Detail&amp;Reduction_Priority'!K$1,FALSE)="","",VLOOKUP($B65,'RouteDetail&amp;ReductionPrioritySr'!$B$5:$T$566,'Route_Detail&amp;Reduction_Priority'!K$1,FALSE)))</f>
        <v>None</v>
      </c>
      <c r="L65" s="62" t="str">
        <f>IF($B65="","",IF(VLOOKUP($B65,'RouteDetail&amp;ReductionPrioritySr'!$B$5:$T$566,'Route_Detail&amp;Reduction_Priority'!L$1,FALSE)="","",VLOOKUP($B65,'RouteDetail&amp;ReductionPrioritySr'!$B$5:$T$566,'Route_Detail&amp;Reduction_Priority'!L$1,FALSE)))</f>
        <v>None</v>
      </c>
      <c r="M65" s="110" t="str">
        <f>IF($B65="","",IF(VLOOKUP($B65,'RouteDetail&amp;ReductionPrioritySr'!$B$5:$T$566,'Route_Detail&amp;Reduction_Priority'!M$1,FALSE)="","",VLOOKUP($B65,'RouteDetail&amp;ReductionPrioritySr'!$B$5:$T$566,'Route_Detail&amp;Reduction_Priority'!M$1,FALSE)))</f>
        <v/>
      </c>
      <c r="N65" s="112" t="str">
        <f>IF($B65="","",IF(VLOOKUP($B65,'RouteDetail&amp;ReductionPrioritySr'!$B$5:$T$566,'Route_Detail&amp;Reduction_Priority'!N$1,FALSE)="","",VLOOKUP($B65,'RouteDetail&amp;ReductionPrioritySr'!$B$5:$T$566,'Route_Detail&amp;Reduction_Priority'!N$1,FALSE)))</f>
        <v/>
      </c>
      <c r="O65" s="110" t="str">
        <f>IF($B65="","",IF(VLOOKUP($B65,'RouteDetail&amp;ReductionPrioritySr'!$B$5:$T$566,'Route_Detail&amp;Reduction_Priority'!O$1,FALSE)="","",VLOOKUP($B65,'RouteDetail&amp;ReductionPrioritySr'!$B$5:$T$566,'Route_Detail&amp;Reduction_Priority'!O$1,FALSE)))</f>
        <v>None</v>
      </c>
      <c r="P65" s="111" t="str">
        <f>IF($B65="","",IF(VLOOKUP($B65,'RouteDetail&amp;ReductionPrioritySr'!$B$5:$T$566,'Route_Detail&amp;Reduction_Priority'!P$1,FALSE)="","",VLOOKUP($B65,'RouteDetail&amp;ReductionPrioritySr'!$B$5:$T$566,'Route_Detail&amp;Reduction_Priority'!P$1,FALSE)))</f>
        <v>None</v>
      </c>
      <c r="Q65" s="112" t="str">
        <f>IF($B65="","",IF(VLOOKUP($B65,'RouteDetail&amp;ReductionPrioritySr'!$B$5:$T$566,'Route_Detail&amp;Reduction_Priority'!Q$1,FALSE)="","",VLOOKUP($B65,'RouteDetail&amp;ReductionPrioritySr'!$B$5:$T$566,'Route_Detail&amp;Reduction_Priority'!Q$1,FALSE)))</f>
        <v>None</v>
      </c>
      <c r="R65" s="110">
        <f>IF($B65="","",IF(VLOOKUP($B65,'RouteDetail&amp;ReductionPrioritySr'!$B$5:$T$566,'Route_Detail&amp;Reduction_Priority'!R$1,FALSE)="","",VLOOKUP($B65,'RouteDetail&amp;ReductionPrioritySr'!$B$5:$T$566,'Route_Detail&amp;Reduction_Priority'!R$1,FALSE)))</f>
        <v>1</v>
      </c>
      <c r="S65" s="111">
        <f>IF($B65="","",IF(VLOOKUP($B65,'RouteDetail&amp;ReductionPrioritySr'!$B$5:$T$566,'Route_Detail&amp;Reduction_Priority'!S$1,FALSE)="","",VLOOKUP($B65,'RouteDetail&amp;ReductionPrioritySr'!$B$5:$T$566,'Route_Detail&amp;Reduction_Priority'!S$1,FALSE)))</f>
        <v>1</v>
      </c>
      <c r="T65" s="175">
        <f>IF($B65="","",IF(VLOOKUP($B65,'RouteDetail&amp;ReductionPrioritySr'!$B$5:$T$566,'Route_Detail&amp;Reduction_Priority'!T$1,FALSE)="","",VLOOKUP($B65,'RouteDetail&amp;ReductionPrioritySr'!$B$5:$T$566,'Route_Detail&amp;Reduction_Priority'!T$1,FALSE)))</f>
        <v>1</v>
      </c>
      <c r="U65" s="348" t="str">
        <f>IF($B65="","",IF(VLOOKUP($B65,'RouteDetail&amp;ReductionPrioritySr'!$B$5:$AT$566,'Route_Detail&amp;Reduction_Priority'!U$1,FALSE)="","",VLOOKUP($B65,'RouteDetail&amp;ReductionPrioritySr'!$B$5:$AT$566,'Route_Detail&amp;Reduction_Priority'!U$1,FALSE)))</f>
        <v>Deleted</v>
      </c>
      <c r="V65" s="53" t="str">
        <f>IF($B65="","",IF(VLOOKUP($B65,'RouteDetail&amp;ReductionPrioritySr'!$B$5:$AT$566,'Route_Detail&amp;Reduction_Priority'!V$1,FALSE)=0,"",VLOOKUP($B65,'RouteDetail&amp;ReductionPrioritySr'!$B$5:$AT$566,'Route_Detail&amp;Reduction_Priority'!V$1,FALSE)))</f>
        <v>Lowest performing</v>
      </c>
      <c r="W65" s="358">
        <f>IF($B65="","",IF(VLOOKUP($B65,'RouteDetail&amp;ReductionPrioritySr'!$B$5:$AT$566,'Route_Detail&amp;Reduction_Priority'!W$1,FALSE)=0,"",VLOOKUP($B65,'RouteDetail&amp;ReductionPrioritySr'!$B$5:$AT$566,'Route_Detail&amp;Reduction_Priority'!W$1,FALSE)))</f>
        <v>41883</v>
      </c>
      <c r="X65" s="395" t="str">
        <f>IF($B65="","",IF(VLOOKUP($B65,'RouteDetail&amp;ReductionPrioritySr'!$B$5:$AT$566,'Route_Detail&amp;Reduction_Priority'!X$1,FALSE)="","",VLOOKUP($B65,'RouteDetail&amp;ReductionPrioritySr'!$B$5:$AT$566,'Route_Detail&amp;Reduction_Priority'!X$1,FALSE)))</f>
        <v>Delete</v>
      </c>
      <c r="Y65" s="110" t="str">
        <f>IF($B65="","",IF(VLOOKUP($B65,'RouteDetail&amp;ReductionPrioritySr'!$B$5:$AT$566,'Route_Detail&amp;Reduction_Priority'!Y$1,FALSE)="","",VLOOKUP($B65,'RouteDetail&amp;ReductionPrioritySr'!$B$5:$AT$566,'Route_Detail&amp;Reduction_Priority'!Y$1,FALSE)))</f>
        <v/>
      </c>
      <c r="Z65" s="178" t="str">
        <f>IF($B65="","",IF(VLOOKUP($B65,'RouteDetail&amp;ReductionPrioritySr'!$B$5:$AT$566,'Route_Detail&amp;Reduction_Priority'!Z$1,FALSE)="","",VLOOKUP($B65,'RouteDetail&amp;ReductionPrioritySr'!$B$5:$AT$566,'Route_Detail&amp;Reduction_Priority'!Z$1,FALSE)))</f>
        <v/>
      </c>
      <c r="AA65" s="178" t="str">
        <f>IF($B65="","",IF(VLOOKUP($B65,'RouteDetail&amp;ReductionPrioritySr'!$B$5:$AT$566,'Route_Detail&amp;Reduction_Priority'!AA$1,FALSE)="","",VLOOKUP($B65,'RouteDetail&amp;ReductionPrioritySr'!$B$5:$AT$566,'Route_Detail&amp;Reduction_Priority'!AA$1,FALSE)))</f>
        <v/>
      </c>
      <c r="AB65" s="178" t="str">
        <f>IF($B65="","",IF(VLOOKUP($B65,'RouteDetail&amp;ReductionPrioritySr'!$B$5:$AT$566,'Route_Detail&amp;Reduction_Priority'!AB$1,FALSE)="","",VLOOKUP($B65,'RouteDetail&amp;ReductionPrioritySr'!$B$5:$AT$566,'Route_Detail&amp;Reduction_Priority'!AB$1,FALSE)))</f>
        <v/>
      </c>
      <c r="AC65" s="178" t="str">
        <f>IF($B65="","",IF(VLOOKUP($B65,'RouteDetail&amp;ReductionPrioritySr'!$B$5:$AT$566,'Route_Detail&amp;Reduction_Priority'!AC$1,FALSE)="","",VLOOKUP($B65,'RouteDetail&amp;ReductionPrioritySr'!$B$5:$AT$566,'Route_Detail&amp;Reduction_Priority'!AC$1,FALSE)))</f>
        <v/>
      </c>
      <c r="AD65" s="350" t="str">
        <f>IF($B65="","",IF(VLOOKUP($B65,'RouteDetail&amp;ReductionPrioritySr'!$B$5:$AT$566,'Route_Detail&amp;Reduction_Priority'!AD$1,FALSE)=0,"",VLOOKUP($B65,'RouteDetail&amp;ReductionPrioritySr'!$B$5:$AT$566,'Route_Detail&amp;Reduction_Priority'!AD$1,FALSE)))</f>
        <v/>
      </c>
      <c r="AE65" s="397" t="str">
        <f>IF($B65="","",IF(VLOOKUP($B65,'RouteDetail&amp;ReductionPrioritySr'!$B$5:$AT$566,'Route_Detail&amp;Reduction_Priority'!AE$1,FALSE)=0,"",VLOOKUP($B65,'RouteDetail&amp;ReductionPrioritySr'!$B$5:$AT$566,'Route_Detail&amp;Reduction_Priority'!AE$1,FALSE)))</f>
        <v>On the Pike Street/Pine Street corridor in downtown Seattle, use revised Route 11 or Routes 10, 43, or 49 (unchanged).
South of Olive Way, use Route 43 (unchanged).
North of Olive Way, use Routes 43 or 49 (unchanged).</v>
      </c>
      <c r="AF65" s="147">
        <f>IF($B65="","",IF(VLOOKUP($B65,'RouteDetail&amp;ReductionPrioritySr'!$B$5:$AT$566,'Route_Detail&amp;Reduction_Priority'!AF$1,FALSE)="","",VLOOKUP($B65,'RouteDetail&amp;ReductionPrioritySr'!$B$5:$AT$566,'Route_Detail&amp;Reduction_Priority'!AF$1,FALSE)))</f>
        <v>2</v>
      </c>
      <c r="AG65" s="147">
        <f>IF($B65="","",IF(VLOOKUP($B65,'RouteDetail&amp;ReductionPrioritySr'!$B$5:$AT$566,'Route_Detail&amp;Reduction_Priority'!AG$1,FALSE)="","",VLOOKUP($B65,'RouteDetail&amp;ReductionPrioritySr'!$B$5:$AT$566,'Route_Detail&amp;Reduction_Priority'!AG$1,FALSE)))</f>
        <v>1</v>
      </c>
      <c r="AH65" s="147">
        <f>IF($B65="","",IF(VLOOKUP($B65,'RouteDetail&amp;ReductionPrioritySr'!$B$5:$AT$566,'Route_Detail&amp;Reduction_Priority'!AH$1,FALSE)="","",VLOOKUP($B65,'RouteDetail&amp;ReductionPrioritySr'!$B$5:$AT$566,'Route_Detail&amp;Reduction_Priority'!AH$1,FALSE)))</f>
        <v>1</v>
      </c>
      <c r="AI65" s="147">
        <f>IF($B65="","",IF(VLOOKUP($B65,'RouteDetail&amp;ReductionPrioritySr'!$B$5:$AT$566,'Route_Detail&amp;Reduction_Priority'!AI$1,FALSE)="","",VLOOKUP($B65,'RouteDetail&amp;ReductionPrioritySr'!$B$5:$AT$566,'Route_Detail&amp;Reduction_Priority'!AI$1,FALSE)))</f>
        <v>1</v>
      </c>
      <c r="AJ65" s="147">
        <f>IF($B65="","",IF(VLOOKUP($B65,'RouteDetail&amp;ReductionPrioritySr'!$B$5:$AT$566,'Route_Detail&amp;Reduction_Priority'!AJ$1,FALSE)="","",VLOOKUP($B65,'RouteDetail&amp;ReductionPrioritySr'!$B$5:$AT$566,'Route_Detail&amp;Reduction_Priority'!AJ$1,FALSE)))</f>
        <v>1</v>
      </c>
      <c r="AK65" s="147">
        <f>IF($B65="","",IF(VLOOKUP($B65,'RouteDetail&amp;ReductionPrioritySr'!$B$5:$AT$566,'Route_Detail&amp;Reduction_Priority'!AK$1,FALSE)="","",VLOOKUP($B65,'RouteDetail&amp;ReductionPrioritySr'!$B$5:$AT$566,'Route_Detail&amp;Reduction_Priority'!AK$1,FALSE)))</f>
        <v>1</v>
      </c>
    </row>
    <row r="66" spans="1:37" ht="15" customHeight="1" x14ac:dyDescent="0.25">
      <c r="A66">
        <v>44</v>
      </c>
      <c r="B66" s="110">
        <f>IF(HLOOKUP($C$3,'Route by Jurisdiction'!$A$1:$AP$214,A66,FALSE)="","",HLOOKUP($C$3,'Route by Jurisdiction'!$A$1:$AP$214,A66,FALSE))</f>
        <v>48</v>
      </c>
      <c r="C66" s="110" t="str">
        <f>IF($B66="","",IF(VLOOKUP($B66,'RouteDetail&amp;ReductionPrioritySr'!$B$5:$T$566,'Route_Detail&amp;Reduction_Priority'!C$1,FALSE)="","",VLOOKUP($B66,'RouteDetail&amp;ReductionPrioritySr'!$B$5:$T$566,'Route_Detail&amp;Reduction_Priority'!C$1,FALSE)))</f>
        <v>48*</v>
      </c>
      <c r="D66" s="71" t="str">
        <f>IF($B66="","",IF(VLOOKUP($B66,'RouteDetail&amp;ReductionPrioritySr'!$B$5:$T$566,'Route_Detail&amp;Reduction_Priority'!D$1,FALSE)="","",VLOOKUP($B66,'RouteDetail&amp;ReductionPrioritySr'!$B$5:$T$566,'Route_Detail&amp;Reduction_Priority'!D$1,FALSE)))</f>
        <v>Mt Baker - University District - Loyal Heights</v>
      </c>
      <c r="E66" s="170">
        <f>IF($B66="","",IF(VLOOKUP($B66,'RouteDetail&amp;ReductionPrioritySr'!$B$5:$T$566,'Route_Detail&amp;Reduction_Priority'!E$1,FALSE)="","",VLOOKUP($B66,'RouteDetail&amp;ReductionPrioritySr'!$B$5:$T$566,'Route_Detail&amp;Reduction_Priority'!E$1,FALSE)))</f>
        <v>47.2</v>
      </c>
      <c r="F66" s="162">
        <f>IF($B66="","",IF(VLOOKUP($B66,'RouteDetail&amp;ReductionPrioritySr'!$B$5:$T$566,'Route_Detail&amp;Reduction_Priority'!F$1,FALSE)="","",VLOOKUP($B66,'RouteDetail&amp;ReductionPrioritySr'!$B$5:$T$566,'Route_Detail&amp;Reduction_Priority'!F$1,FALSE)))</f>
        <v>13</v>
      </c>
      <c r="G66" s="162">
        <f>IF($B66="","",IF(VLOOKUP($B66,'RouteDetail&amp;ReductionPrioritySr'!$B$5:$T$566,'Route_Detail&amp;Reduction_Priority'!G$1,FALSE)="","",VLOOKUP($B66,'RouteDetail&amp;ReductionPrioritySr'!$B$5:$T$566,'Route_Detail&amp;Reduction_Priority'!G$1,FALSE)))</f>
        <v>49.1</v>
      </c>
      <c r="H66" s="162">
        <f>IF($B66="","",IF(VLOOKUP($B66,'RouteDetail&amp;ReductionPrioritySr'!$B$5:$T$566,'Route_Detail&amp;Reduction_Priority'!H$1,FALSE)="","",VLOOKUP($B66,'RouteDetail&amp;ReductionPrioritySr'!$B$5:$T$566,'Route_Detail&amp;Reduction_Priority'!H$1,FALSE)))</f>
        <v>14.7</v>
      </c>
      <c r="I66" s="162">
        <f>IF($B66="","",IF(VLOOKUP($B66,'RouteDetail&amp;ReductionPrioritySr'!$B$5:$T$566,'Route_Detail&amp;Reduction_Priority'!I$1,FALSE)="","",VLOOKUP($B66,'RouteDetail&amp;ReductionPrioritySr'!$B$5:$T$566,'Route_Detail&amp;Reduction_Priority'!I$1,FALSE)))</f>
        <v>29.9</v>
      </c>
      <c r="J66" s="171">
        <f>IF($B66="","",IF(VLOOKUP($B66,'RouteDetail&amp;ReductionPrioritySr'!$B$5:$T$566,'Route_Detail&amp;Reduction_Priority'!J$1,FALSE)="","",VLOOKUP($B66,'RouteDetail&amp;ReductionPrioritySr'!$B$5:$T$566,'Route_Detail&amp;Reduction_Priority'!J$1,FALSE)))</f>
        <v>8.1999999999999993</v>
      </c>
      <c r="K66" s="62">
        <f>IF($B66="","",IF(VLOOKUP($B66,'RouteDetail&amp;ReductionPrioritySr'!$B$5:$T$566,'Route_Detail&amp;Reduction_Priority'!K$1,FALSE)="","",VLOOKUP($B66,'RouteDetail&amp;ReductionPrioritySr'!$B$5:$T$566,'Route_Detail&amp;Reduction_Priority'!K$1,FALSE)))</f>
        <v>8</v>
      </c>
      <c r="L66" s="62" t="str">
        <f>IF($B66="","",IF(VLOOKUP($B66,'RouteDetail&amp;ReductionPrioritySr'!$B$5:$T$566,'Route_Detail&amp;Reduction_Priority'!L$1,FALSE)="","",VLOOKUP($B66,'RouteDetail&amp;ReductionPrioritySr'!$B$5:$T$566,'Route_Detail&amp;Reduction_Priority'!L$1,FALSE)))</f>
        <v>Very Frequent</v>
      </c>
      <c r="M66" s="110" t="str">
        <f>IF($B66="","",IF(VLOOKUP($B66,'RouteDetail&amp;ReductionPrioritySr'!$B$5:$T$566,'Route_Detail&amp;Reduction_Priority'!M$1,FALSE)="","",VLOOKUP($B66,'RouteDetail&amp;ReductionPrioritySr'!$B$5:$T$566,'Route_Detail&amp;Reduction_Priority'!M$1,FALSE)))</f>
        <v/>
      </c>
      <c r="N66" s="112" t="str">
        <f>IF($B66="","",IF(VLOOKUP($B66,'RouteDetail&amp;ReductionPrioritySr'!$B$5:$T$566,'Route_Detail&amp;Reduction_Priority'!N$1,FALSE)="","",VLOOKUP($B66,'RouteDetail&amp;ReductionPrioritySr'!$B$5:$T$566,'Route_Detail&amp;Reduction_Priority'!N$1,FALSE)))</f>
        <v/>
      </c>
      <c r="O66" s="110" t="str">
        <f>IF($B66="","",IF(VLOOKUP($B66,'RouteDetail&amp;ReductionPrioritySr'!$B$5:$T$566,'Route_Detail&amp;Reduction_Priority'!O$1,FALSE)="","",VLOOKUP($B66,'RouteDetail&amp;ReductionPrioritySr'!$B$5:$T$566,'Route_Detail&amp;Reduction_Priority'!O$1,FALSE)))</f>
        <v>At</v>
      </c>
      <c r="P66" s="111" t="str">
        <f>IF($B66="","",IF(VLOOKUP($B66,'RouteDetail&amp;ReductionPrioritySr'!$B$5:$T$566,'Route_Detail&amp;Reduction_Priority'!P$1,FALSE)="","",VLOOKUP($B66,'RouteDetail&amp;ReductionPrioritySr'!$B$5:$T$566,'Route_Detail&amp;Reduction_Priority'!P$1,FALSE)))</f>
        <v>At</v>
      </c>
      <c r="Q66" s="112" t="str">
        <f>IF($B66="","",IF(VLOOKUP($B66,'RouteDetail&amp;ReductionPrioritySr'!$B$5:$T$566,'Route_Detail&amp;Reduction_Priority'!Q$1,FALSE)="","",VLOOKUP($B66,'RouteDetail&amp;ReductionPrioritySr'!$B$5:$T$566,'Route_Detail&amp;Reduction_Priority'!Q$1,FALSE)))</f>
        <v>At</v>
      </c>
      <c r="R66" s="110">
        <f>IF($B66="","",IF(VLOOKUP($B66,'RouteDetail&amp;ReductionPrioritySr'!$B$5:$T$566,'Route_Detail&amp;Reduction_Priority'!R$1,FALSE)="","",VLOOKUP($B66,'RouteDetail&amp;ReductionPrioritySr'!$B$5:$T$566,'Route_Detail&amp;Reduction_Priority'!R$1,FALSE)))</f>
        <v>3</v>
      </c>
      <c r="S66" s="111" t="str">
        <f>IF($B66="","",IF(VLOOKUP($B66,'RouteDetail&amp;ReductionPrioritySr'!$B$5:$T$566,'Route_Detail&amp;Reduction_Priority'!S$1,FALSE)="","",VLOOKUP($B66,'RouteDetail&amp;ReductionPrioritySr'!$B$5:$T$566,'Route_Detail&amp;Reduction_Priority'!S$1,FALSE)))</f>
        <v>-</v>
      </c>
      <c r="T66" s="175" t="str">
        <f>IF($B66="","",IF(VLOOKUP($B66,'RouteDetail&amp;ReductionPrioritySr'!$B$5:$T$566,'Route_Detail&amp;Reduction_Priority'!T$1,FALSE)="","",VLOOKUP($B66,'RouteDetail&amp;ReductionPrioritySr'!$B$5:$T$566,'Route_Detail&amp;Reduction_Priority'!T$1,FALSE)))</f>
        <v>-</v>
      </c>
      <c r="U66" s="348" t="str">
        <f>IF($B66="","",IF(VLOOKUP($B66,'RouteDetail&amp;ReductionPrioritySr'!$B$5:$AT$566,'Route_Detail&amp;Reduction_Priority'!U$1,FALSE)="","",VLOOKUP($B66,'RouteDetail&amp;ReductionPrioritySr'!$B$5:$AT$566,'Route_Detail&amp;Reduction_Priority'!U$1,FALSE)))</f>
        <v>Unchanged</v>
      </c>
      <c r="V66" s="53" t="str">
        <f>IF($B66="","",IF(VLOOKUP($B66,'RouteDetail&amp;ReductionPrioritySr'!$B$5:$AT$566,'Route_Detail&amp;Reduction_Priority'!V$1,FALSE)=0,"",VLOOKUP($B66,'RouteDetail&amp;ReductionPrioritySr'!$B$5:$AT$566,'Route_Detail&amp;Reduction_Priority'!V$1,FALSE)))</f>
        <v/>
      </c>
      <c r="W66" s="358" t="str">
        <f>IF($B66="","",IF(VLOOKUP($B66,'RouteDetail&amp;ReductionPrioritySr'!$B$5:$AT$566,'Route_Detail&amp;Reduction_Priority'!W$1,FALSE)=0,"",VLOOKUP($B66,'RouteDetail&amp;ReductionPrioritySr'!$B$5:$AT$566,'Route_Detail&amp;Reduction_Priority'!W$1,FALSE)))</f>
        <v>N/A</v>
      </c>
      <c r="X66" s="395" t="str">
        <f>IF($B66="","",IF(VLOOKUP($B66,'RouteDetail&amp;ReductionPrioritySr'!$B$5:$AT$566,'Route_Detail&amp;Reduction_Priority'!X$1,FALSE)="","",VLOOKUP($B66,'RouteDetail&amp;ReductionPrioritySr'!$B$5:$AT$566,'Route_Detail&amp;Reduction_Priority'!X$1,FALSE)))</f>
        <v>Unchanged</v>
      </c>
      <c r="Y66" s="110">
        <f>IF($B66="","",IF(VLOOKUP($B66,'RouteDetail&amp;ReductionPrioritySr'!$B$5:$AT$566,'Route_Detail&amp;Reduction_Priority'!Y$1,FALSE)="","",VLOOKUP($B66,'RouteDetail&amp;ReductionPrioritySr'!$B$5:$AT$566,'Route_Detail&amp;Reduction_Priority'!Y$1,FALSE)))</f>
        <v>10</v>
      </c>
      <c r="Z66" s="178">
        <f>IF($B66="","",IF(VLOOKUP($B66,'RouteDetail&amp;ReductionPrioritySr'!$B$5:$AT$566,'Route_Detail&amp;Reduction_Priority'!Z$1,FALSE)="","",VLOOKUP($B66,'RouteDetail&amp;ReductionPrioritySr'!$B$5:$AT$566,'Route_Detail&amp;Reduction_Priority'!Z$1,FALSE)))</f>
        <v>15</v>
      </c>
      <c r="AA66" s="178" t="str">
        <f>IF($B66="","",IF(VLOOKUP($B66,'RouteDetail&amp;ReductionPrioritySr'!$B$5:$AT$566,'Route_Detail&amp;Reduction_Priority'!AA$1,FALSE)="","",VLOOKUP($B66,'RouteDetail&amp;ReductionPrioritySr'!$B$5:$AT$566,'Route_Detail&amp;Reduction_Priority'!AA$1,FALSE)))</f>
        <v>15-30</v>
      </c>
      <c r="AB66" s="178">
        <f>IF($B66="","",IF(VLOOKUP($B66,'RouteDetail&amp;ReductionPrioritySr'!$B$5:$AT$566,'Route_Detail&amp;Reduction_Priority'!AB$1,FALSE)="","",VLOOKUP($B66,'RouteDetail&amp;ReductionPrioritySr'!$B$5:$AT$566,'Route_Detail&amp;Reduction_Priority'!AB$1,FALSE)))</f>
        <v>15</v>
      </c>
      <c r="AC66" s="178">
        <f>IF($B66="","",IF(VLOOKUP($B66,'RouteDetail&amp;ReductionPrioritySr'!$B$5:$AT$566,'Route_Detail&amp;Reduction_Priority'!AC$1,FALSE)="","",VLOOKUP($B66,'RouteDetail&amp;ReductionPrioritySr'!$B$5:$AT$566,'Route_Detail&amp;Reduction_Priority'!AC$1,FALSE)))</f>
        <v>30</v>
      </c>
      <c r="AD66" s="350" t="str">
        <f>IF($B66="","",IF(VLOOKUP($B66,'RouteDetail&amp;ReductionPrioritySr'!$B$5:$AT$566,'Route_Detail&amp;Reduction_Priority'!AD$1,FALSE)=0,"",VLOOKUP($B66,'RouteDetail&amp;ReductionPrioritySr'!$B$5:$AT$566,'Route_Detail&amp;Reduction_Priority'!AD$1,FALSE)))</f>
        <v>Before 11:00 PM</v>
      </c>
      <c r="AE66" s="397" t="str">
        <f>IF($B66="","",IF(VLOOKUP($B66,'RouteDetail&amp;ReductionPrioritySr'!$B$5:$AT$566,'Route_Detail&amp;Reduction_Priority'!AE$1,FALSE)=0,"",VLOOKUP($B66,'RouteDetail&amp;ReductionPrioritySr'!$B$5:$AT$566,'Route_Detail&amp;Reduction_Priority'!AE$1,FALSE)))</f>
        <v/>
      </c>
      <c r="AF66" s="147">
        <f>IF($B66="","",IF(VLOOKUP($B66,'RouteDetail&amp;ReductionPrioritySr'!$B$5:$AT$566,'Route_Detail&amp;Reduction_Priority'!AF$1,FALSE)="","",VLOOKUP($B66,'RouteDetail&amp;ReductionPrioritySr'!$B$5:$AT$566,'Route_Detail&amp;Reduction_Priority'!AF$1,FALSE)))</f>
        <v>3</v>
      </c>
      <c r="AG66" s="147">
        <f>IF($B66="","",IF(VLOOKUP($B66,'RouteDetail&amp;ReductionPrioritySr'!$B$5:$AT$566,'Route_Detail&amp;Reduction_Priority'!AG$1,FALSE)="","",VLOOKUP($B66,'RouteDetail&amp;ReductionPrioritySr'!$B$5:$AT$566,'Route_Detail&amp;Reduction_Priority'!AG$1,FALSE)))</f>
        <v>1</v>
      </c>
      <c r="AH66" s="147" t="str">
        <f>IF($B66="","",IF(VLOOKUP($B66,'RouteDetail&amp;ReductionPrioritySr'!$B$5:$AT$566,'Route_Detail&amp;Reduction_Priority'!AH$1,FALSE)="","",VLOOKUP($B66,'RouteDetail&amp;ReductionPrioritySr'!$B$5:$AT$566,'Route_Detail&amp;Reduction_Priority'!AH$1,FALSE)))</f>
        <v/>
      </c>
      <c r="AI66" s="147" t="str">
        <f>IF($B66="","",IF(VLOOKUP($B66,'RouteDetail&amp;ReductionPrioritySr'!$B$5:$AT$566,'Route_Detail&amp;Reduction_Priority'!AI$1,FALSE)="","",VLOOKUP($B66,'RouteDetail&amp;ReductionPrioritySr'!$B$5:$AT$566,'Route_Detail&amp;Reduction_Priority'!AI$1,FALSE)))</f>
        <v/>
      </c>
      <c r="AJ66" s="147" t="str">
        <f>IF($B66="","",IF(VLOOKUP($B66,'RouteDetail&amp;ReductionPrioritySr'!$B$5:$AT$566,'Route_Detail&amp;Reduction_Priority'!AJ$1,FALSE)="","",VLOOKUP($B66,'RouteDetail&amp;ReductionPrioritySr'!$B$5:$AT$566,'Route_Detail&amp;Reduction_Priority'!AJ$1,FALSE)))</f>
        <v/>
      </c>
      <c r="AK66" s="147" t="str">
        <f>IF($B66="","",IF(VLOOKUP($B66,'RouteDetail&amp;ReductionPrioritySr'!$B$5:$AT$566,'Route_Detail&amp;Reduction_Priority'!AK$1,FALSE)="","",VLOOKUP($B66,'RouteDetail&amp;ReductionPrioritySr'!$B$5:$AT$566,'Route_Detail&amp;Reduction_Priority'!AK$1,FALSE)))</f>
        <v/>
      </c>
    </row>
    <row r="67" spans="1:37" ht="15" customHeight="1" x14ac:dyDescent="0.25">
      <c r="A67">
        <v>45</v>
      </c>
      <c r="B67" s="110" t="str">
        <f>IF(HLOOKUP($C$3,'Route by Jurisdiction'!$A$1:$AP$214,A67,FALSE)="","",HLOOKUP($C$3,'Route by Jurisdiction'!$A$1:$AP$214,A67,FALSE))</f>
        <v>48EX</v>
      </c>
      <c r="C67" s="110" t="str">
        <f>IF($B67="","",IF(VLOOKUP($B67,'RouteDetail&amp;ReductionPrioritySr'!$B$5:$T$566,'Route_Detail&amp;Reduction_Priority'!C$1,FALSE)="","",VLOOKUP($B67,'RouteDetail&amp;ReductionPrioritySr'!$B$5:$T$566,'Route_Detail&amp;Reduction_Priority'!C$1,FALSE)))</f>
        <v>48EX*</v>
      </c>
      <c r="D67" s="71" t="str">
        <f>IF($B67="","",IF(VLOOKUP($B67,'RouteDetail&amp;ReductionPrioritySr'!$B$5:$T$566,'Route_Detail&amp;Reduction_Priority'!D$1,FALSE)="","",VLOOKUP($B67,'RouteDetail&amp;ReductionPrioritySr'!$B$5:$T$566,'Route_Detail&amp;Reduction_Priority'!D$1,FALSE)))</f>
        <v>Mt Baker - University District - Loyal Heights</v>
      </c>
      <c r="E67" s="170">
        <f>IF($B67="","",IF(VLOOKUP($B67,'RouteDetail&amp;ReductionPrioritySr'!$B$5:$T$566,'Route_Detail&amp;Reduction_Priority'!E$1,FALSE)="","",VLOOKUP($B67,'RouteDetail&amp;ReductionPrioritySr'!$B$5:$T$566,'Route_Detail&amp;Reduction_Priority'!E$1,FALSE)))</f>
        <v>36</v>
      </c>
      <c r="F67" s="162">
        <f>IF($B67="","",IF(VLOOKUP($B67,'RouteDetail&amp;ReductionPrioritySr'!$B$5:$T$566,'Route_Detail&amp;Reduction_Priority'!F$1,FALSE)="","",VLOOKUP($B67,'RouteDetail&amp;ReductionPrioritySr'!$B$5:$T$566,'Route_Detail&amp;Reduction_Priority'!F$1,FALSE)))</f>
        <v>8.8000000000000007</v>
      </c>
      <c r="G67" s="162" t="str">
        <f>IF($B67="","",IF(VLOOKUP($B67,'RouteDetail&amp;ReductionPrioritySr'!$B$5:$T$566,'Route_Detail&amp;Reduction_Priority'!G$1,FALSE)="","",VLOOKUP($B67,'RouteDetail&amp;ReductionPrioritySr'!$B$5:$T$566,'Route_Detail&amp;Reduction_Priority'!G$1,FALSE)))</f>
        <v xml:space="preserve"> </v>
      </c>
      <c r="H67" s="162" t="str">
        <f>IF($B67="","",IF(VLOOKUP($B67,'RouteDetail&amp;ReductionPrioritySr'!$B$5:$T$566,'Route_Detail&amp;Reduction_Priority'!H$1,FALSE)="","",VLOOKUP($B67,'RouteDetail&amp;ReductionPrioritySr'!$B$5:$T$566,'Route_Detail&amp;Reduction_Priority'!H$1,FALSE)))</f>
        <v xml:space="preserve"> </v>
      </c>
      <c r="I67" s="162" t="str">
        <f>IF($B67="","",IF(VLOOKUP($B67,'RouteDetail&amp;ReductionPrioritySr'!$B$5:$T$566,'Route_Detail&amp;Reduction_Priority'!I$1,FALSE)="","",VLOOKUP($B67,'RouteDetail&amp;ReductionPrioritySr'!$B$5:$T$566,'Route_Detail&amp;Reduction_Priority'!I$1,FALSE)))</f>
        <v xml:space="preserve"> </v>
      </c>
      <c r="J67" s="171" t="str">
        <f>IF($B67="","",IF(VLOOKUP($B67,'RouteDetail&amp;ReductionPrioritySr'!$B$5:$T$566,'Route_Detail&amp;Reduction_Priority'!J$1,FALSE)="","",VLOOKUP($B67,'RouteDetail&amp;ReductionPrioritySr'!$B$5:$T$566,'Route_Detail&amp;Reduction_Priority'!J$1,FALSE)))</f>
        <v xml:space="preserve"> </v>
      </c>
      <c r="K67" s="62" t="str">
        <f>IF($B67="","",IF(VLOOKUP($B67,'RouteDetail&amp;ReductionPrioritySr'!$B$5:$T$566,'Route_Detail&amp;Reduction_Priority'!K$1,FALSE)="","",VLOOKUP($B67,'RouteDetail&amp;ReductionPrioritySr'!$B$5:$T$566,'Route_Detail&amp;Reduction_Priority'!K$1,FALSE)))</f>
        <v>Peak</v>
      </c>
      <c r="L67" s="62" t="str">
        <f>IF($B67="","",IF(VLOOKUP($B67,'RouteDetail&amp;ReductionPrioritySr'!$B$5:$T$566,'Route_Detail&amp;Reduction_Priority'!L$1,FALSE)="","",VLOOKUP($B67,'RouteDetail&amp;ReductionPrioritySr'!$B$5:$T$566,'Route_Detail&amp;Reduction_Priority'!L$1,FALSE)))</f>
        <v>Peak</v>
      </c>
      <c r="M67" s="110" t="str">
        <f>IF($B67="","",IF(VLOOKUP($B67,'RouteDetail&amp;ReductionPrioritySr'!$B$5:$T$566,'Route_Detail&amp;Reduction_Priority'!M$1,FALSE)="","",VLOOKUP($B67,'RouteDetail&amp;ReductionPrioritySr'!$B$5:$T$566,'Route_Detail&amp;Reduction_Priority'!M$1,FALSE)))</f>
        <v>No</v>
      </c>
      <c r="N67" s="112" t="str">
        <f>IF($B67="","",IF(VLOOKUP($B67,'RouteDetail&amp;ReductionPrioritySr'!$B$5:$T$566,'Route_Detail&amp;Reduction_Priority'!N$1,FALSE)="","",VLOOKUP($B67,'RouteDetail&amp;ReductionPrioritySr'!$B$5:$T$566,'Route_Detail&amp;Reduction_Priority'!N$1,FALSE)))</f>
        <v>Yes</v>
      </c>
      <c r="O67" s="110" t="str">
        <f>IF($B67="","",IF(VLOOKUP($B67,'RouteDetail&amp;ReductionPrioritySr'!$B$5:$T$566,'Route_Detail&amp;Reduction_Priority'!O$1,FALSE)="","",VLOOKUP($B67,'RouteDetail&amp;ReductionPrioritySr'!$B$5:$T$566,'Route_Detail&amp;Reduction_Priority'!O$1,FALSE)))</f>
        <v>Peak</v>
      </c>
      <c r="P67" s="111" t="str">
        <f>IF($B67="","",IF(VLOOKUP($B67,'RouteDetail&amp;ReductionPrioritySr'!$B$5:$T$566,'Route_Detail&amp;Reduction_Priority'!P$1,FALSE)="","",VLOOKUP($B67,'RouteDetail&amp;ReductionPrioritySr'!$B$5:$T$566,'Route_Detail&amp;Reduction_Priority'!P$1,FALSE)))</f>
        <v>Peak</v>
      </c>
      <c r="Q67" s="112" t="str">
        <f>IF($B67="","",IF(VLOOKUP($B67,'RouteDetail&amp;ReductionPrioritySr'!$B$5:$T$566,'Route_Detail&amp;Reduction_Priority'!Q$1,FALSE)="","",VLOOKUP($B67,'RouteDetail&amp;ReductionPrioritySr'!$B$5:$T$566,'Route_Detail&amp;Reduction_Priority'!Q$1,FALSE)))</f>
        <v>Peak</v>
      </c>
      <c r="R67" s="110">
        <f>IF($B67="","",IF(VLOOKUP($B67,'RouteDetail&amp;ReductionPrioritySr'!$B$5:$T$566,'Route_Detail&amp;Reduction_Priority'!R$1,FALSE)="","",VLOOKUP($B67,'RouteDetail&amp;ReductionPrioritySr'!$B$5:$T$566,'Route_Detail&amp;Reduction_Priority'!R$1,FALSE)))</f>
        <v>1</v>
      </c>
      <c r="S67" s="111" t="str">
        <f>IF($B67="","",IF(VLOOKUP($B67,'RouteDetail&amp;ReductionPrioritySr'!$B$5:$T$566,'Route_Detail&amp;Reduction_Priority'!S$1,FALSE)="","",VLOOKUP($B67,'RouteDetail&amp;ReductionPrioritySr'!$B$5:$T$566,'Route_Detail&amp;Reduction_Priority'!S$1,FALSE)))</f>
        <v>-</v>
      </c>
      <c r="T67" s="175" t="str">
        <f>IF($B67="","",IF(VLOOKUP($B67,'RouteDetail&amp;ReductionPrioritySr'!$B$5:$T$566,'Route_Detail&amp;Reduction_Priority'!T$1,FALSE)="","",VLOOKUP($B67,'RouteDetail&amp;ReductionPrioritySr'!$B$5:$T$566,'Route_Detail&amp;Reduction_Priority'!T$1,FALSE)))</f>
        <v>-</v>
      </c>
      <c r="U67" s="348" t="str">
        <f>IF($B67="","",IF(VLOOKUP($B67,'RouteDetail&amp;ReductionPrioritySr'!$B$5:$AT$566,'Route_Detail&amp;Reduction_Priority'!U$1,FALSE)="","",VLOOKUP($B67,'RouteDetail&amp;ReductionPrioritySr'!$B$5:$AT$566,'Route_Detail&amp;Reduction_Priority'!U$1,FALSE)))</f>
        <v>Deleted</v>
      </c>
      <c r="V67" s="53" t="str">
        <f>IF($B67="","",IF(VLOOKUP($B67,'RouteDetail&amp;ReductionPrioritySr'!$B$5:$AT$566,'Route_Detail&amp;Reduction_Priority'!V$1,FALSE)=0,"",VLOOKUP($B67,'RouteDetail&amp;ReductionPrioritySr'!$B$5:$AT$566,'Route_Detail&amp;Reduction_Priority'!V$1,FALSE)))</f>
        <v>Low performing</v>
      </c>
      <c r="W67" s="358">
        <f>IF($B67="","",IF(VLOOKUP($B67,'RouteDetail&amp;ReductionPrioritySr'!$B$5:$AT$566,'Route_Detail&amp;Reduction_Priority'!W$1,FALSE)=0,"",VLOOKUP($B67,'RouteDetail&amp;ReductionPrioritySr'!$B$5:$AT$566,'Route_Detail&amp;Reduction_Priority'!W$1,FALSE)))</f>
        <v>41883</v>
      </c>
      <c r="X67" s="395" t="str">
        <f>IF($B67="","",IF(VLOOKUP($B67,'RouteDetail&amp;ReductionPrioritySr'!$B$5:$AT$566,'Route_Detail&amp;Reduction_Priority'!X$1,FALSE)="","",VLOOKUP($B67,'RouteDetail&amp;ReductionPrioritySr'!$B$5:$AT$566,'Route_Detail&amp;Reduction_Priority'!X$1,FALSE)))</f>
        <v>Delete</v>
      </c>
      <c r="Y67" s="110" t="str">
        <f>IF($B67="","",IF(VLOOKUP($B67,'RouteDetail&amp;ReductionPrioritySr'!$B$5:$AT$566,'Route_Detail&amp;Reduction_Priority'!Y$1,FALSE)="","",VLOOKUP($B67,'RouteDetail&amp;ReductionPrioritySr'!$B$5:$AT$566,'Route_Detail&amp;Reduction_Priority'!Y$1,FALSE)))</f>
        <v/>
      </c>
      <c r="Z67" s="178" t="str">
        <f>IF($B67="","",IF(VLOOKUP($B67,'RouteDetail&amp;ReductionPrioritySr'!$B$5:$AT$566,'Route_Detail&amp;Reduction_Priority'!Z$1,FALSE)="","",VLOOKUP($B67,'RouteDetail&amp;ReductionPrioritySr'!$B$5:$AT$566,'Route_Detail&amp;Reduction_Priority'!Z$1,FALSE)))</f>
        <v/>
      </c>
      <c r="AA67" s="178" t="str">
        <f>IF($B67="","",IF(VLOOKUP($B67,'RouteDetail&amp;ReductionPrioritySr'!$B$5:$AT$566,'Route_Detail&amp;Reduction_Priority'!AA$1,FALSE)="","",VLOOKUP($B67,'RouteDetail&amp;ReductionPrioritySr'!$B$5:$AT$566,'Route_Detail&amp;Reduction_Priority'!AA$1,FALSE)))</f>
        <v/>
      </c>
      <c r="AB67" s="178" t="str">
        <f>IF($B67="","",IF(VLOOKUP($B67,'RouteDetail&amp;ReductionPrioritySr'!$B$5:$AT$566,'Route_Detail&amp;Reduction_Priority'!AB$1,FALSE)="","",VLOOKUP($B67,'RouteDetail&amp;ReductionPrioritySr'!$B$5:$AT$566,'Route_Detail&amp;Reduction_Priority'!AB$1,FALSE)))</f>
        <v/>
      </c>
      <c r="AC67" s="178" t="str">
        <f>IF($B67="","",IF(VLOOKUP($B67,'RouteDetail&amp;ReductionPrioritySr'!$B$5:$AT$566,'Route_Detail&amp;Reduction_Priority'!AC$1,FALSE)="","",VLOOKUP($B67,'RouteDetail&amp;ReductionPrioritySr'!$B$5:$AT$566,'Route_Detail&amp;Reduction_Priority'!AC$1,FALSE)))</f>
        <v/>
      </c>
      <c r="AD67" s="350" t="str">
        <f>IF($B67="","",IF(VLOOKUP($B67,'RouteDetail&amp;ReductionPrioritySr'!$B$5:$AT$566,'Route_Detail&amp;Reduction_Priority'!AD$1,FALSE)=0,"",VLOOKUP($B67,'RouteDetail&amp;ReductionPrioritySr'!$B$5:$AT$566,'Route_Detail&amp;Reduction_Priority'!AD$1,FALSE)))</f>
        <v/>
      </c>
      <c r="AE67" s="397" t="str">
        <f>IF($B67="","",IF(VLOOKUP($B67,'RouteDetail&amp;ReductionPrioritySr'!$B$5:$AT$566,'Route_Detail&amp;Reduction_Priority'!AE$1,FALSE)=0,"",VLOOKUP($B67,'RouteDetail&amp;ReductionPrioritySr'!$B$5:$AT$566,'Route_Detail&amp;Reduction_Priority'!AE$1,FALSE)))</f>
        <v>Use regular Route 48 (unchanged).</v>
      </c>
      <c r="AF67" s="147">
        <f>IF($B67="","",IF(VLOOKUP($B67,'RouteDetail&amp;ReductionPrioritySr'!$B$5:$AT$566,'Route_Detail&amp;Reduction_Priority'!AF$1,FALSE)="","",VLOOKUP($B67,'RouteDetail&amp;ReductionPrioritySr'!$B$5:$AT$566,'Route_Detail&amp;Reduction_Priority'!AF$1,FALSE)))</f>
        <v>3</v>
      </c>
      <c r="AG67" s="147">
        <f>IF($B67="","",IF(VLOOKUP($B67,'RouteDetail&amp;ReductionPrioritySr'!$B$5:$AT$566,'Route_Detail&amp;Reduction_Priority'!AG$1,FALSE)="","",VLOOKUP($B67,'RouteDetail&amp;ReductionPrioritySr'!$B$5:$AT$566,'Route_Detail&amp;Reduction_Priority'!AG$1,FALSE)))</f>
        <v>1</v>
      </c>
      <c r="AH67" s="147" t="str">
        <f>IF($B67="","",IF(VLOOKUP($B67,'RouteDetail&amp;ReductionPrioritySr'!$B$5:$AT$566,'Route_Detail&amp;Reduction_Priority'!AH$1,FALSE)="","",VLOOKUP($B67,'RouteDetail&amp;ReductionPrioritySr'!$B$5:$AT$566,'Route_Detail&amp;Reduction_Priority'!AH$1,FALSE)))</f>
        <v/>
      </c>
      <c r="AI67" s="147" t="str">
        <f>IF($B67="","",IF(VLOOKUP($B67,'RouteDetail&amp;ReductionPrioritySr'!$B$5:$AT$566,'Route_Detail&amp;Reduction_Priority'!AI$1,FALSE)="","",VLOOKUP($B67,'RouteDetail&amp;ReductionPrioritySr'!$B$5:$AT$566,'Route_Detail&amp;Reduction_Priority'!AI$1,FALSE)))</f>
        <v/>
      </c>
      <c r="AJ67" s="147" t="str">
        <f>IF($B67="","",IF(VLOOKUP($B67,'RouteDetail&amp;ReductionPrioritySr'!$B$5:$AT$566,'Route_Detail&amp;Reduction_Priority'!AJ$1,FALSE)="","",VLOOKUP($B67,'RouteDetail&amp;ReductionPrioritySr'!$B$5:$AT$566,'Route_Detail&amp;Reduction_Priority'!AJ$1,FALSE)))</f>
        <v/>
      </c>
      <c r="AK67" s="147" t="str">
        <f>IF($B67="","",IF(VLOOKUP($B67,'RouteDetail&amp;ReductionPrioritySr'!$B$5:$AT$566,'Route_Detail&amp;Reduction_Priority'!AK$1,FALSE)="","",VLOOKUP($B67,'RouteDetail&amp;ReductionPrioritySr'!$B$5:$AT$566,'Route_Detail&amp;Reduction_Priority'!AK$1,FALSE)))</f>
        <v/>
      </c>
    </row>
    <row r="68" spans="1:37" ht="15" customHeight="1" x14ac:dyDescent="0.25">
      <c r="A68">
        <v>46</v>
      </c>
      <c r="B68" s="110">
        <f>IF(HLOOKUP($C$3,'Route by Jurisdiction'!$A$1:$AP$214,A68,FALSE)="","",HLOOKUP($C$3,'Route by Jurisdiction'!$A$1:$AP$214,A68,FALSE))</f>
        <v>49</v>
      </c>
      <c r="C68" s="110" t="str">
        <f>IF($B68="","",IF(VLOOKUP($B68,'RouteDetail&amp;ReductionPrioritySr'!$B$5:$T$566,'Route_Detail&amp;Reduction_Priority'!C$1,FALSE)="","",VLOOKUP($B68,'RouteDetail&amp;ReductionPrioritySr'!$B$5:$T$566,'Route_Detail&amp;Reduction_Priority'!C$1,FALSE)))</f>
        <v>49*</v>
      </c>
      <c r="D68" s="71" t="str">
        <f>IF($B68="","",IF(VLOOKUP($B68,'RouteDetail&amp;ReductionPrioritySr'!$B$5:$T$566,'Route_Detail&amp;Reduction_Priority'!D$1,FALSE)="","",VLOOKUP($B68,'RouteDetail&amp;ReductionPrioritySr'!$B$5:$T$566,'Route_Detail&amp;Reduction_Priority'!D$1,FALSE)))</f>
        <v>University District - Capitol Hill - Seattle CBD</v>
      </c>
      <c r="E68" s="170">
        <f>IF($B68="","",IF(VLOOKUP($B68,'RouteDetail&amp;ReductionPrioritySr'!$B$5:$T$566,'Route_Detail&amp;Reduction_Priority'!E$1,FALSE)="","",VLOOKUP($B68,'RouteDetail&amp;ReductionPrioritySr'!$B$5:$T$566,'Route_Detail&amp;Reduction_Priority'!E$1,FALSE)))</f>
        <v>62.2</v>
      </c>
      <c r="F68" s="162">
        <f>IF($B68="","",IF(VLOOKUP($B68,'RouteDetail&amp;ReductionPrioritySr'!$B$5:$T$566,'Route_Detail&amp;Reduction_Priority'!F$1,FALSE)="","",VLOOKUP($B68,'RouteDetail&amp;ReductionPrioritySr'!$B$5:$T$566,'Route_Detail&amp;Reduction_Priority'!F$1,FALSE)))</f>
        <v>19.7</v>
      </c>
      <c r="G68" s="162">
        <f>IF($B68="","",IF(VLOOKUP($B68,'RouteDetail&amp;ReductionPrioritySr'!$B$5:$T$566,'Route_Detail&amp;Reduction_Priority'!G$1,FALSE)="","",VLOOKUP($B68,'RouteDetail&amp;ReductionPrioritySr'!$B$5:$T$566,'Route_Detail&amp;Reduction_Priority'!G$1,FALSE)))</f>
        <v>63.2</v>
      </c>
      <c r="H68" s="162">
        <f>IF($B68="","",IF(VLOOKUP($B68,'RouteDetail&amp;ReductionPrioritySr'!$B$5:$T$566,'Route_Detail&amp;Reduction_Priority'!H$1,FALSE)="","",VLOOKUP($B68,'RouteDetail&amp;ReductionPrioritySr'!$B$5:$T$566,'Route_Detail&amp;Reduction_Priority'!H$1,FALSE)))</f>
        <v>18.2</v>
      </c>
      <c r="I68" s="162">
        <f>IF($B68="","",IF(VLOOKUP($B68,'RouteDetail&amp;ReductionPrioritySr'!$B$5:$T$566,'Route_Detail&amp;Reduction_Priority'!I$1,FALSE)="","",VLOOKUP($B68,'RouteDetail&amp;ReductionPrioritySr'!$B$5:$T$566,'Route_Detail&amp;Reduction_Priority'!I$1,FALSE)))</f>
        <v>53</v>
      </c>
      <c r="J68" s="171">
        <f>IF($B68="","",IF(VLOOKUP($B68,'RouteDetail&amp;ReductionPrioritySr'!$B$5:$T$566,'Route_Detail&amp;Reduction_Priority'!J$1,FALSE)="","",VLOOKUP($B68,'RouteDetail&amp;ReductionPrioritySr'!$B$5:$T$566,'Route_Detail&amp;Reduction_Priority'!J$1,FALSE)))</f>
        <v>15.6</v>
      </c>
      <c r="K68" s="62">
        <f>IF($B68="","",IF(VLOOKUP($B68,'RouteDetail&amp;ReductionPrioritySr'!$B$5:$T$566,'Route_Detail&amp;Reduction_Priority'!K$1,FALSE)="","",VLOOKUP($B68,'RouteDetail&amp;ReductionPrioritySr'!$B$5:$T$566,'Route_Detail&amp;Reduction_Priority'!K$1,FALSE)))</f>
        <v>105</v>
      </c>
      <c r="L68" s="62" t="str">
        <f>IF($B68="","",IF(VLOOKUP($B68,'RouteDetail&amp;ReductionPrioritySr'!$B$5:$T$566,'Route_Detail&amp;Reduction_Priority'!L$1,FALSE)="","",VLOOKUP($B68,'RouteDetail&amp;ReductionPrioritySr'!$B$5:$T$566,'Route_Detail&amp;Reduction_Priority'!L$1,FALSE)))</f>
        <v>Very Frequent</v>
      </c>
      <c r="M68" s="110" t="str">
        <f>IF($B68="","",IF(VLOOKUP($B68,'RouteDetail&amp;ReductionPrioritySr'!$B$5:$T$566,'Route_Detail&amp;Reduction_Priority'!M$1,FALSE)="","",VLOOKUP($B68,'RouteDetail&amp;ReductionPrioritySr'!$B$5:$T$566,'Route_Detail&amp;Reduction_Priority'!M$1,FALSE)))</f>
        <v/>
      </c>
      <c r="N68" s="112" t="str">
        <f>IF($B68="","",IF(VLOOKUP($B68,'RouteDetail&amp;ReductionPrioritySr'!$B$5:$T$566,'Route_Detail&amp;Reduction_Priority'!N$1,FALSE)="","",VLOOKUP($B68,'RouteDetail&amp;ReductionPrioritySr'!$B$5:$T$566,'Route_Detail&amp;Reduction_Priority'!N$1,FALSE)))</f>
        <v/>
      </c>
      <c r="O68" s="110" t="str">
        <f>IF($B68="","",IF(VLOOKUP($B68,'RouteDetail&amp;ReductionPrioritySr'!$B$5:$T$566,'Route_Detail&amp;Reduction_Priority'!O$1,FALSE)="","",VLOOKUP($B68,'RouteDetail&amp;ReductionPrioritySr'!$B$5:$T$566,'Route_Detail&amp;Reduction_Priority'!O$1,FALSE)))</f>
        <v>Below</v>
      </c>
      <c r="P68" s="111" t="str">
        <f>IF($B68="","",IF(VLOOKUP($B68,'RouteDetail&amp;ReductionPrioritySr'!$B$5:$T$566,'Route_Detail&amp;Reduction_Priority'!P$1,FALSE)="","",VLOOKUP($B68,'RouteDetail&amp;ReductionPrioritySr'!$B$5:$T$566,'Route_Detail&amp;Reduction_Priority'!P$1,FALSE)))</f>
        <v>At</v>
      </c>
      <c r="Q68" s="112" t="str">
        <f>IF($B68="","",IF(VLOOKUP($B68,'RouteDetail&amp;ReductionPrioritySr'!$B$5:$T$566,'Route_Detail&amp;Reduction_Priority'!Q$1,FALSE)="","",VLOOKUP($B68,'RouteDetail&amp;ReductionPrioritySr'!$B$5:$T$566,'Route_Detail&amp;Reduction_Priority'!Q$1,FALSE)))</f>
        <v>At</v>
      </c>
      <c r="R68" s="110" t="str">
        <f>IF($B68="","",IF(VLOOKUP($B68,'RouteDetail&amp;ReductionPrioritySr'!$B$5:$T$566,'Route_Detail&amp;Reduction_Priority'!R$1,FALSE)="","",VLOOKUP($B68,'RouteDetail&amp;ReductionPrioritySr'!$B$5:$T$566,'Route_Detail&amp;Reduction_Priority'!R$1,FALSE)))</f>
        <v>-</v>
      </c>
      <c r="S68" s="111" t="str">
        <f>IF($B68="","",IF(VLOOKUP($B68,'RouteDetail&amp;ReductionPrioritySr'!$B$5:$T$566,'Route_Detail&amp;Reduction_Priority'!S$1,FALSE)="","",VLOOKUP($B68,'RouteDetail&amp;ReductionPrioritySr'!$B$5:$T$566,'Route_Detail&amp;Reduction_Priority'!S$1,FALSE)))</f>
        <v>-</v>
      </c>
      <c r="T68" s="175" t="str">
        <f>IF($B68="","",IF(VLOOKUP($B68,'RouteDetail&amp;ReductionPrioritySr'!$B$5:$T$566,'Route_Detail&amp;Reduction_Priority'!T$1,FALSE)="","",VLOOKUP($B68,'RouteDetail&amp;ReductionPrioritySr'!$B$5:$T$566,'Route_Detail&amp;Reduction_Priority'!T$1,FALSE)))</f>
        <v>-</v>
      </c>
      <c r="U68" s="348" t="str">
        <f>IF($B68="","",IF(VLOOKUP($B68,'RouteDetail&amp;ReductionPrioritySr'!$B$5:$AT$566,'Route_Detail&amp;Reduction_Priority'!U$1,FALSE)="","",VLOOKUP($B68,'RouteDetail&amp;ReductionPrioritySr'!$B$5:$AT$566,'Route_Detail&amp;Reduction_Priority'!U$1,FALSE)))</f>
        <v>Unchanged</v>
      </c>
      <c r="V68" s="53" t="str">
        <f>IF($B68="","",IF(VLOOKUP($B68,'RouteDetail&amp;ReductionPrioritySr'!$B$5:$AT$566,'Route_Detail&amp;Reduction_Priority'!V$1,FALSE)=0,"",VLOOKUP($B68,'RouteDetail&amp;ReductionPrioritySr'!$B$5:$AT$566,'Route_Detail&amp;Reduction_Priority'!V$1,FALSE)))</f>
        <v/>
      </c>
      <c r="W68" s="358" t="str">
        <f>IF($B68="","",IF(VLOOKUP($B68,'RouteDetail&amp;ReductionPrioritySr'!$B$5:$AT$566,'Route_Detail&amp;Reduction_Priority'!W$1,FALSE)=0,"",VLOOKUP($B68,'RouteDetail&amp;ReductionPrioritySr'!$B$5:$AT$566,'Route_Detail&amp;Reduction_Priority'!W$1,FALSE)))</f>
        <v>N/A</v>
      </c>
      <c r="X68" s="395" t="str">
        <f>IF($B68="","",IF(VLOOKUP($B68,'RouteDetail&amp;ReductionPrioritySr'!$B$5:$AT$566,'Route_Detail&amp;Reduction_Priority'!X$1,FALSE)="","",VLOOKUP($B68,'RouteDetail&amp;ReductionPrioritySr'!$B$5:$AT$566,'Route_Detail&amp;Reduction_Priority'!X$1,FALSE)))</f>
        <v>Unchanged</v>
      </c>
      <c r="Y68" s="110">
        <f>IF($B68="","",IF(VLOOKUP($B68,'RouteDetail&amp;ReductionPrioritySr'!$B$5:$AT$566,'Route_Detail&amp;Reduction_Priority'!Y$1,FALSE)="","",VLOOKUP($B68,'RouteDetail&amp;ReductionPrioritySr'!$B$5:$AT$566,'Route_Detail&amp;Reduction_Priority'!Y$1,FALSE)))</f>
        <v>15</v>
      </c>
      <c r="Z68" s="178">
        <f>IF($B68="","",IF(VLOOKUP($B68,'RouteDetail&amp;ReductionPrioritySr'!$B$5:$AT$566,'Route_Detail&amp;Reduction_Priority'!Z$1,FALSE)="","",VLOOKUP($B68,'RouteDetail&amp;ReductionPrioritySr'!$B$5:$AT$566,'Route_Detail&amp;Reduction_Priority'!Z$1,FALSE)))</f>
        <v>15</v>
      </c>
      <c r="AA68" s="178" t="str">
        <f>IF($B68="","",IF(VLOOKUP($B68,'RouteDetail&amp;ReductionPrioritySr'!$B$5:$AT$566,'Route_Detail&amp;Reduction_Priority'!AA$1,FALSE)="","",VLOOKUP($B68,'RouteDetail&amp;ReductionPrioritySr'!$B$5:$AT$566,'Route_Detail&amp;Reduction_Priority'!AA$1,FALSE)))</f>
        <v>15-30</v>
      </c>
      <c r="AB68" s="178">
        <f>IF($B68="","",IF(VLOOKUP($B68,'RouteDetail&amp;ReductionPrioritySr'!$B$5:$AT$566,'Route_Detail&amp;Reduction_Priority'!AB$1,FALSE)="","",VLOOKUP($B68,'RouteDetail&amp;ReductionPrioritySr'!$B$5:$AT$566,'Route_Detail&amp;Reduction_Priority'!AB$1,FALSE)))</f>
        <v>15</v>
      </c>
      <c r="AC68" s="178">
        <f>IF($B68="","",IF(VLOOKUP($B68,'RouteDetail&amp;ReductionPrioritySr'!$B$5:$AT$566,'Route_Detail&amp;Reduction_Priority'!AC$1,FALSE)="","",VLOOKUP($B68,'RouteDetail&amp;ReductionPrioritySr'!$B$5:$AT$566,'Route_Detail&amp;Reduction_Priority'!AC$1,FALSE)))</f>
        <v>15</v>
      </c>
      <c r="AD68" s="350" t="str">
        <f>IF($B68="","",IF(VLOOKUP($B68,'RouteDetail&amp;ReductionPrioritySr'!$B$5:$AT$566,'Route_Detail&amp;Reduction_Priority'!AD$1,FALSE)=0,"",VLOOKUP($B68,'RouteDetail&amp;ReductionPrioritySr'!$B$5:$AT$566,'Route_Detail&amp;Reduction_Priority'!AD$1,FALSE)))</f>
        <v>Before 2:00 AM</v>
      </c>
      <c r="AE68" s="397" t="str">
        <f>IF($B68="","",IF(VLOOKUP($B68,'RouteDetail&amp;ReductionPrioritySr'!$B$5:$AT$566,'Route_Detail&amp;Reduction_Priority'!AE$1,FALSE)=0,"",VLOOKUP($B68,'RouteDetail&amp;ReductionPrioritySr'!$B$5:$AT$566,'Route_Detail&amp;Reduction_Priority'!AE$1,FALSE)))</f>
        <v/>
      </c>
      <c r="AF68" s="147">
        <f>IF($B68="","",IF(VLOOKUP($B68,'RouteDetail&amp;ReductionPrioritySr'!$B$5:$AT$566,'Route_Detail&amp;Reduction_Priority'!AF$1,FALSE)="","",VLOOKUP($B68,'RouteDetail&amp;ReductionPrioritySr'!$B$5:$AT$566,'Route_Detail&amp;Reduction_Priority'!AF$1,FALSE)))</f>
        <v>4</v>
      </c>
      <c r="AG68" s="147">
        <f>IF($B68="","",IF(VLOOKUP($B68,'RouteDetail&amp;ReductionPrioritySr'!$B$5:$AT$566,'Route_Detail&amp;Reduction_Priority'!AG$1,FALSE)="","",VLOOKUP($B68,'RouteDetail&amp;ReductionPrioritySr'!$B$5:$AT$566,'Route_Detail&amp;Reduction_Priority'!AG$1,FALSE)))</f>
        <v>4</v>
      </c>
      <c r="AH68" s="147">
        <f>IF($B68="","",IF(VLOOKUP($B68,'RouteDetail&amp;ReductionPrioritySr'!$B$5:$AT$566,'Route_Detail&amp;Reduction_Priority'!AH$1,FALSE)="","",VLOOKUP($B68,'RouteDetail&amp;ReductionPrioritySr'!$B$5:$AT$566,'Route_Detail&amp;Reduction_Priority'!AH$1,FALSE)))</f>
        <v>4</v>
      </c>
      <c r="AI68" s="147">
        <f>IF($B68="","",IF(VLOOKUP($B68,'RouteDetail&amp;ReductionPrioritySr'!$B$5:$AT$566,'Route_Detail&amp;Reduction_Priority'!AI$1,FALSE)="","",VLOOKUP($B68,'RouteDetail&amp;ReductionPrioritySr'!$B$5:$AT$566,'Route_Detail&amp;Reduction_Priority'!AI$1,FALSE)))</f>
        <v>4</v>
      </c>
      <c r="AJ68" s="147">
        <f>IF($B68="","",IF(VLOOKUP($B68,'RouteDetail&amp;ReductionPrioritySr'!$B$5:$AT$566,'Route_Detail&amp;Reduction_Priority'!AJ$1,FALSE)="","",VLOOKUP($B68,'RouteDetail&amp;ReductionPrioritySr'!$B$5:$AT$566,'Route_Detail&amp;Reduction_Priority'!AJ$1,FALSE)))</f>
        <v>4</v>
      </c>
      <c r="AK68" s="147">
        <f>IF($B68="","",IF(VLOOKUP($B68,'RouteDetail&amp;ReductionPrioritySr'!$B$5:$AT$566,'Route_Detail&amp;Reduction_Priority'!AK$1,FALSE)="","",VLOOKUP($B68,'RouteDetail&amp;ReductionPrioritySr'!$B$5:$AT$566,'Route_Detail&amp;Reduction_Priority'!AK$1,FALSE)))</f>
        <v>4</v>
      </c>
    </row>
    <row r="69" spans="1:37" ht="15" customHeight="1" x14ac:dyDescent="0.25">
      <c r="A69">
        <v>47</v>
      </c>
      <c r="B69" s="110">
        <f>IF(HLOOKUP($C$3,'Route by Jurisdiction'!$A$1:$AP$214,A69,FALSE)="","",HLOOKUP($C$3,'Route by Jurisdiction'!$A$1:$AP$214,A69,FALSE))</f>
        <v>50</v>
      </c>
      <c r="C69" s="110" t="str">
        <f>IF($B69="","",IF(VLOOKUP($B69,'RouteDetail&amp;ReductionPrioritySr'!$B$5:$T$566,'Route_Detail&amp;Reduction_Priority'!C$1,FALSE)="","",VLOOKUP($B69,'RouteDetail&amp;ReductionPrioritySr'!$B$5:$T$566,'Route_Detail&amp;Reduction_Priority'!C$1,FALSE)))</f>
        <v>50</v>
      </c>
      <c r="D69" s="71" t="str">
        <f>IF($B69="","",IF(VLOOKUP($B69,'RouteDetail&amp;ReductionPrioritySr'!$B$5:$T$566,'Route_Detail&amp;Reduction_Priority'!D$1,FALSE)="","",VLOOKUP($B69,'RouteDetail&amp;ReductionPrioritySr'!$B$5:$T$566,'Route_Detail&amp;Reduction_Priority'!D$1,FALSE)))</f>
        <v>Alki - Columbia City - Othello Station</v>
      </c>
      <c r="E69" s="170">
        <f>IF($B69="","",IF(VLOOKUP($B69,'RouteDetail&amp;ReductionPrioritySr'!$B$5:$T$566,'Route_Detail&amp;Reduction_Priority'!E$1,FALSE)="","",VLOOKUP($B69,'RouteDetail&amp;ReductionPrioritySr'!$B$5:$T$566,'Route_Detail&amp;Reduction_Priority'!E$1,FALSE)))</f>
        <v>20.6</v>
      </c>
      <c r="F69" s="162">
        <f>IF($B69="","",IF(VLOOKUP($B69,'RouteDetail&amp;ReductionPrioritySr'!$B$5:$T$566,'Route_Detail&amp;Reduction_Priority'!F$1,FALSE)="","",VLOOKUP($B69,'RouteDetail&amp;ReductionPrioritySr'!$B$5:$T$566,'Route_Detail&amp;Reduction_Priority'!F$1,FALSE)))</f>
        <v>4.3</v>
      </c>
      <c r="G69" s="162">
        <f>IF($B69="","",IF(VLOOKUP($B69,'RouteDetail&amp;ReductionPrioritySr'!$B$5:$T$566,'Route_Detail&amp;Reduction_Priority'!G$1,FALSE)="","",VLOOKUP($B69,'RouteDetail&amp;ReductionPrioritySr'!$B$5:$T$566,'Route_Detail&amp;Reduction_Priority'!G$1,FALSE)))</f>
        <v>18.399999999999999</v>
      </c>
      <c r="H69" s="162">
        <f>IF($B69="","",IF(VLOOKUP($B69,'RouteDetail&amp;ReductionPrioritySr'!$B$5:$T$566,'Route_Detail&amp;Reduction_Priority'!H$1,FALSE)="","",VLOOKUP($B69,'RouteDetail&amp;ReductionPrioritySr'!$B$5:$T$566,'Route_Detail&amp;Reduction_Priority'!H$1,FALSE)))</f>
        <v>4.4000000000000004</v>
      </c>
      <c r="I69" s="162">
        <f>IF($B69="","",IF(VLOOKUP($B69,'RouteDetail&amp;ReductionPrioritySr'!$B$5:$T$566,'Route_Detail&amp;Reduction_Priority'!I$1,FALSE)="","",VLOOKUP($B69,'RouteDetail&amp;ReductionPrioritySr'!$B$5:$T$566,'Route_Detail&amp;Reduction_Priority'!I$1,FALSE)))</f>
        <v>10.1</v>
      </c>
      <c r="J69" s="171">
        <f>IF($B69="","",IF(VLOOKUP($B69,'RouteDetail&amp;ReductionPrioritySr'!$B$5:$T$566,'Route_Detail&amp;Reduction_Priority'!J$1,FALSE)="","",VLOOKUP($B69,'RouteDetail&amp;ReductionPrioritySr'!$B$5:$T$566,'Route_Detail&amp;Reduction_Priority'!J$1,FALSE)))</f>
        <v>2.4</v>
      </c>
      <c r="K69" s="62" t="str">
        <f>IF($B69="","",IF(VLOOKUP($B69,'RouteDetail&amp;ReductionPrioritySr'!$B$5:$T$566,'Route_Detail&amp;Reduction_Priority'!K$1,FALSE)="","",VLOOKUP($B69,'RouteDetail&amp;ReductionPrioritySr'!$B$5:$T$566,'Route_Detail&amp;Reduction_Priority'!K$1,FALSE)))</f>
        <v>2/71</v>
      </c>
      <c r="L69" s="62" t="str">
        <f>IF($B69="","",IF(VLOOKUP($B69,'RouteDetail&amp;ReductionPrioritySr'!$B$5:$T$566,'Route_Detail&amp;Reduction_Priority'!L$1,FALSE)="","",VLOOKUP($B69,'RouteDetail&amp;ReductionPrioritySr'!$B$5:$T$566,'Route_Detail&amp;Reduction_Priority'!L$1,FALSE)))</f>
        <v>Frequent</v>
      </c>
      <c r="M69" s="110" t="str">
        <f>IF($B69="","",IF(VLOOKUP($B69,'RouteDetail&amp;ReductionPrioritySr'!$B$5:$T$566,'Route_Detail&amp;Reduction_Priority'!M$1,FALSE)="","",VLOOKUP($B69,'RouteDetail&amp;ReductionPrioritySr'!$B$5:$T$566,'Route_Detail&amp;Reduction_Priority'!M$1,FALSE)))</f>
        <v/>
      </c>
      <c r="N69" s="112" t="str">
        <f>IF($B69="","",IF(VLOOKUP($B69,'RouteDetail&amp;ReductionPrioritySr'!$B$5:$T$566,'Route_Detail&amp;Reduction_Priority'!N$1,FALSE)="","",VLOOKUP($B69,'RouteDetail&amp;ReductionPrioritySr'!$B$5:$T$566,'Route_Detail&amp;Reduction_Priority'!N$1,FALSE)))</f>
        <v/>
      </c>
      <c r="O69" s="110" t="str">
        <f>IF($B69="","",IF(VLOOKUP($B69,'RouteDetail&amp;ReductionPrioritySr'!$B$5:$T$566,'Route_Detail&amp;Reduction_Priority'!O$1,FALSE)="","",VLOOKUP($B69,'RouteDetail&amp;ReductionPrioritySr'!$B$5:$T$566,'Route_Detail&amp;Reduction_Priority'!O$1,FALSE)))</f>
        <v>Below/Below</v>
      </c>
      <c r="P69" s="111" t="str">
        <f>IF($B69="","",IF(VLOOKUP($B69,'RouteDetail&amp;ReductionPrioritySr'!$B$5:$T$566,'Route_Detail&amp;Reduction_Priority'!P$1,FALSE)="","",VLOOKUP($B69,'RouteDetail&amp;ReductionPrioritySr'!$B$5:$T$566,'Route_Detail&amp;Reduction_Priority'!P$1,FALSE)))</f>
        <v>At/At</v>
      </c>
      <c r="Q69" s="112" t="str">
        <f>IF($B69="","",IF(VLOOKUP($B69,'RouteDetail&amp;ReductionPrioritySr'!$B$5:$T$566,'Route_Detail&amp;Reduction_Priority'!Q$1,FALSE)="","",VLOOKUP($B69,'RouteDetail&amp;ReductionPrioritySr'!$B$5:$T$566,'Route_Detail&amp;Reduction_Priority'!Q$1,FALSE)))</f>
        <v>At/At</v>
      </c>
      <c r="R69" s="110" t="str">
        <f>IF($B69="","",IF(VLOOKUP($B69,'RouteDetail&amp;ReductionPrioritySr'!$B$5:$T$566,'Route_Detail&amp;Reduction_Priority'!R$1,FALSE)="","",VLOOKUP($B69,'RouteDetail&amp;ReductionPrioritySr'!$B$5:$T$566,'Route_Detail&amp;Reduction_Priority'!R$1,FALSE)))</f>
        <v>-</v>
      </c>
      <c r="S69" s="111">
        <f>IF($B69="","",IF(VLOOKUP($B69,'RouteDetail&amp;ReductionPrioritySr'!$B$5:$T$566,'Route_Detail&amp;Reduction_Priority'!S$1,FALSE)="","",VLOOKUP($B69,'RouteDetail&amp;ReductionPrioritySr'!$B$5:$T$566,'Route_Detail&amp;Reduction_Priority'!S$1,FALSE)))</f>
        <v>3</v>
      </c>
      <c r="T69" s="175">
        <f>IF($B69="","",IF(VLOOKUP($B69,'RouteDetail&amp;ReductionPrioritySr'!$B$5:$T$566,'Route_Detail&amp;Reduction_Priority'!T$1,FALSE)="","",VLOOKUP($B69,'RouteDetail&amp;ReductionPrioritySr'!$B$5:$T$566,'Route_Detail&amp;Reduction_Priority'!T$1,FALSE)))</f>
        <v>1</v>
      </c>
      <c r="U69" s="348" t="str">
        <f>IF($B69="","",IF(VLOOKUP($B69,'RouteDetail&amp;ReductionPrioritySr'!$B$5:$AT$566,'Route_Detail&amp;Reduction_Priority'!U$1,FALSE)="","",VLOOKUP($B69,'RouteDetail&amp;ReductionPrioritySr'!$B$5:$AT$566,'Route_Detail&amp;Reduction_Priority'!U$1,FALSE)))</f>
        <v>Revised</v>
      </c>
      <c r="V69" s="53" t="str">
        <f>IF($B69="","",IF(VLOOKUP($B69,'RouteDetail&amp;ReductionPrioritySr'!$B$5:$AT$566,'Route_Detail&amp;Reduction_Priority'!V$1,FALSE)=0,"",VLOOKUP($B69,'RouteDetail&amp;ReductionPrioritySr'!$B$5:$AT$566,'Route_Detail&amp;Reduction_Priority'!V$1,FALSE)))</f>
        <v>Restructure</v>
      </c>
      <c r="W69" s="358">
        <f>IF($B69="","",IF(VLOOKUP($B69,'RouteDetail&amp;ReductionPrioritySr'!$B$5:$AT$566,'Route_Detail&amp;Reduction_Priority'!W$1,FALSE)=0,"",VLOOKUP($B69,'RouteDetail&amp;ReductionPrioritySr'!$B$5:$AT$566,'Route_Detail&amp;Reduction_Priority'!W$1,FALSE)))</f>
        <v>42248</v>
      </c>
      <c r="X69" s="395" t="str">
        <f>IF($B69="","",IF(VLOOKUP($B69,'RouteDetail&amp;ReductionPrioritySr'!$B$5:$AT$566,'Route_Detail&amp;Reduction_Priority'!X$1,FALSE)="","",VLOOKUP($B69,'RouteDetail&amp;ReductionPrioritySr'!$B$5:$AT$566,'Route_Detail&amp;Reduction_Priority'!X$1,FALSE)))</f>
        <v>Revise Route 50 to serve Westwood Village in West Seattle using 35th Avenue SW since Route 21 will no longer serve the area.
Revise Route 128 to serve Admiral Way and Alki.
Operate service more often on Sundays since Route 21 would no longer operate.</v>
      </c>
      <c r="Y69" s="110">
        <f>IF($B69="","",IF(VLOOKUP($B69,'RouteDetail&amp;ReductionPrioritySr'!$B$5:$AT$566,'Route_Detail&amp;Reduction_Priority'!Y$1,FALSE)="","",VLOOKUP($B69,'RouteDetail&amp;ReductionPrioritySr'!$B$5:$AT$566,'Route_Detail&amp;Reduction_Priority'!Y$1,FALSE)))</f>
        <v>20</v>
      </c>
      <c r="Z69" s="178">
        <f>IF($B69="","",IF(VLOOKUP($B69,'RouteDetail&amp;ReductionPrioritySr'!$B$5:$AT$566,'Route_Detail&amp;Reduction_Priority'!Z$1,FALSE)="","",VLOOKUP($B69,'RouteDetail&amp;ReductionPrioritySr'!$B$5:$AT$566,'Route_Detail&amp;Reduction_Priority'!Z$1,FALSE)))</f>
        <v>30</v>
      </c>
      <c r="AA69" s="178">
        <f>IF($B69="","",IF(VLOOKUP($B69,'RouteDetail&amp;ReductionPrioritySr'!$B$5:$AT$566,'Route_Detail&amp;Reduction_Priority'!AA$1,FALSE)="","",VLOOKUP($B69,'RouteDetail&amp;ReductionPrioritySr'!$B$5:$AT$566,'Route_Detail&amp;Reduction_Priority'!AA$1,FALSE)))</f>
        <v>60</v>
      </c>
      <c r="AB69" s="178">
        <f>IF($B69="","",IF(VLOOKUP($B69,'RouteDetail&amp;ReductionPrioritySr'!$B$5:$AT$566,'Route_Detail&amp;Reduction_Priority'!AB$1,FALSE)="","",VLOOKUP($B69,'RouteDetail&amp;ReductionPrioritySr'!$B$5:$AT$566,'Route_Detail&amp;Reduction_Priority'!AB$1,FALSE)))</f>
        <v>30</v>
      </c>
      <c r="AC69" s="178">
        <f>IF($B69="","",IF(VLOOKUP($B69,'RouteDetail&amp;ReductionPrioritySr'!$B$5:$AT$566,'Route_Detail&amp;Reduction_Priority'!AC$1,FALSE)="","",VLOOKUP($B69,'RouteDetail&amp;ReductionPrioritySr'!$B$5:$AT$566,'Route_Detail&amp;Reduction_Priority'!AC$1,FALSE)))</f>
        <v>30</v>
      </c>
      <c r="AD69" s="350" t="str">
        <f>IF($B69="","",IF(VLOOKUP($B69,'RouteDetail&amp;ReductionPrioritySr'!$B$5:$AT$566,'Route_Detail&amp;Reduction_Priority'!AD$1,FALSE)=0,"",VLOOKUP($B69,'RouteDetail&amp;ReductionPrioritySr'!$B$5:$AT$566,'Route_Detail&amp;Reduction_Priority'!AD$1,FALSE)))</f>
        <v>Before 9:00 PM</v>
      </c>
      <c r="AE69" s="397" t="str">
        <f>IF($B69="","",IF(VLOOKUP($B69,'RouteDetail&amp;ReductionPrioritySr'!$B$5:$AT$566,'Route_Detail&amp;Reduction_Priority'!AE$1,FALSE)=0,"",VLOOKUP($B69,'RouteDetail&amp;ReductionPrioritySr'!$B$5:$AT$566,'Route_Detail&amp;Reduction_Priority'!AE$1,FALSE)))</f>
        <v>In West Seattle (Alki/Admiral/Alaska Junction/North Delridge), use revised Route 128.  
Traveling between West Seattle and downtown Seattle, connect with the RapidRide C Line or Route 120.</v>
      </c>
      <c r="AF69" s="147">
        <f>IF($B69="","",IF(VLOOKUP($B69,'RouteDetail&amp;ReductionPrioritySr'!$B$5:$AT$566,'Route_Detail&amp;Reduction_Priority'!AF$1,FALSE)="","",VLOOKUP($B69,'RouteDetail&amp;ReductionPrioritySr'!$B$5:$AT$566,'Route_Detail&amp;Reduction_Priority'!AF$1,FALSE)))</f>
        <v>3</v>
      </c>
      <c r="AG69" s="147">
        <f>IF($B69="","",IF(VLOOKUP($B69,'RouteDetail&amp;ReductionPrioritySr'!$B$5:$AT$566,'Route_Detail&amp;Reduction_Priority'!AG$1,FALSE)="","",VLOOKUP($B69,'RouteDetail&amp;ReductionPrioritySr'!$B$5:$AT$566,'Route_Detail&amp;Reduction_Priority'!AG$1,FALSE)))</f>
        <v>2</v>
      </c>
      <c r="AH69" s="147">
        <f>IF($B69="","",IF(VLOOKUP($B69,'RouteDetail&amp;ReductionPrioritySr'!$B$5:$AT$566,'Route_Detail&amp;Reduction_Priority'!AH$1,FALSE)="","",VLOOKUP($B69,'RouteDetail&amp;ReductionPrioritySr'!$B$5:$AT$566,'Route_Detail&amp;Reduction_Priority'!AH$1,FALSE)))</f>
        <v>3</v>
      </c>
      <c r="AI69" s="147">
        <f>IF($B69="","",IF(VLOOKUP($B69,'RouteDetail&amp;ReductionPrioritySr'!$B$5:$AT$566,'Route_Detail&amp;Reduction_Priority'!AI$1,FALSE)="","",VLOOKUP($B69,'RouteDetail&amp;ReductionPrioritySr'!$B$5:$AT$566,'Route_Detail&amp;Reduction_Priority'!AI$1,FALSE)))</f>
        <v>2</v>
      </c>
      <c r="AJ69" s="147">
        <f>IF($B69="","",IF(VLOOKUP($B69,'RouteDetail&amp;ReductionPrioritySr'!$B$5:$AT$566,'Route_Detail&amp;Reduction_Priority'!AJ$1,FALSE)="","",VLOOKUP($B69,'RouteDetail&amp;ReductionPrioritySr'!$B$5:$AT$566,'Route_Detail&amp;Reduction_Priority'!AJ$1,FALSE)))</f>
        <v>1</v>
      </c>
      <c r="AK69" s="147">
        <f>IF($B69="","",IF(VLOOKUP($B69,'RouteDetail&amp;ReductionPrioritySr'!$B$5:$AT$566,'Route_Detail&amp;Reduction_Priority'!AK$1,FALSE)="","",VLOOKUP($B69,'RouteDetail&amp;ReductionPrioritySr'!$B$5:$AT$566,'Route_Detail&amp;Reduction_Priority'!AK$1,FALSE)))</f>
        <v>1</v>
      </c>
    </row>
    <row r="70" spans="1:37" ht="15" customHeight="1" x14ac:dyDescent="0.25">
      <c r="A70">
        <v>48</v>
      </c>
      <c r="B70" s="110">
        <f>IF(HLOOKUP($C$3,'Route by Jurisdiction'!$A$1:$AP$214,A70,FALSE)="","",HLOOKUP($C$3,'Route by Jurisdiction'!$A$1:$AP$214,A70,FALSE))</f>
        <v>55</v>
      </c>
      <c r="C70" s="110" t="str">
        <f>IF($B70="","",IF(VLOOKUP($B70,'RouteDetail&amp;ReductionPrioritySr'!$B$5:$T$566,'Route_Detail&amp;Reduction_Priority'!C$1,FALSE)="","",VLOOKUP($B70,'RouteDetail&amp;ReductionPrioritySr'!$B$5:$T$566,'Route_Detail&amp;Reduction_Priority'!C$1,FALSE)))</f>
        <v>55*</v>
      </c>
      <c r="D70" s="71" t="str">
        <f>IF($B70="","",IF(VLOOKUP($B70,'RouteDetail&amp;ReductionPrioritySr'!$B$5:$T$566,'Route_Detail&amp;Reduction_Priority'!D$1,FALSE)="","",VLOOKUP($B70,'RouteDetail&amp;ReductionPrioritySr'!$B$5:$T$566,'Route_Detail&amp;Reduction_Priority'!D$1,FALSE)))</f>
        <v>Admiral District - Alaska Junction - Seattle CBD</v>
      </c>
      <c r="E70" s="170">
        <f>IF($B70="","",IF(VLOOKUP($B70,'RouteDetail&amp;ReductionPrioritySr'!$B$5:$T$566,'Route_Detail&amp;Reduction_Priority'!E$1,FALSE)="","",VLOOKUP($B70,'RouteDetail&amp;ReductionPrioritySr'!$B$5:$T$566,'Route_Detail&amp;Reduction_Priority'!E$1,FALSE)))</f>
        <v>30.6</v>
      </c>
      <c r="F70" s="162">
        <f>IF($B70="","",IF(VLOOKUP($B70,'RouteDetail&amp;ReductionPrioritySr'!$B$5:$T$566,'Route_Detail&amp;Reduction_Priority'!F$1,FALSE)="","",VLOOKUP($B70,'RouteDetail&amp;ReductionPrioritySr'!$B$5:$T$566,'Route_Detail&amp;Reduction_Priority'!F$1,FALSE)))</f>
        <v>12.7</v>
      </c>
      <c r="G70" s="162" t="str">
        <f>IF($B70="","",IF(VLOOKUP($B70,'RouteDetail&amp;ReductionPrioritySr'!$B$5:$T$566,'Route_Detail&amp;Reduction_Priority'!G$1,FALSE)="","",VLOOKUP($B70,'RouteDetail&amp;ReductionPrioritySr'!$B$5:$T$566,'Route_Detail&amp;Reduction_Priority'!G$1,FALSE)))</f>
        <v xml:space="preserve"> </v>
      </c>
      <c r="H70" s="162" t="str">
        <f>IF($B70="","",IF(VLOOKUP($B70,'RouteDetail&amp;ReductionPrioritySr'!$B$5:$T$566,'Route_Detail&amp;Reduction_Priority'!H$1,FALSE)="","",VLOOKUP($B70,'RouteDetail&amp;ReductionPrioritySr'!$B$5:$T$566,'Route_Detail&amp;Reduction_Priority'!H$1,FALSE)))</f>
        <v xml:space="preserve"> </v>
      </c>
      <c r="I70" s="162" t="str">
        <f>IF($B70="","",IF(VLOOKUP($B70,'RouteDetail&amp;ReductionPrioritySr'!$B$5:$T$566,'Route_Detail&amp;Reduction_Priority'!I$1,FALSE)="","",VLOOKUP($B70,'RouteDetail&amp;ReductionPrioritySr'!$B$5:$T$566,'Route_Detail&amp;Reduction_Priority'!I$1,FALSE)))</f>
        <v xml:space="preserve"> </v>
      </c>
      <c r="J70" s="171" t="str">
        <f>IF($B70="","",IF(VLOOKUP($B70,'RouteDetail&amp;ReductionPrioritySr'!$B$5:$T$566,'Route_Detail&amp;Reduction_Priority'!J$1,FALSE)="","",VLOOKUP($B70,'RouteDetail&amp;ReductionPrioritySr'!$B$5:$T$566,'Route_Detail&amp;Reduction_Priority'!J$1,FALSE)))</f>
        <v xml:space="preserve"> </v>
      </c>
      <c r="K70" s="62" t="str">
        <f>IF($B70="","",IF(VLOOKUP($B70,'RouteDetail&amp;ReductionPrioritySr'!$B$5:$T$566,'Route_Detail&amp;Reduction_Priority'!K$1,FALSE)="","",VLOOKUP($B70,'RouteDetail&amp;ReductionPrioritySr'!$B$5:$T$566,'Route_Detail&amp;Reduction_Priority'!K$1,FALSE)))</f>
        <v>Peak</v>
      </c>
      <c r="L70" s="62" t="str">
        <f>IF($B70="","",IF(VLOOKUP($B70,'RouteDetail&amp;ReductionPrioritySr'!$B$5:$T$566,'Route_Detail&amp;Reduction_Priority'!L$1,FALSE)="","",VLOOKUP($B70,'RouteDetail&amp;ReductionPrioritySr'!$B$5:$T$566,'Route_Detail&amp;Reduction_Priority'!L$1,FALSE)))</f>
        <v>Peak</v>
      </c>
      <c r="M70" s="110" t="str">
        <f>IF($B70="","",IF(VLOOKUP($B70,'RouteDetail&amp;ReductionPrioritySr'!$B$5:$T$566,'Route_Detail&amp;Reduction_Priority'!M$1,FALSE)="","",VLOOKUP($B70,'RouteDetail&amp;ReductionPrioritySr'!$B$5:$T$566,'Route_Detail&amp;Reduction_Priority'!M$1,FALSE)))</f>
        <v>No</v>
      </c>
      <c r="N70" s="112" t="str">
        <f>IF($B70="","",IF(VLOOKUP($B70,'RouteDetail&amp;ReductionPrioritySr'!$B$5:$T$566,'Route_Detail&amp;Reduction_Priority'!N$1,FALSE)="","",VLOOKUP($B70,'RouteDetail&amp;ReductionPrioritySr'!$B$5:$T$566,'Route_Detail&amp;Reduction_Priority'!N$1,FALSE)))</f>
        <v>No</v>
      </c>
      <c r="O70" s="110" t="str">
        <f>IF($B70="","",IF(VLOOKUP($B70,'RouteDetail&amp;ReductionPrioritySr'!$B$5:$T$566,'Route_Detail&amp;Reduction_Priority'!O$1,FALSE)="","",VLOOKUP($B70,'RouteDetail&amp;ReductionPrioritySr'!$B$5:$T$566,'Route_Detail&amp;Reduction_Priority'!O$1,FALSE)))</f>
        <v>Peak</v>
      </c>
      <c r="P70" s="111" t="str">
        <f>IF($B70="","",IF(VLOOKUP($B70,'RouteDetail&amp;ReductionPrioritySr'!$B$5:$T$566,'Route_Detail&amp;Reduction_Priority'!P$1,FALSE)="","",VLOOKUP($B70,'RouteDetail&amp;ReductionPrioritySr'!$B$5:$T$566,'Route_Detail&amp;Reduction_Priority'!P$1,FALSE)))</f>
        <v>Peak</v>
      </c>
      <c r="Q70" s="112" t="str">
        <f>IF($B70="","",IF(VLOOKUP($B70,'RouteDetail&amp;ReductionPrioritySr'!$B$5:$T$566,'Route_Detail&amp;Reduction_Priority'!Q$1,FALSE)="","",VLOOKUP($B70,'RouteDetail&amp;ReductionPrioritySr'!$B$5:$T$566,'Route_Detail&amp;Reduction_Priority'!Q$1,FALSE)))</f>
        <v>Peak</v>
      </c>
      <c r="R70" s="110">
        <f>IF($B70="","",IF(VLOOKUP($B70,'RouteDetail&amp;ReductionPrioritySr'!$B$5:$T$566,'Route_Detail&amp;Reduction_Priority'!R$1,FALSE)="","",VLOOKUP($B70,'RouteDetail&amp;ReductionPrioritySr'!$B$5:$T$566,'Route_Detail&amp;Reduction_Priority'!R$1,FALSE)))</f>
        <v>3</v>
      </c>
      <c r="S70" s="111" t="str">
        <f>IF($B70="","",IF(VLOOKUP($B70,'RouteDetail&amp;ReductionPrioritySr'!$B$5:$T$566,'Route_Detail&amp;Reduction_Priority'!S$1,FALSE)="","",VLOOKUP($B70,'RouteDetail&amp;ReductionPrioritySr'!$B$5:$T$566,'Route_Detail&amp;Reduction_Priority'!S$1,FALSE)))</f>
        <v>-</v>
      </c>
      <c r="T70" s="175" t="str">
        <f>IF($B70="","",IF(VLOOKUP($B70,'RouteDetail&amp;ReductionPrioritySr'!$B$5:$T$566,'Route_Detail&amp;Reduction_Priority'!T$1,FALSE)="","",VLOOKUP($B70,'RouteDetail&amp;ReductionPrioritySr'!$B$5:$T$566,'Route_Detail&amp;Reduction_Priority'!T$1,FALSE)))</f>
        <v>-</v>
      </c>
      <c r="U70" s="348" t="str">
        <f>IF($B70="","",IF(VLOOKUP($B70,'RouteDetail&amp;ReductionPrioritySr'!$B$5:$AT$566,'Route_Detail&amp;Reduction_Priority'!U$1,FALSE)="","",VLOOKUP($B70,'RouteDetail&amp;ReductionPrioritySr'!$B$5:$AT$566,'Route_Detail&amp;Reduction_Priority'!U$1,FALSE)))</f>
        <v>Unchanged</v>
      </c>
      <c r="V70" s="53" t="str">
        <f>IF($B70="","",IF(VLOOKUP($B70,'RouteDetail&amp;ReductionPrioritySr'!$B$5:$AT$566,'Route_Detail&amp;Reduction_Priority'!V$1,FALSE)=0,"",VLOOKUP($B70,'RouteDetail&amp;ReductionPrioritySr'!$B$5:$AT$566,'Route_Detail&amp;Reduction_Priority'!V$1,FALSE)))</f>
        <v/>
      </c>
      <c r="W70" s="358" t="str">
        <f>IF($B70="","",IF(VLOOKUP($B70,'RouteDetail&amp;ReductionPrioritySr'!$B$5:$AT$566,'Route_Detail&amp;Reduction_Priority'!W$1,FALSE)=0,"",VLOOKUP($B70,'RouteDetail&amp;ReductionPrioritySr'!$B$5:$AT$566,'Route_Detail&amp;Reduction_Priority'!W$1,FALSE)))</f>
        <v>N/A</v>
      </c>
      <c r="X70" s="395" t="str">
        <f>IF($B70="","",IF(VLOOKUP($B70,'RouteDetail&amp;ReductionPrioritySr'!$B$5:$AT$566,'Route_Detail&amp;Reduction_Priority'!X$1,FALSE)="","",VLOOKUP($B70,'RouteDetail&amp;ReductionPrioritySr'!$B$5:$AT$566,'Route_Detail&amp;Reduction_Priority'!X$1,FALSE)))</f>
        <v>Unchanged</v>
      </c>
      <c r="Y70" s="110" t="str">
        <f>IF($B70="","",IF(VLOOKUP($B70,'RouteDetail&amp;ReductionPrioritySr'!$B$5:$AT$566,'Route_Detail&amp;Reduction_Priority'!Y$1,FALSE)="","",VLOOKUP($B70,'RouteDetail&amp;ReductionPrioritySr'!$B$5:$AT$566,'Route_Detail&amp;Reduction_Priority'!Y$1,FALSE)))</f>
        <v/>
      </c>
      <c r="Z70" s="178" t="str">
        <f>IF($B70="","",IF(VLOOKUP($B70,'RouteDetail&amp;ReductionPrioritySr'!$B$5:$AT$566,'Route_Detail&amp;Reduction_Priority'!Z$1,FALSE)="","",VLOOKUP($B70,'RouteDetail&amp;ReductionPrioritySr'!$B$5:$AT$566,'Route_Detail&amp;Reduction_Priority'!Z$1,FALSE)))</f>
        <v/>
      </c>
      <c r="AA70" s="178" t="str">
        <f>IF($B70="","",IF(VLOOKUP($B70,'RouteDetail&amp;ReductionPrioritySr'!$B$5:$AT$566,'Route_Detail&amp;Reduction_Priority'!AA$1,FALSE)="","",VLOOKUP($B70,'RouteDetail&amp;ReductionPrioritySr'!$B$5:$AT$566,'Route_Detail&amp;Reduction_Priority'!AA$1,FALSE)))</f>
        <v/>
      </c>
      <c r="AB70" s="178" t="str">
        <f>IF($B70="","",IF(VLOOKUP($B70,'RouteDetail&amp;ReductionPrioritySr'!$B$5:$AT$566,'Route_Detail&amp;Reduction_Priority'!AB$1,FALSE)="","",VLOOKUP($B70,'RouteDetail&amp;ReductionPrioritySr'!$B$5:$AT$566,'Route_Detail&amp;Reduction_Priority'!AB$1,FALSE)))</f>
        <v/>
      </c>
      <c r="AC70" s="178" t="str">
        <f>IF($B70="","",IF(VLOOKUP($B70,'RouteDetail&amp;ReductionPrioritySr'!$B$5:$AT$566,'Route_Detail&amp;Reduction_Priority'!AC$1,FALSE)="","",VLOOKUP($B70,'RouteDetail&amp;ReductionPrioritySr'!$B$5:$AT$566,'Route_Detail&amp;Reduction_Priority'!AC$1,FALSE)))</f>
        <v/>
      </c>
      <c r="AD70" s="350" t="str">
        <f>IF($B70="","",IF(VLOOKUP($B70,'RouteDetail&amp;ReductionPrioritySr'!$B$5:$AT$566,'Route_Detail&amp;Reduction_Priority'!AD$1,FALSE)=0,"",VLOOKUP($B70,'RouteDetail&amp;ReductionPrioritySr'!$B$5:$AT$566,'Route_Detail&amp;Reduction_Priority'!AD$1,FALSE)))</f>
        <v/>
      </c>
      <c r="AE70" s="397" t="str">
        <f>IF($B70="","",IF(VLOOKUP($B70,'RouteDetail&amp;ReductionPrioritySr'!$B$5:$AT$566,'Route_Detail&amp;Reduction_Priority'!AE$1,FALSE)=0,"",VLOOKUP($B70,'RouteDetail&amp;ReductionPrioritySr'!$B$5:$AT$566,'Route_Detail&amp;Reduction_Priority'!AE$1,FALSE)))</f>
        <v/>
      </c>
      <c r="AF70" s="147">
        <f>IF($B70="","",IF(VLOOKUP($B70,'RouteDetail&amp;ReductionPrioritySr'!$B$5:$AT$566,'Route_Detail&amp;Reduction_Priority'!AF$1,FALSE)="","",VLOOKUP($B70,'RouteDetail&amp;ReductionPrioritySr'!$B$5:$AT$566,'Route_Detail&amp;Reduction_Priority'!AF$1,FALSE)))</f>
        <v>2</v>
      </c>
      <c r="AG70" s="147">
        <f>IF($B70="","",IF(VLOOKUP($B70,'RouteDetail&amp;ReductionPrioritySr'!$B$5:$AT$566,'Route_Detail&amp;Reduction_Priority'!AG$1,FALSE)="","",VLOOKUP($B70,'RouteDetail&amp;ReductionPrioritySr'!$B$5:$AT$566,'Route_Detail&amp;Reduction_Priority'!AG$1,FALSE)))</f>
        <v>2</v>
      </c>
      <c r="AH70" s="147" t="str">
        <f>IF($B70="","",IF(VLOOKUP($B70,'RouteDetail&amp;ReductionPrioritySr'!$B$5:$AT$566,'Route_Detail&amp;Reduction_Priority'!AH$1,FALSE)="","",VLOOKUP($B70,'RouteDetail&amp;ReductionPrioritySr'!$B$5:$AT$566,'Route_Detail&amp;Reduction_Priority'!AH$1,FALSE)))</f>
        <v/>
      </c>
      <c r="AI70" s="147" t="str">
        <f>IF($B70="","",IF(VLOOKUP($B70,'RouteDetail&amp;ReductionPrioritySr'!$B$5:$AT$566,'Route_Detail&amp;Reduction_Priority'!AI$1,FALSE)="","",VLOOKUP($B70,'RouteDetail&amp;ReductionPrioritySr'!$B$5:$AT$566,'Route_Detail&amp;Reduction_Priority'!AI$1,FALSE)))</f>
        <v/>
      </c>
      <c r="AJ70" s="147" t="str">
        <f>IF($B70="","",IF(VLOOKUP($B70,'RouteDetail&amp;ReductionPrioritySr'!$B$5:$AT$566,'Route_Detail&amp;Reduction_Priority'!AJ$1,FALSE)="","",VLOOKUP($B70,'RouteDetail&amp;ReductionPrioritySr'!$B$5:$AT$566,'Route_Detail&amp;Reduction_Priority'!AJ$1,FALSE)))</f>
        <v/>
      </c>
      <c r="AK70" s="147" t="str">
        <f>IF($B70="","",IF(VLOOKUP($B70,'RouteDetail&amp;ReductionPrioritySr'!$B$5:$AT$566,'Route_Detail&amp;Reduction_Priority'!AK$1,FALSE)="","",VLOOKUP($B70,'RouteDetail&amp;ReductionPrioritySr'!$B$5:$AT$566,'Route_Detail&amp;Reduction_Priority'!AK$1,FALSE)))</f>
        <v/>
      </c>
    </row>
    <row r="71" spans="1:37" ht="15" customHeight="1" x14ac:dyDescent="0.25">
      <c r="A71">
        <v>49</v>
      </c>
      <c r="B71" s="110" t="str">
        <f>IF(HLOOKUP($C$3,'Route by Jurisdiction'!$A$1:$AP$214,A71,FALSE)="","",HLOOKUP($C$3,'Route by Jurisdiction'!$A$1:$AP$214,A71,FALSE))</f>
        <v>56EX</v>
      </c>
      <c r="C71" s="110" t="str">
        <f>IF($B71="","",IF(VLOOKUP($B71,'RouteDetail&amp;ReductionPrioritySr'!$B$5:$T$566,'Route_Detail&amp;Reduction_Priority'!C$1,FALSE)="","",VLOOKUP($B71,'RouteDetail&amp;ReductionPrioritySr'!$B$5:$T$566,'Route_Detail&amp;Reduction_Priority'!C$1,FALSE)))</f>
        <v>56EX*</v>
      </c>
      <c r="D71" s="71" t="str">
        <f>IF($B71="","",IF(VLOOKUP($B71,'RouteDetail&amp;ReductionPrioritySr'!$B$5:$T$566,'Route_Detail&amp;Reduction_Priority'!D$1,FALSE)="","",VLOOKUP($B71,'RouteDetail&amp;ReductionPrioritySr'!$B$5:$T$566,'Route_Detail&amp;Reduction_Priority'!D$1,FALSE)))</f>
        <v>Alki - Seattle CBD</v>
      </c>
      <c r="E71" s="170">
        <f>IF($B71="","",IF(VLOOKUP($B71,'RouteDetail&amp;ReductionPrioritySr'!$B$5:$T$566,'Route_Detail&amp;Reduction_Priority'!E$1,FALSE)="","",VLOOKUP($B71,'RouteDetail&amp;ReductionPrioritySr'!$B$5:$T$566,'Route_Detail&amp;Reduction_Priority'!E$1,FALSE)))</f>
        <v>36.4</v>
      </c>
      <c r="F71" s="162">
        <f>IF($B71="","",IF(VLOOKUP($B71,'RouteDetail&amp;ReductionPrioritySr'!$B$5:$T$566,'Route_Detail&amp;Reduction_Priority'!F$1,FALSE)="","",VLOOKUP($B71,'RouteDetail&amp;ReductionPrioritySr'!$B$5:$T$566,'Route_Detail&amp;Reduction_Priority'!F$1,FALSE)))</f>
        <v>14.1</v>
      </c>
      <c r="G71" s="162" t="str">
        <f>IF($B71="","",IF(VLOOKUP($B71,'RouteDetail&amp;ReductionPrioritySr'!$B$5:$T$566,'Route_Detail&amp;Reduction_Priority'!G$1,FALSE)="","",VLOOKUP($B71,'RouteDetail&amp;ReductionPrioritySr'!$B$5:$T$566,'Route_Detail&amp;Reduction_Priority'!G$1,FALSE)))</f>
        <v xml:space="preserve"> </v>
      </c>
      <c r="H71" s="162" t="str">
        <f>IF($B71="","",IF(VLOOKUP($B71,'RouteDetail&amp;ReductionPrioritySr'!$B$5:$T$566,'Route_Detail&amp;Reduction_Priority'!H$1,FALSE)="","",VLOOKUP($B71,'RouteDetail&amp;ReductionPrioritySr'!$B$5:$T$566,'Route_Detail&amp;Reduction_Priority'!H$1,FALSE)))</f>
        <v xml:space="preserve"> </v>
      </c>
      <c r="I71" s="162" t="str">
        <f>IF($B71="","",IF(VLOOKUP($B71,'RouteDetail&amp;ReductionPrioritySr'!$B$5:$T$566,'Route_Detail&amp;Reduction_Priority'!I$1,FALSE)="","",VLOOKUP($B71,'RouteDetail&amp;ReductionPrioritySr'!$B$5:$T$566,'Route_Detail&amp;Reduction_Priority'!I$1,FALSE)))</f>
        <v xml:space="preserve"> </v>
      </c>
      <c r="J71" s="171" t="str">
        <f>IF($B71="","",IF(VLOOKUP($B71,'RouteDetail&amp;ReductionPrioritySr'!$B$5:$T$566,'Route_Detail&amp;Reduction_Priority'!J$1,FALSE)="","",VLOOKUP($B71,'RouteDetail&amp;ReductionPrioritySr'!$B$5:$T$566,'Route_Detail&amp;Reduction_Priority'!J$1,FALSE)))</f>
        <v xml:space="preserve"> </v>
      </c>
      <c r="K71" s="62" t="str">
        <f>IF($B71="","",IF(VLOOKUP($B71,'RouteDetail&amp;ReductionPrioritySr'!$B$5:$T$566,'Route_Detail&amp;Reduction_Priority'!K$1,FALSE)="","",VLOOKUP($B71,'RouteDetail&amp;ReductionPrioritySr'!$B$5:$T$566,'Route_Detail&amp;Reduction_Priority'!K$1,FALSE)))</f>
        <v>Peak</v>
      </c>
      <c r="L71" s="62" t="str">
        <f>IF($B71="","",IF(VLOOKUP($B71,'RouteDetail&amp;ReductionPrioritySr'!$B$5:$T$566,'Route_Detail&amp;Reduction_Priority'!L$1,FALSE)="","",VLOOKUP($B71,'RouteDetail&amp;ReductionPrioritySr'!$B$5:$T$566,'Route_Detail&amp;Reduction_Priority'!L$1,FALSE)))</f>
        <v>Peak</v>
      </c>
      <c r="M71" s="110" t="str">
        <f>IF($B71="","",IF(VLOOKUP($B71,'RouteDetail&amp;ReductionPrioritySr'!$B$5:$T$566,'Route_Detail&amp;Reduction_Priority'!M$1,FALSE)="","",VLOOKUP($B71,'RouteDetail&amp;ReductionPrioritySr'!$B$5:$T$566,'Route_Detail&amp;Reduction_Priority'!M$1,FALSE)))</f>
        <v>Yes</v>
      </c>
      <c r="N71" s="112" t="str">
        <f>IF($B71="","",IF(VLOOKUP($B71,'RouteDetail&amp;ReductionPrioritySr'!$B$5:$T$566,'Route_Detail&amp;Reduction_Priority'!N$1,FALSE)="","",VLOOKUP($B71,'RouteDetail&amp;ReductionPrioritySr'!$B$5:$T$566,'Route_Detail&amp;Reduction_Priority'!N$1,FALSE)))</f>
        <v>No</v>
      </c>
      <c r="O71" s="110" t="str">
        <f>IF($B71="","",IF(VLOOKUP($B71,'RouteDetail&amp;ReductionPrioritySr'!$B$5:$T$566,'Route_Detail&amp;Reduction_Priority'!O$1,FALSE)="","",VLOOKUP($B71,'RouteDetail&amp;ReductionPrioritySr'!$B$5:$T$566,'Route_Detail&amp;Reduction_Priority'!O$1,FALSE)))</f>
        <v>Peak</v>
      </c>
      <c r="P71" s="111" t="str">
        <f>IF($B71="","",IF(VLOOKUP($B71,'RouteDetail&amp;ReductionPrioritySr'!$B$5:$T$566,'Route_Detail&amp;Reduction_Priority'!P$1,FALSE)="","",VLOOKUP($B71,'RouteDetail&amp;ReductionPrioritySr'!$B$5:$T$566,'Route_Detail&amp;Reduction_Priority'!P$1,FALSE)))</f>
        <v>Peak</v>
      </c>
      <c r="Q71" s="112" t="str">
        <f>IF($B71="","",IF(VLOOKUP($B71,'RouteDetail&amp;ReductionPrioritySr'!$B$5:$T$566,'Route_Detail&amp;Reduction_Priority'!Q$1,FALSE)="","",VLOOKUP($B71,'RouteDetail&amp;ReductionPrioritySr'!$B$5:$T$566,'Route_Detail&amp;Reduction_Priority'!Q$1,FALSE)))</f>
        <v>Peak</v>
      </c>
      <c r="R71" s="110" t="str">
        <f>IF($B71="","",IF(VLOOKUP($B71,'RouteDetail&amp;ReductionPrioritySr'!$B$5:$T$566,'Route_Detail&amp;Reduction_Priority'!R$1,FALSE)="","",VLOOKUP($B71,'RouteDetail&amp;ReductionPrioritySr'!$B$5:$T$566,'Route_Detail&amp;Reduction_Priority'!R$1,FALSE)))</f>
        <v>-</v>
      </c>
      <c r="S71" s="111" t="str">
        <f>IF($B71="","",IF(VLOOKUP($B71,'RouteDetail&amp;ReductionPrioritySr'!$B$5:$T$566,'Route_Detail&amp;Reduction_Priority'!S$1,FALSE)="","",VLOOKUP($B71,'RouteDetail&amp;ReductionPrioritySr'!$B$5:$T$566,'Route_Detail&amp;Reduction_Priority'!S$1,FALSE)))</f>
        <v>-</v>
      </c>
      <c r="T71" s="175" t="str">
        <f>IF($B71="","",IF(VLOOKUP($B71,'RouteDetail&amp;ReductionPrioritySr'!$B$5:$T$566,'Route_Detail&amp;Reduction_Priority'!T$1,FALSE)="","",VLOOKUP($B71,'RouteDetail&amp;ReductionPrioritySr'!$B$5:$T$566,'Route_Detail&amp;Reduction_Priority'!T$1,FALSE)))</f>
        <v>-</v>
      </c>
      <c r="U71" s="348" t="str">
        <f>IF($B71="","",IF(VLOOKUP($B71,'RouteDetail&amp;ReductionPrioritySr'!$B$5:$AT$566,'Route_Detail&amp;Reduction_Priority'!U$1,FALSE)="","",VLOOKUP($B71,'RouteDetail&amp;ReductionPrioritySr'!$B$5:$AT$566,'Route_Detail&amp;Reduction_Priority'!U$1,FALSE)))</f>
        <v>Revised</v>
      </c>
      <c r="V71" s="53" t="str">
        <f>IF($B71="","",IF(VLOOKUP($B71,'RouteDetail&amp;ReductionPrioritySr'!$B$5:$AT$566,'Route_Detail&amp;Reduction_Priority'!V$1,FALSE)=0,"",VLOOKUP($B71,'RouteDetail&amp;ReductionPrioritySr'!$B$5:$AT$566,'Route_Detail&amp;Reduction_Priority'!V$1,FALSE)))</f>
        <v>Restructure</v>
      </c>
      <c r="W71" s="358">
        <f>IF($B71="","",IF(VLOOKUP($B71,'RouteDetail&amp;ReductionPrioritySr'!$B$5:$AT$566,'Route_Detail&amp;Reduction_Priority'!W$1,FALSE)=0,"",VLOOKUP($B71,'RouteDetail&amp;ReductionPrioritySr'!$B$5:$AT$566,'Route_Detail&amp;Reduction_Priority'!W$1,FALSE)))</f>
        <v>42248</v>
      </c>
      <c r="X71" s="395" t="str">
        <f>IF($B71="","",IF(VLOOKUP($B71,'RouteDetail&amp;ReductionPrioritySr'!$B$5:$AT$566,'Route_Detail&amp;Reduction_Priority'!X$1,FALSE)="","",VLOOKUP($B71,'RouteDetail&amp;ReductionPrioritySr'!$B$5:$AT$566,'Route_Detail&amp;Reduction_Priority'!X$1,FALSE)))</f>
        <v>Add two morning trips and two afternoon trips.</v>
      </c>
      <c r="Y71" s="110" t="str">
        <f>IF($B71="","",IF(VLOOKUP($B71,'RouteDetail&amp;ReductionPrioritySr'!$B$5:$AT$566,'Route_Detail&amp;Reduction_Priority'!Y$1,FALSE)="","",VLOOKUP($B71,'RouteDetail&amp;ReductionPrioritySr'!$B$5:$AT$566,'Route_Detail&amp;Reduction_Priority'!Y$1,FALSE)))</f>
        <v/>
      </c>
      <c r="Z71" s="178" t="str">
        <f>IF($B71="","",IF(VLOOKUP($B71,'RouteDetail&amp;ReductionPrioritySr'!$B$5:$AT$566,'Route_Detail&amp;Reduction_Priority'!Z$1,FALSE)="","",VLOOKUP($B71,'RouteDetail&amp;ReductionPrioritySr'!$B$5:$AT$566,'Route_Detail&amp;Reduction_Priority'!Z$1,FALSE)))</f>
        <v/>
      </c>
      <c r="AA71" s="178" t="str">
        <f>IF($B71="","",IF(VLOOKUP($B71,'RouteDetail&amp;ReductionPrioritySr'!$B$5:$AT$566,'Route_Detail&amp;Reduction_Priority'!AA$1,FALSE)="","",VLOOKUP($B71,'RouteDetail&amp;ReductionPrioritySr'!$B$5:$AT$566,'Route_Detail&amp;Reduction_Priority'!AA$1,FALSE)))</f>
        <v/>
      </c>
      <c r="AB71" s="178" t="str">
        <f>IF($B71="","",IF(VLOOKUP($B71,'RouteDetail&amp;ReductionPrioritySr'!$B$5:$AT$566,'Route_Detail&amp;Reduction_Priority'!AB$1,FALSE)="","",VLOOKUP($B71,'RouteDetail&amp;ReductionPrioritySr'!$B$5:$AT$566,'Route_Detail&amp;Reduction_Priority'!AB$1,FALSE)))</f>
        <v/>
      </c>
      <c r="AC71" s="178" t="str">
        <f>IF($B71="","",IF(VLOOKUP($B71,'RouteDetail&amp;ReductionPrioritySr'!$B$5:$AT$566,'Route_Detail&amp;Reduction_Priority'!AC$1,FALSE)="","",VLOOKUP($B71,'RouteDetail&amp;ReductionPrioritySr'!$B$5:$AT$566,'Route_Detail&amp;Reduction_Priority'!AC$1,FALSE)))</f>
        <v/>
      </c>
      <c r="AD71" s="350" t="str">
        <f>IF($B71="","",IF(VLOOKUP($B71,'RouteDetail&amp;ReductionPrioritySr'!$B$5:$AT$566,'Route_Detail&amp;Reduction_Priority'!AD$1,FALSE)=0,"",VLOOKUP($B71,'RouteDetail&amp;ReductionPrioritySr'!$B$5:$AT$566,'Route_Detail&amp;Reduction_Priority'!AD$1,FALSE)))</f>
        <v/>
      </c>
      <c r="AE71" s="397" t="str">
        <f>IF($B71="","",IF(VLOOKUP($B71,'RouteDetail&amp;ReductionPrioritySr'!$B$5:$AT$566,'Route_Detail&amp;Reduction_Priority'!AE$1,FALSE)=0,"",VLOOKUP($B71,'RouteDetail&amp;ReductionPrioritySr'!$B$5:$AT$566,'Route_Detail&amp;Reduction_Priority'!AE$1,FALSE)))</f>
        <v/>
      </c>
      <c r="AF71" s="147">
        <f>IF($B71="","",IF(VLOOKUP($B71,'RouteDetail&amp;ReductionPrioritySr'!$B$5:$AT$566,'Route_Detail&amp;Reduction_Priority'!AF$1,FALSE)="","",VLOOKUP($B71,'RouteDetail&amp;ReductionPrioritySr'!$B$5:$AT$566,'Route_Detail&amp;Reduction_Priority'!AF$1,FALSE)))</f>
        <v>3</v>
      </c>
      <c r="AG71" s="147">
        <f>IF($B71="","",IF(VLOOKUP($B71,'RouteDetail&amp;ReductionPrioritySr'!$B$5:$AT$566,'Route_Detail&amp;Reduction_Priority'!AG$1,FALSE)="","",VLOOKUP($B71,'RouteDetail&amp;ReductionPrioritySr'!$B$5:$AT$566,'Route_Detail&amp;Reduction_Priority'!AG$1,FALSE)))</f>
        <v>3</v>
      </c>
      <c r="AH71" s="147" t="str">
        <f>IF($B71="","",IF(VLOOKUP($B71,'RouteDetail&amp;ReductionPrioritySr'!$B$5:$AT$566,'Route_Detail&amp;Reduction_Priority'!AH$1,FALSE)="","",VLOOKUP($B71,'RouteDetail&amp;ReductionPrioritySr'!$B$5:$AT$566,'Route_Detail&amp;Reduction_Priority'!AH$1,FALSE)))</f>
        <v/>
      </c>
      <c r="AI71" s="147" t="str">
        <f>IF($B71="","",IF(VLOOKUP($B71,'RouteDetail&amp;ReductionPrioritySr'!$B$5:$AT$566,'Route_Detail&amp;Reduction_Priority'!AI$1,FALSE)="","",VLOOKUP($B71,'RouteDetail&amp;ReductionPrioritySr'!$B$5:$AT$566,'Route_Detail&amp;Reduction_Priority'!AI$1,FALSE)))</f>
        <v/>
      </c>
      <c r="AJ71" s="147" t="str">
        <f>IF($B71="","",IF(VLOOKUP($B71,'RouteDetail&amp;ReductionPrioritySr'!$B$5:$AT$566,'Route_Detail&amp;Reduction_Priority'!AJ$1,FALSE)="","",VLOOKUP($B71,'RouteDetail&amp;ReductionPrioritySr'!$B$5:$AT$566,'Route_Detail&amp;Reduction_Priority'!AJ$1,FALSE)))</f>
        <v/>
      </c>
      <c r="AK71" s="147" t="str">
        <f>IF($B71="","",IF(VLOOKUP($B71,'RouteDetail&amp;ReductionPrioritySr'!$B$5:$AT$566,'Route_Detail&amp;Reduction_Priority'!AK$1,FALSE)="","",VLOOKUP($B71,'RouteDetail&amp;ReductionPrioritySr'!$B$5:$AT$566,'Route_Detail&amp;Reduction_Priority'!AK$1,FALSE)))</f>
        <v/>
      </c>
    </row>
    <row r="72" spans="1:37" ht="15" customHeight="1" x14ac:dyDescent="0.25">
      <c r="A72">
        <v>50</v>
      </c>
      <c r="B72" s="110">
        <f>IF(HLOOKUP($C$3,'Route by Jurisdiction'!$A$1:$AP$214,A72,FALSE)="","",HLOOKUP($C$3,'Route by Jurisdiction'!$A$1:$AP$214,A72,FALSE))</f>
        <v>57</v>
      </c>
      <c r="C72" s="110" t="str">
        <f>IF($B72="","",IF(VLOOKUP($B72,'RouteDetail&amp;ReductionPrioritySr'!$B$5:$T$566,'Route_Detail&amp;Reduction_Priority'!C$1,FALSE)="","",VLOOKUP($B72,'RouteDetail&amp;ReductionPrioritySr'!$B$5:$T$566,'Route_Detail&amp;Reduction_Priority'!C$1,FALSE)))</f>
        <v>57*</v>
      </c>
      <c r="D72" s="71" t="str">
        <f>IF($B72="","",IF(VLOOKUP($B72,'RouteDetail&amp;ReductionPrioritySr'!$B$5:$T$566,'Route_Detail&amp;Reduction_Priority'!D$1,FALSE)="","",VLOOKUP($B72,'RouteDetail&amp;ReductionPrioritySr'!$B$5:$T$566,'Route_Detail&amp;Reduction_Priority'!D$1,FALSE)))</f>
        <v>Alaska Junction - Seattle CBD</v>
      </c>
      <c r="E72" s="170">
        <f>IF($B72="","",IF(VLOOKUP($B72,'RouteDetail&amp;ReductionPrioritySr'!$B$5:$T$566,'Route_Detail&amp;Reduction_Priority'!E$1,FALSE)="","",VLOOKUP($B72,'RouteDetail&amp;ReductionPrioritySr'!$B$5:$T$566,'Route_Detail&amp;Reduction_Priority'!E$1,FALSE)))</f>
        <v>32.9</v>
      </c>
      <c r="F72" s="162">
        <f>IF($B72="","",IF(VLOOKUP($B72,'RouteDetail&amp;ReductionPrioritySr'!$B$5:$T$566,'Route_Detail&amp;Reduction_Priority'!F$1,FALSE)="","",VLOOKUP($B72,'RouteDetail&amp;ReductionPrioritySr'!$B$5:$T$566,'Route_Detail&amp;Reduction_Priority'!F$1,FALSE)))</f>
        <v>13.2</v>
      </c>
      <c r="G72" s="162" t="str">
        <f>IF($B72="","",IF(VLOOKUP($B72,'RouteDetail&amp;ReductionPrioritySr'!$B$5:$T$566,'Route_Detail&amp;Reduction_Priority'!G$1,FALSE)="","",VLOOKUP($B72,'RouteDetail&amp;ReductionPrioritySr'!$B$5:$T$566,'Route_Detail&amp;Reduction_Priority'!G$1,FALSE)))</f>
        <v xml:space="preserve"> </v>
      </c>
      <c r="H72" s="162" t="str">
        <f>IF($B72="","",IF(VLOOKUP($B72,'RouteDetail&amp;ReductionPrioritySr'!$B$5:$T$566,'Route_Detail&amp;Reduction_Priority'!H$1,FALSE)="","",VLOOKUP($B72,'RouteDetail&amp;ReductionPrioritySr'!$B$5:$T$566,'Route_Detail&amp;Reduction_Priority'!H$1,FALSE)))</f>
        <v xml:space="preserve"> </v>
      </c>
      <c r="I72" s="162" t="str">
        <f>IF($B72="","",IF(VLOOKUP($B72,'RouteDetail&amp;ReductionPrioritySr'!$B$5:$T$566,'Route_Detail&amp;Reduction_Priority'!I$1,FALSE)="","",VLOOKUP($B72,'RouteDetail&amp;ReductionPrioritySr'!$B$5:$T$566,'Route_Detail&amp;Reduction_Priority'!I$1,FALSE)))</f>
        <v xml:space="preserve"> </v>
      </c>
      <c r="J72" s="171" t="str">
        <f>IF($B72="","",IF(VLOOKUP($B72,'RouteDetail&amp;ReductionPrioritySr'!$B$5:$T$566,'Route_Detail&amp;Reduction_Priority'!J$1,FALSE)="","",VLOOKUP($B72,'RouteDetail&amp;ReductionPrioritySr'!$B$5:$T$566,'Route_Detail&amp;Reduction_Priority'!J$1,FALSE)))</f>
        <v xml:space="preserve"> </v>
      </c>
      <c r="K72" s="62" t="str">
        <f>IF($B72="","",IF(VLOOKUP($B72,'RouteDetail&amp;ReductionPrioritySr'!$B$5:$T$566,'Route_Detail&amp;Reduction_Priority'!K$1,FALSE)="","",VLOOKUP($B72,'RouteDetail&amp;ReductionPrioritySr'!$B$5:$T$566,'Route_Detail&amp;Reduction_Priority'!K$1,FALSE)))</f>
        <v>Peak</v>
      </c>
      <c r="L72" s="62" t="str">
        <f>IF($B72="","",IF(VLOOKUP($B72,'RouteDetail&amp;ReductionPrioritySr'!$B$5:$T$566,'Route_Detail&amp;Reduction_Priority'!L$1,FALSE)="","",VLOOKUP($B72,'RouteDetail&amp;ReductionPrioritySr'!$B$5:$T$566,'Route_Detail&amp;Reduction_Priority'!L$1,FALSE)))</f>
        <v>Peak</v>
      </c>
      <c r="M72" s="110" t="str">
        <f>IF($B72="","",IF(VLOOKUP($B72,'RouteDetail&amp;ReductionPrioritySr'!$B$5:$T$566,'Route_Detail&amp;Reduction_Priority'!M$1,FALSE)="","",VLOOKUP($B72,'RouteDetail&amp;ReductionPrioritySr'!$B$5:$T$566,'Route_Detail&amp;Reduction_Priority'!M$1,FALSE)))</f>
        <v>No</v>
      </c>
      <c r="N72" s="112" t="str">
        <f>IF($B72="","",IF(VLOOKUP($B72,'RouteDetail&amp;ReductionPrioritySr'!$B$5:$T$566,'Route_Detail&amp;Reduction_Priority'!N$1,FALSE)="","",VLOOKUP($B72,'RouteDetail&amp;ReductionPrioritySr'!$B$5:$T$566,'Route_Detail&amp;Reduction_Priority'!N$1,FALSE)))</f>
        <v>Yes</v>
      </c>
      <c r="O72" s="110" t="str">
        <f>IF($B72="","",IF(VLOOKUP($B72,'RouteDetail&amp;ReductionPrioritySr'!$B$5:$T$566,'Route_Detail&amp;Reduction_Priority'!O$1,FALSE)="","",VLOOKUP($B72,'RouteDetail&amp;ReductionPrioritySr'!$B$5:$T$566,'Route_Detail&amp;Reduction_Priority'!O$1,FALSE)))</f>
        <v>Peak</v>
      </c>
      <c r="P72" s="111" t="str">
        <f>IF($B72="","",IF(VLOOKUP($B72,'RouteDetail&amp;ReductionPrioritySr'!$B$5:$T$566,'Route_Detail&amp;Reduction_Priority'!P$1,FALSE)="","",VLOOKUP($B72,'RouteDetail&amp;ReductionPrioritySr'!$B$5:$T$566,'Route_Detail&amp;Reduction_Priority'!P$1,FALSE)))</f>
        <v>Peak</v>
      </c>
      <c r="Q72" s="112" t="str">
        <f>IF($B72="","",IF(VLOOKUP($B72,'RouteDetail&amp;ReductionPrioritySr'!$B$5:$T$566,'Route_Detail&amp;Reduction_Priority'!Q$1,FALSE)="","",VLOOKUP($B72,'RouteDetail&amp;ReductionPrioritySr'!$B$5:$T$566,'Route_Detail&amp;Reduction_Priority'!Q$1,FALSE)))</f>
        <v>Peak</v>
      </c>
      <c r="R72" s="110">
        <f>IF($B72="","",IF(VLOOKUP($B72,'RouteDetail&amp;ReductionPrioritySr'!$B$5:$T$566,'Route_Detail&amp;Reduction_Priority'!R$1,FALSE)="","",VLOOKUP($B72,'RouteDetail&amp;ReductionPrioritySr'!$B$5:$T$566,'Route_Detail&amp;Reduction_Priority'!R$1,FALSE)))</f>
        <v>3</v>
      </c>
      <c r="S72" s="111" t="str">
        <f>IF($B72="","",IF(VLOOKUP($B72,'RouteDetail&amp;ReductionPrioritySr'!$B$5:$T$566,'Route_Detail&amp;Reduction_Priority'!S$1,FALSE)="","",VLOOKUP($B72,'RouteDetail&amp;ReductionPrioritySr'!$B$5:$T$566,'Route_Detail&amp;Reduction_Priority'!S$1,FALSE)))</f>
        <v>-</v>
      </c>
      <c r="T72" s="175" t="str">
        <f>IF($B72="","",IF(VLOOKUP($B72,'RouteDetail&amp;ReductionPrioritySr'!$B$5:$T$566,'Route_Detail&amp;Reduction_Priority'!T$1,FALSE)="","",VLOOKUP($B72,'RouteDetail&amp;ReductionPrioritySr'!$B$5:$T$566,'Route_Detail&amp;Reduction_Priority'!T$1,FALSE)))</f>
        <v>-</v>
      </c>
      <c r="U72" s="348" t="str">
        <f>IF($B72="","",IF(VLOOKUP($B72,'RouteDetail&amp;ReductionPrioritySr'!$B$5:$AT$566,'Route_Detail&amp;Reduction_Priority'!U$1,FALSE)="","",VLOOKUP($B72,'RouteDetail&amp;ReductionPrioritySr'!$B$5:$AT$566,'Route_Detail&amp;Reduction_Priority'!U$1,FALSE)))</f>
        <v>Deleted</v>
      </c>
      <c r="V72" s="53" t="str">
        <f>IF($B72="","",IF(VLOOKUP($B72,'RouteDetail&amp;ReductionPrioritySr'!$B$5:$AT$566,'Route_Detail&amp;Reduction_Priority'!V$1,FALSE)=0,"",VLOOKUP($B72,'RouteDetail&amp;ReductionPrioritySr'!$B$5:$AT$566,'Route_Detail&amp;Reduction_Priority'!V$1,FALSE)))</f>
        <v>Restructure</v>
      </c>
      <c r="W72" s="358">
        <f>IF($B72="","",IF(VLOOKUP($B72,'RouteDetail&amp;ReductionPrioritySr'!$B$5:$AT$566,'Route_Detail&amp;Reduction_Priority'!W$1,FALSE)=0,"",VLOOKUP($B72,'RouteDetail&amp;ReductionPrioritySr'!$B$5:$AT$566,'Route_Detail&amp;Reduction_Priority'!W$1,FALSE)))</f>
        <v>42248</v>
      </c>
      <c r="X72" s="395" t="str">
        <f>IF($B72="","",IF(VLOOKUP($B72,'RouteDetail&amp;ReductionPrioritySr'!$B$5:$AT$566,'Route_Detail&amp;Reduction_Priority'!X$1,FALSE)="","",VLOOKUP($B72,'RouteDetail&amp;ReductionPrioritySr'!$B$5:$AT$566,'Route_Detail&amp;Reduction_Priority'!X$1,FALSE)))</f>
        <v>Delete</v>
      </c>
      <c r="Y72" s="110" t="str">
        <f>IF($B72="","",IF(VLOOKUP($B72,'RouteDetail&amp;ReductionPrioritySr'!$B$5:$AT$566,'Route_Detail&amp;Reduction_Priority'!Y$1,FALSE)="","",VLOOKUP($B72,'RouteDetail&amp;ReductionPrioritySr'!$B$5:$AT$566,'Route_Detail&amp;Reduction_Priority'!Y$1,FALSE)))</f>
        <v/>
      </c>
      <c r="Z72" s="178" t="str">
        <f>IF($B72="","",IF(VLOOKUP($B72,'RouteDetail&amp;ReductionPrioritySr'!$B$5:$AT$566,'Route_Detail&amp;Reduction_Priority'!Z$1,FALSE)="","",VLOOKUP($B72,'RouteDetail&amp;ReductionPrioritySr'!$B$5:$AT$566,'Route_Detail&amp;Reduction_Priority'!Z$1,FALSE)))</f>
        <v/>
      </c>
      <c r="AA72" s="178" t="str">
        <f>IF($B72="","",IF(VLOOKUP($B72,'RouteDetail&amp;ReductionPrioritySr'!$B$5:$AT$566,'Route_Detail&amp;Reduction_Priority'!AA$1,FALSE)="","",VLOOKUP($B72,'RouteDetail&amp;ReductionPrioritySr'!$B$5:$AT$566,'Route_Detail&amp;Reduction_Priority'!AA$1,FALSE)))</f>
        <v/>
      </c>
      <c r="AB72" s="178" t="str">
        <f>IF($B72="","",IF(VLOOKUP($B72,'RouteDetail&amp;ReductionPrioritySr'!$B$5:$AT$566,'Route_Detail&amp;Reduction_Priority'!AB$1,FALSE)="","",VLOOKUP($B72,'RouteDetail&amp;ReductionPrioritySr'!$B$5:$AT$566,'Route_Detail&amp;Reduction_Priority'!AB$1,FALSE)))</f>
        <v/>
      </c>
      <c r="AC72" s="178" t="str">
        <f>IF($B72="","",IF(VLOOKUP($B72,'RouteDetail&amp;ReductionPrioritySr'!$B$5:$AT$566,'Route_Detail&amp;Reduction_Priority'!AC$1,FALSE)="","",VLOOKUP($B72,'RouteDetail&amp;ReductionPrioritySr'!$B$5:$AT$566,'Route_Detail&amp;Reduction_Priority'!AC$1,FALSE)))</f>
        <v/>
      </c>
      <c r="AD72" s="350" t="str">
        <f>IF($B72="","",IF(VLOOKUP($B72,'RouteDetail&amp;ReductionPrioritySr'!$B$5:$AT$566,'Route_Detail&amp;Reduction_Priority'!AD$1,FALSE)=0,"",VLOOKUP($B72,'RouteDetail&amp;ReductionPrioritySr'!$B$5:$AT$566,'Route_Detail&amp;Reduction_Priority'!AD$1,FALSE)))</f>
        <v/>
      </c>
      <c r="AE72" s="397" t="str">
        <f>IF($B72="","",IF(VLOOKUP($B72,'RouteDetail&amp;ReductionPrioritySr'!$B$5:$AT$566,'Route_Detail&amp;Reduction_Priority'!AE$1,FALSE)=0,"",VLOOKUP($B72,'RouteDetail&amp;ReductionPrioritySr'!$B$5:$AT$566,'Route_Detail&amp;Reduction_Priority'!AE$1,FALSE)))</f>
        <v>On SW Admiral Way, use revised Route 56 Express.
In Genesee Hill, use revised Route 128.</v>
      </c>
      <c r="AF72" s="147">
        <f>IF($B72="","",IF(VLOOKUP($B72,'RouteDetail&amp;ReductionPrioritySr'!$B$5:$AT$566,'Route_Detail&amp;Reduction_Priority'!AF$1,FALSE)="","",VLOOKUP($B72,'RouteDetail&amp;ReductionPrioritySr'!$B$5:$AT$566,'Route_Detail&amp;Reduction_Priority'!AF$1,FALSE)))</f>
        <v>2</v>
      </c>
      <c r="AG72" s="147">
        <f>IF($B72="","",IF(VLOOKUP($B72,'RouteDetail&amp;ReductionPrioritySr'!$B$5:$AT$566,'Route_Detail&amp;Reduction_Priority'!AG$1,FALSE)="","",VLOOKUP($B72,'RouteDetail&amp;ReductionPrioritySr'!$B$5:$AT$566,'Route_Detail&amp;Reduction_Priority'!AG$1,FALSE)))</f>
        <v>2</v>
      </c>
      <c r="AH72" s="147" t="str">
        <f>IF($B72="","",IF(VLOOKUP($B72,'RouteDetail&amp;ReductionPrioritySr'!$B$5:$AT$566,'Route_Detail&amp;Reduction_Priority'!AH$1,FALSE)="","",VLOOKUP($B72,'RouteDetail&amp;ReductionPrioritySr'!$B$5:$AT$566,'Route_Detail&amp;Reduction_Priority'!AH$1,FALSE)))</f>
        <v/>
      </c>
      <c r="AI72" s="147" t="str">
        <f>IF($B72="","",IF(VLOOKUP($B72,'RouteDetail&amp;ReductionPrioritySr'!$B$5:$AT$566,'Route_Detail&amp;Reduction_Priority'!AI$1,FALSE)="","",VLOOKUP($B72,'RouteDetail&amp;ReductionPrioritySr'!$B$5:$AT$566,'Route_Detail&amp;Reduction_Priority'!AI$1,FALSE)))</f>
        <v/>
      </c>
      <c r="AJ72" s="147" t="str">
        <f>IF($B72="","",IF(VLOOKUP($B72,'RouteDetail&amp;ReductionPrioritySr'!$B$5:$AT$566,'Route_Detail&amp;Reduction_Priority'!AJ$1,FALSE)="","",VLOOKUP($B72,'RouteDetail&amp;ReductionPrioritySr'!$B$5:$AT$566,'Route_Detail&amp;Reduction_Priority'!AJ$1,FALSE)))</f>
        <v/>
      </c>
      <c r="AK72" s="147" t="str">
        <f>IF($B72="","",IF(VLOOKUP($B72,'RouteDetail&amp;ReductionPrioritySr'!$B$5:$AT$566,'Route_Detail&amp;Reduction_Priority'!AK$1,FALSE)="","",VLOOKUP($B72,'RouteDetail&amp;ReductionPrioritySr'!$B$5:$AT$566,'Route_Detail&amp;Reduction_Priority'!AK$1,FALSE)))</f>
        <v/>
      </c>
    </row>
    <row r="73" spans="1:37" ht="15" customHeight="1" x14ac:dyDescent="0.25">
      <c r="A73">
        <v>51</v>
      </c>
      <c r="B73" s="110">
        <f>IF(HLOOKUP($C$3,'Route by Jurisdiction'!$A$1:$AP$214,A73,FALSE)="","",HLOOKUP($C$3,'Route by Jurisdiction'!$A$1:$AP$214,A73,FALSE))</f>
        <v>60</v>
      </c>
      <c r="C73" s="110" t="str">
        <f>IF($B73="","",IF(VLOOKUP($B73,'RouteDetail&amp;ReductionPrioritySr'!$B$5:$T$566,'Route_Detail&amp;Reduction_Priority'!C$1,FALSE)="","",VLOOKUP($B73,'RouteDetail&amp;ReductionPrioritySr'!$B$5:$T$566,'Route_Detail&amp;Reduction_Priority'!C$1,FALSE)))</f>
        <v>60*</v>
      </c>
      <c r="D73" s="71" t="str">
        <f>IF($B73="","",IF(VLOOKUP($B73,'RouteDetail&amp;ReductionPrioritySr'!$B$5:$T$566,'Route_Detail&amp;Reduction_Priority'!D$1,FALSE)="","",VLOOKUP($B73,'RouteDetail&amp;ReductionPrioritySr'!$B$5:$T$566,'Route_Detail&amp;Reduction_Priority'!D$1,FALSE)))</f>
        <v>Westwood Village - Georgetown - Capitol Hill</v>
      </c>
      <c r="E73" s="170">
        <f>IF($B73="","",IF(VLOOKUP($B73,'RouteDetail&amp;ReductionPrioritySr'!$B$5:$T$566,'Route_Detail&amp;Reduction_Priority'!E$1,FALSE)="","",VLOOKUP($B73,'RouteDetail&amp;ReductionPrioritySr'!$B$5:$T$566,'Route_Detail&amp;Reduction_Priority'!E$1,FALSE)))</f>
        <v>33.5</v>
      </c>
      <c r="F73" s="162">
        <f>IF($B73="","",IF(VLOOKUP($B73,'RouteDetail&amp;ReductionPrioritySr'!$B$5:$T$566,'Route_Detail&amp;Reduction_Priority'!F$1,FALSE)="","",VLOOKUP($B73,'RouteDetail&amp;ReductionPrioritySr'!$B$5:$T$566,'Route_Detail&amp;Reduction_Priority'!F$1,FALSE)))</f>
        <v>10</v>
      </c>
      <c r="G73" s="162">
        <f>IF($B73="","",IF(VLOOKUP($B73,'RouteDetail&amp;ReductionPrioritySr'!$B$5:$T$566,'Route_Detail&amp;Reduction_Priority'!G$1,FALSE)="","",VLOOKUP($B73,'RouteDetail&amp;ReductionPrioritySr'!$B$5:$T$566,'Route_Detail&amp;Reduction_Priority'!G$1,FALSE)))</f>
        <v>32.6</v>
      </c>
      <c r="H73" s="162">
        <f>IF($B73="","",IF(VLOOKUP($B73,'RouteDetail&amp;ReductionPrioritySr'!$B$5:$T$566,'Route_Detail&amp;Reduction_Priority'!H$1,FALSE)="","",VLOOKUP($B73,'RouteDetail&amp;ReductionPrioritySr'!$B$5:$T$566,'Route_Detail&amp;Reduction_Priority'!H$1,FALSE)))</f>
        <v>9.1999999999999993</v>
      </c>
      <c r="I73" s="162">
        <f>IF($B73="","",IF(VLOOKUP($B73,'RouteDetail&amp;ReductionPrioritySr'!$B$5:$T$566,'Route_Detail&amp;Reduction_Priority'!I$1,FALSE)="","",VLOOKUP($B73,'RouteDetail&amp;ReductionPrioritySr'!$B$5:$T$566,'Route_Detail&amp;Reduction_Priority'!I$1,FALSE)))</f>
        <v>20.399999999999999</v>
      </c>
      <c r="J73" s="171">
        <f>IF($B73="","",IF(VLOOKUP($B73,'RouteDetail&amp;ReductionPrioritySr'!$B$5:$T$566,'Route_Detail&amp;Reduction_Priority'!J$1,FALSE)="","",VLOOKUP($B73,'RouteDetail&amp;ReductionPrioritySr'!$B$5:$T$566,'Route_Detail&amp;Reduction_Priority'!J$1,FALSE)))</f>
        <v>6.3</v>
      </c>
      <c r="K73" s="62">
        <f>IF($B73="","",IF(VLOOKUP($B73,'RouteDetail&amp;ReductionPrioritySr'!$B$5:$T$566,'Route_Detail&amp;Reduction_Priority'!K$1,FALSE)="","",VLOOKUP($B73,'RouteDetail&amp;ReductionPrioritySr'!$B$5:$T$566,'Route_Detail&amp;Reduction_Priority'!K$1,FALSE)))</f>
        <v>20</v>
      </c>
      <c r="L73" s="62" t="str">
        <f>IF($B73="","",IF(VLOOKUP($B73,'RouteDetail&amp;ReductionPrioritySr'!$B$5:$T$566,'Route_Detail&amp;Reduction_Priority'!L$1,FALSE)="","",VLOOKUP($B73,'RouteDetail&amp;ReductionPrioritySr'!$B$5:$T$566,'Route_Detail&amp;Reduction_Priority'!L$1,FALSE)))</f>
        <v>Very Frequent</v>
      </c>
      <c r="M73" s="110" t="str">
        <f>IF($B73="","",IF(VLOOKUP($B73,'RouteDetail&amp;ReductionPrioritySr'!$B$5:$T$566,'Route_Detail&amp;Reduction_Priority'!M$1,FALSE)="","",VLOOKUP($B73,'RouteDetail&amp;ReductionPrioritySr'!$B$5:$T$566,'Route_Detail&amp;Reduction_Priority'!M$1,FALSE)))</f>
        <v/>
      </c>
      <c r="N73" s="112" t="str">
        <f>IF($B73="","",IF(VLOOKUP($B73,'RouteDetail&amp;ReductionPrioritySr'!$B$5:$T$566,'Route_Detail&amp;Reduction_Priority'!N$1,FALSE)="","",VLOOKUP($B73,'RouteDetail&amp;ReductionPrioritySr'!$B$5:$T$566,'Route_Detail&amp;Reduction_Priority'!N$1,FALSE)))</f>
        <v/>
      </c>
      <c r="O73" s="110" t="str">
        <f>IF($B73="","",IF(VLOOKUP($B73,'RouteDetail&amp;ReductionPrioritySr'!$B$5:$T$566,'Route_Detail&amp;Reduction_Priority'!O$1,FALSE)="","",VLOOKUP($B73,'RouteDetail&amp;ReductionPrioritySr'!$B$5:$T$566,'Route_Detail&amp;Reduction_Priority'!O$1,FALSE)))</f>
        <v>Below</v>
      </c>
      <c r="P73" s="111" t="str">
        <f>IF($B73="","",IF(VLOOKUP($B73,'RouteDetail&amp;ReductionPrioritySr'!$B$5:$T$566,'Route_Detail&amp;Reduction_Priority'!P$1,FALSE)="","",VLOOKUP($B73,'RouteDetail&amp;ReductionPrioritySr'!$B$5:$T$566,'Route_Detail&amp;Reduction_Priority'!P$1,FALSE)))</f>
        <v>Below</v>
      </c>
      <c r="Q73" s="112" t="str">
        <f>IF($B73="","",IF(VLOOKUP($B73,'RouteDetail&amp;ReductionPrioritySr'!$B$5:$T$566,'Route_Detail&amp;Reduction_Priority'!Q$1,FALSE)="","",VLOOKUP($B73,'RouteDetail&amp;ReductionPrioritySr'!$B$5:$T$566,'Route_Detail&amp;Reduction_Priority'!Q$1,FALSE)))</f>
        <v>At</v>
      </c>
      <c r="R73" s="110">
        <f>IF($B73="","",IF(VLOOKUP($B73,'RouteDetail&amp;ReductionPrioritySr'!$B$5:$T$566,'Route_Detail&amp;Reduction_Priority'!R$1,FALSE)="","",VLOOKUP($B73,'RouteDetail&amp;ReductionPrioritySr'!$B$5:$T$566,'Route_Detail&amp;Reduction_Priority'!R$1,FALSE)))</f>
        <v>4</v>
      </c>
      <c r="S73" s="111">
        <f>IF($B73="","",IF(VLOOKUP($B73,'RouteDetail&amp;ReductionPrioritySr'!$B$5:$T$566,'Route_Detail&amp;Reduction_Priority'!S$1,FALSE)="","",VLOOKUP($B73,'RouteDetail&amp;ReductionPrioritySr'!$B$5:$T$566,'Route_Detail&amp;Reduction_Priority'!S$1,FALSE)))</f>
        <v>4</v>
      </c>
      <c r="T73" s="175">
        <f>IF($B73="","",IF(VLOOKUP($B73,'RouteDetail&amp;ReductionPrioritySr'!$B$5:$T$566,'Route_Detail&amp;Reduction_Priority'!T$1,FALSE)="","",VLOOKUP($B73,'RouteDetail&amp;ReductionPrioritySr'!$B$5:$T$566,'Route_Detail&amp;Reduction_Priority'!T$1,FALSE)))</f>
        <v>1</v>
      </c>
      <c r="U73" s="348" t="str">
        <f>IF($B73="","",IF(VLOOKUP($B73,'RouteDetail&amp;ReductionPrioritySr'!$B$5:$AT$566,'Route_Detail&amp;Reduction_Priority'!U$1,FALSE)="","",VLOOKUP($B73,'RouteDetail&amp;ReductionPrioritySr'!$B$5:$AT$566,'Route_Detail&amp;Reduction_Priority'!U$1,FALSE)))</f>
        <v>Revised</v>
      </c>
      <c r="V73" s="53" t="str">
        <f>IF($B73="","",IF(VLOOKUP($B73,'RouteDetail&amp;ReductionPrioritySr'!$B$5:$AT$566,'Route_Detail&amp;Reduction_Priority'!V$1,FALSE)=0,"",VLOOKUP($B73,'RouteDetail&amp;ReductionPrioritySr'!$B$5:$AT$566,'Route_Detail&amp;Reduction_Priority'!V$1,FALSE)))</f>
        <v>Restructure</v>
      </c>
      <c r="W73" s="358">
        <f>IF($B73="","",IF(VLOOKUP($B73,'RouteDetail&amp;ReductionPrioritySr'!$B$5:$AT$566,'Route_Detail&amp;Reduction_Priority'!W$1,FALSE)=0,"",VLOOKUP($B73,'RouteDetail&amp;ReductionPrioritySr'!$B$5:$AT$566,'Route_Detail&amp;Reduction_Priority'!W$1,FALSE)))</f>
        <v>42036</v>
      </c>
      <c r="X73" s="395" t="str">
        <f>IF($B73="","",IF(VLOOKUP($B73,'RouteDetail&amp;ReductionPrioritySr'!$B$5:$AT$566,'Route_Detail&amp;Reduction_Priority'!X$1,FALSE)="","",VLOOKUP($B73,'RouteDetail&amp;ReductionPrioritySr'!$B$5:$AT$566,'Route_Detail&amp;Reduction_Priority'!X$1,FALSE)))</f>
        <v>Eliminate the part of the route north of Albro Place in South Beacon Hill to reduce duplication in the network.
Revise Route 107 to serve South Beacon Hill.
Extend route to Othello Link Station along S Myrtle Street to provide a connection with Route 36, revised routes 106 and 107, and Link light rail.
Operate service less often on weekdays and at night.
End service earlier.</v>
      </c>
      <c r="Y73" s="110">
        <f>IF($B73="","",IF(VLOOKUP($B73,'RouteDetail&amp;ReductionPrioritySr'!$B$5:$AT$566,'Route_Detail&amp;Reduction_Priority'!Y$1,FALSE)="","",VLOOKUP($B73,'RouteDetail&amp;ReductionPrioritySr'!$B$5:$AT$566,'Route_Detail&amp;Reduction_Priority'!Y$1,FALSE)))</f>
        <v>30</v>
      </c>
      <c r="Z73" s="178">
        <f>IF($B73="","",IF(VLOOKUP($B73,'RouteDetail&amp;ReductionPrioritySr'!$B$5:$AT$566,'Route_Detail&amp;Reduction_Priority'!Z$1,FALSE)="","",VLOOKUP($B73,'RouteDetail&amp;ReductionPrioritySr'!$B$5:$AT$566,'Route_Detail&amp;Reduction_Priority'!Z$1,FALSE)))</f>
        <v>30</v>
      </c>
      <c r="AA73" s="178">
        <f>IF($B73="","",IF(VLOOKUP($B73,'RouteDetail&amp;ReductionPrioritySr'!$B$5:$AT$566,'Route_Detail&amp;Reduction_Priority'!AA$1,FALSE)="","",VLOOKUP($B73,'RouteDetail&amp;ReductionPrioritySr'!$B$5:$AT$566,'Route_Detail&amp;Reduction_Priority'!AA$1,FALSE)))</f>
        <v>60</v>
      </c>
      <c r="AB73" s="178">
        <f>IF($B73="","",IF(VLOOKUP($B73,'RouteDetail&amp;ReductionPrioritySr'!$B$5:$AT$566,'Route_Detail&amp;Reduction_Priority'!AB$1,FALSE)="","",VLOOKUP($B73,'RouteDetail&amp;ReductionPrioritySr'!$B$5:$AT$566,'Route_Detail&amp;Reduction_Priority'!AB$1,FALSE)))</f>
        <v>30</v>
      </c>
      <c r="AC73" s="178">
        <f>IF($B73="","",IF(VLOOKUP($B73,'RouteDetail&amp;ReductionPrioritySr'!$B$5:$AT$566,'Route_Detail&amp;Reduction_Priority'!AC$1,FALSE)="","",VLOOKUP($B73,'RouteDetail&amp;ReductionPrioritySr'!$B$5:$AT$566,'Route_Detail&amp;Reduction_Priority'!AC$1,FALSE)))</f>
        <v>30</v>
      </c>
      <c r="AD73" s="350" t="str">
        <f>IF($B73="","",IF(VLOOKUP($B73,'RouteDetail&amp;ReductionPrioritySr'!$B$5:$AT$566,'Route_Detail&amp;Reduction_Priority'!AD$1,FALSE)=0,"",VLOOKUP($B73,'RouteDetail&amp;ReductionPrioritySr'!$B$5:$AT$566,'Route_Detail&amp;Reduction_Priority'!AD$1,FALSE)))</f>
        <v>Before 9:00 PM</v>
      </c>
      <c r="AE73" s="397" t="str">
        <f>IF($B73="","",IF(VLOOKUP($B73,'RouteDetail&amp;ReductionPrioritySr'!$B$5:$AT$566,'Route_Detail&amp;Reduction_Priority'!AE$1,FALSE)=0,"",VLOOKUP($B73,'RouteDetail&amp;ReductionPrioritySr'!$B$5:$AT$566,'Route_Detail&amp;Reduction_Priority'!AE$1,FALSE)))</f>
        <v>On 15th Avenue S, use revised Route 107.
Between Beacon Hill and Little Saigon, use Route 36.
North of S Jackson Street, use the First Hill Streetcar.</v>
      </c>
      <c r="AF73" s="147">
        <f>IF($B73="","",IF(VLOOKUP($B73,'RouteDetail&amp;ReductionPrioritySr'!$B$5:$AT$566,'Route_Detail&amp;Reduction_Priority'!AF$1,FALSE)="","",VLOOKUP($B73,'RouteDetail&amp;ReductionPrioritySr'!$B$5:$AT$566,'Route_Detail&amp;Reduction_Priority'!AF$1,FALSE)))</f>
        <v>2</v>
      </c>
      <c r="AG73" s="147">
        <f>IF($B73="","",IF(VLOOKUP($B73,'RouteDetail&amp;ReductionPrioritySr'!$B$5:$AT$566,'Route_Detail&amp;Reduction_Priority'!AG$1,FALSE)="","",VLOOKUP($B73,'RouteDetail&amp;ReductionPrioritySr'!$B$5:$AT$566,'Route_Detail&amp;Reduction_Priority'!AG$1,FALSE)))</f>
        <v>1</v>
      </c>
      <c r="AH73" s="147">
        <f>IF($B73="","",IF(VLOOKUP($B73,'RouteDetail&amp;ReductionPrioritySr'!$B$5:$AT$566,'Route_Detail&amp;Reduction_Priority'!AH$1,FALSE)="","",VLOOKUP($B73,'RouteDetail&amp;ReductionPrioritySr'!$B$5:$AT$566,'Route_Detail&amp;Reduction_Priority'!AH$1,FALSE)))</f>
        <v>2</v>
      </c>
      <c r="AI73" s="147">
        <f>IF($B73="","",IF(VLOOKUP($B73,'RouteDetail&amp;ReductionPrioritySr'!$B$5:$AT$566,'Route_Detail&amp;Reduction_Priority'!AI$1,FALSE)="","",VLOOKUP($B73,'RouteDetail&amp;ReductionPrioritySr'!$B$5:$AT$566,'Route_Detail&amp;Reduction_Priority'!AI$1,FALSE)))</f>
        <v>1</v>
      </c>
      <c r="AJ73" s="147">
        <f>IF($B73="","",IF(VLOOKUP($B73,'RouteDetail&amp;ReductionPrioritySr'!$B$5:$AT$566,'Route_Detail&amp;Reduction_Priority'!AJ$1,FALSE)="","",VLOOKUP($B73,'RouteDetail&amp;ReductionPrioritySr'!$B$5:$AT$566,'Route_Detail&amp;Reduction_Priority'!AJ$1,FALSE)))</f>
        <v>1</v>
      </c>
      <c r="AK73" s="147">
        <f>IF($B73="","",IF(VLOOKUP($B73,'RouteDetail&amp;ReductionPrioritySr'!$B$5:$AT$566,'Route_Detail&amp;Reduction_Priority'!AK$1,FALSE)="","",VLOOKUP($B73,'RouteDetail&amp;ReductionPrioritySr'!$B$5:$AT$566,'Route_Detail&amp;Reduction_Priority'!AK$1,FALSE)))</f>
        <v>2</v>
      </c>
    </row>
    <row r="74" spans="1:37" ht="15" customHeight="1" x14ac:dyDescent="0.25">
      <c r="A74">
        <v>52</v>
      </c>
      <c r="B74" s="110">
        <f>IF(HLOOKUP($C$3,'Route by Jurisdiction'!$A$1:$AP$214,A74,FALSE)="","",HLOOKUP($C$3,'Route by Jurisdiction'!$A$1:$AP$214,A74,FALSE))</f>
        <v>61</v>
      </c>
      <c r="C74" s="110" t="str">
        <f>IF($B74="","",IF(VLOOKUP($B74,'RouteDetail&amp;ReductionPrioritySr'!$B$5:$T$566,'Route_Detail&amp;Reduction_Priority'!C$1,FALSE)="","",VLOOKUP($B74,'RouteDetail&amp;ReductionPrioritySr'!$B$5:$T$566,'Route_Detail&amp;Reduction_Priority'!C$1,FALSE)))</f>
        <v>61</v>
      </c>
      <c r="D74" s="71" t="str">
        <f>IF($B74="","",IF(VLOOKUP($B74,'RouteDetail&amp;ReductionPrioritySr'!$B$5:$T$566,'Route_Detail&amp;Reduction_Priority'!D$1,FALSE)="","",VLOOKUP($B74,'RouteDetail&amp;ReductionPrioritySr'!$B$5:$T$566,'Route_Detail&amp;Reduction_Priority'!D$1,FALSE)))</f>
        <v>North Beach - Ballard</v>
      </c>
      <c r="E74" s="170">
        <f>IF($B74="","",IF(VLOOKUP($B74,'RouteDetail&amp;ReductionPrioritySr'!$B$5:$T$566,'Route_Detail&amp;Reduction_Priority'!E$1,FALSE)="","",VLOOKUP($B74,'RouteDetail&amp;ReductionPrioritySr'!$B$5:$T$566,'Route_Detail&amp;Reduction_Priority'!E$1,FALSE)))</f>
        <v>7.7</v>
      </c>
      <c r="F74" s="162">
        <f>IF($B74="","",IF(VLOOKUP($B74,'RouteDetail&amp;ReductionPrioritySr'!$B$5:$T$566,'Route_Detail&amp;Reduction_Priority'!F$1,FALSE)="","",VLOOKUP($B74,'RouteDetail&amp;ReductionPrioritySr'!$B$5:$T$566,'Route_Detail&amp;Reduction_Priority'!F$1,FALSE)))</f>
        <v>1.1000000000000001</v>
      </c>
      <c r="G74" s="162">
        <f>IF($B74="","",IF(VLOOKUP($B74,'RouteDetail&amp;ReductionPrioritySr'!$B$5:$T$566,'Route_Detail&amp;Reduction_Priority'!G$1,FALSE)="","",VLOOKUP($B74,'RouteDetail&amp;ReductionPrioritySr'!$B$5:$T$566,'Route_Detail&amp;Reduction_Priority'!G$1,FALSE)))</f>
        <v>9.3000000000000007</v>
      </c>
      <c r="H74" s="162">
        <f>IF($B74="","",IF(VLOOKUP($B74,'RouteDetail&amp;ReductionPrioritySr'!$B$5:$T$566,'Route_Detail&amp;Reduction_Priority'!H$1,FALSE)="","",VLOOKUP($B74,'RouteDetail&amp;ReductionPrioritySr'!$B$5:$T$566,'Route_Detail&amp;Reduction_Priority'!H$1,FALSE)))</f>
        <v>1.5</v>
      </c>
      <c r="I74" s="162">
        <f>IF($B74="","",IF(VLOOKUP($B74,'RouteDetail&amp;ReductionPrioritySr'!$B$5:$T$566,'Route_Detail&amp;Reduction_Priority'!I$1,FALSE)="","",VLOOKUP($B74,'RouteDetail&amp;ReductionPrioritySr'!$B$5:$T$566,'Route_Detail&amp;Reduction_Priority'!I$1,FALSE)))</f>
        <v>4.9000000000000004</v>
      </c>
      <c r="J74" s="171">
        <f>IF($B74="","",IF(VLOOKUP($B74,'RouteDetail&amp;ReductionPrioritySr'!$B$5:$T$566,'Route_Detail&amp;Reduction_Priority'!J$1,FALSE)="","",VLOOKUP($B74,'RouteDetail&amp;ReductionPrioritySr'!$B$5:$T$566,'Route_Detail&amp;Reduction_Priority'!J$1,FALSE)))</f>
        <v>0.8</v>
      </c>
      <c r="K74" s="62" t="str">
        <f>IF($B74="","",IF(VLOOKUP($B74,'RouteDetail&amp;ReductionPrioritySr'!$B$5:$T$566,'Route_Detail&amp;Reduction_Priority'!K$1,FALSE)="","",VLOOKUP($B74,'RouteDetail&amp;ReductionPrioritySr'!$B$5:$T$566,'Route_Detail&amp;Reduction_Priority'!K$1,FALSE)))</f>
        <v>None</v>
      </c>
      <c r="L74" s="62" t="str">
        <f>IF($B74="","",IF(VLOOKUP($B74,'RouteDetail&amp;ReductionPrioritySr'!$B$5:$T$566,'Route_Detail&amp;Reduction_Priority'!L$1,FALSE)="","",VLOOKUP($B74,'RouteDetail&amp;ReductionPrioritySr'!$B$5:$T$566,'Route_Detail&amp;Reduction_Priority'!L$1,FALSE)))</f>
        <v>None</v>
      </c>
      <c r="M74" s="110" t="str">
        <f>IF($B74="","",IF(VLOOKUP($B74,'RouteDetail&amp;ReductionPrioritySr'!$B$5:$T$566,'Route_Detail&amp;Reduction_Priority'!M$1,FALSE)="","",VLOOKUP($B74,'RouteDetail&amp;ReductionPrioritySr'!$B$5:$T$566,'Route_Detail&amp;Reduction_Priority'!M$1,FALSE)))</f>
        <v/>
      </c>
      <c r="N74" s="112" t="str">
        <f>IF($B74="","",IF(VLOOKUP($B74,'RouteDetail&amp;ReductionPrioritySr'!$B$5:$T$566,'Route_Detail&amp;Reduction_Priority'!N$1,FALSE)="","",VLOOKUP($B74,'RouteDetail&amp;ReductionPrioritySr'!$B$5:$T$566,'Route_Detail&amp;Reduction_Priority'!N$1,FALSE)))</f>
        <v/>
      </c>
      <c r="O74" s="110" t="str">
        <f>IF($B74="","",IF(VLOOKUP($B74,'RouteDetail&amp;ReductionPrioritySr'!$B$5:$T$566,'Route_Detail&amp;Reduction_Priority'!O$1,FALSE)="","",VLOOKUP($B74,'RouteDetail&amp;ReductionPrioritySr'!$B$5:$T$566,'Route_Detail&amp;Reduction_Priority'!O$1,FALSE)))</f>
        <v>None</v>
      </c>
      <c r="P74" s="111" t="str">
        <f>IF($B74="","",IF(VLOOKUP($B74,'RouteDetail&amp;ReductionPrioritySr'!$B$5:$T$566,'Route_Detail&amp;Reduction_Priority'!P$1,FALSE)="","",VLOOKUP($B74,'RouteDetail&amp;ReductionPrioritySr'!$B$5:$T$566,'Route_Detail&amp;Reduction_Priority'!P$1,FALSE)))</f>
        <v>None</v>
      </c>
      <c r="Q74" s="112" t="str">
        <f>IF($B74="","",IF(VLOOKUP($B74,'RouteDetail&amp;ReductionPrioritySr'!$B$5:$T$566,'Route_Detail&amp;Reduction_Priority'!Q$1,FALSE)="","",VLOOKUP($B74,'RouteDetail&amp;ReductionPrioritySr'!$B$5:$T$566,'Route_Detail&amp;Reduction_Priority'!Q$1,FALSE)))</f>
        <v>None</v>
      </c>
      <c r="R74" s="110">
        <f>IF($B74="","",IF(VLOOKUP($B74,'RouteDetail&amp;ReductionPrioritySr'!$B$5:$T$566,'Route_Detail&amp;Reduction_Priority'!R$1,FALSE)="","",VLOOKUP($B74,'RouteDetail&amp;ReductionPrioritySr'!$B$5:$T$566,'Route_Detail&amp;Reduction_Priority'!R$1,FALSE)))</f>
        <v>1</v>
      </c>
      <c r="S74" s="111">
        <f>IF($B74="","",IF(VLOOKUP($B74,'RouteDetail&amp;ReductionPrioritySr'!$B$5:$T$566,'Route_Detail&amp;Reduction_Priority'!S$1,FALSE)="","",VLOOKUP($B74,'RouteDetail&amp;ReductionPrioritySr'!$B$5:$T$566,'Route_Detail&amp;Reduction_Priority'!S$1,FALSE)))</f>
        <v>1</v>
      </c>
      <c r="T74" s="175">
        <f>IF($B74="","",IF(VLOOKUP($B74,'RouteDetail&amp;ReductionPrioritySr'!$B$5:$T$566,'Route_Detail&amp;Reduction_Priority'!T$1,FALSE)="","",VLOOKUP($B74,'RouteDetail&amp;ReductionPrioritySr'!$B$5:$T$566,'Route_Detail&amp;Reduction_Priority'!T$1,FALSE)))</f>
        <v>1</v>
      </c>
      <c r="U74" s="348" t="str">
        <f>IF($B74="","",IF(VLOOKUP($B74,'RouteDetail&amp;ReductionPrioritySr'!$B$5:$AT$566,'Route_Detail&amp;Reduction_Priority'!U$1,FALSE)="","",VLOOKUP($B74,'RouteDetail&amp;ReductionPrioritySr'!$B$5:$AT$566,'Route_Detail&amp;Reduction_Priority'!U$1,FALSE)))</f>
        <v>Deleted</v>
      </c>
      <c r="V74" s="53" t="str">
        <f>IF($B74="","",IF(VLOOKUP($B74,'RouteDetail&amp;ReductionPrioritySr'!$B$5:$AT$566,'Route_Detail&amp;Reduction_Priority'!V$1,FALSE)=0,"",VLOOKUP($B74,'RouteDetail&amp;ReductionPrioritySr'!$B$5:$AT$566,'Route_Detail&amp;Reduction_Priority'!V$1,FALSE)))</f>
        <v>Lowest performing</v>
      </c>
      <c r="W74" s="358">
        <f>IF($B74="","",IF(VLOOKUP($B74,'RouteDetail&amp;ReductionPrioritySr'!$B$5:$AT$566,'Route_Detail&amp;Reduction_Priority'!W$1,FALSE)=0,"",VLOOKUP($B74,'RouteDetail&amp;ReductionPrioritySr'!$B$5:$AT$566,'Route_Detail&amp;Reduction_Priority'!W$1,FALSE)))</f>
        <v>41883</v>
      </c>
      <c r="X74" s="395" t="str">
        <f>IF($B74="","",IF(VLOOKUP($B74,'RouteDetail&amp;ReductionPrioritySr'!$B$5:$AT$566,'Route_Detail&amp;Reduction_Priority'!X$1,FALSE)="","",VLOOKUP($B74,'RouteDetail&amp;ReductionPrioritySr'!$B$5:$AT$566,'Route_Detail&amp;Reduction_Priority'!X$1,FALSE)))</f>
        <v>Delete</v>
      </c>
      <c r="Y74" s="110" t="str">
        <f>IF($B74="","",IF(VLOOKUP($B74,'RouteDetail&amp;ReductionPrioritySr'!$B$5:$AT$566,'Route_Detail&amp;Reduction_Priority'!Y$1,FALSE)="","",VLOOKUP($B74,'RouteDetail&amp;ReductionPrioritySr'!$B$5:$AT$566,'Route_Detail&amp;Reduction_Priority'!Y$1,FALSE)))</f>
        <v/>
      </c>
      <c r="Z74" s="178" t="str">
        <f>IF($B74="","",IF(VLOOKUP($B74,'RouteDetail&amp;ReductionPrioritySr'!$B$5:$AT$566,'Route_Detail&amp;Reduction_Priority'!Z$1,FALSE)="","",VLOOKUP($B74,'RouteDetail&amp;ReductionPrioritySr'!$B$5:$AT$566,'Route_Detail&amp;Reduction_Priority'!Z$1,FALSE)))</f>
        <v/>
      </c>
      <c r="AA74" s="178" t="str">
        <f>IF($B74="","",IF(VLOOKUP($B74,'RouteDetail&amp;ReductionPrioritySr'!$B$5:$AT$566,'Route_Detail&amp;Reduction_Priority'!AA$1,FALSE)="","",VLOOKUP($B74,'RouteDetail&amp;ReductionPrioritySr'!$B$5:$AT$566,'Route_Detail&amp;Reduction_Priority'!AA$1,FALSE)))</f>
        <v/>
      </c>
      <c r="AB74" s="178" t="str">
        <f>IF($B74="","",IF(VLOOKUP($B74,'RouteDetail&amp;ReductionPrioritySr'!$B$5:$AT$566,'Route_Detail&amp;Reduction_Priority'!AB$1,FALSE)="","",VLOOKUP($B74,'RouteDetail&amp;ReductionPrioritySr'!$B$5:$AT$566,'Route_Detail&amp;Reduction_Priority'!AB$1,FALSE)))</f>
        <v/>
      </c>
      <c r="AC74" s="178" t="str">
        <f>IF($B74="","",IF(VLOOKUP($B74,'RouteDetail&amp;ReductionPrioritySr'!$B$5:$AT$566,'Route_Detail&amp;Reduction_Priority'!AC$1,FALSE)="","",VLOOKUP($B74,'RouteDetail&amp;ReductionPrioritySr'!$B$5:$AT$566,'Route_Detail&amp;Reduction_Priority'!AC$1,FALSE)))</f>
        <v/>
      </c>
      <c r="AD74" s="350" t="str">
        <f>IF($B74="","",IF(VLOOKUP($B74,'RouteDetail&amp;ReductionPrioritySr'!$B$5:$AT$566,'Route_Detail&amp;Reduction_Priority'!AD$1,FALSE)=0,"",VLOOKUP($B74,'RouteDetail&amp;ReductionPrioritySr'!$B$5:$AT$566,'Route_Detail&amp;Reduction_Priority'!AD$1,FALSE)))</f>
        <v/>
      </c>
      <c r="AE74" s="397" t="str">
        <f>IF($B74="","",IF(VLOOKUP($B74,'RouteDetail&amp;ReductionPrioritySr'!$B$5:$AT$566,'Route_Detail&amp;Reduction_Priority'!AE$1,FALSE)=0,"",VLOOKUP($B74,'RouteDetail&amp;ReductionPrioritySr'!$B$5:$AT$566,'Route_Detail&amp;Reduction_Priority'!AE$1,FALSE)))</f>
        <v>North of NW Market Street and west of 24th Avenue NW, use revised routes 17 Express, 18 Express, or 40.</v>
      </c>
      <c r="AF74" s="147">
        <f>IF($B74="","",IF(VLOOKUP($B74,'RouteDetail&amp;ReductionPrioritySr'!$B$5:$AT$566,'Route_Detail&amp;Reduction_Priority'!AF$1,FALSE)="","",VLOOKUP($B74,'RouteDetail&amp;ReductionPrioritySr'!$B$5:$AT$566,'Route_Detail&amp;Reduction_Priority'!AF$1,FALSE)))</f>
        <v>1</v>
      </c>
      <c r="AG74" s="147">
        <f>IF($B74="","",IF(VLOOKUP($B74,'RouteDetail&amp;ReductionPrioritySr'!$B$5:$AT$566,'Route_Detail&amp;Reduction_Priority'!AG$1,FALSE)="","",VLOOKUP($B74,'RouteDetail&amp;ReductionPrioritySr'!$B$5:$AT$566,'Route_Detail&amp;Reduction_Priority'!AG$1,FALSE)))</f>
        <v>1</v>
      </c>
      <c r="AH74" s="147">
        <f>IF($B74="","",IF(VLOOKUP($B74,'RouteDetail&amp;ReductionPrioritySr'!$B$5:$AT$566,'Route_Detail&amp;Reduction_Priority'!AH$1,FALSE)="","",VLOOKUP($B74,'RouteDetail&amp;ReductionPrioritySr'!$B$5:$AT$566,'Route_Detail&amp;Reduction_Priority'!AH$1,FALSE)))</f>
        <v>1</v>
      </c>
      <c r="AI74" s="147">
        <f>IF($B74="","",IF(VLOOKUP($B74,'RouteDetail&amp;ReductionPrioritySr'!$B$5:$AT$566,'Route_Detail&amp;Reduction_Priority'!AI$1,FALSE)="","",VLOOKUP($B74,'RouteDetail&amp;ReductionPrioritySr'!$B$5:$AT$566,'Route_Detail&amp;Reduction_Priority'!AI$1,FALSE)))</f>
        <v>1</v>
      </c>
      <c r="AJ74" s="147">
        <f>IF($B74="","",IF(VLOOKUP($B74,'RouteDetail&amp;ReductionPrioritySr'!$B$5:$AT$566,'Route_Detail&amp;Reduction_Priority'!AJ$1,FALSE)="","",VLOOKUP($B74,'RouteDetail&amp;ReductionPrioritySr'!$B$5:$AT$566,'Route_Detail&amp;Reduction_Priority'!AJ$1,FALSE)))</f>
        <v>1</v>
      </c>
      <c r="AK74" s="147">
        <f>IF($B74="","",IF(VLOOKUP($B74,'RouteDetail&amp;ReductionPrioritySr'!$B$5:$AT$566,'Route_Detail&amp;Reduction_Priority'!AK$1,FALSE)="","",VLOOKUP($B74,'RouteDetail&amp;ReductionPrioritySr'!$B$5:$AT$566,'Route_Detail&amp;Reduction_Priority'!AK$1,FALSE)))</f>
        <v>1</v>
      </c>
    </row>
    <row r="75" spans="1:37" ht="15" customHeight="1" x14ac:dyDescent="0.25">
      <c r="A75">
        <v>53</v>
      </c>
      <c r="B75" s="110">
        <f>IF(HLOOKUP($C$3,'Route by Jurisdiction'!$A$1:$AP$214,A75,FALSE)="","",HLOOKUP($C$3,'Route by Jurisdiction'!$A$1:$AP$214,A75,FALSE))</f>
        <v>62</v>
      </c>
      <c r="C75" s="110" t="str">
        <f>IF($B75="","",IF(VLOOKUP($B75,'RouteDetail&amp;ReductionPrioritySr'!$B$5:$T$566,'Route_Detail&amp;Reduction_Priority'!C$1,FALSE)="","",VLOOKUP($B75,'RouteDetail&amp;ReductionPrioritySr'!$B$5:$T$566,'Route_Detail&amp;Reduction_Priority'!C$1,FALSE)))</f>
        <v>62*</v>
      </c>
      <c r="D75" s="71" t="str">
        <f>IF($B75="","",IF(VLOOKUP($B75,'RouteDetail&amp;ReductionPrioritySr'!$B$5:$T$566,'Route_Detail&amp;Reduction_Priority'!D$1,FALSE)="","",VLOOKUP($B75,'RouteDetail&amp;ReductionPrioritySr'!$B$5:$T$566,'Route_Detail&amp;Reduction_Priority'!D$1,FALSE)))</f>
        <v>Ballard - Seattle Pacific University - Seattle CBD</v>
      </c>
      <c r="E75" s="170">
        <f>IF($B75="","",IF(VLOOKUP($B75,'RouteDetail&amp;ReductionPrioritySr'!$B$5:$T$566,'Route_Detail&amp;Reduction_Priority'!E$1,FALSE)="","",VLOOKUP($B75,'RouteDetail&amp;ReductionPrioritySr'!$B$5:$T$566,'Route_Detail&amp;Reduction_Priority'!E$1,FALSE)))</f>
        <v>15.8</v>
      </c>
      <c r="F75" s="162">
        <f>IF($B75="","",IF(VLOOKUP($B75,'RouteDetail&amp;ReductionPrioritySr'!$B$5:$T$566,'Route_Detail&amp;Reduction_Priority'!F$1,FALSE)="","",VLOOKUP($B75,'RouteDetail&amp;ReductionPrioritySr'!$B$5:$T$566,'Route_Detail&amp;Reduction_Priority'!F$1,FALSE)))</f>
        <v>4.3</v>
      </c>
      <c r="G75" s="162" t="str">
        <f>IF($B75="","",IF(VLOOKUP($B75,'RouteDetail&amp;ReductionPrioritySr'!$B$5:$T$566,'Route_Detail&amp;Reduction_Priority'!G$1,FALSE)="","",VLOOKUP($B75,'RouteDetail&amp;ReductionPrioritySr'!$B$5:$T$566,'Route_Detail&amp;Reduction_Priority'!G$1,FALSE)))</f>
        <v xml:space="preserve"> </v>
      </c>
      <c r="H75" s="162" t="str">
        <f>IF($B75="","",IF(VLOOKUP($B75,'RouteDetail&amp;ReductionPrioritySr'!$B$5:$T$566,'Route_Detail&amp;Reduction_Priority'!H$1,FALSE)="","",VLOOKUP($B75,'RouteDetail&amp;ReductionPrioritySr'!$B$5:$T$566,'Route_Detail&amp;Reduction_Priority'!H$1,FALSE)))</f>
        <v xml:space="preserve"> </v>
      </c>
      <c r="I75" s="162" t="str">
        <f>IF($B75="","",IF(VLOOKUP($B75,'RouteDetail&amp;ReductionPrioritySr'!$B$5:$T$566,'Route_Detail&amp;Reduction_Priority'!I$1,FALSE)="","",VLOOKUP($B75,'RouteDetail&amp;ReductionPrioritySr'!$B$5:$T$566,'Route_Detail&amp;Reduction_Priority'!I$1,FALSE)))</f>
        <v xml:space="preserve"> </v>
      </c>
      <c r="J75" s="171" t="str">
        <f>IF($B75="","",IF(VLOOKUP($B75,'RouteDetail&amp;ReductionPrioritySr'!$B$5:$T$566,'Route_Detail&amp;Reduction_Priority'!J$1,FALSE)="","",VLOOKUP($B75,'RouteDetail&amp;ReductionPrioritySr'!$B$5:$T$566,'Route_Detail&amp;Reduction_Priority'!J$1,FALSE)))</f>
        <v xml:space="preserve"> </v>
      </c>
      <c r="K75" s="62" t="str">
        <f>IF($B75="","",IF(VLOOKUP($B75,'RouteDetail&amp;ReductionPrioritySr'!$B$5:$T$566,'Route_Detail&amp;Reduction_Priority'!K$1,FALSE)="","",VLOOKUP($B75,'RouteDetail&amp;ReductionPrioritySr'!$B$5:$T$566,'Route_Detail&amp;Reduction_Priority'!K$1,FALSE)))</f>
        <v>Peak</v>
      </c>
      <c r="L75" s="62" t="str">
        <f>IF($B75="","",IF(VLOOKUP($B75,'RouteDetail&amp;ReductionPrioritySr'!$B$5:$T$566,'Route_Detail&amp;Reduction_Priority'!L$1,FALSE)="","",VLOOKUP($B75,'RouteDetail&amp;ReductionPrioritySr'!$B$5:$T$566,'Route_Detail&amp;Reduction_Priority'!L$1,FALSE)))</f>
        <v>Peak</v>
      </c>
      <c r="M75" s="110" t="str">
        <f>IF($B75="","",IF(VLOOKUP($B75,'RouteDetail&amp;ReductionPrioritySr'!$B$5:$T$566,'Route_Detail&amp;Reduction_Priority'!M$1,FALSE)="","",VLOOKUP($B75,'RouteDetail&amp;ReductionPrioritySr'!$B$5:$T$566,'Route_Detail&amp;Reduction_Priority'!M$1,FALSE)))</f>
        <v>No</v>
      </c>
      <c r="N75" s="112" t="str">
        <f>IF($B75="","",IF(VLOOKUP($B75,'RouteDetail&amp;ReductionPrioritySr'!$B$5:$T$566,'Route_Detail&amp;Reduction_Priority'!N$1,FALSE)="","",VLOOKUP($B75,'RouteDetail&amp;ReductionPrioritySr'!$B$5:$T$566,'Route_Detail&amp;Reduction_Priority'!N$1,FALSE)))</f>
        <v>No</v>
      </c>
      <c r="O75" s="110" t="str">
        <f>IF($B75="","",IF(VLOOKUP($B75,'RouteDetail&amp;ReductionPrioritySr'!$B$5:$T$566,'Route_Detail&amp;Reduction_Priority'!O$1,FALSE)="","",VLOOKUP($B75,'RouteDetail&amp;ReductionPrioritySr'!$B$5:$T$566,'Route_Detail&amp;Reduction_Priority'!O$1,FALSE)))</f>
        <v>Peak</v>
      </c>
      <c r="P75" s="111" t="str">
        <f>IF($B75="","",IF(VLOOKUP($B75,'RouteDetail&amp;ReductionPrioritySr'!$B$5:$T$566,'Route_Detail&amp;Reduction_Priority'!P$1,FALSE)="","",VLOOKUP($B75,'RouteDetail&amp;ReductionPrioritySr'!$B$5:$T$566,'Route_Detail&amp;Reduction_Priority'!P$1,FALSE)))</f>
        <v>Peak</v>
      </c>
      <c r="Q75" s="112" t="str">
        <f>IF($B75="","",IF(VLOOKUP($B75,'RouteDetail&amp;ReductionPrioritySr'!$B$5:$T$566,'Route_Detail&amp;Reduction_Priority'!Q$1,FALSE)="","",VLOOKUP($B75,'RouteDetail&amp;ReductionPrioritySr'!$B$5:$T$566,'Route_Detail&amp;Reduction_Priority'!Q$1,FALSE)))</f>
        <v>Peak</v>
      </c>
      <c r="R75" s="110">
        <f>IF($B75="","",IF(VLOOKUP($B75,'RouteDetail&amp;ReductionPrioritySr'!$B$5:$T$566,'Route_Detail&amp;Reduction_Priority'!R$1,FALSE)="","",VLOOKUP($B75,'RouteDetail&amp;ReductionPrioritySr'!$B$5:$T$566,'Route_Detail&amp;Reduction_Priority'!R$1,FALSE)))</f>
        <v>1</v>
      </c>
      <c r="S75" s="111" t="str">
        <f>IF($B75="","",IF(VLOOKUP($B75,'RouteDetail&amp;ReductionPrioritySr'!$B$5:$T$566,'Route_Detail&amp;Reduction_Priority'!S$1,FALSE)="","",VLOOKUP($B75,'RouteDetail&amp;ReductionPrioritySr'!$B$5:$T$566,'Route_Detail&amp;Reduction_Priority'!S$1,FALSE)))</f>
        <v>-</v>
      </c>
      <c r="T75" s="175" t="str">
        <f>IF($B75="","",IF(VLOOKUP($B75,'RouteDetail&amp;ReductionPrioritySr'!$B$5:$T$566,'Route_Detail&amp;Reduction_Priority'!T$1,FALSE)="","",VLOOKUP($B75,'RouteDetail&amp;ReductionPrioritySr'!$B$5:$T$566,'Route_Detail&amp;Reduction_Priority'!T$1,FALSE)))</f>
        <v>-</v>
      </c>
      <c r="U75" s="348" t="str">
        <f>IF($B75="","",IF(VLOOKUP($B75,'RouteDetail&amp;ReductionPrioritySr'!$B$5:$AT$566,'Route_Detail&amp;Reduction_Priority'!U$1,FALSE)="","",VLOOKUP($B75,'RouteDetail&amp;ReductionPrioritySr'!$B$5:$AT$566,'Route_Detail&amp;Reduction_Priority'!U$1,FALSE)))</f>
        <v>Deleted</v>
      </c>
      <c r="V75" s="53" t="str">
        <f>IF($B75="","",IF(VLOOKUP($B75,'RouteDetail&amp;ReductionPrioritySr'!$B$5:$AT$566,'Route_Detail&amp;Reduction_Priority'!V$1,FALSE)=0,"",VLOOKUP($B75,'RouteDetail&amp;ReductionPrioritySr'!$B$5:$AT$566,'Route_Detail&amp;Reduction_Priority'!V$1,FALSE)))</f>
        <v>Lowest performing</v>
      </c>
      <c r="W75" s="358">
        <f>IF($B75="","",IF(VLOOKUP($B75,'RouteDetail&amp;ReductionPrioritySr'!$B$5:$AT$566,'Route_Detail&amp;Reduction_Priority'!W$1,FALSE)=0,"",VLOOKUP($B75,'RouteDetail&amp;ReductionPrioritySr'!$B$5:$AT$566,'Route_Detail&amp;Reduction_Priority'!W$1,FALSE)))</f>
        <v>41883</v>
      </c>
      <c r="X75" s="395" t="str">
        <f>IF($B75="","",IF(VLOOKUP($B75,'RouteDetail&amp;ReductionPrioritySr'!$B$5:$AT$566,'Route_Detail&amp;Reduction_Priority'!X$1,FALSE)="","",VLOOKUP($B75,'RouteDetail&amp;ReductionPrioritySr'!$B$5:$AT$566,'Route_Detail&amp;Reduction_Priority'!X$1,FALSE)))</f>
        <v>Delete</v>
      </c>
      <c r="Y75" s="110" t="str">
        <f>IF($B75="","",IF(VLOOKUP($B75,'RouteDetail&amp;ReductionPrioritySr'!$B$5:$AT$566,'Route_Detail&amp;Reduction_Priority'!Y$1,FALSE)="","",VLOOKUP($B75,'RouteDetail&amp;ReductionPrioritySr'!$B$5:$AT$566,'Route_Detail&amp;Reduction_Priority'!Y$1,FALSE)))</f>
        <v/>
      </c>
      <c r="Z75" s="178" t="str">
        <f>IF($B75="","",IF(VLOOKUP($B75,'RouteDetail&amp;ReductionPrioritySr'!$B$5:$AT$566,'Route_Detail&amp;Reduction_Priority'!Z$1,FALSE)="","",VLOOKUP($B75,'RouteDetail&amp;ReductionPrioritySr'!$B$5:$AT$566,'Route_Detail&amp;Reduction_Priority'!Z$1,FALSE)))</f>
        <v/>
      </c>
      <c r="AA75" s="178" t="str">
        <f>IF($B75="","",IF(VLOOKUP($B75,'RouteDetail&amp;ReductionPrioritySr'!$B$5:$AT$566,'Route_Detail&amp;Reduction_Priority'!AA$1,FALSE)="","",VLOOKUP($B75,'RouteDetail&amp;ReductionPrioritySr'!$B$5:$AT$566,'Route_Detail&amp;Reduction_Priority'!AA$1,FALSE)))</f>
        <v/>
      </c>
      <c r="AB75" s="178" t="str">
        <f>IF($B75="","",IF(VLOOKUP($B75,'RouteDetail&amp;ReductionPrioritySr'!$B$5:$AT$566,'Route_Detail&amp;Reduction_Priority'!AB$1,FALSE)="","",VLOOKUP($B75,'RouteDetail&amp;ReductionPrioritySr'!$B$5:$AT$566,'Route_Detail&amp;Reduction_Priority'!AB$1,FALSE)))</f>
        <v/>
      </c>
      <c r="AC75" s="178" t="str">
        <f>IF($B75="","",IF(VLOOKUP($B75,'RouteDetail&amp;ReductionPrioritySr'!$B$5:$AT$566,'Route_Detail&amp;Reduction_Priority'!AC$1,FALSE)="","",VLOOKUP($B75,'RouteDetail&amp;ReductionPrioritySr'!$B$5:$AT$566,'Route_Detail&amp;Reduction_Priority'!AC$1,FALSE)))</f>
        <v/>
      </c>
      <c r="AD75" s="350" t="str">
        <f>IF($B75="","",IF(VLOOKUP($B75,'RouteDetail&amp;ReductionPrioritySr'!$B$5:$AT$566,'Route_Detail&amp;Reduction_Priority'!AD$1,FALSE)=0,"",VLOOKUP($B75,'RouteDetail&amp;ReductionPrioritySr'!$B$5:$AT$566,'Route_Detail&amp;Reduction_Priority'!AD$1,FALSE)))</f>
        <v/>
      </c>
      <c r="AE75" s="397" t="str">
        <f>IF($B75="","",IF(VLOOKUP($B75,'RouteDetail&amp;ReductionPrioritySr'!$B$5:$AT$566,'Route_Detail&amp;Reduction_Priority'!AE$1,FALSE)=0,"",VLOOKUP($B75,'RouteDetail&amp;ReductionPrioritySr'!$B$5:$AT$566,'Route_Detail&amp;Reduction_Priority'!AE$1,FALSE)))</f>
        <v>Use revised Route 40 or the revised D Line and connect with revised Route 32.</v>
      </c>
      <c r="AF75" s="147">
        <f>IF($B75="","",IF(VLOOKUP($B75,'RouteDetail&amp;ReductionPrioritySr'!$B$5:$AT$566,'Route_Detail&amp;Reduction_Priority'!AF$1,FALSE)="","",VLOOKUP($B75,'RouteDetail&amp;ReductionPrioritySr'!$B$5:$AT$566,'Route_Detail&amp;Reduction_Priority'!AF$1,FALSE)))</f>
        <v>1</v>
      </c>
      <c r="AG75" s="147">
        <f>IF($B75="","",IF(VLOOKUP($B75,'RouteDetail&amp;ReductionPrioritySr'!$B$5:$AT$566,'Route_Detail&amp;Reduction_Priority'!AG$1,FALSE)="","",VLOOKUP($B75,'RouteDetail&amp;ReductionPrioritySr'!$B$5:$AT$566,'Route_Detail&amp;Reduction_Priority'!AG$1,FALSE)))</f>
        <v>1</v>
      </c>
      <c r="AH75" s="147" t="str">
        <f>IF($B75="","",IF(VLOOKUP($B75,'RouteDetail&amp;ReductionPrioritySr'!$B$5:$AT$566,'Route_Detail&amp;Reduction_Priority'!AH$1,FALSE)="","",VLOOKUP($B75,'RouteDetail&amp;ReductionPrioritySr'!$B$5:$AT$566,'Route_Detail&amp;Reduction_Priority'!AH$1,FALSE)))</f>
        <v/>
      </c>
      <c r="AI75" s="147" t="str">
        <f>IF($B75="","",IF(VLOOKUP($B75,'RouteDetail&amp;ReductionPrioritySr'!$B$5:$AT$566,'Route_Detail&amp;Reduction_Priority'!AI$1,FALSE)="","",VLOOKUP($B75,'RouteDetail&amp;ReductionPrioritySr'!$B$5:$AT$566,'Route_Detail&amp;Reduction_Priority'!AI$1,FALSE)))</f>
        <v/>
      </c>
      <c r="AJ75" s="147" t="str">
        <f>IF($B75="","",IF(VLOOKUP($B75,'RouteDetail&amp;ReductionPrioritySr'!$B$5:$AT$566,'Route_Detail&amp;Reduction_Priority'!AJ$1,FALSE)="","",VLOOKUP($B75,'RouteDetail&amp;ReductionPrioritySr'!$B$5:$AT$566,'Route_Detail&amp;Reduction_Priority'!AJ$1,FALSE)))</f>
        <v/>
      </c>
      <c r="AK75" s="147" t="str">
        <f>IF($B75="","",IF(VLOOKUP($B75,'RouteDetail&amp;ReductionPrioritySr'!$B$5:$AT$566,'Route_Detail&amp;Reduction_Priority'!AK$1,FALSE)="","",VLOOKUP($B75,'RouteDetail&amp;ReductionPrioritySr'!$B$5:$AT$566,'Route_Detail&amp;Reduction_Priority'!AK$1,FALSE)))</f>
        <v/>
      </c>
    </row>
    <row r="76" spans="1:37" ht="15" customHeight="1" x14ac:dyDescent="0.25">
      <c r="A76">
        <v>54</v>
      </c>
      <c r="B76" s="110" t="str">
        <f>IF(HLOOKUP($C$3,'Route by Jurisdiction'!$A$1:$AP$214,A76,FALSE)="","",HLOOKUP($C$3,'Route by Jurisdiction'!$A$1:$AP$214,A76,FALSE))</f>
        <v>64EX</v>
      </c>
      <c r="C76" s="110" t="str">
        <f>IF($B76="","",IF(VLOOKUP($B76,'RouteDetail&amp;ReductionPrioritySr'!$B$5:$T$566,'Route_Detail&amp;Reduction_Priority'!C$1,FALSE)="","",VLOOKUP($B76,'RouteDetail&amp;ReductionPrioritySr'!$B$5:$T$566,'Route_Detail&amp;Reduction_Priority'!C$1,FALSE)))</f>
        <v>64EX*</v>
      </c>
      <c r="D76" s="71" t="str">
        <f>IF($B76="","",IF(VLOOKUP($B76,'RouteDetail&amp;ReductionPrioritySr'!$B$5:$T$566,'Route_Detail&amp;Reduction_Priority'!D$1,FALSE)="","",VLOOKUP($B76,'RouteDetail&amp;ReductionPrioritySr'!$B$5:$T$566,'Route_Detail&amp;Reduction_Priority'!D$1,FALSE)))</f>
        <v>Lake City - First Hill</v>
      </c>
      <c r="E76" s="170">
        <f>IF($B76="","",IF(VLOOKUP($B76,'RouteDetail&amp;ReductionPrioritySr'!$B$5:$T$566,'Route_Detail&amp;Reduction_Priority'!E$1,FALSE)="","",VLOOKUP($B76,'RouteDetail&amp;ReductionPrioritySr'!$B$5:$T$566,'Route_Detail&amp;Reduction_Priority'!E$1,FALSE)))</f>
        <v>34.6</v>
      </c>
      <c r="F76" s="162">
        <f>IF($B76="","",IF(VLOOKUP($B76,'RouteDetail&amp;ReductionPrioritySr'!$B$5:$T$566,'Route_Detail&amp;Reduction_Priority'!F$1,FALSE)="","",VLOOKUP($B76,'RouteDetail&amp;ReductionPrioritySr'!$B$5:$T$566,'Route_Detail&amp;Reduction_Priority'!F$1,FALSE)))</f>
        <v>13.6</v>
      </c>
      <c r="G76" s="162" t="str">
        <f>IF($B76="","",IF(VLOOKUP($B76,'RouteDetail&amp;ReductionPrioritySr'!$B$5:$T$566,'Route_Detail&amp;Reduction_Priority'!G$1,FALSE)="","",VLOOKUP($B76,'RouteDetail&amp;ReductionPrioritySr'!$B$5:$T$566,'Route_Detail&amp;Reduction_Priority'!G$1,FALSE)))</f>
        <v xml:space="preserve"> </v>
      </c>
      <c r="H76" s="162" t="str">
        <f>IF($B76="","",IF(VLOOKUP($B76,'RouteDetail&amp;ReductionPrioritySr'!$B$5:$T$566,'Route_Detail&amp;Reduction_Priority'!H$1,FALSE)="","",VLOOKUP($B76,'RouteDetail&amp;ReductionPrioritySr'!$B$5:$T$566,'Route_Detail&amp;Reduction_Priority'!H$1,FALSE)))</f>
        <v xml:space="preserve"> </v>
      </c>
      <c r="I76" s="162" t="str">
        <f>IF($B76="","",IF(VLOOKUP($B76,'RouteDetail&amp;ReductionPrioritySr'!$B$5:$T$566,'Route_Detail&amp;Reduction_Priority'!I$1,FALSE)="","",VLOOKUP($B76,'RouteDetail&amp;ReductionPrioritySr'!$B$5:$T$566,'Route_Detail&amp;Reduction_Priority'!I$1,FALSE)))</f>
        <v xml:space="preserve"> </v>
      </c>
      <c r="J76" s="171" t="str">
        <f>IF($B76="","",IF(VLOOKUP($B76,'RouteDetail&amp;ReductionPrioritySr'!$B$5:$T$566,'Route_Detail&amp;Reduction_Priority'!J$1,FALSE)="","",VLOOKUP($B76,'RouteDetail&amp;ReductionPrioritySr'!$B$5:$T$566,'Route_Detail&amp;Reduction_Priority'!J$1,FALSE)))</f>
        <v xml:space="preserve"> </v>
      </c>
      <c r="K76" s="62" t="str">
        <f>IF($B76="","",IF(VLOOKUP($B76,'RouteDetail&amp;ReductionPrioritySr'!$B$5:$T$566,'Route_Detail&amp;Reduction_Priority'!K$1,FALSE)="","",VLOOKUP($B76,'RouteDetail&amp;ReductionPrioritySr'!$B$5:$T$566,'Route_Detail&amp;Reduction_Priority'!K$1,FALSE)))</f>
        <v>Peak</v>
      </c>
      <c r="L76" s="62" t="str">
        <f>IF($B76="","",IF(VLOOKUP($B76,'RouteDetail&amp;ReductionPrioritySr'!$B$5:$T$566,'Route_Detail&amp;Reduction_Priority'!L$1,FALSE)="","",VLOOKUP($B76,'RouteDetail&amp;ReductionPrioritySr'!$B$5:$T$566,'Route_Detail&amp;Reduction_Priority'!L$1,FALSE)))</f>
        <v>Peak</v>
      </c>
      <c r="M76" s="110" t="str">
        <f>IF($B76="","",IF(VLOOKUP($B76,'RouteDetail&amp;ReductionPrioritySr'!$B$5:$T$566,'Route_Detail&amp;Reduction_Priority'!M$1,FALSE)="","",VLOOKUP($B76,'RouteDetail&amp;ReductionPrioritySr'!$B$5:$T$566,'Route_Detail&amp;Reduction_Priority'!M$1,FALSE)))</f>
        <v>Yes</v>
      </c>
      <c r="N76" s="112" t="str">
        <f>IF($B76="","",IF(VLOOKUP($B76,'RouteDetail&amp;ReductionPrioritySr'!$B$5:$T$566,'Route_Detail&amp;Reduction_Priority'!N$1,FALSE)="","",VLOOKUP($B76,'RouteDetail&amp;ReductionPrioritySr'!$B$5:$T$566,'Route_Detail&amp;Reduction_Priority'!N$1,FALSE)))</f>
        <v>No</v>
      </c>
      <c r="O76" s="110" t="str">
        <f>IF($B76="","",IF(VLOOKUP($B76,'RouteDetail&amp;ReductionPrioritySr'!$B$5:$T$566,'Route_Detail&amp;Reduction_Priority'!O$1,FALSE)="","",VLOOKUP($B76,'RouteDetail&amp;ReductionPrioritySr'!$B$5:$T$566,'Route_Detail&amp;Reduction_Priority'!O$1,FALSE)))</f>
        <v>Peak</v>
      </c>
      <c r="P76" s="111" t="str">
        <f>IF($B76="","",IF(VLOOKUP($B76,'RouteDetail&amp;ReductionPrioritySr'!$B$5:$T$566,'Route_Detail&amp;Reduction_Priority'!P$1,FALSE)="","",VLOOKUP($B76,'RouteDetail&amp;ReductionPrioritySr'!$B$5:$T$566,'Route_Detail&amp;Reduction_Priority'!P$1,FALSE)))</f>
        <v>Peak</v>
      </c>
      <c r="Q76" s="112" t="str">
        <f>IF($B76="","",IF(VLOOKUP($B76,'RouteDetail&amp;ReductionPrioritySr'!$B$5:$T$566,'Route_Detail&amp;Reduction_Priority'!Q$1,FALSE)="","",VLOOKUP($B76,'RouteDetail&amp;ReductionPrioritySr'!$B$5:$T$566,'Route_Detail&amp;Reduction_Priority'!Q$1,FALSE)))</f>
        <v>Peak</v>
      </c>
      <c r="R76" s="110">
        <f>IF($B76="","",IF(VLOOKUP($B76,'RouteDetail&amp;ReductionPrioritySr'!$B$5:$T$566,'Route_Detail&amp;Reduction_Priority'!R$1,FALSE)="","",VLOOKUP($B76,'RouteDetail&amp;ReductionPrioritySr'!$B$5:$T$566,'Route_Detail&amp;Reduction_Priority'!R$1,FALSE)))</f>
        <v>3</v>
      </c>
      <c r="S76" s="111" t="str">
        <f>IF($B76="","",IF(VLOOKUP($B76,'RouteDetail&amp;ReductionPrioritySr'!$B$5:$T$566,'Route_Detail&amp;Reduction_Priority'!S$1,FALSE)="","",VLOOKUP($B76,'RouteDetail&amp;ReductionPrioritySr'!$B$5:$T$566,'Route_Detail&amp;Reduction_Priority'!S$1,FALSE)))</f>
        <v>-</v>
      </c>
      <c r="T76" s="175" t="str">
        <f>IF($B76="","",IF(VLOOKUP($B76,'RouteDetail&amp;ReductionPrioritySr'!$B$5:$T$566,'Route_Detail&amp;Reduction_Priority'!T$1,FALSE)="","",VLOOKUP($B76,'RouteDetail&amp;ReductionPrioritySr'!$B$5:$T$566,'Route_Detail&amp;Reduction_Priority'!T$1,FALSE)))</f>
        <v>-</v>
      </c>
      <c r="U76" s="348" t="str">
        <f>IF($B76="","",IF(VLOOKUP($B76,'RouteDetail&amp;ReductionPrioritySr'!$B$5:$AT$566,'Route_Detail&amp;Reduction_Priority'!U$1,FALSE)="","",VLOOKUP($B76,'RouteDetail&amp;ReductionPrioritySr'!$B$5:$AT$566,'Route_Detail&amp;Reduction_Priority'!U$1,FALSE)))</f>
        <v>Revised</v>
      </c>
      <c r="V76" s="53" t="str">
        <f>IF($B76="","",IF(VLOOKUP($B76,'RouteDetail&amp;ReductionPrioritySr'!$B$5:$AT$566,'Route_Detail&amp;Reduction_Priority'!V$1,FALSE)=0,"",VLOOKUP($B76,'RouteDetail&amp;ReductionPrioritySr'!$B$5:$AT$566,'Route_Detail&amp;Reduction_Priority'!V$1,FALSE)))</f>
        <v>Low performing</v>
      </c>
      <c r="W76" s="358">
        <f>IF($B76="","",IF(VLOOKUP($B76,'RouteDetail&amp;ReductionPrioritySr'!$B$5:$AT$566,'Route_Detail&amp;Reduction_Priority'!W$1,FALSE)=0,"",VLOOKUP($B76,'RouteDetail&amp;ReductionPrioritySr'!$B$5:$AT$566,'Route_Detail&amp;Reduction_Priority'!W$1,FALSE)))</f>
        <v>42248</v>
      </c>
      <c r="X76" s="395" t="str">
        <f>IF($B76="","",IF(VLOOKUP($B76,'RouteDetail&amp;ReductionPrioritySr'!$B$5:$AT$566,'Route_Detail&amp;Reduction_Priority'!X$1,FALSE)="","",VLOOKUP($B76,'RouteDetail&amp;ReductionPrioritySr'!$B$5:$AT$566,'Route_Detail&amp;Reduction_Priority'!X$1,FALSE)))</f>
        <v>Reduce two morning trips and two afternoon trips.</v>
      </c>
      <c r="Y76" s="110" t="str">
        <f>IF($B76="","",IF(VLOOKUP($B76,'RouteDetail&amp;ReductionPrioritySr'!$B$5:$AT$566,'Route_Detail&amp;Reduction_Priority'!Y$1,FALSE)="","",VLOOKUP($B76,'RouteDetail&amp;ReductionPrioritySr'!$B$5:$AT$566,'Route_Detail&amp;Reduction_Priority'!Y$1,FALSE)))</f>
        <v/>
      </c>
      <c r="Z76" s="178" t="str">
        <f>IF($B76="","",IF(VLOOKUP($B76,'RouteDetail&amp;ReductionPrioritySr'!$B$5:$AT$566,'Route_Detail&amp;Reduction_Priority'!Z$1,FALSE)="","",VLOOKUP($B76,'RouteDetail&amp;ReductionPrioritySr'!$B$5:$AT$566,'Route_Detail&amp;Reduction_Priority'!Z$1,FALSE)))</f>
        <v/>
      </c>
      <c r="AA76" s="178" t="str">
        <f>IF($B76="","",IF(VLOOKUP($B76,'RouteDetail&amp;ReductionPrioritySr'!$B$5:$AT$566,'Route_Detail&amp;Reduction_Priority'!AA$1,FALSE)="","",VLOOKUP($B76,'RouteDetail&amp;ReductionPrioritySr'!$B$5:$AT$566,'Route_Detail&amp;Reduction_Priority'!AA$1,FALSE)))</f>
        <v/>
      </c>
      <c r="AB76" s="178" t="str">
        <f>IF($B76="","",IF(VLOOKUP($B76,'RouteDetail&amp;ReductionPrioritySr'!$B$5:$AT$566,'Route_Detail&amp;Reduction_Priority'!AB$1,FALSE)="","",VLOOKUP($B76,'RouteDetail&amp;ReductionPrioritySr'!$B$5:$AT$566,'Route_Detail&amp;Reduction_Priority'!AB$1,FALSE)))</f>
        <v/>
      </c>
      <c r="AC76" s="178" t="str">
        <f>IF($B76="","",IF(VLOOKUP($B76,'RouteDetail&amp;ReductionPrioritySr'!$B$5:$AT$566,'Route_Detail&amp;Reduction_Priority'!AC$1,FALSE)="","",VLOOKUP($B76,'RouteDetail&amp;ReductionPrioritySr'!$B$5:$AT$566,'Route_Detail&amp;Reduction_Priority'!AC$1,FALSE)))</f>
        <v/>
      </c>
      <c r="AD76" s="350" t="str">
        <f>IF($B76="","",IF(VLOOKUP($B76,'RouteDetail&amp;ReductionPrioritySr'!$B$5:$AT$566,'Route_Detail&amp;Reduction_Priority'!AD$1,FALSE)=0,"",VLOOKUP($B76,'RouteDetail&amp;ReductionPrioritySr'!$B$5:$AT$566,'Route_Detail&amp;Reduction_Priority'!AD$1,FALSE)))</f>
        <v/>
      </c>
      <c r="AE76" s="397" t="str">
        <f>IF($B76="","",IF(VLOOKUP($B76,'RouteDetail&amp;ReductionPrioritySr'!$B$5:$AT$566,'Route_Detail&amp;Reduction_Priority'!AE$1,FALSE)=0,"",VLOOKUP($B76,'RouteDetail&amp;ReductionPrioritySr'!$B$5:$AT$566,'Route_Detail&amp;Reduction_Priority'!AE$1,FALSE)))</f>
        <v/>
      </c>
      <c r="AF76" s="147">
        <f>IF($B76="","",IF(VLOOKUP($B76,'RouteDetail&amp;ReductionPrioritySr'!$B$5:$AT$566,'Route_Detail&amp;Reduction_Priority'!AF$1,FALSE)="","",VLOOKUP($B76,'RouteDetail&amp;ReductionPrioritySr'!$B$5:$AT$566,'Route_Detail&amp;Reduction_Priority'!AF$1,FALSE)))</f>
        <v>2</v>
      </c>
      <c r="AG76" s="147">
        <f>IF($B76="","",IF(VLOOKUP($B76,'RouteDetail&amp;ReductionPrioritySr'!$B$5:$AT$566,'Route_Detail&amp;Reduction_Priority'!AG$1,FALSE)="","",VLOOKUP($B76,'RouteDetail&amp;ReductionPrioritySr'!$B$5:$AT$566,'Route_Detail&amp;Reduction_Priority'!AG$1,FALSE)))</f>
        <v>3</v>
      </c>
      <c r="AH76" s="147" t="str">
        <f>IF($B76="","",IF(VLOOKUP($B76,'RouteDetail&amp;ReductionPrioritySr'!$B$5:$AT$566,'Route_Detail&amp;Reduction_Priority'!AH$1,FALSE)="","",VLOOKUP($B76,'RouteDetail&amp;ReductionPrioritySr'!$B$5:$AT$566,'Route_Detail&amp;Reduction_Priority'!AH$1,FALSE)))</f>
        <v/>
      </c>
      <c r="AI76" s="147" t="str">
        <f>IF($B76="","",IF(VLOOKUP($B76,'RouteDetail&amp;ReductionPrioritySr'!$B$5:$AT$566,'Route_Detail&amp;Reduction_Priority'!AI$1,FALSE)="","",VLOOKUP($B76,'RouteDetail&amp;ReductionPrioritySr'!$B$5:$AT$566,'Route_Detail&amp;Reduction_Priority'!AI$1,FALSE)))</f>
        <v/>
      </c>
      <c r="AJ76" s="147" t="str">
        <f>IF($B76="","",IF(VLOOKUP($B76,'RouteDetail&amp;ReductionPrioritySr'!$B$5:$AT$566,'Route_Detail&amp;Reduction_Priority'!AJ$1,FALSE)="","",VLOOKUP($B76,'RouteDetail&amp;ReductionPrioritySr'!$B$5:$AT$566,'Route_Detail&amp;Reduction_Priority'!AJ$1,FALSE)))</f>
        <v/>
      </c>
      <c r="AK76" s="147" t="str">
        <f>IF($B76="","",IF(VLOOKUP($B76,'RouteDetail&amp;ReductionPrioritySr'!$B$5:$AT$566,'Route_Detail&amp;Reduction_Priority'!AK$1,FALSE)="","",VLOOKUP($B76,'RouteDetail&amp;ReductionPrioritySr'!$B$5:$AT$566,'Route_Detail&amp;Reduction_Priority'!AK$1,FALSE)))</f>
        <v/>
      </c>
    </row>
    <row r="77" spans="1:37" ht="15" customHeight="1" x14ac:dyDescent="0.25">
      <c r="A77">
        <v>55</v>
      </c>
      <c r="B77" s="110">
        <f>IF(HLOOKUP($C$3,'Route by Jurisdiction'!$A$1:$AP$214,A77,FALSE)="","",HLOOKUP($C$3,'Route by Jurisdiction'!$A$1:$AP$214,A77,FALSE))</f>
        <v>65</v>
      </c>
      <c r="C77" s="110" t="str">
        <f>IF($B77="","",IF(VLOOKUP($B77,'RouteDetail&amp;ReductionPrioritySr'!$B$5:$T$566,'Route_Detail&amp;Reduction_Priority'!C$1,FALSE)="","",VLOOKUP($B77,'RouteDetail&amp;ReductionPrioritySr'!$B$5:$T$566,'Route_Detail&amp;Reduction_Priority'!C$1,FALSE)))</f>
        <v>65*</v>
      </c>
      <c r="D77" s="71" t="str">
        <f>IF($B77="","",IF(VLOOKUP($B77,'RouteDetail&amp;ReductionPrioritySr'!$B$5:$T$566,'Route_Detail&amp;Reduction_Priority'!D$1,FALSE)="","",VLOOKUP($B77,'RouteDetail&amp;ReductionPrioritySr'!$B$5:$T$566,'Route_Detail&amp;Reduction_Priority'!D$1,FALSE)))</f>
        <v>Lake City - University District</v>
      </c>
      <c r="E77" s="170">
        <f>IF($B77="","",IF(VLOOKUP($B77,'RouteDetail&amp;ReductionPrioritySr'!$B$5:$T$566,'Route_Detail&amp;Reduction_Priority'!E$1,FALSE)="","",VLOOKUP($B77,'RouteDetail&amp;ReductionPrioritySr'!$B$5:$T$566,'Route_Detail&amp;Reduction_Priority'!E$1,FALSE)))</f>
        <v>32.9</v>
      </c>
      <c r="F77" s="162">
        <f>IF($B77="","",IF(VLOOKUP($B77,'RouteDetail&amp;ReductionPrioritySr'!$B$5:$T$566,'Route_Detail&amp;Reduction_Priority'!F$1,FALSE)="","",VLOOKUP($B77,'RouteDetail&amp;ReductionPrioritySr'!$B$5:$T$566,'Route_Detail&amp;Reduction_Priority'!F$1,FALSE)))</f>
        <v>7.7</v>
      </c>
      <c r="G77" s="162">
        <f>IF($B77="","",IF(VLOOKUP($B77,'RouteDetail&amp;ReductionPrioritySr'!$B$5:$T$566,'Route_Detail&amp;Reduction_Priority'!G$1,FALSE)="","",VLOOKUP($B77,'RouteDetail&amp;ReductionPrioritySr'!$B$5:$T$566,'Route_Detail&amp;Reduction_Priority'!G$1,FALSE)))</f>
        <v>34.299999999999997</v>
      </c>
      <c r="H77" s="162">
        <f>IF($B77="","",IF(VLOOKUP($B77,'RouteDetail&amp;ReductionPrioritySr'!$B$5:$T$566,'Route_Detail&amp;Reduction_Priority'!H$1,FALSE)="","",VLOOKUP($B77,'RouteDetail&amp;ReductionPrioritySr'!$B$5:$T$566,'Route_Detail&amp;Reduction_Priority'!H$1,FALSE)))</f>
        <v>8.5</v>
      </c>
      <c r="I77" s="162">
        <f>IF($B77="","",IF(VLOOKUP($B77,'RouteDetail&amp;ReductionPrioritySr'!$B$5:$T$566,'Route_Detail&amp;Reduction_Priority'!I$1,FALSE)="","",VLOOKUP($B77,'RouteDetail&amp;ReductionPrioritySr'!$B$5:$T$566,'Route_Detail&amp;Reduction_Priority'!I$1,FALSE)))</f>
        <v>21.4</v>
      </c>
      <c r="J77" s="171">
        <f>IF($B77="","",IF(VLOOKUP($B77,'RouteDetail&amp;ReductionPrioritySr'!$B$5:$T$566,'Route_Detail&amp;Reduction_Priority'!J$1,FALSE)="","",VLOOKUP($B77,'RouteDetail&amp;ReductionPrioritySr'!$B$5:$T$566,'Route_Detail&amp;Reduction_Priority'!J$1,FALSE)))</f>
        <v>6.1</v>
      </c>
      <c r="K77" s="62">
        <f>IF($B77="","",IF(VLOOKUP($B77,'RouteDetail&amp;ReductionPrioritySr'!$B$5:$T$566,'Route_Detail&amp;Reduction_Priority'!K$1,FALSE)="","",VLOOKUP($B77,'RouteDetail&amp;ReductionPrioritySr'!$B$5:$T$566,'Route_Detail&amp;Reduction_Priority'!K$1,FALSE)))</f>
        <v>57</v>
      </c>
      <c r="L77" s="62" t="str">
        <f>IF($B77="","",IF(VLOOKUP($B77,'RouteDetail&amp;ReductionPrioritySr'!$B$5:$T$566,'Route_Detail&amp;Reduction_Priority'!L$1,FALSE)="","",VLOOKUP($B77,'RouteDetail&amp;ReductionPrioritySr'!$B$5:$T$566,'Route_Detail&amp;Reduction_Priority'!L$1,FALSE)))</f>
        <v>Frequent</v>
      </c>
      <c r="M77" s="110" t="str">
        <f>IF($B77="","",IF(VLOOKUP($B77,'RouteDetail&amp;ReductionPrioritySr'!$B$5:$T$566,'Route_Detail&amp;Reduction_Priority'!M$1,FALSE)="","",VLOOKUP($B77,'RouteDetail&amp;ReductionPrioritySr'!$B$5:$T$566,'Route_Detail&amp;Reduction_Priority'!M$1,FALSE)))</f>
        <v/>
      </c>
      <c r="N77" s="112" t="str">
        <f>IF($B77="","",IF(VLOOKUP($B77,'RouteDetail&amp;ReductionPrioritySr'!$B$5:$T$566,'Route_Detail&amp;Reduction_Priority'!N$1,FALSE)="","",VLOOKUP($B77,'RouteDetail&amp;ReductionPrioritySr'!$B$5:$T$566,'Route_Detail&amp;Reduction_Priority'!N$1,FALSE)))</f>
        <v/>
      </c>
      <c r="O77" s="110" t="str">
        <f>IF($B77="","",IF(VLOOKUP($B77,'RouteDetail&amp;ReductionPrioritySr'!$B$5:$T$566,'Route_Detail&amp;Reduction_Priority'!O$1,FALSE)="","",VLOOKUP($B77,'RouteDetail&amp;ReductionPrioritySr'!$B$5:$T$566,'Route_Detail&amp;Reduction_Priority'!O$1,FALSE)))</f>
        <v>Below</v>
      </c>
      <c r="P77" s="111" t="str">
        <f>IF($B77="","",IF(VLOOKUP($B77,'RouteDetail&amp;ReductionPrioritySr'!$B$5:$T$566,'Route_Detail&amp;Reduction_Priority'!P$1,FALSE)="","",VLOOKUP($B77,'RouteDetail&amp;ReductionPrioritySr'!$B$5:$T$566,'Route_Detail&amp;Reduction_Priority'!P$1,FALSE)))</f>
        <v>At</v>
      </c>
      <c r="Q77" s="112" t="str">
        <f>IF($B77="","",IF(VLOOKUP($B77,'RouteDetail&amp;ReductionPrioritySr'!$B$5:$T$566,'Route_Detail&amp;Reduction_Priority'!Q$1,FALSE)="","",VLOOKUP($B77,'RouteDetail&amp;ReductionPrioritySr'!$B$5:$T$566,'Route_Detail&amp;Reduction_Priority'!Q$1,FALSE)))</f>
        <v>At</v>
      </c>
      <c r="R77" s="110">
        <f>IF($B77="","",IF(VLOOKUP($B77,'RouteDetail&amp;ReductionPrioritySr'!$B$5:$T$566,'Route_Detail&amp;Reduction_Priority'!R$1,FALSE)="","",VLOOKUP($B77,'RouteDetail&amp;ReductionPrioritySr'!$B$5:$T$566,'Route_Detail&amp;Reduction_Priority'!R$1,FALSE)))</f>
        <v>4</v>
      </c>
      <c r="S77" s="111">
        <f>IF($B77="","",IF(VLOOKUP($B77,'RouteDetail&amp;ReductionPrioritySr'!$B$5:$T$566,'Route_Detail&amp;Reduction_Priority'!S$1,FALSE)="","",VLOOKUP($B77,'RouteDetail&amp;ReductionPrioritySr'!$B$5:$T$566,'Route_Detail&amp;Reduction_Priority'!S$1,FALSE)))</f>
        <v>1</v>
      </c>
      <c r="T77" s="175">
        <f>IF($B77="","",IF(VLOOKUP($B77,'RouteDetail&amp;ReductionPrioritySr'!$B$5:$T$566,'Route_Detail&amp;Reduction_Priority'!T$1,FALSE)="","",VLOOKUP($B77,'RouteDetail&amp;ReductionPrioritySr'!$B$5:$T$566,'Route_Detail&amp;Reduction_Priority'!T$1,FALSE)))</f>
        <v>1</v>
      </c>
      <c r="U77" s="348" t="str">
        <f>IF($B77="","",IF(VLOOKUP($B77,'RouteDetail&amp;ReductionPrioritySr'!$B$5:$AT$566,'Route_Detail&amp;Reduction_Priority'!U$1,FALSE)="","",VLOOKUP($B77,'RouteDetail&amp;ReductionPrioritySr'!$B$5:$AT$566,'Route_Detail&amp;Reduction_Priority'!U$1,FALSE)))</f>
        <v>Revised</v>
      </c>
      <c r="V77" s="53" t="str">
        <f>IF($B77="","",IF(VLOOKUP($B77,'RouteDetail&amp;ReductionPrioritySr'!$B$5:$AT$566,'Route_Detail&amp;Reduction_Priority'!V$1,FALSE)=0,"",VLOOKUP($B77,'RouteDetail&amp;ReductionPrioritySr'!$B$5:$AT$566,'Route_Detail&amp;Reduction_Priority'!V$1,FALSE)))</f>
        <v>Low performing</v>
      </c>
      <c r="W77" s="358">
        <f>IF($B77="","",IF(VLOOKUP($B77,'RouteDetail&amp;ReductionPrioritySr'!$B$5:$AT$566,'Route_Detail&amp;Reduction_Priority'!W$1,FALSE)=0,"",VLOOKUP($B77,'RouteDetail&amp;ReductionPrioritySr'!$B$5:$AT$566,'Route_Detail&amp;Reduction_Priority'!W$1,FALSE)))</f>
        <v>42156</v>
      </c>
      <c r="X77" s="395" t="str">
        <f>IF($B77="","",IF(VLOOKUP($B77,'RouteDetail&amp;ReductionPrioritySr'!$B$5:$AT$566,'Route_Detail&amp;Reduction_Priority'!X$1,FALSE)="","",VLOOKUP($B77,'RouteDetail&amp;ReductionPrioritySr'!$B$5:$AT$566,'Route_Detail&amp;Reduction_Priority'!X$1,FALSE)))</f>
        <v>End service earlier.</v>
      </c>
      <c r="Y77" s="110" t="str">
        <f>IF($B77="","",IF(VLOOKUP($B77,'RouteDetail&amp;ReductionPrioritySr'!$B$5:$AT$566,'Route_Detail&amp;Reduction_Priority'!Y$1,FALSE)="","",VLOOKUP($B77,'RouteDetail&amp;ReductionPrioritySr'!$B$5:$AT$566,'Route_Detail&amp;Reduction_Priority'!Y$1,FALSE)))</f>
        <v>10-15</v>
      </c>
      <c r="Z77" s="178">
        <f>IF($B77="","",IF(VLOOKUP($B77,'RouteDetail&amp;ReductionPrioritySr'!$B$5:$AT$566,'Route_Detail&amp;Reduction_Priority'!Z$1,FALSE)="","",VLOOKUP($B77,'RouteDetail&amp;ReductionPrioritySr'!$B$5:$AT$566,'Route_Detail&amp;Reduction_Priority'!Z$1,FALSE)))</f>
        <v>30</v>
      </c>
      <c r="AA77" s="178" t="str">
        <f>IF($B77="","",IF(VLOOKUP($B77,'RouteDetail&amp;ReductionPrioritySr'!$B$5:$AT$566,'Route_Detail&amp;Reduction_Priority'!AA$1,FALSE)="","",VLOOKUP($B77,'RouteDetail&amp;ReductionPrioritySr'!$B$5:$AT$566,'Route_Detail&amp;Reduction_Priority'!AA$1,FALSE)))</f>
        <v>30-60</v>
      </c>
      <c r="AB77" s="178">
        <f>IF($B77="","",IF(VLOOKUP($B77,'RouteDetail&amp;ReductionPrioritySr'!$B$5:$AT$566,'Route_Detail&amp;Reduction_Priority'!AB$1,FALSE)="","",VLOOKUP($B77,'RouteDetail&amp;ReductionPrioritySr'!$B$5:$AT$566,'Route_Detail&amp;Reduction_Priority'!AB$1,FALSE)))</f>
        <v>30</v>
      </c>
      <c r="AC77" s="178">
        <f>IF($B77="","",IF(VLOOKUP($B77,'RouteDetail&amp;ReductionPrioritySr'!$B$5:$AT$566,'Route_Detail&amp;Reduction_Priority'!AC$1,FALSE)="","",VLOOKUP($B77,'RouteDetail&amp;ReductionPrioritySr'!$B$5:$AT$566,'Route_Detail&amp;Reduction_Priority'!AC$1,FALSE)))</f>
        <v>30</v>
      </c>
      <c r="AD77" s="350" t="str">
        <f>IF($B77="","",IF(VLOOKUP($B77,'RouteDetail&amp;ReductionPrioritySr'!$B$5:$AT$566,'Route_Detail&amp;Reduction_Priority'!AD$1,FALSE)=0,"",VLOOKUP($B77,'RouteDetail&amp;ReductionPrioritySr'!$B$5:$AT$566,'Route_Detail&amp;Reduction_Priority'!AD$1,FALSE)))</f>
        <v>Before 11:00 PM</v>
      </c>
      <c r="AE77" s="397" t="str">
        <f>IF($B77="","",IF(VLOOKUP($B77,'RouteDetail&amp;ReductionPrioritySr'!$B$5:$AT$566,'Route_Detail&amp;Reduction_Priority'!AE$1,FALSE)=0,"",VLOOKUP($B77,'RouteDetail&amp;ReductionPrioritySr'!$B$5:$AT$566,'Route_Detail&amp;Reduction_Priority'!AE$1,FALSE)))</f>
        <v>Reduced the lowest performing trips at night to preserve service for the most riders</v>
      </c>
      <c r="AF77" s="147">
        <f>IF($B77="","",IF(VLOOKUP($B77,'RouteDetail&amp;ReductionPrioritySr'!$B$5:$AT$566,'Route_Detail&amp;Reduction_Priority'!AF$1,FALSE)="","",VLOOKUP($B77,'RouteDetail&amp;ReductionPrioritySr'!$B$5:$AT$566,'Route_Detail&amp;Reduction_Priority'!AF$1,FALSE)))</f>
        <v>2</v>
      </c>
      <c r="AG77" s="147">
        <f>IF($B77="","",IF(VLOOKUP($B77,'RouteDetail&amp;ReductionPrioritySr'!$B$5:$AT$566,'Route_Detail&amp;Reduction_Priority'!AG$1,FALSE)="","",VLOOKUP($B77,'RouteDetail&amp;ReductionPrioritySr'!$B$5:$AT$566,'Route_Detail&amp;Reduction_Priority'!AG$1,FALSE)))</f>
        <v>1</v>
      </c>
      <c r="AH77" s="147">
        <f>IF($B77="","",IF(VLOOKUP($B77,'RouteDetail&amp;ReductionPrioritySr'!$B$5:$AT$566,'Route_Detail&amp;Reduction_Priority'!AH$1,FALSE)="","",VLOOKUP($B77,'RouteDetail&amp;ReductionPrioritySr'!$B$5:$AT$566,'Route_Detail&amp;Reduction_Priority'!AH$1,FALSE)))</f>
        <v>2</v>
      </c>
      <c r="AI77" s="147">
        <f>IF($B77="","",IF(VLOOKUP($B77,'RouteDetail&amp;ReductionPrioritySr'!$B$5:$AT$566,'Route_Detail&amp;Reduction_Priority'!AI$1,FALSE)="","",VLOOKUP($B77,'RouteDetail&amp;ReductionPrioritySr'!$B$5:$AT$566,'Route_Detail&amp;Reduction_Priority'!AI$1,FALSE)))</f>
        <v>1</v>
      </c>
      <c r="AJ77" s="147">
        <f>IF($B77="","",IF(VLOOKUP($B77,'RouteDetail&amp;ReductionPrioritySr'!$B$5:$AT$566,'Route_Detail&amp;Reduction_Priority'!AJ$1,FALSE)="","",VLOOKUP($B77,'RouteDetail&amp;ReductionPrioritySr'!$B$5:$AT$566,'Route_Detail&amp;Reduction_Priority'!AJ$1,FALSE)))</f>
        <v>2</v>
      </c>
      <c r="AK77" s="147">
        <f>IF($B77="","",IF(VLOOKUP($B77,'RouteDetail&amp;ReductionPrioritySr'!$B$5:$AT$566,'Route_Detail&amp;Reduction_Priority'!AK$1,FALSE)="","",VLOOKUP($B77,'RouteDetail&amp;ReductionPrioritySr'!$B$5:$AT$566,'Route_Detail&amp;Reduction_Priority'!AK$1,FALSE)))</f>
        <v>1</v>
      </c>
    </row>
    <row r="78" spans="1:37" ht="15" customHeight="1" x14ac:dyDescent="0.25">
      <c r="A78">
        <v>56</v>
      </c>
      <c r="B78" s="110" t="str">
        <f>IF(HLOOKUP($C$3,'Route by Jurisdiction'!$A$1:$AP$214,A78,FALSE)="","",HLOOKUP($C$3,'Route by Jurisdiction'!$A$1:$AP$214,A78,FALSE))</f>
        <v>66EX</v>
      </c>
      <c r="C78" s="110" t="str">
        <f>IF($B78="","",IF(VLOOKUP($B78,'RouteDetail&amp;ReductionPrioritySr'!$B$5:$T$566,'Route_Detail&amp;Reduction_Priority'!C$1,FALSE)="","",VLOOKUP($B78,'RouteDetail&amp;ReductionPrioritySr'!$B$5:$T$566,'Route_Detail&amp;Reduction_Priority'!C$1,FALSE)))</f>
        <v>66EX*</v>
      </c>
      <c r="D78" s="71" t="str">
        <f>IF($B78="","",IF(VLOOKUP($B78,'RouteDetail&amp;ReductionPrioritySr'!$B$5:$T$566,'Route_Detail&amp;Reduction_Priority'!D$1,FALSE)="","",VLOOKUP($B78,'RouteDetail&amp;ReductionPrioritySr'!$B$5:$T$566,'Route_Detail&amp;Reduction_Priority'!D$1,FALSE)))</f>
        <v>Northgate TC - Eastlake - Seattle CBD</v>
      </c>
      <c r="E78" s="170">
        <f>IF($B78="","",IF(VLOOKUP($B78,'RouteDetail&amp;ReductionPrioritySr'!$B$5:$T$566,'Route_Detail&amp;Reduction_Priority'!E$1,FALSE)="","",VLOOKUP($B78,'RouteDetail&amp;ReductionPrioritySr'!$B$5:$T$566,'Route_Detail&amp;Reduction_Priority'!E$1,FALSE)))</f>
        <v>52.8</v>
      </c>
      <c r="F78" s="162">
        <f>IF($B78="","",IF(VLOOKUP($B78,'RouteDetail&amp;ReductionPrioritySr'!$B$5:$T$566,'Route_Detail&amp;Reduction_Priority'!F$1,FALSE)="","",VLOOKUP($B78,'RouteDetail&amp;ReductionPrioritySr'!$B$5:$T$566,'Route_Detail&amp;Reduction_Priority'!F$1,FALSE)))</f>
        <v>18.8</v>
      </c>
      <c r="G78" s="162">
        <f>IF($B78="","",IF(VLOOKUP($B78,'RouteDetail&amp;ReductionPrioritySr'!$B$5:$T$566,'Route_Detail&amp;Reduction_Priority'!G$1,FALSE)="","",VLOOKUP($B78,'RouteDetail&amp;ReductionPrioritySr'!$B$5:$T$566,'Route_Detail&amp;Reduction_Priority'!G$1,FALSE)))</f>
        <v>40.9</v>
      </c>
      <c r="H78" s="162">
        <f>IF($B78="","",IF(VLOOKUP($B78,'RouteDetail&amp;ReductionPrioritySr'!$B$5:$T$566,'Route_Detail&amp;Reduction_Priority'!H$1,FALSE)="","",VLOOKUP($B78,'RouteDetail&amp;ReductionPrioritySr'!$B$5:$T$566,'Route_Detail&amp;Reduction_Priority'!H$1,FALSE)))</f>
        <v>13.7</v>
      </c>
      <c r="I78" s="162">
        <f>IF($B78="","",IF(VLOOKUP($B78,'RouteDetail&amp;ReductionPrioritySr'!$B$5:$T$566,'Route_Detail&amp;Reduction_Priority'!I$1,FALSE)="","",VLOOKUP($B78,'RouteDetail&amp;ReductionPrioritySr'!$B$5:$T$566,'Route_Detail&amp;Reduction_Priority'!I$1,FALSE)))</f>
        <v>27.3</v>
      </c>
      <c r="J78" s="171">
        <f>IF($B78="","",IF(VLOOKUP($B78,'RouteDetail&amp;ReductionPrioritySr'!$B$5:$T$566,'Route_Detail&amp;Reduction_Priority'!J$1,FALSE)="","",VLOOKUP($B78,'RouteDetail&amp;ReductionPrioritySr'!$B$5:$T$566,'Route_Detail&amp;Reduction_Priority'!J$1,FALSE)))</f>
        <v>8.9</v>
      </c>
      <c r="K78" s="62">
        <f>IF($B78="","",IF(VLOOKUP($B78,'RouteDetail&amp;ReductionPrioritySr'!$B$5:$T$566,'Route_Detail&amp;Reduction_Priority'!K$1,FALSE)="","",VLOOKUP($B78,'RouteDetail&amp;ReductionPrioritySr'!$B$5:$T$566,'Route_Detail&amp;Reduction_Priority'!K$1,FALSE)))</f>
        <v>68</v>
      </c>
      <c r="L78" s="62" t="str">
        <f>IF($B78="","",IF(VLOOKUP($B78,'RouteDetail&amp;ReductionPrioritySr'!$B$5:$T$566,'Route_Detail&amp;Reduction_Priority'!L$1,FALSE)="","",VLOOKUP($B78,'RouteDetail&amp;ReductionPrioritySr'!$B$5:$T$566,'Route_Detail&amp;Reduction_Priority'!L$1,FALSE)))</f>
        <v>Very Frequent</v>
      </c>
      <c r="M78" s="110" t="str">
        <f>IF($B78="","",IF(VLOOKUP($B78,'RouteDetail&amp;ReductionPrioritySr'!$B$5:$T$566,'Route_Detail&amp;Reduction_Priority'!M$1,FALSE)="","",VLOOKUP($B78,'RouteDetail&amp;ReductionPrioritySr'!$B$5:$T$566,'Route_Detail&amp;Reduction_Priority'!M$1,FALSE)))</f>
        <v/>
      </c>
      <c r="N78" s="112" t="str">
        <f>IF($B78="","",IF(VLOOKUP($B78,'RouteDetail&amp;ReductionPrioritySr'!$B$5:$T$566,'Route_Detail&amp;Reduction_Priority'!N$1,FALSE)="","",VLOOKUP($B78,'RouteDetail&amp;ReductionPrioritySr'!$B$5:$T$566,'Route_Detail&amp;Reduction_Priority'!N$1,FALSE)))</f>
        <v/>
      </c>
      <c r="O78" s="110" t="str">
        <f>IF($B78="","",IF(VLOOKUP($B78,'RouteDetail&amp;ReductionPrioritySr'!$B$5:$T$566,'Route_Detail&amp;Reduction_Priority'!O$1,FALSE)="","",VLOOKUP($B78,'RouteDetail&amp;ReductionPrioritySr'!$B$5:$T$566,'Route_Detail&amp;Reduction_Priority'!O$1,FALSE)))</f>
        <v>At</v>
      </c>
      <c r="P78" s="111" t="str">
        <f>IF($B78="","",IF(VLOOKUP($B78,'RouteDetail&amp;ReductionPrioritySr'!$B$5:$T$566,'Route_Detail&amp;Reduction_Priority'!P$1,FALSE)="","",VLOOKUP($B78,'RouteDetail&amp;ReductionPrioritySr'!$B$5:$T$566,'Route_Detail&amp;Reduction_Priority'!P$1,FALSE)))</f>
        <v>Below</v>
      </c>
      <c r="Q78" s="112" t="str">
        <f>IF($B78="","",IF(VLOOKUP($B78,'RouteDetail&amp;ReductionPrioritySr'!$B$5:$T$566,'Route_Detail&amp;Reduction_Priority'!Q$1,FALSE)="","",VLOOKUP($B78,'RouteDetail&amp;ReductionPrioritySr'!$B$5:$T$566,'Route_Detail&amp;Reduction_Priority'!Q$1,FALSE)))</f>
        <v>At</v>
      </c>
      <c r="R78" s="110" t="str">
        <f>IF($B78="","",IF(VLOOKUP($B78,'RouteDetail&amp;ReductionPrioritySr'!$B$5:$T$566,'Route_Detail&amp;Reduction_Priority'!R$1,FALSE)="","",VLOOKUP($B78,'RouteDetail&amp;ReductionPrioritySr'!$B$5:$T$566,'Route_Detail&amp;Reduction_Priority'!R$1,FALSE)))</f>
        <v>-</v>
      </c>
      <c r="S78" s="111" t="str">
        <f>IF($B78="","",IF(VLOOKUP($B78,'RouteDetail&amp;ReductionPrioritySr'!$B$5:$T$566,'Route_Detail&amp;Reduction_Priority'!S$1,FALSE)="","",VLOOKUP($B78,'RouteDetail&amp;ReductionPrioritySr'!$B$5:$T$566,'Route_Detail&amp;Reduction_Priority'!S$1,FALSE)))</f>
        <v>-</v>
      </c>
      <c r="T78" s="175" t="str">
        <f>IF($B78="","",IF(VLOOKUP($B78,'RouteDetail&amp;ReductionPrioritySr'!$B$5:$T$566,'Route_Detail&amp;Reduction_Priority'!T$1,FALSE)="","",VLOOKUP($B78,'RouteDetail&amp;ReductionPrioritySr'!$B$5:$T$566,'Route_Detail&amp;Reduction_Priority'!T$1,FALSE)))</f>
        <v>-</v>
      </c>
      <c r="U78" s="348" t="str">
        <f>IF($B78="","",IF(VLOOKUP($B78,'RouteDetail&amp;ReductionPrioritySr'!$B$5:$AT$566,'Route_Detail&amp;Reduction_Priority'!U$1,FALSE)="","",VLOOKUP($B78,'RouteDetail&amp;ReductionPrioritySr'!$B$5:$AT$566,'Route_Detail&amp;Reduction_Priority'!U$1,FALSE)))</f>
        <v>Deleted</v>
      </c>
      <c r="V78" s="53" t="str">
        <f>IF($B78="","",IF(VLOOKUP($B78,'RouteDetail&amp;ReductionPrioritySr'!$B$5:$AT$566,'Route_Detail&amp;Reduction_Priority'!V$1,FALSE)=0,"",VLOOKUP($B78,'RouteDetail&amp;ReductionPrioritySr'!$B$5:$AT$566,'Route_Detail&amp;Reduction_Priority'!V$1,FALSE)))</f>
        <v>Restructure</v>
      </c>
      <c r="W78" s="358">
        <f>IF($B78="","",IF(VLOOKUP($B78,'RouteDetail&amp;ReductionPrioritySr'!$B$5:$AT$566,'Route_Detail&amp;Reduction_Priority'!W$1,FALSE)=0,"",VLOOKUP($B78,'RouteDetail&amp;ReductionPrioritySr'!$B$5:$AT$566,'Route_Detail&amp;Reduction_Priority'!W$1,FALSE)))</f>
        <v>42156</v>
      </c>
      <c r="X78" s="395" t="str">
        <f>IF($B78="","",IF(VLOOKUP($B78,'RouteDetail&amp;ReductionPrioritySr'!$B$5:$AT$566,'Route_Detail&amp;Reduction_Priority'!X$1,FALSE)="","",VLOOKUP($B78,'RouteDetail&amp;ReductionPrioritySr'!$B$5:$AT$566,'Route_Detail&amp;Reduction_Priority'!X$1,FALSE)))</f>
        <v>Delete</v>
      </c>
      <c r="Y78" s="110" t="str">
        <f>IF($B78="","",IF(VLOOKUP($B78,'RouteDetail&amp;ReductionPrioritySr'!$B$5:$AT$566,'Route_Detail&amp;Reduction_Priority'!Y$1,FALSE)="","",VLOOKUP($B78,'RouteDetail&amp;ReductionPrioritySr'!$B$5:$AT$566,'Route_Detail&amp;Reduction_Priority'!Y$1,FALSE)))</f>
        <v/>
      </c>
      <c r="Z78" s="178" t="str">
        <f>IF($B78="","",IF(VLOOKUP($B78,'RouteDetail&amp;ReductionPrioritySr'!$B$5:$AT$566,'Route_Detail&amp;Reduction_Priority'!Z$1,FALSE)="","",VLOOKUP($B78,'RouteDetail&amp;ReductionPrioritySr'!$B$5:$AT$566,'Route_Detail&amp;Reduction_Priority'!Z$1,FALSE)))</f>
        <v/>
      </c>
      <c r="AA78" s="178" t="str">
        <f>IF($B78="","",IF(VLOOKUP($B78,'RouteDetail&amp;ReductionPrioritySr'!$B$5:$AT$566,'Route_Detail&amp;Reduction_Priority'!AA$1,FALSE)="","",VLOOKUP($B78,'RouteDetail&amp;ReductionPrioritySr'!$B$5:$AT$566,'Route_Detail&amp;Reduction_Priority'!AA$1,FALSE)))</f>
        <v/>
      </c>
      <c r="AB78" s="178" t="str">
        <f>IF($B78="","",IF(VLOOKUP($B78,'RouteDetail&amp;ReductionPrioritySr'!$B$5:$AT$566,'Route_Detail&amp;Reduction_Priority'!AB$1,FALSE)="","",VLOOKUP($B78,'RouteDetail&amp;ReductionPrioritySr'!$B$5:$AT$566,'Route_Detail&amp;Reduction_Priority'!AB$1,FALSE)))</f>
        <v/>
      </c>
      <c r="AC78" s="178" t="str">
        <f>IF($B78="","",IF(VLOOKUP($B78,'RouteDetail&amp;ReductionPrioritySr'!$B$5:$AT$566,'Route_Detail&amp;Reduction_Priority'!AC$1,FALSE)="","",VLOOKUP($B78,'RouteDetail&amp;ReductionPrioritySr'!$B$5:$AT$566,'Route_Detail&amp;Reduction_Priority'!AC$1,FALSE)))</f>
        <v/>
      </c>
      <c r="AD78" s="350" t="str">
        <f>IF($B78="","",IF(VLOOKUP($B78,'RouteDetail&amp;ReductionPrioritySr'!$B$5:$AT$566,'Route_Detail&amp;Reduction_Priority'!AD$1,FALSE)=0,"",VLOOKUP($B78,'RouteDetail&amp;ReductionPrioritySr'!$B$5:$AT$566,'Route_Detail&amp;Reduction_Priority'!AD$1,FALSE)))</f>
        <v/>
      </c>
      <c r="AE78" s="397" t="str">
        <f>IF($B78="","",IF(VLOOKUP($B78,'RouteDetail&amp;ReductionPrioritySr'!$B$5:$AT$566,'Route_Detail&amp;Reduction_Priority'!AE$1,FALSE)=0,"",VLOOKUP($B78,'RouteDetail&amp;ReductionPrioritySr'!$B$5:$AT$566,'Route_Detail&amp;Reduction_Priority'!AE$1,FALSE)))</f>
        <v>Use revised routes 70 or 73.</v>
      </c>
      <c r="AF78" s="147">
        <f>IF($B78="","",IF(VLOOKUP($B78,'RouteDetail&amp;ReductionPrioritySr'!$B$5:$AT$566,'Route_Detail&amp;Reduction_Priority'!AF$1,FALSE)="","",VLOOKUP($B78,'RouteDetail&amp;ReductionPrioritySr'!$B$5:$AT$566,'Route_Detail&amp;Reduction_Priority'!AF$1,FALSE)))</f>
        <v>4</v>
      </c>
      <c r="AG78" s="147">
        <f>IF($B78="","",IF(VLOOKUP($B78,'RouteDetail&amp;ReductionPrioritySr'!$B$5:$AT$566,'Route_Detail&amp;Reduction_Priority'!AG$1,FALSE)="","",VLOOKUP($B78,'RouteDetail&amp;ReductionPrioritySr'!$B$5:$AT$566,'Route_Detail&amp;Reduction_Priority'!AG$1,FALSE)))</f>
        <v>4</v>
      </c>
      <c r="AH78" s="147">
        <f>IF($B78="","",IF(VLOOKUP($B78,'RouteDetail&amp;ReductionPrioritySr'!$B$5:$AT$566,'Route_Detail&amp;Reduction_Priority'!AH$1,FALSE)="","",VLOOKUP($B78,'RouteDetail&amp;ReductionPrioritySr'!$B$5:$AT$566,'Route_Detail&amp;Reduction_Priority'!AH$1,FALSE)))</f>
        <v>2</v>
      </c>
      <c r="AI78" s="147">
        <f>IF($B78="","",IF(VLOOKUP($B78,'RouteDetail&amp;ReductionPrioritySr'!$B$5:$AT$566,'Route_Detail&amp;Reduction_Priority'!AI$1,FALSE)="","",VLOOKUP($B78,'RouteDetail&amp;ReductionPrioritySr'!$B$5:$AT$566,'Route_Detail&amp;Reduction_Priority'!AI$1,FALSE)))</f>
        <v>3</v>
      </c>
      <c r="AJ78" s="147">
        <f>IF($B78="","",IF(VLOOKUP($B78,'RouteDetail&amp;ReductionPrioritySr'!$B$5:$AT$566,'Route_Detail&amp;Reduction_Priority'!AJ$1,FALSE)="","",VLOOKUP($B78,'RouteDetail&amp;ReductionPrioritySr'!$B$5:$AT$566,'Route_Detail&amp;Reduction_Priority'!AJ$1,FALSE)))</f>
        <v>3</v>
      </c>
      <c r="AK78" s="147">
        <f>IF($B78="","",IF(VLOOKUP($B78,'RouteDetail&amp;ReductionPrioritySr'!$B$5:$AT$566,'Route_Detail&amp;Reduction_Priority'!AK$1,FALSE)="","",VLOOKUP($B78,'RouteDetail&amp;ReductionPrioritySr'!$B$5:$AT$566,'Route_Detail&amp;Reduction_Priority'!AK$1,FALSE)))</f>
        <v>3</v>
      </c>
    </row>
    <row r="79" spans="1:37" ht="15" customHeight="1" x14ac:dyDescent="0.25">
      <c r="A79">
        <v>57</v>
      </c>
      <c r="B79" s="110">
        <f>IF(HLOOKUP($C$3,'Route by Jurisdiction'!$A$1:$AP$214,A79,FALSE)="","",HLOOKUP($C$3,'Route by Jurisdiction'!$A$1:$AP$214,A79,FALSE))</f>
        <v>67</v>
      </c>
      <c r="C79" s="110" t="str">
        <f>IF($B79="","",IF(VLOOKUP($B79,'RouteDetail&amp;ReductionPrioritySr'!$B$5:$T$566,'Route_Detail&amp;Reduction_Priority'!C$1,FALSE)="","",VLOOKUP($B79,'RouteDetail&amp;ReductionPrioritySr'!$B$5:$T$566,'Route_Detail&amp;Reduction_Priority'!C$1,FALSE)))</f>
        <v>67*</v>
      </c>
      <c r="D79" s="71" t="str">
        <f>IF($B79="","",IF(VLOOKUP($B79,'RouteDetail&amp;ReductionPrioritySr'!$B$5:$T$566,'Route_Detail&amp;Reduction_Priority'!D$1,FALSE)="","",VLOOKUP($B79,'RouteDetail&amp;ReductionPrioritySr'!$B$5:$T$566,'Route_Detail&amp;Reduction_Priority'!D$1,FALSE)))</f>
        <v>Northgate TC - University District</v>
      </c>
      <c r="E79" s="170">
        <f>IF($B79="","",IF(VLOOKUP($B79,'RouteDetail&amp;ReductionPrioritySr'!$B$5:$T$566,'Route_Detail&amp;Reduction_Priority'!E$1,FALSE)="","",VLOOKUP($B79,'RouteDetail&amp;ReductionPrioritySr'!$B$5:$T$566,'Route_Detail&amp;Reduction_Priority'!E$1,FALSE)))</f>
        <v>40.9</v>
      </c>
      <c r="F79" s="162">
        <f>IF($B79="","",IF(VLOOKUP($B79,'RouteDetail&amp;ReductionPrioritySr'!$B$5:$T$566,'Route_Detail&amp;Reduction_Priority'!F$1,FALSE)="","",VLOOKUP($B79,'RouteDetail&amp;ReductionPrioritySr'!$B$5:$T$566,'Route_Detail&amp;Reduction_Priority'!F$1,FALSE)))</f>
        <v>12.8</v>
      </c>
      <c r="G79" s="162">
        <f>IF($B79="","",IF(VLOOKUP($B79,'RouteDetail&amp;ReductionPrioritySr'!$B$5:$T$566,'Route_Detail&amp;Reduction_Priority'!G$1,FALSE)="","",VLOOKUP($B79,'RouteDetail&amp;ReductionPrioritySr'!$B$5:$T$566,'Route_Detail&amp;Reduction_Priority'!G$1,FALSE)))</f>
        <v>53.5</v>
      </c>
      <c r="H79" s="162">
        <f>IF($B79="","",IF(VLOOKUP($B79,'RouteDetail&amp;ReductionPrioritySr'!$B$5:$T$566,'Route_Detail&amp;Reduction_Priority'!H$1,FALSE)="","",VLOOKUP($B79,'RouteDetail&amp;ReductionPrioritySr'!$B$5:$T$566,'Route_Detail&amp;Reduction_Priority'!H$1,FALSE)))</f>
        <v>20.6</v>
      </c>
      <c r="I79" s="162">
        <f>IF($B79="","",IF(VLOOKUP($B79,'RouteDetail&amp;ReductionPrioritySr'!$B$5:$T$566,'Route_Detail&amp;Reduction_Priority'!I$1,FALSE)="","",VLOOKUP($B79,'RouteDetail&amp;ReductionPrioritySr'!$B$5:$T$566,'Route_Detail&amp;Reduction_Priority'!I$1,FALSE)))</f>
        <v>24.6</v>
      </c>
      <c r="J79" s="171">
        <f>IF($B79="","",IF(VLOOKUP($B79,'RouteDetail&amp;ReductionPrioritySr'!$B$5:$T$566,'Route_Detail&amp;Reduction_Priority'!J$1,FALSE)="","",VLOOKUP($B79,'RouteDetail&amp;ReductionPrioritySr'!$B$5:$T$566,'Route_Detail&amp;Reduction_Priority'!J$1,FALSE)))</f>
        <v>6.7</v>
      </c>
      <c r="K79" s="62">
        <f>IF($B79="","",IF(VLOOKUP($B79,'RouteDetail&amp;ReductionPrioritySr'!$B$5:$T$566,'Route_Detail&amp;Reduction_Priority'!K$1,FALSE)="","",VLOOKUP($B79,'RouteDetail&amp;ReductionPrioritySr'!$B$5:$T$566,'Route_Detail&amp;Reduction_Priority'!K$1,FALSE)))</f>
        <v>68</v>
      </c>
      <c r="L79" s="62" t="str">
        <f>IF($B79="","",IF(VLOOKUP($B79,'RouteDetail&amp;ReductionPrioritySr'!$B$5:$T$566,'Route_Detail&amp;Reduction_Priority'!L$1,FALSE)="","",VLOOKUP($B79,'RouteDetail&amp;ReductionPrioritySr'!$B$5:$T$566,'Route_Detail&amp;Reduction_Priority'!L$1,FALSE)))</f>
        <v>Very Frequent</v>
      </c>
      <c r="M79" s="110" t="str">
        <f>IF($B79="","",IF(VLOOKUP($B79,'RouteDetail&amp;ReductionPrioritySr'!$B$5:$T$566,'Route_Detail&amp;Reduction_Priority'!M$1,FALSE)="","",VLOOKUP($B79,'RouteDetail&amp;ReductionPrioritySr'!$B$5:$T$566,'Route_Detail&amp;Reduction_Priority'!M$1,FALSE)))</f>
        <v/>
      </c>
      <c r="N79" s="112" t="str">
        <f>IF($B79="","",IF(VLOOKUP($B79,'RouteDetail&amp;ReductionPrioritySr'!$B$5:$T$566,'Route_Detail&amp;Reduction_Priority'!N$1,FALSE)="","",VLOOKUP($B79,'RouteDetail&amp;ReductionPrioritySr'!$B$5:$T$566,'Route_Detail&amp;Reduction_Priority'!N$1,FALSE)))</f>
        <v/>
      </c>
      <c r="O79" s="110" t="str">
        <f>IF($B79="","",IF(VLOOKUP($B79,'RouteDetail&amp;ReductionPrioritySr'!$B$5:$T$566,'Route_Detail&amp;Reduction_Priority'!O$1,FALSE)="","",VLOOKUP($B79,'RouteDetail&amp;ReductionPrioritySr'!$B$5:$T$566,'Route_Detail&amp;Reduction_Priority'!O$1,FALSE)))</f>
        <v>At</v>
      </c>
      <c r="P79" s="111" t="str">
        <f>IF($B79="","",IF(VLOOKUP($B79,'RouteDetail&amp;ReductionPrioritySr'!$B$5:$T$566,'Route_Detail&amp;Reduction_Priority'!P$1,FALSE)="","",VLOOKUP($B79,'RouteDetail&amp;ReductionPrioritySr'!$B$5:$T$566,'Route_Detail&amp;Reduction_Priority'!P$1,FALSE)))</f>
        <v>Below</v>
      </c>
      <c r="Q79" s="112" t="str">
        <f>IF($B79="","",IF(VLOOKUP($B79,'RouteDetail&amp;ReductionPrioritySr'!$B$5:$T$566,'Route_Detail&amp;Reduction_Priority'!Q$1,FALSE)="","",VLOOKUP($B79,'RouteDetail&amp;ReductionPrioritySr'!$B$5:$T$566,'Route_Detail&amp;Reduction_Priority'!Q$1,FALSE)))</f>
        <v>At</v>
      </c>
      <c r="R79" s="110">
        <f>IF($B79="","",IF(VLOOKUP($B79,'RouteDetail&amp;ReductionPrioritySr'!$B$5:$T$566,'Route_Detail&amp;Reduction_Priority'!R$1,FALSE)="","",VLOOKUP($B79,'RouteDetail&amp;ReductionPrioritySr'!$B$5:$T$566,'Route_Detail&amp;Reduction_Priority'!R$1,FALSE)))</f>
        <v>3</v>
      </c>
      <c r="S79" s="111" t="str">
        <f>IF($B79="","",IF(VLOOKUP($B79,'RouteDetail&amp;ReductionPrioritySr'!$B$5:$T$566,'Route_Detail&amp;Reduction_Priority'!S$1,FALSE)="","",VLOOKUP($B79,'RouteDetail&amp;ReductionPrioritySr'!$B$5:$T$566,'Route_Detail&amp;Reduction_Priority'!S$1,FALSE)))</f>
        <v>-</v>
      </c>
      <c r="T79" s="175">
        <f>IF($B79="","",IF(VLOOKUP($B79,'RouteDetail&amp;ReductionPrioritySr'!$B$5:$T$566,'Route_Detail&amp;Reduction_Priority'!T$1,FALSE)="","",VLOOKUP($B79,'RouteDetail&amp;ReductionPrioritySr'!$B$5:$T$566,'Route_Detail&amp;Reduction_Priority'!T$1,FALSE)))</f>
        <v>3</v>
      </c>
      <c r="U79" s="348" t="str">
        <f>IF($B79="","",IF(VLOOKUP($B79,'RouteDetail&amp;ReductionPrioritySr'!$B$5:$AT$566,'Route_Detail&amp;Reduction_Priority'!U$1,FALSE)="","",VLOOKUP($B79,'RouteDetail&amp;ReductionPrioritySr'!$B$5:$AT$566,'Route_Detail&amp;Reduction_Priority'!U$1,FALSE)))</f>
        <v>Deleted</v>
      </c>
      <c r="V79" s="53" t="str">
        <f>IF($B79="","",IF(VLOOKUP($B79,'RouteDetail&amp;ReductionPrioritySr'!$B$5:$AT$566,'Route_Detail&amp;Reduction_Priority'!V$1,FALSE)=0,"",VLOOKUP($B79,'RouteDetail&amp;ReductionPrioritySr'!$B$5:$AT$566,'Route_Detail&amp;Reduction_Priority'!V$1,FALSE)))</f>
        <v>Restructure</v>
      </c>
      <c r="W79" s="358">
        <f>IF($B79="","",IF(VLOOKUP($B79,'RouteDetail&amp;ReductionPrioritySr'!$B$5:$AT$566,'Route_Detail&amp;Reduction_Priority'!W$1,FALSE)=0,"",VLOOKUP($B79,'RouteDetail&amp;ReductionPrioritySr'!$B$5:$AT$566,'Route_Detail&amp;Reduction_Priority'!W$1,FALSE)))</f>
        <v>42156</v>
      </c>
      <c r="X79" s="395" t="str">
        <f>IF($B79="","",IF(VLOOKUP($B79,'RouteDetail&amp;ReductionPrioritySr'!$B$5:$AT$566,'Route_Detail&amp;Reduction_Priority'!X$1,FALSE)="","",VLOOKUP($B79,'RouteDetail&amp;ReductionPrioritySr'!$B$5:$AT$566,'Route_Detail&amp;Reduction_Priority'!X$1,FALSE)))</f>
        <v>Delete</v>
      </c>
      <c r="Y79" s="110" t="str">
        <f>IF($B79="","",IF(VLOOKUP($B79,'RouteDetail&amp;ReductionPrioritySr'!$B$5:$AT$566,'Route_Detail&amp;Reduction_Priority'!Y$1,FALSE)="","",VLOOKUP($B79,'RouteDetail&amp;ReductionPrioritySr'!$B$5:$AT$566,'Route_Detail&amp;Reduction_Priority'!Y$1,FALSE)))</f>
        <v/>
      </c>
      <c r="Z79" s="178" t="str">
        <f>IF($B79="","",IF(VLOOKUP($B79,'RouteDetail&amp;ReductionPrioritySr'!$B$5:$AT$566,'Route_Detail&amp;Reduction_Priority'!Z$1,FALSE)="","",VLOOKUP($B79,'RouteDetail&amp;ReductionPrioritySr'!$B$5:$AT$566,'Route_Detail&amp;Reduction_Priority'!Z$1,FALSE)))</f>
        <v/>
      </c>
      <c r="AA79" s="178" t="str">
        <f>IF($B79="","",IF(VLOOKUP($B79,'RouteDetail&amp;ReductionPrioritySr'!$B$5:$AT$566,'Route_Detail&amp;Reduction_Priority'!AA$1,FALSE)="","",VLOOKUP($B79,'RouteDetail&amp;ReductionPrioritySr'!$B$5:$AT$566,'Route_Detail&amp;Reduction_Priority'!AA$1,FALSE)))</f>
        <v/>
      </c>
      <c r="AB79" s="178" t="str">
        <f>IF($B79="","",IF(VLOOKUP($B79,'RouteDetail&amp;ReductionPrioritySr'!$B$5:$AT$566,'Route_Detail&amp;Reduction_Priority'!AB$1,FALSE)="","",VLOOKUP($B79,'RouteDetail&amp;ReductionPrioritySr'!$B$5:$AT$566,'Route_Detail&amp;Reduction_Priority'!AB$1,FALSE)))</f>
        <v/>
      </c>
      <c r="AC79" s="178" t="str">
        <f>IF($B79="","",IF(VLOOKUP($B79,'RouteDetail&amp;ReductionPrioritySr'!$B$5:$AT$566,'Route_Detail&amp;Reduction_Priority'!AC$1,FALSE)="","",VLOOKUP($B79,'RouteDetail&amp;ReductionPrioritySr'!$B$5:$AT$566,'Route_Detail&amp;Reduction_Priority'!AC$1,FALSE)))</f>
        <v/>
      </c>
      <c r="AD79" s="350" t="str">
        <f>IF($B79="","",IF(VLOOKUP($B79,'RouteDetail&amp;ReductionPrioritySr'!$B$5:$AT$566,'Route_Detail&amp;Reduction_Priority'!AD$1,FALSE)=0,"",VLOOKUP($B79,'RouteDetail&amp;ReductionPrioritySr'!$B$5:$AT$566,'Route_Detail&amp;Reduction_Priority'!AD$1,FALSE)))</f>
        <v/>
      </c>
      <c r="AE79" s="397" t="str">
        <f>IF($B79="","",IF(VLOOKUP($B79,'RouteDetail&amp;ReductionPrioritySr'!$B$5:$AT$566,'Route_Detail&amp;Reduction_Priority'!AE$1,FALSE)=0,"",VLOOKUP($B79,'RouteDetail&amp;ReductionPrioritySr'!$B$5:$AT$566,'Route_Detail&amp;Reduction_Priority'!AE$1,FALSE)))</f>
        <v>Use revised Route 73.</v>
      </c>
      <c r="AF79" s="147">
        <f>IF($B79="","",IF(VLOOKUP($B79,'RouteDetail&amp;ReductionPrioritySr'!$B$5:$AT$566,'Route_Detail&amp;Reduction_Priority'!AF$1,FALSE)="","",VLOOKUP($B79,'RouteDetail&amp;ReductionPrioritySr'!$B$5:$AT$566,'Route_Detail&amp;Reduction_Priority'!AF$1,FALSE)))</f>
        <v>3</v>
      </c>
      <c r="AG79" s="147">
        <f>IF($B79="","",IF(VLOOKUP($B79,'RouteDetail&amp;ReductionPrioritySr'!$B$5:$AT$566,'Route_Detail&amp;Reduction_Priority'!AG$1,FALSE)="","",VLOOKUP($B79,'RouteDetail&amp;ReductionPrioritySr'!$B$5:$AT$566,'Route_Detail&amp;Reduction_Priority'!AG$1,FALSE)))</f>
        <v>2</v>
      </c>
      <c r="AH79" s="147">
        <f>IF($B79="","",IF(VLOOKUP($B79,'RouteDetail&amp;ReductionPrioritySr'!$B$5:$AT$566,'Route_Detail&amp;Reduction_Priority'!AH$1,FALSE)="","",VLOOKUP($B79,'RouteDetail&amp;ReductionPrioritySr'!$B$5:$AT$566,'Route_Detail&amp;Reduction_Priority'!AH$1,FALSE)))</f>
        <v>4</v>
      </c>
      <c r="AI79" s="147">
        <f>IF($B79="","",IF(VLOOKUP($B79,'RouteDetail&amp;ReductionPrioritySr'!$B$5:$AT$566,'Route_Detail&amp;Reduction_Priority'!AI$1,FALSE)="","",VLOOKUP($B79,'RouteDetail&amp;ReductionPrioritySr'!$B$5:$AT$566,'Route_Detail&amp;Reduction_Priority'!AI$1,FALSE)))</f>
        <v>4</v>
      </c>
      <c r="AJ79" s="147">
        <f>IF($B79="","",IF(VLOOKUP($B79,'RouteDetail&amp;ReductionPrioritySr'!$B$5:$AT$566,'Route_Detail&amp;Reduction_Priority'!AJ$1,FALSE)="","",VLOOKUP($B79,'RouteDetail&amp;ReductionPrioritySr'!$B$5:$AT$566,'Route_Detail&amp;Reduction_Priority'!AJ$1,FALSE)))</f>
        <v>2</v>
      </c>
      <c r="AK79" s="147">
        <f>IF($B79="","",IF(VLOOKUP($B79,'RouteDetail&amp;ReductionPrioritySr'!$B$5:$AT$566,'Route_Detail&amp;Reduction_Priority'!AK$1,FALSE)="","",VLOOKUP($B79,'RouteDetail&amp;ReductionPrioritySr'!$B$5:$AT$566,'Route_Detail&amp;Reduction_Priority'!AK$1,FALSE)))</f>
        <v>2</v>
      </c>
    </row>
    <row r="80" spans="1:37" ht="15" customHeight="1" x14ac:dyDescent="0.25">
      <c r="A80">
        <v>58</v>
      </c>
      <c r="B80" s="110">
        <f>IF(HLOOKUP($C$3,'Route by Jurisdiction'!$A$1:$AP$214,A80,FALSE)="","",HLOOKUP($C$3,'Route by Jurisdiction'!$A$1:$AP$214,A80,FALSE))</f>
        <v>68</v>
      </c>
      <c r="C80" s="110" t="str">
        <f>IF($B80="","",IF(VLOOKUP($B80,'RouteDetail&amp;ReductionPrioritySr'!$B$5:$T$566,'Route_Detail&amp;Reduction_Priority'!C$1,FALSE)="","",VLOOKUP($B80,'RouteDetail&amp;ReductionPrioritySr'!$B$5:$T$566,'Route_Detail&amp;Reduction_Priority'!C$1,FALSE)))</f>
        <v>68*</v>
      </c>
      <c r="D80" s="71" t="str">
        <f>IF($B80="","",IF(VLOOKUP($B80,'RouteDetail&amp;ReductionPrioritySr'!$B$5:$T$566,'Route_Detail&amp;Reduction_Priority'!D$1,FALSE)="","",VLOOKUP($B80,'RouteDetail&amp;ReductionPrioritySr'!$B$5:$T$566,'Route_Detail&amp;Reduction_Priority'!D$1,FALSE)))</f>
        <v>Northgate TC - Ravenna - University District</v>
      </c>
      <c r="E80" s="170">
        <f>IF($B80="","",IF(VLOOKUP($B80,'RouteDetail&amp;ReductionPrioritySr'!$B$5:$T$566,'Route_Detail&amp;Reduction_Priority'!E$1,FALSE)="","",VLOOKUP($B80,'RouteDetail&amp;ReductionPrioritySr'!$B$5:$T$566,'Route_Detail&amp;Reduction_Priority'!E$1,FALSE)))</f>
        <v>39.799999999999997</v>
      </c>
      <c r="F80" s="162">
        <f>IF($B80="","",IF(VLOOKUP($B80,'RouteDetail&amp;ReductionPrioritySr'!$B$5:$T$566,'Route_Detail&amp;Reduction_Priority'!F$1,FALSE)="","",VLOOKUP($B80,'RouteDetail&amp;ReductionPrioritySr'!$B$5:$T$566,'Route_Detail&amp;Reduction_Priority'!F$1,FALSE)))</f>
        <v>8.6999999999999993</v>
      </c>
      <c r="G80" s="162">
        <f>IF($B80="","",IF(VLOOKUP($B80,'RouteDetail&amp;ReductionPrioritySr'!$B$5:$T$566,'Route_Detail&amp;Reduction_Priority'!G$1,FALSE)="","",VLOOKUP($B80,'RouteDetail&amp;ReductionPrioritySr'!$B$5:$T$566,'Route_Detail&amp;Reduction_Priority'!G$1,FALSE)))</f>
        <v>56.5</v>
      </c>
      <c r="H80" s="162">
        <f>IF($B80="","",IF(VLOOKUP($B80,'RouteDetail&amp;ReductionPrioritySr'!$B$5:$T$566,'Route_Detail&amp;Reduction_Priority'!H$1,FALSE)="","",VLOOKUP($B80,'RouteDetail&amp;ReductionPrioritySr'!$B$5:$T$566,'Route_Detail&amp;Reduction_Priority'!H$1,FALSE)))</f>
        <v>13.6</v>
      </c>
      <c r="I80" s="162" t="str">
        <f>IF($B80="","",IF(VLOOKUP($B80,'RouteDetail&amp;ReductionPrioritySr'!$B$5:$T$566,'Route_Detail&amp;Reduction_Priority'!I$1,FALSE)="","",VLOOKUP($B80,'RouteDetail&amp;ReductionPrioritySr'!$B$5:$T$566,'Route_Detail&amp;Reduction_Priority'!I$1,FALSE)))</f>
        <v xml:space="preserve"> </v>
      </c>
      <c r="J80" s="171" t="str">
        <f>IF($B80="","",IF(VLOOKUP($B80,'RouteDetail&amp;ReductionPrioritySr'!$B$5:$T$566,'Route_Detail&amp;Reduction_Priority'!J$1,FALSE)="","",VLOOKUP($B80,'RouteDetail&amp;ReductionPrioritySr'!$B$5:$T$566,'Route_Detail&amp;Reduction_Priority'!J$1,FALSE)))</f>
        <v xml:space="preserve"> </v>
      </c>
      <c r="K80" s="62">
        <f>IF($B80="","",IF(VLOOKUP($B80,'RouteDetail&amp;ReductionPrioritySr'!$B$5:$T$566,'Route_Detail&amp;Reduction_Priority'!K$1,FALSE)="","",VLOOKUP($B80,'RouteDetail&amp;ReductionPrioritySr'!$B$5:$T$566,'Route_Detail&amp;Reduction_Priority'!K$1,FALSE)))</f>
        <v>70</v>
      </c>
      <c r="L80" s="62" t="str">
        <f>IF($B80="","",IF(VLOOKUP($B80,'RouteDetail&amp;ReductionPrioritySr'!$B$5:$T$566,'Route_Detail&amp;Reduction_Priority'!L$1,FALSE)="","",VLOOKUP($B80,'RouteDetail&amp;ReductionPrioritySr'!$B$5:$T$566,'Route_Detail&amp;Reduction_Priority'!L$1,FALSE)))</f>
        <v>Very Frequent</v>
      </c>
      <c r="M80" s="110" t="str">
        <f>IF($B80="","",IF(VLOOKUP($B80,'RouteDetail&amp;ReductionPrioritySr'!$B$5:$T$566,'Route_Detail&amp;Reduction_Priority'!M$1,FALSE)="","",VLOOKUP($B80,'RouteDetail&amp;ReductionPrioritySr'!$B$5:$T$566,'Route_Detail&amp;Reduction_Priority'!M$1,FALSE)))</f>
        <v/>
      </c>
      <c r="N80" s="112" t="str">
        <f>IF($B80="","",IF(VLOOKUP($B80,'RouteDetail&amp;ReductionPrioritySr'!$B$5:$T$566,'Route_Detail&amp;Reduction_Priority'!N$1,FALSE)="","",VLOOKUP($B80,'RouteDetail&amp;ReductionPrioritySr'!$B$5:$T$566,'Route_Detail&amp;Reduction_Priority'!N$1,FALSE)))</f>
        <v/>
      </c>
      <c r="O80" s="110" t="str">
        <f>IF($B80="","",IF(VLOOKUP($B80,'RouteDetail&amp;ReductionPrioritySr'!$B$5:$T$566,'Route_Detail&amp;Reduction_Priority'!O$1,FALSE)="","",VLOOKUP($B80,'RouteDetail&amp;ReductionPrioritySr'!$B$5:$T$566,'Route_Detail&amp;Reduction_Priority'!O$1,FALSE)))</f>
        <v>Below</v>
      </c>
      <c r="P80" s="111" t="str">
        <f>IF($B80="","",IF(VLOOKUP($B80,'RouteDetail&amp;ReductionPrioritySr'!$B$5:$T$566,'Route_Detail&amp;Reduction_Priority'!P$1,FALSE)="","",VLOOKUP($B80,'RouteDetail&amp;ReductionPrioritySr'!$B$5:$T$566,'Route_Detail&amp;Reduction_Priority'!P$1,FALSE)))</f>
        <v>Below</v>
      </c>
      <c r="Q80" s="112" t="str">
        <f>IF($B80="","",IF(VLOOKUP($B80,'RouteDetail&amp;ReductionPrioritySr'!$B$5:$T$566,'Route_Detail&amp;Reduction_Priority'!Q$1,FALSE)="","",VLOOKUP($B80,'RouteDetail&amp;ReductionPrioritySr'!$B$5:$T$566,'Route_Detail&amp;Reduction_Priority'!Q$1,FALSE)))</f>
        <v>Below</v>
      </c>
      <c r="R80" s="110">
        <f>IF($B80="","",IF(VLOOKUP($B80,'RouteDetail&amp;ReductionPrioritySr'!$B$5:$T$566,'Route_Detail&amp;Reduction_Priority'!R$1,FALSE)="","",VLOOKUP($B80,'RouteDetail&amp;ReductionPrioritySr'!$B$5:$T$566,'Route_Detail&amp;Reduction_Priority'!R$1,FALSE)))</f>
        <v>4</v>
      </c>
      <c r="S80" s="111" t="str">
        <f>IF($B80="","",IF(VLOOKUP($B80,'RouteDetail&amp;ReductionPrioritySr'!$B$5:$T$566,'Route_Detail&amp;Reduction_Priority'!S$1,FALSE)="","",VLOOKUP($B80,'RouteDetail&amp;ReductionPrioritySr'!$B$5:$T$566,'Route_Detail&amp;Reduction_Priority'!S$1,FALSE)))</f>
        <v>-</v>
      </c>
      <c r="T80" s="175" t="str">
        <f>IF($B80="","",IF(VLOOKUP($B80,'RouteDetail&amp;ReductionPrioritySr'!$B$5:$T$566,'Route_Detail&amp;Reduction_Priority'!T$1,FALSE)="","",VLOOKUP($B80,'RouteDetail&amp;ReductionPrioritySr'!$B$5:$T$566,'Route_Detail&amp;Reduction_Priority'!T$1,FALSE)))</f>
        <v>-</v>
      </c>
      <c r="U80" s="348" t="str">
        <f>IF($B80="","",IF(VLOOKUP($B80,'RouteDetail&amp;ReductionPrioritySr'!$B$5:$AT$566,'Route_Detail&amp;Reduction_Priority'!U$1,FALSE)="","",VLOOKUP($B80,'RouteDetail&amp;ReductionPrioritySr'!$B$5:$AT$566,'Route_Detail&amp;Reduction_Priority'!U$1,FALSE)))</f>
        <v>Deleted</v>
      </c>
      <c r="V80" s="53" t="str">
        <f>IF($B80="","",IF(VLOOKUP($B80,'RouteDetail&amp;ReductionPrioritySr'!$B$5:$AT$566,'Route_Detail&amp;Reduction_Priority'!V$1,FALSE)=0,"",VLOOKUP($B80,'RouteDetail&amp;ReductionPrioritySr'!$B$5:$AT$566,'Route_Detail&amp;Reduction_Priority'!V$1,FALSE)))</f>
        <v>Restructure</v>
      </c>
      <c r="W80" s="358">
        <f>IF($B80="","",IF(VLOOKUP($B80,'RouteDetail&amp;ReductionPrioritySr'!$B$5:$AT$566,'Route_Detail&amp;Reduction_Priority'!W$1,FALSE)=0,"",VLOOKUP($B80,'RouteDetail&amp;ReductionPrioritySr'!$B$5:$AT$566,'Route_Detail&amp;Reduction_Priority'!W$1,FALSE)))</f>
        <v>42156</v>
      </c>
      <c r="X80" s="395" t="str">
        <f>IF($B80="","",IF(VLOOKUP($B80,'RouteDetail&amp;ReductionPrioritySr'!$B$5:$AT$566,'Route_Detail&amp;Reduction_Priority'!X$1,FALSE)="","",VLOOKUP($B80,'RouteDetail&amp;ReductionPrioritySr'!$B$5:$AT$566,'Route_Detail&amp;Reduction_Priority'!X$1,FALSE)))</f>
        <v>Delete</v>
      </c>
      <c r="Y80" s="110" t="str">
        <f>IF($B80="","",IF(VLOOKUP($B80,'RouteDetail&amp;ReductionPrioritySr'!$B$5:$AT$566,'Route_Detail&amp;Reduction_Priority'!Y$1,FALSE)="","",VLOOKUP($B80,'RouteDetail&amp;ReductionPrioritySr'!$B$5:$AT$566,'Route_Detail&amp;Reduction_Priority'!Y$1,FALSE)))</f>
        <v/>
      </c>
      <c r="Z80" s="178" t="str">
        <f>IF($B80="","",IF(VLOOKUP($B80,'RouteDetail&amp;ReductionPrioritySr'!$B$5:$AT$566,'Route_Detail&amp;Reduction_Priority'!Z$1,FALSE)="","",VLOOKUP($B80,'RouteDetail&amp;ReductionPrioritySr'!$B$5:$AT$566,'Route_Detail&amp;Reduction_Priority'!Z$1,FALSE)))</f>
        <v/>
      </c>
      <c r="AA80" s="178" t="str">
        <f>IF($B80="","",IF(VLOOKUP($B80,'RouteDetail&amp;ReductionPrioritySr'!$B$5:$AT$566,'Route_Detail&amp;Reduction_Priority'!AA$1,FALSE)="","",VLOOKUP($B80,'RouteDetail&amp;ReductionPrioritySr'!$B$5:$AT$566,'Route_Detail&amp;Reduction_Priority'!AA$1,FALSE)))</f>
        <v/>
      </c>
      <c r="AB80" s="178" t="str">
        <f>IF($B80="","",IF(VLOOKUP($B80,'RouteDetail&amp;ReductionPrioritySr'!$B$5:$AT$566,'Route_Detail&amp;Reduction_Priority'!AB$1,FALSE)="","",VLOOKUP($B80,'RouteDetail&amp;ReductionPrioritySr'!$B$5:$AT$566,'Route_Detail&amp;Reduction_Priority'!AB$1,FALSE)))</f>
        <v/>
      </c>
      <c r="AC80" s="178" t="str">
        <f>IF($B80="","",IF(VLOOKUP($B80,'RouteDetail&amp;ReductionPrioritySr'!$B$5:$AT$566,'Route_Detail&amp;Reduction_Priority'!AC$1,FALSE)="","",VLOOKUP($B80,'RouteDetail&amp;ReductionPrioritySr'!$B$5:$AT$566,'Route_Detail&amp;Reduction_Priority'!AC$1,FALSE)))</f>
        <v/>
      </c>
      <c r="AD80" s="350" t="str">
        <f>IF($B80="","",IF(VLOOKUP($B80,'RouteDetail&amp;ReductionPrioritySr'!$B$5:$AT$566,'Route_Detail&amp;Reduction_Priority'!AD$1,FALSE)=0,"",VLOOKUP($B80,'RouteDetail&amp;ReductionPrioritySr'!$B$5:$AT$566,'Route_Detail&amp;Reduction_Priority'!AD$1,FALSE)))</f>
        <v/>
      </c>
      <c r="AE80" s="397" t="str">
        <f>IF($B80="","",IF(VLOOKUP($B80,'RouteDetail&amp;ReductionPrioritySr'!$B$5:$AT$566,'Route_Detail&amp;Reduction_Priority'!AE$1,FALSE)=0,"",VLOOKUP($B80,'RouteDetail&amp;ReductionPrioritySr'!$B$5:$AT$566,'Route_Detail&amp;Reduction_Priority'!AE$1,FALSE)))</f>
        <v>Along 25th Avenue NE use revised Route 372 Express.
In Roosevelt and Maple Leaf, use revised Route 73 on Roosevelt Way NE.</v>
      </c>
      <c r="AF80" s="147">
        <f>IF($B80="","",IF(VLOOKUP($B80,'RouteDetail&amp;ReductionPrioritySr'!$B$5:$AT$566,'Route_Detail&amp;Reduction_Priority'!AF$1,FALSE)="","",VLOOKUP($B80,'RouteDetail&amp;ReductionPrioritySr'!$B$5:$AT$566,'Route_Detail&amp;Reduction_Priority'!AF$1,FALSE)))</f>
        <v>3</v>
      </c>
      <c r="AG80" s="147">
        <f>IF($B80="","",IF(VLOOKUP($B80,'RouteDetail&amp;ReductionPrioritySr'!$B$5:$AT$566,'Route_Detail&amp;Reduction_Priority'!AG$1,FALSE)="","",VLOOKUP($B80,'RouteDetail&amp;ReductionPrioritySr'!$B$5:$AT$566,'Route_Detail&amp;Reduction_Priority'!AG$1,FALSE)))</f>
        <v>1</v>
      </c>
      <c r="AH80" s="147">
        <f>IF($B80="","",IF(VLOOKUP($B80,'RouteDetail&amp;ReductionPrioritySr'!$B$5:$AT$566,'Route_Detail&amp;Reduction_Priority'!AH$1,FALSE)="","",VLOOKUP($B80,'RouteDetail&amp;ReductionPrioritySr'!$B$5:$AT$566,'Route_Detail&amp;Reduction_Priority'!AH$1,FALSE)))</f>
        <v>4</v>
      </c>
      <c r="AI80" s="147">
        <f>IF($B80="","",IF(VLOOKUP($B80,'RouteDetail&amp;ReductionPrioritySr'!$B$5:$AT$566,'Route_Detail&amp;Reduction_Priority'!AI$1,FALSE)="","",VLOOKUP($B80,'RouteDetail&amp;ReductionPrioritySr'!$B$5:$AT$566,'Route_Detail&amp;Reduction_Priority'!AI$1,FALSE)))</f>
        <v>3</v>
      </c>
      <c r="AJ80" s="147" t="str">
        <f>IF($B80="","",IF(VLOOKUP($B80,'RouteDetail&amp;ReductionPrioritySr'!$B$5:$AT$566,'Route_Detail&amp;Reduction_Priority'!AJ$1,FALSE)="","",VLOOKUP($B80,'RouteDetail&amp;ReductionPrioritySr'!$B$5:$AT$566,'Route_Detail&amp;Reduction_Priority'!AJ$1,FALSE)))</f>
        <v/>
      </c>
      <c r="AK80" s="147" t="str">
        <f>IF($B80="","",IF(VLOOKUP($B80,'RouteDetail&amp;ReductionPrioritySr'!$B$5:$AT$566,'Route_Detail&amp;Reduction_Priority'!AK$1,FALSE)="","",VLOOKUP($B80,'RouteDetail&amp;ReductionPrioritySr'!$B$5:$AT$566,'Route_Detail&amp;Reduction_Priority'!AK$1,FALSE)))</f>
        <v/>
      </c>
    </row>
    <row r="81" spans="1:37" ht="15" customHeight="1" x14ac:dyDescent="0.25">
      <c r="A81">
        <v>59</v>
      </c>
      <c r="B81" s="110">
        <f>IF(HLOOKUP($C$3,'Route by Jurisdiction'!$A$1:$AP$214,A81,FALSE)="","",HLOOKUP($C$3,'Route by Jurisdiction'!$A$1:$AP$214,A81,FALSE))</f>
        <v>70</v>
      </c>
      <c r="C81" s="110" t="str">
        <f>IF($B81="","",IF(VLOOKUP($B81,'RouteDetail&amp;ReductionPrioritySr'!$B$5:$T$566,'Route_Detail&amp;Reduction_Priority'!C$1,FALSE)="","",VLOOKUP($B81,'RouteDetail&amp;ReductionPrioritySr'!$B$5:$T$566,'Route_Detail&amp;Reduction_Priority'!C$1,FALSE)))</f>
        <v>70*</v>
      </c>
      <c r="D81" s="71" t="str">
        <f>IF($B81="","",IF(VLOOKUP($B81,'RouteDetail&amp;ReductionPrioritySr'!$B$5:$T$566,'Route_Detail&amp;Reduction_Priority'!D$1,FALSE)="","",VLOOKUP($B81,'RouteDetail&amp;ReductionPrioritySr'!$B$5:$T$566,'Route_Detail&amp;Reduction_Priority'!D$1,FALSE)))</f>
        <v>University District - Seattle CBD</v>
      </c>
      <c r="E81" s="170">
        <f>IF($B81="","",IF(VLOOKUP($B81,'RouteDetail&amp;ReductionPrioritySr'!$B$5:$T$566,'Route_Detail&amp;Reduction_Priority'!E$1,FALSE)="","",VLOOKUP($B81,'RouteDetail&amp;ReductionPrioritySr'!$B$5:$T$566,'Route_Detail&amp;Reduction_Priority'!E$1,FALSE)))</f>
        <v>49.5</v>
      </c>
      <c r="F81" s="162">
        <f>IF($B81="","",IF(VLOOKUP($B81,'RouteDetail&amp;ReductionPrioritySr'!$B$5:$T$566,'Route_Detail&amp;Reduction_Priority'!F$1,FALSE)="","",VLOOKUP($B81,'RouteDetail&amp;ReductionPrioritySr'!$B$5:$T$566,'Route_Detail&amp;Reduction_Priority'!F$1,FALSE)))</f>
        <v>14.8</v>
      </c>
      <c r="G81" s="162">
        <f>IF($B81="","",IF(VLOOKUP($B81,'RouteDetail&amp;ReductionPrioritySr'!$B$5:$T$566,'Route_Detail&amp;Reduction_Priority'!G$1,FALSE)="","",VLOOKUP($B81,'RouteDetail&amp;ReductionPrioritySr'!$B$5:$T$566,'Route_Detail&amp;Reduction_Priority'!G$1,FALSE)))</f>
        <v>40</v>
      </c>
      <c r="H81" s="162">
        <f>IF($B81="","",IF(VLOOKUP($B81,'RouteDetail&amp;ReductionPrioritySr'!$B$5:$T$566,'Route_Detail&amp;Reduction_Priority'!H$1,FALSE)="","",VLOOKUP($B81,'RouteDetail&amp;ReductionPrioritySr'!$B$5:$T$566,'Route_Detail&amp;Reduction_Priority'!H$1,FALSE)))</f>
        <v>11.5</v>
      </c>
      <c r="I81" s="162" t="str">
        <f>IF($B81="","",IF(VLOOKUP($B81,'RouteDetail&amp;ReductionPrioritySr'!$B$5:$T$566,'Route_Detail&amp;Reduction_Priority'!I$1,FALSE)="","",VLOOKUP($B81,'RouteDetail&amp;ReductionPrioritySr'!$B$5:$T$566,'Route_Detail&amp;Reduction_Priority'!I$1,FALSE)))</f>
        <v xml:space="preserve"> </v>
      </c>
      <c r="J81" s="171" t="str">
        <f>IF($B81="","",IF(VLOOKUP($B81,'RouteDetail&amp;ReductionPrioritySr'!$B$5:$T$566,'Route_Detail&amp;Reduction_Priority'!J$1,FALSE)="","",VLOOKUP($B81,'RouteDetail&amp;ReductionPrioritySr'!$B$5:$T$566,'Route_Detail&amp;Reduction_Priority'!J$1,FALSE)))</f>
        <v xml:space="preserve"> </v>
      </c>
      <c r="K81" s="62">
        <f>IF($B81="","",IF(VLOOKUP($B81,'RouteDetail&amp;ReductionPrioritySr'!$B$5:$T$566,'Route_Detail&amp;Reduction_Priority'!K$1,FALSE)="","",VLOOKUP($B81,'RouteDetail&amp;ReductionPrioritySr'!$B$5:$T$566,'Route_Detail&amp;Reduction_Priority'!K$1,FALSE)))</f>
        <v>104</v>
      </c>
      <c r="L81" s="62" t="str">
        <f>IF($B81="","",IF(VLOOKUP($B81,'RouteDetail&amp;ReductionPrioritySr'!$B$5:$T$566,'Route_Detail&amp;Reduction_Priority'!L$1,FALSE)="","",VLOOKUP($B81,'RouteDetail&amp;ReductionPrioritySr'!$B$5:$T$566,'Route_Detail&amp;Reduction_Priority'!L$1,FALSE)))</f>
        <v>Very Frequent</v>
      </c>
      <c r="M81" s="110" t="str">
        <f>IF($B81="","",IF(VLOOKUP($B81,'RouteDetail&amp;ReductionPrioritySr'!$B$5:$T$566,'Route_Detail&amp;Reduction_Priority'!M$1,FALSE)="","",VLOOKUP($B81,'RouteDetail&amp;ReductionPrioritySr'!$B$5:$T$566,'Route_Detail&amp;Reduction_Priority'!M$1,FALSE)))</f>
        <v/>
      </c>
      <c r="N81" s="112" t="str">
        <f>IF($B81="","",IF(VLOOKUP($B81,'RouteDetail&amp;ReductionPrioritySr'!$B$5:$T$566,'Route_Detail&amp;Reduction_Priority'!N$1,FALSE)="","",VLOOKUP($B81,'RouteDetail&amp;ReductionPrioritySr'!$B$5:$T$566,'Route_Detail&amp;Reduction_Priority'!N$1,FALSE)))</f>
        <v/>
      </c>
      <c r="O81" s="110" t="str">
        <f>IF($B81="","",IF(VLOOKUP($B81,'RouteDetail&amp;ReductionPrioritySr'!$B$5:$T$566,'Route_Detail&amp;Reduction_Priority'!O$1,FALSE)="","",VLOOKUP($B81,'RouteDetail&amp;ReductionPrioritySr'!$B$5:$T$566,'Route_Detail&amp;Reduction_Priority'!O$1,FALSE)))</f>
        <v>At</v>
      </c>
      <c r="P81" s="111" t="str">
        <f>IF($B81="","",IF(VLOOKUP($B81,'RouteDetail&amp;ReductionPrioritySr'!$B$5:$T$566,'Route_Detail&amp;Reduction_Priority'!P$1,FALSE)="","",VLOOKUP($B81,'RouteDetail&amp;ReductionPrioritySr'!$B$5:$T$566,'Route_Detail&amp;Reduction_Priority'!P$1,FALSE)))</f>
        <v>At</v>
      </c>
      <c r="Q81" s="112" t="str">
        <f>IF($B81="","",IF(VLOOKUP($B81,'RouteDetail&amp;ReductionPrioritySr'!$B$5:$T$566,'Route_Detail&amp;Reduction_Priority'!Q$1,FALSE)="","",VLOOKUP($B81,'RouteDetail&amp;ReductionPrioritySr'!$B$5:$T$566,'Route_Detail&amp;Reduction_Priority'!Q$1,FALSE)))</f>
        <v>Above</v>
      </c>
      <c r="R81" s="110" t="str">
        <f>IF($B81="","",IF(VLOOKUP($B81,'RouteDetail&amp;ReductionPrioritySr'!$B$5:$T$566,'Route_Detail&amp;Reduction_Priority'!R$1,FALSE)="","",VLOOKUP($B81,'RouteDetail&amp;ReductionPrioritySr'!$B$5:$T$566,'Route_Detail&amp;Reduction_Priority'!R$1,FALSE)))</f>
        <v>-</v>
      </c>
      <c r="S81" s="111">
        <f>IF($B81="","",IF(VLOOKUP($B81,'RouteDetail&amp;ReductionPrioritySr'!$B$5:$T$566,'Route_Detail&amp;Reduction_Priority'!S$1,FALSE)="","",VLOOKUP($B81,'RouteDetail&amp;ReductionPrioritySr'!$B$5:$T$566,'Route_Detail&amp;Reduction_Priority'!S$1,FALSE)))</f>
        <v>3</v>
      </c>
      <c r="T81" s="175" t="str">
        <f>IF($B81="","",IF(VLOOKUP($B81,'RouteDetail&amp;ReductionPrioritySr'!$B$5:$T$566,'Route_Detail&amp;Reduction_Priority'!T$1,FALSE)="","",VLOOKUP($B81,'RouteDetail&amp;ReductionPrioritySr'!$B$5:$T$566,'Route_Detail&amp;Reduction_Priority'!T$1,FALSE)))</f>
        <v>-</v>
      </c>
      <c r="U81" s="348" t="str">
        <f>IF($B81="","",IF(VLOOKUP($B81,'RouteDetail&amp;ReductionPrioritySr'!$B$5:$AT$566,'Route_Detail&amp;Reduction_Priority'!U$1,FALSE)="","",VLOOKUP($B81,'RouteDetail&amp;ReductionPrioritySr'!$B$5:$AT$566,'Route_Detail&amp;Reduction_Priority'!U$1,FALSE)))</f>
        <v>Revised</v>
      </c>
      <c r="V81" s="53" t="str">
        <f>IF($B81="","",IF(VLOOKUP($B81,'RouteDetail&amp;ReductionPrioritySr'!$B$5:$AT$566,'Route_Detail&amp;Reduction_Priority'!V$1,FALSE)=0,"",VLOOKUP($B81,'RouteDetail&amp;ReductionPrioritySr'!$B$5:$AT$566,'Route_Detail&amp;Reduction_Priority'!V$1,FALSE)))</f>
        <v>Restructure</v>
      </c>
      <c r="W81" s="358">
        <f>IF($B81="","",IF(VLOOKUP($B81,'RouteDetail&amp;ReductionPrioritySr'!$B$5:$AT$566,'Route_Detail&amp;Reduction_Priority'!W$1,FALSE)=0,"",VLOOKUP($B81,'RouteDetail&amp;ReductionPrioritySr'!$B$5:$AT$566,'Route_Detail&amp;Reduction_Priority'!W$1,FALSE)))</f>
        <v>42248</v>
      </c>
      <c r="X81" s="395" t="str">
        <f>IF($B81="","",IF(VLOOKUP($B81,'RouteDetail&amp;ReductionPrioritySr'!$B$5:$AT$566,'Route_Detail&amp;Reduction_Priority'!X$1,FALSE)="","",VLOOKUP($B81,'RouteDetail&amp;ReductionPrioritySr'!$B$5:$AT$566,'Route_Detail&amp;Reduction_Priority'!X$1,FALSE)))</f>
        <v>Connect Route 70 with Route 36 to make the route more efficient to operate.
Operate service more often during commute hours and add Sunday service to match the service levels on Route 36.</v>
      </c>
      <c r="Y81" s="110">
        <f>IF($B81="","",IF(VLOOKUP($B81,'RouteDetail&amp;ReductionPrioritySr'!$B$5:$AT$566,'Route_Detail&amp;Reduction_Priority'!Y$1,FALSE)="","",VLOOKUP($B81,'RouteDetail&amp;ReductionPrioritySr'!$B$5:$AT$566,'Route_Detail&amp;Reduction_Priority'!Y$1,FALSE)))</f>
        <v>10</v>
      </c>
      <c r="Z81" s="178">
        <f>IF($B81="","",IF(VLOOKUP($B81,'RouteDetail&amp;ReductionPrioritySr'!$B$5:$AT$566,'Route_Detail&amp;Reduction_Priority'!Z$1,FALSE)="","",VLOOKUP($B81,'RouteDetail&amp;ReductionPrioritySr'!$B$5:$AT$566,'Route_Detail&amp;Reduction_Priority'!Z$1,FALSE)))</f>
        <v>15</v>
      </c>
      <c r="AA81" s="178" t="str">
        <f>IF($B81="","",IF(VLOOKUP($B81,'RouteDetail&amp;ReductionPrioritySr'!$B$5:$AT$566,'Route_Detail&amp;Reduction_Priority'!AA$1,FALSE)="","",VLOOKUP($B81,'RouteDetail&amp;ReductionPrioritySr'!$B$5:$AT$566,'Route_Detail&amp;Reduction_Priority'!AA$1,FALSE)))</f>
        <v/>
      </c>
      <c r="AB81" s="178">
        <f>IF($B81="","",IF(VLOOKUP($B81,'RouteDetail&amp;ReductionPrioritySr'!$B$5:$AT$566,'Route_Detail&amp;Reduction_Priority'!AB$1,FALSE)="","",VLOOKUP($B81,'RouteDetail&amp;ReductionPrioritySr'!$B$5:$AT$566,'Route_Detail&amp;Reduction_Priority'!AB$1,FALSE)))</f>
        <v>15</v>
      </c>
      <c r="AC81" s="178">
        <f>IF($B81="","",IF(VLOOKUP($B81,'RouteDetail&amp;ReductionPrioritySr'!$B$5:$AT$566,'Route_Detail&amp;Reduction_Priority'!AC$1,FALSE)="","",VLOOKUP($B81,'RouteDetail&amp;ReductionPrioritySr'!$B$5:$AT$566,'Route_Detail&amp;Reduction_Priority'!AC$1,FALSE)))</f>
        <v>20</v>
      </c>
      <c r="AD81" s="350" t="str">
        <f>IF($B81="","",IF(VLOOKUP($B81,'RouteDetail&amp;ReductionPrioritySr'!$B$5:$AT$566,'Route_Detail&amp;Reduction_Priority'!AD$1,FALSE)=0,"",VLOOKUP($B81,'RouteDetail&amp;ReductionPrioritySr'!$B$5:$AT$566,'Route_Detail&amp;Reduction_Priority'!AD$1,FALSE)))</f>
        <v>Before 7:00 PM</v>
      </c>
      <c r="AE81" s="397" t="str">
        <f>IF($B81="","",IF(VLOOKUP($B81,'RouteDetail&amp;ReductionPrioritySr'!$B$5:$AT$566,'Route_Detail&amp;Reduction_Priority'!AE$1,FALSE)=0,"",VLOOKUP($B81,'RouteDetail&amp;ReductionPrioritySr'!$B$5:$AT$566,'Route_Detail&amp;Reduction_Priority'!AE$1,FALSE)))</f>
        <v/>
      </c>
      <c r="AF81" s="147">
        <f>IF($B81="","",IF(VLOOKUP($B81,'RouteDetail&amp;ReductionPrioritySr'!$B$5:$AT$566,'Route_Detail&amp;Reduction_Priority'!AF$1,FALSE)="","",VLOOKUP($B81,'RouteDetail&amp;ReductionPrioritySr'!$B$5:$AT$566,'Route_Detail&amp;Reduction_Priority'!AF$1,FALSE)))</f>
        <v>4</v>
      </c>
      <c r="AG81" s="147">
        <f>IF($B81="","",IF(VLOOKUP($B81,'RouteDetail&amp;ReductionPrioritySr'!$B$5:$AT$566,'Route_Detail&amp;Reduction_Priority'!AG$1,FALSE)="","",VLOOKUP($B81,'RouteDetail&amp;ReductionPrioritySr'!$B$5:$AT$566,'Route_Detail&amp;Reduction_Priority'!AG$1,FALSE)))</f>
        <v>3</v>
      </c>
      <c r="AH81" s="147">
        <f>IF($B81="","",IF(VLOOKUP($B81,'RouteDetail&amp;ReductionPrioritySr'!$B$5:$AT$566,'Route_Detail&amp;Reduction_Priority'!AH$1,FALSE)="","",VLOOKUP($B81,'RouteDetail&amp;ReductionPrioritySr'!$B$5:$AT$566,'Route_Detail&amp;Reduction_Priority'!AH$1,FALSE)))</f>
        <v>2</v>
      </c>
      <c r="AI81" s="147">
        <f>IF($B81="","",IF(VLOOKUP($B81,'RouteDetail&amp;ReductionPrioritySr'!$B$5:$AT$566,'Route_Detail&amp;Reduction_Priority'!AI$1,FALSE)="","",VLOOKUP($B81,'RouteDetail&amp;ReductionPrioritySr'!$B$5:$AT$566,'Route_Detail&amp;Reduction_Priority'!AI$1,FALSE)))</f>
        <v>2</v>
      </c>
      <c r="AJ81" s="147" t="str">
        <f>IF($B81="","",IF(VLOOKUP($B81,'RouteDetail&amp;ReductionPrioritySr'!$B$5:$AT$566,'Route_Detail&amp;Reduction_Priority'!AJ$1,FALSE)="","",VLOOKUP($B81,'RouteDetail&amp;ReductionPrioritySr'!$B$5:$AT$566,'Route_Detail&amp;Reduction_Priority'!AJ$1,FALSE)))</f>
        <v/>
      </c>
      <c r="AK81" s="147" t="str">
        <f>IF($B81="","",IF(VLOOKUP($B81,'RouteDetail&amp;ReductionPrioritySr'!$B$5:$AT$566,'Route_Detail&amp;Reduction_Priority'!AK$1,FALSE)="","",VLOOKUP($B81,'RouteDetail&amp;ReductionPrioritySr'!$B$5:$AT$566,'Route_Detail&amp;Reduction_Priority'!AK$1,FALSE)))</f>
        <v/>
      </c>
    </row>
    <row r="82" spans="1:37" ht="15" customHeight="1" x14ac:dyDescent="0.25">
      <c r="A82">
        <v>60</v>
      </c>
      <c r="B82" s="110">
        <f>IF(HLOOKUP($C$3,'Route by Jurisdiction'!$A$1:$AP$214,A82,FALSE)="","",HLOOKUP($C$3,'Route by Jurisdiction'!$A$1:$AP$214,A82,FALSE))</f>
        <v>71</v>
      </c>
      <c r="C82" s="110" t="str">
        <f>IF($B82="","",IF(VLOOKUP($B82,'RouteDetail&amp;ReductionPrioritySr'!$B$5:$T$566,'Route_Detail&amp;Reduction_Priority'!C$1,FALSE)="","",VLOOKUP($B82,'RouteDetail&amp;ReductionPrioritySr'!$B$5:$T$566,'Route_Detail&amp;Reduction_Priority'!C$1,FALSE)))</f>
        <v>71*</v>
      </c>
      <c r="D82" s="71" t="str">
        <f>IF($B82="","",IF(VLOOKUP($B82,'RouteDetail&amp;ReductionPrioritySr'!$B$5:$T$566,'Route_Detail&amp;Reduction_Priority'!D$1,FALSE)="","",VLOOKUP($B82,'RouteDetail&amp;ReductionPrioritySr'!$B$5:$T$566,'Route_Detail&amp;Reduction_Priority'!D$1,FALSE)))</f>
        <v>Wedgwood - University District - Seattle CBD</v>
      </c>
      <c r="E82" s="170">
        <f>IF($B82="","",IF(VLOOKUP($B82,'RouteDetail&amp;ReductionPrioritySr'!$B$5:$T$566,'Route_Detail&amp;Reduction_Priority'!E$1,FALSE)="","",VLOOKUP($B82,'RouteDetail&amp;ReductionPrioritySr'!$B$5:$T$566,'Route_Detail&amp;Reduction_Priority'!E$1,FALSE)))</f>
        <v>63.9</v>
      </c>
      <c r="F82" s="162">
        <f>IF($B82="","",IF(VLOOKUP($B82,'RouteDetail&amp;ReductionPrioritySr'!$B$5:$T$566,'Route_Detail&amp;Reduction_Priority'!F$1,FALSE)="","",VLOOKUP($B82,'RouteDetail&amp;ReductionPrioritySr'!$B$5:$T$566,'Route_Detail&amp;Reduction_Priority'!F$1,FALSE)))</f>
        <v>20.2</v>
      </c>
      <c r="G82" s="162">
        <f>IF($B82="","",IF(VLOOKUP($B82,'RouteDetail&amp;ReductionPrioritySr'!$B$5:$T$566,'Route_Detail&amp;Reduction_Priority'!G$1,FALSE)="","",VLOOKUP($B82,'RouteDetail&amp;ReductionPrioritySr'!$B$5:$T$566,'Route_Detail&amp;Reduction_Priority'!G$1,FALSE)))</f>
        <v>57.4</v>
      </c>
      <c r="H82" s="162">
        <f>IF($B82="","",IF(VLOOKUP($B82,'RouteDetail&amp;ReductionPrioritySr'!$B$5:$T$566,'Route_Detail&amp;Reduction_Priority'!H$1,FALSE)="","",VLOOKUP($B82,'RouteDetail&amp;ReductionPrioritySr'!$B$5:$T$566,'Route_Detail&amp;Reduction_Priority'!H$1,FALSE)))</f>
        <v>19</v>
      </c>
      <c r="I82" s="162">
        <f>IF($B82="","",IF(VLOOKUP($B82,'RouteDetail&amp;ReductionPrioritySr'!$B$5:$T$566,'Route_Detail&amp;Reduction_Priority'!I$1,FALSE)="","",VLOOKUP($B82,'RouteDetail&amp;ReductionPrioritySr'!$B$5:$T$566,'Route_Detail&amp;Reduction_Priority'!I$1,FALSE)))</f>
        <v>44.2</v>
      </c>
      <c r="J82" s="171">
        <f>IF($B82="","",IF(VLOOKUP($B82,'RouteDetail&amp;ReductionPrioritySr'!$B$5:$T$566,'Route_Detail&amp;Reduction_Priority'!J$1,FALSE)="","",VLOOKUP($B82,'RouteDetail&amp;ReductionPrioritySr'!$B$5:$T$566,'Route_Detail&amp;Reduction_Priority'!J$1,FALSE)))</f>
        <v>14.5</v>
      </c>
      <c r="K82" s="62">
        <f>IF($B82="","",IF(VLOOKUP($B82,'RouteDetail&amp;ReductionPrioritySr'!$B$5:$T$566,'Route_Detail&amp;Reduction_Priority'!K$1,FALSE)="","",VLOOKUP($B82,'RouteDetail&amp;ReductionPrioritySr'!$B$5:$T$566,'Route_Detail&amp;Reduction_Priority'!K$1,FALSE)))</f>
        <v>110</v>
      </c>
      <c r="L82" s="62" t="str">
        <f>IF($B82="","",IF(VLOOKUP($B82,'RouteDetail&amp;ReductionPrioritySr'!$B$5:$T$566,'Route_Detail&amp;Reduction_Priority'!L$1,FALSE)="","",VLOOKUP($B82,'RouteDetail&amp;ReductionPrioritySr'!$B$5:$T$566,'Route_Detail&amp;Reduction_Priority'!L$1,FALSE)))</f>
        <v>Local</v>
      </c>
      <c r="M82" s="110" t="str">
        <f>IF($B82="","",IF(VLOOKUP($B82,'RouteDetail&amp;ReductionPrioritySr'!$B$5:$T$566,'Route_Detail&amp;Reduction_Priority'!M$1,FALSE)="","",VLOOKUP($B82,'RouteDetail&amp;ReductionPrioritySr'!$B$5:$T$566,'Route_Detail&amp;Reduction_Priority'!M$1,FALSE)))</f>
        <v/>
      </c>
      <c r="N82" s="112" t="str">
        <f>IF($B82="","",IF(VLOOKUP($B82,'RouteDetail&amp;ReductionPrioritySr'!$B$5:$T$566,'Route_Detail&amp;Reduction_Priority'!N$1,FALSE)="","",VLOOKUP($B82,'RouteDetail&amp;ReductionPrioritySr'!$B$5:$T$566,'Route_Detail&amp;Reduction_Priority'!N$1,FALSE)))</f>
        <v/>
      </c>
      <c r="O82" s="110" t="str">
        <f>IF($B82="","",IF(VLOOKUP($B82,'RouteDetail&amp;ReductionPrioritySr'!$B$5:$T$566,'Route_Detail&amp;Reduction_Priority'!O$1,FALSE)="","",VLOOKUP($B82,'RouteDetail&amp;ReductionPrioritySr'!$B$5:$T$566,'Route_Detail&amp;Reduction_Priority'!O$1,FALSE)))</f>
        <v>At</v>
      </c>
      <c r="P82" s="111" t="str">
        <f>IF($B82="","",IF(VLOOKUP($B82,'RouteDetail&amp;ReductionPrioritySr'!$B$5:$T$566,'Route_Detail&amp;Reduction_Priority'!P$1,FALSE)="","",VLOOKUP($B82,'RouteDetail&amp;ReductionPrioritySr'!$B$5:$T$566,'Route_Detail&amp;Reduction_Priority'!P$1,FALSE)))</f>
        <v>At</v>
      </c>
      <c r="Q82" s="112" t="str">
        <f>IF($B82="","",IF(VLOOKUP($B82,'RouteDetail&amp;ReductionPrioritySr'!$B$5:$T$566,'Route_Detail&amp;Reduction_Priority'!Q$1,FALSE)="","",VLOOKUP($B82,'RouteDetail&amp;ReductionPrioritySr'!$B$5:$T$566,'Route_Detail&amp;Reduction_Priority'!Q$1,FALSE)))</f>
        <v>At</v>
      </c>
      <c r="R82" s="110" t="str">
        <f>IF($B82="","",IF(VLOOKUP($B82,'RouteDetail&amp;ReductionPrioritySr'!$B$5:$T$566,'Route_Detail&amp;Reduction_Priority'!R$1,FALSE)="","",VLOOKUP($B82,'RouteDetail&amp;ReductionPrioritySr'!$B$5:$T$566,'Route_Detail&amp;Reduction_Priority'!R$1,FALSE)))</f>
        <v>-</v>
      </c>
      <c r="S82" s="111" t="str">
        <f>IF($B82="","",IF(VLOOKUP($B82,'RouteDetail&amp;ReductionPrioritySr'!$B$5:$T$566,'Route_Detail&amp;Reduction_Priority'!S$1,FALSE)="","",VLOOKUP($B82,'RouteDetail&amp;ReductionPrioritySr'!$B$5:$T$566,'Route_Detail&amp;Reduction_Priority'!S$1,FALSE)))</f>
        <v>-</v>
      </c>
      <c r="T82" s="175" t="str">
        <f>IF($B82="","",IF(VLOOKUP($B82,'RouteDetail&amp;ReductionPrioritySr'!$B$5:$T$566,'Route_Detail&amp;Reduction_Priority'!T$1,FALSE)="","",VLOOKUP($B82,'RouteDetail&amp;ReductionPrioritySr'!$B$5:$T$566,'Route_Detail&amp;Reduction_Priority'!T$1,FALSE)))</f>
        <v>-</v>
      </c>
      <c r="U82" s="348" t="str">
        <f>IF($B82="","",IF(VLOOKUP($B82,'RouteDetail&amp;ReductionPrioritySr'!$B$5:$AT$566,'Route_Detail&amp;Reduction_Priority'!U$1,FALSE)="","",VLOOKUP($B82,'RouteDetail&amp;ReductionPrioritySr'!$B$5:$AT$566,'Route_Detail&amp;Reduction_Priority'!U$1,FALSE)))</f>
        <v>Revised</v>
      </c>
      <c r="V82" s="53" t="str">
        <f>IF($B82="","",IF(VLOOKUP($B82,'RouteDetail&amp;ReductionPrioritySr'!$B$5:$AT$566,'Route_Detail&amp;Reduction_Priority'!V$1,FALSE)=0,"",VLOOKUP($B82,'RouteDetail&amp;ReductionPrioritySr'!$B$5:$AT$566,'Route_Detail&amp;Reduction_Priority'!V$1,FALSE)))</f>
        <v>Restructure</v>
      </c>
      <c r="W82" s="358">
        <f>IF($B82="","",IF(VLOOKUP($B82,'RouteDetail&amp;ReductionPrioritySr'!$B$5:$AT$566,'Route_Detail&amp;Reduction_Priority'!W$1,FALSE)=0,"",VLOOKUP($B82,'RouteDetail&amp;ReductionPrioritySr'!$B$5:$AT$566,'Route_Detail&amp;Reduction_Priority'!W$1,FALSE)))</f>
        <v>42156</v>
      </c>
      <c r="X82" s="395" t="str">
        <f>IF($B82="","",IF(VLOOKUP($B82,'RouteDetail&amp;ReductionPrioritySr'!$B$5:$AT$566,'Route_Detail&amp;Reduction_Priority'!X$1,FALSE)="","",VLOOKUP($B82,'RouteDetail&amp;ReductionPrioritySr'!$B$5:$AT$566,'Route_Detail&amp;Reduction_Priority'!X$1,FALSE)))</f>
        <v>Eliminate the part of the route north and south of NE 65th Street. 
Extend route to Roosevelt district for connections with revised Route 73 and to Sand Point for connections with Route 75.
Operate service less often on weekdays and eliminate weekend service.
End service earlier.</v>
      </c>
      <c r="Y82" s="110">
        <f>IF($B82="","",IF(VLOOKUP($B82,'RouteDetail&amp;ReductionPrioritySr'!$B$5:$AT$566,'Route_Detail&amp;Reduction_Priority'!Y$1,FALSE)="","",VLOOKUP($B82,'RouteDetail&amp;ReductionPrioritySr'!$B$5:$AT$566,'Route_Detail&amp;Reduction_Priority'!Y$1,FALSE)))</f>
        <v>60</v>
      </c>
      <c r="Z82" s="178">
        <f>IF($B82="","",IF(VLOOKUP($B82,'RouteDetail&amp;ReductionPrioritySr'!$B$5:$AT$566,'Route_Detail&amp;Reduction_Priority'!Z$1,FALSE)="","",VLOOKUP($B82,'RouteDetail&amp;ReductionPrioritySr'!$B$5:$AT$566,'Route_Detail&amp;Reduction_Priority'!Z$1,FALSE)))</f>
        <v>60</v>
      </c>
      <c r="AA82" s="178" t="str">
        <f>IF($B82="","",IF(VLOOKUP($B82,'RouteDetail&amp;ReductionPrioritySr'!$B$5:$AT$566,'Route_Detail&amp;Reduction_Priority'!AA$1,FALSE)="","",VLOOKUP($B82,'RouteDetail&amp;ReductionPrioritySr'!$B$5:$AT$566,'Route_Detail&amp;Reduction_Priority'!AA$1,FALSE)))</f>
        <v/>
      </c>
      <c r="AB82" s="178" t="str">
        <f>IF($B82="","",IF(VLOOKUP($B82,'RouteDetail&amp;ReductionPrioritySr'!$B$5:$AT$566,'Route_Detail&amp;Reduction_Priority'!AB$1,FALSE)="","",VLOOKUP($B82,'RouteDetail&amp;ReductionPrioritySr'!$B$5:$AT$566,'Route_Detail&amp;Reduction_Priority'!AB$1,FALSE)))</f>
        <v>-</v>
      </c>
      <c r="AC82" s="178" t="str">
        <f>IF($B82="","",IF(VLOOKUP($B82,'RouteDetail&amp;ReductionPrioritySr'!$B$5:$AT$566,'Route_Detail&amp;Reduction_Priority'!AC$1,FALSE)="","",VLOOKUP($B82,'RouteDetail&amp;ReductionPrioritySr'!$B$5:$AT$566,'Route_Detail&amp;Reduction_Priority'!AC$1,FALSE)))</f>
        <v>-</v>
      </c>
      <c r="AD82" s="350" t="str">
        <f>IF($B82="","",IF(VLOOKUP($B82,'RouteDetail&amp;ReductionPrioritySr'!$B$5:$AT$566,'Route_Detail&amp;Reduction_Priority'!AD$1,FALSE)=0,"",VLOOKUP($B82,'RouteDetail&amp;ReductionPrioritySr'!$B$5:$AT$566,'Route_Detail&amp;Reduction_Priority'!AD$1,FALSE)))</f>
        <v>Before 7:00 PM</v>
      </c>
      <c r="AE82" s="397" t="str">
        <f>IF($B82="","",IF(VLOOKUP($B82,'RouteDetail&amp;ReductionPrioritySr'!$B$5:$AT$566,'Route_Detail&amp;Reduction_Priority'!AE$1,FALSE)=0,"",VLOOKUP($B82,'RouteDetail&amp;ReductionPrioritySr'!$B$5:$AT$566,'Route_Detail&amp;Reduction_Priority'!AE$1,FALSE)))</f>
        <v>At Wedgwood terminal, use routes 64 or 65.
In View Ridge, use revised Route 71 on NE 65th Street.
Along NE 65th Street, use revised route 71 or 73EX on Roosevelt Way NE/12th Avenue NE or Route 65 on 35th Avenue NE or 372EX on 25th Avenue NE.</v>
      </c>
      <c r="AF82" s="147">
        <f>IF($B82="","",IF(VLOOKUP($B82,'RouteDetail&amp;ReductionPrioritySr'!$B$5:$AT$566,'Route_Detail&amp;Reduction_Priority'!AF$1,FALSE)="","",VLOOKUP($B82,'RouteDetail&amp;ReductionPrioritySr'!$B$5:$AT$566,'Route_Detail&amp;Reduction_Priority'!AF$1,FALSE)))</f>
        <v>4</v>
      </c>
      <c r="AG82" s="147">
        <f>IF($B82="","",IF(VLOOKUP($B82,'RouteDetail&amp;ReductionPrioritySr'!$B$5:$AT$566,'Route_Detail&amp;Reduction_Priority'!AG$1,FALSE)="","",VLOOKUP($B82,'RouteDetail&amp;ReductionPrioritySr'!$B$5:$AT$566,'Route_Detail&amp;Reduction_Priority'!AG$1,FALSE)))</f>
        <v>4</v>
      </c>
      <c r="AH82" s="147">
        <f>IF($B82="","",IF(VLOOKUP($B82,'RouteDetail&amp;ReductionPrioritySr'!$B$5:$AT$566,'Route_Detail&amp;Reduction_Priority'!AH$1,FALSE)="","",VLOOKUP($B82,'RouteDetail&amp;ReductionPrioritySr'!$B$5:$AT$566,'Route_Detail&amp;Reduction_Priority'!AH$1,FALSE)))</f>
        <v>4</v>
      </c>
      <c r="AI82" s="147">
        <f>IF($B82="","",IF(VLOOKUP($B82,'RouteDetail&amp;ReductionPrioritySr'!$B$5:$AT$566,'Route_Detail&amp;Reduction_Priority'!AI$1,FALSE)="","",VLOOKUP($B82,'RouteDetail&amp;ReductionPrioritySr'!$B$5:$AT$566,'Route_Detail&amp;Reduction_Priority'!AI$1,FALSE)))</f>
        <v>4</v>
      </c>
      <c r="AJ82" s="147">
        <f>IF($B82="","",IF(VLOOKUP($B82,'RouteDetail&amp;ReductionPrioritySr'!$B$5:$AT$566,'Route_Detail&amp;Reduction_Priority'!AJ$1,FALSE)="","",VLOOKUP($B82,'RouteDetail&amp;ReductionPrioritySr'!$B$5:$AT$566,'Route_Detail&amp;Reduction_Priority'!AJ$1,FALSE)))</f>
        <v>4</v>
      </c>
      <c r="AK82" s="147">
        <f>IF($B82="","",IF(VLOOKUP($B82,'RouteDetail&amp;ReductionPrioritySr'!$B$5:$AT$566,'Route_Detail&amp;Reduction_Priority'!AK$1,FALSE)="","",VLOOKUP($B82,'RouteDetail&amp;ReductionPrioritySr'!$B$5:$AT$566,'Route_Detail&amp;Reduction_Priority'!AK$1,FALSE)))</f>
        <v>4</v>
      </c>
    </row>
    <row r="83" spans="1:37" ht="15" customHeight="1" x14ac:dyDescent="0.25">
      <c r="A83">
        <v>61</v>
      </c>
      <c r="B83" s="110">
        <f>IF(HLOOKUP($C$3,'Route by Jurisdiction'!$A$1:$AP$214,A83,FALSE)="","",HLOOKUP($C$3,'Route by Jurisdiction'!$A$1:$AP$214,A83,FALSE))</f>
        <v>72</v>
      </c>
      <c r="C83" s="110" t="str">
        <f>IF($B83="","",IF(VLOOKUP($B83,'RouteDetail&amp;ReductionPrioritySr'!$B$5:$T$566,'Route_Detail&amp;Reduction_Priority'!C$1,FALSE)="","",VLOOKUP($B83,'RouteDetail&amp;ReductionPrioritySr'!$B$5:$T$566,'Route_Detail&amp;Reduction_Priority'!C$1,FALSE)))</f>
        <v>72*</v>
      </c>
      <c r="D83" s="71" t="str">
        <f>IF($B83="","",IF(VLOOKUP($B83,'RouteDetail&amp;ReductionPrioritySr'!$B$5:$T$566,'Route_Detail&amp;Reduction_Priority'!D$1,FALSE)="","",VLOOKUP($B83,'RouteDetail&amp;ReductionPrioritySr'!$B$5:$T$566,'Route_Detail&amp;Reduction_Priority'!D$1,FALSE)))</f>
        <v>Lake City - University District - Seattle CBD</v>
      </c>
      <c r="E83" s="170">
        <f>IF($B83="","",IF(VLOOKUP($B83,'RouteDetail&amp;ReductionPrioritySr'!$B$5:$T$566,'Route_Detail&amp;Reduction_Priority'!E$1,FALSE)="","",VLOOKUP($B83,'RouteDetail&amp;ReductionPrioritySr'!$B$5:$T$566,'Route_Detail&amp;Reduction_Priority'!E$1,FALSE)))</f>
        <v>63.2</v>
      </c>
      <c r="F83" s="162">
        <f>IF($B83="","",IF(VLOOKUP($B83,'RouteDetail&amp;ReductionPrioritySr'!$B$5:$T$566,'Route_Detail&amp;Reduction_Priority'!F$1,FALSE)="","",VLOOKUP($B83,'RouteDetail&amp;ReductionPrioritySr'!$B$5:$T$566,'Route_Detail&amp;Reduction_Priority'!F$1,FALSE)))</f>
        <v>20.399999999999999</v>
      </c>
      <c r="G83" s="162">
        <f>IF($B83="","",IF(VLOOKUP($B83,'RouteDetail&amp;ReductionPrioritySr'!$B$5:$T$566,'Route_Detail&amp;Reduction_Priority'!G$1,FALSE)="","",VLOOKUP($B83,'RouteDetail&amp;ReductionPrioritySr'!$B$5:$T$566,'Route_Detail&amp;Reduction_Priority'!G$1,FALSE)))</f>
        <v>64.8</v>
      </c>
      <c r="H83" s="162">
        <f>IF($B83="","",IF(VLOOKUP($B83,'RouteDetail&amp;ReductionPrioritySr'!$B$5:$T$566,'Route_Detail&amp;Reduction_Priority'!H$1,FALSE)="","",VLOOKUP($B83,'RouteDetail&amp;ReductionPrioritySr'!$B$5:$T$566,'Route_Detail&amp;Reduction_Priority'!H$1,FALSE)))</f>
        <v>22.5</v>
      </c>
      <c r="I83" s="162">
        <f>IF($B83="","",IF(VLOOKUP($B83,'RouteDetail&amp;ReductionPrioritySr'!$B$5:$T$566,'Route_Detail&amp;Reduction_Priority'!I$1,FALSE)="","",VLOOKUP($B83,'RouteDetail&amp;ReductionPrioritySr'!$B$5:$T$566,'Route_Detail&amp;Reduction_Priority'!I$1,FALSE)))</f>
        <v>43.3</v>
      </c>
      <c r="J83" s="171">
        <f>IF($B83="","",IF(VLOOKUP($B83,'RouteDetail&amp;ReductionPrioritySr'!$B$5:$T$566,'Route_Detail&amp;Reduction_Priority'!J$1,FALSE)="","",VLOOKUP($B83,'RouteDetail&amp;ReductionPrioritySr'!$B$5:$T$566,'Route_Detail&amp;Reduction_Priority'!J$1,FALSE)))</f>
        <v>13.9</v>
      </c>
      <c r="K83" s="62" t="str">
        <f>IF($B83="","",IF(VLOOKUP($B83,'RouteDetail&amp;ReductionPrioritySr'!$B$5:$T$566,'Route_Detail&amp;Reduction_Priority'!K$1,FALSE)="","",VLOOKUP($B83,'RouteDetail&amp;ReductionPrioritySr'!$B$5:$T$566,'Route_Detail&amp;Reduction_Priority'!K$1,FALSE)))</f>
        <v>None</v>
      </c>
      <c r="L83" s="62" t="str">
        <f>IF($B83="","",IF(VLOOKUP($B83,'RouteDetail&amp;ReductionPrioritySr'!$B$5:$T$566,'Route_Detail&amp;Reduction_Priority'!L$1,FALSE)="","",VLOOKUP($B83,'RouteDetail&amp;ReductionPrioritySr'!$B$5:$T$566,'Route_Detail&amp;Reduction_Priority'!L$1,FALSE)))</f>
        <v>None</v>
      </c>
      <c r="M83" s="110" t="str">
        <f>IF($B83="","",IF(VLOOKUP($B83,'RouteDetail&amp;ReductionPrioritySr'!$B$5:$T$566,'Route_Detail&amp;Reduction_Priority'!M$1,FALSE)="","",VLOOKUP($B83,'RouteDetail&amp;ReductionPrioritySr'!$B$5:$T$566,'Route_Detail&amp;Reduction_Priority'!M$1,FALSE)))</f>
        <v/>
      </c>
      <c r="N83" s="112" t="str">
        <f>IF($B83="","",IF(VLOOKUP($B83,'RouteDetail&amp;ReductionPrioritySr'!$B$5:$T$566,'Route_Detail&amp;Reduction_Priority'!N$1,FALSE)="","",VLOOKUP($B83,'RouteDetail&amp;ReductionPrioritySr'!$B$5:$T$566,'Route_Detail&amp;Reduction_Priority'!N$1,FALSE)))</f>
        <v/>
      </c>
      <c r="O83" s="110" t="str">
        <f>IF($B83="","",IF(VLOOKUP($B83,'RouteDetail&amp;ReductionPrioritySr'!$B$5:$T$566,'Route_Detail&amp;Reduction_Priority'!O$1,FALSE)="","",VLOOKUP($B83,'RouteDetail&amp;ReductionPrioritySr'!$B$5:$T$566,'Route_Detail&amp;Reduction_Priority'!O$1,FALSE)))</f>
        <v>None</v>
      </c>
      <c r="P83" s="111" t="str">
        <f>IF($B83="","",IF(VLOOKUP($B83,'RouteDetail&amp;ReductionPrioritySr'!$B$5:$T$566,'Route_Detail&amp;Reduction_Priority'!P$1,FALSE)="","",VLOOKUP($B83,'RouteDetail&amp;ReductionPrioritySr'!$B$5:$T$566,'Route_Detail&amp;Reduction_Priority'!P$1,FALSE)))</f>
        <v>None</v>
      </c>
      <c r="Q83" s="112" t="str">
        <f>IF($B83="","",IF(VLOOKUP($B83,'RouteDetail&amp;ReductionPrioritySr'!$B$5:$T$566,'Route_Detail&amp;Reduction_Priority'!Q$1,FALSE)="","",VLOOKUP($B83,'RouteDetail&amp;ReductionPrioritySr'!$B$5:$T$566,'Route_Detail&amp;Reduction_Priority'!Q$1,FALSE)))</f>
        <v>None</v>
      </c>
      <c r="R83" s="110" t="str">
        <f>IF($B83="","",IF(VLOOKUP($B83,'RouteDetail&amp;ReductionPrioritySr'!$B$5:$T$566,'Route_Detail&amp;Reduction_Priority'!R$1,FALSE)="","",VLOOKUP($B83,'RouteDetail&amp;ReductionPrioritySr'!$B$5:$T$566,'Route_Detail&amp;Reduction_Priority'!R$1,FALSE)))</f>
        <v>-</v>
      </c>
      <c r="S83" s="111" t="str">
        <f>IF($B83="","",IF(VLOOKUP($B83,'RouteDetail&amp;ReductionPrioritySr'!$B$5:$T$566,'Route_Detail&amp;Reduction_Priority'!S$1,FALSE)="","",VLOOKUP($B83,'RouteDetail&amp;ReductionPrioritySr'!$B$5:$T$566,'Route_Detail&amp;Reduction_Priority'!S$1,FALSE)))</f>
        <v>-</v>
      </c>
      <c r="T83" s="175" t="str">
        <f>IF($B83="","",IF(VLOOKUP($B83,'RouteDetail&amp;ReductionPrioritySr'!$B$5:$T$566,'Route_Detail&amp;Reduction_Priority'!T$1,FALSE)="","",VLOOKUP($B83,'RouteDetail&amp;ReductionPrioritySr'!$B$5:$T$566,'Route_Detail&amp;Reduction_Priority'!T$1,FALSE)))</f>
        <v>-</v>
      </c>
      <c r="U83" s="348" t="str">
        <f>IF($B83="","",IF(VLOOKUP($B83,'RouteDetail&amp;ReductionPrioritySr'!$B$5:$AT$566,'Route_Detail&amp;Reduction_Priority'!U$1,FALSE)="","",VLOOKUP($B83,'RouteDetail&amp;ReductionPrioritySr'!$B$5:$AT$566,'Route_Detail&amp;Reduction_Priority'!U$1,FALSE)))</f>
        <v>Deleted</v>
      </c>
      <c r="V83" s="53" t="str">
        <f>IF($B83="","",IF(VLOOKUP($B83,'RouteDetail&amp;ReductionPrioritySr'!$B$5:$AT$566,'Route_Detail&amp;Reduction_Priority'!V$1,FALSE)=0,"",VLOOKUP($B83,'RouteDetail&amp;ReductionPrioritySr'!$B$5:$AT$566,'Route_Detail&amp;Reduction_Priority'!V$1,FALSE)))</f>
        <v>Restructure</v>
      </c>
      <c r="W83" s="358">
        <f>IF($B83="","",IF(VLOOKUP($B83,'RouteDetail&amp;ReductionPrioritySr'!$B$5:$AT$566,'Route_Detail&amp;Reduction_Priority'!W$1,FALSE)=0,"",VLOOKUP($B83,'RouteDetail&amp;ReductionPrioritySr'!$B$5:$AT$566,'Route_Detail&amp;Reduction_Priority'!W$1,FALSE)))</f>
        <v>42156</v>
      </c>
      <c r="X83" s="395" t="str">
        <f>IF($B83="","",IF(VLOOKUP($B83,'RouteDetail&amp;ReductionPrioritySr'!$B$5:$AT$566,'Route_Detail&amp;Reduction_Priority'!X$1,FALSE)="","",VLOOKUP($B83,'RouteDetail&amp;ReductionPrioritySr'!$B$5:$AT$566,'Route_Detail&amp;Reduction_Priority'!X$1,FALSE)))</f>
        <v>Delete</v>
      </c>
      <c r="Y83" s="110" t="str">
        <f>IF($B83="","",IF(VLOOKUP($B83,'RouteDetail&amp;ReductionPrioritySr'!$B$5:$AT$566,'Route_Detail&amp;Reduction_Priority'!Y$1,FALSE)="","",VLOOKUP($B83,'RouteDetail&amp;ReductionPrioritySr'!$B$5:$AT$566,'Route_Detail&amp;Reduction_Priority'!Y$1,FALSE)))</f>
        <v/>
      </c>
      <c r="Z83" s="178" t="str">
        <f>IF($B83="","",IF(VLOOKUP($B83,'RouteDetail&amp;ReductionPrioritySr'!$B$5:$AT$566,'Route_Detail&amp;Reduction_Priority'!Z$1,FALSE)="","",VLOOKUP($B83,'RouteDetail&amp;ReductionPrioritySr'!$B$5:$AT$566,'Route_Detail&amp;Reduction_Priority'!Z$1,FALSE)))</f>
        <v/>
      </c>
      <c r="AA83" s="178" t="str">
        <f>IF($B83="","",IF(VLOOKUP($B83,'RouteDetail&amp;ReductionPrioritySr'!$B$5:$AT$566,'Route_Detail&amp;Reduction_Priority'!AA$1,FALSE)="","",VLOOKUP($B83,'RouteDetail&amp;ReductionPrioritySr'!$B$5:$AT$566,'Route_Detail&amp;Reduction_Priority'!AA$1,FALSE)))</f>
        <v/>
      </c>
      <c r="AB83" s="178" t="str">
        <f>IF($B83="","",IF(VLOOKUP($B83,'RouteDetail&amp;ReductionPrioritySr'!$B$5:$AT$566,'Route_Detail&amp;Reduction_Priority'!AB$1,FALSE)="","",VLOOKUP($B83,'RouteDetail&amp;ReductionPrioritySr'!$B$5:$AT$566,'Route_Detail&amp;Reduction_Priority'!AB$1,FALSE)))</f>
        <v/>
      </c>
      <c r="AC83" s="178" t="str">
        <f>IF($B83="","",IF(VLOOKUP($B83,'RouteDetail&amp;ReductionPrioritySr'!$B$5:$AT$566,'Route_Detail&amp;Reduction_Priority'!AC$1,FALSE)="","",VLOOKUP($B83,'RouteDetail&amp;ReductionPrioritySr'!$B$5:$AT$566,'Route_Detail&amp;Reduction_Priority'!AC$1,FALSE)))</f>
        <v/>
      </c>
      <c r="AD83" s="350" t="str">
        <f>IF($B83="","",IF(VLOOKUP($B83,'RouteDetail&amp;ReductionPrioritySr'!$B$5:$AT$566,'Route_Detail&amp;Reduction_Priority'!AD$1,FALSE)=0,"",VLOOKUP($B83,'RouteDetail&amp;ReductionPrioritySr'!$B$5:$AT$566,'Route_Detail&amp;Reduction_Priority'!AD$1,FALSE)))</f>
        <v/>
      </c>
      <c r="AE83" s="397" t="str">
        <f>IF($B83="","",IF(VLOOKUP($B83,'RouteDetail&amp;ReductionPrioritySr'!$B$5:$AT$566,'Route_Detail&amp;Reduction_Priority'!AE$1,FALSE)=0,"",VLOOKUP($B83,'RouteDetail&amp;ReductionPrioritySr'!$B$5:$AT$566,'Route_Detail&amp;Reduction_Priority'!AE$1,FALSE)))</f>
        <v>Along Lake City Way NE, use revised Routes 312 Express or 372 Express, or Sound Transit Route 522.
South of NE 95th Street, use revised Routes 73 or 372 Express or Route 373 (unchanged).</v>
      </c>
      <c r="AF83" s="147">
        <f>IF($B83="","",IF(VLOOKUP($B83,'RouteDetail&amp;ReductionPrioritySr'!$B$5:$AT$566,'Route_Detail&amp;Reduction_Priority'!AF$1,FALSE)="","",VLOOKUP($B83,'RouteDetail&amp;ReductionPrioritySr'!$B$5:$AT$566,'Route_Detail&amp;Reduction_Priority'!AF$1,FALSE)))</f>
        <v>4</v>
      </c>
      <c r="AG83" s="147">
        <f>IF($B83="","",IF(VLOOKUP($B83,'RouteDetail&amp;ReductionPrioritySr'!$B$5:$AT$566,'Route_Detail&amp;Reduction_Priority'!AG$1,FALSE)="","",VLOOKUP($B83,'RouteDetail&amp;ReductionPrioritySr'!$B$5:$AT$566,'Route_Detail&amp;Reduction_Priority'!AG$1,FALSE)))</f>
        <v>4</v>
      </c>
      <c r="AH83" s="147">
        <f>IF($B83="","",IF(VLOOKUP($B83,'RouteDetail&amp;ReductionPrioritySr'!$B$5:$AT$566,'Route_Detail&amp;Reduction_Priority'!AH$1,FALSE)="","",VLOOKUP($B83,'RouteDetail&amp;ReductionPrioritySr'!$B$5:$AT$566,'Route_Detail&amp;Reduction_Priority'!AH$1,FALSE)))</f>
        <v>4</v>
      </c>
      <c r="AI83" s="147">
        <f>IF($B83="","",IF(VLOOKUP($B83,'RouteDetail&amp;ReductionPrioritySr'!$B$5:$AT$566,'Route_Detail&amp;Reduction_Priority'!AI$1,FALSE)="","",VLOOKUP($B83,'RouteDetail&amp;ReductionPrioritySr'!$B$5:$AT$566,'Route_Detail&amp;Reduction_Priority'!AI$1,FALSE)))</f>
        <v>4</v>
      </c>
      <c r="AJ83" s="147">
        <f>IF($B83="","",IF(VLOOKUP($B83,'RouteDetail&amp;ReductionPrioritySr'!$B$5:$AT$566,'Route_Detail&amp;Reduction_Priority'!AJ$1,FALSE)="","",VLOOKUP($B83,'RouteDetail&amp;ReductionPrioritySr'!$B$5:$AT$566,'Route_Detail&amp;Reduction_Priority'!AJ$1,FALSE)))</f>
        <v>4</v>
      </c>
      <c r="AK83" s="147">
        <f>IF($B83="","",IF(VLOOKUP($B83,'RouteDetail&amp;ReductionPrioritySr'!$B$5:$AT$566,'Route_Detail&amp;Reduction_Priority'!AK$1,FALSE)="","",VLOOKUP($B83,'RouteDetail&amp;ReductionPrioritySr'!$B$5:$AT$566,'Route_Detail&amp;Reduction_Priority'!AK$1,FALSE)))</f>
        <v>4</v>
      </c>
    </row>
    <row r="84" spans="1:37" ht="15" customHeight="1" x14ac:dyDescent="0.25">
      <c r="A84">
        <v>62</v>
      </c>
      <c r="B84" s="110">
        <f>IF(HLOOKUP($C$3,'Route by Jurisdiction'!$A$1:$AP$214,A84,FALSE)="","",HLOOKUP($C$3,'Route by Jurisdiction'!$A$1:$AP$214,A84,FALSE))</f>
        <v>73</v>
      </c>
      <c r="C84" s="110" t="str">
        <f>IF($B84="","",IF(VLOOKUP($B84,'RouteDetail&amp;ReductionPrioritySr'!$B$5:$T$566,'Route_Detail&amp;Reduction_Priority'!C$1,FALSE)="","",VLOOKUP($B84,'RouteDetail&amp;ReductionPrioritySr'!$B$5:$T$566,'Route_Detail&amp;Reduction_Priority'!C$1,FALSE)))</f>
        <v>73*</v>
      </c>
      <c r="D84" s="71" t="str">
        <f>IF($B84="","",IF(VLOOKUP($B84,'RouteDetail&amp;ReductionPrioritySr'!$B$5:$T$566,'Route_Detail&amp;Reduction_Priority'!D$1,FALSE)="","",VLOOKUP($B84,'RouteDetail&amp;ReductionPrioritySr'!$B$5:$T$566,'Route_Detail&amp;Reduction_Priority'!D$1,FALSE)))</f>
        <v>Jackson Park - University District - Seattle CBD</v>
      </c>
      <c r="E84" s="170">
        <f>IF($B84="","",IF(VLOOKUP($B84,'RouteDetail&amp;ReductionPrioritySr'!$B$5:$T$566,'Route_Detail&amp;Reduction_Priority'!E$1,FALSE)="","",VLOOKUP($B84,'RouteDetail&amp;ReductionPrioritySr'!$B$5:$T$566,'Route_Detail&amp;Reduction_Priority'!E$1,FALSE)))</f>
        <v>69.099999999999994</v>
      </c>
      <c r="F84" s="162">
        <f>IF($B84="","",IF(VLOOKUP($B84,'RouteDetail&amp;ReductionPrioritySr'!$B$5:$T$566,'Route_Detail&amp;Reduction_Priority'!F$1,FALSE)="","",VLOOKUP($B84,'RouteDetail&amp;ReductionPrioritySr'!$B$5:$T$566,'Route_Detail&amp;Reduction_Priority'!F$1,FALSE)))</f>
        <v>20.399999999999999</v>
      </c>
      <c r="G84" s="162">
        <f>IF($B84="","",IF(VLOOKUP($B84,'RouteDetail&amp;ReductionPrioritySr'!$B$5:$T$566,'Route_Detail&amp;Reduction_Priority'!G$1,FALSE)="","",VLOOKUP($B84,'RouteDetail&amp;ReductionPrioritySr'!$B$5:$T$566,'Route_Detail&amp;Reduction_Priority'!G$1,FALSE)))</f>
        <v>63.3</v>
      </c>
      <c r="H84" s="162">
        <f>IF($B84="","",IF(VLOOKUP($B84,'RouteDetail&amp;ReductionPrioritySr'!$B$5:$T$566,'Route_Detail&amp;Reduction_Priority'!H$1,FALSE)="","",VLOOKUP($B84,'RouteDetail&amp;ReductionPrioritySr'!$B$5:$T$566,'Route_Detail&amp;Reduction_Priority'!H$1,FALSE)))</f>
        <v>20.5</v>
      </c>
      <c r="I84" s="162">
        <f>IF($B84="","",IF(VLOOKUP($B84,'RouteDetail&amp;ReductionPrioritySr'!$B$5:$T$566,'Route_Detail&amp;Reduction_Priority'!I$1,FALSE)="","",VLOOKUP($B84,'RouteDetail&amp;ReductionPrioritySr'!$B$5:$T$566,'Route_Detail&amp;Reduction_Priority'!I$1,FALSE)))</f>
        <v>51.2</v>
      </c>
      <c r="J84" s="171">
        <f>IF($B84="","",IF(VLOOKUP($B84,'RouteDetail&amp;ReductionPrioritySr'!$B$5:$T$566,'Route_Detail&amp;Reduction_Priority'!J$1,FALSE)="","",VLOOKUP($B84,'RouteDetail&amp;ReductionPrioritySr'!$B$5:$T$566,'Route_Detail&amp;Reduction_Priority'!J$1,FALSE)))</f>
        <v>15.8</v>
      </c>
      <c r="K84" s="62">
        <f>IF($B84="","",IF(VLOOKUP($B84,'RouteDetail&amp;ReductionPrioritySr'!$B$5:$T$566,'Route_Detail&amp;Reduction_Priority'!K$1,FALSE)="","",VLOOKUP($B84,'RouteDetail&amp;ReductionPrioritySr'!$B$5:$T$566,'Route_Detail&amp;Reduction_Priority'!K$1,FALSE)))</f>
        <v>25</v>
      </c>
      <c r="L84" s="62" t="str">
        <f>IF($B84="","",IF(VLOOKUP($B84,'RouteDetail&amp;ReductionPrioritySr'!$B$5:$T$566,'Route_Detail&amp;Reduction_Priority'!L$1,FALSE)="","",VLOOKUP($B84,'RouteDetail&amp;ReductionPrioritySr'!$B$5:$T$566,'Route_Detail&amp;Reduction_Priority'!L$1,FALSE)))</f>
        <v>Very Frequent</v>
      </c>
      <c r="M84" s="110" t="str">
        <f>IF($B84="","",IF(VLOOKUP($B84,'RouteDetail&amp;ReductionPrioritySr'!$B$5:$T$566,'Route_Detail&amp;Reduction_Priority'!M$1,FALSE)="","",VLOOKUP($B84,'RouteDetail&amp;ReductionPrioritySr'!$B$5:$T$566,'Route_Detail&amp;Reduction_Priority'!M$1,FALSE)))</f>
        <v/>
      </c>
      <c r="N84" s="112" t="str">
        <f>IF($B84="","",IF(VLOOKUP($B84,'RouteDetail&amp;ReductionPrioritySr'!$B$5:$T$566,'Route_Detail&amp;Reduction_Priority'!N$1,FALSE)="","",VLOOKUP($B84,'RouteDetail&amp;ReductionPrioritySr'!$B$5:$T$566,'Route_Detail&amp;Reduction_Priority'!N$1,FALSE)))</f>
        <v/>
      </c>
      <c r="O84" s="110" t="str">
        <f>IF($B84="","",IF(VLOOKUP($B84,'RouteDetail&amp;ReductionPrioritySr'!$B$5:$T$566,'Route_Detail&amp;Reduction_Priority'!O$1,FALSE)="","",VLOOKUP($B84,'RouteDetail&amp;ReductionPrioritySr'!$B$5:$T$566,'Route_Detail&amp;Reduction_Priority'!O$1,FALSE)))</f>
        <v>At</v>
      </c>
      <c r="P84" s="111" t="str">
        <f>IF($B84="","",IF(VLOOKUP($B84,'RouteDetail&amp;ReductionPrioritySr'!$B$5:$T$566,'Route_Detail&amp;Reduction_Priority'!P$1,FALSE)="","",VLOOKUP($B84,'RouteDetail&amp;ReductionPrioritySr'!$B$5:$T$566,'Route_Detail&amp;Reduction_Priority'!P$1,FALSE)))</f>
        <v>At</v>
      </c>
      <c r="Q84" s="112" t="str">
        <f>IF($B84="","",IF(VLOOKUP($B84,'RouteDetail&amp;ReductionPrioritySr'!$B$5:$T$566,'Route_Detail&amp;Reduction_Priority'!Q$1,FALSE)="","",VLOOKUP($B84,'RouteDetail&amp;ReductionPrioritySr'!$B$5:$T$566,'Route_Detail&amp;Reduction_Priority'!Q$1,FALSE)))</f>
        <v>Below</v>
      </c>
      <c r="R84" s="110" t="str">
        <f>IF($B84="","",IF(VLOOKUP($B84,'RouteDetail&amp;ReductionPrioritySr'!$B$5:$T$566,'Route_Detail&amp;Reduction_Priority'!R$1,FALSE)="","",VLOOKUP($B84,'RouteDetail&amp;ReductionPrioritySr'!$B$5:$T$566,'Route_Detail&amp;Reduction_Priority'!R$1,FALSE)))</f>
        <v>-</v>
      </c>
      <c r="S84" s="111" t="str">
        <f>IF($B84="","",IF(VLOOKUP($B84,'RouteDetail&amp;ReductionPrioritySr'!$B$5:$T$566,'Route_Detail&amp;Reduction_Priority'!S$1,FALSE)="","",VLOOKUP($B84,'RouteDetail&amp;ReductionPrioritySr'!$B$5:$T$566,'Route_Detail&amp;Reduction_Priority'!S$1,FALSE)))</f>
        <v>-</v>
      </c>
      <c r="T84" s="175" t="str">
        <f>IF($B84="","",IF(VLOOKUP($B84,'RouteDetail&amp;ReductionPrioritySr'!$B$5:$T$566,'Route_Detail&amp;Reduction_Priority'!T$1,FALSE)="","",VLOOKUP($B84,'RouteDetail&amp;ReductionPrioritySr'!$B$5:$T$566,'Route_Detail&amp;Reduction_Priority'!T$1,FALSE)))</f>
        <v>-</v>
      </c>
      <c r="U84" s="348" t="str">
        <f>IF($B84="","",IF(VLOOKUP($B84,'RouteDetail&amp;ReductionPrioritySr'!$B$5:$AT$566,'Route_Detail&amp;Reduction_Priority'!U$1,FALSE)="","",VLOOKUP($B84,'RouteDetail&amp;ReductionPrioritySr'!$B$5:$AT$566,'Route_Detail&amp;Reduction_Priority'!U$1,FALSE)))</f>
        <v>Revised</v>
      </c>
      <c r="V84" s="53" t="str">
        <f>IF($B84="","",IF(VLOOKUP($B84,'RouteDetail&amp;ReductionPrioritySr'!$B$5:$AT$566,'Route_Detail&amp;Reduction_Priority'!V$1,FALSE)=0,"",VLOOKUP($B84,'RouteDetail&amp;ReductionPrioritySr'!$B$5:$AT$566,'Route_Detail&amp;Reduction_Priority'!V$1,FALSE)))</f>
        <v>Restructure</v>
      </c>
      <c r="W84" s="358">
        <f>IF($B84="","",IF(VLOOKUP($B84,'RouteDetail&amp;ReductionPrioritySr'!$B$5:$AT$566,'Route_Detail&amp;Reduction_Priority'!W$1,FALSE)=0,"",VLOOKUP($B84,'RouteDetail&amp;ReductionPrioritySr'!$B$5:$AT$566,'Route_Detail&amp;Reduction_Priority'!W$1,FALSE)))</f>
        <v>42156</v>
      </c>
      <c r="X84" s="395" t="str">
        <f>IF($B84="","",IF(VLOOKUP($B84,'RouteDetail&amp;ReductionPrioritySr'!$B$5:$AT$566,'Route_Detail&amp;Reduction_Priority'!X$1,FALSE)="","",VLOOKUP($B84,'RouteDetail&amp;ReductionPrioritySr'!$B$5:$AT$566,'Route_Detail&amp;Reduction_Priority'!X$1,FALSE)))</f>
        <v>Combine service with routes 66EX, 67, 68, 71 and 72 to make service between northeast Seattle and downtown Seattle more efficient to operate.
Shift route to Roosevelt Way NE from 15th Avenue NE to provide frequent service on a centralized corridor that more riders can access.</v>
      </c>
      <c r="Y84" s="110">
        <f>IF($B84="","",IF(VLOOKUP($B84,'RouteDetail&amp;ReductionPrioritySr'!$B$5:$AT$566,'Route_Detail&amp;Reduction_Priority'!Y$1,FALSE)="","",VLOOKUP($B84,'RouteDetail&amp;ReductionPrioritySr'!$B$5:$AT$566,'Route_Detail&amp;Reduction_Priority'!Y$1,FALSE)))</f>
        <v>8</v>
      </c>
      <c r="Z84" s="178">
        <f>IF($B84="","",IF(VLOOKUP($B84,'RouteDetail&amp;ReductionPrioritySr'!$B$5:$AT$566,'Route_Detail&amp;Reduction_Priority'!Z$1,FALSE)="","",VLOOKUP($B84,'RouteDetail&amp;ReductionPrioritySr'!$B$5:$AT$566,'Route_Detail&amp;Reduction_Priority'!Z$1,FALSE)))</f>
        <v>8</v>
      </c>
      <c r="AA84" s="178" t="str">
        <f>IF($B84="","",IF(VLOOKUP($B84,'RouteDetail&amp;ReductionPrioritySr'!$B$5:$AT$566,'Route_Detail&amp;Reduction_Priority'!AA$1,FALSE)="","",VLOOKUP($B84,'RouteDetail&amp;ReductionPrioritySr'!$B$5:$AT$566,'Route_Detail&amp;Reduction_Priority'!AA$1,FALSE)))</f>
        <v>15-30</v>
      </c>
      <c r="AB84" s="178">
        <f>IF($B84="","",IF(VLOOKUP($B84,'RouteDetail&amp;ReductionPrioritySr'!$B$5:$AT$566,'Route_Detail&amp;Reduction_Priority'!AB$1,FALSE)="","",VLOOKUP($B84,'RouteDetail&amp;ReductionPrioritySr'!$B$5:$AT$566,'Route_Detail&amp;Reduction_Priority'!AB$1,FALSE)))</f>
        <v>10</v>
      </c>
      <c r="AC84" s="178">
        <f>IF($B84="","",IF(VLOOKUP($B84,'RouteDetail&amp;ReductionPrioritySr'!$B$5:$AT$566,'Route_Detail&amp;Reduction_Priority'!AC$1,FALSE)="","",VLOOKUP($B84,'RouteDetail&amp;ReductionPrioritySr'!$B$5:$AT$566,'Route_Detail&amp;Reduction_Priority'!AC$1,FALSE)))</f>
        <v>12</v>
      </c>
      <c r="AD84" s="350" t="str">
        <f>IF($B84="","",IF(VLOOKUP($B84,'RouteDetail&amp;ReductionPrioritySr'!$B$5:$AT$566,'Route_Detail&amp;Reduction_Priority'!AD$1,FALSE)=0,"",VLOOKUP($B84,'RouteDetail&amp;ReductionPrioritySr'!$B$5:$AT$566,'Route_Detail&amp;Reduction_Priority'!AD$1,FALSE)))</f>
        <v>Before 1:00 AM</v>
      </c>
      <c r="AE84" s="397" t="str">
        <f>IF($B84="","",IF(VLOOKUP($B84,'RouteDetail&amp;ReductionPrioritySr'!$B$5:$AT$566,'Route_Detail&amp;Reduction_Priority'!AE$1,FALSE)=0,"",VLOOKUP($B84,'RouteDetail&amp;ReductionPrioritySr'!$B$5:$AT$566,'Route_Detail&amp;Reduction_Priority'!AE$1,FALSE)))</f>
        <v>North of NE Northgate Way, use routes 77, 347, 348 or 373EX.
South of NE Northgate Way, use routes 73, 77 or 373EX.</v>
      </c>
      <c r="AF84" s="147">
        <f>IF($B84="","",IF(VLOOKUP($B84,'RouteDetail&amp;ReductionPrioritySr'!$B$5:$AT$566,'Route_Detail&amp;Reduction_Priority'!AF$1,FALSE)="","",VLOOKUP($B84,'RouteDetail&amp;ReductionPrioritySr'!$B$5:$AT$566,'Route_Detail&amp;Reduction_Priority'!AF$1,FALSE)))</f>
        <v>4</v>
      </c>
      <c r="AG84" s="147">
        <f>IF($B84="","",IF(VLOOKUP($B84,'RouteDetail&amp;ReductionPrioritySr'!$B$5:$AT$566,'Route_Detail&amp;Reduction_Priority'!AG$1,FALSE)="","",VLOOKUP($B84,'RouteDetail&amp;ReductionPrioritySr'!$B$5:$AT$566,'Route_Detail&amp;Reduction_Priority'!AG$1,FALSE)))</f>
        <v>4</v>
      </c>
      <c r="AH84" s="147">
        <f>IF($B84="","",IF(VLOOKUP($B84,'RouteDetail&amp;ReductionPrioritySr'!$B$5:$AT$566,'Route_Detail&amp;Reduction_Priority'!AH$1,FALSE)="","",VLOOKUP($B84,'RouteDetail&amp;ReductionPrioritySr'!$B$5:$AT$566,'Route_Detail&amp;Reduction_Priority'!AH$1,FALSE)))</f>
        <v>4</v>
      </c>
      <c r="AI84" s="147">
        <f>IF($B84="","",IF(VLOOKUP($B84,'RouteDetail&amp;ReductionPrioritySr'!$B$5:$AT$566,'Route_Detail&amp;Reduction_Priority'!AI$1,FALSE)="","",VLOOKUP($B84,'RouteDetail&amp;ReductionPrioritySr'!$B$5:$AT$566,'Route_Detail&amp;Reduction_Priority'!AI$1,FALSE)))</f>
        <v>4</v>
      </c>
      <c r="AJ84" s="147">
        <f>IF($B84="","",IF(VLOOKUP($B84,'RouteDetail&amp;ReductionPrioritySr'!$B$5:$AT$566,'Route_Detail&amp;Reduction_Priority'!AJ$1,FALSE)="","",VLOOKUP($B84,'RouteDetail&amp;ReductionPrioritySr'!$B$5:$AT$566,'Route_Detail&amp;Reduction_Priority'!AJ$1,FALSE)))</f>
        <v>4</v>
      </c>
      <c r="AK84" s="147">
        <f>IF($B84="","",IF(VLOOKUP($B84,'RouteDetail&amp;ReductionPrioritySr'!$B$5:$AT$566,'Route_Detail&amp;Reduction_Priority'!AK$1,FALSE)="","",VLOOKUP($B84,'RouteDetail&amp;ReductionPrioritySr'!$B$5:$AT$566,'Route_Detail&amp;Reduction_Priority'!AK$1,FALSE)))</f>
        <v>4</v>
      </c>
    </row>
    <row r="85" spans="1:37" ht="15" customHeight="1" x14ac:dyDescent="0.25">
      <c r="A85">
        <v>63</v>
      </c>
      <c r="B85" s="110" t="str">
        <f>IF(HLOOKUP($C$3,'Route by Jurisdiction'!$A$1:$AP$214,A85,FALSE)="","",HLOOKUP($C$3,'Route by Jurisdiction'!$A$1:$AP$214,A85,FALSE))</f>
        <v>74EX</v>
      </c>
      <c r="C85" s="110" t="str">
        <f>IF($B85="","",IF(VLOOKUP($B85,'RouteDetail&amp;ReductionPrioritySr'!$B$5:$T$566,'Route_Detail&amp;Reduction_Priority'!C$1,FALSE)="","",VLOOKUP($B85,'RouteDetail&amp;ReductionPrioritySr'!$B$5:$T$566,'Route_Detail&amp;Reduction_Priority'!C$1,FALSE)))</f>
        <v>74EX*</v>
      </c>
      <c r="D85" s="71" t="str">
        <f>IF($B85="","",IF(VLOOKUP($B85,'RouteDetail&amp;ReductionPrioritySr'!$B$5:$T$566,'Route_Detail&amp;Reduction_Priority'!D$1,FALSE)="","",VLOOKUP($B85,'RouteDetail&amp;ReductionPrioritySr'!$B$5:$T$566,'Route_Detail&amp;Reduction_Priority'!D$1,FALSE)))</f>
        <v>Sand Point - Seattle CBD</v>
      </c>
      <c r="E85" s="170">
        <f>IF($B85="","",IF(VLOOKUP($B85,'RouteDetail&amp;ReductionPrioritySr'!$B$5:$T$566,'Route_Detail&amp;Reduction_Priority'!E$1,FALSE)="","",VLOOKUP($B85,'RouteDetail&amp;ReductionPrioritySr'!$B$5:$T$566,'Route_Detail&amp;Reduction_Priority'!E$1,FALSE)))</f>
        <v>60.9</v>
      </c>
      <c r="F85" s="162">
        <f>IF($B85="","",IF(VLOOKUP($B85,'RouteDetail&amp;ReductionPrioritySr'!$B$5:$T$566,'Route_Detail&amp;Reduction_Priority'!F$1,FALSE)="","",VLOOKUP($B85,'RouteDetail&amp;ReductionPrioritySr'!$B$5:$T$566,'Route_Detail&amp;Reduction_Priority'!F$1,FALSE)))</f>
        <v>17.7</v>
      </c>
      <c r="G85" s="162" t="str">
        <f>IF($B85="","",IF(VLOOKUP($B85,'RouteDetail&amp;ReductionPrioritySr'!$B$5:$T$566,'Route_Detail&amp;Reduction_Priority'!G$1,FALSE)="","",VLOOKUP($B85,'RouteDetail&amp;ReductionPrioritySr'!$B$5:$T$566,'Route_Detail&amp;Reduction_Priority'!G$1,FALSE)))</f>
        <v xml:space="preserve"> </v>
      </c>
      <c r="H85" s="162" t="str">
        <f>IF($B85="","",IF(VLOOKUP($B85,'RouteDetail&amp;ReductionPrioritySr'!$B$5:$T$566,'Route_Detail&amp;Reduction_Priority'!H$1,FALSE)="","",VLOOKUP($B85,'RouteDetail&amp;ReductionPrioritySr'!$B$5:$T$566,'Route_Detail&amp;Reduction_Priority'!H$1,FALSE)))</f>
        <v xml:space="preserve"> </v>
      </c>
      <c r="I85" s="162" t="str">
        <f>IF($B85="","",IF(VLOOKUP($B85,'RouteDetail&amp;ReductionPrioritySr'!$B$5:$T$566,'Route_Detail&amp;Reduction_Priority'!I$1,FALSE)="","",VLOOKUP($B85,'RouteDetail&amp;ReductionPrioritySr'!$B$5:$T$566,'Route_Detail&amp;Reduction_Priority'!I$1,FALSE)))</f>
        <v xml:space="preserve"> </v>
      </c>
      <c r="J85" s="171" t="str">
        <f>IF($B85="","",IF(VLOOKUP($B85,'RouteDetail&amp;ReductionPrioritySr'!$B$5:$T$566,'Route_Detail&amp;Reduction_Priority'!J$1,FALSE)="","",VLOOKUP($B85,'RouteDetail&amp;ReductionPrioritySr'!$B$5:$T$566,'Route_Detail&amp;Reduction_Priority'!J$1,FALSE)))</f>
        <v xml:space="preserve"> </v>
      </c>
      <c r="K85" s="62" t="str">
        <f>IF($B85="","",IF(VLOOKUP($B85,'RouteDetail&amp;ReductionPrioritySr'!$B$5:$T$566,'Route_Detail&amp;Reduction_Priority'!K$1,FALSE)="","",VLOOKUP($B85,'RouteDetail&amp;ReductionPrioritySr'!$B$5:$T$566,'Route_Detail&amp;Reduction_Priority'!K$1,FALSE)))</f>
        <v>Peak</v>
      </c>
      <c r="L85" s="62" t="str">
        <f>IF($B85="","",IF(VLOOKUP($B85,'RouteDetail&amp;ReductionPrioritySr'!$B$5:$T$566,'Route_Detail&amp;Reduction_Priority'!L$1,FALSE)="","",VLOOKUP($B85,'RouteDetail&amp;ReductionPrioritySr'!$B$5:$T$566,'Route_Detail&amp;Reduction_Priority'!L$1,FALSE)))</f>
        <v>Peak</v>
      </c>
      <c r="M85" s="110" t="str">
        <f>IF($B85="","",IF(VLOOKUP($B85,'RouteDetail&amp;ReductionPrioritySr'!$B$5:$T$566,'Route_Detail&amp;Reduction_Priority'!M$1,FALSE)="","",VLOOKUP($B85,'RouteDetail&amp;ReductionPrioritySr'!$B$5:$T$566,'Route_Detail&amp;Reduction_Priority'!M$1,FALSE)))</f>
        <v>No</v>
      </c>
      <c r="N85" s="112" t="str">
        <f>IF($B85="","",IF(VLOOKUP($B85,'RouteDetail&amp;ReductionPrioritySr'!$B$5:$T$566,'Route_Detail&amp;Reduction_Priority'!N$1,FALSE)="","",VLOOKUP($B85,'RouteDetail&amp;ReductionPrioritySr'!$B$5:$T$566,'Route_Detail&amp;Reduction_Priority'!N$1,FALSE)))</f>
        <v>No</v>
      </c>
      <c r="O85" s="110" t="str">
        <f>IF($B85="","",IF(VLOOKUP($B85,'RouteDetail&amp;ReductionPrioritySr'!$B$5:$T$566,'Route_Detail&amp;Reduction_Priority'!O$1,FALSE)="","",VLOOKUP($B85,'RouteDetail&amp;ReductionPrioritySr'!$B$5:$T$566,'Route_Detail&amp;Reduction_Priority'!O$1,FALSE)))</f>
        <v>Peak</v>
      </c>
      <c r="P85" s="111" t="str">
        <f>IF($B85="","",IF(VLOOKUP($B85,'RouteDetail&amp;ReductionPrioritySr'!$B$5:$T$566,'Route_Detail&amp;Reduction_Priority'!P$1,FALSE)="","",VLOOKUP($B85,'RouteDetail&amp;ReductionPrioritySr'!$B$5:$T$566,'Route_Detail&amp;Reduction_Priority'!P$1,FALSE)))</f>
        <v>Peak</v>
      </c>
      <c r="Q85" s="112" t="str">
        <f>IF($B85="","",IF(VLOOKUP($B85,'RouteDetail&amp;ReductionPrioritySr'!$B$5:$T$566,'Route_Detail&amp;Reduction_Priority'!Q$1,FALSE)="","",VLOOKUP($B85,'RouteDetail&amp;ReductionPrioritySr'!$B$5:$T$566,'Route_Detail&amp;Reduction_Priority'!Q$1,FALSE)))</f>
        <v>Peak</v>
      </c>
      <c r="R85" s="110" t="str">
        <f>IF($B85="","",IF(VLOOKUP($B85,'RouteDetail&amp;ReductionPrioritySr'!$B$5:$T$566,'Route_Detail&amp;Reduction_Priority'!R$1,FALSE)="","",VLOOKUP($B85,'RouteDetail&amp;ReductionPrioritySr'!$B$5:$T$566,'Route_Detail&amp;Reduction_Priority'!R$1,FALSE)))</f>
        <v>-</v>
      </c>
      <c r="S85" s="111" t="str">
        <f>IF($B85="","",IF(VLOOKUP($B85,'RouteDetail&amp;ReductionPrioritySr'!$B$5:$T$566,'Route_Detail&amp;Reduction_Priority'!S$1,FALSE)="","",VLOOKUP($B85,'RouteDetail&amp;ReductionPrioritySr'!$B$5:$T$566,'Route_Detail&amp;Reduction_Priority'!S$1,FALSE)))</f>
        <v>-</v>
      </c>
      <c r="T85" s="175" t="str">
        <f>IF($B85="","",IF(VLOOKUP($B85,'RouteDetail&amp;ReductionPrioritySr'!$B$5:$T$566,'Route_Detail&amp;Reduction_Priority'!T$1,FALSE)="","",VLOOKUP($B85,'RouteDetail&amp;ReductionPrioritySr'!$B$5:$T$566,'Route_Detail&amp;Reduction_Priority'!T$1,FALSE)))</f>
        <v>-</v>
      </c>
      <c r="U85" s="348" t="str">
        <f>IF($B85="","",IF(VLOOKUP($B85,'RouteDetail&amp;ReductionPrioritySr'!$B$5:$AT$566,'Route_Detail&amp;Reduction_Priority'!U$1,FALSE)="","",VLOOKUP($B85,'RouteDetail&amp;ReductionPrioritySr'!$B$5:$AT$566,'Route_Detail&amp;Reduction_Priority'!U$1,FALSE)))</f>
        <v>Unchanged</v>
      </c>
      <c r="V85" s="53" t="str">
        <f>IF($B85="","",IF(VLOOKUP($B85,'RouteDetail&amp;ReductionPrioritySr'!$B$5:$AT$566,'Route_Detail&amp;Reduction_Priority'!V$1,FALSE)=0,"",VLOOKUP($B85,'RouteDetail&amp;ReductionPrioritySr'!$B$5:$AT$566,'Route_Detail&amp;Reduction_Priority'!V$1,FALSE)))</f>
        <v/>
      </c>
      <c r="W85" s="358" t="str">
        <f>IF($B85="","",IF(VLOOKUP($B85,'RouteDetail&amp;ReductionPrioritySr'!$B$5:$AT$566,'Route_Detail&amp;Reduction_Priority'!W$1,FALSE)=0,"",VLOOKUP($B85,'RouteDetail&amp;ReductionPrioritySr'!$B$5:$AT$566,'Route_Detail&amp;Reduction_Priority'!W$1,FALSE)))</f>
        <v>N/A</v>
      </c>
      <c r="X85" s="395" t="str">
        <f>IF($B85="","",IF(VLOOKUP($B85,'RouteDetail&amp;ReductionPrioritySr'!$B$5:$AT$566,'Route_Detail&amp;Reduction_Priority'!X$1,FALSE)="","",VLOOKUP($B85,'RouteDetail&amp;ReductionPrioritySr'!$B$5:$AT$566,'Route_Detail&amp;Reduction_Priority'!X$1,FALSE)))</f>
        <v>Unchanged</v>
      </c>
      <c r="Y85" s="110" t="str">
        <f>IF($B85="","",IF(VLOOKUP($B85,'RouteDetail&amp;ReductionPrioritySr'!$B$5:$AT$566,'Route_Detail&amp;Reduction_Priority'!Y$1,FALSE)="","",VLOOKUP($B85,'RouteDetail&amp;ReductionPrioritySr'!$B$5:$AT$566,'Route_Detail&amp;Reduction_Priority'!Y$1,FALSE)))</f>
        <v/>
      </c>
      <c r="Z85" s="178" t="str">
        <f>IF($B85="","",IF(VLOOKUP($B85,'RouteDetail&amp;ReductionPrioritySr'!$B$5:$AT$566,'Route_Detail&amp;Reduction_Priority'!Z$1,FALSE)="","",VLOOKUP($B85,'RouteDetail&amp;ReductionPrioritySr'!$B$5:$AT$566,'Route_Detail&amp;Reduction_Priority'!Z$1,FALSE)))</f>
        <v/>
      </c>
      <c r="AA85" s="178" t="str">
        <f>IF($B85="","",IF(VLOOKUP($B85,'RouteDetail&amp;ReductionPrioritySr'!$B$5:$AT$566,'Route_Detail&amp;Reduction_Priority'!AA$1,FALSE)="","",VLOOKUP($B85,'RouteDetail&amp;ReductionPrioritySr'!$B$5:$AT$566,'Route_Detail&amp;Reduction_Priority'!AA$1,FALSE)))</f>
        <v/>
      </c>
      <c r="AB85" s="178" t="str">
        <f>IF($B85="","",IF(VLOOKUP($B85,'RouteDetail&amp;ReductionPrioritySr'!$B$5:$AT$566,'Route_Detail&amp;Reduction_Priority'!AB$1,FALSE)="","",VLOOKUP($B85,'RouteDetail&amp;ReductionPrioritySr'!$B$5:$AT$566,'Route_Detail&amp;Reduction_Priority'!AB$1,FALSE)))</f>
        <v/>
      </c>
      <c r="AC85" s="178" t="str">
        <f>IF($B85="","",IF(VLOOKUP($B85,'RouteDetail&amp;ReductionPrioritySr'!$B$5:$AT$566,'Route_Detail&amp;Reduction_Priority'!AC$1,FALSE)="","",VLOOKUP($B85,'RouteDetail&amp;ReductionPrioritySr'!$B$5:$AT$566,'Route_Detail&amp;Reduction_Priority'!AC$1,FALSE)))</f>
        <v/>
      </c>
      <c r="AD85" s="350" t="str">
        <f>IF($B85="","",IF(VLOOKUP($B85,'RouteDetail&amp;ReductionPrioritySr'!$B$5:$AT$566,'Route_Detail&amp;Reduction_Priority'!AD$1,FALSE)=0,"",VLOOKUP($B85,'RouteDetail&amp;ReductionPrioritySr'!$B$5:$AT$566,'Route_Detail&amp;Reduction_Priority'!AD$1,FALSE)))</f>
        <v/>
      </c>
      <c r="AE85" s="397" t="str">
        <f>IF($B85="","",IF(VLOOKUP($B85,'RouteDetail&amp;ReductionPrioritySr'!$B$5:$AT$566,'Route_Detail&amp;Reduction_Priority'!AE$1,FALSE)=0,"",VLOOKUP($B85,'RouteDetail&amp;ReductionPrioritySr'!$B$5:$AT$566,'Route_Detail&amp;Reduction_Priority'!AE$1,FALSE)))</f>
        <v/>
      </c>
      <c r="AF85" s="147">
        <f>IF($B85="","",IF(VLOOKUP($B85,'RouteDetail&amp;ReductionPrioritySr'!$B$5:$AT$566,'Route_Detail&amp;Reduction_Priority'!AF$1,FALSE)="","",VLOOKUP($B85,'RouteDetail&amp;ReductionPrioritySr'!$B$5:$AT$566,'Route_Detail&amp;Reduction_Priority'!AF$1,FALSE)))</f>
        <v>4</v>
      </c>
      <c r="AG85" s="147">
        <f>IF($B85="","",IF(VLOOKUP($B85,'RouteDetail&amp;ReductionPrioritySr'!$B$5:$AT$566,'Route_Detail&amp;Reduction_Priority'!AG$1,FALSE)="","",VLOOKUP($B85,'RouteDetail&amp;ReductionPrioritySr'!$B$5:$AT$566,'Route_Detail&amp;Reduction_Priority'!AG$1,FALSE)))</f>
        <v>4</v>
      </c>
      <c r="AH85" s="147" t="str">
        <f>IF($B85="","",IF(VLOOKUP($B85,'RouteDetail&amp;ReductionPrioritySr'!$B$5:$AT$566,'Route_Detail&amp;Reduction_Priority'!AH$1,FALSE)="","",VLOOKUP($B85,'RouteDetail&amp;ReductionPrioritySr'!$B$5:$AT$566,'Route_Detail&amp;Reduction_Priority'!AH$1,FALSE)))</f>
        <v/>
      </c>
      <c r="AI85" s="147" t="str">
        <f>IF($B85="","",IF(VLOOKUP($B85,'RouteDetail&amp;ReductionPrioritySr'!$B$5:$AT$566,'Route_Detail&amp;Reduction_Priority'!AI$1,FALSE)="","",VLOOKUP($B85,'RouteDetail&amp;ReductionPrioritySr'!$B$5:$AT$566,'Route_Detail&amp;Reduction_Priority'!AI$1,FALSE)))</f>
        <v/>
      </c>
      <c r="AJ85" s="147" t="str">
        <f>IF($B85="","",IF(VLOOKUP($B85,'RouteDetail&amp;ReductionPrioritySr'!$B$5:$AT$566,'Route_Detail&amp;Reduction_Priority'!AJ$1,FALSE)="","",VLOOKUP($B85,'RouteDetail&amp;ReductionPrioritySr'!$B$5:$AT$566,'Route_Detail&amp;Reduction_Priority'!AJ$1,FALSE)))</f>
        <v/>
      </c>
      <c r="AK85" s="147" t="str">
        <f>IF($B85="","",IF(VLOOKUP($B85,'RouteDetail&amp;ReductionPrioritySr'!$B$5:$AT$566,'Route_Detail&amp;Reduction_Priority'!AK$1,FALSE)="","",VLOOKUP($B85,'RouteDetail&amp;ReductionPrioritySr'!$B$5:$AT$566,'Route_Detail&amp;Reduction_Priority'!AK$1,FALSE)))</f>
        <v/>
      </c>
    </row>
    <row r="86" spans="1:37" ht="15" customHeight="1" x14ac:dyDescent="0.25">
      <c r="A86">
        <v>64</v>
      </c>
      <c r="B86" s="110">
        <f>IF(HLOOKUP($C$3,'Route by Jurisdiction'!$A$1:$AP$214,A86,FALSE)="","",HLOOKUP($C$3,'Route by Jurisdiction'!$A$1:$AP$214,A86,FALSE))</f>
        <v>75</v>
      </c>
      <c r="C86" s="110" t="str">
        <f>IF($B86="","",IF(VLOOKUP($B86,'RouteDetail&amp;ReductionPrioritySr'!$B$5:$T$566,'Route_Detail&amp;Reduction_Priority'!C$1,FALSE)="","",VLOOKUP($B86,'RouteDetail&amp;ReductionPrioritySr'!$B$5:$T$566,'Route_Detail&amp;Reduction_Priority'!C$1,FALSE)))</f>
        <v>75*</v>
      </c>
      <c r="D86" s="71" t="str">
        <f>IF($B86="","",IF(VLOOKUP($B86,'RouteDetail&amp;ReductionPrioritySr'!$B$5:$T$566,'Route_Detail&amp;Reduction_Priority'!D$1,FALSE)="","",VLOOKUP($B86,'RouteDetail&amp;ReductionPrioritySr'!$B$5:$T$566,'Route_Detail&amp;Reduction_Priority'!D$1,FALSE)))</f>
        <v>Northgate TC - Lake City - Seattle CBD</v>
      </c>
      <c r="E86" s="170">
        <f>IF($B86="","",IF(VLOOKUP($B86,'RouteDetail&amp;ReductionPrioritySr'!$B$5:$T$566,'Route_Detail&amp;Reduction_Priority'!E$1,FALSE)="","",VLOOKUP($B86,'RouteDetail&amp;ReductionPrioritySr'!$B$5:$T$566,'Route_Detail&amp;Reduction_Priority'!E$1,FALSE)))</f>
        <v>44.7</v>
      </c>
      <c r="F86" s="162">
        <f>IF($B86="","",IF(VLOOKUP($B86,'RouteDetail&amp;ReductionPrioritySr'!$B$5:$T$566,'Route_Detail&amp;Reduction_Priority'!F$1,FALSE)="","",VLOOKUP($B86,'RouteDetail&amp;ReductionPrioritySr'!$B$5:$T$566,'Route_Detail&amp;Reduction_Priority'!F$1,FALSE)))</f>
        <v>11.3</v>
      </c>
      <c r="G86" s="162">
        <f>IF($B86="","",IF(VLOOKUP($B86,'RouteDetail&amp;ReductionPrioritySr'!$B$5:$T$566,'Route_Detail&amp;Reduction_Priority'!G$1,FALSE)="","",VLOOKUP($B86,'RouteDetail&amp;ReductionPrioritySr'!$B$5:$T$566,'Route_Detail&amp;Reduction_Priority'!G$1,FALSE)))</f>
        <v>47.8</v>
      </c>
      <c r="H86" s="162">
        <f>IF($B86="","",IF(VLOOKUP($B86,'RouteDetail&amp;ReductionPrioritySr'!$B$5:$T$566,'Route_Detail&amp;Reduction_Priority'!H$1,FALSE)="","",VLOOKUP($B86,'RouteDetail&amp;ReductionPrioritySr'!$B$5:$T$566,'Route_Detail&amp;Reduction_Priority'!H$1,FALSE)))</f>
        <v>12.4</v>
      </c>
      <c r="I86" s="162">
        <f>IF($B86="","",IF(VLOOKUP($B86,'RouteDetail&amp;ReductionPrioritySr'!$B$5:$T$566,'Route_Detail&amp;Reduction_Priority'!I$1,FALSE)="","",VLOOKUP($B86,'RouteDetail&amp;ReductionPrioritySr'!$B$5:$T$566,'Route_Detail&amp;Reduction_Priority'!I$1,FALSE)))</f>
        <v>37.700000000000003</v>
      </c>
      <c r="J86" s="171">
        <f>IF($B86="","",IF(VLOOKUP($B86,'RouteDetail&amp;ReductionPrioritySr'!$B$5:$T$566,'Route_Detail&amp;Reduction_Priority'!J$1,FALSE)="","",VLOOKUP($B86,'RouteDetail&amp;ReductionPrioritySr'!$B$5:$T$566,'Route_Detail&amp;Reduction_Priority'!J$1,FALSE)))</f>
        <v>9.1999999999999993</v>
      </c>
      <c r="K86" s="62">
        <f>IF($B86="","",IF(VLOOKUP($B86,'RouteDetail&amp;ReductionPrioritySr'!$B$5:$T$566,'Route_Detail&amp;Reduction_Priority'!K$1,FALSE)="","",VLOOKUP($B86,'RouteDetail&amp;ReductionPrioritySr'!$B$5:$T$566,'Route_Detail&amp;Reduction_Priority'!K$1,FALSE)))</f>
        <v>56</v>
      </c>
      <c r="L86" s="62" t="str">
        <f>IF($B86="","",IF(VLOOKUP($B86,'RouteDetail&amp;ReductionPrioritySr'!$B$5:$T$566,'Route_Detail&amp;Reduction_Priority'!L$1,FALSE)="","",VLOOKUP($B86,'RouteDetail&amp;ReductionPrioritySr'!$B$5:$T$566,'Route_Detail&amp;Reduction_Priority'!L$1,FALSE)))</f>
        <v>Frequent</v>
      </c>
      <c r="M86" s="110" t="str">
        <f>IF($B86="","",IF(VLOOKUP($B86,'RouteDetail&amp;ReductionPrioritySr'!$B$5:$T$566,'Route_Detail&amp;Reduction_Priority'!M$1,FALSE)="","",VLOOKUP($B86,'RouteDetail&amp;ReductionPrioritySr'!$B$5:$T$566,'Route_Detail&amp;Reduction_Priority'!M$1,FALSE)))</f>
        <v/>
      </c>
      <c r="N86" s="112" t="str">
        <f>IF($B86="","",IF(VLOOKUP($B86,'RouteDetail&amp;ReductionPrioritySr'!$B$5:$T$566,'Route_Detail&amp;Reduction_Priority'!N$1,FALSE)="","",VLOOKUP($B86,'RouteDetail&amp;ReductionPrioritySr'!$B$5:$T$566,'Route_Detail&amp;Reduction_Priority'!N$1,FALSE)))</f>
        <v/>
      </c>
      <c r="O86" s="110" t="str">
        <f>IF($B86="","",IF(VLOOKUP($B86,'RouteDetail&amp;ReductionPrioritySr'!$B$5:$T$566,'Route_Detail&amp;Reduction_Priority'!O$1,FALSE)="","",VLOOKUP($B86,'RouteDetail&amp;ReductionPrioritySr'!$B$5:$T$566,'Route_Detail&amp;Reduction_Priority'!O$1,FALSE)))</f>
        <v>Below</v>
      </c>
      <c r="P86" s="111" t="str">
        <f>IF($B86="","",IF(VLOOKUP($B86,'RouteDetail&amp;ReductionPrioritySr'!$B$5:$T$566,'Route_Detail&amp;Reduction_Priority'!P$1,FALSE)="","",VLOOKUP($B86,'RouteDetail&amp;ReductionPrioritySr'!$B$5:$T$566,'Route_Detail&amp;Reduction_Priority'!P$1,FALSE)))</f>
        <v>At</v>
      </c>
      <c r="Q86" s="112" t="str">
        <f>IF($B86="","",IF(VLOOKUP($B86,'RouteDetail&amp;ReductionPrioritySr'!$B$5:$T$566,'Route_Detail&amp;Reduction_Priority'!Q$1,FALSE)="","",VLOOKUP($B86,'RouteDetail&amp;ReductionPrioritySr'!$B$5:$T$566,'Route_Detail&amp;Reduction_Priority'!Q$1,FALSE)))</f>
        <v>At</v>
      </c>
      <c r="R86" s="110" t="str">
        <f>IF($B86="","",IF(VLOOKUP($B86,'RouteDetail&amp;ReductionPrioritySr'!$B$5:$T$566,'Route_Detail&amp;Reduction_Priority'!R$1,FALSE)="","",VLOOKUP($B86,'RouteDetail&amp;ReductionPrioritySr'!$B$5:$T$566,'Route_Detail&amp;Reduction_Priority'!R$1,FALSE)))</f>
        <v>-</v>
      </c>
      <c r="S86" s="111" t="str">
        <f>IF($B86="","",IF(VLOOKUP($B86,'RouteDetail&amp;ReductionPrioritySr'!$B$5:$T$566,'Route_Detail&amp;Reduction_Priority'!S$1,FALSE)="","",VLOOKUP($B86,'RouteDetail&amp;ReductionPrioritySr'!$B$5:$T$566,'Route_Detail&amp;Reduction_Priority'!S$1,FALSE)))</f>
        <v>-</v>
      </c>
      <c r="T86" s="175" t="str">
        <f>IF($B86="","",IF(VLOOKUP($B86,'RouteDetail&amp;ReductionPrioritySr'!$B$5:$T$566,'Route_Detail&amp;Reduction_Priority'!T$1,FALSE)="","",VLOOKUP($B86,'RouteDetail&amp;ReductionPrioritySr'!$B$5:$T$566,'Route_Detail&amp;Reduction_Priority'!T$1,FALSE)))</f>
        <v>-</v>
      </c>
      <c r="U86" s="348" t="str">
        <f>IF($B86="","",IF(VLOOKUP($B86,'RouteDetail&amp;ReductionPrioritySr'!$B$5:$AT$566,'Route_Detail&amp;Reduction_Priority'!U$1,FALSE)="","",VLOOKUP($B86,'RouteDetail&amp;ReductionPrioritySr'!$B$5:$AT$566,'Route_Detail&amp;Reduction_Priority'!U$1,FALSE)))</f>
        <v>Revised</v>
      </c>
      <c r="V86" s="53" t="str">
        <f>IF($B86="","",IF(VLOOKUP($B86,'RouteDetail&amp;ReductionPrioritySr'!$B$5:$AT$566,'Route_Detail&amp;Reduction_Priority'!V$1,FALSE)=0,"",VLOOKUP($B86,'RouteDetail&amp;ReductionPrioritySr'!$B$5:$AT$566,'Route_Detail&amp;Reduction_Priority'!V$1,FALSE)))</f>
        <v/>
      </c>
      <c r="W86" s="358">
        <f>IF($B86="","",IF(VLOOKUP($B86,'RouteDetail&amp;ReductionPrioritySr'!$B$5:$AT$566,'Route_Detail&amp;Reduction_Priority'!W$1,FALSE)=0,"",VLOOKUP($B86,'RouteDetail&amp;ReductionPrioritySr'!$B$5:$AT$566,'Route_Detail&amp;Reduction_Priority'!W$1,FALSE)))</f>
        <v>42156</v>
      </c>
      <c r="X86" s="395" t="str">
        <f>IF($B86="","",IF(VLOOKUP($B86,'RouteDetail&amp;ReductionPrioritySr'!$B$5:$AT$566,'Route_Detail&amp;Reduction_Priority'!X$1,FALSE)="","",VLOOKUP($B86,'RouteDetail&amp;ReductionPrioritySr'!$B$5:$AT$566,'Route_Detail&amp;Reduction_Priority'!X$1,FALSE)))</f>
        <v>Loss of through-route with Route 31</v>
      </c>
      <c r="Y86" s="110" t="str">
        <f>IF($B86="","",IF(VLOOKUP($B86,'RouteDetail&amp;ReductionPrioritySr'!$B$5:$AT$566,'Route_Detail&amp;Reduction_Priority'!Y$1,FALSE)="","",VLOOKUP($B86,'RouteDetail&amp;ReductionPrioritySr'!$B$5:$AT$566,'Route_Detail&amp;Reduction_Priority'!Y$1,FALSE)))</f>
        <v>12-15</v>
      </c>
      <c r="Z86" s="178">
        <f>IF($B86="","",IF(VLOOKUP($B86,'RouteDetail&amp;ReductionPrioritySr'!$B$5:$AT$566,'Route_Detail&amp;Reduction_Priority'!Z$1,FALSE)="","",VLOOKUP($B86,'RouteDetail&amp;ReductionPrioritySr'!$B$5:$AT$566,'Route_Detail&amp;Reduction_Priority'!Z$1,FALSE)))</f>
        <v>30</v>
      </c>
      <c r="AA86" s="178">
        <f>IF($B86="","",IF(VLOOKUP($B86,'RouteDetail&amp;ReductionPrioritySr'!$B$5:$AT$566,'Route_Detail&amp;Reduction_Priority'!AA$1,FALSE)="","",VLOOKUP($B86,'RouteDetail&amp;ReductionPrioritySr'!$B$5:$AT$566,'Route_Detail&amp;Reduction_Priority'!AA$1,FALSE)))</f>
        <v>30</v>
      </c>
      <c r="AB86" s="178">
        <f>IF($B86="","",IF(VLOOKUP($B86,'RouteDetail&amp;ReductionPrioritySr'!$B$5:$AT$566,'Route_Detail&amp;Reduction_Priority'!AB$1,FALSE)="","",VLOOKUP($B86,'RouteDetail&amp;ReductionPrioritySr'!$B$5:$AT$566,'Route_Detail&amp;Reduction_Priority'!AB$1,FALSE)))</f>
        <v>30</v>
      </c>
      <c r="AC86" s="178">
        <f>IF($B86="","",IF(VLOOKUP($B86,'RouteDetail&amp;ReductionPrioritySr'!$B$5:$AT$566,'Route_Detail&amp;Reduction_Priority'!AC$1,FALSE)="","",VLOOKUP($B86,'RouteDetail&amp;ReductionPrioritySr'!$B$5:$AT$566,'Route_Detail&amp;Reduction_Priority'!AC$1,FALSE)))</f>
        <v>30</v>
      </c>
      <c r="AD86" s="350" t="str">
        <f>IF($B86="","",IF(VLOOKUP($B86,'RouteDetail&amp;ReductionPrioritySr'!$B$5:$AT$566,'Route_Detail&amp;Reduction_Priority'!AD$1,FALSE)=0,"",VLOOKUP($B86,'RouteDetail&amp;ReductionPrioritySr'!$B$5:$AT$566,'Route_Detail&amp;Reduction_Priority'!AD$1,FALSE)))</f>
        <v>Before 12:00 AM</v>
      </c>
      <c r="AE86" s="397" t="str">
        <f>IF($B86="","",IF(VLOOKUP($B86,'RouteDetail&amp;ReductionPrioritySr'!$B$5:$AT$566,'Route_Detail&amp;Reduction_Priority'!AE$1,FALSE)=0,"",VLOOKUP($B86,'RouteDetail&amp;ReductionPrioritySr'!$B$5:$AT$566,'Route_Detail&amp;Reduction_Priority'!AE$1,FALSE)))</f>
        <v/>
      </c>
      <c r="AF86" s="147">
        <f>IF($B86="","",IF(VLOOKUP($B86,'RouteDetail&amp;ReductionPrioritySr'!$B$5:$AT$566,'Route_Detail&amp;Reduction_Priority'!AF$1,FALSE)="","",VLOOKUP($B86,'RouteDetail&amp;ReductionPrioritySr'!$B$5:$AT$566,'Route_Detail&amp;Reduction_Priority'!AF$1,FALSE)))</f>
        <v>3</v>
      </c>
      <c r="AG86" s="147">
        <f>IF($B86="","",IF(VLOOKUP($B86,'RouteDetail&amp;ReductionPrioritySr'!$B$5:$AT$566,'Route_Detail&amp;Reduction_Priority'!AG$1,FALSE)="","",VLOOKUP($B86,'RouteDetail&amp;ReductionPrioritySr'!$B$5:$AT$566,'Route_Detail&amp;Reduction_Priority'!AG$1,FALSE)))</f>
        <v>2</v>
      </c>
      <c r="AH86" s="147">
        <f>IF($B86="","",IF(VLOOKUP($B86,'RouteDetail&amp;ReductionPrioritySr'!$B$5:$AT$566,'Route_Detail&amp;Reduction_Priority'!AH$1,FALSE)="","",VLOOKUP($B86,'RouteDetail&amp;ReductionPrioritySr'!$B$5:$AT$566,'Route_Detail&amp;Reduction_Priority'!AH$1,FALSE)))</f>
        <v>3</v>
      </c>
      <c r="AI86" s="147">
        <f>IF($B86="","",IF(VLOOKUP($B86,'RouteDetail&amp;ReductionPrioritySr'!$B$5:$AT$566,'Route_Detail&amp;Reduction_Priority'!AI$1,FALSE)="","",VLOOKUP($B86,'RouteDetail&amp;ReductionPrioritySr'!$B$5:$AT$566,'Route_Detail&amp;Reduction_Priority'!AI$1,FALSE)))</f>
        <v>3</v>
      </c>
      <c r="AJ86" s="147">
        <f>IF($B86="","",IF(VLOOKUP($B86,'RouteDetail&amp;ReductionPrioritySr'!$B$5:$AT$566,'Route_Detail&amp;Reduction_Priority'!AJ$1,FALSE)="","",VLOOKUP($B86,'RouteDetail&amp;ReductionPrioritySr'!$B$5:$AT$566,'Route_Detail&amp;Reduction_Priority'!AJ$1,FALSE)))</f>
        <v>4</v>
      </c>
      <c r="AK86" s="147">
        <f>IF($B86="","",IF(VLOOKUP($B86,'RouteDetail&amp;ReductionPrioritySr'!$B$5:$AT$566,'Route_Detail&amp;Reduction_Priority'!AK$1,FALSE)="","",VLOOKUP($B86,'RouteDetail&amp;ReductionPrioritySr'!$B$5:$AT$566,'Route_Detail&amp;Reduction_Priority'!AK$1,FALSE)))</f>
        <v>3</v>
      </c>
    </row>
    <row r="87" spans="1:37" ht="15" customHeight="1" x14ac:dyDescent="0.25">
      <c r="A87">
        <v>65</v>
      </c>
      <c r="B87" s="110">
        <f>IF(HLOOKUP($C$3,'Route by Jurisdiction'!$A$1:$AP$214,A87,FALSE)="","",HLOOKUP($C$3,'Route by Jurisdiction'!$A$1:$AP$214,A87,FALSE))</f>
        <v>76</v>
      </c>
      <c r="C87" s="110" t="str">
        <f>IF($B87="","",IF(VLOOKUP($B87,'RouteDetail&amp;ReductionPrioritySr'!$B$5:$T$566,'Route_Detail&amp;Reduction_Priority'!C$1,FALSE)="","",VLOOKUP($B87,'RouteDetail&amp;ReductionPrioritySr'!$B$5:$T$566,'Route_Detail&amp;Reduction_Priority'!C$1,FALSE)))</f>
        <v>76*</v>
      </c>
      <c r="D87" s="71" t="str">
        <f>IF($B87="","",IF(VLOOKUP($B87,'RouteDetail&amp;ReductionPrioritySr'!$B$5:$T$566,'Route_Detail&amp;Reduction_Priority'!D$1,FALSE)="","",VLOOKUP($B87,'RouteDetail&amp;ReductionPrioritySr'!$B$5:$T$566,'Route_Detail&amp;Reduction_Priority'!D$1,FALSE)))</f>
        <v>Wedgwood - Seattle CBD</v>
      </c>
      <c r="E87" s="170">
        <f>IF($B87="","",IF(VLOOKUP($B87,'RouteDetail&amp;ReductionPrioritySr'!$B$5:$T$566,'Route_Detail&amp;Reduction_Priority'!E$1,FALSE)="","",VLOOKUP($B87,'RouteDetail&amp;ReductionPrioritySr'!$B$5:$T$566,'Route_Detail&amp;Reduction_Priority'!E$1,FALSE)))</f>
        <v>54.8</v>
      </c>
      <c r="F87" s="162">
        <f>IF($B87="","",IF(VLOOKUP($B87,'RouteDetail&amp;ReductionPrioritySr'!$B$5:$T$566,'Route_Detail&amp;Reduction_Priority'!F$1,FALSE)="","",VLOOKUP($B87,'RouteDetail&amp;ReductionPrioritySr'!$B$5:$T$566,'Route_Detail&amp;Reduction_Priority'!F$1,FALSE)))</f>
        <v>18.399999999999999</v>
      </c>
      <c r="G87" s="162" t="str">
        <f>IF($B87="","",IF(VLOOKUP($B87,'RouteDetail&amp;ReductionPrioritySr'!$B$5:$T$566,'Route_Detail&amp;Reduction_Priority'!G$1,FALSE)="","",VLOOKUP($B87,'RouteDetail&amp;ReductionPrioritySr'!$B$5:$T$566,'Route_Detail&amp;Reduction_Priority'!G$1,FALSE)))</f>
        <v xml:space="preserve"> </v>
      </c>
      <c r="H87" s="162" t="str">
        <f>IF($B87="","",IF(VLOOKUP($B87,'RouteDetail&amp;ReductionPrioritySr'!$B$5:$T$566,'Route_Detail&amp;Reduction_Priority'!H$1,FALSE)="","",VLOOKUP($B87,'RouteDetail&amp;ReductionPrioritySr'!$B$5:$T$566,'Route_Detail&amp;Reduction_Priority'!H$1,FALSE)))</f>
        <v xml:space="preserve"> </v>
      </c>
      <c r="I87" s="162" t="str">
        <f>IF($B87="","",IF(VLOOKUP($B87,'RouteDetail&amp;ReductionPrioritySr'!$B$5:$T$566,'Route_Detail&amp;Reduction_Priority'!I$1,FALSE)="","",VLOOKUP($B87,'RouteDetail&amp;ReductionPrioritySr'!$B$5:$T$566,'Route_Detail&amp;Reduction_Priority'!I$1,FALSE)))</f>
        <v xml:space="preserve"> </v>
      </c>
      <c r="J87" s="171" t="str">
        <f>IF($B87="","",IF(VLOOKUP($B87,'RouteDetail&amp;ReductionPrioritySr'!$B$5:$T$566,'Route_Detail&amp;Reduction_Priority'!J$1,FALSE)="","",VLOOKUP($B87,'RouteDetail&amp;ReductionPrioritySr'!$B$5:$T$566,'Route_Detail&amp;Reduction_Priority'!J$1,FALSE)))</f>
        <v xml:space="preserve"> </v>
      </c>
      <c r="K87" s="62" t="str">
        <f>IF($B87="","",IF(VLOOKUP($B87,'RouteDetail&amp;ReductionPrioritySr'!$B$5:$T$566,'Route_Detail&amp;Reduction_Priority'!K$1,FALSE)="","",VLOOKUP($B87,'RouteDetail&amp;ReductionPrioritySr'!$B$5:$T$566,'Route_Detail&amp;Reduction_Priority'!K$1,FALSE)))</f>
        <v>Peak</v>
      </c>
      <c r="L87" s="62" t="str">
        <f>IF($B87="","",IF(VLOOKUP($B87,'RouteDetail&amp;ReductionPrioritySr'!$B$5:$T$566,'Route_Detail&amp;Reduction_Priority'!L$1,FALSE)="","",VLOOKUP($B87,'RouteDetail&amp;ReductionPrioritySr'!$B$5:$T$566,'Route_Detail&amp;Reduction_Priority'!L$1,FALSE)))</f>
        <v>Peak</v>
      </c>
      <c r="M87" s="110" t="str">
        <f>IF($B87="","",IF(VLOOKUP($B87,'RouteDetail&amp;ReductionPrioritySr'!$B$5:$T$566,'Route_Detail&amp;Reduction_Priority'!M$1,FALSE)="","",VLOOKUP($B87,'RouteDetail&amp;ReductionPrioritySr'!$B$5:$T$566,'Route_Detail&amp;Reduction_Priority'!M$1,FALSE)))</f>
        <v>No</v>
      </c>
      <c r="N87" s="112" t="str">
        <f>IF($B87="","",IF(VLOOKUP($B87,'RouteDetail&amp;ReductionPrioritySr'!$B$5:$T$566,'Route_Detail&amp;Reduction_Priority'!N$1,FALSE)="","",VLOOKUP($B87,'RouteDetail&amp;ReductionPrioritySr'!$B$5:$T$566,'Route_Detail&amp;Reduction_Priority'!N$1,FALSE)))</f>
        <v>No</v>
      </c>
      <c r="O87" s="110" t="str">
        <f>IF($B87="","",IF(VLOOKUP($B87,'RouteDetail&amp;ReductionPrioritySr'!$B$5:$T$566,'Route_Detail&amp;Reduction_Priority'!O$1,FALSE)="","",VLOOKUP($B87,'RouteDetail&amp;ReductionPrioritySr'!$B$5:$T$566,'Route_Detail&amp;Reduction_Priority'!O$1,FALSE)))</f>
        <v>Peak</v>
      </c>
      <c r="P87" s="111" t="str">
        <f>IF($B87="","",IF(VLOOKUP($B87,'RouteDetail&amp;ReductionPrioritySr'!$B$5:$T$566,'Route_Detail&amp;Reduction_Priority'!P$1,FALSE)="","",VLOOKUP($B87,'RouteDetail&amp;ReductionPrioritySr'!$B$5:$T$566,'Route_Detail&amp;Reduction_Priority'!P$1,FALSE)))</f>
        <v>Peak</v>
      </c>
      <c r="Q87" s="112" t="str">
        <f>IF($B87="","",IF(VLOOKUP($B87,'RouteDetail&amp;ReductionPrioritySr'!$B$5:$T$566,'Route_Detail&amp;Reduction_Priority'!Q$1,FALSE)="","",VLOOKUP($B87,'RouteDetail&amp;ReductionPrioritySr'!$B$5:$T$566,'Route_Detail&amp;Reduction_Priority'!Q$1,FALSE)))</f>
        <v>Peak</v>
      </c>
      <c r="R87" s="110" t="str">
        <f>IF($B87="","",IF(VLOOKUP($B87,'RouteDetail&amp;ReductionPrioritySr'!$B$5:$T$566,'Route_Detail&amp;Reduction_Priority'!R$1,FALSE)="","",VLOOKUP($B87,'RouteDetail&amp;ReductionPrioritySr'!$B$5:$T$566,'Route_Detail&amp;Reduction_Priority'!R$1,FALSE)))</f>
        <v>-</v>
      </c>
      <c r="S87" s="111" t="str">
        <f>IF($B87="","",IF(VLOOKUP($B87,'RouteDetail&amp;ReductionPrioritySr'!$B$5:$T$566,'Route_Detail&amp;Reduction_Priority'!S$1,FALSE)="","",VLOOKUP($B87,'RouteDetail&amp;ReductionPrioritySr'!$B$5:$T$566,'Route_Detail&amp;Reduction_Priority'!S$1,FALSE)))</f>
        <v>-</v>
      </c>
      <c r="T87" s="175" t="str">
        <f>IF($B87="","",IF(VLOOKUP($B87,'RouteDetail&amp;ReductionPrioritySr'!$B$5:$T$566,'Route_Detail&amp;Reduction_Priority'!T$1,FALSE)="","",VLOOKUP($B87,'RouteDetail&amp;ReductionPrioritySr'!$B$5:$T$566,'Route_Detail&amp;Reduction_Priority'!T$1,FALSE)))</f>
        <v>-</v>
      </c>
      <c r="U87" s="348" t="str">
        <f>IF($B87="","",IF(VLOOKUP($B87,'RouteDetail&amp;ReductionPrioritySr'!$B$5:$AT$566,'Route_Detail&amp;Reduction_Priority'!U$1,FALSE)="","",VLOOKUP($B87,'RouteDetail&amp;ReductionPrioritySr'!$B$5:$AT$566,'Route_Detail&amp;Reduction_Priority'!U$1,FALSE)))</f>
        <v>Unchanged</v>
      </c>
      <c r="V87" s="53" t="str">
        <f>IF($B87="","",IF(VLOOKUP($B87,'RouteDetail&amp;ReductionPrioritySr'!$B$5:$AT$566,'Route_Detail&amp;Reduction_Priority'!V$1,FALSE)=0,"",VLOOKUP($B87,'RouteDetail&amp;ReductionPrioritySr'!$B$5:$AT$566,'Route_Detail&amp;Reduction_Priority'!V$1,FALSE)))</f>
        <v/>
      </c>
      <c r="W87" s="358" t="str">
        <f>IF($B87="","",IF(VLOOKUP($B87,'RouteDetail&amp;ReductionPrioritySr'!$B$5:$AT$566,'Route_Detail&amp;Reduction_Priority'!W$1,FALSE)=0,"",VLOOKUP($B87,'RouteDetail&amp;ReductionPrioritySr'!$B$5:$AT$566,'Route_Detail&amp;Reduction_Priority'!W$1,FALSE)))</f>
        <v>N/A</v>
      </c>
      <c r="X87" s="395" t="str">
        <f>IF($B87="","",IF(VLOOKUP($B87,'RouteDetail&amp;ReductionPrioritySr'!$B$5:$AT$566,'Route_Detail&amp;Reduction_Priority'!X$1,FALSE)="","",VLOOKUP($B87,'RouteDetail&amp;ReductionPrioritySr'!$B$5:$AT$566,'Route_Detail&amp;Reduction_Priority'!X$1,FALSE)))</f>
        <v>Unchanged</v>
      </c>
      <c r="Y87" s="110" t="str">
        <f>IF($B87="","",IF(VLOOKUP($B87,'RouteDetail&amp;ReductionPrioritySr'!$B$5:$AT$566,'Route_Detail&amp;Reduction_Priority'!Y$1,FALSE)="","",VLOOKUP($B87,'RouteDetail&amp;ReductionPrioritySr'!$B$5:$AT$566,'Route_Detail&amp;Reduction_Priority'!Y$1,FALSE)))</f>
        <v/>
      </c>
      <c r="Z87" s="178" t="str">
        <f>IF($B87="","",IF(VLOOKUP($B87,'RouteDetail&amp;ReductionPrioritySr'!$B$5:$AT$566,'Route_Detail&amp;Reduction_Priority'!Z$1,FALSE)="","",VLOOKUP($B87,'RouteDetail&amp;ReductionPrioritySr'!$B$5:$AT$566,'Route_Detail&amp;Reduction_Priority'!Z$1,FALSE)))</f>
        <v/>
      </c>
      <c r="AA87" s="178" t="str">
        <f>IF($B87="","",IF(VLOOKUP($B87,'RouteDetail&amp;ReductionPrioritySr'!$B$5:$AT$566,'Route_Detail&amp;Reduction_Priority'!AA$1,FALSE)="","",VLOOKUP($B87,'RouteDetail&amp;ReductionPrioritySr'!$B$5:$AT$566,'Route_Detail&amp;Reduction_Priority'!AA$1,FALSE)))</f>
        <v/>
      </c>
      <c r="AB87" s="178" t="str">
        <f>IF($B87="","",IF(VLOOKUP($B87,'RouteDetail&amp;ReductionPrioritySr'!$B$5:$AT$566,'Route_Detail&amp;Reduction_Priority'!AB$1,FALSE)="","",VLOOKUP($B87,'RouteDetail&amp;ReductionPrioritySr'!$B$5:$AT$566,'Route_Detail&amp;Reduction_Priority'!AB$1,FALSE)))</f>
        <v/>
      </c>
      <c r="AC87" s="178" t="str">
        <f>IF($B87="","",IF(VLOOKUP($B87,'RouteDetail&amp;ReductionPrioritySr'!$B$5:$AT$566,'Route_Detail&amp;Reduction_Priority'!AC$1,FALSE)="","",VLOOKUP($B87,'RouteDetail&amp;ReductionPrioritySr'!$B$5:$AT$566,'Route_Detail&amp;Reduction_Priority'!AC$1,FALSE)))</f>
        <v/>
      </c>
      <c r="AD87" s="350" t="str">
        <f>IF($B87="","",IF(VLOOKUP($B87,'RouteDetail&amp;ReductionPrioritySr'!$B$5:$AT$566,'Route_Detail&amp;Reduction_Priority'!AD$1,FALSE)=0,"",VLOOKUP($B87,'RouteDetail&amp;ReductionPrioritySr'!$B$5:$AT$566,'Route_Detail&amp;Reduction_Priority'!AD$1,FALSE)))</f>
        <v/>
      </c>
      <c r="AE87" s="397" t="str">
        <f>IF($B87="","",IF(VLOOKUP($B87,'RouteDetail&amp;ReductionPrioritySr'!$B$5:$AT$566,'Route_Detail&amp;Reduction_Priority'!AE$1,FALSE)=0,"",VLOOKUP($B87,'RouteDetail&amp;ReductionPrioritySr'!$B$5:$AT$566,'Route_Detail&amp;Reduction_Priority'!AE$1,FALSE)))</f>
        <v/>
      </c>
      <c r="AF87" s="147">
        <f>IF($B87="","",IF(VLOOKUP($B87,'RouteDetail&amp;ReductionPrioritySr'!$B$5:$AT$566,'Route_Detail&amp;Reduction_Priority'!AF$1,FALSE)="","",VLOOKUP($B87,'RouteDetail&amp;ReductionPrioritySr'!$B$5:$AT$566,'Route_Detail&amp;Reduction_Priority'!AF$1,FALSE)))</f>
        <v>4</v>
      </c>
      <c r="AG87" s="147">
        <f>IF($B87="","",IF(VLOOKUP($B87,'RouteDetail&amp;ReductionPrioritySr'!$B$5:$AT$566,'Route_Detail&amp;Reduction_Priority'!AG$1,FALSE)="","",VLOOKUP($B87,'RouteDetail&amp;ReductionPrioritySr'!$B$5:$AT$566,'Route_Detail&amp;Reduction_Priority'!AG$1,FALSE)))</f>
        <v>4</v>
      </c>
      <c r="AH87" s="147" t="str">
        <f>IF($B87="","",IF(VLOOKUP($B87,'RouteDetail&amp;ReductionPrioritySr'!$B$5:$AT$566,'Route_Detail&amp;Reduction_Priority'!AH$1,FALSE)="","",VLOOKUP($B87,'RouteDetail&amp;ReductionPrioritySr'!$B$5:$AT$566,'Route_Detail&amp;Reduction_Priority'!AH$1,FALSE)))</f>
        <v/>
      </c>
      <c r="AI87" s="147" t="str">
        <f>IF($B87="","",IF(VLOOKUP($B87,'RouteDetail&amp;ReductionPrioritySr'!$B$5:$AT$566,'Route_Detail&amp;Reduction_Priority'!AI$1,FALSE)="","",VLOOKUP($B87,'RouteDetail&amp;ReductionPrioritySr'!$B$5:$AT$566,'Route_Detail&amp;Reduction_Priority'!AI$1,FALSE)))</f>
        <v/>
      </c>
      <c r="AJ87" s="147" t="str">
        <f>IF($B87="","",IF(VLOOKUP($B87,'RouteDetail&amp;ReductionPrioritySr'!$B$5:$AT$566,'Route_Detail&amp;Reduction_Priority'!AJ$1,FALSE)="","",VLOOKUP($B87,'RouteDetail&amp;ReductionPrioritySr'!$B$5:$AT$566,'Route_Detail&amp;Reduction_Priority'!AJ$1,FALSE)))</f>
        <v/>
      </c>
      <c r="AK87" s="147" t="str">
        <f>IF($B87="","",IF(VLOOKUP($B87,'RouteDetail&amp;ReductionPrioritySr'!$B$5:$AT$566,'Route_Detail&amp;Reduction_Priority'!AK$1,FALSE)="","",VLOOKUP($B87,'RouteDetail&amp;ReductionPrioritySr'!$B$5:$AT$566,'Route_Detail&amp;Reduction_Priority'!AK$1,FALSE)))</f>
        <v/>
      </c>
    </row>
    <row r="88" spans="1:37" ht="15" customHeight="1" x14ac:dyDescent="0.25">
      <c r="A88">
        <v>66</v>
      </c>
      <c r="B88" s="110">
        <f>IF(HLOOKUP($C$3,'Route by Jurisdiction'!$A$1:$AP$214,A88,FALSE)="","",HLOOKUP($C$3,'Route by Jurisdiction'!$A$1:$AP$214,A88,FALSE))</f>
        <v>77</v>
      </c>
      <c r="C88" s="110" t="str">
        <f>IF($B88="","",IF(VLOOKUP($B88,'RouteDetail&amp;ReductionPrioritySr'!$B$5:$T$566,'Route_Detail&amp;Reduction_Priority'!C$1,FALSE)="","",VLOOKUP($B88,'RouteDetail&amp;ReductionPrioritySr'!$B$5:$T$566,'Route_Detail&amp;Reduction_Priority'!C$1,FALSE)))</f>
        <v>77*</v>
      </c>
      <c r="D88" s="71" t="str">
        <f>IF($B88="","",IF(VLOOKUP($B88,'RouteDetail&amp;ReductionPrioritySr'!$B$5:$T$566,'Route_Detail&amp;Reduction_Priority'!D$1,FALSE)="","",VLOOKUP($B88,'RouteDetail&amp;ReductionPrioritySr'!$B$5:$T$566,'Route_Detail&amp;Reduction_Priority'!D$1,FALSE)))</f>
        <v>North City - Seattle CBD</v>
      </c>
      <c r="E88" s="170">
        <f>IF($B88="","",IF(VLOOKUP($B88,'RouteDetail&amp;ReductionPrioritySr'!$B$5:$T$566,'Route_Detail&amp;Reduction_Priority'!E$1,FALSE)="","",VLOOKUP($B88,'RouteDetail&amp;ReductionPrioritySr'!$B$5:$T$566,'Route_Detail&amp;Reduction_Priority'!E$1,FALSE)))</f>
        <v>44.8</v>
      </c>
      <c r="F88" s="162">
        <f>IF($B88="","",IF(VLOOKUP($B88,'RouteDetail&amp;ReductionPrioritySr'!$B$5:$T$566,'Route_Detail&amp;Reduction_Priority'!F$1,FALSE)="","",VLOOKUP($B88,'RouteDetail&amp;ReductionPrioritySr'!$B$5:$T$566,'Route_Detail&amp;Reduction_Priority'!F$1,FALSE)))</f>
        <v>16.8</v>
      </c>
      <c r="G88" s="162" t="str">
        <f>IF($B88="","",IF(VLOOKUP($B88,'RouteDetail&amp;ReductionPrioritySr'!$B$5:$T$566,'Route_Detail&amp;Reduction_Priority'!G$1,FALSE)="","",VLOOKUP($B88,'RouteDetail&amp;ReductionPrioritySr'!$B$5:$T$566,'Route_Detail&amp;Reduction_Priority'!G$1,FALSE)))</f>
        <v xml:space="preserve"> </v>
      </c>
      <c r="H88" s="162" t="str">
        <f>IF($B88="","",IF(VLOOKUP($B88,'RouteDetail&amp;ReductionPrioritySr'!$B$5:$T$566,'Route_Detail&amp;Reduction_Priority'!H$1,FALSE)="","",VLOOKUP($B88,'RouteDetail&amp;ReductionPrioritySr'!$B$5:$T$566,'Route_Detail&amp;Reduction_Priority'!H$1,FALSE)))</f>
        <v xml:space="preserve"> </v>
      </c>
      <c r="I88" s="162" t="str">
        <f>IF($B88="","",IF(VLOOKUP($B88,'RouteDetail&amp;ReductionPrioritySr'!$B$5:$T$566,'Route_Detail&amp;Reduction_Priority'!I$1,FALSE)="","",VLOOKUP($B88,'RouteDetail&amp;ReductionPrioritySr'!$B$5:$T$566,'Route_Detail&amp;Reduction_Priority'!I$1,FALSE)))</f>
        <v xml:space="preserve"> </v>
      </c>
      <c r="J88" s="171" t="str">
        <f>IF($B88="","",IF(VLOOKUP($B88,'RouteDetail&amp;ReductionPrioritySr'!$B$5:$T$566,'Route_Detail&amp;Reduction_Priority'!J$1,FALSE)="","",VLOOKUP($B88,'RouteDetail&amp;ReductionPrioritySr'!$B$5:$T$566,'Route_Detail&amp;Reduction_Priority'!J$1,FALSE)))</f>
        <v xml:space="preserve"> </v>
      </c>
      <c r="K88" s="62" t="str">
        <f>IF($B88="","",IF(VLOOKUP($B88,'RouteDetail&amp;ReductionPrioritySr'!$B$5:$T$566,'Route_Detail&amp;Reduction_Priority'!K$1,FALSE)="","",VLOOKUP($B88,'RouteDetail&amp;ReductionPrioritySr'!$B$5:$T$566,'Route_Detail&amp;Reduction_Priority'!K$1,FALSE)))</f>
        <v>Peak</v>
      </c>
      <c r="L88" s="62" t="str">
        <f>IF($B88="","",IF(VLOOKUP($B88,'RouteDetail&amp;ReductionPrioritySr'!$B$5:$T$566,'Route_Detail&amp;Reduction_Priority'!L$1,FALSE)="","",VLOOKUP($B88,'RouteDetail&amp;ReductionPrioritySr'!$B$5:$T$566,'Route_Detail&amp;Reduction_Priority'!L$1,FALSE)))</f>
        <v>Peak</v>
      </c>
      <c r="M88" s="110" t="str">
        <f>IF($B88="","",IF(VLOOKUP($B88,'RouteDetail&amp;ReductionPrioritySr'!$B$5:$T$566,'Route_Detail&amp;Reduction_Priority'!M$1,FALSE)="","",VLOOKUP($B88,'RouteDetail&amp;ReductionPrioritySr'!$B$5:$T$566,'Route_Detail&amp;Reduction_Priority'!M$1,FALSE)))</f>
        <v>Yes</v>
      </c>
      <c r="N88" s="112" t="str">
        <f>IF($B88="","",IF(VLOOKUP($B88,'RouteDetail&amp;ReductionPrioritySr'!$B$5:$T$566,'Route_Detail&amp;Reduction_Priority'!N$1,FALSE)="","",VLOOKUP($B88,'RouteDetail&amp;ReductionPrioritySr'!$B$5:$T$566,'Route_Detail&amp;Reduction_Priority'!N$1,FALSE)))</f>
        <v>No</v>
      </c>
      <c r="O88" s="110" t="str">
        <f>IF($B88="","",IF(VLOOKUP($B88,'RouteDetail&amp;ReductionPrioritySr'!$B$5:$T$566,'Route_Detail&amp;Reduction_Priority'!O$1,FALSE)="","",VLOOKUP($B88,'RouteDetail&amp;ReductionPrioritySr'!$B$5:$T$566,'Route_Detail&amp;Reduction_Priority'!O$1,FALSE)))</f>
        <v>Peak</v>
      </c>
      <c r="P88" s="111" t="str">
        <f>IF($B88="","",IF(VLOOKUP($B88,'RouteDetail&amp;ReductionPrioritySr'!$B$5:$T$566,'Route_Detail&amp;Reduction_Priority'!P$1,FALSE)="","",VLOOKUP($B88,'RouteDetail&amp;ReductionPrioritySr'!$B$5:$T$566,'Route_Detail&amp;Reduction_Priority'!P$1,FALSE)))</f>
        <v>Peak</v>
      </c>
      <c r="Q88" s="112" t="str">
        <f>IF($B88="","",IF(VLOOKUP($B88,'RouteDetail&amp;ReductionPrioritySr'!$B$5:$T$566,'Route_Detail&amp;Reduction_Priority'!Q$1,FALSE)="","",VLOOKUP($B88,'RouteDetail&amp;ReductionPrioritySr'!$B$5:$T$566,'Route_Detail&amp;Reduction_Priority'!Q$1,FALSE)))</f>
        <v>Peak</v>
      </c>
      <c r="R88" s="110" t="str">
        <f>IF($B88="","",IF(VLOOKUP($B88,'RouteDetail&amp;ReductionPrioritySr'!$B$5:$T$566,'Route_Detail&amp;Reduction_Priority'!R$1,FALSE)="","",VLOOKUP($B88,'RouteDetail&amp;ReductionPrioritySr'!$B$5:$T$566,'Route_Detail&amp;Reduction_Priority'!R$1,FALSE)))</f>
        <v>-</v>
      </c>
      <c r="S88" s="111" t="str">
        <f>IF($B88="","",IF(VLOOKUP($B88,'RouteDetail&amp;ReductionPrioritySr'!$B$5:$T$566,'Route_Detail&amp;Reduction_Priority'!S$1,FALSE)="","",VLOOKUP($B88,'RouteDetail&amp;ReductionPrioritySr'!$B$5:$T$566,'Route_Detail&amp;Reduction_Priority'!S$1,FALSE)))</f>
        <v>-</v>
      </c>
      <c r="T88" s="175" t="str">
        <f>IF($B88="","",IF(VLOOKUP($B88,'RouteDetail&amp;ReductionPrioritySr'!$B$5:$T$566,'Route_Detail&amp;Reduction_Priority'!T$1,FALSE)="","",VLOOKUP($B88,'RouteDetail&amp;ReductionPrioritySr'!$B$5:$T$566,'Route_Detail&amp;Reduction_Priority'!T$1,FALSE)))</f>
        <v>-</v>
      </c>
      <c r="U88" s="348" t="str">
        <f>IF($B88="","",IF(VLOOKUP($B88,'RouteDetail&amp;ReductionPrioritySr'!$B$5:$AT$566,'Route_Detail&amp;Reduction_Priority'!U$1,FALSE)="","",VLOOKUP($B88,'RouteDetail&amp;ReductionPrioritySr'!$B$5:$AT$566,'Route_Detail&amp;Reduction_Priority'!U$1,FALSE)))</f>
        <v>Unchanged</v>
      </c>
      <c r="V88" s="53" t="str">
        <f>IF($B88="","",IF(VLOOKUP($B88,'RouteDetail&amp;ReductionPrioritySr'!$B$5:$AT$566,'Route_Detail&amp;Reduction_Priority'!V$1,FALSE)=0,"",VLOOKUP($B88,'RouteDetail&amp;ReductionPrioritySr'!$B$5:$AT$566,'Route_Detail&amp;Reduction_Priority'!V$1,FALSE)))</f>
        <v/>
      </c>
      <c r="W88" s="358" t="str">
        <f>IF($B88="","",IF(VLOOKUP($B88,'RouteDetail&amp;ReductionPrioritySr'!$B$5:$AT$566,'Route_Detail&amp;Reduction_Priority'!W$1,FALSE)=0,"",VLOOKUP($B88,'RouteDetail&amp;ReductionPrioritySr'!$B$5:$AT$566,'Route_Detail&amp;Reduction_Priority'!W$1,FALSE)))</f>
        <v>N/A</v>
      </c>
      <c r="X88" s="395" t="str">
        <f>IF($B88="","",IF(VLOOKUP($B88,'RouteDetail&amp;ReductionPrioritySr'!$B$5:$AT$566,'Route_Detail&amp;Reduction_Priority'!X$1,FALSE)="","",VLOOKUP($B88,'RouteDetail&amp;ReductionPrioritySr'!$B$5:$AT$566,'Route_Detail&amp;Reduction_Priority'!X$1,FALSE)))</f>
        <v>Unchanged</v>
      </c>
      <c r="Y88" s="110" t="str">
        <f>IF($B88="","",IF(VLOOKUP($B88,'RouteDetail&amp;ReductionPrioritySr'!$B$5:$AT$566,'Route_Detail&amp;Reduction_Priority'!Y$1,FALSE)="","",VLOOKUP($B88,'RouteDetail&amp;ReductionPrioritySr'!$B$5:$AT$566,'Route_Detail&amp;Reduction_Priority'!Y$1,FALSE)))</f>
        <v/>
      </c>
      <c r="Z88" s="178" t="str">
        <f>IF($B88="","",IF(VLOOKUP($B88,'RouteDetail&amp;ReductionPrioritySr'!$B$5:$AT$566,'Route_Detail&amp;Reduction_Priority'!Z$1,FALSE)="","",VLOOKUP($B88,'RouteDetail&amp;ReductionPrioritySr'!$B$5:$AT$566,'Route_Detail&amp;Reduction_Priority'!Z$1,FALSE)))</f>
        <v/>
      </c>
      <c r="AA88" s="178" t="str">
        <f>IF($B88="","",IF(VLOOKUP($B88,'RouteDetail&amp;ReductionPrioritySr'!$B$5:$AT$566,'Route_Detail&amp;Reduction_Priority'!AA$1,FALSE)="","",VLOOKUP($B88,'RouteDetail&amp;ReductionPrioritySr'!$B$5:$AT$566,'Route_Detail&amp;Reduction_Priority'!AA$1,FALSE)))</f>
        <v/>
      </c>
      <c r="AB88" s="178" t="str">
        <f>IF($B88="","",IF(VLOOKUP($B88,'RouteDetail&amp;ReductionPrioritySr'!$B$5:$AT$566,'Route_Detail&amp;Reduction_Priority'!AB$1,FALSE)="","",VLOOKUP($B88,'RouteDetail&amp;ReductionPrioritySr'!$B$5:$AT$566,'Route_Detail&amp;Reduction_Priority'!AB$1,FALSE)))</f>
        <v/>
      </c>
      <c r="AC88" s="178" t="str">
        <f>IF($B88="","",IF(VLOOKUP($B88,'RouteDetail&amp;ReductionPrioritySr'!$B$5:$AT$566,'Route_Detail&amp;Reduction_Priority'!AC$1,FALSE)="","",VLOOKUP($B88,'RouteDetail&amp;ReductionPrioritySr'!$B$5:$AT$566,'Route_Detail&amp;Reduction_Priority'!AC$1,FALSE)))</f>
        <v/>
      </c>
      <c r="AD88" s="350" t="str">
        <f>IF($B88="","",IF(VLOOKUP($B88,'RouteDetail&amp;ReductionPrioritySr'!$B$5:$AT$566,'Route_Detail&amp;Reduction_Priority'!AD$1,FALSE)=0,"",VLOOKUP($B88,'RouteDetail&amp;ReductionPrioritySr'!$B$5:$AT$566,'Route_Detail&amp;Reduction_Priority'!AD$1,FALSE)))</f>
        <v/>
      </c>
      <c r="AE88" s="397" t="str">
        <f>IF($B88="","",IF(VLOOKUP($B88,'RouteDetail&amp;ReductionPrioritySr'!$B$5:$AT$566,'Route_Detail&amp;Reduction_Priority'!AE$1,FALSE)=0,"",VLOOKUP($B88,'RouteDetail&amp;ReductionPrioritySr'!$B$5:$AT$566,'Route_Detail&amp;Reduction_Priority'!AE$1,FALSE)))</f>
        <v/>
      </c>
      <c r="AF88" s="147">
        <f>IF($B88="","",IF(VLOOKUP($B88,'RouteDetail&amp;ReductionPrioritySr'!$B$5:$AT$566,'Route_Detail&amp;Reduction_Priority'!AF$1,FALSE)="","",VLOOKUP($B88,'RouteDetail&amp;ReductionPrioritySr'!$B$5:$AT$566,'Route_Detail&amp;Reduction_Priority'!AF$1,FALSE)))</f>
        <v>3</v>
      </c>
      <c r="AG88" s="147">
        <f>IF($B88="","",IF(VLOOKUP($B88,'RouteDetail&amp;ReductionPrioritySr'!$B$5:$AT$566,'Route_Detail&amp;Reduction_Priority'!AG$1,FALSE)="","",VLOOKUP($B88,'RouteDetail&amp;ReductionPrioritySr'!$B$5:$AT$566,'Route_Detail&amp;Reduction_Priority'!AG$1,FALSE)))</f>
        <v>4</v>
      </c>
      <c r="AH88" s="147" t="str">
        <f>IF($B88="","",IF(VLOOKUP($B88,'RouteDetail&amp;ReductionPrioritySr'!$B$5:$AT$566,'Route_Detail&amp;Reduction_Priority'!AH$1,FALSE)="","",VLOOKUP($B88,'RouteDetail&amp;ReductionPrioritySr'!$B$5:$AT$566,'Route_Detail&amp;Reduction_Priority'!AH$1,FALSE)))</f>
        <v/>
      </c>
      <c r="AI88" s="147" t="str">
        <f>IF($B88="","",IF(VLOOKUP($B88,'RouteDetail&amp;ReductionPrioritySr'!$B$5:$AT$566,'Route_Detail&amp;Reduction_Priority'!AI$1,FALSE)="","",VLOOKUP($B88,'RouteDetail&amp;ReductionPrioritySr'!$B$5:$AT$566,'Route_Detail&amp;Reduction_Priority'!AI$1,FALSE)))</f>
        <v/>
      </c>
      <c r="AJ88" s="147" t="str">
        <f>IF($B88="","",IF(VLOOKUP($B88,'RouteDetail&amp;ReductionPrioritySr'!$B$5:$AT$566,'Route_Detail&amp;Reduction_Priority'!AJ$1,FALSE)="","",VLOOKUP($B88,'RouteDetail&amp;ReductionPrioritySr'!$B$5:$AT$566,'Route_Detail&amp;Reduction_Priority'!AJ$1,FALSE)))</f>
        <v/>
      </c>
      <c r="AK88" s="147" t="str">
        <f>IF($B88="","",IF(VLOOKUP($B88,'RouteDetail&amp;ReductionPrioritySr'!$B$5:$AT$566,'Route_Detail&amp;Reduction_Priority'!AK$1,FALSE)="","",VLOOKUP($B88,'RouteDetail&amp;ReductionPrioritySr'!$B$5:$AT$566,'Route_Detail&amp;Reduction_Priority'!AK$1,FALSE)))</f>
        <v/>
      </c>
    </row>
    <row r="89" spans="1:37" ht="15" customHeight="1" x14ac:dyDescent="0.25">
      <c r="A89">
        <v>67</v>
      </c>
      <c r="B89" s="110">
        <f>IF(HLOOKUP($C$3,'Route by Jurisdiction'!$A$1:$AP$214,A89,FALSE)="","",HLOOKUP($C$3,'Route by Jurisdiction'!$A$1:$AP$214,A89,FALSE))</f>
        <v>82</v>
      </c>
      <c r="C89" s="110" t="str">
        <f>IF($B89="","",IF(VLOOKUP($B89,'RouteDetail&amp;ReductionPrioritySr'!$B$5:$T$566,'Route_Detail&amp;Reduction_Priority'!C$1,FALSE)="","",VLOOKUP($B89,'RouteDetail&amp;ReductionPrioritySr'!$B$5:$T$566,'Route_Detail&amp;Reduction_Priority'!C$1,FALSE)))</f>
        <v>82*</v>
      </c>
      <c r="D89" s="71" t="str">
        <f>IF($B89="","",IF(VLOOKUP($B89,'RouteDetail&amp;ReductionPrioritySr'!$B$5:$T$566,'Route_Detail&amp;Reduction_Priority'!D$1,FALSE)="","",VLOOKUP($B89,'RouteDetail&amp;ReductionPrioritySr'!$B$5:$T$566,'Route_Detail&amp;Reduction_Priority'!D$1,FALSE)))</f>
        <v>Seattle CBD - Greenwood</v>
      </c>
      <c r="E89" s="170" t="str">
        <f>IF($B89="","",IF(VLOOKUP($B89,'RouteDetail&amp;ReductionPrioritySr'!$B$5:$T$566,'Route_Detail&amp;Reduction_Priority'!E$1,FALSE)="","",VLOOKUP($B89,'RouteDetail&amp;ReductionPrioritySr'!$B$5:$T$566,'Route_Detail&amp;Reduction_Priority'!E$1,FALSE)))</f>
        <v xml:space="preserve"> </v>
      </c>
      <c r="F89" s="162" t="str">
        <f>IF($B89="","",IF(VLOOKUP($B89,'RouteDetail&amp;ReductionPrioritySr'!$B$5:$T$566,'Route_Detail&amp;Reduction_Priority'!F$1,FALSE)="","",VLOOKUP($B89,'RouteDetail&amp;ReductionPrioritySr'!$B$5:$T$566,'Route_Detail&amp;Reduction_Priority'!F$1,FALSE)))</f>
        <v xml:space="preserve"> </v>
      </c>
      <c r="G89" s="162" t="str">
        <f>IF($B89="","",IF(VLOOKUP($B89,'RouteDetail&amp;ReductionPrioritySr'!$B$5:$T$566,'Route_Detail&amp;Reduction_Priority'!G$1,FALSE)="","",VLOOKUP($B89,'RouteDetail&amp;ReductionPrioritySr'!$B$5:$T$566,'Route_Detail&amp;Reduction_Priority'!G$1,FALSE)))</f>
        <v xml:space="preserve"> </v>
      </c>
      <c r="H89" s="162" t="str">
        <f>IF($B89="","",IF(VLOOKUP($B89,'RouteDetail&amp;ReductionPrioritySr'!$B$5:$T$566,'Route_Detail&amp;Reduction_Priority'!H$1,FALSE)="","",VLOOKUP($B89,'RouteDetail&amp;ReductionPrioritySr'!$B$5:$T$566,'Route_Detail&amp;Reduction_Priority'!H$1,FALSE)))</f>
        <v xml:space="preserve"> </v>
      </c>
      <c r="I89" s="162">
        <f>IF($B89="","",IF(VLOOKUP($B89,'RouteDetail&amp;ReductionPrioritySr'!$B$5:$T$566,'Route_Detail&amp;Reduction_Priority'!I$1,FALSE)="","",VLOOKUP($B89,'RouteDetail&amp;ReductionPrioritySr'!$B$5:$T$566,'Route_Detail&amp;Reduction_Priority'!I$1,FALSE)))</f>
        <v>12.6</v>
      </c>
      <c r="J89" s="171">
        <f>IF($B89="","",IF(VLOOKUP($B89,'RouteDetail&amp;ReductionPrioritySr'!$B$5:$T$566,'Route_Detail&amp;Reduction_Priority'!J$1,FALSE)="","",VLOOKUP($B89,'RouteDetail&amp;ReductionPrioritySr'!$B$5:$T$566,'Route_Detail&amp;Reduction_Priority'!J$1,FALSE)))</f>
        <v>4.8</v>
      </c>
      <c r="K89" s="62" t="str">
        <f>IF($B89="","",IF(VLOOKUP($B89,'RouteDetail&amp;ReductionPrioritySr'!$B$5:$T$566,'Route_Detail&amp;Reduction_Priority'!K$1,FALSE)="","",VLOOKUP($B89,'RouteDetail&amp;ReductionPrioritySr'!$B$5:$T$566,'Route_Detail&amp;Reduction_Priority'!K$1,FALSE)))</f>
        <v>Owl</v>
      </c>
      <c r="L89" s="62" t="str">
        <f>IF($B89="","",IF(VLOOKUP($B89,'RouteDetail&amp;ReductionPrioritySr'!$B$5:$T$566,'Route_Detail&amp;Reduction_Priority'!L$1,FALSE)="","",VLOOKUP($B89,'RouteDetail&amp;ReductionPrioritySr'!$B$5:$T$566,'Route_Detail&amp;Reduction_Priority'!L$1,FALSE)))</f>
        <v>Owl</v>
      </c>
      <c r="M89" s="110" t="str">
        <f>IF($B89="","",IF(VLOOKUP($B89,'RouteDetail&amp;ReductionPrioritySr'!$B$5:$T$566,'Route_Detail&amp;Reduction_Priority'!M$1,FALSE)="","",VLOOKUP($B89,'RouteDetail&amp;ReductionPrioritySr'!$B$5:$T$566,'Route_Detail&amp;Reduction_Priority'!M$1,FALSE)))</f>
        <v/>
      </c>
      <c r="N89" s="112" t="str">
        <f>IF($B89="","",IF(VLOOKUP($B89,'RouteDetail&amp;ReductionPrioritySr'!$B$5:$T$566,'Route_Detail&amp;Reduction_Priority'!N$1,FALSE)="","",VLOOKUP($B89,'RouteDetail&amp;ReductionPrioritySr'!$B$5:$T$566,'Route_Detail&amp;Reduction_Priority'!N$1,FALSE)))</f>
        <v/>
      </c>
      <c r="O89" s="110" t="str">
        <f>IF($B89="","",IF(VLOOKUP($B89,'RouteDetail&amp;ReductionPrioritySr'!$B$5:$T$566,'Route_Detail&amp;Reduction_Priority'!O$1,FALSE)="","",VLOOKUP($B89,'RouteDetail&amp;ReductionPrioritySr'!$B$5:$T$566,'Route_Detail&amp;Reduction_Priority'!O$1,FALSE)))</f>
        <v>Owl</v>
      </c>
      <c r="P89" s="111" t="str">
        <f>IF($B89="","",IF(VLOOKUP($B89,'RouteDetail&amp;ReductionPrioritySr'!$B$5:$T$566,'Route_Detail&amp;Reduction_Priority'!P$1,FALSE)="","",VLOOKUP($B89,'RouteDetail&amp;ReductionPrioritySr'!$B$5:$T$566,'Route_Detail&amp;Reduction_Priority'!P$1,FALSE)))</f>
        <v>Owl</v>
      </c>
      <c r="Q89" s="112" t="str">
        <f>IF($B89="","",IF(VLOOKUP($B89,'RouteDetail&amp;ReductionPrioritySr'!$B$5:$T$566,'Route_Detail&amp;Reduction_Priority'!Q$1,FALSE)="","",VLOOKUP($B89,'RouteDetail&amp;ReductionPrioritySr'!$B$5:$T$566,'Route_Detail&amp;Reduction_Priority'!Q$1,FALSE)))</f>
        <v>Owl</v>
      </c>
      <c r="R89" s="110" t="str">
        <f>IF($B89="","",IF(VLOOKUP($B89,'RouteDetail&amp;ReductionPrioritySr'!$B$5:$T$566,'Route_Detail&amp;Reduction_Priority'!R$1,FALSE)="","",VLOOKUP($B89,'RouteDetail&amp;ReductionPrioritySr'!$B$5:$T$566,'Route_Detail&amp;Reduction_Priority'!R$1,FALSE)))</f>
        <v>-</v>
      </c>
      <c r="S89" s="111" t="str">
        <f>IF($B89="","",IF(VLOOKUP($B89,'RouteDetail&amp;ReductionPrioritySr'!$B$5:$T$566,'Route_Detail&amp;Reduction_Priority'!S$1,FALSE)="","",VLOOKUP($B89,'RouteDetail&amp;ReductionPrioritySr'!$B$5:$T$566,'Route_Detail&amp;Reduction_Priority'!S$1,FALSE)))</f>
        <v>-</v>
      </c>
      <c r="T89" s="175">
        <f>IF($B89="","",IF(VLOOKUP($B89,'RouteDetail&amp;ReductionPrioritySr'!$B$5:$T$566,'Route_Detail&amp;Reduction_Priority'!T$1,FALSE)="","",VLOOKUP($B89,'RouteDetail&amp;ReductionPrioritySr'!$B$5:$T$566,'Route_Detail&amp;Reduction_Priority'!T$1,FALSE)))</f>
        <v>1</v>
      </c>
      <c r="U89" s="348" t="str">
        <f>IF($B89="","",IF(VLOOKUP($B89,'RouteDetail&amp;ReductionPrioritySr'!$B$5:$AT$566,'Route_Detail&amp;Reduction_Priority'!U$1,FALSE)="","",VLOOKUP($B89,'RouteDetail&amp;ReductionPrioritySr'!$B$5:$AT$566,'Route_Detail&amp;Reduction_Priority'!U$1,FALSE)))</f>
        <v>Deleted</v>
      </c>
      <c r="V89" s="53" t="str">
        <f>IF($B89="","",IF(VLOOKUP($B89,'RouteDetail&amp;ReductionPrioritySr'!$B$5:$AT$566,'Route_Detail&amp;Reduction_Priority'!V$1,FALSE)=0,"",VLOOKUP($B89,'RouteDetail&amp;ReductionPrioritySr'!$B$5:$AT$566,'Route_Detail&amp;Reduction_Priority'!V$1,FALSE)))</f>
        <v>Lowest performing</v>
      </c>
      <c r="W89" s="358">
        <f>IF($B89="","",IF(VLOOKUP($B89,'RouteDetail&amp;ReductionPrioritySr'!$B$5:$AT$566,'Route_Detail&amp;Reduction_Priority'!W$1,FALSE)=0,"",VLOOKUP($B89,'RouteDetail&amp;ReductionPrioritySr'!$B$5:$AT$566,'Route_Detail&amp;Reduction_Priority'!W$1,FALSE)))</f>
        <v>41883</v>
      </c>
      <c r="X89" s="395" t="str">
        <f>IF($B89="","",IF(VLOOKUP($B89,'RouteDetail&amp;ReductionPrioritySr'!$B$5:$AT$566,'Route_Detail&amp;Reduction_Priority'!X$1,FALSE)="","",VLOOKUP($B89,'RouteDetail&amp;ReductionPrioritySr'!$B$5:$AT$566,'Route_Detail&amp;Reduction_Priority'!X$1,FALSE)))</f>
        <v>Delete</v>
      </c>
      <c r="Y89" s="110" t="str">
        <f>IF($B89="","",IF(VLOOKUP($B89,'RouteDetail&amp;ReductionPrioritySr'!$B$5:$AT$566,'Route_Detail&amp;Reduction_Priority'!Y$1,FALSE)="","",VLOOKUP($B89,'RouteDetail&amp;ReductionPrioritySr'!$B$5:$AT$566,'Route_Detail&amp;Reduction_Priority'!Y$1,FALSE)))</f>
        <v/>
      </c>
      <c r="Z89" s="178" t="str">
        <f>IF($B89="","",IF(VLOOKUP($B89,'RouteDetail&amp;ReductionPrioritySr'!$B$5:$AT$566,'Route_Detail&amp;Reduction_Priority'!Z$1,FALSE)="","",VLOOKUP($B89,'RouteDetail&amp;ReductionPrioritySr'!$B$5:$AT$566,'Route_Detail&amp;Reduction_Priority'!Z$1,FALSE)))</f>
        <v/>
      </c>
      <c r="AA89" s="178" t="str">
        <f>IF($B89="","",IF(VLOOKUP($B89,'RouteDetail&amp;ReductionPrioritySr'!$B$5:$AT$566,'Route_Detail&amp;Reduction_Priority'!AA$1,FALSE)="","",VLOOKUP($B89,'RouteDetail&amp;ReductionPrioritySr'!$B$5:$AT$566,'Route_Detail&amp;Reduction_Priority'!AA$1,FALSE)))</f>
        <v/>
      </c>
      <c r="AB89" s="178" t="str">
        <f>IF($B89="","",IF(VLOOKUP($B89,'RouteDetail&amp;ReductionPrioritySr'!$B$5:$AT$566,'Route_Detail&amp;Reduction_Priority'!AB$1,FALSE)="","",VLOOKUP($B89,'RouteDetail&amp;ReductionPrioritySr'!$B$5:$AT$566,'Route_Detail&amp;Reduction_Priority'!AB$1,FALSE)))</f>
        <v/>
      </c>
      <c r="AC89" s="178" t="str">
        <f>IF($B89="","",IF(VLOOKUP($B89,'RouteDetail&amp;ReductionPrioritySr'!$B$5:$AT$566,'Route_Detail&amp;Reduction_Priority'!AC$1,FALSE)="","",VLOOKUP($B89,'RouteDetail&amp;ReductionPrioritySr'!$B$5:$AT$566,'Route_Detail&amp;Reduction_Priority'!AC$1,FALSE)))</f>
        <v/>
      </c>
      <c r="AD89" s="350" t="str">
        <f>IF($B89="","",IF(VLOOKUP($B89,'RouteDetail&amp;ReductionPrioritySr'!$B$5:$AT$566,'Route_Detail&amp;Reduction_Priority'!AD$1,FALSE)=0,"",VLOOKUP($B89,'RouteDetail&amp;ReductionPrioritySr'!$B$5:$AT$566,'Route_Detail&amp;Reduction_Priority'!AD$1,FALSE)))</f>
        <v/>
      </c>
      <c r="AE89" s="397" t="str">
        <f>IF($B89="","",IF(VLOOKUP($B89,'RouteDetail&amp;ReductionPrioritySr'!$B$5:$AT$566,'Route_Detail&amp;Reduction_Priority'!AE$1,FALSE)=0,"",VLOOKUP($B89,'RouteDetail&amp;ReductionPrioritySr'!$B$5:$AT$566,'Route_Detail&amp;Reduction_Priority'!AE$1,FALSE)))</f>
        <v>Use the RapidRide E Line.</v>
      </c>
      <c r="AF89" s="147" t="str">
        <f>IF($B89="","",IF(VLOOKUP($B89,'RouteDetail&amp;ReductionPrioritySr'!$B$5:$AT$566,'Route_Detail&amp;Reduction_Priority'!AF$1,FALSE)="","",VLOOKUP($B89,'RouteDetail&amp;ReductionPrioritySr'!$B$5:$AT$566,'Route_Detail&amp;Reduction_Priority'!AF$1,FALSE)))</f>
        <v/>
      </c>
      <c r="AG89" s="147" t="str">
        <f>IF($B89="","",IF(VLOOKUP($B89,'RouteDetail&amp;ReductionPrioritySr'!$B$5:$AT$566,'Route_Detail&amp;Reduction_Priority'!AG$1,FALSE)="","",VLOOKUP($B89,'RouteDetail&amp;ReductionPrioritySr'!$B$5:$AT$566,'Route_Detail&amp;Reduction_Priority'!AG$1,FALSE)))</f>
        <v/>
      </c>
      <c r="AH89" s="147" t="str">
        <f>IF($B89="","",IF(VLOOKUP($B89,'RouteDetail&amp;ReductionPrioritySr'!$B$5:$AT$566,'Route_Detail&amp;Reduction_Priority'!AH$1,FALSE)="","",VLOOKUP($B89,'RouteDetail&amp;ReductionPrioritySr'!$B$5:$AT$566,'Route_Detail&amp;Reduction_Priority'!AH$1,FALSE)))</f>
        <v/>
      </c>
      <c r="AI89" s="147" t="str">
        <f>IF($B89="","",IF(VLOOKUP($B89,'RouteDetail&amp;ReductionPrioritySr'!$B$5:$AT$566,'Route_Detail&amp;Reduction_Priority'!AI$1,FALSE)="","",VLOOKUP($B89,'RouteDetail&amp;ReductionPrioritySr'!$B$5:$AT$566,'Route_Detail&amp;Reduction_Priority'!AI$1,FALSE)))</f>
        <v/>
      </c>
      <c r="AJ89" s="147">
        <f>IF($B89="","",IF(VLOOKUP($B89,'RouteDetail&amp;ReductionPrioritySr'!$B$5:$AT$566,'Route_Detail&amp;Reduction_Priority'!AJ$1,FALSE)="","",VLOOKUP($B89,'RouteDetail&amp;ReductionPrioritySr'!$B$5:$AT$566,'Route_Detail&amp;Reduction_Priority'!AJ$1,FALSE)))</f>
        <v>1</v>
      </c>
      <c r="AK89" s="147">
        <f>IF($B89="","",IF(VLOOKUP($B89,'RouteDetail&amp;ReductionPrioritySr'!$B$5:$AT$566,'Route_Detail&amp;Reduction_Priority'!AK$1,FALSE)="","",VLOOKUP($B89,'RouteDetail&amp;ReductionPrioritySr'!$B$5:$AT$566,'Route_Detail&amp;Reduction_Priority'!AK$1,FALSE)))</f>
        <v>1</v>
      </c>
    </row>
    <row r="90" spans="1:37" ht="15" customHeight="1" x14ac:dyDescent="0.25">
      <c r="A90">
        <v>68</v>
      </c>
      <c r="B90" s="110">
        <f>IF(HLOOKUP($C$3,'Route by Jurisdiction'!$A$1:$AP$214,A90,FALSE)="","",HLOOKUP($C$3,'Route by Jurisdiction'!$A$1:$AP$214,A90,FALSE))</f>
        <v>83</v>
      </c>
      <c r="C90" s="110" t="str">
        <f>IF($B90="","",IF(VLOOKUP($B90,'RouteDetail&amp;ReductionPrioritySr'!$B$5:$T$566,'Route_Detail&amp;Reduction_Priority'!C$1,FALSE)="","",VLOOKUP($B90,'RouteDetail&amp;ReductionPrioritySr'!$B$5:$T$566,'Route_Detail&amp;Reduction_Priority'!C$1,FALSE)))</f>
        <v>83*</v>
      </c>
      <c r="D90" s="71" t="str">
        <f>IF($B90="","",IF(VLOOKUP($B90,'RouteDetail&amp;ReductionPrioritySr'!$B$5:$T$566,'Route_Detail&amp;Reduction_Priority'!D$1,FALSE)="","",VLOOKUP($B90,'RouteDetail&amp;ReductionPrioritySr'!$B$5:$T$566,'Route_Detail&amp;Reduction_Priority'!D$1,FALSE)))</f>
        <v>Seattle CBD - Ravenna</v>
      </c>
      <c r="E90" s="170" t="str">
        <f>IF($B90="","",IF(VLOOKUP($B90,'RouteDetail&amp;ReductionPrioritySr'!$B$5:$T$566,'Route_Detail&amp;Reduction_Priority'!E$1,FALSE)="","",VLOOKUP($B90,'RouteDetail&amp;ReductionPrioritySr'!$B$5:$T$566,'Route_Detail&amp;Reduction_Priority'!E$1,FALSE)))</f>
        <v xml:space="preserve"> </v>
      </c>
      <c r="F90" s="162" t="str">
        <f>IF($B90="","",IF(VLOOKUP($B90,'RouteDetail&amp;ReductionPrioritySr'!$B$5:$T$566,'Route_Detail&amp;Reduction_Priority'!F$1,FALSE)="","",VLOOKUP($B90,'RouteDetail&amp;ReductionPrioritySr'!$B$5:$T$566,'Route_Detail&amp;Reduction_Priority'!F$1,FALSE)))</f>
        <v xml:space="preserve"> </v>
      </c>
      <c r="G90" s="162" t="str">
        <f>IF($B90="","",IF(VLOOKUP($B90,'RouteDetail&amp;ReductionPrioritySr'!$B$5:$T$566,'Route_Detail&amp;Reduction_Priority'!G$1,FALSE)="","",VLOOKUP($B90,'RouteDetail&amp;ReductionPrioritySr'!$B$5:$T$566,'Route_Detail&amp;Reduction_Priority'!G$1,FALSE)))</f>
        <v xml:space="preserve"> </v>
      </c>
      <c r="H90" s="162" t="str">
        <f>IF($B90="","",IF(VLOOKUP($B90,'RouteDetail&amp;ReductionPrioritySr'!$B$5:$T$566,'Route_Detail&amp;Reduction_Priority'!H$1,FALSE)="","",VLOOKUP($B90,'RouteDetail&amp;ReductionPrioritySr'!$B$5:$T$566,'Route_Detail&amp;Reduction_Priority'!H$1,FALSE)))</f>
        <v xml:space="preserve"> </v>
      </c>
      <c r="I90" s="162">
        <f>IF($B90="","",IF(VLOOKUP($B90,'RouteDetail&amp;ReductionPrioritySr'!$B$5:$T$566,'Route_Detail&amp;Reduction_Priority'!I$1,FALSE)="","",VLOOKUP($B90,'RouteDetail&amp;ReductionPrioritySr'!$B$5:$T$566,'Route_Detail&amp;Reduction_Priority'!I$1,FALSE)))</f>
        <v>15.8</v>
      </c>
      <c r="J90" s="171">
        <f>IF($B90="","",IF(VLOOKUP($B90,'RouteDetail&amp;ReductionPrioritySr'!$B$5:$T$566,'Route_Detail&amp;Reduction_Priority'!J$1,FALSE)="","",VLOOKUP($B90,'RouteDetail&amp;ReductionPrioritySr'!$B$5:$T$566,'Route_Detail&amp;Reduction_Priority'!J$1,FALSE)))</f>
        <v>7.8</v>
      </c>
      <c r="K90" s="62" t="str">
        <f>IF($B90="","",IF(VLOOKUP($B90,'RouteDetail&amp;ReductionPrioritySr'!$B$5:$T$566,'Route_Detail&amp;Reduction_Priority'!K$1,FALSE)="","",VLOOKUP($B90,'RouteDetail&amp;ReductionPrioritySr'!$B$5:$T$566,'Route_Detail&amp;Reduction_Priority'!K$1,FALSE)))</f>
        <v>Owl</v>
      </c>
      <c r="L90" s="62" t="str">
        <f>IF($B90="","",IF(VLOOKUP($B90,'RouteDetail&amp;ReductionPrioritySr'!$B$5:$T$566,'Route_Detail&amp;Reduction_Priority'!L$1,FALSE)="","",VLOOKUP($B90,'RouteDetail&amp;ReductionPrioritySr'!$B$5:$T$566,'Route_Detail&amp;Reduction_Priority'!L$1,FALSE)))</f>
        <v>Owl</v>
      </c>
      <c r="M90" s="110" t="str">
        <f>IF($B90="","",IF(VLOOKUP($B90,'RouteDetail&amp;ReductionPrioritySr'!$B$5:$T$566,'Route_Detail&amp;Reduction_Priority'!M$1,FALSE)="","",VLOOKUP($B90,'RouteDetail&amp;ReductionPrioritySr'!$B$5:$T$566,'Route_Detail&amp;Reduction_Priority'!M$1,FALSE)))</f>
        <v/>
      </c>
      <c r="N90" s="112" t="str">
        <f>IF($B90="","",IF(VLOOKUP($B90,'RouteDetail&amp;ReductionPrioritySr'!$B$5:$T$566,'Route_Detail&amp;Reduction_Priority'!N$1,FALSE)="","",VLOOKUP($B90,'RouteDetail&amp;ReductionPrioritySr'!$B$5:$T$566,'Route_Detail&amp;Reduction_Priority'!N$1,FALSE)))</f>
        <v/>
      </c>
      <c r="O90" s="110" t="str">
        <f>IF($B90="","",IF(VLOOKUP($B90,'RouteDetail&amp;ReductionPrioritySr'!$B$5:$T$566,'Route_Detail&amp;Reduction_Priority'!O$1,FALSE)="","",VLOOKUP($B90,'RouteDetail&amp;ReductionPrioritySr'!$B$5:$T$566,'Route_Detail&amp;Reduction_Priority'!O$1,FALSE)))</f>
        <v>Owl</v>
      </c>
      <c r="P90" s="111" t="str">
        <f>IF($B90="","",IF(VLOOKUP($B90,'RouteDetail&amp;ReductionPrioritySr'!$B$5:$T$566,'Route_Detail&amp;Reduction_Priority'!P$1,FALSE)="","",VLOOKUP($B90,'RouteDetail&amp;ReductionPrioritySr'!$B$5:$T$566,'Route_Detail&amp;Reduction_Priority'!P$1,FALSE)))</f>
        <v>Owl</v>
      </c>
      <c r="Q90" s="112" t="str">
        <f>IF($B90="","",IF(VLOOKUP($B90,'RouteDetail&amp;ReductionPrioritySr'!$B$5:$T$566,'Route_Detail&amp;Reduction_Priority'!Q$1,FALSE)="","",VLOOKUP($B90,'RouteDetail&amp;ReductionPrioritySr'!$B$5:$T$566,'Route_Detail&amp;Reduction_Priority'!Q$1,FALSE)))</f>
        <v>Owl</v>
      </c>
      <c r="R90" s="110" t="str">
        <f>IF($B90="","",IF(VLOOKUP($B90,'RouteDetail&amp;ReductionPrioritySr'!$B$5:$T$566,'Route_Detail&amp;Reduction_Priority'!R$1,FALSE)="","",VLOOKUP($B90,'RouteDetail&amp;ReductionPrioritySr'!$B$5:$T$566,'Route_Detail&amp;Reduction_Priority'!R$1,FALSE)))</f>
        <v>-</v>
      </c>
      <c r="S90" s="111" t="str">
        <f>IF($B90="","",IF(VLOOKUP($B90,'RouteDetail&amp;ReductionPrioritySr'!$B$5:$T$566,'Route_Detail&amp;Reduction_Priority'!S$1,FALSE)="","",VLOOKUP($B90,'RouteDetail&amp;ReductionPrioritySr'!$B$5:$T$566,'Route_Detail&amp;Reduction_Priority'!S$1,FALSE)))</f>
        <v>-</v>
      </c>
      <c r="T90" s="175">
        <f>IF($B90="","",IF(VLOOKUP($B90,'RouteDetail&amp;ReductionPrioritySr'!$B$5:$T$566,'Route_Detail&amp;Reduction_Priority'!T$1,FALSE)="","",VLOOKUP($B90,'RouteDetail&amp;ReductionPrioritySr'!$B$5:$T$566,'Route_Detail&amp;Reduction_Priority'!T$1,FALSE)))</f>
        <v>1</v>
      </c>
      <c r="U90" s="348" t="str">
        <f>IF($B90="","",IF(VLOOKUP($B90,'RouteDetail&amp;ReductionPrioritySr'!$B$5:$AT$566,'Route_Detail&amp;Reduction_Priority'!U$1,FALSE)="","",VLOOKUP($B90,'RouteDetail&amp;ReductionPrioritySr'!$B$5:$AT$566,'Route_Detail&amp;Reduction_Priority'!U$1,FALSE)))</f>
        <v>Deleted</v>
      </c>
      <c r="V90" s="53" t="str">
        <f>IF($B90="","",IF(VLOOKUP($B90,'RouteDetail&amp;ReductionPrioritySr'!$B$5:$AT$566,'Route_Detail&amp;Reduction_Priority'!V$1,FALSE)=0,"",VLOOKUP($B90,'RouteDetail&amp;ReductionPrioritySr'!$B$5:$AT$566,'Route_Detail&amp;Reduction_Priority'!V$1,FALSE)))</f>
        <v>Lowest performing</v>
      </c>
      <c r="W90" s="358">
        <f>IF($B90="","",IF(VLOOKUP($B90,'RouteDetail&amp;ReductionPrioritySr'!$B$5:$AT$566,'Route_Detail&amp;Reduction_Priority'!W$1,FALSE)=0,"",VLOOKUP($B90,'RouteDetail&amp;ReductionPrioritySr'!$B$5:$AT$566,'Route_Detail&amp;Reduction_Priority'!W$1,FALSE)))</f>
        <v>41883</v>
      </c>
      <c r="X90" s="395" t="str">
        <f>IF($B90="","",IF(VLOOKUP($B90,'RouteDetail&amp;ReductionPrioritySr'!$B$5:$AT$566,'Route_Detail&amp;Reduction_Priority'!X$1,FALSE)="","",VLOOKUP($B90,'RouteDetail&amp;ReductionPrioritySr'!$B$5:$AT$566,'Route_Detail&amp;Reduction_Priority'!X$1,FALSE)))</f>
        <v>Delete</v>
      </c>
      <c r="Y90" s="110" t="str">
        <f>IF($B90="","",IF(VLOOKUP($B90,'RouteDetail&amp;ReductionPrioritySr'!$B$5:$AT$566,'Route_Detail&amp;Reduction_Priority'!Y$1,FALSE)="","",VLOOKUP($B90,'RouteDetail&amp;ReductionPrioritySr'!$B$5:$AT$566,'Route_Detail&amp;Reduction_Priority'!Y$1,FALSE)))</f>
        <v/>
      </c>
      <c r="Z90" s="178" t="str">
        <f>IF($B90="","",IF(VLOOKUP($B90,'RouteDetail&amp;ReductionPrioritySr'!$B$5:$AT$566,'Route_Detail&amp;Reduction_Priority'!Z$1,FALSE)="","",VLOOKUP($B90,'RouteDetail&amp;ReductionPrioritySr'!$B$5:$AT$566,'Route_Detail&amp;Reduction_Priority'!Z$1,FALSE)))</f>
        <v/>
      </c>
      <c r="AA90" s="178" t="str">
        <f>IF($B90="","",IF(VLOOKUP($B90,'RouteDetail&amp;ReductionPrioritySr'!$B$5:$AT$566,'Route_Detail&amp;Reduction_Priority'!AA$1,FALSE)="","",VLOOKUP($B90,'RouteDetail&amp;ReductionPrioritySr'!$B$5:$AT$566,'Route_Detail&amp;Reduction_Priority'!AA$1,FALSE)))</f>
        <v/>
      </c>
      <c r="AB90" s="178" t="str">
        <f>IF($B90="","",IF(VLOOKUP($B90,'RouteDetail&amp;ReductionPrioritySr'!$B$5:$AT$566,'Route_Detail&amp;Reduction_Priority'!AB$1,FALSE)="","",VLOOKUP($B90,'RouteDetail&amp;ReductionPrioritySr'!$B$5:$AT$566,'Route_Detail&amp;Reduction_Priority'!AB$1,FALSE)))</f>
        <v/>
      </c>
      <c r="AC90" s="178" t="str">
        <f>IF($B90="","",IF(VLOOKUP($B90,'RouteDetail&amp;ReductionPrioritySr'!$B$5:$AT$566,'Route_Detail&amp;Reduction_Priority'!AC$1,FALSE)="","",VLOOKUP($B90,'RouteDetail&amp;ReductionPrioritySr'!$B$5:$AT$566,'Route_Detail&amp;Reduction_Priority'!AC$1,FALSE)))</f>
        <v/>
      </c>
      <c r="AD90" s="350" t="str">
        <f>IF($B90="","",IF(VLOOKUP($B90,'RouteDetail&amp;ReductionPrioritySr'!$B$5:$AT$566,'Route_Detail&amp;Reduction_Priority'!AD$1,FALSE)=0,"",VLOOKUP($B90,'RouteDetail&amp;ReductionPrioritySr'!$B$5:$AT$566,'Route_Detail&amp;Reduction_Priority'!AD$1,FALSE)))</f>
        <v/>
      </c>
      <c r="AE90" s="397" t="str">
        <f>IF($B90="","",IF(VLOOKUP($B90,'RouteDetail&amp;ReductionPrioritySr'!$B$5:$AT$566,'Route_Detail&amp;Reduction_Priority'!AE$1,FALSE)=0,"",VLOOKUP($B90,'RouteDetail&amp;ReductionPrioritySr'!$B$5:$AT$566,'Route_Detail&amp;Reduction_Priority'!AE$1,FALSE)))</f>
        <v>Metro’s TaxiScrip or RideShare programs may be options.</v>
      </c>
      <c r="AF90" s="147" t="str">
        <f>IF($B90="","",IF(VLOOKUP($B90,'RouteDetail&amp;ReductionPrioritySr'!$B$5:$AT$566,'Route_Detail&amp;Reduction_Priority'!AF$1,FALSE)="","",VLOOKUP($B90,'RouteDetail&amp;ReductionPrioritySr'!$B$5:$AT$566,'Route_Detail&amp;Reduction_Priority'!AF$1,FALSE)))</f>
        <v/>
      </c>
      <c r="AG90" s="147" t="str">
        <f>IF($B90="","",IF(VLOOKUP($B90,'RouteDetail&amp;ReductionPrioritySr'!$B$5:$AT$566,'Route_Detail&amp;Reduction_Priority'!AG$1,FALSE)="","",VLOOKUP($B90,'RouteDetail&amp;ReductionPrioritySr'!$B$5:$AT$566,'Route_Detail&amp;Reduction_Priority'!AG$1,FALSE)))</f>
        <v/>
      </c>
      <c r="AH90" s="147" t="str">
        <f>IF($B90="","",IF(VLOOKUP($B90,'RouteDetail&amp;ReductionPrioritySr'!$B$5:$AT$566,'Route_Detail&amp;Reduction_Priority'!AH$1,FALSE)="","",VLOOKUP($B90,'RouteDetail&amp;ReductionPrioritySr'!$B$5:$AT$566,'Route_Detail&amp;Reduction_Priority'!AH$1,FALSE)))</f>
        <v/>
      </c>
      <c r="AI90" s="147" t="str">
        <f>IF($B90="","",IF(VLOOKUP($B90,'RouteDetail&amp;ReductionPrioritySr'!$B$5:$AT$566,'Route_Detail&amp;Reduction_Priority'!AI$1,FALSE)="","",VLOOKUP($B90,'RouteDetail&amp;ReductionPrioritySr'!$B$5:$AT$566,'Route_Detail&amp;Reduction_Priority'!AI$1,FALSE)))</f>
        <v/>
      </c>
      <c r="AJ90" s="147">
        <f>IF($B90="","",IF(VLOOKUP($B90,'RouteDetail&amp;ReductionPrioritySr'!$B$5:$AT$566,'Route_Detail&amp;Reduction_Priority'!AJ$1,FALSE)="","",VLOOKUP($B90,'RouteDetail&amp;ReductionPrioritySr'!$B$5:$AT$566,'Route_Detail&amp;Reduction_Priority'!AJ$1,FALSE)))</f>
        <v>1</v>
      </c>
      <c r="AK90" s="147">
        <f>IF($B90="","",IF(VLOOKUP($B90,'RouteDetail&amp;ReductionPrioritySr'!$B$5:$AT$566,'Route_Detail&amp;Reduction_Priority'!AK$1,FALSE)="","",VLOOKUP($B90,'RouteDetail&amp;ReductionPrioritySr'!$B$5:$AT$566,'Route_Detail&amp;Reduction_Priority'!AK$1,FALSE)))</f>
        <v>2</v>
      </c>
    </row>
    <row r="91" spans="1:37" ht="15" customHeight="1" x14ac:dyDescent="0.25">
      <c r="A91">
        <v>69</v>
      </c>
      <c r="B91" s="110">
        <f>IF(HLOOKUP($C$3,'Route by Jurisdiction'!$A$1:$AP$214,A91,FALSE)="","",HLOOKUP($C$3,'Route by Jurisdiction'!$A$1:$AP$214,A91,FALSE))</f>
        <v>84</v>
      </c>
      <c r="C91" s="110" t="str">
        <f>IF($B91="","",IF(VLOOKUP($B91,'RouteDetail&amp;ReductionPrioritySr'!$B$5:$T$566,'Route_Detail&amp;Reduction_Priority'!C$1,FALSE)="","",VLOOKUP($B91,'RouteDetail&amp;ReductionPrioritySr'!$B$5:$T$566,'Route_Detail&amp;Reduction_Priority'!C$1,FALSE)))</f>
        <v>84*</v>
      </c>
      <c r="D91" s="71" t="str">
        <f>IF($B91="","",IF(VLOOKUP($B91,'RouteDetail&amp;ReductionPrioritySr'!$B$5:$T$566,'Route_Detail&amp;Reduction_Priority'!D$1,FALSE)="","",VLOOKUP($B91,'RouteDetail&amp;ReductionPrioritySr'!$B$5:$T$566,'Route_Detail&amp;Reduction_Priority'!D$1,FALSE)))</f>
        <v>Seattle CBD - Madison Park - Madrona</v>
      </c>
      <c r="E91" s="170" t="str">
        <f>IF($B91="","",IF(VLOOKUP($B91,'RouteDetail&amp;ReductionPrioritySr'!$B$5:$T$566,'Route_Detail&amp;Reduction_Priority'!E$1,FALSE)="","",VLOOKUP($B91,'RouteDetail&amp;ReductionPrioritySr'!$B$5:$T$566,'Route_Detail&amp;Reduction_Priority'!E$1,FALSE)))</f>
        <v xml:space="preserve"> </v>
      </c>
      <c r="F91" s="162" t="str">
        <f>IF($B91="","",IF(VLOOKUP($B91,'RouteDetail&amp;ReductionPrioritySr'!$B$5:$T$566,'Route_Detail&amp;Reduction_Priority'!F$1,FALSE)="","",VLOOKUP($B91,'RouteDetail&amp;ReductionPrioritySr'!$B$5:$T$566,'Route_Detail&amp;Reduction_Priority'!F$1,FALSE)))</f>
        <v xml:space="preserve"> </v>
      </c>
      <c r="G91" s="162" t="str">
        <f>IF($B91="","",IF(VLOOKUP($B91,'RouteDetail&amp;ReductionPrioritySr'!$B$5:$T$566,'Route_Detail&amp;Reduction_Priority'!G$1,FALSE)="","",VLOOKUP($B91,'RouteDetail&amp;ReductionPrioritySr'!$B$5:$T$566,'Route_Detail&amp;Reduction_Priority'!G$1,FALSE)))</f>
        <v xml:space="preserve"> </v>
      </c>
      <c r="H91" s="162" t="str">
        <f>IF($B91="","",IF(VLOOKUP($B91,'RouteDetail&amp;ReductionPrioritySr'!$B$5:$T$566,'Route_Detail&amp;Reduction_Priority'!H$1,FALSE)="","",VLOOKUP($B91,'RouteDetail&amp;ReductionPrioritySr'!$B$5:$T$566,'Route_Detail&amp;Reduction_Priority'!H$1,FALSE)))</f>
        <v xml:space="preserve"> </v>
      </c>
      <c r="I91" s="162">
        <f>IF($B91="","",IF(VLOOKUP($B91,'RouteDetail&amp;ReductionPrioritySr'!$B$5:$T$566,'Route_Detail&amp;Reduction_Priority'!I$1,FALSE)="","",VLOOKUP($B91,'RouteDetail&amp;ReductionPrioritySr'!$B$5:$T$566,'Route_Detail&amp;Reduction_Priority'!I$1,FALSE)))</f>
        <v>8.1</v>
      </c>
      <c r="J91" s="171">
        <f>IF($B91="","",IF(VLOOKUP($B91,'RouteDetail&amp;ReductionPrioritySr'!$B$5:$T$566,'Route_Detail&amp;Reduction_Priority'!J$1,FALSE)="","",VLOOKUP($B91,'RouteDetail&amp;ReductionPrioritySr'!$B$5:$T$566,'Route_Detail&amp;Reduction_Priority'!J$1,FALSE)))</f>
        <v>1.3</v>
      </c>
      <c r="K91" s="62" t="str">
        <f>IF($B91="","",IF(VLOOKUP($B91,'RouteDetail&amp;ReductionPrioritySr'!$B$5:$T$566,'Route_Detail&amp;Reduction_Priority'!K$1,FALSE)="","",VLOOKUP($B91,'RouteDetail&amp;ReductionPrioritySr'!$B$5:$T$566,'Route_Detail&amp;Reduction_Priority'!K$1,FALSE)))</f>
        <v>Owl</v>
      </c>
      <c r="L91" s="62" t="str">
        <f>IF($B91="","",IF(VLOOKUP($B91,'RouteDetail&amp;ReductionPrioritySr'!$B$5:$T$566,'Route_Detail&amp;Reduction_Priority'!L$1,FALSE)="","",VLOOKUP($B91,'RouteDetail&amp;ReductionPrioritySr'!$B$5:$T$566,'Route_Detail&amp;Reduction_Priority'!L$1,FALSE)))</f>
        <v>Owl</v>
      </c>
      <c r="M91" s="110" t="str">
        <f>IF($B91="","",IF(VLOOKUP($B91,'RouteDetail&amp;ReductionPrioritySr'!$B$5:$T$566,'Route_Detail&amp;Reduction_Priority'!M$1,FALSE)="","",VLOOKUP($B91,'RouteDetail&amp;ReductionPrioritySr'!$B$5:$T$566,'Route_Detail&amp;Reduction_Priority'!M$1,FALSE)))</f>
        <v/>
      </c>
      <c r="N91" s="112" t="str">
        <f>IF($B91="","",IF(VLOOKUP($B91,'RouteDetail&amp;ReductionPrioritySr'!$B$5:$T$566,'Route_Detail&amp;Reduction_Priority'!N$1,FALSE)="","",VLOOKUP($B91,'RouteDetail&amp;ReductionPrioritySr'!$B$5:$T$566,'Route_Detail&amp;Reduction_Priority'!N$1,FALSE)))</f>
        <v/>
      </c>
      <c r="O91" s="110" t="str">
        <f>IF($B91="","",IF(VLOOKUP($B91,'RouteDetail&amp;ReductionPrioritySr'!$B$5:$T$566,'Route_Detail&amp;Reduction_Priority'!O$1,FALSE)="","",VLOOKUP($B91,'RouteDetail&amp;ReductionPrioritySr'!$B$5:$T$566,'Route_Detail&amp;Reduction_Priority'!O$1,FALSE)))</f>
        <v>Owl</v>
      </c>
      <c r="P91" s="111" t="str">
        <f>IF($B91="","",IF(VLOOKUP($B91,'RouteDetail&amp;ReductionPrioritySr'!$B$5:$T$566,'Route_Detail&amp;Reduction_Priority'!P$1,FALSE)="","",VLOOKUP($B91,'RouteDetail&amp;ReductionPrioritySr'!$B$5:$T$566,'Route_Detail&amp;Reduction_Priority'!P$1,FALSE)))</f>
        <v>Owl</v>
      </c>
      <c r="Q91" s="112" t="str">
        <f>IF($B91="","",IF(VLOOKUP($B91,'RouteDetail&amp;ReductionPrioritySr'!$B$5:$T$566,'Route_Detail&amp;Reduction_Priority'!Q$1,FALSE)="","",VLOOKUP($B91,'RouteDetail&amp;ReductionPrioritySr'!$B$5:$T$566,'Route_Detail&amp;Reduction_Priority'!Q$1,FALSE)))</f>
        <v>Owl</v>
      </c>
      <c r="R91" s="110" t="str">
        <f>IF($B91="","",IF(VLOOKUP($B91,'RouteDetail&amp;ReductionPrioritySr'!$B$5:$T$566,'Route_Detail&amp;Reduction_Priority'!R$1,FALSE)="","",VLOOKUP($B91,'RouteDetail&amp;ReductionPrioritySr'!$B$5:$T$566,'Route_Detail&amp;Reduction_Priority'!R$1,FALSE)))</f>
        <v>-</v>
      </c>
      <c r="S91" s="111" t="str">
        <f>IF($B91="","",IF(VLOOKUP($B91,'RouteDetail&amp;ReductionPrioritySr'!$B$5:$T$566,'Route_Detail&amp;Reduction_Priority'!S$1,FALSE)="","",VLOOKUP($B91,'RouteDetail&amp;ReductionPrioritySr'!$B$5:$T$566,'Route_Detail&amp;Reduction_Priority'!S$1,FALSE)))</f>
        <v>-</v>
      </c>
      <c r="T91" s="175">
        <f>IF($B91="","",IF(VLOOKUP($B91,'RouteDetail&amp;ReductionPrioritySr'!$B$5:$T$566,'Route_Detail&amp;Reduction_Priority'!T$1,FALSE)="","",VLOOKUP($B91,'RouteDetail&amp;ReductionPrioritySr'!$B$5:$T$566,'Route_Detail&amp;Reduction_Priority'!T$1,FALSE)))</f>
        <v>1</v>
      </c>
      <c r="U91" s="348" t="str">
        <f>IF($B91="","",IF(VLOOKUP($B91,'RouteDetail&amp;ReductionPrioritySr'!$B$5:$AT$566,'Route_Detail&amp;Reduction_Priority'!U$1,FALSE)="","",VLOOKUP($B91,'RouteDetail&amp;ReductionPrioritySr'!$B$5:$AT$566,'Route_Detail&amp;Reduction_Priority'!U$1,FALSE)))</f>
        <v>Deleted</v>
      </c>
      <c r="V91" s="53" t="str">
        <f>IF($B91="","",IF(VLOOKUP($B91,'RouteDetail&amp;ReductionPrioritySr'!$B$5:$AT$566,'Route_Detail&amp;Reduction_Priority'!V$1,FALSE)=0,"",VLOOKUP($B91,'RouteDetail&amp;ReductionPrioritySr'!$B$5:$AT$566,'Route_Detail&amp;Reduction_Priority'!V$1,FALSE)))</f>
        <v>Lowest performing</v>
      </c>
      <c r="W91" s="358">
        <f>IF($B91="","",IF(VLOOKUP($B91,'RouteDetail&amp;ReductionPrioritySr'!$B$5:$AT$566,'Route_Detail&amp;Reduction_Priority'!W$1,FALSE)=0,"",VLOOKUP($B91,'RouteDetail&amp;ReductionPrioritySr'!$B$5:$AT$566,'Route_Detail&amp;Reduction_Priority'!W$1,FALSE)))</f>
        <v>41883</v>
      </c>
      <c r="X91" s="395" t="str">
        <f>IF($B91="","",IF(VLOOKUP($B91,'RouteDetail&amp;ReductionPrioritySr'!$B$5:$AT$566,'Route_Detail&amp;Reduction_Priority'!X$1,FALSE)="","",VLOOKUP($B91,'RouteDetail&amp;ReductionPrioritySr'!$B$5:$AT$566,'Route_Detail&amp;Reduction_Priority'!X$1,FALSE)))</f>
        <v>Delete</v>
      </c>
      <c r="Y91" s="110" t="str">
        <f>IF($B91="","",IF(VLOOKUP($B91,'RouteDetail&amp;ReductionPrioritySr'!$B$5:$AT$566,'Route_Detail&amp;Reduction_Priority'!Y$1,FALSE)="","",VLOOKUP($B91,'RouteDetail&amp;ReductionPrioritySr'!$B$5:$AT$566,'Route_Detail&amp;Reduction_Priority'!Y$1,FALSE)))</f>
        <v/>
      </c>
      <c r="Z91" s="178" t="str">
        <f>IF($B91="","",IF(VLOOKUP($B91,'RouteDetail&amp;ReductionPrioritySr'!$B$5:$AT$566,'Route_Detail&amp;Reduction_Priority'!Z$1,FALSE)="","",VLOOKUP($B91,'RouteDetail&amp;ReductionPrioritySr'!$B$5:$AT$566,'Route_Detail&amp;Reduction_Priority'!Z$1,FALSE)))</f>
        <v/>
      </c>
      <c r="AA91" s="178" t="str">
        <f>IF($B91="","",IF(VLOOKUP($B91,'RouteDetail&amp;ReductionPrioritySr'!$B$5:$AT$566,'Route_Detail&amp;Reduction_Priority'!AA$1,FALSE)="","",VLOOKUP($B91,'RouteDetail&amp;ReductionPrioritySr'!$B$5:$AT$566,'Route_Detail&amp;Reduction_Priority'!AA$1,FALSE)))</f>
        <v/>
      </c>
      <c r="AB91" s="178" t="str">
        <f>IF($B91="","",IF(VLOOKUP($B91,'RouteDetail&amp;ReductionPrioritySr'!$B$5:$AT$566,'Route_Detail&amp;Reduction_Priority'!AB$1,FALSE)="","",VLOOKUP($B91,'RouteDetail&amp;ReductionPrioritySr'!$B$5:$AT$566,'Route_Detail&amp;Reduction_Priority'!AB$1,FALSE)))</f>
        <v/>
      </c>
      <c r="AC91" s="178" t="str">
        <f>IF($B91="","",IF(VLOOKUP($B91,'RouteDetail&amp;ReductionPrioritySr'!$B$5:$AT$566,'Route_Detail&amp;Reduction_Priority'!AC$1,FALSE)="","",VLOOKUP($B91,'RouteDetail&amp;ReductionPrioritySr'!$B$5:$AT$566,'Route_Detail&amp;Reduction_Priority'!AC$1,FALSE)))</f>
        <v/>
      </c>
      <c r="AD91" s="350" t="str">
        <f>IF($B91="","",IF(VLOOKUP($B91,'RouteDetail&amp;ReductionPrioritySr'!$B$5:$AT$566,'Route_Detail&amp;Reduction_Priority'!AD$1,FALSE)=0,"",VLOOKUP($B91,'RouteDetail&amp;ReductionPrioritySr'!$B$5:$AT$566,'Route_Detail&amp;Reduction_Priority'!AD$1,FALSE)))</f>
        <v/>
      </c>
      <c r="AE91" s="397" t="str">
        <f>IF($B91="","",IF(VLOOKUP($B91,'RouteDetail&amp;ReductionPrioritySr'!$B$5:$AT$566,'Route_Detail&amp;Reduction_Priority'!AE$1,FALSE)=0,"",VLOOKUP($B91,'RouteDetail&amp;ReductionPrioritySr'!$B$5:$AT$566,'Route_Detail&amp;Reduction_Priority'!AE$1,FALSE)))</f>
        <v>Metro’s TaxiScrip or RideShare programs may be options.</v>
      </c>
      <c r="AF91" s="147" t="str">
        <f>IF($B91="","",IF(VLOOKUP($B91,'RouteDetail&amp;ReductionPrioritySr'!$B$5:$AT$566,'Route_Detail&amp;Reduction_Priority'!AF$1,FALSE)="","",VLOOKUP($B91,'RouteDetail&amp;ReductionPrioritySr'!$B$5:$AT$566,'Route_Detail&amp;Reduction_Priority'!AF$1,FALSE)))</f>
        <v/>
      </c>
      <c r="AG91" s="147" t="str">
        <f>IF($B91="","",IF(VLOOKUP($B91,'RouteDetail&amp;ReductionPrioritySr'!$B$5:$AT$566,'Route_Detail&amp;Reduction_Priority'!AG$1,FALSE)="","",VLOOKUP($B91,'RouteDetail&amp;ReductionPrioritySr'!$B$5:$AT$566,'Route_Detail&amp;Reduction_Priority'!AG$1,FALSE)))</f>
        <v/>
      </c>
      <c r="AH91" s="147" t="str">
        <f>IF($B91="","",IF(VLOOKUP($B91,'RouteDetail&amp;ReductionPrioritySr'!$B$5:$AT$566,'Route_Detail&amp;Reduction_Priority'!AH$1,FALSE)="","",VLOOKUP($B91,'RouteDetail&amp;ReductionPrioritySr'!$B$5:$AT$566,'Route_Detail&amp;Reduction_Priority'!AH$1,FALSE)))</f>
        <v/>
      </c>
      <c r="AI91" s="147" t="str">
        <f>IF($B91="","",IF(VLOOKUP($B91,'RouteDetail&amp;ReductionPrioritySr'!$B$5:$AT$566,'Route_Detail&amp;Reduction_Priority'!AI$1,FALSE)="","",VLOOKUP($B91,'RouteDetail&amp;ReductionPrioritySr'!$B$5:$AT$566,'Route_Detail&amp;Reduction_Priority'!AI$1,FALSE)))</f>
        <v/>
      </c>
      <c r="AJ91" s="147">
        <f>IF($B91="","",IF(VLOOKUP($B91,'RouteDetail&amp;ReductionPrioritySr'!$B$5:$AT$566,'Route_Detail&amp;Reduction_Priority'!AJ$1,FALSE)="","",VLOOKUP($B91,'RouteDetail&amp;ReductionPrioritySr'!$B$5:$AT$566,'Route_Detail&amp;Reduction_Priority'!AJ$1,FALSE)))</f>
        <v>1</v>
      </c>
      <c r="AK91" s="147">
        <f>IF($B91="","",IF(VLOOKUP($B91,'RouteDetail&amp;ReductionPrioritySr'!$B$5:$AT$566,'Route_Detail&amp;Reduction_Priority'!AK$1,FALSE)="","",VLOOKUP($B91,'RouteDetail&amp;ReductionPrioritySr'!$B$5:$AT$566,'Route_Detail&amp;Reduction_Priority'!AK$1,FALSE)))</f>
        <v>1</v>
      </c>
    </row>
    <row r="92" spans="1:37" ht="15" customHeight="1" x14ac:dyDescent="0.25">
      <c r="A92">
        <v>70</v>
      </c>
      <c r="B92" s="110">
        <f>IF(HLOOKUP($C$3,'Route by Jurisdiction'!$A$1:$AP$214,A92,FALSE)="","",HLOOKUP($C$3,'Route by Jurisdiction'!$A$1:$AP$214,A92,FALSE))</f>
        <v>99</v>
      </c>
      <c r="C92" s="110" t="str">
        <f>IF($B92="","",IF(VLOOKUP($B92,'RouteDetail&amp;ReductionPrioritySr'!$B$5:$T$566,'Route_Detail&amp;Reduction_Priority'!C$1,FALSE)="","",VLOOKUP($B92,'RouteDetail&amp;ReductionPrioritySr'!$B$5:$T$566,'Route_Detail&amp;Reduction_Priority'!C$1,FALSE)))</f>
        <v>99*</v>
      </c>
      <c r="D92" s="71" t="str">
        <f>IF($B92="","",IF(VLOOKUP($B92,'RouteDetail&amp;ReductionPrioritySr'!$B$5:$T$566,'Route_Detail&amp;Reduction_Priority'!D$1,FALSE)="","",VLOOKUP($B92,'RouteDetail&amp;ReductionPrioritySr'!$B$5:$T$566,'Route_Detail&amp;Reduction_Priority'!D$1,FALSE)))</f>
        <v>International District - Waterfront</v>
      </c>
      <c r="E92" s="170">
        <f>IF($B92="","",IF(VLOOKUP($B92,'RouteDetail&amp;ReductionPrioritySr'!$B$5:$T$566,'Route_Detail&amp;Reduction_Priority'!E$1,FALSE)="","",VLOOKUP($B92,'RouteDetail&amp;ReductionPrioritySr'!$B$5:$T$566,'Route_Detail&amp;Reduction_Priority'!E$1,FALSE)))</f>
        <v>25</v>
      </c>
      <c r="F92" s="162">
        <f>IF($B92="","",IF(VLOOKUP($B92,'RouteDetail&amp;ReductionPrioritySr'!$B$5:$T$566,'Route_Detail&amp;Reduction_Priority'!F$1,FALSE)="","",VLOOKUP($B92,'RouteDetail&amp;ReductionPrioritySr'!$B$5:$T$566,'Route_Detail&amp;Reduction_Priority'!F$1,FALSE)))</f>
        <v>6.1</v>
      </c>
      <c r="G92" s="162" t="str">
        <f>IF($B92="","",IF(VLOOKUP($B92,'RouteDetail&amp;ReductionPrioritySr'!$B$5:$T$566,'Route_Detail&amp;Reduction_Priority'!G$1,FALSE)="","",VLOOKUP($B92,'RouteDetail&amp;ReductionPrioritySr'!$B$5:$T$566,'Route_Detail&amp;Reduction_Priority'!G$1,FALSE)))</f>
        <v xml:space="preserve"> </v>
      </c>
      <c r="H92" s="162" t="str">
        <f>IF($B92="","",IF(VLOOKUP($B92,'RouteDetail&amp;ReductionPrioritySr'!$B$5:$T$566,'Route_Detail&amp;Reduction_Priority'!H$1,FALSE)="","",VLOOKUP($B92,'RouteDetail&amp;ReductionPrioritySr'!$B$5:$T$566,'Route_Detail&amp;Reduction_Priority'!H$1,FALSE)))</f>
        <v xml:space="preserve"> </v>
      </c>
      <c r="I92" s="162" t="str">
        <f>IF($B92="","",IF(VLOOKUP($B92,'RouteDetail&amp;ReductionPrioritySr'!$B$5:$T$566,'Route_Detail&amp;Reduction_Priority'!I$1,FALSE)="","",VLOOKUP($B92,'RouteDetail&amp;ReductionPrioritySr'!$B$5:$T$566,'Route_Detail&amp;Reduction_Priority'!I$1,FALSE)))</f>
        <v xml:space="preserve"> </v>
      </c>
      <c r="J92" s="171" t="str">
        <f>IF($B92="","",IF(VLOOKUP($B92,'RouteDetail&amp;ReductionPrioritySr'!$B$5:$T$566,'Route_Detail&amp;Reduction_Priority'!J$1,FALSE)="","",VLOOKUP($B92,'RouteDetail&amp;ReductionPrioritySr'!$B$5:$T$566,'Route_Detail&amp;Reduction_Priority'!J$1,FALSE)))</f>
        <v xml:space="preserve"> </v>
      </c>
      <c r="K92" s="62" t="str">
        <f>IF($B92="","",IF(VLOOKUP($B92,'RouteDetail&amp;ReductionPrioritySr'!$B$5:$T$566,'Route_Detail&amp;Reduction_Priority'!K$1,FALSE)="","",VLOOKUP($B92,'RouteDetail&amp;ReductionPrioritySr'!$B$5:$T$566,'Route_Detail&amp;Reduction_Priority'!K$1,FALSE)))</f>
        <v>Peak</v>
      </c>
      <c r="L92" s="62" t="str">
        <f>IF($B92="","",IF(VLOOKUP($B92,'RouteDetail&amp;ReductionPrioritySr'!$B$5:$T$566,'Route_Detail&amp;Reduction_Priority'!L$1,FALSE)="","",VLOOKUP($B92,'RouteDetail&amp;ReductionPrioritySr'!$B$5:$T$566,'Route_Detail&amp;Reduction_Priority'!L$1,FALSE)))</f>
        <v>Peak</v>
      </c>
      <c r="M92" s="110" t="str">
        <f>IF($B92="","",IF(VLOOKUP($B92,'RouteDetail&amp;ReductionPrioritySr'!$B$5:$T$566,'Route_Detail&amp;Reduction_Priority'!M$1,FALSE)="","",VLOOKUP($B92,'RouteDetail&amp;ReductionPrioritySr'!$B$5:$T$566,'Route_Detail&amp;Reduction_Priority'!M$1,FALSE)))</f>
        <v>Yes</v>
      </c>
      <c r="N92" s="112" t="str">
        <f>IF($B92="","",IF(VLOOKUP($B92,'RouteDetail&amp;ReductionPrioritySr'!$B$5:$T$566,'Route_Detail&amp;Reduction_Priority'!N$1,FALSE)="","",VLOOKUP($B92,'RouteDetail&amp;ReductionPrioritySr'!$B$5:$T$566,'Route_Detail&amp;Reduction_Priority'!N$1,FALSE)))</f>
        <v>No</v>
      </c>
      <c r="O92" s="110" t="str">
        <f>IF($B92="","",IF(VLOOKUP($B92,'RouteDetail&amp;ReductionPrioritySr'!$B$5:$T$566,'Route_Detail&amp;Reduction_Priority'!O$1,FALSE)="","",VLOOKUP($B92,'RouteDetail&amp;ReductionPrioritySr'!$B$5:$T$566,'Route_Detail&amp;Reduction_Priority'!O$1,FALSE)))</f>
        <v>Peak</v>
      </c>
      <c r="P92" s="111" t="str">
        <f>IF($B92="","",IF(VLOOKUP($B92,'RouteDetail&amp;ReductionPrioritySr'!$B$5:$T$566,'Route_Detail&amp;Reduction_Priority'!P$1,FALSE)="","",VLOOKUP($B92,'RouteDetail&amp;ReductionPrioritySr'!$B$5:$T$566,'Route_Detail&amp;Reduction_Priority'!P$1,FALSE)))</f>
        <v>Peak</v>
      </c>
      <c r="Q92" s="112" t="str">
        <f>IF($B92="","",IF(VLOOKUP($B92,'RouteDetail&amp;ReductionPrioritySr'!$B$5:$T$566,'Route_Detail&amp;Reduction_Priority'!Q$1,FALSE)="","",VLOOKUP($B92,'RouteDetail&amp;ReductionPrioritySr'!$B$5:$T$566,'Route_Detail&amp;Reduction_Priority'!Q$1,FALSE)))</f>
        <v>Peak</v>
      </c>
      <c r="R92" s="110">
        <f>IF($B92="","",IF(VLOOKUP($B92,'RouteDetail&amp;ReductionPrioritySr'!$B$5:$T$566,'Route_Detail&amp;Reduction_Priority'!R$1,FALSE)="","",VLOOKUP($B92,'RouteDetail&amp;ReductionPrioritySr'!$B$5:$T$566,'Route_Detail&amp;Reduction_Priority'!R$1,FALSE)))</f>
        <v>1</v>
      </c>
      <c r="S92" s="111" t="str">
        <f>IF($B92="","",IF(VLOOKUP($B92,'RouteDetail&amp;ReductionPrioritySr'!$B$5:$T$566,'Route_Detail&amp;Reduction_Priority'!S$1,FALSE)="","",VLOOKUP($B92,'RouteDetail&amp;ReductionPrioritySr'!$B$5:$T$566,'Route_Detail&amp;Reduction_Priority'!S$1,FALSE)))</f>
        <v>-</v>
      </c>
      <c r="T92" s="175" t="str">
        <f>IF($B92="","",IF(VLOOKUP($B92,'RouteDetail&amp;ReductionPrioritySr'!$B$5:$T$566,'Route_Detail&amp;Reduction_Priority'!T$1,FALSE)="","",VLOOKUP($B92,'RouteDetail&amp;ReductionPrioritySr'!$B$5:$T$566,'Route_Detail&amp;Reduction_Priority'!T$1,FALSE)))</f>
        <v>-</v>
      </c>
      <c r="U92" s="348" t="str">
        <f>IF($B92="","",IF(VLOOKUP($B92,'RouteDetail&amp;ReductionPrioritySr'!$B$5:$AT$566,'Route_Detail&amp;Reduction_Priority'!U$1,FALSE)="","",VLOOKUP($B92,'RouteDetail&amp;ReductionPrioritySr'!$B$5:$AT$566,'Route_Detail&amp;Reduction_Priority'!U$1,FALSE)))</f>
        <v>Deleted</v>
      </c>
      <c r="V92" s="53" t="str">
        <f>IF($B92="","",IF(VLOOKUP($B92,'RouteDetail&amp;ReductionPrioritySr'!$B$5:$AT$566,'Route_Detail&amp;Reduction_Priority'!V$1,FALSE)=0,"",VLOOKUP($B92,'RouteDetail&amp;ReductionPrioritySr'!$B$5:$AT$566,'Route_Detail&amp;Reduction_Priority'!V$1,FALSE)))</f>
        <v>Lowest performing</v>
      </c>
      <c r="W92" s="358">
        <f>IF($B92="","",IF(VLOOKUP($B92,'RouteDetail&amp;ReductionPrioritySr'!$B$5:$AT$566,'Route_Detail&amp;Reduction_Priority'!W$1,FALSE)=0,"",VLOOKUP($B92,'RouteDetail&amp;ReductionPrioritySr'!$B$5:$AT$566,'Route_Detail&amp;Reduction_Priority'!W$1,FALSE)))</f>
        <v>42248</v>
      </c>
      <c r="X92" s="395" t="str">
        <f>IF($B92="","",IF(VLOOKUP($B92,'RouteDetail&amp;ReductionPrioritySr'!$B$5:$AT$566,'Route_Detail&amp;Reduction_Priority'!X$1,FALSE)="","",VLOOKUP($B92,'RouteDetail&amp;ReductionPrioritySr'!$B$5:$AT$566,'Route_Detail&amp;Reduction_Priority'!X$1,FALSE)))</f>
        <v>Delete</v>
      </c>
      <c r="Y92" s="110" t="str">
        <f>IF($B92="","",IF(VLOOKUP($B92,'RouteDetail&amp;ReductionPrioritySr'!$B$5:$AT$566,'Route_Detail&amp;Reduction_Priority'!Y$1,FALSE)="","",VLOOKUP($B92,'RouteDetail&amp;ReductionPrioritySr'!$B$5:$AT$566,'Route_Detail&amp;Reduction_Priority'!Y$1,FALSE)))</f>
        <v/>
      </c>
      <c r="Z92" s="178" t="str">
        <f>IF($B92="","",IF(VLOOKUP($B92,'RouteDetail&amp;ReductionPrioritySr'!$B$5:$AT$566,'Route_Detail&amp;Reduction_Priority'!Z$1,FALSE)="","",VLOOKUP($B92,'RouteDetail&amp;ReductionPrioritySr'!$B$5:$AT$566,'Route_Detail&amp;Reduction_Priority'!Z$1,FALSE)))</f>
        <v/>
      </c>
      <c r="AA92" s="178" t="str">
        <f>IF($B92="","",IF(VLOOKUP($B92,'RouteDetail&amp;ReductionPrioritySr'!$B$5:$AT$566,'Route_Detail&amp;Reduction_Priority'!AA$1,FALSE)="","",VLOOKUP($B92,'RouteDetail&amp;ReductionPrioritySr'!$B$5:$AT$566,'Route_Detail&amp;Reduction_Priority'!AA$1,FALSE)))</f>
        <v/>
      </c>
      <c r="AB92" s="178" t="str">
        <f>IF($B92="","",IF(VLOOKUP($B92,'RouteDetail&amp;ReductionPrioritySr'!$B$5:$AT$566,'Route_Detail&amp;Reduction_Priority'!AB$1,FALSE)="","",VLOOKUP($B92,'RouteDetail&amp;ReductionPrioritySr'!$B$5:$AT$566,'Route_Detail&amp;Reduction_Priority'!AB$1,FALSE)))</f>
        <v/>
      </c>
      <c r="AC92" s="178" t="str">
        <f>IF($B92="","",IF(VLOOKUP($B92,'RouteDetail&amp;ReductionPrioritySr'!$B$5:$AT$566,'Route_Detail&amp;Reduction_Priority'!AC$1,FALSE)="","",VLOOKUP($B92,'RouteDetail&amp;ReductionPrioritySr'!$B$5:$AT$566,'Route_Detail&amp;Reduction_Priority'!AC$1,FALSE)))</f>
        <v/>
      </c>
      <c r="AD92" s="350" t="str">
        <f>IF($B92="","",IF(VLOOKUP($B92,'RouteDetail&amp;ReductionPrioritySr'!$B$5:$AT$566,'Route_Detail&amp;Reduction_Priority'!AD$1,FALSE)=0,"",VLOOKUP($B92,'RouteDetail&amp;ReductionPrioritySr'!$B$5:$AT$566,'Route_Detail&amp;Reduction_Priority'!AD$1,FALSE)))</f>
        <v/>
      </c>
      <c r="AE92" s="397" t="str">
        <f>IF($B92="","",IF(VLOOKUP($B92,'RouteDetail&amp;ReductionPrioritySr'!$B$5:$AT$566,'Route_Detail&amp;Reduction_Priority'!AE$1,FALSE)=0,"",VLOOKUP($B92,'RouteDetail&amp;ReductionPrioritySr'!$B$5:$AT$566,'Route_Detail&amp;Reduction_Priority'!AE$1,FALSE)))</f>
        <v>Use revised Route 1 or multiple other routes that travel through the downtown Seattle core.</v>
      </c>
      <c r="AF92" s="147">
        <f>IF($B92="","",IF(VLOOKUP($B92,'RouteDetail&amp;ReductionPrioritySr'!$B$5:$AT$566,'Route_Detail&amp;Reduction_Priority'!AF$1,FALSE)="","",VLOOKUP($B92,'RouteDetail&amp;ReductionPrioritySr'!$B$5:$AT$566,'Route_Detail&amp;Reduction_Priority'!AF$1,FALSE)))</f>
        <v>2</v>
      </c>
      <c r="AG92" s="147">
        <f>IF($B92="","",IF(VLOOKUP($B92,'RouteDetail&amp;ReductionPrioritySr'!$B$5:$AT$566,'Route_Detail&amp;Reduction_Priority'!AG$1,FALSE)="","",VLOOKUP($B92,'RouteDetail&amp;ReductionPrioritySr'!$B$5:$AT$566,'Route_Detail&amp;Reduction_Priority'!AG$1,FALSE)))</f>
        <v>1</v>
      </c>
      <c r="AH92" s="147" t="str">
        <f>IF($B92="","",IF(VLOOKUP($B92,'RouteDetail&amp;ReductionPrioritySr'!$B$5:$AT$566,'Route_Detail&amp;Reduction_Priority'!AH$1,FALSE)="","",VLOOKUP($B92,'RouteDetail&amp;ReductionPrioritySr'!$B$5:$AT$566,'Route_Detail&amp;Reduction_Priority'!AH$1,FALSE)))</f>
        <v/>
      </c>
      <c r="AI92" s="147" t="str">
        <f>IF($B92="","",IF(VLOOKUP($B92,'RouteDetail&amp;ReductionPrioritySr'!$B$5:$AT$566,'Route_Detail&amp;Reduction_Priority'!AI$1,FALSE)="","",VLOOKUP($B92,'RouteDetail&amp;ReductionPrioritySr'!$B$5:$AT$566,'Route_Detail&amp;Reduction_Priority'!AI$1,FALSE)))</f>
        <v/>
      </c>
      <c r="AJ92" s="147" t="str">
        <f>IF($B92="","",IF(VLOOKUP($B92,'RouteDetail&amp;ReductionPrioritySr'!$B$5:$AT$566,'Route_Detail&amp;Reduction_Priority'!AJ$1,FALSE)="","",VLOOKUP($B92,'RouteDetail&amp;ReductionPrioritySr'!$B$5:$AT$566,'Route_Detail&amp;Reduction_Priority'!AJ$1,FALSE)))</f>
        <v/>
      </c>
      <c r="AK92" s="147" t="str">
        <f>IF($B92="","",IF(VLOOKUP($B92,'RouteDetail&amp;ReductionPrioritySr'!$B$5:$AT$566,'Route_Detail&amp;Reduction_Priority'!AK$1,FALSE)="","",VLOOKUP($B92,'RouteDetail&amp;ReductionPrioritySr'!$B$5:$AT$566,'Route_Detail&amp;Reduction_Priority'!AK$1,FALSE)))</f>
        <v/>
      </c>
    </row>
    <row r="93" spans="1:37" ht="15" customHeight="1" x14ac:dyDescent="0.25">
      <c r="A93">
        <v>71</v>
      </c>
      <c r="B93" s="110">
        <f>IF(HLOOKUP($C$3,'Route by Jurisdiction'!$A$1:$AP$214,A93,FALSE)="","",HLOOKUP($C$3,'Route by Jurisdiction'!$A$1:$AP$214,A93,FALSE))</f>
        <v>101</v>
      </c>
      <c r="C93" s="110" t="str">
        <f>IF($B93="","",IF(VLOOKUP($B93,'RouteDetail&amp;ReductionPrioritySr'!$B$5:$T$566,'Route_Detail&amp;Reduction_Priority'!C$1,FALSE)="","",VLOOKUP($B93,'RouteDetail&amp;ReductionPrioritySr'!$B$5:$T$566,'Route_Detail&amp;Reduction_Priority'!C$1,FALSE)))</f>
        <v>101*</v>
      </c>
      <c r="D93" s="71" t="str">
        <f>IF($B93="","",IF(VLOOKUP($B93,'RouteDetail&amp;ReductionPrioritySr'!$B$5:$T$566,'Route_Detail&amp;Reduction_Priority'!D$1,FALSE)="","",VLOOKUP($B93,'RouteDetail&amp;ReductionPrioritySr'!$B$5:$T$566,'Route_Detail&amp;Reduction_Priority'!D$1,FALSE)))</f>
        <v>Renton TC - Seattle CBD</v>
      </c>
      <c r="E93" s="170">
        <f>IF($B93="","",IF(VLOOKUP($B93,'RouteDetail&amp;ReductionPrioritySr'!$B$5:$T$566,'Route_Detail&amp;Reduction_Priority'!E$1,FALSE)="","",VLOOKUP($B93,'RouteDetail&amp;ReductionPrioritySr'!$B$5:$T$566,'Route_Detail&amp;Reduction_Priority'!E$1,FALSE)))</f>
        <v>42.9</v>
      </c>
      <c r="F93" s="162">
        <f>IF($B93="","",IF(VLOOKUP($B93,'RouteDetail&amp;ReductionPrioritySr'!$B$5:$T$566,'Route_Detail&amp;Reduction_Priority'!F$1,FALSE)="","",VLOOKUP($B93,'RouteDetail&amp;ReductionPrioritySr'!$B$5:$T$566,'Route_Detail&amp;Reduction_Priority'!F$1,FALSE)))</f>
        <v>22.9</v>
      </c>
      <c r="G93" s="162">
        <f>IF($B93="","",IF(VLOOKUP($B93,'RouteDetail&amp;ReductionPrioritySr'!$B$5:$T$566,'Route_Detail&amp;Reduction_Priority'!G$1,FALSE)="","",VLOOKUP($B93,'RouteDetail&amp;ReductionPrioritySr'!$B$5:$T$566,'Route_Detail&amp;Reduction_Priority'!G$1,FALSE)))</f>
        <v>52.7</v>
      </c>
      <c r="H93" s="162">
        <f>IF($B93="","",IF(VLOOKUP($B93,'RouteDetail&amp;ReductionPrioritySr'!$B$5:$T$566,'Route_Detail&amp;Reduction_Priority'!H$1,FALSE)="","",VLOOKUP($B93,'RouteDetail&amp;ReductionPrioritySr'!$B$5:$T$566,'Route_Detail&amp;Reduction_Priority'!H$1,FALSE)))</f>
        <v>28.1</v>
      </c>
      <c r="I93" s="162">
        <f>IF($B93="","",IF(VLOOKUP($B93,'RouteDetail&amp;ReductionPrioritySr'!$B$5:$T$566,'Route_Detail&amp;Reduction_Priority'!I$1,FALSE)="","",VLOOKUP($B93,'RouteDetail&amp;ReductionPrioritySr'!$B$5:$T$566,'Route_Detail&amp;Reduction_Priority'!I$1,FALSE)))</f>
        <v>35.700000000000003</v>
      </c>
      <c r="J93" s="171">
        <f>IF($B93="","",IF(VLOOKUP($B93,'RouteDetail&amp;ReductionPrioritySr'!$B$5:$T$566,'Route_Detail&amp;Reduction_Priority'!J$1,FALSE)="","",VLOOKUP($B93,'RouteDetail&amp;ReductionPrioritySr'!$B$5:$T$566,'Route_Detail&amp;Reduction_Priority'!J$1,FALSE)))</f>
        <v>19.399999999999999</v>
      </c>
      <c r="K93" s="62">
        <f>IF($B93="","",IF(VLOOKUP($B93,'RouteDetail&amp;ReductionPrioritySr'!$B$5:$T$566,'Route_Detail&amp;Reduction_Priority'!K$1,FALSE)="","",VLOOKUP($B93,'RouteDetail&amp;ReductionPrioritySr'!$B$5:$T$566,'Route_Detail&amp;Reduction_Priority'!K$1,FALSE)))</f>
        <v>84</v>
      </c>
      <c r="L93" s="62" t="str">
        <f>IF($B93="","",IF(VLOOKUP($B93,'RouteDetail&amp;ReductionPrioritySr'!$B$5:$T$566,'Route_Detail&amp;Reduction_Priority'!L$1,FALSE)="","",VLOOKUP($B93,'RouteDetail&amp;ReductionPrioritySr'!$B$5:$T$566,'Route_Detail&amp;Reduction_Priority'!L$1,FALSE)))</f>
        <v>Very Frequent</v>
      </c>
      <c r="M93" s="110" t="str">
        <f>IF($B93="","",IF(VLOOKUP($B93,'RouteDetail&amp;ReductionPrioritySr'!$B$5:$T$566,'Route_Detail&amp;Reduction_Priority'!M$1,FALSE)="","",VLOOKUP($B93,'RouteDetail&amp;ReductionPrioritySr'!$B$5:$T$566,'Route_Detail&amp;Reduction_Priority'!M$1,FALSE)))</f>
        <v/>
      </c>
      <c r="N93" s="112" t="str">
        <f>IF($B93="","",IF(VLOOKUP($B93,'RouteDetail&amp;ReductionPrioritySr'!$B$5:$T$566,'Route_Detail&amp;Reduction_Priority'!N$1,FALSE)="","",VLOOKUP($B93,'RouteDetail&amp;ReductionPrioritySr'!$B$5:$T$566,'Route_Detail&amp;Reduction_Priority'!N$1,FALSE)))</f>
        <v/>
      </c>
      <c r="O93" s="110" t="str">
        <f>IF($B93="","",IF(VLOOKUP($B93,'RouteDetail&amp;ReductionPrioritySr'!$B$5:$T$566,'Route_Detail&amp;Reduction_Priority'!O$1,FALSE)="","",VLOOKUP($B93,'RouteDetail&amp;ReductionPrioritySr'!$B$5:$T$566,'Route_Detail&amp;Reduction_Priority'!O$1,FALSE)))</f>
        <v>At</v>
      </c>
      <c r="P93" s="111" t="str">
        <f>IF($B93="","",IF(VLOOKUP($B93,'RouteDetail&amp;ReductionPrioritySr'!$B$5:$T$566,'Route_Detail&amp;Reduction_Priority'!P$1,FALSE)="","",VLOOKUP($B93,'RouteDetail&amp;ReductionPrioritySr'!$B$5:$T$566,'Route_Detail&amp;Reduction_Priority'!P$1,FALSE)))</f>
        <v>Below</v>
      </c>
      <c r="Q93" s="112" t="str">
        <f>IF($B93="","",IF(VLOOKUP($B93,'RouteDetail&amp;ReductionPrioritySr'!$B$5:$T$566,'Route_Detail&amp;Reduction_Priority'!Q$1,FALSE)="","",VLOOKUP($B93,'RouteDetail&amp;ReductionPrioritySr'!$B$5:$T$566,'Route_Detail&amp;Reduction_Priority'!Q$1,FALSE)))</f>
        <v>At</v>
      </c>
      <c r="R93" s="110" t="str">
        <f>IF($B93="","",IF(VLOOKUP($B93,'RouteDetail&amp;ReductionPrioritySr'!$B$5:$T$566,'Route_Detail&amp;Reduction_Priority'!R$1,FALSE)="","",VLOOKUP($B93,'RouteDetail&amp;ReductionPrioritySr'!$B$5:$T$566,'Route_Detail&amp;Reduction_Priority'!R$1,FALSE)))</f>
        <v>-</v>
      </c>
      <c r="S93" s="111" t="str">
        <f>IF($B93="","",IF(VLOOKUP($B93,'RouteDetail&amp;ReductionPrioritySr'!$B$5:$T$566,'Route_Detail&amp;Reduction_Priority'!S$1,FALSE)="","",VLOOKUP($B93,'RouteDetail&amp;ReductionPrioritySr'!$B$5:$T$566,'Route_Detail&amp;Reduction_Priority'!S$1,FALSE)))</f>
        <v>-</v>
      </c>
      <c r="T93" s="175" t="str">
        <f>IF($B93="","",IF(VLOOKUP($B93,'RouteDetail&amp;ReductionPrioritySr'!$B$5:$T$566,'Route_Detail&amp;Reduction_Priority'!T$1,FALSE)="","",VLOOKUP($B93,'RouteDetail&amp;ReductionPrioritySr'!$B$5:$T$566,'Route_Detail&amp;Reduction_Priority'!T$1,FALSE)))</f>
        <v>-</v>
      </c>
      <c r="U93" s="348" t="str">
        <f>IF($B93="","",IF(VLOOKUP($B93,'RouteDetail&amp;ReductionPrioritySr'!$B$5:$AT$566,'Route_Detail&amp;Reduction_Priority'!U$1,FALSE)="","",VLOOKUP($B93,'RouteDetail&amp;ReductionPrioritySr'!$B$5:$AT$566,'Route_Detail&amp;Reduction_Priority'!U$1,FALSE)))</f>
        <v>Unchanged</v>
      </c>
      <c r="V93" s="53" t="str">
        <f>IF($B93="","",IF(VLOOKUP($B93,'RouteDetail&amp;ReductionPrioritySr'!$B$5:$AT$566,'Route_Detail&amp;Reduction_Priority'!V$1,FALSE)=0,"",VLOOKUP($B93,'RouteDetail&amp;ReductionPrioritySr'!$B$5:$AT$566,'Route_Detail&amp;Reduction_Priority'!V$1,FALSE)))</f>
        <v/>
      </c>
      <c r="W93" s="358" t="str">
        <f>IF($B93="","",IF(VLOOKUP($B93,'RouteDetail&amp;ReductionPrioritySr'!$B$5:$AT$566,'Route_Detail&amp;Reduction_Priority'!W$1,FALSE)=0,"",VLOOKUP($B93,'RouteDetail&amp;ReductionPrioritySr'!$B$5:$AT$566,'Route_Detail&amp;Reduction_Priority'!W$1,FALSE)))</f>
        <v>N/A</v>
      </c>
      <c r="X93" s="395" t="str">
        <f>IF($B93="","",IF(VLOOKUP($B93,'RouteDetail&amp;ReductionPrioritySr'!$B$5:$AT$566,'Route_Detail&amp;Reduction_Priority'!X$1,FALSE)="","",VLOOKUP($B93,'RouteDetail&amp;ReductionPrioritySr'!$B$5:$AT$566,'Route_Detail&amp;Reduction_Priority'!X$1,FALSE)))</f>
        <v>Unchanged</v>
      </c>
      <c r="Y93" s="110">
        <f>IF($B93="","",IF(VLOOKUP($B93,'RouteDetail&amp;ReductionPrioritySr'!$B$5:$AT$566,'Route_Detail&amp;Reduction_Priority'!Y$1,FALSE)="","",VLOOKUP($B93,'RouteDetail&amp;ReductionPrioritySr'!$B$5:$AT$566,'Route_Detail&amp;Reduction_Priority'!Y$1,FALSE)))</f>
        <v>15</v>
      </c>
      <c r="Z93" s="178">
        <f>IF($B93="","",IF(VLOOKUP($B93,'RouteDetail&amp;ReductionPrioritySr'!$B$5:$AT$566,'Route_Detail&amp;Reduction_Priority'!Z$1,FALSE)="","",VLOOKUP($B93,'RouteDetail&amp;ReductionPrioritySr'!$B$5:$AT$566,'Route_Detail&amp;Reduction_Priority'!Z$1,FALSE)))</f>
        <v>30</v>
      </c>
      <c r="AA93" s="178">
        <f>IF($B93="","",IF(VLOOKUP($B93,'RouteDetail&amp;ReductionPrioritySr'!$B$5:$AT$566,'Route_Detail&amp;Reduction_Priority'!AA$1,FALSE)="","",VLOOKUP($B93,'RouteDetail&amp;ReductionPrioritySr'!$B$5:$AT$566,'Route_Detail&amp;Reduction_Priority'!AA$1,FALSE)))</f>
        <v>30</v>
      </c>
      <c r="AB93" s="178">
        <f>IF($B93="","",IF(VLOOKUP($B93,'RouteDetail&amp;ReductionPrioritySr'!$B$5:$AT$566,'Route_Detail&amp;Reduction_Priority'!AB$1,FALSE)="","",VLOOKUP($B93,'RouteDetail&amp;ReductionPrioritySr'!$B$5:$AT$566,'Route_Detail&amp;Reduction_Priority'!AB$1,FALSE)))</f>
        <v>30</v>
      </c>
      <c r="AC93" s="178">
        <f>IF($B93="","",IF(VLOOKUP($B93,'RouteDetail&amp;ReductionPrioritySr'!$B$5:$AT$566,'Route_Detail&amp;Reduction_Priority'!AC$1,FALSE)="","",VLOOKUP($B93,'RouteDetail&amp;ReductionPrioritySr'!$B$5:$AT$566,'Route_Detail&amp;Reduction_Priority'!AC$1,FALSE)))</f>
        <v>30</v>
      </c>
      <c r="AD93" s="350" t="str">
        <f>IF($B93="","",IF(VLOOKUP($B93,'RouteDetail&amp;ReductionPrioritySr'!$B$5:$AT$566,'Route_Detail&amp;Reduction_Priority'!AD$1,FALSE)=0,"",VLOOKUP($B93,'RouteDetail&amp;ReductionPrioritySr'!$B$5:$AT$566,'Route_Detail&amp;Reduction_Priority'!AD$1,FALSE)))</f>
        <v>Before 10:00 PM</v>
      </c>
      <c r="AE93" s="397" t="str">
        <f>IF($B93="","",IF(VLOOKUP($B93,'RouteDetail&amp;ReductionPrioritySr'!$B$5:$AT$566,'Route_Detail&amp;Reduction_Priority'!AE$1,FALSE)=0,"",VLOOKUP($B93,'RouteDetail&amp;ReductionPrioritySr'!$B$5:$AT$566,'Route_Detail&amp;Reduction_Priority'!AE$1,FALSE)))</f>
        <v/>
      </c>
      <c r="AF93" s="147">
        <f>IF($B93="","",IF(VLOOKUP($B93,'RouteDetail&amp;ReductionPrioritySr'!$B$5:$AT$566,'Route_Detail&amp;Reduction_Priority'!AF$1,FALSE)="","",VLOOKUP($B93,'RouteDetail&amp;ReductionPrioritySr'!$B$5:$AT$566,'Route_Detail&amp;Reduction_Priority'!AF$1,FALSE)))</f>
        <v>3</v>
      </c>
      <c r="AG93" s="147">
        <f>IF($B93="","",IF(VLOOKUP($B93,'RouteDetail&amp;ReductionPrioritySr'!$B$5:$AT$566,'Route_Detail&amp;Reduction_Priority'!AG$1,FALSE)="","",VLOOKUP($B93,'RouteDetail&amp;ReductionPrioritySr'!$B$5:$AT$566,'Route_Detail&amp;Reduction_Priority'!AG$1,FALSE)))</f>
        <v>4</v>
      </c>
      <c r="AH93" s="147">
        <f>IF($B93="","",IF(VLOOKUP($B93,'RouteDetail&amp;ReductionPrioritySr'!$B$5:$AT$566,'Route_Detail&amp;Reduction_Priority'!AH$1,FALSE)="","",VLOOKUP($B93,'RouteDetail&amp;ReductionPrioritySr'!$B$5:$AT$566,'Route_Detail&amp;Reduction_Priority'!AH$1,FALSE)))</f>
        <v>4</v>
      </c>
      <c r="AI93" s="147">
        <f>IF($B93="","",IF(VLOOKUP($B93,'RouteDetail&amp;ReductionPrioritySr'!$B$5:$AT$566,'Route_Detail&amp;Reduction_Priority'!AI$1,FALSE)="","",VLOOKUP($B93,'RouteDetail&amp;ReductionPrioritySr'!$B$5:$AT$566,'Route_Detail&amp;Reduction_Priority'!AI$1,FALSE)))</f>
        <v>4</v>
      </c>
      <c r="AJ93" s="147">
        <f>IF($B93="","",IF(VLOOKUP($B93,'RouteDetail&amp;ReductionPrioritySr'!$B$5:$AT$566,'Route_Detail&amp;Reduction_Priority'!AJ$1,FALSE)="","",VLOOKUP($B93,'RouteDetail&amp;ReductionPrioritySr'!$B$5:$AT$566,'Route_Detail&amp;Reduction_Priority'!AJ$1,FALSE)))</f>
        <v>4</v>
      </c>
      <c r="AK93" s="147">
        <f>IF($B93="","",IF(VLOOKUP($B93,'RouteDetail&amp;ReductionPrioritySr'!$B$5:$AT$566,'Route_Detail&amp;Reduction_Priority'!AK$1,FALSE)="","",VLOOKUP($B93,'RouteDetail&amp;ReductionPrioritySr'!$B$5:$AT$566,'Route_Detail&amp;Reduction_Priority'!AK$1,FALSE)))</f>
        <v>4</v>
      </c>
    </row>
    <row r="94" spans="1:37" ht="15" customHeight="1" x14ac:dyDescent="0.25">
      <c r="A94">
        <v>72</v>
      </c>
      <c r="B94" s="110">
        <f>IF(HLOOKUP($C$3,'Route by Jurisdiction'!$A$1:$AP$214,A94,FALSE)="","",HLOOKUP($C$3,'Route by Jurisdiction'!$A$1:$AP$214,A94,FALSE))</f>
        <v>102</v>
      </c>
      <c r="C94" s="110" t="str">
        <f>IF($B94="","",IF(VLOOKUP($B94,'RouteDetail&amp;ReductionPrioritySr'!$B$5:$T$566,'Route_Detail&amp;Reduction_Priority'!C$1,FALSE)="","",VLOOKUP($B94,'RouteDetail&amp;ReductionPrioritySr'!$B$5:$T$566,'Route_Detail&amp;Reduction_Priority'!C$1,FALSE)))</f>
        <v>102*</v>
      </c>
      <c r="D94" s="71" t="str">
        <f>IF($B94="","",IF(VLOOKUP($B94,'RouteDetail&amp;ReductionPrioritySr'!$B$5:$T$566,'Route_Detail&amp;Reduction_Priority'!D$1,FALSE)="","",VLOOKUP($B94,'RouteDetail&amp;ReductionPrioritySr'!$B$5:$T$566,'Route_Detail&amp;Reduction_Priority'!D$1,FALSE)))</f>
        <v>Fairwood - Renton TC - Seattle CBD</v>
      </c>
      <c r="E94" s="170">
        <f>IF($B94="","",IF(VLOOKUP($B94,'RouteDetail&amp;ReductionPrioritySr'!$B$5:$T$566,'Route_Detail&amp;Reduction_Priority'!E$1,FALSE)="","",VLOOKUP($B94,'RouteDetail&amp;ReductionPrioritySr'!$B$5:$T$566,'Route_Detail&amp;Reduction_Priority'!E$1,FALSE)))</f>
        <v>36.5</v>
      </c>
      <c r="F94" s="162">
        <f>IF($B94="","",IF(VLOOKUP($B94,'RouteDetail&amp;ReductionPrioritySr'!$B$5:$T$566,'Route_Detail&amp;Reduction_Priority'!F$1,FALSE)="","",VLOOKUP($B94,'RouteDetail&amp;ReductionPrioritySr'!$B$5:$T$566,'Route_Detail&amp;Reduction_Priority'!F$1,FALSE)))</f>
        <v>20.7</v>
      </c>
      <c r="G94" s="162" t="str">
        <f>IF($B94="","",IF(VLOOKUP($B94,'RouteDetail&amp;ReductionPrioritySr'!$B$5:$T$566,'Route_Detail&amp;Reduction_Priority'!G$1,FALSE)="","",VLOOKUP($B94,'RouteDetail&amp;ReductionPrioritySr'!$B$5:$T$566,'Route_Detail&amp;Reduction_Priority'!G$1,FALSE)))</f>
        <v xml:space="preserve"> </v>
      </c>
      <c r="H94" s="162" t="str">
        <f>IF($B94="","",IF(VLOOKUP($B94,'RouteDetail&amp;ReductionPrioritySr'!$B$5:$T$566,'Route_Detail&amp;Reduction_Priority'!H$1,FALSE)="","",VLOOKUP($B94,'RouteDetail&amp;ReductionPrioritySr'!$B$5:$T$566,'Route_Detail&amp;Reduction_Priority'!H$1,FALSE)))</f>
        <v xml:space="preserve"> </v>
      </c>
      <c r="I94" s="162" t="str">
        <f>IF($B94="","",IF(VLOOKUP($B94,'RouteDetail&amp;ReductionPrioritySr'!$B$5:$T$566,'Route_Detail&amp;Reduction_Priority'!I$1,FALSE)="","",VLOOKUP($B94,'RouteDetail&amp;ReductionPrioritySr'!$B$5:$T$566,'Route_Detail&amp;Reduction_Priority'!I$1,FALSE)))</f>
        <v xml:space="preserve"> </v>
      </c>
      <c r="J94" s="171" t="str">
        <f>IF($B94="","",IF(VLOOKUP($B94,'RouteDetail&amp;ReductionPrioritySr'!$B$5:$T$566,'Route_Detail&amp;Reduction_Priority'!J$1,FALSE)="","",VLOOKUP($B94,'RouteDetail&amp;ReductionPrioritySr'!$B$5:$T$566,'Route_Detail&amp;Reduction_Priority'!J$1,FALSE)))</f>
        <v xml:space="preserve"> </v>
      </c>
      <c r="K94" s="62" t="str">
        <f>IF($B94="","",IF(VLOOKUP($B94,'RouteDetail&amp;ReductionPrioritySr'!$B$5:$T$566,'Route_Detail&amp;Reduction_Priority'!K$1,FALSE)="","",VLOOKUP($B94,'RouteDetail&amp;ReductionPrioritySr'!$B$5:$T$566,'Route_Detail&amp;Reduction_Priority'!K$1,FALSE)))</f>
        <v>Peak</v>
      </c>
      <c r="L94" s="62" t="str">
        <f>IF($B94="","",IF(VLOOKUP($B94,'RouteDetail&amp;ReductionPrioritySr'!$B$5:$T$566,'Route_Detail&amp;Reduction_Priority'!L$1,FALSE)="","",VLOOKUP($B94,'RouteDetail&amp;ReductionPrioritySr'!$B$5:$T$566,'Route_Detail&amp;Reduction_Priority'!L$1,FALSE)))</f>
        <v>Peak</v>
      </c>
      <c r="M94" s="110" t="str">
        <f>IF($B94="","",IF(VLOOKUP($B94,'RouteDetail&amp;ReductionPrioritySr'!$B$5:$T$566,'Route_Detail&amp;Reduction_Priority'!M$1,FALSE)="","",VLOOKUP($B94,'RouteDetail&amp;ReductionPrioritySr'!$B$5:$T$566,'Route_Detail&amp;Reduction_Priority'!M$1,FALSE)))</f>
        <v>No</v>
      </c>
      <c r="N94" s="112" t="str">
        <f>IF($B94="","",IF(VLOOKUP($B94,'RouteDetail&amp;ReductionPrioritySr'!$B$5:$T$566,'Route_Detail&amp;Reduction_Priority'!N$1,FALSE)="","",VLOOKUP($B94,'RouteDetail&amp;ReductionPrioritySr'!$B$5:$T$566,'Route_Detail&amp;Reduction_Priority'!N$1,FALSE)))</f>
        <v>Yes</v>
      </c>
      <c r="O94" s="110" t="str">
        <f>IF($B94="","",IF(VLOOKUP($B94,'RouteDetail&amp;ReductionPrioritySr'!$B$5:$T$566,'Route_Detail&amp;Reduction_Priority'!O$1,FALSE)="","",VLOOKUP($B94,'RouteDetail&amp;ReductionPrioritySr'!$B$5:$T$566,'Route_Detail&amp;Reduction_Priority'!O$1,FALSE)))</f>
        <v>Peak</v>
      </c>
      <c r="P94" s="111" t="str">
        <f>IF($B94="","",IF(VLOOKUP($B94,'RouteDetail&amp;ReductionPrioritySr'!$B$5:$T$566,'Route_Detail&amp;Reduction_Priority'!P$1,FALSE)="","",VLOOKUP($B94,'RouteDetail&amp;ReductionPrioritySr'!$B$5:$T$566,'Route_Detail&amp;Reduction_Priority'!P$1,FALSE)))</f>
        <v>Peak</v>
      </c>
      <c r="Q94" s="112" t="str">
        <f>IF($B94="","",IF(VLOOKUP($B94,'RouteDetail&amp;ReductionPrioritySr'!$B$5:$T$566,'Route_Detail&amp;Reduction_Priority'!Q$1,FALSE)="","",VLOOKUP($B94,'RouteDetail&amp;ReductionPrioritySr'!$B$5:$T$566,'Route_Detail&amp;Reduction_Priority'!Q$1,FALSE)))</f>
        <v>Peak</v>
      </c>
      <c r="R94" s="110" t="str">
        <f>IF($B94="","",IF(VLOOKUP($B94,'RouteDetail&amp;ReductionPrioritySr'!$B$5:$T$566,'Route_Detail&amp;Reduction_Priority'!R$1,FALSE)="","",VLOOKUP($B94,'RouteDetail&amp;ReductionPrioritySr'!$B$5:$T$566,'Route_Detail&amp;Reduction_Priority'!R$1,FALSE)))</f>
        <v>-</v>
      </c>
      <c r="S94" s="111" t="str">
        <f>IF($B94="","",IF(VLOOKUP($B94,'RouteDetail&amp;ReductionPrioritySr'!$B$5:$T$566,'Route_Detail&amp;Reduction_Priority'!S$1,FALSE)="","",VLOOKUP($B94,'RouteDetail&amp;ReductionPrioritySr'!$B$5:$T$566,'Route_Detail&amp;Reduction_Priority'!S$1,FALSE)))</f>
        <v>-</v>
      </c>
      <c r="T94" s="175" t="str">
        <f>IF($B94="","",IF(VLOOKUP($B94,'RouteDetail&amp;ReductionPrioritySr'!$B$5:$T$566,'Route_Detail&amp;Reduction_Priority'!T$1,FALSE)="","",VLOOKUP($B94,'RouteDetail&amp;ReductionPrioritySr'!$B$5:$T$566,'Route_Detail&amp;Reduction_Priority'!T$1,FALSE)))</f>
        <v>-</v>
      </c>
      <c r="U94" s="348" t="str">
        <f>IF($B94="","",IF(VLOOKUP($B94,'RouteDetail&amp;ReductionPrioritySr'!$B$5:$AT$566,'Route_Detail&amp;Reduction_Priority'!U$1,FALSE)="","",VLOOKUP($B94,'RouteDetail&amp;ReductionPrioritySr'!$B$5:$AT$566,'Route_Detail&amp;Reduction_Priority'!U$1,FALSE)))</f>
        <v>Unchanged</v>
      </c>
      <c r="V94" s="53" t="str">
        <f>IF($B94="","",IF(VLOOKUP($B94,'RouteDetail&amp;ReductionPrioritySr'!$B$5:$AT$566,'Route_Detail&amp;Reduction_Priority'!V$1,FALSE)=0,"",VLOOKUP($B94,'RouteDetail&amp;ReductionPrioritySr'!$B$5:$AT$566,'Route_Detail&amp;Reduction_Priority'!V$1,FALSE)))</f>
        <v/>
      </c>
      <c r="W94" s="358" t="str">
        <f>IF($B94="","",IF(VLOOKUP($B94,'RouteDetail&amp;ReductionPrioritySr'!$B$5:$AT$566,'Route_Detail&amp;Reduction_Priority'!W$1,FALSE)=0,"",VLOOKUP($B94,'RouteDetail&amp;ReductionPrioritySr'!$B$5:$AT$566,'Route_Detail&amp;Reduction_Priority'!W$1,FALSE)))</f>
        <v>N/A</v>
      </c>
      <c r="X94" s="395" t="str">
        <f>IF($B94="","",IF(VLOOKUP($B94,'RouteDetail&amp;ReductionPrioritySr'!$B$5:$AT$566,'Route_Detail&amp;Reduction_Priority'!X$1,FALSE)="","",VLOOKUP($B94,'RouteDetail&amp;ReductionPrioritySr'!$B$5:$AT$566,'Route_Detail&amp;Reduction_Priority'!X$1,FALSE)))</f>
        <v>Unchanged</v>
      </c>
      <c r="Y94" s="110" t="str">
        <f>IF($B94="","",IF(VLOOKUP($B94,'RouteDetail&amp;ReductionPrioritySr'!$B$5:$AT$566,'Route_Detail&amp;Reduction_Priority'!Y$1,FALSE)="","",VLOOKUP($B94,'RouteDetail&amp;ReductionPrioritySr'!$B$5:$AT$566,'Route_Detail&amp;Reduction_Priority'!Y$1,FALSE)))</f>
        <v/>
      </c>
      <c r="Z94" s="178" t="str">
        <f>IF($B94="","",IF(VLOOKUP($B94,'RouteDetail&amp;ReductionPrioritySr'!$B$5:$AT$566,'Route_Detail&amp;Reduction_Priority'!Z$1,FALSE)="","",VLOOKUP($B94,'RouteDetail&amp;ReductionPrioritySr'!$B$5:$AT$566,'Route_Detail&amp;Reduction_Priority'!Z$1,FALSE)))</f>
        <v/>
      </c>
      <c r="AA94" s="178" t="str">
        <f>IF($B94="","",IF(VLOOKUP($B94,'RouteDetail&amp;ReductionPrioritySr'!$B$5:$AT$566,'Route_Detail&amp;Reduction_Priority'!AA$1,FALSE)="","",VLOOKUP($B94,'RouteDetail&amp;ReductionPrioritySr'!$B$5:$AT$566,'Route_Detail&amp;Reduction_Priority'!AA$1,FALSE)))</f>
        <v/>
      </c>
      <c r="AB94" s="178" t="str">
        <f>IF($B94="","",IF(VLOOKUP($B94,'RouteDetail&amp;ReductionPrioritySr'!$B$5:$AT$566,'Route_Detail&amp;Reduction_Priority'!AB$1,FALSE)="","",VLOOKUP($B94,'RouteDetail&amp;ReductionPrioritySr'!$B$5:$AT$566,'Route_Detail&amp;Reduction_Priority'!AB$1,FALSE)))</f>
        <v/>
      </c>
      <c r="AC94" s="178" t="str">
        <f>IF($B94="","",IF(VLOOKUP($B94,'RouteDetail&amp;ReductionPrioritySr'!$B$5:$AT$566,'Route_Detail&amp;Reduction_Priority'!AC$1,FALSE)="","",VLOOKUP($B94,'RouteDetail&amp;ReductionPrioritySr'!$B$5:$AT$566,'Route_Detail&amp;Reduction_Priority'!AC$1,FALSE)))</f>
        <v/>
      </c>
      <c r="AD94" s="350" t="str">
        <f>IF($B94="","",IF(VLOOKUP($B94,'RouteDetail&amp;ReductionPrioritySr'!$B$5:$AT$566,'Route_Detail&amp;Reduction_Priority'!AD$1,FALSE)=0,"",VLOOKUP($B94,'RouteDetail&amp;ReductionPrioritySr'!$B$5:$AT$566,'Route_Detail&amp;Reduction_Priority'!AD$1,FALSE)))</f>
        <v/>
      </c>
      <c r="AE94" s="397" t="str">
        <f>IF($B94="","",IF(VLOOKUP($B94,'RouteDetail&amp;ReductionPrioritySr'!$B$5:$AT$566,'Route_Detail&amp;Reduction_Priority'!AE$1,FALSE)=0,"",VLOOKUP($B94,'RouteDetail&amp;ReductionPrioritySr'!$B$5:$AT$566,'Route_Detail&amp;Reduction_Priority'!AE$1,FALSE)))</f>
        <v/>
      </c>
      <c r="AF94" s="147">
        <f>IF($B94="","",IF(VLOOKUP($B94,'RouteDetail&amp;ReductionPrioritySr'!$B$5:$AT$566,'Route_Detail&amp;Reduction_Priority'!AF$1,FALSE)="","",VLOOKUP($B94,'RouteDetail&amp;ReductionPrioritySr'!$B$5:$AT$566,'Route_Detail&amp;Reduction_Priority'!AF$1,FALSE)))</f>
        <v>3</v>
      </c>
      <c r="AG94" s="147">
        <f>IF($B94="","",IF(VLOOKUP($B94,'RouteDetail&amp;ReductionPrioritySr'!$B$5:$AT$566,'Route_Detail&amp;Reduction_Priority'!AG$1,FALSE)="","",VLOOKUP($B94,'RouteDetail&amp;ReductionPrioritySr'!$B$5:$AT$566,'Route_Detail&amp;Reduction_Priority'!AG$1,FALSE)))</f>
        <v>4</v>
      </c>
      <c r="AH94" s="147" t="str">
        <f>IF($B94="","",IF(VLOOKUP($B94,'RouteDetail&amp;ReductionPrioritySr'!$B$5:$AT$566,'Route_Detail&amp;Reduction_Priority'!AH$1,FALSE)="","",VLOOKUP($B94,'RouteDetail&amp;ReductionPrioritySr'!$B$5:$AT$566,'Route_Detail&amp;Reduction_Priority'!AH$1,FALSE)))</f>
        <v/>
      </c>
      <c r="AI94" s="147" t="str">
        <f>IF($B94="","",IF(VLOOKUP($B94,'RouteDetail&amp;ReductionPrioritySr'!$B$5:$AT$566,'Route_Detail&amp;Reduction_Priority'!AI$1,FALSE)="","",VLOOKUP($B94,'RouteDetail&amp;ReductionPrioritySr'!$B$5:$AT$566,'Route_Detail&amp;Reduction_Priority'!AI$1,FALSE)))</f>
        <v/>
      </c>
      <c r="AJ94" s="147" t="str">
        <f>IF($B94="","",IF(VLOOKUP($B94,'RouteDetail&amp;ReductionPrioritySr'!$B$5:$AT$566,'Route_Detail&amp;Reduction_Priority'!AJ$1,FALSE)="","",VLOOKUP($B94,'RouteDetail&amp;ReductionPrioritySr'!$B$5:$AT$566,'Route_Detail&amp;Reduction_Priority'!AJ$1,FALSE)))</f>
        <v/>
      </c>
      <c r="AK94" s="147" t="str">
        <f>IF($B94="","",IF(VLOOKUP($B94,'RouteDetail&amp;ReductionPrioritySr'!$B$5:$AT$566,'Route_Detail&amp;Reduction_Priority'!AK$1,FALSE)="","",VLOOKUP($B94,'RouteDetail&amp;ReductionPrioritySr'!$B$5:$AT$566,'Route_Detail&amp;Reduction_Priority'!AK$1,FALSE)))</f>
        <v/>
      </c>
    </row>
    <row r="95" spans="1:37" ht="15" customHeight="1" x14ac:dyDescent="0.25">
      <c r="A95">
        <v>73</v>
      </c>
      <c r="B95" s="110">
        <f>IF(HLOOKUP($C$3,'Route by Jurisdiction'!$A$1:$AP$214,A95,FALSE)="","",HLOOKUP($C$3,'Route by Jurisdiction'!$A$1:$AP$214,A95,FALSE))</f>
        <v>105</v>
      </c>
      <c r="C95" s="110" t="str">
        <f>IF($B95="","",IF(VLOOKUP($B95,'RouteDetail&amp;ReductionPrioritySr'!$B$5:$T$566,'Route_Detail&amp;Reduction_Priority'!C$1,FALSE)="","",VLOOKUP($B95,'RouteDetail&amp;ReductionPrioritySr'!$B$5:$T$566,'Route_Detail&amp;Reduction_Priority'!C$1,FALSE)))</f>
        <v>105</v>
      </c>
      <c r="D95" s="71" t="str">
        <f>IF($B95="","",IF(VLOOKUP($B95,'RouteDetail&amp;ReductionPrioritySr'!$B$5:$T$566,'Route_Detail&amp;Reduction_Priority'!D$1,FALSE)="","",VLOOKUP($B95,'RouteDetail&amp;ReductionPrioritySr'!$B$5:$T$566,'Route_Detail&amp;Reduction_Priority'!D$1,FALSE)))</f>
        <v>Renton Highlands - Renton TC</v>
      </c>
      <c r="E95" s="170">
        <f>IF($B95="","",IF(VLOOKUP($B95,'RouteDetail&amp;ReductionPrioritySr'!$B$5:$T$566,'Route_Detail&amp;Reduction_Priority'!E$1,FALSE)="","",VLOOKUP($B95,'RouteDetail&amp;ReductionPrioritySr'!$B$5:$T$566,'Route_Detail&amp;Reduction_Priority'!E$1,FALSE)))</f>
        <v>31.5</v>
      </c>
      <c r="F95" s="162">
        <f>IF($B95="","",IF(VLOOKUP($B95,'RouteDetail&amp;ReductionPrioritySr'!$B$5:$T$566,'Route_Detail&amp;Reduction_Priority'!F$1,FALSE)="","",VLOOKUP($B95,'RouteDetail&amp;ReductionPrioritySr'!$B$5:$T$566,'Route_Detail&amp;Reduction_Priority'!F$1,FALSE)))</f>
        <v>7.3</v>
      </c>
      <c r="G95" s="162">
        <f>IF($B95="","",IF(VLOOKUP($B95,'RouteDetail&amp;ReductionPrioritySr'!$B$5:$T$566,'Route_Detail&amp;Reduction_Priority'!G$1,FALSE)="","",VLOOKUP($B95,'RouteDetail&amp;ReductionPrioritySr'!$B$5:$T$566,'Route_Detail&amp;Reduction_Priority'!G$1,FALSE)))</f>
        <v>28.2</v>
      </c>
      <c r="H95" s="162">
        <f>IF($B95="","",IF(VLOOKUP($B95,'RouteDetail&amp;ReductionPrioritySr'!$B$5:$T$566,'Route_Detail&amp;Reduction_Priority'!H$1,FALSE)="","",VLOOKUP($B95,'RouteDetail&amp;ReductionPrioritySr'!$B$5:$T$566,'Route_Detail&amp;Reduction_Priority'!H$1,FALSE)))</f>
        <v>8.1999999999999993</v>
      </c>
      <c r="I95" s="162">
        <f>IF($B95="","",IF(VLOOKUP($B95,'RouteDetail&amp;ReductionPrioritySr'!$B$5:$T$566,'Route_Detail&amp;Reduction_Priority'!I$1,FALSE)="","",VLOOKUP($B95,'RouteDetail&amp;ReductionPrioritySr'!$B$5:$T$566,'Route_Detail&amp;Reduction_Priority'!I$1,FALSE)))</f>
        <v>18.899999999999999</v>
      </c>
      <c r="J95" s="171">
        <f>IF($B95="","",IF(VLOOKUP($B95,'RouteDetail&amp;ReductionPrioritySr'!$B$5:$T$566,'Route_Detail&amp;Reduction_Priority'!J$1,FALSE)="","",VLOOKUP($B95,'RouteDetail&amp;ReductionPrioritySr'!$B$5:$T$566,'Route_Detail&amp;Reduction_Priority'!J$1,FALSE)))</f>
        <v>5.7</v>
      </c>
      <c r="K95" s="62">
        <f>IF($B95="","",IF(VLOOKUP($B95,'RouteDetail&amp;ReductionPrioritySr'!$B$5:$T$566,'Route_Detail&amp;Reduction_Priority'!K$1,FALSE)="","",VLOOKUP($B95,'RouteDetail&amp;ReductionPrioritySr'!$B$5:$T$566,'Route_Detail&amp;Reduction_Priority'!K$1,FALSE)))</f>
        <v>87</v>
      </c>
      <c r="L95" s="62" t="str">
        <f>IF($B95="","",IF(VLOOKUP($B95,'RouteDetail&amp;ReductionPrioritySr'!$B$5:$T$566,'Route_Detail&amp;Reduction_Priority'!L$1,FALSE)="","",VLOOKUP($B95,'RouteDetail&amp;ReductionPrioritySr'!$B$5:$T$566,'Route_Detail&amp;Reduction_Priority'!L$1,FALSE)))</f>
        <v>Frequent</v>
      </c>
      <c r="M95" s="110" t="str">
        <f>IF($B95="","",IF(VLOOKUP($B95,'RouteDetail&amp;ReductionPrioritySr'!$B$5:$T$566,'Route_Detail&amp;Reduction_Priority'!M$1,FALSE)="","",VLOOKUP($B95,'RouteDetail&amp;ReductionPrioritySr'!$B$5:$T$566,'Route_Detail&amp;Reduction_Priority'!M$1,FALSE)))</f>
        <v/>
      </c>
      <c r="N95" s="112" t="str">
        <f>IF($B95="","",IF(VLOOKUP($B95,'RouteDetail&amp;ReductionPrioritySr'!$B$5:$T$566,'Route_Detail&amp;Reduction_Priority'!N$1,FALSE)="","",VLOOKUP($B95,'RouteDetail&amp;ReductionPrioritySr'!$B$5:$T$566,'Route_Detail&amp;Reduction_Priority'!N$1,FALSE)))</f>
        <v/>
      </c>
      <c r="O95" s="110" t="str">
        <f>IF($B95="","",IF(VLOOKUP($B95,'RouteDetail&amp;ReductionPrioritySr'!$B$5:$T$566,'Route_Detail&amp;Reduction_Priority'!O$1,FALSE)="","",VLOOKUP($B95,'RouteDetail&amp;ReductionPrioritySr'!$B$5:$T$566,'Route_Detail&amp;Reduction_Priority'!O$1,FALSE)))</f>
        <v>Below</v>
      </c>
      <c r="P95" s="111" t="str">
        <f>IF($B95="","",IF(VLOOKUP($B95,'RouteDetail&amp;ReductionPrioritySr'!$B$5:$T$566,'Route_Detail&amp;Reduction_Priority'!P$1,FALSE)="","",VLOOKUP($B95,'RouteDetail&amp;ReductionPrioritySr'!$B$5:$T$566,'Route_Detail&amp;Reduction_Priority'!P$1,FALSE)))</f>
        <v>At</v>
      </c>
      <c r="Q95" s="112" t="str">
        <f>IF($B95="","",IF(VLOOKUP($B95,'RouteDetail&amp;ReductionPrioritySr'!$B$5:$T$566,'Route_Detail&amp;Reduction_Priority'!Q$1,FALSE)="","",VLOOKUP($B95,'RouteDetail&amp;ReductionPrioritySr'!$B$5:$T$566,'Route_Detail&amp;Reduction_Priority'!Q$1,FALSE)))</f>
        <v>At</v>
      </c>
      <c r="R95" s="110" t="str">
        <f>IF($B95="","",IF(VLOOKUP($B95,'RouteDetail&amp;ReductionPrioritySr'!$B$5:$T$566,'Route_Detail&amp;Reduction_Priority'!R$1,FALSE)="","",VLOOKUP($B95,'RouteDetail&amp;ReductionPrioritySr'!$B$5:$T$566,'Route_Detail&amp;Reduction_Priority'!R$1,FALSE)))</f>
        <v>-</v>
      </c>
      <c r="S95" s="111" t="str">
        <f>IF($B95="","",IF(VLOOKUP($B95,'RouteDetail&amp;ReductionPrioritySr'!$B$5:$T$566,'Route_Detail&amp;Reduction_Priority'!S$1,FALSE)="","",VLOOKUP($B95,'RouteDetail&amp;ReductionPrioritySr'!$B$5:$T$566,'Route_Detail&amp;Reduction_Priority'!S$1,FALSE)))</f>
        <v>-</v>
      </c>
      <c r="T95" s="175" t="str">
        <f>IF($B95="","",IF(VLOOKUP($B95,'RouteDetail&amp;ReductionPrioritySr'!$B$5:$T$566,'Route_Detail&amp;Reduction_Priority'!T$1,FALSE)="","",VLOOKUP($B95,'RouteDetail&amp;ReductionPrioritySr'!$B$5:$T$566,'Route_Detail&amp;Reduction_Priority'!T$1,FALSE)))</f>
        <v>-</v>
      </c>
      <c r="U95" s="348" t="str">
        <f>IF($B95="","",IF(VLOOKUP($B95,'RouteDetail&amp;ReductionPrioritySr'!$B$5:$AT$566,'Route_Detail&amp;Reduction_Priority'!U$1,FALSE)="","",VLOOKUP($B95,'RouteDetail&amp;ReductionPrioritySr'!$B$5:$AT$566,'Route_Detail&amp;Reduction_Priority'!U$1,FALSE)))</f>
        <v>Unchanged</v>
      </c>
      <c r="V95" s="53" t="str">
        <f>IF($B95="","",IF(VLOOKUP($B95,'RouteDetail&amp;ReductionPrioritySr'!$B$5:$AT$566,'Route_Detail&amp;Reduction_Priority'!V$1,FALSE)=0,"",VLOOKUP($B95,'RouteDetail&amp;ReductionPrioritySr'!$B$5:$AT$566,'Route_Detail&amp;Reduction_Priority'!V$1,FALSE)))</f>
        <v/>
      </c>
      <c r="W95" s="358" t="str">
        <f>IF($B95="","",IF(VLOOKUP($B95,'RouteDetail&amp;ReductionPrioritySr'!$B$5:$AT$566,'Route_Detail&amp;Reduction_Priority'!W$1,FALSE)=0,"",VLOOKUP($B95,'RouteDetail&amp;ReductionPrioritySr'!$B$5:$AT$566,'Route_Detail&amp;Reduction_Priority'!W$1,FALSE)))</f>
        <v>N/A</v>
      </c>
      <c r="X95" s="395" t="str">
        <f>IF($B95="","",IF(VLOOKUP($B95,'RouteDetail&amp;ReductionPrioritySr'!$B$5:$AT$566,'Route_Detail&amp;Reduction_Priority'!X$1,FALSE)="","",VLOOKUP($B95,'RouteDetail&amp;ReductionPrioritySr'!$B$5:$AT$566,'Route_Detail&amp;Reduction_Priority'!X$1,FALSE)))</f>
        <v>Unchanged</v>
      </c>
      <c r="Y95" s="110">
        <f>IF($B95="","",IF(VLOOKUP($B95,'RouteDetail&amp;ReductionPrioritySr'!$B$5:$AT$566,'Route_Detail&amp;Reduction_Priority'!Y$1,FALSE)="","",VLOOKUP($B95,'RouteDetail&amp;ReductionPrioritySr'!$B$5:$AT$566,'Route_Detail&amp;Reduction_Priority'!Y$1,FALSE)))</f>
        <v>30</v>
      </c>
      <c r="Z95" s="178">
        <f>IF($B95="","",IF(VLOOKUP($B95,'RouteDetail&amp;ReductionPrioritySr'!$B$5:$AT$566,'Route_Detail&amp;Reduction_Priority'!Z$1,FALSE)="","",VLOOKUP($B95,'RouteDetail&amp;ReductionPrioritySr'!$B$5:$AT$566,'Route_Detail&amp;Reduction_Priority'!Z$1,FALSE)))</f>
        <v>30</v>
      </c>
      <c r="AA95" s="178">
        <f>IF($B95="","",IF(VLOOKUP($B95,'RouteDetail&amp;ReductionPrioritySr'!$B$5:$AT$566,'Route_Detail&amp;Reduction_Priority'!AA$1,FALSE)="","",VLOOKUP($B95,'RouteDetail&amp;ReductionPrioritySr'!$B$5:$AT$566,'Route_Detail&amp;Reduction_Priority'!AA$1,FALSE)))</f>
        <v>30</v>
      </c>
      <c r="AB95" s="178">
        <f>IF($B95="","",IF(VLOOKUP($B95,'RouteDetail&amp;ReductionPrioritySr'!$B$5:$AT$566,'Route_Detail&amp;Reduction_Priority'!AB$1,FALSE)="","",VLOOKUP($B95,'RouteDetail&amp;ReductionPrioritySr'!$B$5:$AT$566,'Route_Detail&amp;Reduction_Priority'!AB$1,FALSE)))</f>
        <v>30</v>
      </c>
      <c r="AC95" s="178">
        <f>IF($B95="","",IF(VLOOKUP($B95,'RouteDetail&amp;ReductionPrioritySr'!$B$5:$AT$566,'Route_Detail&amp;Reduction_Priority'!AC$1,FALSE)="","",VLOOKUP($B95,'RouteDetail&amp;ReductionPrioritySr'!$B$5:$AT$566,'Route_Detail&amp;Reduction_Priority'!AC$1,FALSE)))</f>
        <v>60</v>
      </c>
      <c r="AD95" s="350" t="str">
        <f>IF($B95="","",IF(VLOOKUP($B95,'RouteDetail&amp;ReductionPrioritySr'!$B$5:$AT$566,'Route_Detail&amp;Reduction_Priority'!AD$1,FALSE)=0,"",VLOOKUP($B95,'RouteDetail&amp;ReductionPrioritySr'!$B$5:$AT$566,'Route_Detail&amp;Reduction_Priority'!AD$1,FALSE)))</f>
        <v>Before 11:00 PM</v>
      </c>
      <c r="AE95" s="397" t="str">
        <f>IF($B95="","",IF(VLOOKUP($B95,'RouteDetail&amp;ReductionPrioritySr'!$B$5:$AT$566,'Route_Detail&amp;Reduction_Priority'!AE$1,FALSE)=0,"",VLOOKUP($B95,'RouteDetail&amp;ReductionPrioritySr'!$B$5:$AT$566,'Route_Detail&amp;Reduction_Priority'!AE$1,FALSE)))</f>
        <v/>
      </c>
      <c r="AF95" s="147">
        <f>IF($B95="","",IF(VLOOKUP($B95,'RouteDetail&amp;ReductionPrioritySr'!$B$5:$AT$566,'Route_Detail&amp;Reduction_Priority'!AF$1,FALSE)="","",VLOOKUP($B95,'RouteDetail&amp;ReductionPrioritySr'!$B$5:$AT$566,'Route_Detail&amp;Reduction_Priority'!AF$1,FALSE)))</f>
        <v>4</v>
      </c>
      <c r="AG95" s="147">
        <f>IF($B95="","",IF(VLOOKUP($B95,'RouteDetail&amp;ReductionPrioritySr'!$B$5:$AT$566,'Route_Detail&amp;Reduction_Priority'!AG$1,FALSE)="","",VLOOKUP($B95,'RouteDetail&amp;ReductionPrioritySr'!$B$5:$AT$566,'Route_Detail&amp;Reduction_Priority'!AG$1,FALSE)))</f>
        <v>3</v>
      </c>
      <c r="AH95" s="147">
        <f>IF($B95="","",IF(VLOOKUP($B95,'RouteDetail&amp;ReductionPrioritySr'!$B$5:$AT$566,'Route_Detail&amp;Reduction_Priority'!AH$1,FALSE)="","",VLOOKUP($B95,'RouteDetail&amp;ReductionPrioritySr'!$B$5:$AT$566,'Route_Detail&amp;Reduction_Priority'!AH$1,FALSE)))</f>
        <v>4</v>
      </c>
      <c r="AI95" s="147">
        <f>IF($B95="","",IF(VLOOKUP($B95,'RouteDetail&amp;ReductionPrioritySr'!$B$5:$AT$566,'Route_Detail&amp;Reduction_Priority'!AI$1,FALSE)="","",VLOOKUP($B95,'RouteDetail&amp;ReductionPrioritySr'!$B$5:$AT$566,'Route_Detail&amp;Reduction_Priority'!AI$1,FALSE)))</f>
        <v>4</v>
      </c>
      <c r="AJ95" s="147">
        <f>IF($B95="","",IF(VLOOKUP($B95,'RouteDetail&amp;ReductionPrioritySr'!$B$5:$AT$566,'Route_Detail&amp;Reduction_Priority'!AJ$1,FALSE)="","",VLOOKUP($B95,'RouteDetail&amp;ReductionPrioritySr'!$B$5:$AT$566,'Route_Detail&amp;Reduction_Priority'!AJ$1,FALSE)))</f>
        <v>4</v>
      </c>
      <c r="AK95" s="147">
        <f>IF($B95="","",IF(VLOOKUP($B95,'RouteDetail&amp;ReductionPrioritySr'!$B$5:$AT$566,'Route_Detail&amp;Reduction_Priority'!AK$1,FALSE)="","",VLOOKUP($B95,'RouteDetail&amp;ReductionPrioritySr'!$B$5:$AT$566,'Route_Detail&amp;Reduction_Priority'!AK$1,FALSE)))</f>
        <v>3</v>
      </c>
    </row>
    <row r="96" spans="1:37" ht="15" customHeight="1" x14ac:dyDescent="0.25">
      <c r="A96">
        <v>74</v>
      </c>
      <c r="B96" s="110">
        <f>IF(HLOOKUP($C$3,'Route by Jurisdiction'!$A$1:$AP$214,A96,FALSE)="","",HLOOKUP($C$3,'Route by Jurisdiction'!$A$1:$AP$214,A96,FALSE))</f>
        <v>106</v>
      </c>
      <c r="C96" s="110" t="str">
        <f>IF($B96="","",IF(VLOOKUP($B96,'RouteDetail&amp;ReductionPrioritySr'!$B$5:$T$566,'Route_Detail&amp;Reduction_Priority'!C$1,FALSE)="","",VLOOKUP($B96,'RouteDetail&amp;ReductionPrioritySr'!$B$5:$T$566,'Route_Detail&amp;Reduction_Priority'!C$1,FALSE)))</f>
        <v>106*</v>
      </c>
      <c r="D96" s="71" t="str">
        <f>IF($B96="","",IF(VLOOKUP($B96,'RouteDetail&amp;ReductionPrioritySr'!$B$5:$T$566,'Route_Detail&amp;Reduction_Priority'!D$1,FALSE)="","",VLOOKUP($B96,'RouteDetail&amp;ReductionPrioritySr'!$B$5:$T$566,'Route_Detail&amp;Reduction_Priority'!D$1,FALSE)))</f>
        <v>Renton TC - Rainier Beach - Seattle CBD</v>
      </c>
      <c r="E96" s="170">
        <f>IF($B96="","",IF(VLOOKUP($B96,'RouteDetail&amp;ReductionPrioritySr'!$B$5:$T$566,'Route_Detail&amp;Reduction_Priority'!E$1,FALSE)="","",VLOOKUP($B96,'RouteDetail&amp;ReductionPrioritySr'!$B$5:$T$566,'Route_Detail&amp;Reduction_Priority'!E$1,FALSE)))</f>
        <v>38.9</v>
      </c>
      <c r="F96" s="162">
        <f>IF($B96="","",IF(VLOOKUP($B96,'RouteDetail&amp;ReductionPrioritySr'!$B$5:$T$566,'Route_Detail&amp;Reduction_Priority'!F$1,FALSE)="","",VLOOKUP($B96,'RouteDetail&amp;ReductionPrioritySr'!$B$5:$T$566,'Route_Detail&amp;Reduction_Priority'!F$1,FALSE)))</f>
        <v>12.1</v>
      </c>
      <c r="G96" s="162">
        <f>IF($B96="","",IF(VLOOKUP($B96,'RouteDetail&amp;ReductionPrioritySr'!$B$5:$T$566,'Route_Detail&amp;Reduction_Priority'!G$1,FALSE)="","",VLOOKUP($B96,'RouteDetail&amp;ReductionPrioritySr'!$B$5:$T$566,'Route_Detail&amp;Reduction_Priority'!G$1,FALSE)))</f>
        <v>38.4</v>
      </c>
      <c r="H96" s="162">
        <f>IF($B96="","",IF(VLOOKUP($B96,'RouteDetail&amp;ReductionPrioritySr'!$B$5:$T$566,'Route_Detail&amp;Reduction_Priority'!H$1,FALSE)="","",VLOOKUP($B96,'RouteDetail&amp;ReductionPrioritySr'!$B$5:$T$566,'Route_Detail&amp;Reduction_Priority'!H$1,FALSE)))</f>
        <v>13.7</v>
      </c>
      <c r="I96" s="162">
        <f>IF($B96="","",IF(VLOOKUP($B96,'RouteDetail&amp;ReductionPrioritySr'!$B$5:$T$566,'Route_Detail&amp;Reduction_Priority'!I$1,FALSE)="","",VLOOKUP($B96,'RouteDetail&amp;ReductionPrioritySr'!$B$5:$T$566,'Route_Detail&amp;Reduction_Priority'!I$1,FALSE)))</f>
        <v>23.7</v>
      </c>
      <c r="J96" s="171">
        <f>IF($B96="","",IF(VLOOKUP($B96,'RouteDetail&amp;ReductionPrioritySr'!$B$5:$T$566,'Route_Detail&amp;Reduction_Priority'!J$1,FALSE)="","",VLOOKUP($B96,'RouteDetail&amp;ReductionPrioritySr'!$B$5:$T$566,'Route_Detail&amp;Reduction_Priority'!J$1,FALSE)))</f>
        <v>9.1999999999999993</v>
      </c>
      <c r="K96" s="62">
        <f>IF($B96="","",IF(VLOOKUP($B96,'RouteDetail&amp;ReductionPrioritySr'!$B$5:$T$566,'Route_Detail&amp;Reduction_Priority'!K$1,FALSE)="","",VLOOKUP($B96,'RouteDetail&amp;ReductionPrioritySr'!$B$5:$T$566,'Route_Detail&amp;Reduction_Priority'!K$1,FALSE)))</f>
        <v>86</v>
      </c>
      <c r="L96" s="62" t="str">
        <f>IF($B96="","",IF(VLOOKUP($B96,'RouteDetail&amp;ReductionPrioritySr'!$B$5:$T$566,'Route_Detail&amp;Reduction_Priority'!L$1,FALSE)="","",VLOOKUP($B96,'RouteDetail&amp;ReductionPrioritySr'!$B$5:$T$566,'Route_Detail&amp;Reduction_Priority'!L$1,FALSE)))</f>
        <v>Very Frequent</v>
      </c>
      <c r="M96" s="110" t="str">
        <f>IF($B96="","",IF(VLOOKUP($B96,'RouteDetail&amp;ReductionPrioritySr'!$B$5:$T$566,'Route_Detail&amp;Reduction_Priority'!M$1,FALSE)="","",VLOOKUP($B96,'RouteDetail&amp;ReductionPrioritySr'!$B$5:$T$566,'Route_Detail&amp;Reduction_Priority'!M$1,FALSE)))</f>
        <v/>
      </c>
      <c r="N96" s="112" t="str">
        <f>IF($B96="","",IF(VLOOKUP($B96,'RouteDetail&amp;ReductionPrioritySr'!$B$5:$T$566,'Route_Detail&amp;Reduction_Priority'!N$1,FALSE)="","",VLOOKUP($B96,'RouteDetail&amp;ReductionPrioritySr'!$B$5:$T$566,'Route_Detail&amp;Reduction_Priority'!N$1,FALSE)))</f>
        <v/>
      </c>
      <c r="O96" s="110" t="str">
        <f>IF($B96="","",IF(VLOOKUP($B96,'RouteDetail&amp;ReductionPrioritySr'!$B$5:$T$566,'Route_Detail&amp;Reduction_Priority'!O$1,FALSE)="","",VLOOKUP($B96,'RouteDetail&amp;ReductionPrioritySr'!$B$5:$T$566,'Route_Detail&amp;Reduction_Priority'!O$1,FALSE)))</f>
        <v>At</v>
      </c>
      <c r="P96" s="111" t="str">
        <f>IF($B96="","",IF(VLOOKUP($B96,'RouteDetail&amp;ReductionPrioritySr'!$B$5:$T$566,'Route_Detail&amp;Reduction_Priority'!P$1,FALSE)="","",VLOOKUP($B96,'RouteDetail&amp;ReductionPrioritySr'!$B$5:$T$566,'Route_Detail&amp;Reduction_Priority'!P$1,FALSE)))</f>
        <v>Below</v>
      </c>
      <c r="Q96" s="112" t="str">
        <f>IF($B96="","",IF(VLOOKUP($B96,'RouteDetail&amp;ReductionPrioritySr'!$B$5:$T$566,'Route_Detail&amp;Reduction_Priority'!Q$1,FALSE)="","",VLOOKUP($B96,'RouteDetail&amp;ReductionPrioritySr'!$B$5:$T$566,'Route_Detail&amp;Reduction_Priority'!Q$1,FALSE)))</f>
        <v>At</v>
      </c>
      <c r="R96" s="110">
        <f>IF($B96="","",IF(VLOOKUP($B96,'RouteDetail&amp;ReductionPrioritySr'!$B$5:$T$566,'Route_Detail&amp;Reduction_Priority'!R$1,FALSE)="","",VLOOKUP($B96,'RouteDetail&amp;ReductionPrioritySr'!$B$5:$T$566,'Route_Detail&amp;Reduction_Priority'!R$1,FALSE)))</f>
        <v>3</v>
      </c>
      <c r="S96" s="111" t="str">
        <f>IF($B96="","",IF(VLOOKUP($B96,'RouteDetail&amp;ReductionPrioritySr'!$B$5:$T$566,'Route_Detail&amp;Reduction_Priority'!S$1,FALSE)="","",VLOOKUP($B96,'RouteDetail&amp;ReductionPrioritySr'!$B$5:$T$566,'Route_Detail&amp;Reduction_Priority'!S$1,FALSE)))</f>
        <v>-</v>
      </c>
      <c r="T96" s="175">
        <f>IF($B96="","",IF(VLOOKUP($B96,'RouteDetail&amp;ReductionPrioritySr'!$B$5:$T$566,'Route_Detail&amp;Reduction_Priority'!T$1,FALSE)="","",VLOOKUP($B96,'RouteDetail&amp;ReductionPrioritySr'!$B$5:$T$566,'Route_Detail&amp;Reduction_Priority'!T$1,FALSE)))</f>
        <v>3</v>
      </c>
      <c r="U96" s="348" t="str">
        <f>IF($B96="","",IF(VLOOKUP($B96,'RouteDetail&amp;ReductionPrioritySr'!$B$5:$AT$566,'Route_Detail&amp;Reduction_Priority'!U$1,FALSE)="","",VLOOKUP($B96,'RouteDetail&amp;ReductionPrioritySr'!$B$5:$AT$566,'Route_Detail&amp;Reduction_Priority'!U$1,FALSE)))</f>
        <v>Revised</v>
      </c>
      <c r="V96" s="53" t="str">
        <f>IF($B96="","",IF(VLOOKUP($B96,'RouteDetail&amp;ReductionPrioritySr'!$B$5:$AT$566,'Route_Detail&amp;Reduction_Priority'!V$1,FALSE)=0,"",VLOOKUP($B96,'RouteDetail&amp;ReductionPrioritySr'!$B$5:$AT$566,'Route_Detail&amp;Reduction_Priority'!V$1,FALSE)))</f>
        <v>Restructure</v>
      </c>
      <c r="W96" s="358">
        <f>IF($B96="","",IF(VLOOKUP($B96,'RouteDetail&amp;ReductionPrioritySr'!$B$5:$AT$566,'Route_Detail&amp;Reduction_Priority'!W$1,FALSE)=0,"",VLOOKUP($B96,'RouteDetail&amp;ReductionPrioritySr'!$B$5:$AT$566,'Route_Detail&amp;Reduction_Priority'!W$1,FALSE)))</f>
        <v>42036</v>
      </c>
      <c r="X96" s="395" t="str">
        <f>IF($B96="","",IF(VLOOKUP($B96,'RouteDetail&amp;ReductionPrioritySr'!$B$5:$AT$566,'Route_Detail&amp;Reduction_Priority'!X$1,FALSE)="","",VLOOKUP($B96,'RouteDetail&amp;ReductionPrioritySr'!$B$5:$AT$566,'Route_Detail&amp;Reduction_Priority'!X$1,FALSE)))</f>
        <v>Combine with the south part of Route 8 in the Rainier Valley.
Shift route to Martin Luther King Junior Way S, S Jackson Street, and E Yesler Way between Rainier Beach and downtown Seattle.  
Revise Route 60 and extend Route 107 to provide service to South Beacon Hill.
Operate service more often in the midday to match the current service levels of Route 8.
End service earlier.</v>
      </c>
      <c r="Y96" s="110">
        <f>IF($B96="","",IF(VLOOKUP($B96,'RouteDetail&amp;ReductionPrioritySr'!$B$5:$AT$566,'Route_Detail&amp;Reduction_Priority'!Y$1,FALSE)="","",VLOOKUP($B96,'RouteDetail&amp;ReductionPrioritySr'!$B$5:$AT$566,'Route_Detail&amp;Reduction_Priority'!Y$1,FALSE)))</f>
        <v>15</v>
      </c>
      <c r="Z96" s="178">
        <f>IF($B96="","",IF(VLOOKUP($B96,'RouteDetail&amp;ReductionPrioritySr'!$B$5:$AT$566,'Route_Detail&amp;Reduction_Priority'!Z$1,FALSE)="","",VLOOKUP($B96,'RouteDetail&amp;ReductionPrioritySr'!$B$5:$AT$566,'Route_Detail&amp;Reduction_Priority'!Z$1,FALSE)))</f>
        <v>15</v>
      </c>
      <c r="AA96" s="178" t="str">
        <f>IF($B96="","",IF(VLOOKUP($B96,'RouteDetail&amp;ReductionPrioritySr'!$B$5:$AT$566,'Route_Detail&amp;Reduction_Priority'!AA$1,FALSE)="","",VLOOKUP($B96,'RouteDetail&amp;ReductionPrioritySr'!$B$5:$AT$566,'Route_Detail&amp;Reduction_Priority'!AA$1,FALSE)))</f>
        <v>30-60</v>
      </c>
      <c r="AB96" s="178">
        <f>IF($B96="","",IF(VLOOKUP($B96,'RouteDetail&amp;ReductionPrioritySr'!$B$5:$AT$566,'Route_Detail&amp;Reduction_Priority'!AB$1,FALSE)="","",VLOOKUP($B96,'RouteDetail&amp;ReductionPrioritySr'!$B$5:$AT$566,'Route_Detail&amp;Reduction_Priority'!AB$1,FALSE)))</f>
        <v>30</v>
      </c>
      <c r="AC96" s="178">
        <f>IF($B96="","",IF(VLOOKUP($B96,'RouteDetail&amp;ReductionPrioritySr'!$B$5:$AT$566,'Route_Detail&amp;Reduction_Priority'!AC$1,FALSE)="","",VLOOKUP($B96,'RouteDetail&amp;ReductionPrioritySr'!$B$5:$AT$566,'Route_Detail&amp;Reduction_Priority'!AC$1,FALSE)))</f>
        <v>30</v>
      </c>
      <c r="AD96" s="350" t="str">
        <f>IF($B96="","",IF(VLOOKUP($B96,'RouteDetail&amp;ReductionPrioritySr'!$B$5:$AT$566,'Route_Detail&amp;Reduction_Priority'!AD$1,FALSE)=0,"",VLOOKUP($B96,'RouteDetail&amp;ReductionPrioritySr'!$B$5:$AT$566,'Route_Detail&amp;Reduction_Priority'!AD$1,FALSE)))</f>
        <v>Before 12:00 AM</v>
      </c>
      <c r="AE96" s="397" t="str">
        <f>IF($B96="","",IF(VLOOKUP($B96,'RouteDetail&amp;ReductionPrioritySr'!$B$5:$AT$566,'Route_Detail&amp;Reduction_Priority'!AE$1,FALSE)=0,"",VLOOKUP($B96,'RouteDetail&amp;ReductionPrioritySr'!$B$5:$AT$566,'Route_Detail&amp;Reduction_Priority'!AE$1,FALSE)))</f>
        <v>For trips between Renton and downtown Seattle, connect with Link at Rainier Beach Station for a faster trip.
On South Beacon Hill, use revised Route 107 to connect with Link at the Beacon Hill or Rainier Beach stations. 
On Airport Way S, use Route 124.</v>
      </c>
      <c r="AF96" s="147">
        <f>IF($B96="","",IF(VLOOKUP($B96,'RouteDetail&amp;ReductionPrioritySr'!$B$5:$AT$566,'Route_Detail&amp;Reduction_Priority'!AF$1,FALSE)="","",VLOOKUP($B96,'RouteDetail&amp;ReductionPrioritySr'!$B$5:$AT$566,'Route_Detail&amp;Reduction_Priority'!AF$1,FALSE)))</f>
        <v>3</v>
      </c>
      <c r="AG96" s="147">
        <f>IF($B96="","",IF(VLOOKUP($B96,'RouteDetail&amp;ReductionPrioritySr'!$B$5:$AT$566,'Route_Detail&amp;Reduction_Priority'!AG$1,FALSE)="","",VLOOKUP($B96,'RouteDetail&amp;ReductionPrioritySr'!$B$5:$AT$566,'Route_Detail&amp;Reduction_Priority'!AG$1,FALSE)))</f>
        <v>2</v>
      </c>
      <c r="AH96" s="147">
        <f>IF($B96="","",IF(VLOOKUP($B96,'RouteDetail&amp;ReductionPrioritySr'!$B$5:$AT$566,'Route_Detail&amp;Reduction_Priority'!AH$1,FALSE)="","",VLOOKUP($B96,'RouteDetail&amp;ReductionPrioritySr'!$B$5:$AT$566,'Route_Detail&amp;Reduction_Priority'!AH$1,FALSE)))</f>
        <v>2</v>
      </c>
      <c r="AI96" s="147">
        <f>IF($B96="","",IF(VLOOKUP($B96,'RouteDetail&amp;ReductionPrioritySr'!$B$5:$AT$566,'Route_Detail&amp;Reduction_Priority'!AI$1,FALSE)="","",VLOOKUP($B96,'RouteDetail&amp;ReductionPrioritySr'!$B$5:$AT$566,'Route_Detail&amp;Reduction_Priority'!AI$1,FALSE)))</f>
        <v>3</v>
      </c>
      <c r="AJ96" s="147">
        <f>IF($B96="","",IF(VLOOKUP($B96,'RouteDetail&amp;ReductionPrioritySr'!$B$5:$AT$566,'Route_Detail&amp;Reduction_Priority'!AJ$1,FALSE)="","",VLOOKUP($B96,'RouteDetail&amp;ReductionPrioritySr'!$B$5:$AT$566,'Route_Detail&amp;Reduction_Priority'!AJ$1,FALSE)))</f>
        <v>2</v>
      </c>
      <c r="AK96" s="147">
        <f>IF($B96="","",IF(VLOOKUP($B96,'RouteDetail&amp;ReductionPrioritySr'!$B$5:$AT$566,'Route_Detail&amp;Reduction_Priority'!AK$1,FALSE)="","",VLOOKUP($B96,'RouteDetail&amp;ReductionPrioritySr'!$B$5:$AT$566,'Route_Detail&amp;Reduction_Priority'!AK$1,FALSE)))</f>
        <v>3</v>
      </c>
    </row>
    <row r="97" spans="1:37" ht="15" customHeight="1" x14ac:dyDescent="0.25">
      <c r="A97">
        <v>75</v>
      </c>
      <c r="B97" s="110">
        <f>IF(HLOOKUP($C$3,'Route by Jurisdiction'!$A$1:$AP$214,A97,FALSE)="","",HLOOKUP($C$3,'Route by Jurisdiction'!$A$1:$AP$214,A97,FALSE))</f>
        <v>107</v>
      </c>
      <c r="C97" s="110" t="str">
        <f>IF($B97="","",IF(VLOOKUP($B97,'RouteDetail&amp;ReductionPrioritySr'!$B$5:$T$566,'Route_Detail&amp;Reduction_Priority'!C$1,FALSE)="","",VLOOKUP($B97,'RouteDetail&amp;ReductionPrioritySr'!$B$5:$T$566,'Route_Detail&amp;Reduction_Priority'!C$1,FALSE)))</f>
        <v>107</v>
      </c>
      <c r="D97" s="71" t="str">
        <f>IF($B97="","",IF(VLOOKUP($B97,'RouteDetail&amp;ReductionPrioritySr'!$B$5:$T$566,'Route_Detail&amp;Reduction_Priority'!D$1,FALSE)="","",VLOOKUP($B97,'RouteDetail&amp;ReductionPrioritySr'!$B$5:$T$566,'Route_Detail&amp;Reduction_Priority'!D$1,FALSE)))</f>
        <v>Renton TC - Rainier Beach</v>
      </c>
      <c r="E97" s="170">
        <f>IF($B97="","",IF(VLOOKUP($B97,'RouteDetail&amp;ReductionPrioritySr'!$B$5:$T$566,'Route_Detail&amp;Reduction_Priority'!E$1,FALSE)="","",VLOOKUP($B97,'RouteDetail&amp;ReductionPrioritySr'!$B$5:$T$566,'Route_Detail&amp;Reduction_Priority'!E$1,FALSE)))</f>
        <v>24.2</v>
      </c>
      <c r="F97" s="162">
        <f>IF($B97="","",IF(VLOOKUP($B97,'RouteDetail&amp;ReductionPrioritySr'!$B$5:$T$566,'Route_Detail&amp;Reduction_Priority'!F$1,FALSE)="","",VLOOKUP($B97,'RouteDetail&amp;ReductionPrioritySr'!$B$5:$T$566,'Route_Detail&amp;Reduction_Priority'!F$1,FALSE)))</f>
        <v>6.1</v>
      </c>
      <c r="G97" s="162">
        <f>IF($B97="","",IF(VLOOKUP($B97,'RouteDetail&amp;ReductionPrioritySr'!$B$5:$T$566,'Route_Detail&amp;Reduction_Priority'!G$1,FALSE)="","",VLOOKUP($B97,'RouteDetail&amp;ReductionPrioritySr'!$B$5:$T$566,'Route_Detail&amp;Reduction_Priority'!G$1,FALSE)))</f>
        <v>22</v>
      </c>
      <c r="H97" s="162">
        <f>IF($B97="","",IF(VLOOKUP($B97,'RouteDetail&amp;ReductionPrioritySr'!$B$5:$T$566,'Route_Detail&amp;Reduction_Priority'!H$1,FALSE)="","",VLOOKUP($B97,'RouteDetail&amp;ReductionPrioritySr'!$B$5:$T$566,'Route_Detail&amp;Reduction_Priority'!H$1,FALSE)))</f>
        <v>6</v>
      </c>
      <c r="I97" s="162">
        <f>IF($B97="","",IF(VLOOKUP($B97,'RouteDetail&amp;ReductionPrioritySr'!$B$5:$T$566,'Route_Detail&amp;Reduction_Priority'!I$1,FALSE)="","",VLOOKUP($B97,'RouteDetail&amp;ReductionPrioritySr'!$B$5:$T$566,'Route_Detail&amp;Reduction_Priority'!I$1,FALSE)))</f>
        <v>15</v>
      </c>
      <c r="J97" s="171">
        <f>IF($B97="","",IF(VLOOKUP($B97,'RouteDetail&amp;ReductionPrioritySr'!$B$5:$T$566,'Route_Detail&amp;Reduction_Priority'!J$1,FALSE)="","",VLOOKUP($B97,'RouteDetail&amp;ReductionPrioritySr'!$B$5:$T$566,'Route_Detail&amp;Reduction_Priority'!J$1,FALSE)))</f>
        <v>4.3</v>
      </c>
      <c r="K97" s="62">
        <f>IF($B97="","",IF(VLOOKUP($B97,'RouteDetail&amp;ReductionPrioritySr'!$B$5:$T$566,'Route_Detail&amp;Reduction_Priority'!K$1,FALSE)="","",VLOOKUP($B97,'RouteDetail&amp;ReductionPrioritySr'!$B$5:$T$566,'Route_Detail&amp;Reduction_Priority'!K$1,FALSE)))</f>
        <v>85</v>
      </c>
      <c r="L97" s="62" t="str">
        <f>IF($B97="","",IF(VLOOKUP($B97,'RouteDetail&amp;ReductionPrioritySr'!$B$5:$T$566,'Route_Detail&amp;Reduction_Priority'!L$1,FALSE)="","",VLOOKUP($B97,'RouteDetail&amp;ReductionPrioritySr'!$B$5:$T$566,'Route_Detail&amp;Reduction_Priority'!L$1,FALSE)))</f>
        <v>Frequent</v>
      </c>
      <c r="M97" s="110" t="str">
        <f>IF($B97="","",IF(VLOOKUP($B97,'RouteDetail&amp;ReductionPrioritySr'!$B$5:$T$566,'Route_Detail&amp;Reduction_Priority'!M$1,FALSE)="","",VLOOKUP($B97,'RouteDetail&amp;ReductionPrioritySr'!$B$5:$T$566,'Route_Detail&amp;Reduction_Priority'!M$1,FALSE)))</f>
        <v/>
      </c>
      <c r="N97" s="112" t="str">
        <f>IF($B97="","",IF(VLOOKUP($B97,'RouteDetail&amp;ReductionPrioritySr'!$B$5:$T$566,'Route_Detail&amp;Reduction_Priority'!N$1,FALSE)="","",VLOOKUP($B97,'RouteDetail&amp;ReductionPrioritySr'!$B$5:$T$566,'Route_Detail&amp;Reduction_Priority'!N$1,FALSE)))</f>
        <v/>
      </c>
      <c r="O97" s="110" t="str">
        <f>IF($B97="","",IF(VLOOKUP($B97,'RouteDetail&amp;ReductionPrioritySr'!$B$5:$T$566,'Route_Detail&amp;Reduction_Priority'!O$1,FALSE)="","",VLOOKUP($B97,'RouteDetail&amp;ReductionPrioritySr'!$B$5:$T$566,'Route_Detail&amp;Reduction_Priority'!O$1,FALSE)))</f>
        <v>At</v>
      </c>
      <c r="P97" s="111" t="str">
        <f>IF($B97="","",IF(VLOOKUP($B97,'RouteDetail&amp;ReductionPrioritySr'!$B$5:$T$566,'Route_Detail&amp;Reduction_Priority'!P$1,FALSE)="","",VLOOKUP($B97,'RouteDetail&amp;ReductionPrioritySr'!$B$5:$T$566,'Route_Detail&amp;Reduction_Priority'!P$1,FALSE)))</f>
        <v>At</v>
      </c>
      <c r="Q97" s="112" t="str">
        <f>IF($B97="","",IF(VLOOKUP($B97,'RouteDetail&amp;ReductionPrioritySr'!$B$5:$T$566,'Route_Detail&amp;Reduction_Priority'!Q$1,FALSE)="","",VLOOKUP($B97,'RouteDetail&amp;ReductionPrioritySr'!$B$5:$T$566,'Route_Detail&amp;Reduction_Priority'!Q$1,FALSE)))</f>
        <v>At</v>
      </c>
      <c r="R97" s="110" t="str">
        <f>IF($B97="","",IF(VLOOKUP($B97,'RouteDetail&amp;ReductionPrioritySr'!$B$5:$T$566,'Route_Detail&amp;Reduction_Priority'!R$1,FALSE)="","",VLOOKUP($B97,'RouteDetail&amp;ReductionPrioritySr'!$B$5:$T$566,'Route_Detail&amp;Reduction_Priority'!R$1,FALSE)))</f>
        <v>-</v>
      </c>
      <c r="S97" s="111" t="str">
        <f>IF($B97="","",IF(VLOOKUP($B97,'RouteDetail&amp;ReductionPrioritySr'!$B$5:$T$566,'Route_Detail&amp;Reduction_Priority'!S$1,FALSE)="","",VLOOKUP($B97,'RouteDetail&amp;ReductionPrioritySr'!$B$5:$T$566,'Route_Detail&amp;Reduction_Priority'!S$1,FALSE)))</f>
        <v>-</v>
      </c>
      <c r="T97" s="175">
        <f>IF($B97="","",IF(VLOOKUP($B97,'RouteDetail&amp;ReductionPrioritySr'!$B$5:$T$566,'Route_Detail&amp;Reduction_Priority'!T$1,FALSE)="","",VLOOKUP($B97,'RouteDetail&amp;ReductionPrioritySr'!$B$5:$T$566,'Route_Detail&amp;Reduction_Priority'!T$1,FALSE)))</f>
        <v>3</v>
      </c>
      <c r="U97" s="348" t="str">
        <f>IF($B97="","",IF(VLOOKUP($B97,'RouteDetail&amp;ReductionPrioritySr'!$B$5:$AT$566,'Route_Detail&amp;Reduction_Priority'!U$1,FALSE)="","",VLOOKUP($B97,'RouteDetail&amp;ReductionPrioritySr'!$B$5:$AT$566,'Route_Detail&amp;Reduction_Priority'!U$1,FALSE)))</f>
        <v>Revised</v>
      </c>
      <c r="V97" s="53" t="str">
        <f>IF($B97="","",IF(VLOOKUP($B97,'RouteDetail&amp;ReductionPrioritySr'!$B$5:$AT$566,'Route_Detail&amp;Reduction_Priority'!V$1,FALSE)=0,"",VLOOKUP($B97,'RouteDetail&amp;ReductionPrioritySr'!$B$5:$AT$566,'Route_Detail&amp;Reduction_Priority'!V$1,FALSE)))</f>
        <v>Restructure</v>
      </c>
      <c r="W97" s="358">
        <f>IF($B97="","",IF(VLOOKUP($B97,'RouteDetail&amp;ReductionPrioritySr'!$B$5:$AT$566,'Route_Detail&amp;Reduction_Priority'!W$1,FALSE)=0,"",VLOOKUP($B97,'RouteDetail&amp;ReductionPrioritySr'!$B$5:$AT$566,'Route_Detail&amp;Reduction_Priority'!W$1,FALSE)))</f>
        <v>42036</v>
      </c>
      <c r="X97" s="395" t="str">
        <f>IF($B97="","",IF(VLOOKUP($B97,'RouteDetail&amp;ReductionPrioritySr'!$B$5:$AT$566,'Route_Detail&amp;Reduction_Priority'!X$1,FALSE)="","",VLOOKUP($B97,'RouteDetail&amp;ReductionPrioritySr'!$B$5:$AT$566,'Route_Detail&amp;Reduction_Priority'!X$1,FALSE)))</f>
        <v>Extend route from Rainier Beach Link Station to Beacon Link Station on Beacon Avenue S and 15th Avenue S, since routes 60 and 106 would no longer serve the area.
Operate service less often during commute hours.
End service earlier.</v>
      </c>
      <c r="Y97" s="110">
        <f>IF($B97="","",IF(VLOOKUP($B97,'RouteDetail&amp;ReductionPrioritySr'!$B$5:$AT$566,'Route_Detail&amp;Reduction_Priority'!Y$1,FALSE)="","",VLOOKUP($B97,'RouteDetail&amp;ReductionPrioritySr'!$B$5:$AT$566,'Route_Detail&amp;Reduction_Priority'!Y$1,FALSE)))</f>
        <v>30</v>
      </c>
      <c r="Z97" s="178">
        <f>IF($B97="","",IF(VLOOKUP($B97,'RouteDetail&amp;ReductionPrioritySr'!$B$5:$AT$566,'Route_Detail&amp;Reduction_Priority'!Z$1,FALSE)="","",VLOOKUP($B97,'RouteDetail&amp;ReductionPrioritySr'!$B$5:$AT$566,'Route_Detail&amp;Reduction_Priority'!Z$1,FALSE)))</f>
        <v>30</v>
      </c>
      <c r="AA97" s="178" t="str">
        <f>IF($B97="","",IF(VLOOKUP($B97,'RouteDetail&amp;ReductionPrioritySr'!$B$5:$AT$566,'Route_Detail&amp;Reduction_Priority'!AA$1,FALSE)="","",VLOOKUP($B97,'RouteDetail&amp;ReductionPrioritySr'!$B$5:$AT$566,'Route_Detail&amp;Reduction_Priority'!AA$1,FALSE)))</f>
        <v>30-60</v>
      </c>
      <c r="AB97" s="178">
        <f>IF($B97="","",IF(VLOOKUP($B97,'RouteDetail&amp;ReductionPrioritySr'!$B$5:$AT$566,'Route_Detail&amp;Reduction_Priority'!AB$1,FALSE)="","",VLOOKUP($B97,'RouteDetail&amp;ReductionPrioritySr'!$B$5:$AT$566,'Route_Detail&amp;Reduction_Priority'!AB$1,FALSE)))</f>
        <v>30</v>
      </c>
      <c r="AC97" s="178">
        <f>IF($B97="","",IF(VLOOKUP($B97,'RouteDetail&amp;ReductionPrioritySr'!$B$5:$AT$566,'Route_Detail&amp;Reduction_Priority'!AC$1,FALSE)="","",VLOOKUP($B97,'RouteDetail&amp;ReductionPrioritySr'!$B$5:$AT$566,'Route_Detail&amp;Reduction_Priority'!AC$1,FALSE)))</f>
        <v>30</v>
      </c>
      <c r="AD97" s="350" t="str">
        <f>IF($B97="","",IF(VLOOKUP($B97,'RouteDetail&amp;ReductionPrioritySr'!$B$5:$AT$566,'Route_Detail&amp;Reduction_Priority'!AD$1,FALSE)=0,"",VLOOKUP($B97,'RouteDetail&amp;ReductionPrioritySr'!$B$5:$AT$566,'Route_Detail&amp;Reduction_Priority'!AD$1,FALSE)))</f>
        <v>Before 11:00 PM</v>
      </c>
      <c r="AE97" s="397" t="str">
        <f>IF($B97="","",IF(VLOOKUP($B97,'RouteDetail&amp;ReductionPrioritySr'!$B$5:$AT$566,'Route_Detail&amp;Reduction_Priority'!AE$1,FALSE)=0,"",VLOOKUP($B97,'RouteDetail&amp;ReductionPrioritySr'!$B$5:$AT$566,'Route_Detail&amp;Reduction_Priority'!AE$1,FALSE)))</f>
        <v/>
      </c>
      <c r="AF97" s="147">
        <f>IF($B97="","",IF(VLOOKUP($B97,'RouteDetail&amp;ReductionPrioritySr'!$B$5:$AT$566,'Route_Detail&amp;Reduction_Priority'!AF$1,FALSE)="","",VLOOKUP($B97,'RouteDetail&amp;ReductionPrioritySr'!$B$5:$AT$566,'Route_Detail&amp;Reduction_Priority'!AF$1,FALSE)))</f>
        <v>4</v>
      </c>
      <c r="AG97" s="147">
        <f>IF($B97="","",IF(VLOOKUP($B97,'RouteDetail&amp;ReductionPrioritySr'!$B$5:$AT$566,'Route_Detail&amp;Reduction_Priority'!AG$1,FALSE)="","",VLOOKUP($B97,'RouteDetail&amp;ReductionPrioritySr'!$B$5:$AT$566,'Route_Detail&amp;Reduction_Priority'!AG$1,FALSE)))</f>
        <v>3</v>
      </c>
      <c r="AH97" s="147">
        <f>IF($B97="","",IF(VLOOKUP($B97,'RouteDetail&amp;ReductionPrioritySr'!$B$5:$AT$566,'Route_Detail&amp;Reduction_Priority'!AH$1,FALSE)="","",VLOOKUP($B97,'RouteDetail&amp;ReductionPrioritySr'!$B$5:$AT$566,'Route_Detail&amp;Reduction_Priority'!AH$1,FALSE)))</f>
        <v>3</v>
      </c>
      <c r="AI97" s="147">
        <f>IF($B97="","",IF(VLOOKUP($B97,'RouteDetail&amp;ReductionPrioritySr'!$B$5:$AT$566,'Route_Detail&amp;Reduction_Priority'!AI$1,FALSE)="","",VLOOKUP($B97,'RouteDetail&amp;ReductionPrioritySr'!$B$5:$AT$566,'Route_Detail&amp;Reduction_Priority'!AI$1,FALSE)))</f>
        <v>3</v>
      </c>
      <c r="AJ97" s="147">
        <f>IF($B97="","",IF(VLOOKUP($B97,'RouteDetail&amp;ReductionPrioritySr'!$B$5:$AT$566,'Route_Detail&amp;Reduction_Priority'!AJ$1,FALSE)="","",VLOOKUP($B97,'RouteDetail&amp;ReductionPrioritySr'!$B$5:$AT$566,'Route_Detail&amp;Reduction_Priority'!AJ$1,FALSE)))</f>
        <v>2</v>
      </c>
      <c r="AK97" s="147">
        <f>IF($B97="","",IF(VLOOKUP($B97,'RouteDetail&amp;ReductionPrioritySr'!$B$5:$AT$566,'Route_Detail&amp;Reduction_Priority'!AK$1,FALSE)="","",VLOOKUP($B97,'RouteDetail&amp;ReductionPrioritySr'!$B$5:$AT$566,'Route_Detail&amp;Reduction_Priority'!AK$1,FALSE)))</f>
        <v>2</v>
      </c>
    </row>
    <row r="98" spans="1:37" ht="15" customHeight="1" x14ac:dyDescent="0.25">
      <c r="A98">
        <v>76</v>
      </c>
      <c r="B98" s="110">
        <f>IF(HLOOKUP($C$3,'Route by Jurisdiction'!$A$1:$AP$214,A98,FALSE)="","",HLOOKUP($C$3,'Route by Jurisdiction'!$A$1:$AP$214,A98,FALSE))</f>
        <v>110</v>
      </c>
      <c r="C98" s="110" t="str">
        <f>IF($B98="","",IF(VLOOKUP($B98,'RouteDetail&amp;ReductionPrioritySr'!$B$5:$T$566,'Route_Detail&amp;Reduction_Priority'!C$1,FALSE)="","",VLOOKUP($B98,'RouteDetail&amp;ReductionPrioritySr'!$B$5:$T$566,'Route_Detail&amp;Reduction_Priority'!C$1,FALSE)))</f>
        <v>110</v>
      </c>
      <c r="D98" s="71" t="str">
        <f>IF($B98="","",IF(VLOOKUP($B98,'RouteDetail&amp;ReductionPrioritySr'!$B$5:$T$566,'Route_Detail&amp;Reduction_Priority'!D$1,FALSE)="","",VLOOKUP($B98,'RouteDetail&amp;ReductionPrioritySr'!$B$5:$T$566,'Route_Detail&amp;Reduction_Priority'!D$1,FALSE)))</f>
        <v>Tukwila Station - North Renton</v>
      </c>
      <c r="E98" s="170">
        <f>IF($B98="","",IF(VLOOKUP($B98,'RouteDetail&amp;ReductionPrioritySr'!$B$5:$T$566,'Route_Detail&amp;Reduction_Priority'!E$1,FALSE)="","",VLOOKUP($B98,'RouteDetail&amp;ReductionPrioritySr'!$B$5:$T$566,'Route_Detail&amp;Reduction_Priority'!E$1,FALSE)))</f>
        <v>12.5</v>
      </c>
      <c r="F98" s="162">
        <f>IF($B98="","",IF(VLOOKUP($B98,'RouteDetail&amp;ReductionPrioritySr'!$B$5:$T$566,'Route_Detail&amp;Reduction_Priority'!F$1,FALSE)="","",VLOOKUP($B98,'RouteDetail&amp;ReductionPrioritySr'!$B$5:$T$566,'Route_Detail&amp;Reduction_Priority'!F$1,FALSE)))</f>
        <v>2</v>
      </c>
      <c r="G98" s="162" t="str">
        <f>IF($B98="","",IF(VLOOKUP($B98,'RouteDetail&amp;ReductionPrioritySr'!$B$5:$T$566,'Route_Detail&amp;Reduction_Priority'!G$1,FALSE)="","",VLOOKUP($B98,'RouteDetail&amp;ReductionPrioritySr'!$B$5:$T$566,'Route_Detail&amp;Reduction_Priority'!G$1,FALSE)))</f>
        <v xml:space="preserve"> </v>
      </c>
      <c r="H98" s="162" t="str">
        <f>IF($B98="","",IF(VLOOKUP($B98,'RouteDetail&amp;ReductionPrioritySr'!$B$5:$T$566,'Route_Detail&amp;Reduction_Priority'!H$1,FALSE)="","",VLOOKUP($B98,'RouteDetail&amp;ReductionPrioritySr'!$B$5:$T$566,'Route_Detail&amp;Reduction_Priority'!H$1,FALSE)))</f>
        <v xml:space="preserve"> </v>
      </c>
      <c r="I98" s="162" t="str">
        <f>IF($B98="","",IF(VLOOKUP($B98,'RouteDetail&amp;ReductionPrioritySr'!$B$5:$T$566,'Route_Detail&amp;Reduction_Priority'!I$1,FALSE)="","",VLOOKUP($B98,'RouteDetail&amp;ReductionPrioritySr'!$B$5:$T$566,'Route_Detail&amp;Reduction_Priority'!I$1,FALSE)))</f>
        <v xml:space="preserve"> </v>
      </c>
      <c r="J98" s="171" t="str">
        <f>IF($B98="","",IF(VLOOKUP($B98,'RouteDetail&amp;ReductionPrioritySr'!$B$5:$T$566,'Route_Detail&amp;Reduction_Priority'!J$1,FALSE)="","",VLOOKUP($B98,'RouteDetail&amp;ReductionPrioritySr'!$B$5:$T$566,'Route_Detail&amp;Reduction_Priority'!J$1,FALSE)))</f>
        <v xml:space="preserve"> </v>
      </c>
      <c r="K98" s="62" t="str">
        <f>IF($B98="","",IF(VLOOKUP($B98,'RouteDetail&amp;ReductionPrioritySr'!$B$5:$T$566,'Route_Detail&amp;Reduction_Priority'!K$1,FALSE)="","",VLOOKUP($B98,'RouteDetail&amp;ReductionPrioritySr'!$B$5:$T$566,'Route_Detail&amp;Reduction_Priority'!K$1,FALSE)))</f>
        <v>Peak</v>
      </c>
      <c r="L98" s="62" t="str">
        <f>IF($B98="","",IF(VLOOKUP($B98,'RouteDetail&amp;ReductionPrioritySr'!$B$5:$T$566,'Route_Detail&amp;Reduction_Priority'!L$1,FALSE)="","",VLOOKUP($B98,'RouteDetail&amp;ReductionPrioritySr'!$B$5:$T$566,'Route_Detail&amp;Reduction_Priority'!L$1,FALSE)))</f>
        <v>Peak</v>
      </c>
      <c r="M98" s="110" t="str">
        <f>IF($B98="","",IF(VLOOKUP($B98,'RouteDetail&amp;ReductionPrioritySr'!$B$5:$T$566,'Route_Detail&amp;Reduction_Priority'!M$1,FALSE)="","",VLOOKUP($B98,'RouteDetail&amp;ReductionPrioritySr'!$B$5:$T$566,'Route_Detail&amp;Reduction_Priority'!M$1,FALSE)))</f>
        <v>Yes</v>
      </c>
      <c r="N98" s="112" t="str">
        <f>IF($B98="","",IF(VLOOKUP($B98,'RouteDetail&amp;ReductionPrioritySr'!$B$5:$T$566,'Route_Detail&amp;Reduction_Priority'!N$1,FALSE)="","",VLOOKUP($B98,'RouteDetail&amp;ReductionPrioritySr'!$B$5:$T$566,'Route_Detail&amp;Reduction_Priority'!N$1,FALSE)))</f>
        <v>No</v>
      </c>
      <c r="O98" s="110" t="str">
        <f>IF($B98="","",IF(VLOOKUP($B98,'RouteDetail&amp;ReductionPrioritySr'!$B$5:$T$566,'Route_Detail&amp;Reduction_Priority'!O$1,FALSE)="","",VLOOKUP($B98,'RouteDetail&amp;ReductionPrioritySr'!$B$5:$T$566,'Route_Detail&amp;Reduction_Priority'!O$1,FALSE)))</f>
        <v>Peak</v>
      </c>
      <c r="P98" s="111" t="str">
        <f>IF($B98="","",IF(VLOOKUP($B98,'RouteDetail&amp;ReductionPrioritySr'!$B$5:$T$566,'Route_Detail&amp;Reduction_Priority'!P$1,FALSE)="","",VLOOKUP($B98,'RouteDetail&amp;ReductionPrioritySr'!$B$5:$T$566,'Route_Detail&amp;Reduction_Priority'!P$1,FALSE)))</f>
        <v>Peak</v>
      </c>
      <c r="Q98" s="112" t="str">
        <f>IF($B98="","",IF(VLOOKUP($B98,'RouteDetail&amp;ReductionPrioritySr'!$B$5:$T$566,'Route_Detail&amp;Reduction_Priority'!Q$1,FALSE)="","",VLOOKUP($B98,'RouteDetail&amp;ReductionPrioritySr'!$B$5:$T$566,'Route_Detail&amp;Reduction_Priority'!Q$1,FALSE)))</f>
        <v>Peak</v>
      </c>
      <c r="R98" s="110">
        <f>IF($B98="","",IF(VLOOKUP($B98,'RouteDetail&amp;ReductionPrioritySr'!$B$5:$T$566,'Route_Detail&amp;Reduction_Priority'!R$1,FALSE)="","",VLOOKUP($B98,'RouteDetail&amp;ReductionPrioritySr'!$B$5:$T$566,'Route_Detail&amp;Reduction_Priority'!R$1,FALSE)))</f>
        <v>1</v>
      </c>
      <c r="S98" s="111" t="str">
        <f>IF($B98="","",IF(VLOOKUP($B98,'RouteDetail&amp;ReductionPrioritySr'!$B$5:$T$566,'Route_Detail&amp;Reduction_Priority'!S$1,FALSE)="","",VLOOKUP($B98,'RouteDetail&amp;ReductionPrioritySr'!$B$5:$T$566,'Route_Detail&amp;Reduction_Priority'!S$1,FALSE)))</f>
        <v>-</v>
      </c>
      <c r="T98" s="175" t="str">
        <f>IF($B98="","",IF(VLOOKUP($B98,'RouteDetail&amp;ReductionPrioritySr'!$B$5:$T$566,'Route_Detail&amp;Reduction_Priority'!T$1,FALSE)="","",VLOOKUP($B98,'RouteDetail&amp;ReductionPrioritySr'!$B$5:$T$566,'Route_Detail&amp;Reduction_Priority'!T$1,FALSE)))</f>
        <v>-</v>
      </c>
      <c r="U98" s="348" t="str">
        <f>IF($B98="","",IF(VLOOKUP($B98,'RouteDetail&amp;ReductionPrioritySr'!$B$5:$AT$566,'Route_Detail&amp;Reduction_Priority'!U$1,FALSE)="","",VLOOKUP($B98,'RouteDetail&amp;ReductionPrioritySr'!$B$5:$AT$566,'Route_Detail&amp;Reduction_Priority'!U$1,FALSE)))</f>
        <v>Deleted</v>
      </c>
      <c r="V98" s="53" t="str">
        <f>IF($B98="","",IF(VLOOKUP($B98,'RouteDetail&amp;ReductionPrioritySr'!$B$5:$AT$566,'Route_Detail&amp;Reduction_Priority'!V$1,FALSE)=0,"",VLOOKUP($B98,'RouteDetail&amp;ReductionPrioritySr'!$B$5:$AT$566,'Route_Detail&amp;Reduction_Priority'!V$1,FALSE)))</f>
        <v>This route will be discontinued when RapidRide F Line is launched June 2014.</v>
      </c>
      <c r="W98" s="358" t="str">
        <f>IF($B98="","",IF(VLOOKUP($B98,'RouteDetail&amp;ReductionPrioritySr'!$B$5:$AT$566,'Route_Detail&amp;Reduction_Priority'!W$1,FALSE)=0,"",VLOOKUP($B98,'RouteDetail&amp;ReductionPrioritySr'!$B$5:$AT$566,'Route_Detail&amp;Reduction_Priority'!W$1,FALSE)))</f>
        <v>N/A</v>
      </c>
      <c r="X98" s="395" t="str">
        <f>IF($B98="","",IF(VLOOKUP($B98,'RouteDetail&amp;ReductionPrioritySr'!$B$5:$AT$566,'Route_Detail&amp;Reduction_Priority'!X$1,FALSE)="","",VLOOKUP($B98,'RouteDetail&amp;ReductionPrioritySr'!$B$5:$AT$566,'Route_Detail&amp;Reduction_Priority'!X$1,FALSE)))</f>
        <v>Delete</v>
      </c>
      <c r="Y98" s="110" t="str">
        <f>IF($B98="","",IF(VLOOKUP($B98,'RouteDetail&amp;ReductionPrioritySr'!$B$5:$AT$566,'Route_Detail&amp;Reduction_Priority'!Y$1,FALSE)="","",VLOOKUP($B98,'RouteDetail&amp;ReductionPrioritySr'!$B$5:$AT$566,'Route_Detail&amp;Reduction_Priority'!Y$1,FALSE)))</f>
        <v/>
      </c>
      <c r="Z98" s="178" t="str">
        <f>IF($B98="","",IF(VLOOKUP($B98,'RouteDetail&amp;ReductionPrioritySr'!$B$5:$AT$566,'Route_Detail&amp;Reduction_Priority'!Z$1,FALSE)="","",VLOOKUP($B98,'RouteDetail&amp;ReductionPrioritySr'!$B$5:$AT$566,'Route_Detail&amp;Reduction_Priority'!Z$1,FALSE)))</f>
        <v/>
      </c>
      <c r="AA98" s="178" t="str">
        <f>IF($B98="","",IF(VLOOKUP($B98,'RouteDetail&amp;ReductionPrioritySr'!$B$5:$AT$566,'Route_Detail&amp;Reduction_Priority'!AA$1,FALSE)="","",VLOOKUP($B98,'RouteDetail&amp;ReductionPrioritySr'!$B$5:$AT$566,'Route_Detail&amp;Reduction_Priority'!AA$1,FALSE)))</f>
        <v/>
      </c>
      <c r="AB98" s="178" t="str">
        <f>IF($B98="","",IF(VLOOKUP($B98,'RouteDetail&amp;ReductionPrioritySr'!$B$5:$AT$566,'Route_Detail&amp;Reduction_Priority'!AB$1,FALSE)="","",VLOOKUP($B98,'RouteDetail&amp;ReductionPrioritySr'!$B$5:$AT$566,'Route_Detail&amp;Reduction_Priority'!AB$1,FALSE)))</f>
        <v/>
      </c>
      <c r="AC98" s="178" t="str">
        <f>IF($B98="","",IF(VLOOKUP($B98,'RouteDetail&amp;ReductionPrioritySr'!$B$5:$AT$566,'Route_Detail&amp;Reduction_Priority'!AC$1,FALSE)="","",VLOOKUP($B98,'RouteDetail&amp;ReductionPrioritySr'!$B$5:$AT$566,'Route_Detail&amp;Reduction_Priority'!AC$1,FALSE)))</f>
        <v/>
      </c>
      <c r="AD98" s="350" t="str">
        <f>IF($B98="","",IF(VLOOKUP($B98,'RouteDetail&amp;ReductionPrioritySr'!$B$5:$AT$566,'Route_Detail&amp;Reduction_Priority'!AD$1,FALSE)=0,"",VLOOKUP($B98,'RouteDetail&amp;ReductionPrioritySr'!$B$5:$AT$566,'Route_Detail&amp;Reduction_Priority'!AD$1,FALSE)))</f>
        <v/>
      </c>
      <c r="AE98" s="397" t="str">
        <f>IF($B98="","",IF(VLOOKUP($B98,'RouteDetail&amp;ReductionPrioritySr'!$B$5:$AT$566,'Route_Detail&amp;Reduction_Priority'!AE$1,FALSE)=0,"",VLOOKUP($B98,'RouteDetail&amp;ReductionPrioritySr'!$B$5:$AT$566,'Route_Detail&amp;Reduction_Priority'!AE$1,FALSE)))</f>
        <v>Use the new RapidRide F Line.</v>
      </c>
      <c r="AF98" s="147">
        <f>IF($B98="","",IF(VLOOKUP($B98,'RouteDetail&amp;ReductionPrioritySr'!$B$5:$AT$566,'Route_Detail&amp;Reduction_Priority'!AF$1,FALSE)="","",VLOOKUP($B98,'RouteDetail&amp;ReductionPrioritySr'!$B$5:$AT$566,'Route_Detail&amp;Reduction_Priority'!AF$1,FALSE)))</f>
        <v>2</v>
      </c>
      <c r="AG98" s="147">
        <f>IF($B98="","",IF(VLOOKUP($B98,'RouteDetail&amp;ReductionPrioritySr'!$B$5:$AT$566,'Route_Detail&amp;Reduction_Priority'!AG$1,FALSE)="","",VLOOKUP($B98,'RouteDetail&amp;ReductionPrioritySr'!$B$5:$AT$566,'Route_Detail&amp;Reduction_Priority'!AG$1,FALSE)))</f>
        <v>1</v>
      </c>
      <c r="AH98" s="147" t="str">
        <f>IF($B98="","",IF(VLOOKUP($B98,'RouteDetail&amp;ReductionPrioritySr'!$B$5:$AT$566,'Route_Detail&amp;Reduction_Priority'!AH$1,FALSE)="","",VLOOKUP($B98,'RouteDetail&amp;ReductionPrioritySr'!$B$5:$AT$566,'Route_Detail&amp;Reduction_Priority'!AH$1,FALSE)))</f>
        <v/>
      </c>
      <c r="AI98" s="147" t="str">
        <f>IF($B98="","",IF(VLOOKUP($B98,'RouteDetail&amp;ReductionPrioritySr'!$B$5:$AT$566,'Route_Detail&amp;Reduction_Priority'!AI$1,FALSE)="","",VLOOKUP($B98,'RouteDetail&amp;ReductionPrioritySr'!$B$5:$AT$566,'Route_Detail&amp;Reduction_Priority'!AI$1,FALSE)))</f>
        <v/>
      </c>
      <c r="AJ98" s="147" t="str">
        <f>IF($B98="","",IF(VLOOKUP($B98,'RouteDetail&amp;ReductionPrioritySr'!$B$5:$AT$566,'Route_Detail&amp;Reduction_Priority'!AJ$1,FALSE)="","",VLOOKUP($B98,'RouteDetail&amp;ReductionPrioritySr'!$B$5:$AT$566,'Route_Detail&amp;Reduction_Priority'!AJ$1,FALSE)))</f>
        <v/>
      </c>
      <c r="AK98" s="147" t="str">
        <f>IF($B98="","",IF(VLOOKUP($B98,'RouteDetail&amp;ReductionPrioritySr'!$B$5:$AT$566,'Route_Detail&amp;Reduction_Priority'!AK$1,FALSE)="","",VLOOKUP($B98,'RouteDetail&amp;ReductionPrioritySr'!$B$5:$AT$566,'Route_Detail&amp;Reduction_Priority'!AK$1,FALSE)))</f>
        <v/>
      </c>
    </row>
    <row r="99" spans="1:37" ht="15" customHeight="1" x14ac:dyDescent="0.25">
      <c r="A99">
        <v>77</v>
      </c>
      <c r="B99" s="110">
        <f>IF(HLOOKUP($C$3,'Route by Jurisdiction'!$A$1:$AP$214,A99,FALSE)="","",HLOOKUP($C$3,'Route by Jurisdiction'!$A$1:$AP$214,A99,FALSE))</f>
        <v>111</v>
      </c>
      <c r="C99" s="110" t="str">
        <f>IF($B99="","",IF(VLOOKUP($B99,'RouteDetail&amp;ReductionPrioritySr'!$B$5:$T$566,'Route_Detail&amp;Reduction_Priority'!C$1,FALSE)="","",VLOOKUP($B99,'RouteDetail&amp;ReductionPrioritySr'!$B$5:$T$566,'Route_Detail&amp;Reduction_Priority'!C$1,FALSE)))</f>
        <v>111*</v>
      </c>
      <c r="D99" s="71" t="str">
        <f>IF($B99="","",IF(VLOOKUP($B99,'RouteDetail&amp;ReductionPrioritySr'!$B$5:$T$566,'Route_Detail&amp;Reduction_Priority'!D$1,FALSE)="","",VLOOKUP($B99,'RouteDetail&amp;ReductionPrioritySr'!$B$5:$T$566,'Route_Detail&amp;Reduction_Priority'!D$1,FALSE)))</f>
        <v>Lake Kathleen - Seattle CBD</v>
      </c>
      <c r="E99" s="170">
        <f>IF($B99="","",IF(VLOOKUP($B99,'RouteDetail&amp;ReductionPrioritySr'!$B$5:$T$566,'Route_Detail&amp;Reduction_Priority'!E$1,FALSE)="","",VLOOKUP($B99,'RouteDetail&amp;ReductionPrioritySr'!$B$5:$T$566,'Route_Detail&amp;Reduction_Priority'!E$1,FALSE)))</f>
        <v>25.6</v>
      </c>
      <c r="F99" s="162">
        <f>IF($B99="","",IF(VLOOKUP($B99,'RouteDetail&amp;ReductionPrioritySr'!$B$5:$T$566,'Route_Detail&amp;Reduction_Priority'!F$1,FALSE)="","",VLOOKUP($B99,'RouteDetail&amp;ReductionPrioritySr'!$B$5:$T$566,'Route_Detail&amp;Reduction_Priority'!F$1,FALSE)))</f>
        <v>16.399999999999999</v>
      </c>
      <c r="G99" s="162" t="str">
        <f>IF($B99="","",IF(VLOOKUP($B99,'RouteDetail&amp;ReductionPrioritySr'!$B$5:$T$566,'Route_Detail&amp;Reduction_Priority'!G$1,FALSE)="","",VLOOKUP($B99,'RouteDetail&amp;ReductionPrioritySr'!$B$5:$T$566,'Route_Detail&amp;Reduction_Priority'!G$1,FALSE)))</f>
        <v xml:space="preserve"> </v>
      </c>
      <c r="H99" s="162" t="str">
        <f>IF($B99="","",IF(VLOOKUP($B99,'RouteDetail&amp;ReductionPrioritySr'!$B$5:$T$566,'Route_Detail&amp;Reduction_Priority'!H$1,FALSE)="","",VLOOKUP($B99,'RouteDetail&amp;ReductionPrioritySr'!$B$5:$T$566,'Route_Detail&amp;Reduction_Priority'!H$1,FALSE)))</f>
        <v xml:space="preserve"> </v>
      </c>
      <c r="I99" s="162" t="str">
        <f>IF($B99="","",IF(VLOOKUP($B99,'RouteDetail&amp;ReductionPrioritySr'!$B$5:$T$566,'Route_Detail&amp;Reduction_Priority'!I$1,FALSE)="","",VLOOKUP($B99,'RouteDetail&amp;ReductionPrioritySr'!$B$5:$T$566,'Route_Detail&amp;Reduction_Priority'!I$1,FALSE)))</f>
        <v xml:space="preserve"> </v>
      </c>
      <c r="J99" s="171" t="str">
        <f>IF($B99="","",IF(VLOOKUP($B99,'RouteDetail&amp;ReductionPrioritySr'!$B$5:$T$566,'Route_Detail&amp;Reduction_Priority'!J$1,FALSE)="","",VLOOKUP($B99,'RouteDetail&amp;ReductionPrioritySr'!$B$5:$T$566,'Route_Detail&amp;Reduction_Priority'!J$1,FALSE)))</f>
        <v xml:space="preserve"> </v>
      </c>
      <c r="K99" s="62" t="str">
        <f>IF($B99="","",IF(VLOOKUP($B99,'RouteDetail&amp;ReductionPrioritySr'!$B$5:$T$566,'Route_Detail&amp;Reduction_Priority'!K$1,FALSE)="","",VLOOKUP($B99,'RouteDetail&amp;ReductionPrioritySr'!$B$5:$T$566,'Route_Detail&amp;Reduction_Priority'!K$1,FALSE)))</f>
        <v>Peak</v>
      </c>
      <c r="L99" s="62" t="str">
        <f>IF($B99="","",IF(VLOOKUP($B99,'RouteDetail&amp;ReductionPrioritySr'!$B$5:$T$566,'Route_Detail&amp;Reduction_Priority'!L$1,FALSE)="","",VLOOKUP($B99,'RouteDetail&amp;ReductionPrioritySr'!$B$5:$T$566,'Route_Detail&amp;Reduction_Priority'!L$1,FALSE)))</f>
        <v>Peak</v>
      </c>
      <c r="M99" s="110" t="str">
        <f>IF($B99="","",IF(VLOOKUP($B99,'RouteDetail&amp;ReductionPrioritySr'!$B$5:$T$566,'Route_Detail&amp;Reduction_Priority'!M$1,FALSE)="","",VLOOKUP($B99,'RouteDetail&amp;ReductionPrioritySr'!$B$5:$T$566,'Route_Detail&amp;Reduction_Priority'!M$1,FALSE)))</f>
        <v>Yes</v>
      </c>
      <c r="N99" s="112" t="str">
        <f>IF($B99="","",IF(VLOOKUP($B99,'RouteDetail&amp;ReductionPrioritySr'!$B$5:$T$566,'Route_Detail&amp;Reduction_Priority'!N$1,FALSE)="","",VLOOKUP($B99,'RouteDetail&amp;ReductionPrioritySr'!$B$5:$T$566,'Route_Detail&amp;Reduction_Priority'!N$1,FALSE)))</f>
        <v>Yes</v>
      </c>
      <c r="O99" s="110" t="str">
        <f>IF($B99="","",IF(VLOOKUP($B99,'RouteDetail&amp;ReductionPrioritySr'!$B$5:$T$566,'Route_Detail&amp;Reduction_Priority'!O$1,FALSE)="","",VLOOKUP($B99,'RouteDetail&amp;ReductionPrioritySr'!$B$5:$T$566,'Route_Detail&amp;Reduction_Priority'!O$1,FALSE)))</f>
        <v>Peak</v>
      </c>
      <c r="P99" s="111" t="str">
        <f>IF($B99="","",IF(VLOOKUP($B99,'RouteDetail&amp;ReductionPrioritySr'!$B$5:$T$566,'Route_Detail&amp;Reduction_Priority'!P$1,FALSE)="","",VLOOKUP($B99,'RouteDetail&amp;ReductionPrioritySr'!$B$5:$T$566,'Route_Detail&amp;Reduction_Priority'!P$1,FALSE)))</f>
        <v>Peak</v>
      </c>
      <c r="Q99" s="112" t="str">
        <f>IF($B99="","",IF(VLOOKUP($B99,'RouteDetail&amp;ReductionPrioritySr'!$B$5:$T$566,'Route_Detail&amp;Reduction_Priority'!Q$1,FALSE)="","",VLOOKUP($B99,'RouteDetail&amp;ReductionPrioritySr'!$B$5:$T$566,'Route_Detail&amp;Reduction_Priority'!Q$1,FALSE)))</f>
        <v>Peak</v>
      </c>
      <c r="R99" s="110">
        <f>IF($B99="","",IF(VLOOKUP($B99,'RouteDetail&amp;ReductionPrioritySr'!$B$5:$T$566,'Route_Detail&amp;Reduction_Priority'!R$1,FALSE)="","",VLOOKUP($B99,'RouteDetail&amp;ReductionPrioritySr'!$B$5:$T$566,'Route_Detail&amp;Reduction_Priority'!R$1,FALSE)))</f>
        <v>3</v>
      </c>
      <c r="S99" s="111" t="str">
        <f>IF($B99="","",IF(VLOOKUP($B99,'RouteDetail&amp;ReductionPrioritySr'!$B$5:$T$566,'Route_Detail&amp;Reduction_Priority'!S$1,FALSE)="","",VLOOKUP($B99,'RouteDetail&amp;ReductionPrioritySr'!$B$5:$T$566,'Route_Detail&amp;Reduction_Priority'!S$1,FALSE)))</f>
        <v>-</v>
      </c>
      <c r="T99" s="175" t="str">
        <f>IF($B99="","",IF(VLOOKUP($B99,'RouteDetail&amp;ReductionPrioritySr'!$B$5:$T$566,'Route_Detail&amp;Reduction_Priority'!T$1,FALSE)="","",VLOOKUP($B99,'RouteDetail&amp;ReductionPrioritySr'!$B$5:$T$566,'Route_Detail&amp;Reduction_Priority'!T$1,FALSE)))</f>
        <v>-</v>
      </c>
      <c r="U99" s="348" t="str">
        <f>IF($B99="","",IF(VLOOKUP($B99,'RouteDetail&amp;ReductionPrioritySr'!$B$5:$AT$566,'Route_Detail&amp;Reduction_Priority'!U$1,FALSE)="","",VLOOKUP($B99,'RouteDetail&amp;ReductionPrioritySr'!$B$5:$AT$566,'Route_Detail&amp;Reduction_Priority'!U$1,FALSE)))</f>
        <v>Revised</v>
      </c>
      <c r="V99" s="53" t="str">
        <f>IF($B99="","",IF(VLOOKUP($B99,'RouteDetail&amp;ReductionPrioritySr'!$B$5:$AT$566,'Route_Detail&amp;Reduction_Priority'!V$1,FALSE)=0,"",VLOOKUP($B99,'RouteDetail&amp;ReductionPrioritySr'!$B$5:$AT$566,'Route_Detail&amp;Reduction_Priority'!V$1,FALSE)))</f>
        <v>Low performing</v>
      </c>
      <c r="W99" s="358">
        <f>IF($B99="","",IF(VLOOKUP($B99,'RouteDetail&amp;ReductionPrioritySr'!$B$5:$AT$566,'Route_Detail&amp;Reduction_Priority'!W$1,FALSE)=0,"",VLOOKUP($B99,'RouteDetail&amp;ReductionPrioritySr'!$B$5:$AT$566,'Route_Detail&amp;Reduction_Priority'!W$1,FALSE)))</f>
        <v>42248</v>
      </c>
      <c r="X99" s="395" t="str">
        <f>IF($B99="","",IF(VLOOKUP($B99,'RouteDetail&amp;ReductionPrioritySr'!$B$5:$AT$566,'Route_Detail&amp;Reduction_Priority'!X$1,FALSE)="","",VLOOKUP($B99,'RouteDetail&amp;ReductionPrioritySr'!$B$5:$AT$566,'Route_Detail&amp;Reduction_Priority'!X$1,FALSE)))</f>
        <v>Eliminate the part of the route east of 156th Avenue SE.
Reduce one afternoon trip.</v>
      </c>
      <c r="Y99" s="110" t="str">
        <f>IF($B99="","",IF(VLOOKUP($B99,'RouteDetail&amp;ReductionPrioritySr'!$B$5:$AT$566,'Route_Detail&amp;Reduction_Priority'!Y$1,FALSE)="","",VLOOKUP($B99,'RouteDetail&amp;ReductionPrioritySr'!$B$5:$AT$566,'Route_Detail&amp;Reduction_Priority'!Y$1,FALSE)))</f>
        <v/>
      </c>
      <c r="Z99" s="178" t="str">
        <f>IF($B99="","",IF(VLOOKUP($B99,'RouteDetail&amp;ReductionPrioritySr'!$B$5:$AT$566,'Route_Detail&amp;Reduction_Priority'!Z$1,FALSE)="","",VLOOKUP($B99,'RouteDetail&amp;ReductionPrioritySr'!$B$5:$AT$566,'Route_Detail&amp;Reduction_Priority'!Z$1,FALSE)))</f>
        <v/>
      </c>
      <c r="AA99" s="178" t="str">
        <f>IF($B99="","",IF(VLOOKUP($B99,'RouteDetail&amp;ReductionPrioritySr'!$B$5:$AT$566,'Route_Detail&amp;Reduction_Priority'!AA$1,FALSE)="","",VLOOKUP($B99,'RouteDetail&amp;ReductionPrioritySr'!$B$5:$AT$566,'Route_Detail&amp;Reduction_Priority'!AA$1,FALSE)))</f>
        <v/>
      </c>
      <c r="AB99" s="178" t="str">
        <f>IF($B99="","",IF(VLOOKUP($B99,'RouteDetail&amp;ReductionPrioritySr'!$B$5:$AT$566,'Route_Detail&amp;Reduction_Priority'!AB$1,FALSE)="","",VLOOKUP($B99,'RouteDetail&amp;ReductionPrioritySr'!$B$5:$AT$566,'Route_Detail&amp;Reduction_Priority'!AB$1,FALSE)))</f>
        <v/>
      </c>
      <c r="AC99" s="178" t="str">
        <f>IF($B99="","",IF(VLOOKUP($B99,'RouteDetail&amp;ReductionPrioritySr'!$B$5:$AT$566,'Route_Detail&amp;Reduction_Priority'!AC$1,FALSE)="","",VLOOKUP($B99,'RouteDetail&amp;ReductionPrioritySr'!$B$5:$AT$566,'Route_Detail&amp;Reduction_Priority'!AC$1,FALSE)))</f>
        <v/>
      </c>
      <c r="AD99" s="350" t="str">
        <f>IF($B99="","",IF(VLOOKUP($B99,'RouteDetail&amp;ReductionPrioritySr'!$B$5:$AT$566,'Route_Detail&amp;Reduction_Priority'!AD$1,FALSE)=0,"",VLOOKUP($B99,'RouteDetail&amp;ReductionPrioritySr'!$B$5:$AT$566,'Route_Detail&amp;Reduction_Priority'!AD$1,FALSE)))</f>
        <v/>
      </c>
      <c r="AE99" s="397" t="str">
        <f>IF($B99="","",IF(VLOOKUP($B99,'RouteDetail&amp;ReductionPrioritySr'!$B$5:$AT$566,'Route_Detail&amp;Reduction_Priority'!AE$1,FALSE)=0,"",VLOOKUP($B99,'RouteDetail&amp;ReductionPrioritySr'!$B$5:$AT$566,'Route_Detail&amp;Reduction_Priority'!AE$1,FALSE)))</f>
        <v>East of 156th Avenue SE in Lake Kathleen, Metro's RideShare or VanPool programs may be an option.</v>
      </c>
      <c r="AF99" s="147">
        <f>IF($B99="","",IF(VLOOKUP($B99,'RouteDetail&amp;ReductionPrioritySr'!$B$5:$AT$566,'Route_Detail&amp;Reduction_Priority'!AF$1,FALSE)="","",VLOOKUP($B99,'RouteDetail&amp;ReductionPrioritySr'!$B$5:$AT$566,'Route_Detail&amp;Reduction_Priority'!AF$1,FALSE)))</f>
        <v>2</v>
      </c>
      <c r="AG99" s="147">
        <f>IF($B99="","",IF(VLOOKUP($B99,'RouteDetail&amp;ReductionPrioritySr'!$B$5:$AT$566,'Route_Detail&amp;Reduction_Priority'!AG$1,FALSE)="","",VLOOKUP($B99,'RouteDetail&amp;ReductionPrioritySr'!$B$5:$AT$566,'Route_Detail&amp;Reduction_Priority'!AG$1,FALSE)))</f>
        <v>3</v>
      </c>
      <c r="AH99" s="147" t="str">
        <f>IF($B99="","",IF(VLOOKUP($B99,'RouteDetail&amp;ReductionPrioritySr'!$B$5:$AT$566,'Route_Detail&amp;Reduction_Priority'!AH$1,FALSE)="","",VLOOKUP($B99,'RouteDetail&amp;ReductionPrioritySr'!$B$5:$AT$566,'Route_Detail&amp;Reduction_Priority'!AH$1,FALSE)))</f>
        <v/>
      </c>
      <c r="AI99" s="147" t="str">
        <f>IF($B99="","",IF(VLOOKUP($B99,'RouteDetail&amp;ReductionPrioritySr'!$B$5:$AT$566,'Route_Detail&amp;Reduction_Priority'!AI$1,FALSE)="","",VLOOKUP($B99,'RouteDetail&amp;ReductionPrioritySr'!$B$5:$AT$566,'Route_Detail&amp;Reduction_Priority'!AI$1,FALSE)))</f>
        <v/>
      </c>
      <c r="AJ99" s="147" t="str">
        <f>IF($B99="","",IF(VLOOKUP($B99,'RouteDetail&amp;ReductionPrioritySr'!$B$5:$AT$566,'Route_Detail&amp;Reduction_Priority'!AJ$1,FALSE)="","",VLOOKUP($B99,'RouteDetail&amp;ReductionPrioritySr'!$B$5:$AT$566,'Route_Detail&amp;Reduction_Priority'!AJ$1,FALSE)))</f>
        <v/>
      </c>
      <c r="AK99" s="147" t="str">
        <f>IF($B99="","",IF(VLOOKUP($B99,'RouteDetail&amp;ReductionPrioritySr'!$B$5:$AT$566,'Route_Detail&amp;Reduction_Priority'!AK$1,FALSE)="","",VLOOKUP($B99,'RouteDetail&amp;ReductionPrioritySr'!$B$5:$AT$566,'Route_Detail&amp;Reduction_Priority'!AK$1,FALSE)))</f>
        <v/>
      </c>
    </row>
    <row r="100" spans="1:37" ht="15" customHeight="1" x14ac:dyDescent="0.25">
      <c r="A100">
        <v>78</v>
      </c>
      <c r="B100" s="110">
        <f>IF(HLOOKUP($C$3,'Route by Jurisdiction'!$A$1:$AP$214,A100,FALSE)="","",HLOOKUP($C$3,'Route by Jurisdiction'!$A$1:$AP$214,A100,FALSE))</f>
        <v>113</v>
      </c>
      <c r="C100" s="110" t="str">
        <f>IF($B100="","",IF(VLOOKUP($B100,'RouteDetail&amp;ReductionPrioritySr'!$B$5:$T$566,'Route_Detail&amp;Reduction_Priority'!C$1,FALSE)="","",VLOOKUP($B100,'RouteDetail&amp;ReductionPrioritySr'!$B$5:$T$566,'Route_Detail&amp;Reduction_Priority'!C$1,FALSE)))</f>
        <v>113*</v>
      </c>
      <c r="D100" s="71" t="str">
        <f>IF($B100="","",IF(VLOOKUP($B100,'RouteDetail&amp;ReductionPrioritySr'!$B$5:$T$566,'Route_Detail&amp;Reduction_Priority'!D$1,FALSE)="","",VLOOKUP($B100,'RouteDetail&amp;ReductionPrioritySr'!$B$5:$T$566,'Route_Detail&amp;Reduction_Priority'!D$1,FALSE)))</f>
        <v>Shorewood - Seattle CBD</v>
      </c>
      <c r="E100" s="170">
        <f>IF($B100="","",IF(VLOOKUP($B100,'RouteDetail&amp;ReductionPrioritySr'!$B$5:$T$566,'Route_Detail&amp;Reduction_Priority'!E$1,FALSE)="","",VLOOKUP($B100,'RouteDetail&amp;ReductionPrioritySr'!$B$5:$T$566,'Route_Detail&amp;Reduction_Priority'!E$1,FALSE)))</f>
        <v>27.9</v>
      </c>
      <c r="F100" s="162">
        <f>IF($B100="","",IF(VLOOKUP($B100,'RouteDetail&amp;ReductionPrioritySr'!$B$5:$T$566,'Route_Detail&amp;Reduction_Priority'!F$1,FALSE)="","",VLOOKUP($B100,'RouteDetail&amp;ReductionPrioritySr'!$B$5:$T$566,'Route_Detail&amp;Reduction_Priority'!F$1,FALSE)))</f>
        <v>12.3</v>
      </c>
      <c r="G100" s="162" t="str">
        <f>IF($B100="","",IF(VLOOKUP($B100,'RouteDetail&amp;ReductionPrioritySr'!$B$5:$T$566,'Route_Detail&amp;Reduction_Priority'!G$1,FALSE)="","",VLOOKUP($B100,'RouteDetail&amp;ReductionPrioritySr'!$B$5:$T$566,'Route_Detail&amp;Reduction_Priority'!G$1,FALSE)))</f>
        <v xml:space="preserve"> </v>
      </c>
      <c r="H100" s="162" t="str">
        <f>IF($B100="","",IF(VLOOKUP($B100,'RouteDetail&amp;ReductionPrioritySr'!$B$5:$T$566,'Route_Detail&amp;Reduction_Priority'!H$1,FALSE)="","",VLOOKUP($B100,'RouteDetail&amp;ReductionPrioritySr'!$B$5:$T$566,'Route_Detail&amp;Reduction_Priority'!H$1,FALSE)))</f>
        <v xml:space="preserve"> </v>
      </c>
      <c r="I100" s="162" t="str">
        <f>IF($B100="","",IF(VLOOKUP($B100,'RouteDetail&amp;ReductionPrioritySr'!$B$5:$T$566,'Route_Detail&amp;Reduction_Priority'!I$1,FALSE)="","",VLOOKUP($B100,'RouteDetail&amp;ReductionPrioritySr'!$B$5:$T$566,'Route_Detail&amp;Reduction_Priority'!I$1,FALSE)))</f>
        <v xml:space="preserve"> </v>
      </c>
      <c r="J100" s="171" t="str">
        <f>IF($B100="","",IF(VLOOKUP($B100,'RouteDetail&amp;ReductionPrioritySr'!$B$5:$T$566,'Route_Detail&amp;Reduction_Priority'!J$1,FALSE)="","",VLOOKUP($B100,'RouteDetail&amp;ReductionPrioritySr'!$B$5:$T$566,'Route_Detail&amp;Reduction_Priority'!J$1,FALSE)))</f>
        <v xml:space="preserve"> </v>
      </c>
      <c r="K100" s="62" t="str">
        <f>IF($B100="","",IF(VLOOKUP($B100,'RouteDetail&amp;ReductionPrioritySr'!$B$5:$T$566,'Route_Detail&amp;Reduction_Priority'!K$1,FALSE)="","",VLOOKUP($B100,'RouteDetail&amp;ReductionPrioritySr'!$B$5:$T$566,'Route_Detail&amp;Reduction_Priority'!K$1,FALSE)))</f>
        <v>Peak</v>
      </c>
      <c r="L100" s="62" t="str">
        <f>IF($B100="","",IF(VLOOKUP($B100,'RouteDetail&amp;ReductionPrioritySr'!$B$5:$T$566,'Route_Detail&amp;Reduction_Priority'!L$1,FALSE)="","",VLOOKUP($B100,'RouteDetail&amp;ReductionPrioritySr'!$B$5:$T$566,'Route_Detail&amp;Reduction_Priority'!L$1,FALSE)))</f>
        <v>Peak</v>
      </c>
      <c r="M100" s="110" t="str">
        <f>IF($B100="","",IF(VLOOKUP($B100,'RouteDetail&amp;ReductionPrioritySr'!$B$5:$T$566,'Route_Detail&amp;Reduction_Priority'!M$1,FALSE)="","",VLOOKUP($B100,'RouteDetail&amp;ReductionPrioritySr'!$B$5:$T$566,'Route_Detail&amp;Reduction_Priority'!M$1,FALSE)))</f>
        <v>Yes</v>
      </c>
      <c r="N100" s="112" t="str">
        <f>IF($B100="","",IF(VLOOKUP($B100,'RouteDetail&amp;ReductionPrioritySr'!$B$5:$T$566,'Route_Detail&amp;Reduction_Priority'!N$1,FALSE)="","",VLOOKUP($B100,'RouteDetail&amp;ReductionPrioritySr'!$B$5:$T$566,'Route_Detail&amp;Reduction_Priority'!N$1,FALSE)))</f>
        <v>Yes</v>
      </c>
      <c r="O100" s="110" t="str">
        <f>IF($B100="","",IF(VLOOKUP($B100,'RouteDetail&amp;ReductionPrioritySr'!$B$5:$T$566,'Route_Detail&amp;Reduction_Priority'!O$1,FALSE)="","",VLOOKUP($B100,'RouteDetail&amp;ReductionPrioritySr'!$B$5:$T$566,'Route_Detail&amp;Reduction_Priority'!O$1,FALSE)))</f>
        <v>Peak</v>
      </c>
      <c r="P100" s="111" t="str">
        <f>IF($B100="","",IF(VLOOKUP($B100,'RouteDetail&amp;ReductionPrioritySr'!$B$5:$T$566,'Route_Detail&amp;Reduction_Priority'!P$1,FALSE)="","",VLOOKUP($B100,'RouteDetail&amp;ReductionPrioritySr'!$B$5:$T$566,'Route_Detail&amp;Reduction_Priority'!P$1,FALSE)))</f>
        <v>Peak</v>
      </c>
      <c r="Q100" s="112" t="str">
        <f>IF($B100="","",IF(VLOOKUP($B100,'RouteDetail&amp;ReductionPrioritySr'!$B$5:$T$566,'Route_Detail&amp;Reduction_Priority'!Q$1,FALSE)="","",VLOOKUP($B100,'RouteDetail&amp;ReductionPrioritySr'!$B$5:$T$566,'Route_Detail&amp;Reduction_Priority'!Q$1,FALSE)))</f>
        <v>Peak</v>
      </c>
      <c r="R100" s="110">
        <f>IF($B100="","",IF(VLOOKUP($B100,'RouteDetail&amp;ReductionPrioritySr'!$B$5:$T$566,'Route_Detail&amp;Reduction_Priority'!R$1,FALSE)="","",VLOOKUP($B100,'RouteDetail&amp;ReductionPrioritySr'!$B$5:$T$566,'Route_Detail&amp;Reduction_Priority'!R$1,FALSE)))</f>
        <v>3</v>
      </c>
      <c r="S100" s="111" t="str">
        <f>IF($B100="","",IF(VLOOKUP($B100,'RouteDetail&amp;ReductionPrioritySr'!$B$5:$T$566,'Route_Detail&amp;Reduction_Priority'!S$1,FALSE)="","",VLOOKUP($B100,'RouteDetail&amp;ReductionPrioritySr'!$B$5:$T$566,'Route_Detail&amp;Reduction_Priority'!S$1,FALSE)))</f>
        <v>-</v>
      </c>
      <c r="T100" s="175" t="str">
        <f>IF($B100="","",IF(VLOOKUP($B100,'RouteDetail&amp;ReductionPrioritySr'!$B$5:$T$566,'Route_Detail&amp;Reduction_Priority'!T$1,FALSE)="","",VLOOKUP($B100,'RouteDetail&amp;ReductionPrioritySr'!$B$5:$T$566,'Route_Detail&amp;Reduction_Priority'!T$1,FALSE)))</f>
        <v>-</v>
      </c>
      <c r="U100" s="348" t="str">
        <f>IF($B100="","",IF(VLOOKUP($B100,'RouteDetail&amp;ReductionPrioritySr'!$B$5:$AT$566,'Route_Detail&amp;Reduction_Priority'!U$1,FALSE)="","",VLOOKUP($B100,'RouteDetail&amp;ReductionPrioritySr'!$B$5:$AT$566,'Route_Detail&amp;Reduction_Priority'!U$1,FALSE)))</f>
        <v>Unchanged</v>
      </c>
      <c r="V100" s="53" t="str">
        <f>IF($B100="","",IF(VLOOKUP($B100,'RouteDetail&amp;ReductionPrioritySr'!$B$5:$AT$566,'Route_Detail&amp;Reduction_Priority'!V$1,FALSE)=0,"",VLOOKUP($B100,'RouteDetail&amp;ReductionPrioritySr'!$B$5:$AT$566,'Route_Detail&amp;Reduction_Priority'!V$1,FALSE)))</f>
        <v/>
      </c>
      <c r="W100" s="358" t="str">
        <f>IF($B100="","",IF(VLOOKUP($B100,'RouteDetail&amp;ReductionPrioritySr'!$B$5:$AT$566,'Route_Detail&amp;Reduction_Priority'!W$1,FALSE)=0,"",VLOOKUP($B100,'RouteDetail&amp;ReductionPrioritySr'!$B$5:$AT$566,'Route_Detail&amp;Reduction_Priority'!W$1,FALSE)))</f>
        <v>N/A</v>
      </c>
      <c r="X100" s="395" t="str">
        <f>IF($B100="","",IF(VLOOKUP($B100,'RouteDetail&amp;ReductionPrioritySr'!$B$5:$AT$566,'Route_Detail&amp;Reduction_Priority'!X$1,FALSE)="","",VLOOKUP($B100,'RouteDetail&amp;ReductionPrioritySr'!$B$5:$AT$566,'Route_Detail&amp;Reduction_Priority'!X$1,FALSE)))</f>
        <v>Unchanged</v>
      </c>
      <c r="Y100" s="110" t="str">
        <f>IF($B100="","",IF(VLOOKUP($B100,'RouteDetail&amp;ReductionPrioritySr'!$B$5:$AT$566,'Route_Detail&amp;Reduction_Priority'!Y$1,FALSE)="","",VLOOKUP($B100,'RouteDetail&amp;ReductionPrioritySr'!$B$5:$AT$566,'Route_Detail&amp;Reduction_Priority'!Y$1,FALSE)))</f>
        <v/>
      </c>
      <c r="Z100" s="178" t="str">
        <f>IF($B100="","",IF(VLOOKUP($B100,'RouteDetail&amp;ReductionPrioritySr'!$B$5:$AT$566,'Route_Detail&amp;Reduction_Priority'!Z$1,FALSE)="","",VLOOKUP($B100,'RouteDetail&amp;ReductionPrioritySr'!$B$5:$AT$566,'Route_Detail&amp;Reduction_Priority'!Z$1,FALSE)))</f>
        <v/>
      </c>
      <c r="AA100" s="178" t="str">
        <f>IF($B100="","",IF(VLOOKUP($B100,'RouteDetail&amp;ReductionPrioritySr'!$B$5:$AT$566,'Route_Detail&amp;Reduction_Priority'!AA$1,FALSE)="","",VLOOKUP($B100,'RouteDetail&amp;ReductionPrioritySr'!$B$5:$AT$566,'Route_Detail&amp;Reduction_Priority'!AA$1,FALSE)))</f>
        <v/>
      </c>
      <c r="AB100" s="178" t="str">
        <f>IF($B100="","",IF(VLOOKUP($B100,'RouteDetail&amp;ReductionPrioritySr'!$B$5:$AT$566,'Route_Detail&amp;Reduction_Priority'!AB$1,FALSE)="","",VLOOKUP($B100,'RouteDetail&amp;ReductionPrioritySr'!$B$5:$AT$566,'Route_Detail&amp;Reduction_Priority'!AB$1,FALSE)))</f>
        <v/>
      </c>
      <c r="AC100" s="178" t="str">
        <f>IF($B100="","",IF(VLOOKUP($B100,'RouteDetail&amp;ReductionPrioritySr'!$B$5:$AT$566,'Route_Detail&amp;Reduction_Priority'!AC$1,FALSE)="","",VLOOKUP($B100,'RouteDetail&amp;ReductionPrioritySr'!$B$5:$AT$566,'Route_Detail&amp;Reduction_Priority'!AC$1,FALSE)))</f>
        <v/>
      </c>
      <c r="AD100" s="350" t="str">
        <f>IF($B100="","",IF(VLOOKUP($B100,'RouteDetail&amp;ReductionPrioritySr'!$B$5:$AT$566,'Route_Detail&amp;Reduction_Priority'!AD$1,FALSE)=0,"",VLOOKUP($B100,'RouteDetail&amp;ReductionPrioritySr'!$B$5:$AT$566,'Route_Detail&amp;Reduction_Priority'!AD$1,FALSE)))</f>
        <v/>
      </c>
      <c r="AE100" s="397" t="str">
        <f>IF($B100="","",IF(VLOOKUP($B100,'RouteDetail&amp;ReductionPrioritySr'!$B$5:$AT$566,'Route_Detail&amp;Reduction_Priority'!AE$1,FALSE)=0,"",VLOOKUP($B100,'RouteDetail&amp;ReductionPrioritySr'!$B$5:$AT$566,'Route_Detail&amp;Reduction_Priority'!AE$1,FALSE)))</f>
        <v/>
      </c>
      <c r="AF100" s="147">
        <f>IF($B100="","",IF(VLOOKUP($B100,'RouteDetail&amp;ReductionPrioritySr'!$B$5:$AT$566,'Route_Detail&amp;Reduction_Priority'!AF$1,FALSE)="","",VLOOKUP($B100,'RouteDetail&amp;ReductionPrioritySr'!$B$5:$AT$566,'Route_Detail&amp;Reduction_Priority'!AF$1,FALSE)))</f>
        <v>2</v>
      </c>
      <c r="AG100" s="147">
        <f>IF($B100="","",IF(VLOOKUP($B100,'RouteDetail&amp;ReductionPrioritySr'!$B$5:$AT$566,'Route_Detail&amp;Reduction_Priority'!AG$1,FALSE)="","",VLOOKUP($B100,'RouteDetail&amp;ReductionPrioritySr'!$B$5:$AT$566,'Route_Detail&amp;Reduction_Priority'!AG$1,FALSE)))</f>
        <v>2</v>
      </c>
      <c r="AH100" s="147" t="str">
        <f>IF($B100="","",IF(VLOOKUP($B100,'RouteDetail&amp;ReductionPrioritySr'!$B$5:$AT$566,'Route_Detail&amp;Reduction_Priority'!AH$1,FALSE)="","",VLOOKUP($B100,'RouteDetail&amp;ReductionPrioritySr'!$B$5:$AT$566,'Route_Detail&amp;Reduction_Priority'!AH$1,FALSE)))</f>
        <v/>
      </c>
      <c r="AI100" s="147" t="str">
        <f>IF($B100="","",IF(VLOOKUP($B100,'RouteDetail&amp;ReductionPrioritySr'!$B$5:$AT$566,'Route_Detail&amp;Reduction_Priority'!AI$1,FALSE)="","",VLOOKUP($B100,'RouteDetail&amp;ReductionPrioritySr'!$B$5:$AT$566,'Route_Detail&amp;Reduction_Priority'!AI$1,FALSE)))</f>
        <v/>
      </c>
      <c r="AJ100" s="147" t="str">
        <f>IF($B100="","",IF(VLOOKUP($B100,'RouteDetail&amp;ReductionPrioritySr'!$B$5:$AT$566,'Route_Detail&amp;Reduction_Priority'!AJ$1,FALSE)="","",VLOOKUP($B100,'RouteDetail&amp;ReductionPrioritySr'!$B$5:$AT$566,'Route_Detail&amp;Reduction_Priority'!AJ$1,FALSE)))</f>
        <v/>
      </c>
      <c r="AK100" s="147" t="str">
        <f>IF($B100="","",IF(VLOOKUP($B100,'RouteDetail&amp;ReductionPrioritySr'!$B$5:$AT$566,'Route_Detail&amp;Reduction_Priority'!AK$1,FALSE)="","",VLOOKUP($B100,'RouteDetail&amp;ReductionPrioritySr'!$B$5:$AT$566,'Route_Detail&amp;Reduction_Priority'!AK$1,FALSE)))</f>
        <v/>
      </c>
    </row>
    <row r="101" spans="1:37" ht="15" customHeight="1" x14ac:dyDescent="0.25">
      <c r="A101">
        <v>79</v>
      </c>
      <c r="B101" s="110">
        <f>IF(HLOOKUP($C$3,'Route by Jurisdiction'!$A$1:$AP$214,A101,FALSE)="","",HLOOKUP($C$3,'Route by Jurisdiction'!$A$1:$AP$214,A101,FALSE))</f>
        <v>114</v>
      </c>
      <c r="C101" s="110" t="str">
        <f>IF($B101="","",IF(VLOOKUP($B101,'RouteDetail&amp;ReductionPrioritySr'!$B$5:$T$566,'Route_Detail&amp;Reduction_Priority'!C$1,FALSE)="","",VLOOKUP($B101,'RouteDetail&amp;ReductionPrioritySr'!$B$5:$T$566,'Route_Detail&amp;Reduction_Priority'!C$1,FALSE)))</f>
        <v>114*</v>
      </c>
      <c r="D101" s="71" t="str">
        <f>IF($B101="","",IF(VLOOKUP($B101,'RouteDetail&amp;ReductionPrioritySr'!$B$5:$T$566,'Route_Detail&amp;Reduction_Priority'!D$1,FALSE)="","",VLOOKUP($B101,'RouteDetail&amp;ReductionPrioritySr'!$B$5:$T$566,'Route_Detail&amp;Reduction_Priority'!D$1,FALSE)))</f>
        <v>Renton Highlands - Seattle CBD</v>
      </c>
      <c r="E101" s="170">
        <f>IF($B101="","",IF(VLOOKUP($B101,'RouteDetail&amp;ReductionPrioritySr'!$B$5:$T$566,'Route_Detail&amp;Reduction_Priority'!E$1,FALSE)="","",VLOOKUP($B101,'RouteDetail&amp;ReductionPrioritySr'!$B$5:$T$566,'Route_Detail&amp;Reduction_Priority'!E$1,FALSE)))</f>
        <v>22</v>
      </c>
      <c r="F101" s="162">
        <f>IF($B101="","",IF(VLOOKUP($B101,'RouteDetail&amp;ReductionPrioritySr'!$B$5:$T$566,'Route_Detail&amp;Reduction_Priority'!F$1,FALSE)="","",VLOOKUP($B101,'RouteDetail&amp;ReductionPrioritySr'!$B$5:$T$566,'Route_Detail&amp;Reduction_Priority'!F$1,FALSE)))</f>
        <v>13</v>
      </c>
      <c r="G101" s="162" t="str">
        <f>IF($B101="","",IF(VLOOKUP($B101,'RouteDetail&amp;ReductionPrioritySr'!$B$5:$T$566,'Route_Detail&amp;Reduction_Priority'!G$1,FALSE)="","",VLOOKUP($B101,'RouteDetail&amp;ReductionPrioritySr'!$B$5:$T$566,'Route_Detail&amp;Reduction_Priority'!G$1,FALSE)))</f>
        <v xml:space="preserve"> </v>
      </c>
      <c r="H101" s="162" t="str">
        <f>IF($B101="","",IF(VLOOKUP($B101,'RouteDetail&amp;ReductionPrioritySr'!$B$5:$T$566,'Route_Detail&amp;Reduction_Priority'!H$1,FALSE)="","",VLOOKUP($B101,'RouteDetail&amp;ReductionPrioritySr'!$B$5:$T$566,'Route_Detail&amp;Reduction_Priority'!H$1,FALSE)))</f>
        <v xml:space="preserve"> </v>
      </c>
      <c r="I101" s="162" t="str">
        <f>IF($B101="","",IF(VLOOKUP($B101,'RouteDetail&amp;ReductionPrioritySr'!$B$5:$T$566,'Route_Detail&amp;Reduction_Priority'!I$1,FALSE)="","",VLOOKUP($B101,'RouteDetail&amp;ReductionPrioritySr'!$B$5:$T$566,'Route_Detail&amp;Reduction_Priority'!I$1,FALSE)))</f>
        <v xml:space="preserve"> </v>
      </c>
      <c r="J101" s="171" t="str">
        <f>IF($B101="","",IF(VLOOKUP($B101,'RouteDetail&amp;ReductionPrioritySr'!$B$5:$T$566,'Route_Detail&amp;Reduction_Priority'!J$1,FALSE)="","",VLOOKUP($B101,'RouteDetail&amp;ReductionPrioritySr'!$B$5:$T$566,'Route_Detail&amp;Reduction_Priority'!J$1,FALSE)))</f>
        <v xml:space="preserve"> </v>
      </c>
      <c r="K101" s="62" t="str">
        <f>IF($B101="","",IF(VLOOKUP($B101,'RouteDetail&amp;ReductionPrioritySr'!$B$5:$T$566,'Route_Detail&amp;Reduction_Priority'!K$1,FALSE)="","",VLOOKUP($B101,'RouteDetail&amp;ReductionPrioritySr'!$B$5:$T$566,'Route_Detail&amp;Reduction_Priority'!K$1,FALSE)))</f>
        <v>Peak</v>
      </c>
      <c r="L101" s="62" t="str">
        <f>IF($B101="","",IF(VLOOKUP($B101,'RouteDetail&amp;ReductionPrioritySr'!$B$5:$T$566,'Route_Detail&amp;Reduction_Priority'!L$1,FALSE)="","",VLOOKUP($B101,'RouteDetail&amp;ReductionPrioritySr'!$B$5:$T$566,'Route_Detail&amp;Reduction_Priority'!L$1,FALSE)))</f>
        <v>Peak</v>
      </c>
      <c r="M101" s="110" t="str">
        <f>IF($B101="","",IF(VLOOKUP($B101,'RouteDetail&amp;ReductionPrioritySr'!$B$5:$T$566,'Route_Detail&amp;Reduction_Priority'!M$1,FALSE)="","",VLOOKUP($B101,'RouteDetail&amp;ReductionPrioritySr'!$B$5:$T$566,'Route_Detail&amp;Reduction_Priority'!M$1,FALSE)))</f>
        <v>Yes</v>
      </c>
      <c r="N101" s="112" t="str">
        <f>IF($B101="","",IF(VLOOKUP($B101,'RouteDetail&amp;ReductionPrioritySr'!$B$5:$T$566,'Route_Detail&amp;Reduction_Priority'!N$1,FALSE)="","",VLOOKUP($B101,'RouteDetail&amp;ReductionPrioritySr'!$B$5:$T$566,'Route_Detail&amp;Reduction_Priority'!N$1,FALSE)))</f>
        <v>Yes</v>
      </c>
      <c r="O101" s="110" t="str">
        <f>IF($B101="","",IF(VLOOKUP($B101,'RouteDetail&amp;ReductionPrioritySr'!$B$5:$T$566,'Route_Detail&amp;Reduction_Priority'!O$1,FALSE)="","",VLOOKUP($B101,'RouteDetail&amp;ReductionPrioritySr'!$B$5:$T$566,'Route_Detail&amp;Reduction_Priority'!O$1,FALSE)))</f>
        <v>Peak</v>
      </c>
      <c r="P101" s="111" t="str">
        <f>IF($B101="","",IF(VLOOKUP($B101,'RouteDetail&amp;ReductionPrioritySr'!$B$5:$T$566,'Route_Detail&amp;Reduction_Priority'!P$1,FALSE)="","",VLOOKUP($B101,'RouteDetail&amp;ReductionPrioritySr'!$B$5:$T$566,'Route_Detail&amp;Reduction_Priority'!P$1,FALSE)))</f>
        <v>Peak</v>
      </c>
      <c r="Q101" s="112" t="str">
        <f>IF($B101="","",IF(VLOOKUP($B101,'RouteDetail&amp;ReductionPrioritySr'!$B$5:$T$566,'Route_Detail&amp;Reduction_Priority'!Q$1,FALSE)="","",VLOOKUP($B101,'RouteDetail&amp;ReductionPrioritySr'!$B$5:$T$566,'Route_Detail&amp;Reduction_Priority'!Q$1,FALSE)))</f>
        <v>Peak</v>
      </c>
      <c r="R101" s="110">
        <f>IF($B101="","",IF(VLOOKUP($B101,'RouteDetail&amp;ReductionPrioritySr'!$B$5:$T$566,'Route_Detail&amp;Reduction_Priority'!R$1,FALSE)="","",VLOOKUP($B101,'RouteDetail&amp;ReductionPrioritySr'!$B$5:$T$566,'Route_Detail&amp;Reduction_Priority'!R$1,FALSE)))</f>
        <v>3</v>
      </c>
      <c r="S101" s="111" t="str">
        <f>IF($B101="","",IF(VLOOKUP($B101,'RouteDetail&amp;ReductionPrioritySr'!$B$5:$T$566,'Route_Detail&amp;Reduction_Priority'!S$1,FALSE)="","",VLOOKUP($B101,'RouteDetail&amp;ReductionPrioritySr'!$B$5:$T$566,'Route_Detail&amp;Reduction_Priority'!S$1,FALSE)))</f>
        <v>-</v>
      </c>
      <c r="T101" s="175" t="str">
        <f>IF($B101="","",IF(VLOOKUP($B101,'RouteDetail&amp;ReductionPrioritySr'!$B$5:$T$566,'Route_Detail&amp;Reduction_Priority'!T$1,FALSE)="","",VLOOKUP($B101,'RouteDetail&amp;ReductionPrioritySr'!$B$5:$T$566,'Route_Detail&amp;Reduction_Priority'!T$1,FALSE)))</f>
        <v>-</v>
      </c>
      <c r="U101" s="348" t="str">
        <f>IF($B101="","",IF(VLOOKUP($B101,'RouteDetail&amp;ReductionPrioritySr'!$B$5:$AT$566,'Route_Detail&amp;Reduction_Priority'!U$1,FALSE)="","",VLOOKUP($B101,'RouteDetail&amp;ReductionPrioritySr'!$B$5:$AT$566,'Route_Detail&amp;Reduction_Priority'!U$1,FALSE)))</f>
        <v>Revised</v>
      </c>
      <c r="V101" s="53" t="str">
        <f>IF($B101="","",IF(VLOOKUP($B101,'RouteDetail&amp;ReductionPrioritySr'!$B$5:$AT$566,'Route_Detail&amp;Reduction_Priority'!V$1,FALSE)=0,"",VLOOKUP($B101,'RouteDetail&amp;ReductionPrioritySr'!$B$5:$AT$566,'Route_Detail&amp;Reduction_Priority'!V$1,FALSE)))</f>
        <v>Low performing</v>
      </c>
      <c r="W101" s="358">
        <f>IF($B101="","",IF(VLOOKUP($B101,'RouteDetail&amp;ReductionPrioritySr'!$B$5:$AT$566,'Route_Detail&amp;Reduction_Priority'!W$1,FALSE)=0,"",VLOOKUP($B101,'RouteDetail&amp;ReductionPrioritySr'!$B$5:$AT$566,'Route_Detail&amp;Reduction_Priority'!W$1,FALSE)))</f>
        <v>42248</v>
      </c>
      <c r="X101" s="395" t="str">
        <f>IF($B101="","",IF(VLOOKUP($B101,'RouteDetail&amp;ReductionPrioritySr'!$B$5:$AT$566,'Route_Detail&amp;Reduction_Priority'!X$1,FALSE)="","",VLOOKUP($B101,'RouteDetail&amp;ReductionPrioritySr'!$B$5:$AT$566,'Route_Detail&amp;Reduction_Priority'!X$1,FALSE)))</f>
        <v>Reduce two morning trips and one afternoon trip.</v>
      </c>
      <c r="Y101" s="110" t="str">
        <f>IF($B101="","",IF(VLOOKUP($B101,'RouteDetail&amp;ReductionPrioritySr'!$B$5:$AT$566,'Route_Detail&amp;Reduction_Priority'!Y$1,FALSE)="","",VLOOKUP($B101,'RouteDetail&amp;ReductionPrioritySr'!$B$5:$AT$566,'Route_Detail&amp;Reduction_Priority'!Y$1,FALSE)))</f>
        <v/>
      </c>
      <c r="Z101" s="178" t="str">
        <f>IF($B101="","",IF(VLOOKUP($B101,'RouteDetail&amp;ReductionPrioritySr'!$B$5:$AT$566,'Route_Detail&amp;Reduction_Priority'!Z$1,FALSE)="","",VLOOKUP($B101,'RouteDetail&amp;ReductionPrioritySr'!$B$5:$AT$566,'Route_Detail&amp;Reduction_Priority'!Z$1,FALSE)))</f>
        <v/>
      </c>
      <c r="AA101" s="178" t="str">
        <f>IF($B101="","",IF(VLOOKUP($B101,'RouteDetail&amp;ReductionPrioritySr'!$B$5:$AT$566,'Route_Detail&amp;Reduction_Priority'!AA$1,FALSE)="","",VLOOKUP($B101,'RouteDetail&amp;ReductionPrioritySr'!$B$5:$AT$566,'Route_Detail&amp;Reduction_Priority'!AA$1,FALSE)))</f>
        <v/>
      </c>
      <c r="AB101" s="178" t="str">
        <f>IF($B101="","",IF(VLOOKUP($B101,'RouteDetail&amp;ReductionPrioritySr'!$B$5:$AT$566,'Route_Detail&amp;Reduction_Priority'!AB$1,FALSE)="","",VLOOKUP($B101,'RouteDetail&amp;ReductionPrioritySr'!$B$5:$AT$566,'Route_Detail&amp;Reduction_Priority'!AB$1,FALSE)))</f>
        <v/>
      </c>
      <c r="AC101" s="178" t="str">
        <f>IF($B101="","",IF(VLOOKUP($B101,'RouteDetail&amp;ReductionPrioritySr'!$B$5:$AT$566,'Route_Detail&amp;Reduction_Priority'!AC$1,FALSE)="","",VLOOKUP($B101,'RouteDetail&amp;ReductionPrioritySr'!$B$5:$AT$566,'Route_Detail&amp;Reduction_Priority'!AC$1,FALSE)))</f>
        <v/>
      </c>
      <c r="AD101" s="350" t="str">
        <f>IF($B101="","",IF(VLOOKUP($B101,'RouteDetail&amp;ReductionPrioritySr'!$B$5:$AT$566,'Route_Detail&amp;Reduction_Priority'!AD$1,FALSE)=0,"",VLOOKUP($B101,'RouteDetail&amp;ReductionPrioritySr'!$B$5:$AT$566,'Route_Detail&amp;Reduction_Priority'!AD$1,FALSE)))</f>
        <v/>
      </c>
      <c r="AE101" s="397" t="str">
        <f>IF($B101="","",IF(VLOOKUP($B101,'RouteDetail&amp;ReductionPrioritySr'!$B$5:$AT$566,'Route_Detail&amp;Reduction_Priority'!AE$1,FALSE)=0,"",VLOOKUP($B101,'RouteDetail&amp;ReductionPrioritySr'!$B$5:$AT$566,'Route_Detail&amp;Reduction_Priority'!AE$1,FALSE)))</f>
        <v/>
      </c>
      <c r="AF101" s="147">
        <f>IF($B101="","",IF(VLOOKUP($B101,'RouteDetail&amp;ReductionPrioritySr'!$B$5:$AT$566,'Route_Detail&amp;Reduction_Priority'!AF$1,FALSE)="","",VLOOKUP($B101,'RouteDetail&amp;ReductionPrioritySr'!$B$5:$AT$566,'Route_Detail&amp;Reduction_Priority'!AF$1,FALSE)))</f>
        <v>1</v>
      </c>
      <c r="AG101" s="147">
        <f>IF($B101="","",IF(VLOOKUP($B101,'RouteDetail&amp;ReductionPrioritySr'!$B$5:$AT$566,'Route_Detail&amp;Reduction_Priority'!AG$1,FALSE)="","",VLOOKUP($B101,'RouteDetail&amp;ReductionPrioritySr'!$B$5:$AT$566,'Route_Detail&amp;Reduction_Priority'!AG$1,FALSE)))</f>
        <v>2</v>
      </c>
      <c r="AH101" s="147" t="str">
        <f>IF($B101="","",IF(VLOOKUP($B101,'RouteDetail&amp;ReductionPrioritySr'!$B$5:$AT$566,'Route_Detail&amp;Reduction_Priority'!AH$1,FALSE)="","",VLOOKUP($B101,'RouteDetail&amp;ReductionPrioritySr'!$B$5:$AT$566,'Route_Detail&amp;Reduction_Priority'!AH$1,FALSE)))</f>
        <v/>
      </c>
      <c r="AI101" s="147" t="str">
        <f>IF($B101="","",IF(VLOOKUP($B101,'RouteDetail&amp;ReductionPrioritySr'!$B$5:$AT$566,'Route_Detail&amp;Reduction_Priority'!AI$1,FALSE)="","",VLOOKUP($B101,'RouteDetail&amp;ReductionPrioritySr'!$B$5:$AT$566,'Route_Detail&amp;Reduction_Priority'!AI$1,FALSE)))</f>
        <v/>
      </c>
      <c r="AJ101" s="147" t="str">
        <f>IF($B101="","",IF(VLOOKUP($B101,'RouteDetail&amp;ReductionPrioritySr'!$B$5:$AT$566,'Route_Detail&amp;Reduction_Priority'!AJ$1,FALSE)="","",VLOOKUP($B101,'RouteDetail&amp;ReductionPrioritySr'!$B$5:$AT$566,'Route_Detail&amp;Reduction_Priority'!AJ$1,FALSE)))</f>
        <v/>
      </c>
      <c r="AK101" s="147" t="str">
        <f>IF($B101="","",IF(VLOOKUP($B101,'RouteDetail&amp;ReductionPrioritySr'!$B$5:$AT$566,'Route_Detail&amp;Reduction_Priority'!AK$1,FALSE)="","",VLOOKUP($B101,'RouteDetail&amp;ReductionPrioritySr'!$B$5:$AT$566,'Route_Detail&amp;Reduction_Priority'!AK$1,FALSE)))</f>
        <v/>
      </c>
    </row>
    <row r="102" spans="1:37" ht="15" customHeight="1" x14ac:dyDescent="0.25">
      <c r="A102">
        <v>80</v>
      </c>
      <c r="B102" s="110" t="str">
        <f>IF(HLOOKUP($C$3,'Route by Jurisdiction'!$A$1:$AP$214,A102,FALSE)="","",HLOOKUP($C$3,'Route by Jurisdiction'!$A$1:$AP$214,A102,FALSE))</f>
        <v>116EX</v>
      </c>
      <c r="C102" s="110" t="str">
        <f>IF($B102="","",IF(VLOOKUP($B102,'RouteDetail&amp;ReductionPrioritySr'!$B$5:$T$566,'Route_Detail&amp;Reduction_Priority'!C$1,FALSE)="","",VLOOKUP($B102,'RouteDetail&amp;ReductionPrioritySr'!$B$5:$T$566,'Route_Detail&amp;Reduction_Priority'!C$1,FALSE)))</f>
        <v>116EX*</v>
      </c>
      <c r="D102" s="71" t="str">
        <f>IF($B102="","",IF(VLOOKUP($B102,'RouteDetail&amp;ReductionPrioritySr'!$B$5:$T$566,'Route_Detail&amp;Reduction_Priority'!D$1,FALSE)="","",VLOOKUP($B102,'RouteDetail&amp;ReductionPrioritySr'!$B$5:$T$566,'Route_Detail&amp;Reduction_Priority'!D$1,FALSE)))</f>
        <v>Fauntleroy Ferry - Seattle CBD</v>
      </c>
      <c r="E102" s="170">
        <f>IF($B102="","",IF(VLOOKUP($B102,'RouteDetail&amp;ReductionPrioritySr'!$B$5:$T$566,'Route_Detail&amp;Reduction_Priority'!E$1,FALSE)="","",VLOOKUP($B102,'RouteDetail&amp;ReductionPrioritySr'!$B$5:$T$566,'Route_Detail&amp;Reduction_Priority'!E$1,FALSE)))</f>
        <v>19.7</v>
      </c>
      <c r="F102" s="162">
        <f>IF($B102="","",IF(VLOOKUP($B102,'RouteDetail&amp;ReductionPrioritySr'!$B$5:$T$566,'Route_Detail&amp;Reduction_Priority'!F$1,FALSE)="","",VLOOKUP($B102,'RouteDetail&amp;ReductionPrioritySr'!$B$5:$T$566,'Route_Detail&amp;Reduction_Priority'!F$1,FALSE)))</f>
        <v>8.6</v>
      </c>
      <c r="G102" s="162" t="str">
        <f>IF($B102="","",IF(VLOOKUP($B102,'RouteDetail&amp;ReductionPrioritySr'!$B$5:$T$566,'Route_Detail&amp;Reduction_Priority'!G$1,FALSE)="","",VLOOKUP($B102,'RouteDetail&amp;ReductionPrioritySr'!$B$5:$T$566,'Route_Detail&amp;Reduction_Priority'!G$1,FALSE)))</f>
        <v xml:space="preserve"> </v>
      </c>
      <c r="H102" s="162" t="str">
        <f>IF($B102="","",IF(VLOOKUP($B102,'RouteDetail&amp;ReductionPrioritySr'!$B$5:$T$566,'Route_Detail&amp;Reduction_Priority'!H$1,FALSE)="","",VLOOKUP($B102,'RouteDetail&amp;ReductionPrioritySr'!$B$5:$T$566,'Route_Detail&amp;Reduction_Priority'!H$1,FALSE)))</f>
        <v xml:space="preserve"> </v>
      </c>
      <c r="I102" s="162" t="str">
        <f>IF($B102="","",IF(VLOOKUP($B102,'RouteDetail&amp;ReductionPrioritySr'!$B$5:$T$566,'Route_Detail&amp;Reduction_Priority'!I$1,FALSE)="","",VLOOKUP($B102,'RouteDetail&amp;ReductionPrioritySr'!$B$5:$T$566,'Route_Detail&amp;Reduction_Priority'!I$1,FALSE)))</f>
        <v xml:space="preserve"> </v>
      </c>
      <c r="J102" s="171" t="str">
        <f>IF($B102="","",IF(VLOOKUP($B102,'RouteDetail&amp;ReductionPrioritySr'!$B$5:$T$566,'Route_Detail&amp;Reduction_Priority'!J$1,FALSE)="","",VLOOKUP($B102,'RouteDetail&amp;ReductionPrioritySr'!$B$5:$T$566,'Route_Detail&amp;Reduction_Priority'!J$1,FALSE)))</f>
        <v xml:space="preserve"> </v>
      </c>
      <c r="K102" s="62" t="str">
        <f>IF($B102="","",IF(VLOOKUP($B102,'RouteDetail&amp;ReductionPrioritySr'!$B$5:$T$566,'Route_Detail&amp;Reduction_Priority'!K$1,FALSE)="","",VLOOKUP($B102,'RouteDetail&amp;ReductionPrioritySr'!$B$5:$T$566,'Route_Detail&amp;Reduction_Priority'!K$1,FALSE)))</f>
        <v>Peak</v>
      </c>
      <c r="L102" s="62" t="str">
        <f>IF($B102="","",IF(VLOOKUP($B102,'RouteDetail&amp;ReductionPrioritySr'!$B$5:$T$566,'Route_Detail&amp;Reduction_Priority'!L$1,FALSE)="","",VLOOKUP($B102,'RouteDetail&amp;ReductionPrioritySr'!$B$5:$T$566,'Route_Detail&amp;Reduction_Priority'!L$1,FALSE)))</f>
        <v>Peak</v>
      </c>
      <c r="M102" s="110" t="str">
        <f>IF($B102="","",IF(VLOOKUP($B102,'RouteDetail&amp;ReductionPrioritySr'!$B$5:$T$566,'Route_Detail&amp;Reduction_Priority'!M$1,FALSE)="","",VLOOKUP($B102,'RouteDetail&amp;ReductionPrioritySr'!$B$5:$T$566,'Route_Detail&amp;Reduction_Priority'!M$1,FALSE)))</f>
        <v>Yes</v>
      </c>
      <c r="N102" s="112" t="str">
        <f>IF($B102="","",IF(VLOOKUP($B102,'RouteDetail&amp;ReductionPrioritySr'!$B$5:$T$566,'Route_Detail&amp;Reduction_Priority'!N$1,FALSE)="","",VLOOKUP($B102,'RouteDetail&amp;ReductionPrioritySr'!$B$5:$T$566,'Route_Detail&amp;Reduction_Priority'!N$1,FALSE)))</f>
        <v>No</v>
      </c>
      <c r="O102" s="110" t="str">
        <f>IF($B102="","",IF(VLOOKUP($B102,'RouteDetail&amp;ReductionPrioritySr'!$B$5:$T$566,'Route_Detail&amp;Reduction_Priority'!O$1,FALSE)="","",VLOOKUP($B102,'RouteDetail&amp;ReductionPrioritySr'!$B$5:$T$566,'Route_Detail&amp;Reduction_Priority'!O$1,FALSE)))</f>
        <v>Peak</v>
      </c>
      <c r="P102" s="111" t="str">
        <f>IF($B102="","",IF(VLOOKUP($B102,'RouteDetail&amp;ReductionPrioritySr'!$B$5:$T$566,'Route_Detail&amp;Reduction_Priority'!P$1,FALSE)="","",VLOOKUP($B102,'RouteDetail&amp;ReductionPrioritySr'!$B$5:$T$566,'Route_Detail&amp;Reduction_Priority'!P$1,FALSE)))</f>
        <v>Peak</v>
      </c>
      <c r="Q102" s="112" t="str">
        <f>IF($B102="","",IF(VLOOKUP($B102,'RouteDetail&amp;ReductionPrioritySr'!$B$5:$T$566,'Route_Detail&amp;Reduction_Priority'!Q$1,FALSE)="","",VLOOKUP($B102,'RouteDetail&amp;ReductionPrioritySr'!$B$5:$T$566,'Route_Detail&amp;Reduction_Priority'!Q$1,FALSE)))</f>
        <v>Peak</v>
      </c>
      <c r="R102" s="110">
        <f>IF($B102="","",IF(VLOOKUP($B102,'RouteDetail&amp;ReductionPrioritySr'!$B$5:$T$566,'Route_Detail&amp;Reduction_Priority'!R$1,FALSE)="","",VLOOKUP($B102,'RouteDetail&amp;ReductionPrioritySr'!$B$5:$T$566,'Route_Detail&amp;Reduction_Priority'!R$1,FALSE)))</f>
        <v>1</v>
      </c>
      <c r="S102" s="111" t="str">
        <f>IF($B102="","",IF(VLOOKUP($B102,'RouteDetail&amp;ReductionPrioritySr'!$B$5:$T$566,'Route_Detail&amp;Reduction_Priority'!S$1,FALSE)="","",VLOOKUP($B102,'RouteDetail&amp;ReductionPrioritySr'!$B$5:$T$566,'Route_Detail&amp;Reduction_Priority'!S$1,FALSE)))</f>
        <v>-</v>
      </c>
      <c r="T102" s="175" t="str">
        <f>IF($B102="","",IF(VLOOKUP($B102,'RouteDetail&amp;ReductionPrioritySr'!$B$5:$T$566,'Route_Detail&amp;Reduction_Priority'!T$1,FALSE)="","",VLOOKUP($B102,'RouteDetail&amp;ReductionPrioritySr'!$B$5:$T$566,'Route_Detail&amp;Reduction_Priority'!T$1,FALSE)))</f>
        <v>-</v>
      </c>
      <c r="U102" s="348" t="str">
        <f>IF($B102="","",IF(VLOOKUP($B102,'RouteDetail&amp;ReductionPrioritySr'!$B$5:$AT$566,'Route_Detail&amp;Reduction_Priority'!U$1,FALSE)="","",VLOOKUP($B102,'RouteDetail&amp;ReductionPrioritySr'!$B$5:$AT$566,'Route_Detail&amp;Reduction_Priority'!U$1,FALSE)))</f>
        <v>Revised</v>
      </c>
      <c r="V102" s="53" t="str">
        <f>IF($B102="","",IF(VLOOKUP($B102,'RouteDetail&amp;ReductionPrioritySr'!$B$5:$AT$566,'Route_Detail&amp;Reduction_Priority'!V$1,FALSE)=0,"",VLOOKUP($B102,'RouteDetail&amp;ReductionPrioritySr'!$B$5:$AT$566,'Route_Detail&amp;Reduction_Priority'!V$1,FALSE)))</f>
        <v>Restructure</v>
      </c>
      <c r="W102" s="358">
        <f>IF($B102="","",IF(VLOOKUP($B102,'RouteDetail&amp;ReductionPrioritySr'!$B$5:$AT$566,'Route_Detail&amp;Reduction_Priority'!W$1,FALSE)=0,"",VLOOKUP($B102,'RouteDetail&amp;ReductionPrioritySr'!$B$5:$AT$566,'Route_Detail&amp;Reduction_Priority'!W$1,FALSE)))</f>
        <v>42248</v>
      </c>
      <c r="X102" s="395" t="str">
        <f>IF($B102="","",IF(VLOOKUP($B102,'RouteDetail&amp;ReductionPrioritySr'!$B$5:$AT$566,'Route_Detail&amp;Reduction_Priority'!X$1,FALSE)="","",VLOOKUP($B102,'RouteDetail&amp;ReductionPrioritySr'!$B$5:$AT$566,'Route_Detail&amp;Reduction_Priority'!X$1,FALSE)))</f>
        <v>Reduce two morning trips and one afternoon trip.</v>
      </c>
      <c r="Y102" s="110" t="str">
        <f>IF($B102="","",IF(VLOOKUP($B102,'RouteDetail&amp;ReductionPrioritySr'!$B$5:$AT$566,'Route_Detail&amp;Reduction_Priority'!Y$1,FALSE)="","",VLOOKUP($B102,'RouteDetail&amp;ReductionPrioritySr'!$B$5:$AT$566,'Route_Detail&amp;Reduction_Priority'!Y$1,FALSE)))</f>
        <v/>
      </c>
      <c r="Z102" s="178" t="str">
        <f>IF($B102="","",IF(VLOOKUP($B102,'RouteDetail&amp;ReductionPrioritySr'!$B$5:$AT$566,'Route_Detail&amp;Reduction_Priority'!Z$1,FALSE)="","",VLOOKUP($B102,'RouteDetail&amp;ReductionPrioritySr'!$B$5:$AT$566,'Route_Detail&amp;Reduction_Priority'!Z$1,FALSE)))</f>
        <v/>
      </c>
      <c r="AA102" s="178" t="str">
        <f>IF($B102="","",IF(VLOOKUP($B102,'RouteDetail&amp;ReductionPrioritySr'!$B$5:$AT$566,'Route_Detail&amp;Reduction_Priority'!AA$1,FALSE)="","",VLOOKUP($B102,'RouteDetail&amp;ReductionPrioritySr'!$B$5:$AT$566,'Route_Detail&amp;Reduction_Priority'!AA$1,FALSE)))</f>
        <v/>
      </c>
      <c r="AB102" s="178" t="str">
        <f>IF($B102="","",IF(VLOOKUP($B102,'RouteDetail&amp;ReductionPrioritySr'!$B$5:$AT$566,'Route_Detail&amp;Reduction_Priority'!AB$1,FALSE)="","",VLOOKUP($B102,'RouteDetail&amp;ReductionPrioritySr'!$B$5:$AT$566,'Route_Detail&amp;Reduction_Priority'!AB$1,FALSE)))</f>
        <v/>
      </c>
      <c r="AC102" s="178" t="str">
        <f>IF($B102="","",IF(VLOOKUP($B102,'RouteDetail&amp;ReductionPrioritySr'!$B$5:$AT$566,'Route_Detail&amp;Reduction_Priority'!AC$1,FALSE)="","",VLOOKUP($B102,'RouteDetail&amp;ReductionPrioritySr'!$B$5:$AT$566,'Route_Detail&amp;Reduction_Priority'!AC$1,FALSE)))</f>
        <v/>
      </c>
      <c r="AD102" s="350" t="str">
        <f>IF($B102="","",IF(VLOOKUP($B102,'RouteDetail&amp;ReductionPrioritySr'!$B$5:$AT$566,'Route_Detail&amp;Reduction_Priority'!AD$1,FALSE)=0,"",VLOOKUP($B102,'RouteDetail&amp;ReductionPrioritySr'!$B$5:$AT$566,'Route_Detail&amp;Reduction_Priority'!AD$1,FALSE)))</f>
        <v/>
      </c>
      <c r="AE102" s="397" t="str">
        <f>IF($B102="","",IF(VLOOKUP($B102,'RouteDetail&amp;ReductionPrioritySr'!$B$5:$AT$566,'Route_Detail&amp;Reduction_Priority'!AE$1,FALSE)=0,"",VLOOKUP($B102,'RouteDetail&amp;ReductionPrioritySr'!$B$5:$AT$566,'Route_Detail&amp;Reduction_Priority'!AE$1,FALSE)))</f>
        <v/>
      </c>
      <c r="AF102" s="147">
        <f>IF($B102="","",IF(VLOOKUP($B102,'RouteDetail&amp;ReductionPrioritySr'!$B$5:$AT$566,'Route_Detail&amp;Reduction_Priority'!AF$1,FALSE)="","",VLOOKUP($B102,'RouteDetail&amp;ReductionPrioritySr'!$B$5:$AT$566,'Route_Detail&amp;Reduction_Priority'!AF$1,FALSE)))</f>
        <v>1</v>
      </c>
      <c r="AG102" s="147">
        <f>IF($B102="","",IF(VLOOKUP($B102,'RouteDetail&amp;ReductionPrioritySr'!$B$5:$AT$566,'Route_Detail&amp;Reduction_Priority'!AG$1,FALSE)="","",VLOOKUP($B102,'RouteDetail&amp;ReductionPrioritySr'!$B$5:$AT$566,'Route_Detail&amp;Reduction_Priority'!AG$1,FALSE)))</f>
        <v>1</v>
      </c>
      <c r="AH102" s="147" t="str">
        <f>IF($B102="","",IF(VLOOKUP($B102,'RouteDetail&amp;ReductionPrioritySr'!$B$5:$AT$566,'Route_Detail&amp;Reduction_Priority'!AH$1,FALSE)="","",VLOOKUP($B102,'RouteDetail&amp;ReductionPrioritySr'!$B$5:$AT$566,'Route_Detail&amp;Reduction_Priority'!AH$1,FALSE)))</f>
        <v/>
      </c>
      <c r="AI102" s="147" t="str">
        <f>IF($B102="","",IF(VLOOKUP($B102,'RouteDetail&amp;ReductionPrioritySr'!$B$5:$AT$566,'Route_Detail&amp;Reduction_Priority'!AI$1,FALSE)="","",VLOOKUP($B102,'RouteDetail&amp;ReductionPrioritySr'!$B$5:$AT$566,'Route_Detail&amp;Reduction_Priority'!AI$1,FALSE)))</f>
        <v/>
      </c>
      <c r="AJ102" s="147" t="str">
        <f>IF($B102="","",IF(VLOOKUP($B102,'RouteDetail&amp;ReductionPrioritySr'!$B$5:$AT$566,'Route_Detail&amp;Reduction_Priority'!AJ$1,FALSE)="","",VLOOKUP($B102,'RouteDetail&amp;ReductionPrioritySr'!$B$5:$AT$566,'Route_Detail&amp;Reduction_Priority'!AJ$1,FALSE)))</f>
        <v/>
      </c>
      <c r="AK102" s="147" t="str">
        <f>IF($B102="","",IF(VLOOKUP($B102,'RouteDetail&amp;ReductionPrioritySr'!$B$5:$AT$566,'Route_Detail&amp;Reduction_Priority'!AK$1,FALSE)="","",VLOOKUP($B102,'RouteDetail&amp;ReductionPrioritySr'!$B$5:$AT$566,'Route_Detail&amp;Reduction_Priority'!AK$1,FALSE)))</f>
        <v/>
      </c>
    </row>
    <row r="103" spans="1:37" ht="15" customHeight="1" x14ac:dyDescent="0.25">
      <c r="A103">
        <v>81</v>
      </c>
      <c r="B103" s="110">
        <f>IF(HLOOKUP($C$3,'Route by Jurisdiction'!$A$1:$AP$214,A103,FALSE)="","",HLOOKUP($C$3,'Route by Jurisdiction'!$A$1:$AP$214,A103,FALSE))</f>
        <v>118</v>
      </c>
      <c r="C103" s="110" t="str">
        <f>IF($B103="","",IF(VLOOKUP($B103,'RouteDetail&amp;ReductionPrioritySr'!$B$5:$T$566,'Route_Detail&amp;Reduction_Priority'!C$1,FALSE)="","",VLOOKUP($B103,'RouteDetail&amp;ReductionPrioritySr'!$B$5:$T$566,'Route_Detail&amp;Reduction_Priority'!C$1,FALSE)))</f>
        <v>118</v>
      </c>
      <c r="D103" s="71" t="str">
        <f>IF($B103="","",IF(VLOOKUP($B103,'RouteDetail&amp;ReductionPrioritySr'!$B$5:$T$566,'Route_Detail&amp;Reduction_Priority'!D$1,FALSE)="","",VLOOKUP($B103,'RouteDetail&amp;ReductionPrioritySr'!$B$5:$T$566,'Route_Detail&amp;Reduction_Priority'!D$1,FALSE)))</f>
        <v>Tahlequah - Vashon</v>
      </c>
      <c r="E103" s="170">
        <f>IF($B103="","",IF(VLOOKUP($B103,'RouteDetail&amp;ReductionPrioritySr'!$B$5:$T$566,'Route_Detail&amp;Reduction_Priority'!E$1,FALSE)="","",VLOOKUP($B103,'RouteDetail&amp;ReductionPrioritySr'!$B$5:$T$566,'Route_Detail&amp;Reduction_Priority'!E$1,FALSE)))</f>
        <v>14.8</v>
      </c>
      <c r="F103" s="162">
        <f>IF($B103="","",IF(VLOOKUP($B103,'RouteDetail&amp;ReductionPrioritySr'!$B$5:$T$566,'Route_Detail&amp;Reduction_Priority'!F$1,FALSE)="","",VLOOKUP($B103,'RouteDetail&amp;ReductionPrioritySr'!$B$5:$T$566,'Route_Detail&amp;Reduction_Priority'!F$1,FALSE)))</f>
        <v>2.5</v>
      </c>
      <c r="G103" s="162">
        <f>IF($B103="","",IF(VLOOKUP($B103,'RouteDetail&amp;ReductionPrioritySr'!$B$5:$T$566,'Route_Detail&amp;Reduction_Priority'!G$1,FALSE)="","",VLOOKUP($B103,'RouteDetail&amp;ReductionPrioritySr'!$B$5:$T$566,'Route_Detail&amp;Reduction_Priority'!G$1,FALSE)))</f>
        <v>12.8</v>
      </c>
      <c r="H103" s="162">
        <f>IF($B103="","",IF(VLOOKUP($B103,'RouteDetail&amp;ReductionPrioritySr'!$B$5:$T$566,'Route_Detail&amp;Reduction_Priority'!H$1,FALSE)="","",VLOOKUP($B103,'RouteDetail&amp;ReductionPrioritySr'!$B$5:$T$566,'Route_Detail&amp;Reduction_Priority'!H$1,FALSE)))</f>
        <v>2.1</v>
      </c>
      <c r="I103" s="162">
        <f>IF($B103="","",IF(VLOOKUP($B103,'RouteDetail&amp;ReductionPrioritySr'!$B$5:$T$566,'Route_Detail&amp;Reduction_Priority'!I$1,FALSE)="","",VLOOKUP($B103,'RouteDetail&amp;ReductionPrioritySr'!$B$5:$T$566,'Route_Detail&amp;Reduction_Priority'!I$1,FALSE)))</f>
        <v>13.4</v>
      </c>
      <c r="J103" s="171">
        <f>IF($B103="","",IF(VLOOKUP($B103,'RouteDetail&amp;ReductionPrioritySr'!$B$5:$T$566,'Route_Detail&amp;Reduction_Priority'!J$1,FALSE)="","",VLOOKUP($B103,'RouteDetail&amp;ReductionPrioritySr'!$B$5:$T$566,'Route_Detail&amp;Reduction_Priority'!J$1,FALSE)))</f>
        <v>3.1</v>
      </c>
      <c r="K103" s="62">
        <f>IF($B103="","",IF(VLOOKUP($B103,'RouteDetail&amp;ReductionPrioritySr'!$B$5:$T$566,'Route_Detail&amp;Reduction_Priority'!K$1,FALSE)="","",VLOOKUP($B103,'RouteDetail&amp;ReductionPrioritySr'!$B$5:$T$566,'Route_Detail&amp;Reduction_Priority'!K$1,FALSE)))</f>
        <v>91</v>
      </c>
      <c r="L103" s="62" t="str">
        <f>IF($B103="","",IF(VLOOKUP($B103,'RouteDetail&amp;ReductionPrioritySr'!$B$5:$T$566,'Route_Detail&amp;Reduction_Priority'!L$1,FALSE)="","",VLOOKUP($B103,'RouteDetail&amp;ReductionPrioritySr'!$B$5:$T$566,'Route_Detail&amp;Reduction_Priority'!L$1,FALSE)))</f>
        <v>Hourly</v>
      </c>
      <c r="M103" s="110" t="str">
        <f>IF($B103="","",IF(VLOOKUP($B103,'RouteDetail&amp;ReductionPrioritySr'!$B$5:$T$566,'Route_Detail&amp;Reduction_Priority'!M$1,FALSE)="","",VLOOKUP($B103,'RouteDetail&amp;ReductionPrioritySr'!$B$5:$T$566,'Route_Detail&amp;Reduction_Priority'!M$1,FALSE)))</f>
        <v/>
      </c>
      <c r="N103" s="112" t="str">
        <f>IF($B103="","",IF(VLOOKUP($B103,'RouteDetail&amp;ReductionPrioritySr'!$B$5:$T$566,'Route_Detail&amp;Reduction_Priority'!N$1,FALSE)="","",VLOOKUP($B103,'RouteDetail&amp;ReductionPrioritySr'!$B$5:$T$566,'Route_Detail&amp;Reduction_Priority'!N$1,FALSE)))</f>
        <v/>
      </c>
      <c r="O103" s="110" t="str">
        <f>IF($B103="","",IF(VLOOKUP($B103,'RouteDetail&amp;ReductionPrioritySr'!$B$5:$T$566,'Route_Detail&amp;Reduction_Priority'!O$1,FALSE)="","",VLOOKUP($B103,'RouteDetail&amp;ReductionPrioritySr'!$B$5:$T$566,'Route_Detail&amp;Reduction_Priority'!O$1,FALSE)))</f>
        <v>At</v>
      </c>
      <c r="P103" s="111" t="str">
        <f>IF($B103="","",IF(VLOOKUP($B103,'RouteDetail&amp;ReductionPrioritySr'!$B$5:$T$566,'Route_Detail&amp;Reduction_Priority'!P$1,FALSE)="","",VLOOKUP($B103,'RouteDetail&amp;ReductionPrioritySr'!$B$5:$T$566,'Route_Detail&amp;Reduction_Priority'!P$1,FALSE)))</f>
        <v>At</v>
      </c>
      <c r="Q103" s="112" t="str">
        <f>IF($B103="","",IF(VLOOKUP($B103,'RouteDetail&amp;ReductionPrioritySr'!$B$5:$T$566,'Route_Detail&amp;Reduction_Priority'!Q$1,FALSE)="","",VLOOKUP($B103,'RouteDetail&amp;ReductionPrioritySr'!$B$5:$T$566,'Route_Detail&amp;Reduction_Priority'!Q$1,FALSE)))</f>
        <v>At</v>
      </c>
      <c r="R103" s="110">
        <f>IF($B103="","",IF(VLOOKUP($B103,'RouteDetail&amp;ReductionPrioritySr'!$B$5:$T$566,'Route_Detail&amp;Reduction_Priority'!R$1,FALSE)="","",VLOOKUP($B103,'RouteDetail&amp;ReductionPrioritySr'!$B$5:$T$566,'Route_Detail&amp;Reduction_Priority'!R$1,FALSE)))</f>
        <v>3</v>
      </c>
      <c r="S103" s="111">
        <f>IF($B103="","",IF(VLOOKUP($B103,'RouteDetail&amp;ReductionPrioritySr'!$B$5:$T$566,'Route_Detail&amp;Reduction_Priority'!S$1,FALSE)="","",VLOOKUP($B103,'RouteDetail&amp;ReductionPrioritySr'!$B$5:$T$566,'Route_Detail&amp;Reduction_Priority'!S$1,FALSE)))</f>
        <v>1</v>
      </c>
      <c r="T103" s="175">
        <f>IF($B103="","",IF(VLOOKUP($B103,'RouteDetail&amp;ReductionPrioritySr'!$B$5:$T$566,'Route_Detail&amp;Reduction_Priority'!T$1,FALSE)="","",VLOOKUP($B103,'RouteDetail&amp;ReductionPrioritySr'!$B$5:$T$566,'Route_Detail&amp;Reduction_Priority'!T$1,FALSE)))</f>
        <v>3</v>
      </c>
      <c r="U103" s="348" t="str">
        <f>IF($B103="","",IF(VLOOKUP($B103,'RouteDetail&amp;ReductionPrioritySr'!$B$5:$AT$566,'Route_Detail&amp;Reduction_Priority'!U$1,FALSE)="","",VLOOKUP($B103,'RouteDetail&amp;ReductionPrioritySr'!$B$5:$AT$566,'Route_Detail&amp;Reduction_Priority'!U$1,FALSE)))</f>
        <v>Revised</v>
      </c>
      <c r="V103" s="53" t="str">
        <f>IF($B103="","",IF(VLOOKUP($B103,'RouteDetail&amp;ReductionPrioritySr'!$B$5:$AT$566,'Route_Detail&amp;Reduction_Priority'!V$1,FALSE)=0,"",VLOOKUP($B103,'RouteDetail&amp;ReductionPrioritySr'!$B$5:$AT$566,'Route_Detail&amp;Reduction_Priority'!V$1,FALSE)))</f>
        <v>Lowest performing</v>
      </c>
      <c r="W103" s="358">
        <f>IF($B103="","",IF(VLOOKUP($B103,'RouteDetail&amp;ReductionPrioritySr'!$B$5:$AT$566,'Route_Detail&amp;Reduction_Priority'!W$1,FALSE)=0,"",VLOOKUP($B103,'RouteDetail&amp;ReductionPrioritySr'!$B$5:$AT$566,'Route_Detail&amp;Reduction_Priority'!W$1,FALSE)))</f>
        <v>42248</v>
      </c>
      <c r="X103" s="395" t="str">
        <f>IF($B103="","",IF(VLOOKUP($B103,'RouteDetail&amp;ReductionPrioritySr'!$B$5:$AT$566,'Route_Detail&amp;Reduction_Priority'!X$1,FALSE)="","",VLOOKUP($B103,'RouteDetail&amp;ReductionPrioritySr'!$B$5:$AT$566,'Route_Detail&amp;Reduction_Priority'!X$1,FALSE)))</f>
        <v>Operate trips less frequently during the day. Begin service later in the morning and end service earlier in the evening.</v>
      </c>
      <c r="Y103" s="110">
        <f>IF($B103="","",IF(VLOOKUP($B103,'RouteDetail&amp;ReductionPrioritySr'!$B$5:$AT$566,'Route_Detail&amp;Reduction_Priority'!Y$1,FALSE)="","",VLOOKUP($B103,'RouteDetail&amp;ReductionPrioritySr'!$B$5:$AT$566,'Route_Detail&amp;Reduction_Priority'!Y$1,FALSE)))</f>
        <v>60</v>
      </c>
      <c r="Z103" s="178">
        <f>IF($B103="","",IF(VLOOKUP($B103,'RouteDetail&amp;ReductionPrioritySr'!$B$5:$AT$566,'Route_Detail&amp;Reduction_Priority'!Z$1,FALSE)="","",VLOOKUP($B103,'RouteDetail&amp;ReductionPrioritySr'!$B$5:$AT$566,'Route_Detail&amp;Reduction_Priority'!Z$1,FALSE)))</f>
        <v>120</v>
      </c>
      <c r="AA103" s="178">
        <f>IF($B103="","",IF(VLOOKUP($B103,'RouteDetail&amp;ReductionPrioritySr'!$B$5:$AT$566,'Route_Detail&amp;Reduction_Priority'!AA$1,FALSE)="","",VLOOKUP($B103,'RouteDetail&amp;ReductionPrioritySr'!$B$5:$AT$566,'Route_Detail&amp;Reduction_Priority'!AA$1,FALSE)))</f>
        <v>120</v>
      </c>
      <c r="AB103" s="178">
        <f>IF($B103="","",IF(VLOOKUP($B103,'RouteDetail&amp;ReductionPrioritySr'!$B$5:$AT$566,'Route_Detail&amp;Reduction_Priority'!AB$1,FALSE)="","",VLOOKUP($B103,'RouteDetail&amp;ReductionPrioritySr'!$B$5:$AT$566,'Route_Detail&amp;Reduction_Priority'!AB$1,FALSE)))</f>
        <v>120</v>
      </c>
      <c r="AC103" s="178" t="str">
        <f>IF($B103="","",IF(VLOOKUP($B103,'RouteDetail&amp;ReductionPrioritySr'!$B$5:$AT$566,'Route_Detail&amp;Reduction_Priority'!AC$1,FALSE)="","",VLOOKUP($B103,'RouteDetail&amp;ReductionPrioritySr'!$B$5:$AT$566,'Route_Detail&amp;Reduction_Priority'!AC$1,FALSE)))</f>
        <v/>
      </c>
      <c r="AD103" s="350" t="str">
        <f>IF($B103="","",IF(VLOOKUP($B103,'RouteDetail&amp;ReductionPrioritySr'!$B$5:$AT$566,'Route_Detail&amp;Reduction_Priority'!AD$1,FALSE)=0,"",VLOOKUP($B103,'RouteDetail&amp;ReductionPrioritySr'!$B$5:$AT$566,'Route_Detail&amp;Reduction_Priority'!AD$1,FALSE)))</f>
        <v>Before 9:00 PM</v>
      </c>
      <c r="AE103" s="397" t="str">
        <f>IF($B103="","",IF(VLOOKUP($B103,'RouteDetail&amp;ReductionPrioritySr'!$B$5:$AT$566,'Route_Detail&amp;Reduction_Priority'!AE$1,FALSE)=0,"",VLOOKUP($B103,'RouteDetail&amp;ReductionPrioritySr'!$B$5:$AT$566,'Route_Detail&amp;Reduction_Priority'!AE$1,FALSE)))</f>
        <v/>
      </c>
      <c r="AF103" s="147">
        <f>IF($B103="","",IF(VLOOKUP($B103,'RouteDetail&amp;ReductionPrioritySr'!$B$5:$AT$566,'Route_Detail&amp;Reduction_Priority'!AF$1,FALSE)="","",VLOOKUP($B103,'RouteDetail&amp;ReductionPrioritySr'!$B$5:$AT$566,'Route_Detail&amp;Reduction_Priority'!AF$1,FALSE)))</f>
        <v>2</v>
      </c>
      <c r="AG103" s="147">
        <f>IF($B103="","",IF(VLOOKUP($B103,'RouteDetail&amp;ReductionPrioritySr'!$B$5:$AT$566,'Route_Detail&amp;Reduction_Priority'!AG$1,FALSE)="","",VLOOKUP($B103,'RouteDetail&amp;ReductionPrioritySr'!$B$5:$AT$566,'Route_Detail&amp;Reduction_Priority'!AG$1,FALSE)))</f>
        <v>2</v>
      </c>
      <c r="AH103" s="147">
        <f>IF($B103="","",IF(VLOOKUP($B103,'RouteDetail&amp;ReductionPrioritySr'!$B$5:$AT$566,'Route_Detail&amp;Reduction_Priority'!AH$1,FALSE)="","",VLOOKUP($B103,'RouteDetail&amp;ReductionPrioritySr'!$B$5:$AT$566,'Route_Detail&amp;Reduction_Priority'!AH$1,FALSE)))</f>
        <v>2</v>
      </c>
      <c r="AI103" s="147">
        <f>IF($B103="","",IF(VLOOKUP($B103,'RouteDetail&amp;ReductionPrioritySr'!$B$5:$AT$566,'Route_Detail&amp;Reduction_Priority'!AI$1,FALSE)="","",VLOOKUP($B103,'RouteDetail&amp;ReductionPrioritySr'!$B$5:$AT$566,'Route_Detail&amp;Reduction_Priority'!AI$1,FALSE)))</f>
        <v>1</v>
      </c>
      <c r="AJ103" s="147">
        <f>IF($B103="","",IF(VLOOKUP($B103,'RouteDetail&amp;ReductionPrioritySr'!$B$5:$AT$566,'Route_Detail&amp;Reduction_Priority'!AJ$1,FALSE)="","",VLOOKUP($B103,'RouteDetail&amp;ReductionPrioritySr'!$B$5:$AT$566,'Route_Detail&amp;Reduction_Priority'!AJ$1,FALSE)))</f>
        <v>2</v>
      </c>
      <c r="AK103" s="147">
        <f>IF($B103="","",IF(VLOOKUP($B103,'RouteDetail&amp;ReductionPrioritySr'!$B$5:$AT$566,'Route_Detail&amp;Reduction_Priority'!AK$1,FALSE)="","",VLOOKUP($B103,'RouteDetail&amp;ReductionPrioritySr'!$B$5:$AT$566,'Route_Detail&amp;Reduction_Priority'!AK$1,FALSE)))</f>
        <v>2</v>
      </c>
    </row>
    <row r="104" spans="1:37" ht="15" customHeight="1" x14ac:dyDescent="0.25">
      <c r="A104">
        <v>82</v>
      </c>
      <c r="B104" s="110" t="str">
        <f>IF(HLOOKUP($C$3,'Route by Jurisdiction'!$A$1:$AP$214,A104,FALSE)="","",HLOOKUP($C$3,'Route by Jurisdiction'!$A$1:$AP$214,A104,FALSE))</f>
        <v>118EX</v>
      </c>
      <c r="C104" s="110" t="str">
        <f>IF($B104="","",IF(VLOOKUP($B104,'RouteDetail&amp;ReductionPrioritySr'!$B$5:$T$566,'Route_Detail&amp;Reduction_Priority'!C$1,FALSE)="","",VLOOKUP($B104,'RouteDetail&amp;ReductionPrioritySr'!$B$5:$T$566,'Route_Detail&amp;Reduction_Priority'!C$1,FALSE)))</f>
        <v>118EX*</v>
      </c>
      <c r="D104" s="71" t="str">
        <f>IF($B104="","",IF(VLOOKUP($B104,'RouteDetail&amp;ReductionPrioritySr'!$B$5:$T$566,'Route_Detail&amp;Reduction_Priority'!D$1,FALSE)="","",VLOOKUP($B104,'RouteDetail&amp;ReductionPrioritySr'!$B$5:$T$566,'Route_Detail&amp;Reduction_Priority'!D$1,FALSE)))</f>
        <v>Tahlequah - Seattle CBD via ferry</v>
      </c>
      <c r="E104" s="170">
        <f>IF($B104="","",IF(VLOOKUP($B104,'RouteDetail&amp;ReductionPrioritySr'!$B$5:$T$566,'Route_Detail&amp;Reduction_Priority'!E$1,FALSE)="","",VLOOKUP($B104,'RouteDetail&amp;ReductionPrioritySr'!$B$5:$T$566,'Route_Detail&amp;Reduction_Priority'!E$1,FALSE)))</f>
        <v>21</v>
      </c>
      <c r="F104" s="162">
        <f>IF($B104="","",IF(VLOOKUP($B104,'RouteDetail&amp;ReductionPrioritySr'!$B$5:$T$566,'Route_Detail&amp;Reduction_Priority'!F$1,FALSE)="","",VLOOKUP($B104,'RouteDetail&amp;ReductionPrioritySr'!$B$5:$T$566,'Route_Detail&amp;Reduction_Priority'!F$1,FALSE)))</f>
        <v>10.199999999999999</v>
      </c>
      <c r="G104" s="162" t="str">
        <f>IF($B104="","",IF(VLOOKUP($B104,'RouteDetail&amp;ReductionPrioritySr'!$B$5:$T$566,'Route_Detail&amp;Reduction_Priority'!G$1,FALSE)="","",VLOOKUP($B104,'RouteDetail&amp;ReductionPrioritySr'!$B$5:$T$566,'Route_Detail&amp;Reduction_Priority'!G$1,FALSE)))</f>
        <v xml:space="preserve"> </v>
      </c>
      <c r="H104" s="162" t="str">
        <f>IF($B104="","",IF(VLOOKUP($B104,'RouteDetail&amp;ReductionPrioritySr'!$B$5:$T$566,'Route_Detail&amp;Reduction_Priority'!H$1,FALSE)="","",VLOOKUP($B104,'RouteDetail&amp;ReductionPrioritySr'!$B$5:$T$566,'Route_Detail&amp;Reduction_Priority'!H$1,FALSE)))</f>
        <v xml:space="preserve"> </v>
      </c>
      <c r="I104" s="162" t="str">
        <f>IF($B104="","",IF(VLOOKUP($B104,'RouteDetail&amp;ReductionPrioritySr'!$B$5:$T$566,'Route_Detail&amp;Reduction_Priority'!I$1,FALSE)="","",VLOOKUP($B104,'RouteDetail&amp;ReductionPrioritySr'!$B$5:$T$566,'Route_Detail&amp;Reduction_Priority'!I$1,FALSE)))</f>
        <v xml:space="preserve"> </v>
      </c>
      <c r="J104" s="171" t="str">
        <f>IF($B104="","",IF(VLOOKUP($B104,'RouteDetail&amp;ReductionPrioritySr'!$B$5:$T$566,'Route_Detail&amp;Reduction_Priority'!J$1,FALSE)="","",VLOOKUP($B104,'RouteDetail&amp;ReductionPrioritySr'!$B$5:$T$566,'Route_Detail&amp;Reduction_Priority'!J$1,FALSE)))</f>
        <v xml:space="preserve"> </v>
      </c>
      <c r="K104" s="62" t="str">
        <f>IF($B104="","",IF(VLOOKUP($B104,'RouteDetail&amp;ReductionPrioritySr'!$B$5:$T$566,'Route_Detail&amp;Reduction_Priority'!K$1,FALSE)="","",VLOOKUP($B104,'RouteDetail&amp;ReductionPrioritySr'!$B$5:$T$566,'Route_Detail&amp;Reduction_Priority'!K$1,FALSE)))</f>
        <v>Peak</v>
      </c>
      <c r="L104" s="62" t="str">
        <f>IF($B104="","",IF(VLOOKUP($B104,'RouteDetail&amp;ReductionPrioritySr'!$B$5:$T$566,'Route_Detail&amp;Reduction_Priority'!L$1,FALSE)="","",VLOOKUP($B104,'RouteDetail&amp;ReductionPrioritySr'!$B$5:$T$566,'Route_Detail&amp;Reduction_Priority'!L$1,FALSE)))</f>
        <v>Peak</v>
      </c>
      <c r="M104" s="110" t="str">
        <f>IF($B104="","",IF(VLOOKUP($B104,'RouteDetail&amp;ReductionPrioritySr'!$B$5:$T$566,'Route_Detail&amp;Reduction_Priority'!M$1,FALSE)="","",VLOOKUP($B104,'RouteDetail&amp;ReductionPrioritySr'!$B$5:$T$566,'Route_Detail&amp;Reduction_Priority'!M$1,FALSE)))</f>
        <v>Yes</v>
      </c>
      <c r="N104" s="112" t="str">
        <f>IF($B104="","",IF(VLOOKUP($B104,'RouteDetail&amp;ReductionPrioritySr'!$B$5:$T$566,'Route_Detail&amp;Reduction_Priority'!N$1,FALSE)="","",VLOOKUP($B104,'RouteDetail&amp;ReductionPrioritySr'!$B$5:$T$566,'Route_Detail&amp;Reduction_Priority'!N$1,FALSE)))</f>
        <v>Yes</v>
      </c>
      <c r="O104" s="110" t="str">
        <f>IF($B104="","",IF(VLOOKUP($B104,'RouteDetail&amp;ReductionPrioritySr'!$B$5:$T$566,'Route_Detail&amp;Reduction_Priority'!O$1,FALSE)="","",VLOOKUP($B104,'RouteDetail&amp;ReductionPrioritySr'!$B$5:$T$566,'Route_Detail&amp;Reduction_Priority'!O$1,FALSE)))</f>
        <v>Peak</v>
      </c>
      <c r="P104" s="111" t="str">
        <f>IF($B104="","",IF(VLOOKUP($B104,'RouteDetail&amp;ReductionPrioritySr'!$B$5:$T$566,'Route_Detail&amp;Reduction_Priority'!P$1,FALSE)="","",VLOOKUP($B104,'RouteDetail&amp;ReductionPrioritySr'!$B$5:$T$566,'Route_Detail&amp;Reduction_Priority'!P$1,FALSE)))</f>
        <v>Peak</v>
      </c>
      <c r="Q104" s="112" t="str">
        <f>IF($B104="","",IF(VLOOKUP($B104,'RouteDetail&amp;ReductionPrioritySr'!$B$5:$T$566,'Route_Detail&amp;Reduction_Priority'!Q$1,FALSE)="","",VLOOKUP($B104,'RouteDetail&amp;ReductionPrioritySr'!$B$5:$T$566,'Route_Detail&amp;Reduction_Priority'!Q$1,FALSE)))</f>
        <v>Peak</v>
      </c>
      <c r="R104" s="110">
        <f>IF($B104="","",IF(VLOOKUP($B104,'RouteDetail&amp;ReductionPrioritySr'!$B$5:$T$566,'Route_Detail&amp;Reduction_Priority'!R$1,FALSE)="","",VLOOKUP($B104,'RouteDetail&amp;ReductionPrioritySr'!$B$5:$T$566,'Route_Detail&amp;Reduction_Priority'!R$1,FALSE)))</f>
        <v>3</v>
      </c>
      <c r="S104" s="111" t="str">
        <f>IF($B104="","",IF(VLOOKUP($B104,'RouteDetail&amp;ReductionPrioritySr'!$B$5:$T$566,'Route_Detail&amp;Reduction_Priority'!S$1,FALSE)="","",VLOOKUP($B104,'RouteDetail&amp;ReductionPrioritySr'!$B$5:$T$566,'Route_Detail&amp;Reduction_Priority'!S$1,FALSE)))</f>
        <v>-</v>
      </c>
      <c r="T104" s="175" t="str">
        <f>IF($B104="","",IF(VLOOKUP($B104,'RouteDetail&amp;ReductionPrioritySr'!$B$5:$T$566,'Route_Detail&amp;Reduction_Priority'!T$1,FALSE)="","",VLOOKUP($B104,'RouteDetail&amp;ReductionPrioritySr'!$B$5:$T$566,'Route_Detail&amp;Reduction_Priority'!T$1,FALSE)))</f>
        <v>-</v>
      </c>
      <c r="U104" s="348" t="str">
        <f>IF($B104="","",IF(VLOOKUP($B104,'RouteDetail&amp;ReductionPrioritySr'!$B$5:$AT$566,'Route_Detail&amp;Reduction_Priority'!U$1,FALSE)="","",VLOOKUP($B104,'RouteDetail&amp;ReductionPrioritySr'!$B$5:$AT$566,'Route_Detail&amp;Reduction_Priority'!U$1,FALSE)))</f>
        <v>Revised</v>
      </c>
      <c r="V104" s="53" t="str">
        <f>IF($B104="","",IF(VLOOKUP($B104,'RouteDetail&amp;ReductionPrioritySr'!$B$5:$AT$566,'Route_Detail&amp;Reduction_Priority'!V$1,FALSE)=0,"",VLOOKUP($B104,'RouteDetail&amp;ReductionPrioritySr'!$B$5:$AT$566,'Route_Detail&amp;Reduction_Priority'!V$1,FALSE)))</f>
        <v>Restructure</v>
      </c>
      <c r="W104" s="358">
        <f>IF($B104="","",IF(VLOOKUP($B104,'RouteDetail&amp;ReductionPrioritySr'!$B$5:$AT$566,'Route_Detail&amp;Reduction_Priority'!W$1,FALSE)=0,"",VLOOKUP($B104,'RouteDetail&amp;ReductionPrioritySr'!$B$5:$AT$566,'Route_Detail&amp;Reduction_Priority'!W$1,FALSE)))</f>
        <v>42248</v>
      </c>
      <c r="X104" s="395" t="str">
        <f>IF($B104="","",IF(VLOOKUP($B104,'RouteDetail&amp;ReductionPrioritySr'!$B$5:$AT$566,'Route_Detail&amp;Reduction_Priority'!X$1,FALSE)="","",VLOOKUP($B104,'RouteDetail&amp;ReductionPrioritySr'!$B$5:$AT$566,'Route_Detail&amp;Reduction_Priority'!X$1,FALSE)))</f>
        <v>Reduce one morning and one afternoon trip.</v>
      </c>
      <c r="Y104" s="110" t="str">
        <f>IF($B104="","",IF(VLOOKUP($B104,'RouteDetail&amp;ReductionPrioritySr'!$B$5:$AT$566,'Route_Detail&amp;Reduction_Priority'!Y$1,FALSE)="","",VLOOKUP($B104,'RouteDetail&amp;ReductionPrioritySr'!$B$5:$AT$566,'Route_Detail&amp;Reduction_Priority'!Y$1,FALSE)))</f>
        <v/>
      </c>
      <c r="Z104" s="178" t="str">
        <f>IF($B104="","",IF(VLOOKUP($B104,'RouteDetail&amp;ReductionPrioritySr'!$B$5:$AT$566,'Route_Detail&amp;Reduction_Priority'!Z$1,FALSE)="","",VLOOKUP($B104,'RouteDetail&amp;ReductionPrioritySr'!$B$5:$AT$566,'Route_Detail&amp;Reduction_Priority'!Z$1,FALSE)))</f>
        <v/>
      </c>
      <c r="AA104" s="178" t="str">
        <f>IF($B104="","",IF(VLOOKUP($B104,'RouteDetail&amp;ReductionPrioritySr'!$B$5:$AT$566,'Route_Detail&amp;Reduction_Priority'!AA$1,FALSE)="","",VLOOKUP($B104,'RouteDetail&amp;ReductionPrioritySr'!$B$5:$AT$566,'Route_Detail&amp;Reduction_Priority'!AA$1,FALSE)))</f>
        <v/>
      </c>
      <c r="AB104" s="178" t="str">
        <f>IF($B104="","",IF(VLOOKUP($B104,'RouteDetail&amp;ReductionPrioritySr'!$B$5:$AT$566,'Route_Detail&amp;Reduction_Priority'!AB$1,FALSE)="","",VLOOKUP($B104,'RouteDetail&amp;ReductionPrioritySr'!$B$5:$AT$566,'Route_Detail&amp;Reduction_Priority'!AB$1,FALSE)))</f>
        <v/>
      </c>
      <c r="AC104" s="178" t="str">
        <f>IF($B104="","",IF(VLOOKUP($B104,'RouteDetail&amp;ReductionPrioritySr'!$B$5:$AT$566,'Route_Detail&amp;Reduction_Priority'!AC$1,FALSE)="","",VLOOKUP($B104,'RouteDetail&amp;ReductionPrioritySr'!$B$5:$AT$566,'Route_Detail&amp;Reduction_Priority'!AC$1,FALSE)))</f>
        <v/>
      </c>
      <c r="AD104" s="350" t="str">
        <f>IF($B104="","",IF(VLOOKUP($B104,'RouteDetail&amp;ReductionPrioritySr'!$B$5:$AT$566,'Route_Detail&amp;Reduction_Priority'!AD$1,FALSE)=0,"",VLOOKUP($B104,'RouteDetail&amp;ReductionPrioritySr'!$B$5:$AT$566,'Route_Detail&amp;Reduction_Priority'!AD$1,FALSE)))</f>
        <v/>
      </c>
      <c r="AE104" s="397" t="str">
        <f>IF($B104="","",IF(VLOOKUP($B104,'RouteDetail&amp;ReductionPrioritySr'!$B$5:$AT$566,'Route_Detail&amp;Reduction_Priority'!AE$1,FALSE)=0,"",VLOOKUP($B104,'RouteDetail&amp;ReductionPrioritySr'!$B$5:$AT$566,'Route_Detail&amp;Reduction_Priority'!AE$1,FALSE)))</f>
        <v/>
      </c>
      <c r="AF104" s="147">
        <f>IF($B104="","",IF(VLOOKUP($B104,'RouteDetail&amp;ReductionPrioritySr'!$B$5:$AT$566,'Route_Detail&amp;Reduction_Priority'!AF$1,FALSE)="","",VLOOKUP($B104,'RouteDetail&amp;ReductionPrioritySr'!$B$5:$AT$566,'Route_Detail&amp;Reduction_Priority'!AF$1,FALSE)))</f>
        <v>1</v>
      </c>
      <c r="AG104" s="147">
        <f>IF($B104="","",IF(VLOOKUP($B104,'RouteDetail&amp;ReductionPrioritySr'!$B$5:$AT$566,'Route_Detail&amp;Reduction_Priority'!AG$1,FALSE)="","",VLOOKUP($B104,'RouteDetail&amp;ReductionPrioritySr'!$B$5:$AT$566,'Route_Detail&amp;Reduction_Priority'!AG$1,FALSE)))</f>
        <v>1</v>
      </c>
      <c r="AH104" s="147" t="str">
        <f>IF($B104="","",IF(VLOOKUP($B104,'RouteDetail&amp;ReductionPrioritySr'!$B$5:$AT$566,'Route_Detail&amp;Reduction_Priority'!AH$1,FALSE)="","",VLOOKUP($B104,'RouteDetail&amp;ReductionPrioritySr'!$B$5:$AT$566,'Route_Detail&amp;Reduction_Priority'!AH$1,FALSE)))</f>
        <v/>
      </c>
      <c r="AI104" s="147" t="str">
        <f>IF($B104="","",IF(VLOOKUP($B104,'RouteDetail&amp;ReductionPrioritySr'!$B$5:$AT$566,'Route_Detail&amp;Reduction_Priority'!AI$1,FALSE)="","",VLOOKUP($B104,'RouteDetail&amp;ReductionPrioritySr'!$B$5:$AT$566,'Route_Detail&amp;Reduction_Priority'!AI$1,FALSE)))</f>
        <v/>
      </c>
      <c r="AJ104" s="147" t="str">
        <f>IF($B104="","",IF(VLOOKUP($B104,'RouteDetail&amp;ReductionPrioritySr'!$B$5:$AT$566,'Route_Detail&amp;Reduction_Priority'!AJ$1,FALSE)="","",VLOOKUP($B104,'RouteDetail&amp;ReductionPrioritySr'!$B$5:$AT$566,'Route_Detail&amp;Reduction_Priority'!AJ$1,FALSE)))</f>
        <v/>
      </c>
      <c r="AK104" s="147" t="str">
        <f>IF($B104="","",IF(VLOOKUP($B104,'RouteDetail&amp;ReductionPrioritySr'!$B$5:$AT$566,'Route_Detail&amp;Reduction_Priority'!AK$1,FALSE)="","",VLOOKUP($B104,'RouteDetail&amp;ReductionPrioritySr'!$B$5:$AT$566,'Route_Detail&amp;Reduction_Priority'!AK$1,FALSE)))</f>
        <v/>
      </c>
    </row>
    <row r="105" spans="1:37" ht="15" customHeight="1" x14ac:dyDescent="0.25">
      <c r="A105">
        <v>83</v>
      </c>
      <c r="B105" s="110">
        <f>IF(HLOOKUP($C$3,'Route by Jurisdiction'!$A$1:$AP$214,A105,FALSE)="","",HLOOKUP($C$3,'Route by Jurisdiction'!$A$1:$AP$214,A105,FALSE))</f>
        <v>119</v>
      </c>
      <c r="C105" s="110" t="str">
        <f>IF($B105="","",IF(VLOOKUP($B105,'RouteDetail&amp;ReductionPrioritySr'!$B$5:$T$566,'Route_Detail&amp;Reduction_Priority'!C$1,FALSE)="","",VLOOKUP($B105,'RouteDetail&amp;ReductionPrioritySr'!$B$5:$T$566,'Route_Detail&amp;Reduction_Priority'!C$1,FALSE)))</f>
        <v>119</v>
      </c>
      <c r="D105" s="71" t="str">
        <f>IF($B105="","",IF(VLOOKUP($B105,'RouteDetail&amp;ReductionPrioritySr'!$B$5:$T$566,'Route_Detail&amp;Reduction_Priority'!D$1,FALSE)="","",VLOOKUP($B105,'RouteDetail&amp;ReductionPrioritySr'!$B$5:$T$566,'Route_Detail&amp;Reduction_Priority'!D$1,FALSE)))</f>
        <v>Dockton - Vashon</v>
      </c>
      <c r="E105" s="170">
        <f>IF($B105="","",IF(VLOOKUP($B105,'RouteDetail&amp;ReductionPrioritySr'!$B$5:$T$566,'Route_Detail&amp;Reduction_Priority'!E$1,FALSE)="","",VLOOKUP($B105,'RouteDetail&amp;ReductionPrioritySr'!$B$5:$T$566,'Route_Detail&amp;Reduction_Priority'!E$1,FALSE)))</f>
        <v>13.4</v>
      </c>
      <c r="F105" s="162">
        <f>IF($B105="","",IF(VLOOKUP($B105,'RouteDetail&amp;ReductionPrioritySr'!$B$5:$T$566,'Route_Detail&amp;Reduction_Priority'!F$1,FALSE)="","",VLOOKUP($B105,'RouteDetail&amp;ReductionPrioritySr'!$B$5:$T$566,'Route_Detail&amp;Reduction_Priority'!F$1,FALSE)))</f>
        <v>2.2999999999999998</v>
      </c>
      <c r="G105" s="162">
        <f>IF($B105="","",IF(VLOOKUP($B105,'RouteDetail&amp;ReductionPrioritySr'!$B$5:$T$566,'Route_Detail&amp;Reduction_Priority'!G$1,FALSE)="","",VLOOKUP($B105,'RouteDetail&amp;ReductionPrioritySr'!$B$5:$T$566,'Route_Detail&amp;Reduction_Priority'!G$1,FALSE)))</f>
        <v>10.1</v>
      </c>
      <c r="H105" s="162">
        <f>IF($B105="","",IF(VLOOKUP($B105,'RouteDetail&amp;ReductionPrioritySr'!$B$5:$T$566,'Route_Detail&amp;Reduction_Priority'!H$1,FALSE)="","",VLOOKUP($B105,'RouteDetail&amp;ReductionPrioritySr'!$B$5:$T$566,'Route_Detail&amp;Reduction_Priority'!H$1,FALSE)))</f>
        <v>1.3</v>
      </c>
      <c r="I105" s="162" t="str">
        <f>IF($B105="","",IF(VLOOKUP($B105,'RouteDetail&amp;ReductionPrioritySr'!$B$5:$T$566,'Route_Detail&amp;Reduction_Priority'!I$1,FALSE)="","",VLOOKUP($B105,'RouteDetail&amp;ReductionPrioritySr'!$B$5:$T$566,'Route_Detail&amp;Reduction_Priority'!I$1,FALSE)))</f>
        <v xml:space="preserve"> </v>
      </c>
      <c r="J105" s="171" t="str">
        <f>IF($B105="","",IF(VLOOKUP($B105,'RouteDetail&amp;ReductionPrioritySr'!$B$5:$T$566,'Route_Detail&amp;Reduction_Priority'!J$1,FALSE)="","",VLOOKUP($B105,'RouteDetail&amp;ReductionPrioritySr'!$B$5:$T$566,'Route_Detail&amp;Reduction_Priority'!J$1,FALSE)))</f>
        <v xml:space="preserve"> </v>
      </c>
      <c r="K105" s="62" t="str">
        <f>IF($B105="","",IF(VLOOKUP($B105,'RouteDetail&amp;ReductionPrioritySr'!$B$5:$T$566,'Route_Detail&amp;Reduction_Priority'!K$1,FALSE)="","",VLOOKUP($B105,'RouteDetail&amp;ReductionPrioritySr'!$B$5:$T$566,'Route_Detail&amp;Reduction_Priority'!K$1,FALSE)))</f>
        <v>None</v>
      </c>
      <c r="L105" s="62" t="str">
        <f>IF($B105="","",IF(VLOOKUP($B105,'RouteDetail&amp;ReductionPrioritySr'!$B$5:$T$566,'Route_Detail&amp;Reduction_Priority'!L$1,FALSE)="","",VLOOKUP($B105,'RouteDetail&amp;ReductionPrioritySr'!$B$5:$T$566,'Route_Detail&amp;Reduction_Priority'!L$1,FALSE)))</f>
        <v>None</v>
      </c>
      <c r="M105" s="110" t="str">
        <f>IF($B105="","",IF(VLOOKUP($B105,'RouteDetail&amp;ReductionPrioritySr'!$B$5:$T$566,'Route_Detail&amp;Reduction_Priority'!M$1,FALSE)="","",VLOOKUP($B105,'RouteDetail&amp;ReductionPrioritySr'!$B$5:$T$566,'Route_Detail&amp;Reduction_Priority'!M$1,FALSE)))</f>
        <v/>
      </c>
      <c r="N105" s="112" t="str">
        <f>IF($B105="","",IF(VLOOKUP($B105,'RouteDetail&amp;ReductionPrioritySr'!$B$5:$T$566,'Route_Detail&amp;Reduction_Priority'!N$1,FALSE)="","",VLOOKUP($B105,'RouteDetail&amp;ReductionPrioritySr'!$B$5:$T$566,'Route_Detail&amp;Reduction_Priority'!N$1,FALSE)))</f>
        <v/>
      </c>
      <c r="O105" s="110" t="str">
        <f>IF($B105="","",IF(VLOOKUP($B105,'RouteDetail&amp;ReductionPrioritySr'!$B$5:$T$566,'Route_Detail&amp;Reduction_Priority'!O$1,FALSE)="","",VLOOKUP($B105,'RouteDetail&amp;ReductionPrioritySr'!$B$5:$T$566,'Route_Detail&amp;Reduction_Priority'!O$1,FALSE)))</f>
        <v>None</v>
      </c>
      <c r="P105" s="111" t="str">
        <f>IF($B105="","",IF(VLOOKUP($B105,'RouteDetail&amp;ReductionPrioritySr'!$B$5:$T$566,'Route_Detail&amp;Reduction_Priority'!P$1,FALSE)="","",VLOOKUP($B105,'RouteDetail&amp;ReductionPrioritySr'!$B$5:$T$566,'Route_Detail&amp;Reduction_Priority'!P$1,FALSE)))</f>
        <v>None</v>
      </c>
      <c r="Q105" s="112" t="str">
        <f>IF($B105="","",IF(VLOOKUP($B105,'RouteDetail&amp;ReductionPrioritySr'!$B$5:$T$566,'Route_Detail&amp;Reduction_Priority'!Q$1,FALSE)="","",VLOOKUP($B105,'RouteDetail&amp;ReductionPrioritySr'!$B$5:$T$566,'Route_Detail&amp;Reduction_Priority'!Q$1,FALSE)))</f>
        <v>None</v>
      </c>
      <c r="R105" s="110">
        <f>IF($B105="","",IF(VLOOKUP($B105,'RouteDetail&amp;ReductionPrioritySr'!$B$5:$T$566,'Route_Detail&amp;Reduction_Priority'!R$1,FALSE)="","",VLOOKUP($B105,'RouteDetail&amp;ReductionPrioritySr'!$B$5:$T$566,'Route_Detail&amp;Reduction_Priority'!R$1,FALSE)))</f>
        <v>1</v>
      </c>
      <c r="S105" s="111">
        <f>IF($B105="","",IF(VLOOKUP($B105,'RouteDetail&amp;ReductionPrioritySr'!$B$5:$T$566,'Route_Detail&amp;Reduction_Priority'!S$1,FALSE)="","",VLOOKUP($B105,'RouteDetail&amp;ReductionPrioritySr'!$B$5:$T$566,'Route_Detail&amp;Reduction_Priority'!S$1,FALSE)))</f>
        <v>1</v>
      </c>
      <c r="T105" s="175" t="str">
        <f>IF($B105="","",IF(VLOOKUP($B105,'RouteDetail&amp;ReductionPrioritySr'!$B$5:$T$566,'Route_Detail&amp;Reduction_Priority'!T$1,FALSE)="","",VLOOKUP($B105,'RouteDetail&amp;ReductionPrioritySr'!$B$5:$T$566,'Route_Detail&amp;Reduction_Priority'!T$1,FALSE)))</f>
        <v>-</v>
      </c>
      <c r="U105" s="348" t="str">
        <f>IF($B105="","",IF(VLOOKUP($B105,'RouteDetail&amp;ReductionPrioritySr'!$B$5:$AT$566,'Route_Detail&amp;Reduction_Priority'!U$1,FALSE)="","",VLOOKUP($B105,'RouteDetail&amp;ReductionPrioritySr'!$B$5:$AT$566,'Route_Detail&amp;Reduction_Priority'!U$1,FALSE)))</f>
        <v>Revised</v>
      </c>
      <c r="V105" s="53" t="str">
        <f>IF($B105="","",IF(VLOOKUP($B105,'RouteDetail&amp;ReductionPrioritySr'!$B$5:$AT$566,'Route_Detail&amp;Reduction_Priority'!V$1,FALSE)=0,"",VLOOKUP($B105,'RouteDetail&amp;ReductionPrioritySr'!$B$5:$AT$566,'Route_Detail&amp;Reduction_Priority'!V$1,FALSE)))</f>
        <v>Lowest performing</v>
      </c>
      <c r="W105" s="358">
        <f>IF($B105="","",IF(VLOOKUP($B105,'RouteDetail&amp;ReductionPrioritySr'!$B$5:$AT$566,'Route_Detail&amp;Reduction_Priority'!W$1,FALSE)=0,"",VLOOKUP($B105,'RouteDetail&amp;ReductionPrioritySr'!$B$5:$AT$566,'Route_Detail&amp;Reduction_Priority'!W$1,FALSE)))</f>
        <v>42248</v>
      </c>
      <c r="X105" s="395" t="str">
        <f>IF($B105="","",IF(VLOOKUP($B105,'RouteDetail&amp;ReductionPrioritySr'!$B$5:$AT$566,'Route_Detail&amp;Reduction_Priority'!X$1,FALSE)="","",VLOOKUP($B105,'RouteDetail&amp;ReductionPrioritySr'!$B$5:$AT$566,'Route_Detail&amp;Reduction_Priority'!X$1,FALSE)))</f>
        <v>Weekday service would be reduced with trips operating less frequently during the day.</v>
      </c>
      <c r="Y105" s="110">
        <f>IF($B105="","",IF(VLOOKUP($B105,'RouteDetail&amp;ReductionPrioritySr'!$B$5:$AT$566,'Route_Detail&amp;Reduction_Priority'!Y$1,FALSE)="","",VLOOKUP($B105,'RouteDetail&amp;ReductionPrioritySr'!$B$5:$AT$566,'Route_Detail&amp;Reduction_Priority'!Y$1,FALSE)))</f>
        <v>120</v>
      </c>
      <c r="Z105" s="178">
        <f>IF($B105="","",IF(VLOOKUP($B105,'RouteDetail&amp;ReductionPrioritySr'!$B$5:$AT$566,'Route_Detail&amp;Reduction_Priority'!Z$1,FALSE)="","",VLOOKUP($B105,'RouteDetail&amp;ReductionPrioritySr'!$B$5:$AT$566,'Route_Detail&amp;Reduction_Priority'!Z$1,FALSE)))</f>
        <v>240</v>
      </c>
      <c r="AA105" s="178" t="str">
        <f>IF($B105="","",IF(VLOOKUP($B105,'RouteDetail&amp;ReductionPrioritySr'!$B$5:$AT$566,'Route_Detail&amp;Reduction_Priority'!AA$1,FALSE)="","",VLOOKUP($B105,'RouteDetail&amp;ReductionPrioritySr'!$B$5:$AT$566,'Route_Detail&amp;Reduction_Priority'!AA$1,FALSE)))</f>
        <v/>
      </c>
      <c r="AB105" s="178" t="str">
        <f>IF($B105="","",IF(VLOOKUP($B105,'RouteDetail&amp;ReductionPrioritySr'!$B$5:$AT$566,'Route_Detail&amp;Reduction_Priority'!AB$1,FALSE)="","",VLOOKUP($B105,'RouteDetail&amp;ReductionPrioritySr'!$B$5:$AT$566,'Route_Detail&amp;Reduction_Priority'!AB$1,FALSE)))</f>
        <v/>
      </c>
      <c r="AC105" s="178" t="str">
        <f>IF($B105="","",IF(VLOOKUP($B105,'RouteDetail&amp;ReductionPrioritySr'!$B$5:$AT$566,'Route_Detail&amp;Reduction_Priority'!AC$1,FALSE)="","",VLOOKUP($B105,'RouteDetail&amp;ReductionPrioritySr'!$B$5:$AT$566,'Route_Detail&amp;Reduction_Priority'!AC$1,FALSE)))</f>
        <v/>
      </c>
      <c r="AD105" s="350" t="str">
        <f>IF($B105="","",IF(VLOOKUP($B105,'RouteDetail&amp;ReductionPrioritySr'!$B$5:$AT$566,'Route_Detail&amp;Reduction_Priority'!AD$1,FALSE)=0,"",VLOOKUP($B105,'RouteDetail&amp;ReductionPrioritySr'!$B$5:$AT$566,'Route_Detail&amp;Reduction_Priority'!AD$1,FALSE)))</f>
        <v>Before 5:00 PM</v>
      </c>
      <c r="AE105" s="397" t="str">
        <f>IF($B105="","",IF(VLOOKUP($B105,'RouteDetail&amp;ReductionPrioritySr'!$B$5:$AT$566,'Route_Detail&amp;Reduction_Priority'!AE$1,FALSE)=0,"",VLOOKUP($B105,'RouteDetail&amp;ReductionPrioritySr'!$B$5:$AT$566,'Route_Detail&amp;Reduction_Priority'!AE$1,FALSE)))</f>
        <v/>
      </c>
      <c r="AF105" s="147">
        <f>IF($B105="","",IF(VLOOKUP($B105,'RouteDetail&amp;ReductionPrioritySr'!$B$5:$AT$566,'Route_Detail&amp;Reduction_Priority'!AF$1,FALSE)="","",VLOOKUP($B105,'RouteDetail&amp;ReductionPrioritySr'!$B$5:$AT$566,'Route_Detail&amp;Reduction_Priority'!AF$1,FALSE)))</f>
        <v>2</v>
      </c>
      <c r="AG105" s="147">
        <f>IF($B105="","",IF(VLOOKUP($B105,'RouteDetail&amp;ReductionPrioritySr'!$B$5:$AT$566,'Route_Detail&amp;Reduction_Priority'!AG$1,FALSE)="","",VLOOKUP($B105,'RouteDetail&amp;ReductionPrioritySr'!$B$5:$AT$566,'Route_Detail&amp;Reduction_Priority'!AG$1,FALSE)))</f>
        <v>1</v>
      </c>
      <c r="AH105" s="147">
        <f>IF($B105="","",IF(VLOOKUP($B105,'RouteDetail&amp;ReductionPrioritySr'!$B$5:$AT$566,'Route_Detail&amp;Reduction_Priority'!AH$1,FALSE)="","",VLOOKUP($B105,'RouteDetail&amp;ReductionPrioritySr'!$B$5:$AT$566,'Route_Detail&amp;Reduction_Priority'!AH$1,FALSE)))</f>
        <v>1</v>
      </c>
      <c r="AI105" s="147">
        <f>IF($B105="","",IF(VLOOKUP($B105,'RouteDetail&amp;ReductionPrioritySr'!$B$5:$AT$566,'Route_Detail&amp;Reduction_Priority'!AI$1,FALSE)="","",VLOOKUP($B105,'RouteDetail&amp;ReductionPrioritySr'!$B$5:$AT$566,'Route_Detail&amp;Reduction_Priority'!AI$1,FALSE)))</f>
        <v>1</v>
      </c>
      <c r="AJ105" s="147" t="str">
        <f>IF($B105="","",IF(VLOOKUP($B105,'RouteDetail&amp;ReductionPrioritySr'!$B$5:$AT$566,'Route_Detail&amp;Reduction_Priority'!AJ$1,FALSE)="","",VLOOKUP($B105,'RouteDetail&amp;ReductionPrioritySr'!$B$5:$AT$566,'Route_Detail&amp;Reduction_Priority'!AJ$1,FALSE)))</f>
        <v/>
      </c>
      <c r="AK105" s="147" t="str">
        <f>IF($B105="","",IF(VLOOKUP($B105,'RouteDetail&amp;ReductionPrioritySr'!$B$5:$AT$566,'Route_Detail&amp;Reduction_Priority'!AK$1,FALSE)="","",VLOOKUP($B105,'RouteDetail&amp;ReductionPrioritySr'!$B$5:$AT$566,'Route_Detail&amp;Reduction_Priority'!AK$1,FALSE)))</f>
        <v/>
      </c>
    </row>
    <row r="106" spans="1:37" ht="15" customHeight="1" x14ac:dyDescent="0.25">
      <c r="A106">
        <v>84</v>
      </c>
      <c r="B106" s="110" t="str">
        <f>IF(HLOOKUP($C$3,'Route by Jurisdiction'!$A$1:$AP$214,A106,FALSE)="","",HLOOKUP($C$3,'Route by Jurisdiction'!$A$1:$AP$214,A106,FALSE))</f>
        <v>119EX</v>
      </c>
      <c r="C106" s="110" t="str">
        <f>IF($B106="","",IF(VLOOKUP($B106,'RouteDetail&amp;ReductionPrioritySr'!$B$5:$T$566,'Route_Detail&amp;Reduction_Priority'!C$1,FALSE)="","",VLOOKUP($B106,'RouteDetail&amp;ReductionPrioritySr'!$B$5:$T$566,'Route_Detail&amp;Reduction_Priority'!C$1,FALSE)))</f>
        <v>119EX*</v>
      </c>
      <c r="D106" s="71" t="str">
        <f>IF($B106="","",IF(VLOOKUP($B106,'RouteDetail&amp;ReductionPrioritySr'!$B$5:$T$566,'Route_Detail&amp;Reduction_Priority'!D$1,FALSE)="","",VLOOKUP($B106,'RouteDetail&amp;ReductionPrioritySr'!$B$5:$T$566,'Route_Detail&amp;Reduction_Priority'!D$1,FALSE)))</f>
        <v>Dockton - Seattle CBD via ferry</v>
      </c>
      <c r="E106" s="170">
        <f>IF($B106="","",IF(VLOOKUP($B106,'RouteDetail&amp;ReductionPrioritySr'!$B$5:$T$566,'Route_Detail&amp;Reduction_Priority'!E$1,FALSE)="","",VLOOKUP($B106,'RouteDetail&amp;ReductionPrioritySr'!$B$5:$T$566,'Route_Detail&amp;Reduction_Priority'!E$1,FALSE)))</f>
        <v>16.899999999999999</v>
      </c>
      <c r="F106" s="162">
        <f>IF($B106="","",IF(VLOOKUP($B106,'RouteDetail&amp;ReductionPrioritySr'!$B$5:$T$566,'Route_Detail&amp;Reduction_Priority'!F$1,FALSE)="","",VLOOKUP($B106,'RouteDetail&amp;ReductionPrioritySr'!$B$5:$T$566,'Route_Detail&amp;Reduction_Priority'!F$1,FALSE)))</f>
        <v>9.6</v>
      </c>
      <c r="G106" s="162" t="str">
        <f>IF($B106="","",IF(VLOOKUP($B106,'RouteDetail&amp;ReductionPrioritySr'!$B$5:$T$566,'Route_Detail&amp;Reduction_Priority'!G$1,FALSE)="","",VLOOKUP($B106,'RouteDetail&amp;ReductionPrioritySr'!$B$5:$T$566,'Route_Detail&amp;Reduction_Priority'!G$1,FALSE)))</f>
        <v xml:space="preserve"> </v>
      </c>
      <c r="H106" s="162" t="str">
        <f>IF($B106="","",IF(VLOOKUP($B106,'RouteDetail&amp;ReductionPrioritySr'!$B$5:$T$566,'Route_Detail&amp;Reduction_Priority'!H$1,FALSE)="","",VLOOKUP($B106,'RouteDetail&amp;ReductionPrioritySr'!$B$5:$T$566,'Route_Detail&amp;Reduction_Priority'!H$1,FALSE)))</f>
        <v xml:space="preserve"> </v>
      </c>
      <c r="I106" s="162" t="str">
        <f>IF($B106="","",IF(VLOOKUP($B106,'RouteDetail&amp;ReductionPrioritySr'!$B$5:$T$566,'Route_Detail&amp;Reduction_Priority'!I$1,FALSE)="","",VLOOKUP($B106,'RouteDetail&amp;ReductionPrioritySr'!$B$5:$T$566,'Route_Detail&amp;Reduction_Priority'!I$1,FALSE)))</f>
        <v xml:space="preserve"> </v>
      </c>
      <c r="J106" s="171" t="str">
        <f>IF($B106="","",IF(VLOOKUP($B106,'RouteDetail&amp;ReductionPrioritySr'!$B$5:$T$566,'Route_Detail&amp;Reduction_Priority'!J$1,FALSE)="","",VLOOKUP($B106,'RouteDetail&amp;ReductionPrioritySr'!$B$5:$T$566,'Route_Detail&amp;Reduction_Priority'!J$1,FALSE)))</f>
        <v xml:space="preserve"> </v>
      </c>
      <c r="K106" s="62" t="str">
        <f>IF($B106="","",IF(VLOOKUP($B106,'RouteDetail&amp;ReductionPrioritySr'!$B$5:$T$566,'Route_Detail&amp;Reduction_Priority'!K$1,FALSE)="","",VLOOKUP($B106,'RouteDetail&amp;ReductionPrioritySr'!$B$5:$T$566,'Route_Detail&amp;Reduction_Priority'!K$1,FALSE)))</f>
        <v>Peak</v>
      </c>
      <c r="L106" s="62" t="str">
        <f>IF($B106="","",IF(VLOOKUP($B106,'RouteDetail&amp;ReductionPrioritySr'!$B$5:$T$566,'Route_Detail&amp;Reduction_Priority'!L$1,FALSE)="","",VLOOKUP($B106,'RouteDetail&amp;ReductionPrioritySr'!$B$5:$T$566,'Route_Detail&amp;Reduction_Priority'!L$1,FALSE)))</f>
        <v>Peak</v>
      </c>
      <c r="M106" s="110" t="str">
        <f>IF($B106="","",IF(VLOOKUP($B106,'RouteDetail&amp;ReductionPrioritySr'!$B$5:$T$566,'Route_Detail&amp;Reduction_Priority'!M$1,FALSE)="","",VLOOKUP($B106,'RouteDetail&amp;ReductionPrioritySr'!$B$5:$T$566,'Route_Detail&amp;Reduction_Priority'!M$1,FALSE)))</f>
        <v>Yes</v>
      </c>
      <c r="N106" s="112" t="str">
        <f>IF($B106="","",IF(VLOOKUP($B106,'RouteDetail&amp;ReductionPrioritySr'!$B$5:$T$566,'Route_Detail&amp;Reduction_Priority'!N$1,FALSE)="","",VLOOKUP($B106,'RouteDetail&amp;ReductionPrioritySr'!$B$5:$T$566,'Route_Detail&amp;Reduction_Priority'!N$1,FALSE)))</f>
        <v>Yes</v>
      </c>
      <c r="O106" s="110" t="str">
        <f>IF($B106="","",IF(VLOOKUP($B106,'RouteDetail&amp;ReductionPrioritySr'!$B$5:$T$566,'Route_Detail&amp;Reduction_Priority'!O$1,FALSE)="","",VLOOKUP($B106,'RouteDetail&amp;ReductionPrioritySr'!$B$5:$T$566,'Route_Detail&amp;Reduction_Priority'!O$1,FALSE)))</f>
        <v>Peak</v>
      </c>
      <c r="P106" s="111" t="str">
        <f>IF($B106="","",IF(VLOOKUP($B106,'RouteDetail&amp;ReductionPrioritySr'!$B$5:$T$566,'Route_Detail&amp;Reduction_Priority'!P$1,FALSE)="","",VLOOKUP($B106,'RouteDetail&amp;ReductionPrioritySr'!$B$5:$T$566,'Route_Detail&amp;Reduction_Priority'!P$1,FALSE)))</f>
        <v>Peak</v>
      </c>
      <c r="Q106" s="112" t="str">
        <f>IF($B106="","",IF(VLOOKUP($B106,'RouteDetail&amp;ReductionPrioritySr'!$B$5:$T$566,'Route_Detail&amp;Reduction_Priority'!Q$1,FALSE)="","",VLOOKUP($B106,'RouteDetail&amp;ReductionPrioritySr'!$B$5:$T$566,'Route_Detail&amp;Reduction_Priority'!Q$1,FALSE)))</f>
        <v>Peak</v>
      </c>
      <c r="R106" s="110">
        <f>IF($B106="","",IF(VLOOKUP($B106,'RouteDetail&amp;ReductionPrioritySr'!$B$5:$T$566,'Route_Detail&amp;Reduction_Priority'!R$1,FALSE)="","",VLOOKUP($B106,'RouteDetail&amp;ReductionPrioritySr'!$B$5:$T$566,'Route_Detail&amp;Reduction_Priority'!R$1,FALSE)))</f>
        <v>3</v>
      </c>
      <c r="S106" s="111" t="str">
        <f>IF($B106="","",IF(VLOOKUP($B106,'RouteDetail&amp;ReductionPrioritySr'!$B$5:$T$566,'Route_Detail&amp;Reduction_Priority'!S$1,FALSE)="","",VLOOKUP($B106,'RouteDetail&amp;ReductionPrioritySr'!$B$5:$T$566,'Route_Detail&amp;Reduction_Priority'!S$1,FALSE)))</f>
        <v>-</v>
      </c>
      <c r="T106" s="175" t="str">
        <f>IF($B106="","",IF(VLOOKUP($B106,'RouteDetail&amp;ReductionPrioritySr'!$B$5:$T$566,'Route_Detail&amp;Reduction_Priority'!T$1,FALSE)="","",VLOOKUP($B106,'RouteDetail&amp;ReductionPrioritySr'!$B$5:$T$566,'Route_Detail&amp;Reduction_Priority'!T$1,FALSE)))</f>
        <v>-</v>
      </c>
      <c r="U106" s="348" t="str">
        <f>IF($B106="","",IF(VLOOKUP($B106,'RouteDetail&amp;ReductionPrioritySr'!$B$5:$AT$566,'Route_Detail&amp;Reduction_Priority'!U$1,FALSE)="","",VLOOKUP($B106,'RouteDetail&amp;ReductionPrioritySr'!$B$5:$AT$566,'Route_Detail&amp;Reduction_Priority'!U$1,FALSE)))</f>
        <v>Unchanged</v>
      </c>
      <c r="V106" s="53" t="str">
        <f>IF($B106="","",IF(VLOOKUP($B106,'RouteDetail&amp;ReductionPrioritySr'!$B$5:$AT$566,'Route_Detail&amp;Reduction_Priority'!V$1,FALSE)=0,"",VLOOKUP($B106,'RouteDetail&amp;ReductionPrioritySr'!$B$5:$AT$566,'Route_Detail&amp;Reduction_Priority'!V$1,FALSE)))</f>
        <v/>
      </c>
      <c r="W106" s="358" t="str">
        <f>IF($B106="","",IF(VLOOKUP($B106,'RouteDetail&amp;ReductionPrioritySr'!$B$5:$AT$566,'Route_Detail&amp;Reduction_Priority'!W$1,FALSE)=0,"",VLOOKUP($B106,'RouteDetail&amp;ReductionPrioritySr'!$B$5:$AT$566,'Route_Detail&amp;Reduction_Priority'!W$1,FALSE)))</f>
        <v>N/A</v>
      </c>
      <c r="X106" s="395" t="str">
        <f>IF($B106="","",IF(VLOOKUP($B106,'RouteDetail&amp;ReductionPrioritySr'!$B$5:$AT$566,'Route_Detail&amp;Reduction_Priority'!X$1,FALSE)="","",VLOOKUP($B106,'RouteDetail&amp;ReductionPrioritySr'!$B$5:$AT$566,'Route_Detail&amp;Reduction_Priority'!X$1,FALSE)))</f>
        <v>Unchanged</v>
      </c>
      <c r="Y106" s="110" t="str">
        <f>IF($B106="","",IF(VLOOKUP($B106,'RouteDetail&amp;ReductionPrioritySr'!$B$5:$AT$566,'Route_Detail&amp;Reduction_Priority'!Y$1,FALSE)="","",VLOOKUP($B106,'RouteDetail&amp;ReductionPrioritySr'!$B$5:$AT$566,'Route_Detail&amp;Reduction_Priority'!Y$1,FALSE)))</f>
        <v/>
      </c>
      <c r="Z106" s="178" t="str">
        <f>IF($B106="","",IF(VLOOKUP($B106,'RouteDetail&amp;ReductionPrioritySr'!$B$5:$AT$566,'Route_Detail&amp;Reduction_Priority'!Z$1,FALSE)="","",VLOOKUP($B106,'RouteDetail&amp;ReductionPrioritySr'!$B$5:$AT$566,'Route_Detail&amp;Reduction_Priority'!Z$1,FALSE)))</f>
        <v/>
      </c>
      <c r="AA106" s="178" t="str">
        <f>IF($B106="","",IF(VLOOKUP($B106,'RouteDetail&amp;ReductionPrioritySr'!$B$5:$AT$566,'Route_Detail&amp;Reduction_Priority'!AA$1,FALSE)="","",VLOOKUP($B106,'RouteDetail&amp;ReductionPrioritySr'!$B$5:$AT$566,'Route_Detail&amp;Reduction_Priority'!AA$1,FALSE)))</f>
        <v/>
      </c>
      <c r="AB106" s="178" t="str">
        <f>IF($B106="","",IF(VLOOKUP($B106,'RouteDetail&amp;ReductionPrioritySr'!$B$5:$AT$566,'Route_Detail&amp;Reduction_Priority'!AB$1,FALSE)="","",VLOOKUP($B106,'RouteDetail&amp;ReductionPrioritySr'!$B$5:$AT$566,'Route_Detail&amp;Reduction_Priority'!AB$1,FALSE)))</f>
        <v/>
      </c>
      <c r="AC106" s="178" t="str">
        <f>IF($B106="","",IF(VLOOKUP($B106,'RouteDetail&amp;ReductionPrioritySr'!$B$5:$AT$566,'Route_Detail&amp;Reduction_Priority'!AC$1,FALSE)="","",VLOOKUP($B106,'RouteDetail&amp;ReductionPrioritySr'!$B$5:$AT$566,'Route_Detail&amp;Reduction_Priority'!AC$1,FALSE)))</f>
        <v/>
      </c>
      <c r="AD106" s="350" t="str">
        <f>IF($B106="","",IF(VLOOKUP($B106,'RouteDetail&amp;ReductionPrioritySr'!$B$5:$AT$566,'Route_Detail&amp;Reduction_Priority'!AD$1,FALSE)=0,"",VLOOKUP($B106,'RouteDetail&amp;ReductionPrioritySr'!$B$5:$AT$566,'Route_Detail&amp;Reduction_Priority'!AD$1,FALSE)))</f>
        <v/>
      </c>
      <c r="AE106" s="397" t="str">
        <f>IF($B106="","",IF(VLOOKUP($B106,'RouteDetail&amp;ReductionPrioritySr'!$B$5:$AT$566,'Route_Detail&amp;Reduction_Priority'!AE$1,FALSE)=0,"",VLOOKUP($B106,'RouteDetail&amp;ReductionPrioritySr'!$B$5:$AT$566,'Route_Detail&amp;Reduction_Priority'!AE$1,FALSE)))</f>
        <v/>
      </c>
      <c r="AF106" s="147">
        <f>IF($B106="","",IF(VLOOKUP($B106,'RouteDetail&amp;ReductionPrioritySr'!$B$5:$AT$566,'Route_Detail&amp;Reduction_Priority'!AF$1,FALSE)="","",VLOOKUP($B106,'RouteDetail&amp;ReductionPrioritySr'!$B$5:$AT$566,'Route_Detail&amp;Reduction_Priority'!AF$1,FALSE)))</f>
        <v>1</v>
      </c>
      <c r="AG106" s="147">
        <f>IF($B106="","",IF(VLOOKUP($B106,'RouteDetail&amp;ReductionPrioritySr'!$B$5:$AT$566,'Route_Detail&amp;Reduction_Priority'!AG$1,FALSE)="","",VLOOKUP($B106,'RouteDetail&amp;ReductionPrioritySr'!$B$5:$AT$566,'Route_Detail&amp;Reduction_Priority'!AG$1,FALSE)))</f>
        <v>1</v>
      </c>
      <c r="AH106" s="147" t="str">
        <f>IF($B106="","",IF(VLOOKUP($B106,'RouteDetail&amp;ReductionPrioritySr'!$B$5:$AT$566,'Route_Detail&amp;Reduction_Priority'!AH$1,FALSE)="","",VLOOKUP($B106,'RouteDetail&amp;ReductionPrioritySr'!$B$5:$AT$566,'Route_Detail&amp;Reduction_Priority'!AH$1,FALSE)))</f>
        <v/>
      </c>
      <c r="AI106" s="147" t="str">
        <f>IF($B106="","",IF(VLOOKUP($B106,'RouteDetail&amp;ReductionPrioritySr'!$B$5:$AT$566,'Route_Detail&amp;Reduction_Priority'!AI$1,FALSE)="","",VLOOKUP($B106,'RouteDetail&amp;ReductionPrioritySr'!$B$5:$AT$566,'Route_Detail&amp;Reduction_Priority'!AI$1,FALSE)))</f>
        <v/>
      </c>
      <c r="AJ106" s="147" t="str">
        <f>IF($B106="","",IF(VLOOKUP($B106,'RouteDetail&amp;ReductionPrioritySr'!$B$5:$AT$566,'Route_Detail&amp;Reduction_Priority'!AJ$1,FALSE)="","",VLOOKUP($B106,'RouteDetail&amp;ReductionPrioritySr'!$B$5:$AT$566,'Route_Detail&amp;Reduction_Priority'!AJ$1,FALSE)))</f>
        <v/>
      </c>
      <c r="AK106" s="147" t="str">
        <f>IF($B106="","",IF(VLOOKUP($B106,'RouteDetail&amp;ReductionPrioritySr'!$B$5:$AT$566,'Route_Detail&amp;Reduction_Priority'!AK$1,FALSE)="","",VLOOKUP($B106,'RouteDetail&amp;ReductionPrioritySr'!$B$5:$AT$566,'Route_Detail&amp;Reduction_Priority'!AK$1,FALSE)))</f>
        <v/>
      </c>
    </row>
    <row r="107" spans="1:37" ht="15" customHeight="1" x14ac:dyDescent="0.25">
      <c r="A107">
        <v>85</v>
      </c>
      <c r="B107" s="110">
        <f>IF(HLOOKUP($C$3,'Route by Jurisdiction'!$A$1:$AP$214,A107,FALSE)="","",HLOOKUP($C$3,'Route by Jurisdiction'!$A$1:$AP$214,A107,FALSE))</f>
        <v>120</v>
      </c>
      <c r="C107" s="110" t="str">
        <f>IF($B107="","",IF(VLOOKUP($B107,'RouteDetail&amp;ReductionPrioritySr'!$B$5:$T$566,'Route_Detail&amp;Reduction_Priority'!C$1,FALSE)="","",VLOOKUP($B107,'RouteDetail&amp;ReductionPrioritySr'!$B$5:$T$566,'Route_Detail&amp;Reduction_Priority'!C$1,FALSE)))</f>
        <v>120*</v>
      </c>
      <c r="D107" s="71" t="str">
        <f>IF($B107="","",IF(VLOOKUP($B107,'RouteDetail&amp;ReductionPrioritySr'!$B$5:$T$566,'Route_Detail&amp;Reduction_Priority'!D$1,FALSE)="","",VLOOKUP($B107,'RouteDetail&amp;ReductionPrioritySr'!$B$5:$T$566,'Route_Detail&amp;Reduction_Priority'!D$1,FALSE)))</f>
        <v>Burien TC - Westwood Village - Seattle CBD</v>
      </c>
      <c r="E107" s="170">
        <f>IF($B107="","",IF(VLOOKUP($B107,'RouteDetail&amp;ReductionPrioritySr'!$B$5:$T$566,'Route_Detail&amp;Reduction_Priority'!E$1,FALSE)="","",VLOOKUP($B107,'RouteDetail&amp;ReductionPrioritySr'!$B$5:$T$566,'Route_Detail&amp;Reduction_Priority'!E$1,FALSE)))</f>
        <v>39.5</v>
      </c>
      <c r="F107" s="162">
        <f>IF($B107="","",IF(VLOOKUP($B107,'RouteDetail&amp;ReductionPrioritySr'!$B$5:$T$566,'Route_Detail&amp;Reduction_Priority'!F$1,FALSE)="","",VLOOKUP($B107,'RouteDetail&amp;ReductionPrioritySr'!$B$5:$T$566,'Route_Detail&amp;Reduction_Priority'!F$1,FALSE)))</f>
        <v>17.8</v>
      </c>
      <c r="G107" s="162">
        <f>IF($B107="","",IF(VLOOKUP($B107,'RouteDetail&amp;ReductionPrioritySr'!$B$5:$T$566,'Route_Detail&amp;Reduction_Priority'!G$1,FALSE)="","",VLOOKUP($B107,'RouteDetail&amp;ReductionPrioritySr'!$B$5:$T$566,'Route_Detail&amp;Reduction_Priority'!G$1,FALSE)))</f>
        <v>46.8</v>
      </c>
      <c r="H107" s="162">
        <f>IF($B107="","",IF(VLOOKUP($B107,'RouteDetail&amp;ReductionPrioritySr'!$B$5:$T$566,'Route_Detail&amp;Reduction_Priority'!H$1,FALSE)="","",VLOOKUP($B107,'RouteDetail&amp;ReductionPrioritySr'!$B$5:$T$566,'Route_Detail&amp;Reduction_Priority'!H$1,FALSE)))</f>
        <v>21.6</v>
      </c>
      <c r="I107" s="162">
        <f>IF($B107="","",IF(VLOOKUP($B107,'RouteDetail&amp;ReductionPrioritySr'!$B$5:$T$566,'Route_Detail&amp;Reduction_Priority'!I$1,FALSE)="","",VLOOKUP($B107,'RouteDetail&amp;ReductionPrioritySr'!$B$5:$T$566,'Route_Detail&amp;Reduction_Priority'!I$1,FALSE)))</f>
        <v>36.6</v>
      </c>
      <c r="J107" s="171">
        <f>IF($B107="","",IF(VLOOKUP($B107,'RouteDetail&amp;ReductionPrioritySr'!$B$5:$T$566,'Route_Detail&amp;Reduction_Priority'!J$1,FALSE)="","",VLOOKUP($B107,'RouteDetail&amp;ReductionPrioritySr'!$B$5:$T$566,'Route_Detail&amp;Reduction_Priority'!J$1,FALSE)))</f>
        <v>17.5</v>
      </c>
      <c r="K107" s="62">
        <f>IF($B107="","",IF(VLOOKUP($B107,'RouteDetail&amp;ReductionPrioritySr'!$B$5:$T$566,'Route_Detail&amp;Reduction_Priority'!K$1,FALSE)="","",VLOOKUP($B107,'RouteDetail&amp;ReductionPrioritySr'!$B$5:$T$566,'Route_Detail&amp;Reduction_Priority'!K$1,FALSE)))</f>
        <v>17</v>
      </c>
      <c r="L107" s="62" t="str">
        <f>IF($B107="","",IF(VLOOKUP($B107,'RouteDetail&amp;ReductionPrioritySr'!$B$5:$T$566,'Route_Detail&amp;Reduction_Priority'!L$1,FALSE)="","",VLOOKUP($B107,'RouteDetail&amp;ReductionPrioritySr'!$B$5:$T$566,'Route_Detail&amp;Reduction_Priority'!L$1,FALSE)))</f>
        <v>Very Frequent</v>
      </c>
      <c r="M107" s="110" t="str">
        <f>IF($B107="","",IF(VLOOKUP($B107,'RouteDetail&amp;ReductionPrioritySr'!$B$5:$T$566,'Route_Detail&amp;Reduction_Priority'!M$1,FALSE)="","",VLOOKUP($B107,'RouteDetail&amp;ReductionPrioritySr'!$B$5:$T$566,'Route_Detail&amp;Reduction_Priority'!M$1,FALSE)))</f>
        <v/>
      </c>
      <c r="N107" s="112" t="str">
        <f>IF($B107="","",IF(VLOOKUP($B107,'RouteDetail&amp;ReductionPrioritySr'!$B$5:$T$566,'Route_Detail&amp;Reduction_Priority'!N$1,FALSE)="","",VLOOKUP($B107,'RouteDetail&amp;ReductionPrioritySr'!$B$5:$T$566,'Route_Detail&amp;Reduction_Priority'!N$1,FALSE)))</f>
        <v/>
      </c>
      <c r="O107" s="110" t="str">
        <f>IF($B107="","",IF(VLOOKUP($B107,'RouteDetail&amp;ReductionPrioritySr'!$B$5:$T$566,'Route_Detail&amp;Reduction_Priority'!O$1,FALSE)="","",VLOOKUP($B107,'RouteDetail&amp;ReductionPrioritySr'!$B$5:$T$566,'Route_Detail&amp;Reduction_Priority'!O$1,FALSE)))</f>
        <v>At</v>
      </c>
      <c r="P107" s="111" t="str">
        <f>IF($B107="","",IF(VLOOKUP($B107,'RouteDetail&amp;ReductionPrioritySr'!$B$5:$T$566,'Route_Detail&amp;Reduction_Priority'!P$1,FALSE)="","",VLOOKUP($B107,'RouteDetail&amp;ReductionPrioritySr'!$B$5:$T$566,'Route_Detail&amp;Reduction_Priority'!P$1,FALSE)))</f>
        <v>At</v>
      </c>
      <c r="Q107" s="112" t="str">
        <f>IF($B107="","",IF(VLOOKUP($B107,'RouteDetail&amp;ReductionPrioritySr'!$B$5:$T$566,'Route_Detail&amp;Reduction_Priority'!Q$1,FALSE)="","",VLOOKUP($B107,'RouteDetail&amp;ReductionPrioritySr'!$B$5:$T$566,'Route_Detail&amp;Reduction_Priority'!Q$1,FALSE)))</f>
        <v>At</v>
      </c>
      <c r="R107" s="110" t="str">
        <f>IF($B107="","",IF(VLOOKUP($B107,'RouteDetail&amp;ReductionPrioritySr'!$B$5:$T$566,'Route_Detail&amp;Reduction_Priority'!R$1,FALSE)="","",VLOOKUP($B107,'RouteDetail&amp;ReductionPrioritySr'!$B$5:$T$566,'Route_Detail&amp;Reduction_Priority'!R$1,FALSE)))</f>
        <v>-</v>
      </c>
      <c r="S107" s="111" t="str">
        <f>IF($B107="","",IF(VLOOKUP($B107,'RouteDetail&amp;ReductionPrioritySr'!$B$5:$T$566,'Route_Detail&amp;Reduction_Priority'!S$1,FALSE)="","",VLOOKUP($B107,'RouteDetail&amp;ReductionPrioritySr'!$B$5:$T$566,'Route_Detail&amp;Reduction_Priority'!S$1,FALSE)))</f>
        <v>-</v>
      </c>
      <c r="T107" s="175" t="str">
        <f>IF($B107="","",IF(VLOOKUP($B107,'RouteDetail&amp;ReductionPrioritySr'!$B$5:$T$566,'Route_Detail&amp;Reduction_Priority'!T$1,FALSE)="","",VLOOKUP($B107,'RouteDetail&amp;ReductionPrioritySr'!$B$5:$T$566,'Route_Detail&amp;Reduction_Priority'!T$1,FALSE)))</f>
        <v>-</v>
      </c>
      <c r="U107" s="348" t="str">
        <f>IF($B107="","",IF(VLOOKUP($B107,'RouteDetail&amp;ReductionPrioritySr'!$B$5:$AT$566,'Route_Detail&amp;Reduction_Priority'!U$1,FALSE)="","",VLOOKUP($B107,'RouteDetail&amp;ReductionPrioritySr'!$B$5:$AT$566,'Route_Detail&amp;Reduction_Priority'!U$1,FALSE)))</f>
        <v>Unchanged</v>
      </c>
      <c r="V107" s="53" t="str">
        <f>IF($B107="","",IF(VLOOKUP($B107,'RouteDetail&amp;ReductionPrioritySr'!$B$5:$AT$566,'Route_Detail&amp;Reduction_Priority'!V$1,FALSE)=0,"",VLOOKUP($B107,'RouteDetail&amp;ReductionPrioritySr'!$B$5:$AT$566,'Route_Detail&amp;Reduction_Priority'!V$1,FALSE)))</f>
        <v/>
      </c>
      <c r="W107" s="358" t="str">
        <f>IF($B107="","",IF(VLOOKUP($B107,'RouteDetail&amp;ReductionPrioritySr'!$B$5:$AT$566,'Route_Detail&amp;Reduction_Priority'!W$1,FALSE)=0,"",VLOOKUP($B107,'RouteDetail&amp;ReductionPrioritySr'!$B$5:$AT$566,'Route_Detail&amp;Reduction_Priority'!W$1,FALSE)))</f>
        <v>N/A</v>
      </c>
      <c r="X107" s="395" t="str">
        <f>IF($B107="","",IF(VLOOKUP($B107,'RouteDetail&amp;ReductionPrioritySr'!$B$5:$AT$566,'Route_Detail&amp;Reduction_Priority'!X$1,FALSE)="","",VLOOKUP($B107,'RouteDetail&amp;ReductionPrioritySr'!$B$5:$AT$566,'Route_Detail&amp;Reduction_Priority'!X$1,FALSE)))</f>
        <v>Unchanged</v>
      </c>
      <c r="Y107" s="110">
        <f>IF($B107="","",IF(VLOOKUP($B107,'RouteDetail&amp;ReductionPrioritySr'!$B$5:$AT$566,'Route_Detail&amp;Reduction_Priority'!Y$1,FALSE)="","",VLOOKUP($B107,'RouteDetail&amp;ReductionPrioritySr'!$B$5:$AT$566,'Route_Detail&amp;Reduction_Priority'!Y$1,FALSE)))</f>
        <v>10</v>
      </c>
      <c r="Z107" s="178">
        <f>IF($B107="","",IF(VLOOKUP($B107,'RouteDetail&amp;ReductionPrioritySr'!$B$5:$AT$566,'Route_Detail&amp;Reduction_Priority'!Z$1,FALSE)="","",VLOOKUP($B107,'RouteDetail&amp;ReductionPrioritySr'!$B$5:$AT$566,'Route_Detail&amp;Reduction_Priority'!Z$1,FALSE)))</f>
        <v>15</v>
      </c>
      <c r="AA107" s="178" t="str">
        <f>IF($B107="","",IF(VLOOKUP($B107,'RouteDetail&amp;ReductionPrioritySr'!$B$5:$AT$566,'Route_Detail&amp;Reduction_Priority'!AA$1,FALSE)="","",VLOOKUP($B107,'RouteDetail&amp;ReductionPrioritySr'!$B$5:$AT$566,'Route_Detail&amp;Reduction_Priority'!AA$1,FALSE)))</f>
        <v>30-60</v>
      </c>
      <c r="AB107" s="178">
        <f>IF($B107="","",IF(VLOOKUP($B107,'RouteDetail&amp;ReductionPrioritySr'!$B$5:$AT$566,'Route_Detail&amp;Reduction_Priority'!AB$1,FALSE)="","",VLOOKUP($B107,'RouteDetail&amp;ReductionPrioritySr'!$B$5:$AT$566,'Route_Detail&amp;Reduction_Priority'!AB$1,FALSE)))</f>
        <v>15</v>
      </c>
      <c r="AC107" s="178">
        <f>IF($B107="","",IF(VLOOKUP($B107,'RouteDetail&amp;ReductionPrioritySr'!$B$5:$AT$566,'Route_Detail&amp;Reduction_Priority'!AC$1,FALSE)="","",VLOOKUP($B107,'RouteDetail&amp;ReductionPrioritySr'!$B$5:$AT$566,'Route_Detail&amp;Reduction_Priority'!AC$1,FALSE)))</f>
        <v>30</v>
      </c>
      <c r="AD107" s="350" t="str">
        <f>IF($B107="","",IF(VLOOKUP($B107,'RouteDetail&amp;ReductionPrioritySr'!$B$5:$AT$566,'Route_Detail&amp;Reduction_Priority'!AD$1,FALSE)=0,"",VLOOKUP($B107,'RouteDetail&amp;ReductionPrioritySr'!$B$5:$AT$566,'Route_Detail&amp;Reduction_Priority'!AD$1,FALSE)))</f>
        <v>Before 2:00 AM</v>
      </c>
      <c r="AE107" s="397" t="str">
        <f>IF($B107="","",IF(VLOOKUP($B107,'RouteDetail&amp;ReductionPrioritySr'!$B$5:$AT$566,'Route_Detail&amp;Reduction_Priority'!AE$1,FALSE)=0,"",VLOOKUP($B107,'RouteDetail&amp;ReductionPrioritySr'!$B$5:$AT$566,'Route_Detail&amp;Reduction_Priority'!AE$1,FALSE)))</f>
        <v/>
      </c>
      <c r="AF107" s="147">
        <f>IF($B107="","",IF(VLOOKUP($B107,'RouteDetail&amp;ReductionPrioritySr'!$B$5:$AT$566,'Route_Detail&amp;Reduction_Priority'!AF$1,FALSE)="","",VLOOKUP($B107,'RouteDetail&amp;ReductionPrioritySr'!$B$5:$AT$566,'Route_Detail&amp;Reduction_Priority'!AF$1,FALSE)))</f>
        <v>3</v>
      </c>
      <c r="AG107" s="147">
        <f>IF($B107="","",IF(VLOOKUP($B107,'RouteDetail&amp;ReductionPrioritySr'!$B$5:$AT$566,'Route_Detail&amp;Reduction_Priority'!AG$1,FALSE)="","",VLOOKUP($B107,'RouteDetail&amp;ReductionPrioritySr'!$B$5:$AT$566,'Route_Detail&amp;Reduction_Priority'!AG$1,FALSE)))</f>
        <v>4</v>
      </c>
      <c r="AH107" s="147">
        <f>IF($B107="","",IF(VLOOKUP($B107,'RouteDetail&amp;ReductionPrioritySr'!$B$5:$AT$566,'Route_Detail&amp;Reduction_Priority'!AH$1,FALSE)="","",VLOOKUP($B107,'RouteDetail&amp;ReductionPrioritySr'!$B$5:$AT$566,'Route_Detail&amp;Reduction_Priority'!AH$1,FALSE)))</f>
        <v>3</v>
      </c>
      <c r="AI107" s="147">
        <f>IF($B107="","",IF(VLOOKUP($B107,'RouteDetail&amp;ReductionPrioritySr'!$B$5:$AT$566,'Route_Detail&amp;Reduction_Priority'!AI$1,FALSE)="","",VLOOKUP($B107,'RouteDetail&amp;ReductionPrioritySr'!$B$5:$AT$566,'Route_Detail&amp;Reduction_Priority'!AI$1,FALSE)))</f>
        <v>4</v>
      </c>
      <c r="AJ107" s="147">
        <f>IF($B107="","",IF(VLOOKUP($B107,'RouteDetail&amp;ReductionPrioritySr'!$B$5:$AT$566,'Route_Detail&amp;Reduction_Priority'!AJ$1,FALSE)="","",VLOOKUP($B107,'RouteDetail&amp;ReductionPrioritySr'!$B$5:$AT$566,'Route_Detail&amp;Reduction_Priority'!AJ$1,FALSE)))</f>
        <v>4</v>
      </c>
      <c r="AK107" s="147">
        <f>IF($B107="","",IF(VLOOKUP($B107,'RouteDetail&amp;ReductionPrioritySr'!$B$5:$AT$566,'Route_Detail&amp;Reduction_Priority'!AK$1,FALSE)="","",VLOOKUP($B107,'RouteDetail&amp;ReductionPrioritySr'!$B$5:$AT$566,'Route_Detail&amp;Reduction_Priority'!AK$1,FALSE)))</f>
        <v>4</v>
      </c>
    </row>
    <row r="108" spans="1:37" ht="15" customHeight="1" x14ac:dyDescent="0.25">
      <c r="A108">
        <v>86</v>
      </c>
      <c r="B108" s="110">
        <f>IF(HLOOKUP($C$3,'Route by Jurisdiction'!$A$1:$AP$214,A108,FALSE)="","",HLOOKUP($C$3,'Route by Jurisdiction'!$A$1:$AP$214,A108,FALSE))</f>
        <v>121</v>
      </c>
      <c r="C108" s="110" t="str">
        <f>IF($B108="","",IF(VLOOKUP($B108,'RouteDetail&amp;ReductionPrioritySr'!$B$5:$T$566,'Route_Detail&amp;Reduction_Priority'!C$1,FALSE)="","",VLOOKUP($B108,'RouteDetail&amp;ReductionPrioritySr'!$B$5:$T$566,'Route_Detail&amp;Reduction_Priority'!C$1,FALSE)))</f>
        <v>121*</v>
      </c>
      <c r="D108" s="71" t="str">
        <f>IF($B108="","",IF(VLOOKUP($B108,'RouteDetail&amp;ReductionPrioritySr'!$B$5:$T$566,'Route_Detail&amp;Reduction_Priority'!D$1,FALSE)="","",VLOOKUP($B108,'RouteDetail&amp;ReductionPrioritySr'!$B$5:$T$566,'Route_Detail&amp;Reduction_Priority'!D$1,FALSE)))</f>
        <v>Highline CC -Burien TC - Seattle CBD via 1st Av S</v>
      </c>
      <c r="E108" s="170">
        <f>IF($B108="","",IF(VLOOKUP($B108,'RouteDetail&amp;ReductionPrioritySr'!$B$5:$T$566,'Route_Detail&amp;Reduction_Priority'!E$1,FALSE)="","",VLOOKUP($B108,'RouteDetail&amp;ReductionPrioritySr'!$B$5:$T$566,'Route_Detail&amp;Reduction_Priority'!E$1,FALSE)))</f>
        <v>20.399999999999999</v>
      </c>
      <c r="F108" s="162">
        <f>IF($B108="","",IF(VLOOKUP($B108,'RouteDetail&amp;ReductionPrioritySr'!$B$5:$T$566,'Route_Detail&amp;Reduction_Priority'!F$1,FALSE)="","",VLOOKUP($B108,'RouteDetail&amp;ReductionPrioritySr'!$B$5:$T$566,'Route_Detail&amp;Reduction_Priority'!F$1,FALSE)))</f>
        <v>9</v>
      </c>
      <c r="G108" s="162" t="str">
        <f>IF($B108="","",IF(VLOOKUP($B108,'RouteDetail&amp;ReductionPrioritySr'!$B$5:$T$566,'Route_Detail&amp;Reduction_Priority'!G$1,FALSE)="","",VLOOKUP($B108,'RouteDetail&amp;ReductionPrioritySr'!$B$5:$T$566,'Route_Detail&amp;Reduction_Priority'!G$1,FALSE)))</f>
        <v xml:space="preserve"> </v>
      </c>
      <c r="H108" s="162" t="str">
        <f>IF($B108="","",IF(VLOOKUP($B108,'RouteDetail&amp;ReductionPrioritySr'!$B$5:$T$566,'Route_Detail&amp;Reduction_Priority'!H$1,FALSE)="","",VLOOKUP($B108,'RouteDetail&amp;ReductionPrioritySr'!$B$5:$T$566,'Route_Detail&amp;Reduction_Priority'!H$1,FALSE)))</f>
        <v xml:space="preserve"> </v>
      </c>
      <c r="I108" s="162" t="str">
        <f>IF($B108="","",IF(VLOOKUP($B108,'RouteDetail&amp;ReductionPrioritySr'!$B$5:$T$566,'Route_Detail&amp;Reduction_Priority'!I$1,FALSE)="","",VLOOKUP($B108,'RouteDetail&amp;ReductionPrioritySr'!$B$5:$T$566,'Route_Detail&amp;Reduction_Priority'!I$1,FALSE)))</f>
        <v xml:space="preserve"> </v>
      </c>
      <c r="J108" s="171" t="str">
        <f>IF($B108="","",IF(VLOOKUP($B108,'RouteDetail&amp;ReductionPrioritySr'!$B$5:$T$566,'Route_Detail&amp;Reduction_Priority'!J$1,FALSE)="","",VLOOKUP($B108,'RouteDetail&amp;ReductionPrioritySr'!$B$5:$T$566,'Route_Detail&amp;Reduction_Priority'!J$1,FALSE)))</f>
        <v xml:space="preserve"> </v>
      </c>
      <c r="K108" s="62" t="str">
        <f>IF($B108="","",IF(VLOOKUP($B108,'RouteDetail&amp;ReductionPrioritySr'!$B$5:$T$566,'Route_Detail&amp;Reduction_Priority'!K$1,FALSE)="","",VLOOKUP($B108,'RouteDetail&amp;ReductionPrioritySr'!$B$5:$T$566,'Route_Detail&amp;Reduction_Priority'!K$1,FALSE)))</f>
        <v>Peak</v>
      </c>
      <c r="L108" s="62" t="str">
        <f>IF($B108="","",IF(VLOOKUP($B108,'RouteDetail&amp;ReductionPrioritySr'!$B$5:$T$566,'Route_Detail&amp;Reduction_Priority'!L$1,FALSE)="","",VLOOKUP($B108,'RouteDetail&amp;ReductionPrioritySr'!$B$5:$T$566,'Route_Detail&amp;Reduction_Priority'!L$1,FALSE)))</f>
        <v>Peak</v>
      </c>
      <c r="M108" s="110" t="str">
        <f>IF($B108="","",IF(VLOOKUP($B108,'RouteDetail&amp;ReductionPrioritySr'!$B$5:$T$566,'Route_Detail&amp;Reduction_Priority'!M$1,FALSE)="","",VLOOKUP($B108,'RouteDetail&amp;ReductionPrioritySr'!$B$5:$T$566,'Route_Detail&amp;Reduction_Priority'!M$1,FALSE)))</f>
        <v>Yes</v>
      </c>
      <c r="N108" s="112" t="str">
        <f>IF($B108="","",IF(VLOOKUP($B108,'RouteDetail&amp;ReductionPrioritySr'!$B$5:$T$566,'Route_Detail&amp;Reduction_Priority'!N$1,FALSE)="","",VLOOKUP($B108,'RouteDetail&amp;ReductionPrioritySr'!$B$5:$T$566,'Route_Detail&amp;Reduction_Priority'!N$1,FALSE)))</f>
        <v>No</v>
      </c>
      <c r="O108" s="110" t="str">
        <f>IF($B108="","",IF(VLOOKUP($B108,'RouteDetail&amp;ReductionPrioritySr'!$B$5:$T$566,'Route_Detail&amp;Reduction_Priority'!O$1,FALSE)="","",VLOOKUP($B108,'RouteDetail&amp;ReductionPrioritySr'!$B$5:$T$566,'Route_Detail&amp;Reduction_Priority'!O$1,FALSE)))</f>
        <v>Peak</v>
      </c>
      <c r="P108" s="111" t="str">
        <f>IF($B108="","",IF(VLOOKUP($B108,'RouteDetail&amp;ReductionPrioritySr'!$B$5:$T$566,'Route_Detail&amp;Reduction_Priority'!P$1,FALSE)="","",VLOOKUP($B108,'RouteDetail&amp;ReductionPrioritySr'!$B$5:$T$566,'Route_Detail&amp;Reduction_Priority'!P$1,FALSE)))</f>
        <v>Peak</v>
      </c>
      <c r="Q108" s="112" t="str">
        <f>IF($B108="","",IF(VLOOKUP($B108,'RouteDetail&amp;ReductionPrioritySr'!$B$5:$T$566,'Route_Detail&amp;Reduction_Priority'!Q$1,FALSE)="","",VLOOKUP($B108,'RouteDetail&amp;ReductionPrioritySr'!$B$5:$T$566,'Route_Detail&amp;Reduction_Priority'!Q$1,FALSE)))</f>
        <v>Peak</v>
      </c>
      <c r="R108" s="110">
        <f>IF($B108="","",IF(VLOOKUP($B108,'RouteDetail&amp;ReductionPrioritySr'!$B$5:$T$566,'Route_Detail&amp;Reduction_Priority'!R$1,FALSE)="","",VLOOKUP($B108,'RouteDetail&amp;ReductionPrioritySr'!$B$5:$T$566,'Route_Detail&amp;Reduction_Priority'!R$1,FALSE)))</f>
        <v>1</v>
      </c>
      <c r="S108" s="111" t="str">
        <f>IF($B108="","",IF(VLOOKUP($B108,'RouteDetail&amp;ReductionPrioritySr'!$B$5:$T$566,'Route_Detail&amp;Reduction_Priority'!S$1,FALSE)="","",VLOOKUP($B108,'RouteDetail&amp;ReductionPrioritySr'!$B$5:$T$566,'Route_Detail&amp;Reduction_Priority'!S$1,FALSE)))</f>
        <v>-</v>
      </c>
      <c r="T108" s="175" t="str">
        <f>IF($B108="","",IF(VLOOKUP($B108,'RouteDetail&amp;ReductionPrioritySr'!$B$5:$T$566,'Route_Detail&amp;Reduction_Priority'!T$1,FALSE)="","",VLOOKUP($B108,'RouteDetail&amp;ReductionPrioritySr'!$B$5:$T$566,'Route_Detail&amp;Reduction_Priority'!T$1,FALSE)))</f>
        <v>-</v>
      </c>
      <c r="U108" s="348" t="str">
        <f>IF($B108="","",IF(VLOOKUP($B108,'RouteDetail&amp;ReductionPrioritySr'!$B$5:$AT$566,'Route_Detail&amp;Reduction_Priority'!U$1,FALSE)="","",VLOOKUP($B108,'RouteDetail&amp;ReductionPrioritySr'!$B$5:$AT$566,'Route_Detail&amp;Reduction_Priority'!U$1,FALSE)))</f>
        <v>Revised</v>
      </c>
      <c r="V108" s="53" t="str">
        <f>IF($B108="","",IF(VLOOKUP($B108,'RouteDetail&amp;ReductionPrioritySr'!$B$5:$AT$566,'Route_Detail&amp;Reduction_Priority'!V$1,FALSE)=0,"",VLOOKUP($B108,'RouteDetail&amp;ReductionPrioritySr'!$B$5:$AT$566,'Route_Detail&amp;Reduction_Priority'!V$1,FALSE)))</f>
        <v>Restructure</v>
      </c>
      <c r="W108" s="358">
        <f>IF($B108="","",IF(VLOOKUP($B108,'RouteDetail&amp;ReductionPrioritySr'!$B$5:$AT$566,'Route_Detail&amp;Reduction_Priority'!W$1,FALSE)=0,"",VLOOKUP($B108,'RouteDetail&amp;ReductionPrioritySr'!$B$5:$AT$566,'Route_Detail&amp;Reduction_Priority'!W$1,FALSE)))</f>
        <v>42248</v>
      </c>
      <c r="X108" s="395" t="str">
        <f>IF($B108="","",IF(VLOOKUP($B108,'RouteDetail&amp;ReductionPrioritySr'!$B$5:$AT$566,'Route_Detail&amp;Reduction_Priority'!X$1,FALSE)="","",VLOOKUP($B108,'RouteDetail&amp;ReductionPrioritySr'!$B$5:$AT$566,'Route_Detail&amp;Reduction_Priority'!X$1,FALSE)))</f>
        <v>Reduce three morning and five afternoon trips.</v>
      </c>
      <c r="Y108" s="110" t="str">
        <f>IF($B108="","",IF(VLOOKUP($B108,'RouteDetail&amp;ReductionPrioritySr'!$B$5:$AT$566,'Route_Detail&amp;Reduction_Priority'!Y$1,FALSE)="","",VLOOKUP($B108,'RouteDetail&amp;ReductionPrioritySr'!$B$5:$AT$566,'Route_Detail&amp;Reduction_Priority'!Y$1,FALSE)))</f>
        <v/>
      </c>
      <c r="Z108" s="178" t="str">
        <f>IF($B108="","",IF(VLOOKUP($B108,'RouteDetail&amp;ReductionPrioritySr'!$B$5:$AT$566,'Route_Detail&amp;Reduction_Priority'!Z$1,FALSE)="","",VLOOKUP($B108,'RouteDetail&amp;ReductionPrioritySr'!$B$5:$AT$566,'Route_Detail&amp;Reduction_Priority'!Z$1,FALSE)))</f>
        <v/>
      </c>
      <c r="AA108" s="178" t="str">
        <f>IF($B108="","",IF(VLOOKUP($B108,'RouteDetail&amp;ReductionPrioritySr'!$B$5:$AT$566,'Route_Detail&amp;Reduction_Priority'!AA$1,FALSE)="","",VLOOKUP($B108,'RouteDetail&amp;ReductionPrioritySr'!$B$5:$AT$566,'Route_Detail&amp;Reduction_Priority'!AA$1,FALSE)))</f>
        <v/>
      </c>
      <c r="AB108" s="178" t="str">
        <f>IF($B108="","",IF(VLOOKUP($B108,'RouteDetail&amp;ReductionPrioritySr'!$B$5:$AT$566,'Route_Detail&amp;Reduction_Priority'!AB$1,FALSE)="","",VLOOKUP($B108,'RouteDetail&amp;ReductionPrioritySr'!$B$5:$AT$566,'Route_Detail&amp;Reduction_Priority'!AB$1,FALSE)))</f>
        <v/>
      </c>
      <c r="AC108" s="178" t="str">
        <f>IF($B108="","",IF(VLOOKUP($B108,'RouteDetail&amp;ReductionPrioritySr'!$B$5:$AT$566,'Route_Detail&amp;Reduction_Priority'!AC$1,FALSE)="","",VLOOKUP($B108,'RouteDetail&amp;ReductionPrioritySr'!$B$5:$AT$566,'Route_Detail&amp;Reduction_Priority'!AC$1,FALSE)))</f>
        <v/>
      </c>
      <c r="AD108" s="350" t="str">
        <f>IF($B108="","",IF(VLOOKUP($B108,'RouteDetail&amp;ReductionPrioritySr'!$B$5:$AT$566,'Route_Detail&amp;Reduction_Priority'!AD$1,FALSE)=0,"",VLOOKUP($B108,'RouteDetail&amp;ReductionPrioritySr'!$B$5:$AT$566,'Route_Detail&amp;Reduction_Priority'!AD$1,FALSE)))</f>
        <v/>
      </c>
      <c r="AE108" s="397" t="str">
        <f>IF($B108="","",IF(VLOOKUP($B108,'RouteDetail&amp;ReductionPrioritySr'!$B$5:$AT$566,'Route_Detail&amp;Reduction_Priority'!AE$1,FALSE)=0,"",VLOOKUP($B108,'RouteDetail&amp;ReductionPrioritySr'!$B$5:$AT$566,'Route_Detail&amp;Reduction_Priority'!AE$1,FALSE)))</f>
        <v/>
      </c>
      <c r="AF108" s="147">
        <f>IF($B108="","",IF(VLOOKUP($B108,'RouteDetail&amp;ReductionPrioritySr'!$B$5:$AT$566,'Route_Detail&amp;Reduction_Priority'!AF$1,FALSE)="","",VLOOKUP($B108,'RouteDetail&amp;ReductionPrioritySr'!$B$5:$AT$566,'Route_Detail&amp;Reduction_Priority'!AF$1,FALSE)))</f>
        <v>1</v>
      </c>
      <c r="AG108" s="147">
        <f>IF($B108="","",IF(VLOOKUP($B108,'RouteDetail&amp;ReductionPrioritySr'!$B$5:$AT$566,'Route_Detail&amp;Reduction_Priority'!AG$1,FALSE)="","",VLOOKUP($B108,'RouteDetail&amp;ReductionPrioritySr'!$B$5:$AT$566,'Route_Detail&amp;Reduction_Priority'!AG$1,FALSE)))</f>
        <v>1</v>
      </c>
      <c r="AH108" s="147" t="str">
        <f>IF($B108="","",IF(VLOOKUP($B108,'RouteDetail&amp;ReductionPrioritySr'!$B$5:$AT$566,'Route_Detail&amp;Reduction_Priority'!AH$1,FALSE)="","",VLOOKUP($B108,'RouteDetail&amp;ReductionPrioritySr'!$B$5:$AT$566,'Route_Detail&amp;Reduction_Priority'!AH$1,FALSE)))</f>
        <v/>
      </c>
      <c r="AI108" s="147" t="str">
        <f>IF($B108="","",IF(VLOOKUP($B108,'RouteDetail&amp;ReductionPrioritySr'!$B$5:$AT$566,'Route_Detail&amp;Reduction_Priority'!AI$1,FALSE)="","",VLOOKUP($B108,'RouteDetail&amp;ReductionPrioritySr'!$B$5:$AT$566,'Route_Detail&amp;Reduction_Priority'!AI$1,FALSE)))</f>
        <v/>
      </c>
      <c r="AJ108" s="147" t="str">
        <f>IF($B108="","",IF(VLOOKUP($B108,'RouteDetail&amp;ReductionPrioritySr'!$B$5:$AT$566,'Route_Detail&amp;Reduction_Priority'!AJ$1,FALSE)="","",VLOOKUP($B108,'RouteDetail&amp;ReductionPrioritySr'!$B$5:$AT$566,'Route_Detail&amp;Reduction_Priority'!AJ$1,FALSE)))</f>
        <v/>
      </c>
      <c r="AK108" s="147" t="str">
        <f>IF($B108="","",IF(VLOOKUP($B108,'RouteDetail&amp;ReductionPrioritySr'!$B$5:$AT$566,'Route_Detail&amp;Reduction_Priority'!AK$1,FALSE)="","",VLOOKUP($B108,'RouteDetail&amp;ReductionPrioritySr'!$B$5:$AT$566,'Route_Detail&amp;Reduction_Priority'!AK$1,FALSE)))</f>
        <v/>
      </c>
    </row>
    <row r="109" spans="1:37" ht="15" customHeight="1" x14ac:dyDescent="0.25">
      <c r="A109">
        <v>87</v>
      </c>
      <c r="B109" s="110">
        <f>IF(HLOOKUP($C$3,'Route by Jurisdiction'!$A$1:$AP$214,A109,FALSE)="","",HLOOKUP($C$3,'Route by Jurisdiction'!$A$1:$AP$214,A109,FALSE))</f>
        <v>122</v>
      </c>
      <c r="C109" s="110" t="str">
        <f>IF($B109="","",IF(VLOOKUP($B109,'RouteDetail&amp;ReductionPrioritySr'!$B$5:$T$566,'Route_Detail&amp;Reduction_Priority'!C$1,FALSE)="","",VLOOKUP($B109,'RouteDetail&amp;ReductionPrioritySr'!$B$5:$T$566,'Route_Detail&amp;Reduction_Priority'!C$1,FALSE)))</f>
        <v>122*</v>
      </c>
      <c r="D109" s="71" t="str">
        <f>IF($B109="","",IF(VLOOKUP($B109,'RouteDetail&amp;ReductionPrioritySr'!$B$5:$T$566,'Route_Detail&amp;Reduction_Priority'!D$1,FALSE)="","",VLOOKUP($B109,'RouteDetail&amp;ReductionPrioritySr'!$B$5:$T$566,'Route_Detail&amp;Reduction_Priority'!D$1,FALSE)))</f>
        <v>Highline CC -Burien TC - Seattle CBD via Des Moines Memorial Dr S</v>
      </c>
      <c r="E109" s="170">
        <f>IF($B109="","",IF(VLOOKUP($B109,'RouteDetail&amp;ReductionPrioritySr'!$B$5:$T$566,'Route_Detail&amp;Reduction_Priority'!E$1,FALSE)="","",VLOOKUP($B109,'RouteDetail&amp;ReductionPrioritySr'!$B$5:$T$566,'Route_Detail&amp;Reduction_Priority'!E$1,FALSE)))</f>
        <v>22.8</v>
      </c>
      <c r="F109" s="162">
        <f>IF($B109="","",IF(VLOOKUP($B109,'RouteDetail&amp;ReductionPrioritySr'!$B$5:$T$566,'Route_Detail&amp;Reduction_Priority'!F$1,FALSE)="","",VLOOKUP($B109,'RouteDetail&amp;ReductionPrioritySr'!$B$5:$T$566,'Route_Detail&amp;Reduction_Priority'!F$1,FALSE)))</f>
        <v>10.9</v>
      </c>
      <c r="G109" s="162" t="str">
        <f>IF($B109="","",IF(VLOOKUP($B109,'RouteDetail&amp;ReductionPrioritySr'!$B$5:$T$566,'Route_Detail&amp;Reduction_Priority'!G$1,FALSE)="","",VLOOKUP($B109,'RouteDetail&amp;ReductionPrioritySr'!$B$5:$T$566,'Route_Detail&amp;Reduction_Priority'!G$1,FALSE)))</f>
        <v xml:space="preserve"> </v>
      </c>
      <c r="H109" s="162" t="str">
        <f>IF($B109="","",IF(VLOOKUP($B109,'RouteDetail&amp;ReductionPrioritySr'!$B$5:$T$566,'Route_Detail&amp;Reduction_Priority'!H$1,FALSE)="","",VLOOKUP($B109,'RouteDetail&amp;ReductionPrioritySr'!$B$5:$T$566,'Route_Detail&amp;Reduction_Priority'!H$1,FALSE)))</f>
        <v xml:space="preserve"> </v>
      </c>
      <c r="I109" s="162" t="str">
        <f>IF($B109="","",IF(VLOOKUP($B109,'RouteDetail&amp;ReductionPrioritySr'!$B$5:$T$566,'Route_Detail&amp;Reduction_Priority'!I$1,FALSE)="","",VLOOKUP($B109,'RouteDetail&amp;ReductionPrioritySr'!$B$5:$T$566,'Route_Detail&amp;Reduction_Priority'!I$1,FALSE)))</f>
        <v xml:space="preserve"> </v>
      </c>
      <c r="J109" s="171" t="str">
        <f>IF($B109="","",IF(VLOOKUP($B109,'RouteDetail&amp;ReductionPrioritySr'!$B$5:$T$566,'Route_Detail&amp;Reduction_Priority'!J$1,FALSE)="","",VLOOKUP($B109,'RouteDetail&amp;ReductionPrioritySr'!$B$5:$T$566,'Route_Detail&amp;Reduction_Priority'!J$1,FALSE)))</f>
        <v xml:space="preserve"> </v>
      </c>
      <c r="K109" s="62" t="str">
        <f>IF($B109="","",IF(VLOOKUP($B109,'RouteDetail&amp;ReductionPrioritySr'!$B$5:$T$566,'Route_Detail&amp;Reduction_Priority'!K$1,FALSE)="","",VLOOKUP($B109,'RouteDetail&amp;ReductionPrioritySr'!$B$5:$T$566,'Route_Detail&amp;Reduction_Priority'!K$1,FALSE)))</f>
        <v>Peak</v>
      </c>
      <c r="L109" s="62" t="str">
        <f>IF($B109="","",IF(VLOOKUP($B109,'RouteDetail&amp;ReductionPrioritySr'!$B$5:$T$566,'Route_Detail&amp;Reduction_Priority'!L$1,FALSE)="","",VLOOKUP($B109,'RouteDetail&amp;ReductionPrioritySr'!$B$5:$T$566,'Route_Detail&amp;Reduction_Priority'!L$1,FALSE)))</f>
        <v>Peak</v>
      </c>
      <c r="M109" s="110" t="str">
        <f>IF($B109="","",IF(VLOOKUP($B109,'RouteDetail&amp;ReductionPrioritySr'!$B$5:$T$566,'Route_Detail&amp;Reduction_Priority'!M$1,FALSE)="","",VLOOKUP($B109,'RouteDetail&amp;ReductionPrioritySr'!$B$5:$T$566,'Route_Detail&amp;Reduction_Priority'!M$1,FALSE)))</f>
        <v>Yes</v>
      </c>
      <c r="N109" s="112" t="str">
        <f>IF($B109="","",IF(VLOOKUP($B109,'RouteDetail&amp;ReductionPrioritySr'!$B$5:$T$566,'Route_Detail&amp;Reduction_Priority'!N$1,FALSE)="","",VLOOKUP($B109,'RouteDetail&amp;ReductionPrioritySr'!$B$5:$T$566,'Route_Detail&amp;Reduction_Priority'!N$1,FALSE)))</f>
        <v>Yes</v>
      </c>
      <c r="O109" s="110" t="str">
        <f>IF($B109="","",IF(VLOOKUP($B109,'RouteDetail&amp;ReductionPrioritySr'!$B$5:$T$566,'Route_Detail&amp;Reduction_Priority'!O$1,FALSE)="","",VLOOKUP($B109,'RouteDetail&amp;ReductionPrioritySr'!$B$5:$T$566,'Route_Detail&amp;Reduction_Priority'!O$1,FALSE)))</f>
        <v>Peak</v>
      </c>
      <c r="P109" s="111" t="str">
        <f>IF($B109="","",IF(VLOOKUP($B109,'RouteDetail&amp;ReductionPrioritySr'!$B$5:$T$566,'Route_Detail&amp;Reduction_Priority'!P$1,FALSE)="","",VLOOKUP($B109,'RouteDetail&amp;ReductionPrioritySr'!$B$5:$T$566,'Route_Detail&amp;Reduction_Priority'!P$1,FALSE)))</f>
        <v>Peak</v>
      </c>
      <c r="Q109" s="112" t="str">
        <f>IF($B109="","",IF(VLOOKUP($B109,'RouteDetail&amp;ReductionPrioritySr'!$B$5:$T$566,'Route_Detail&amp;Reduction_Priority'!Q$1,FALSE)="","",VLOOKUP($B109,'RouteDetail&amp;ReductionPrioritySr'!$B$5:$T$566,'Route_Detail&amp;Reduction_Priority'!Q$1,FALSE)))</f>
        <v>Peak</v>
      </c>
      <c r="R109" s="110">
        <f>IF($B109="","",IF(VLOOKUP($B109,'RouteDetail&amp;ReductionPrioritySr'!$B$5:$T$566,'Route_Detail&amp;Reduction_Priority'!R$1,FALSE)="","",VLOOKUP($B109,'RouteDetail&amp;ReductionPrioritySr'!$B$5:$T$566,'Route_Detail&amp;Reduction_Priority'!R$1,FALSE)))</f>
        <v>3</v>
      </c>
      <c r="S109" s="111" t="str">
        <f>IF($B109="","",IF(VLOOKUP($B109,'RouteDetail&amp;ReductionPrioritySr'!$B$5:$T$566,'Route_Detail&amp;Reduction_Priority'!S$1,FALSE)="","",VLOOKUP($B109,'RouteDetail&amp;ReductionPrioritySr'!$B$5:$T$566,'Route_Detail&amp;Reduction_Priority'!S$1,FALSE)))</f>
        <v>-</v>
      </c>
      <c r="T109" s="175" t="str">
        <f>IF($B109="","",IF(VLOOKUP($B109,'RouteDetail&amp;ReductionPrioritySr'!$B$5:$T$566,'Route_Detail&amp;Reduction_Priority'!T$1,FALSE)="","",VLOOKUP($B109,'RouteDetail&amp;ReductionPrioritySr'!$B$5:$T$566,'Route_Detail&amp;Reduction_Priority'!T$1,FALSE)))</f>
        <v>-</v>
      </c>
      <c r="U109" s="348" t="str">
        <f>IF($B109="","",IF(VLOOKUP($B109,'RouteDetail&amp;ReductionPrioritySr'!$B$5:$AT$566,'Route_Detail&amp;Reduction_Priority'!U$1,FALSE)="","",VLOOKUP($B109,'RouteDetail&amp;ReductionPrioritySr'!$B$5:$AT$566,'Route_Detail&amp;Reduction_Priority'!U$1,FALSE)))</f>
        <v>Revised</v>
      </c>
      <c r="V109" s="53" t="str">
        <f>IF($B109="","",IF(VLOOKUP($B109,'RouteDetail&amp;ReductionPrioritySr'!$B$5:$AT$566,'Route_Detail&amp;Reduction_Priority'!V$1,FALSE)=0,"",VLOOKUP($B109,'RouteDetail&amp;ReductionPrioritySr'!$B$5:$AT$566,'Route_Detail&amp;Reduction_Priority'!V$1,FALSE)))</f>
        <v>Restructure</v>
      </c>
      <c r="W109" s="358">
        <f>IF($B109="","",IF(VLOOKUP($B109,'RouteDetail&amp;ReductionPrioritySr'!$B$5:$AT$566,'Route_Detail&amp;Reduction_Priority'!W$1,FALSE)=0,"",VLOOKUP($B109,'RouteDetail&amp;ReductionPrioritySr'!$B$5:$AT$566,'Route_Detail&amp;Reduction_Priority'!W$1,FALSE)))</f>
        <v>42248</v>
      </c>
      <c r="X109" s="395" t="str">
        <f>IF($B109="","",IF(VLOOKUP($B109,'RouteDetail&amp;ReductionPrioritySr'!$B$5:$AT$566,'Route_Detail&amp;Reduction_Priority'!X$1,FALSE)="","",VLOOKUP($B109,'RouteDetail&amp;ReductionPrioritySr'!$B$5:$AT$566,'Route_Detail&amp;Reduction_Priority'!X$1,FALSE)))</f>
        <v>Reduce one morning and one afternoon trip.</v>
      </c>
      <c r="Y109" s="110" t="str">
        <f>IF($B109="","",IF(VLOOKUP($B109,'RouteDetail&amp;ReductionPrioritySr'!$B$5:$AT$566,'Route_Detail&amp;Reduction_Priority'!Y$1,FALSE)="","",VLOOKUP($B109,'RouteDetail&amp;ReductionPrioritySr'!$B$5:$AT$566,'Route_Detail&amp;Reduction_Priority'!Y$1,FALSE)))</f>
        <v/>
      </c>
      <c r="Z109" s="178" t="str">
        <f>IF($B109="","",IF(VLOOKUP($B109,'RouteDetail&amp;ReductionPrioritySr'!$B$5:$AT$566,'Route_Detail&amp;Reduction_Priority'!Z$1,FALSE)="","",VLOOKUP($B109,'RouteDetail&amp;ReductionPrioritySr'!$B$5:$AT$566,'Route_Detail&amp;Reduction_Priority'!Z$1,FALSE)))</f>
        <v/>
      </c>
      <c r="AA109" s="178" t="str">
        <f>IF($B109="","",IF(VLOOKUP($B109,'RouteDetail&amp;ReductionPrioritySr'!$B$5:$AT$566,'Route_Detail&amp;Reduction_Priority'!AA$1,FALSE)="","",VLOOKUP($B109,'RouteDetail&amp;ReductionPrioritySr'!$B$5:$AT$566,'Route_Detail&amp;Reduction_Priority'!AA$1,FALSE)))</f>
        <v/>
      </c>
      <c r="AB109" s="178" t="str">
        <f>IF($B109="","",IF(VLOOKUP($B109,'RouteDetail&amp;ReductionPrioritySr'!$B$5:$AT$566,'Route_Detail&amp;Reduction_Priority'!AB$1,FALSE)="","",VLOOKUP($B109,'RouteDetail&amp;ReductionPrioritySr'!$B$5:$AT$566,'Route_Detail&amp;Reduction_Priority'!AB$1,FALSE)))</f>
        <v/>
      </c>
      <c r="AC109" s="178" t="str">
        <f>IF($B109="","",IF(VLOOKUP($B109,'RouteDetail&amp;ReductionPrioritySr'!$B$5:$AT$566,'Route_Detail&amp;Reduction_Priority'!AC$1,FALSE)="","",VLOOKUP($B109,'RouteDetail&amp;ReductionPrioritySr'!$B$5:$AT$566,'Route_Detail&amp;Reduction_Priority'!AC$1,FALSE)))</f>
        <v/>
      </c>
      <c r="AD109" s="350" t="str">
        <f>IF($B109="","",IF(VLOOKUP($B109,'RouteDetail&amp;ReductionPrioritySr'!$B$5:$AT$566,'Route_Detail&amp;Reduction_Priority'!AD$1,FALSE)=0,"",VLOOKUP($B109,'RouteDetail&amp;ReductionPrioritySr'!$B$5:$AT$566,'Route_Detail&amp;Reduction_Priority'!AD$1,FALSE)))</f>
        <v/>
      </c>
      <c r="AE109" s="397" t="str">
        <f>IF($B109="","",IF(VLOOKUP($B109,'RouteDetail&amp;ReductionPrioritySr'!$B$5:$AT$566,'Route_Detail&amp;Reduction_Priority'!AE$1,FALSE)=0,"",VLOOKUP($B109,'RouteDetail&amp;ReductionPrioritySr'!$B$5:$AT$566,'Route_Detail&amp;Reduction_Priority'!AE$1,FALSE)))</f>
        <v/>
      </c>
      <c r="AF109" s="147">
        <f>IF($B109="","",IF(VLOOKUP($B109,'RouteDetail&amp;ReductionPrioritySr'!$B$5:$AT$566,'Route_Detail&amp;Reduction_Priority'!AF$1,FALSE)="","",VLOOKUP($B109,'RouteDetail&amp;ReductionPrioritySr'!$B$5:$AT$566,'Route_Detail&amp;Reduction_Priority'!AF$1,FALSE)))</f>
        <v>1</v>
      </c>
      <c r="AG109" s="147">
        <f>IF($B109="","",IF(VLOOKUP($B109,'RouteDetail&amp;ReductionPrioritySr'!$B$5:$AT$566,'Route_Detail&amp;Reduction_Priority'!AG$1,FALSE)="","",VLOOKUP($B109,'RouteDetail&amp;ReductionPrioritySr'!$B$5:$AT$566,'Route_Detail&amp;Reduction_Priority'!AG$1,FALSE)))</f>
        <v>2</v>
      </c>
      <c r="AH109" s="147" t="str">
        <f>IF($B109="","",IF(VLOOKUP($B109,'RouteDetail&amp;ReductionPrioritySr'!$B$5:$AT$566,'Route_Detail&amp;Reduction_Priority'!AH$1,FALSE)="","",VLOOKUP($B109,'RouteDetail&amp;ReductionPrioritySr'!$B$5:$AT$566,'Route_Detail&amp;Reduction_Priority'!AH$1,FALSE)))</f>
        <v/>
      </c>
      <c r="AI109" s="147" t="str">
        <f>IF($B109="","",IF(VLOOKUP($B109,'RouteDetail&amp;ReductionPrioritySr'!$B$5:$AT$566,'Route_Detail&amp;Reduction_Priority'!AI$1,FALSE)="","",VLOOKUP($B109,'RouteDetail&amp;ReductionPrioritySr'!$B$5:$AT$566,'Route_Detail&amp;Reduction_Priority'!AI$1,FALSE)))</f>
        <v/>
      </c>
      <c r="AJ109" s="147" t="str">
        <f>IF($B109="","",IF(VLOOKUP($B109,'RouteDetail&amp;ReductionPrioritySr'!$B$5:$AT$566,'Route_Detail&amp;Reduction_Priority'!AJ$1,FALSE)="","",VLOOKUP($B109,'RouteDetail&amp;ReductionPrioritySr'!$B$5:$AT$566,'Route_Detail&amp;Reduction_Priority'!AJ$1,FALSE)))</f>
        <v/>
      </c>
      <c r="AK109" s="147" t="str">
        <f>IF($B109="","",IF(VLOOKUP($B109,'RouteDetail&amp;ReductionPrioritySr'!$B$5:$AT$566,'Route_Detail&amp;Reduction_Priority'!AK$1,FALSE)="","",VLOOKUP($B109,'RouteDetail&amp;ReductionPrioritySr'!$B$5:$AT$566,'Route_Detail&amp;Reduction_Priority'!AK$1,FALSE)))</f>
        <v/>
      </c>
    </row>
    <row r="110" spans="1:37" ht="15" customHeight="1" x14ac:dyDescent="0.25">
      <c r="A110">
        <v>88</v>
      </c>
      <c r="B110" s="110">
        <f>IF(HLOOKUP($C$3,'Route by Jurisdiction'!$A$1:$AP$214,A110,FALSE)="","",HLOOKUP($C$3,'Route by Jurisdiction'!$A$1:$AP$214,A110,FALSE))</f>
        <v>123</v>
      </c>
      <c r="C110" s="110" t="str">
        <f>IF($B110="","",IF(VLOOKUP($B110,'RouteDetail&amp;ReductionPrioritySr'!$B$5:$T$566,'Route_Detail&amp;Reduction_Priority'!C$1,FALSE)="","",VLOOKUP($B110,'RouteDetail&amp;ReductionPrioritySr'!$B$5:$T$566,'Route_Detail&amp;Reduction_Priority'!C$1,FALSE)))</f>
        <v>123*</v>
      </c>
      <c r="D110" s="71" t="str">
        <f>IF($B110="","",IF(VLOOKUP($B110,'RouteDetail&amp;ReductionPrioritySr'!$B$5:$T$566,'Route_Detail&amp;Reduction_Priority'!D$1,FALSE)="","",VLOOKUP($B110,'RouteDetail&amp;ReductionPrioritySr'!$B$5:$T$566,'Route_Detail&amp;Reduction_Priority'!D$1,FALSE)))</f>
        <v>Burien - Seattle CBD</v>
      </c>
      <c r="E110" s="170">
        <f>IF($B110="","",IF(VLOOKUP($B110,'RouteDetail&amp;ReductionPrioritySr'!$B$5:$T$566,'Route_Detail&amp;Reduction_Priority'!E$1,FALSE)="","",VLOOKUP($B110,'RouteDetail&amp;ReductionPrioritySr'!$B$5:$T$566,'Route_Detail&amp;Reduction_Priority'!E$1,FALSE)))</f>
        <v>26.1</v>
      </c>
      <c r="F110" s="162">
        <f>IF($B110="","",IF(VLOOKUP($B110,'RouteDetail&amp;ReductionPrioritySr'!$B$5:$T$566,'Route_Detail&amp;Reduction_Priority'!F$1,FALSE)="","",VLOOKUP($B110,'RouteDetail&amp;ReductionPrioritySr'!$B$5:$T$566,'Route_Detail&amp;Reduction_Priority'!F$1,FALSE)))</f>
        <v>16.3</v>
      </c>
      <c r="G110" s="162" t="str">
        <f>IF($B110="","",IF(VLOOKUP($B110,'RouteDetail&amp;ReductionPrioritySr'!$B$5:$T$566,'Route_Detail&amp;Reduction_Priority'!G$1,FALSE)="","",VLOOKUP($B110,'RouteDetail&amp;ReductionPrioritySr'!$B$5:$T$566,'Route_Detail&amp;Reduction_Priority'!G$1,FALSE)))</f>
        <v xml:space="preserve"> </v>
      </c>
      <c r="H110" s="162" t="str">
        <f>IF($B110="","",IF(VLOOKUP($B110,'RouteDetail&amp;ReductionPrioritySr'!$B$5:$T$566,'Route_Detail&amp;Reduction_Priority'!H$1,FALSE)="","",VLOOKUP($B110,'RouteDetail&amp;ReductionPrioritySr'!$B$5:$T$566,'Route_Detail&amp;Reduction_Priority'!H$1,FALSE)))</f>
        <v xml:space="preserve"> </v>
      </c>
      <c r="I110" s="162" t="str">
        <f>IF($B110="","",IF(VLOOKUP($B110,'RouteDetail&amp;ReductionPrioritySr'!$B$5:$T$566,'Route_Detail&amp;Reduction_Priority'!I$1,FALSE)="","",VLOOKUP($B110,'RouteDetail&amp;ReductionPrioritySr'!$B$5:$T$566,'Route_Detail&amp;Reduction_Priority'!I$1,FALSE)))</f>
        <v xml:space="preserve"> </v>
      </c>
      <c r="J110" s="171" t="str">
        <f>IF($B110="","",IF(VLOOKUP($B110,'RouteDetail&amp;ReductionPrioritySr'!$B$5:$T$566,'Route_Detail&amp;Reduction_Priority'!J$1,FALSE)="","",VLOOKUP($B110,'RouteDetail&amp;ReductionPrioritySr'!$B$5:$T$566,'Route_Detail&amp;Reduction_Priority'!J$1,FALSE)))</f>
        <v xml:space="preserve"> </v>
      </c>
      <c r="K110" s="62" t="str">
        <f>IF($B110="","",IF(VLOOKUP($B110,'RouteDetail&amp;ReductionPrioritySr'!$B$5:$T$566,'Route_Detail&amp;Reduction_Priority'!K$1,FALSE)="","",VLOOKUP($B110,'RouteDetail&amp;ReductionPrioritySr'!$B$5:$T$566,'Route_Detail&amp;Reduction_Priority'!K$1,FALSE)))</f>
        <v>Peak</v>
      </c>
      <c r="L110" s="62" t="str">
        <f>IF($B110="","",IF(VLOOKUP($B110,'RouteDetail&amp;ReductionPrioritySr'!$B$5:$T$566,'Route_Detail&amp;Reduction_Priority'!L$1,FALSE)="","",VLOOKUP($B110,'RouteDetail&amp;ReductionPrioritySr'!$B$5:$T$566,'Route_Detail&amp;Reduction_Priority'!L$1,FALSE)))</f>
        <v>Peak</v>
      </c>
      <c r="M110" s="110" t="str">
        <f>IF($B110="","",IF(VLOOKUP($B110,'RouteDetail&amp;ReductionPrioritySr'!$B$5:$T$566,'Route_Detail&amp;Reduction_Priority'!M$1,FALSE)="","",VLOOKUP($B110,'RouteDetail&amp;ReductionPrioritySr'!$B$5:$T$566,'Route_Detail&amp;Reduction_Priority'!M$1,FALSE)))</f>
        <v>No</v>
      </c>
      <c r="N110" s="112" t="str">
        <f>IF($B110="","",IF(VLOOKUP($B110,'RouteDetail&amp;ReductionPrioritySr'!$B$5:$T$566,'Route_Detail&amp;Reduction_Priority'!N$1,FALSE)="","",VLOOKUP($B110,'RouteDetail&amp;ReductionPrioritySr'!$B$5:$T$566,'Route_Detail&amp;Reduction_Priority'!N$1,FALSE)))</f>
        <v>No</v>
      </c>
      <c r="O110" s="110" t="str">
        <f>IF($B110="","",IF(VLOOKUP($B110,'RouteDetail&amp;ReductionPrioritySr'!$B$5:$T$566,'Route_Detail&amp;Reduction_Priority'!O$1,FALSE)="","",VLOOKUP($B110,'RouteDetail&amp;ReductionPrioritySr'!$B$5:$T$566,'Route_Detail&amp;Reduction_Priority'!O$1,FALSE)))</f>
        <v>Peak</v>
      </c>
      <c r="P110" s="111" t="str">
        <f>IF($B110="","",IF(VLOOKUP($B110,'RouteDetail&amp;ReductionPrioritySr'!$B$5:$T$566,'Route_Detail&amp;Reduction_Priority'!P$1,FALSE)="","",VLOOKUP($B110,'RouteDetail&amp;ReductionPrioritySr'!$B$5:$T$566,'Route_Detail&amp;Reduction_Priority'!P$1,FALSE)))</f>
        <v>Peak</v>
      </c>
      <c r="Q110" s="112" t="str">
        <f>IF($B110="","",IF(VLOOKUP($B110,'RouteDetail&amp;ReductionPrioritySr'!$B$5:$T$566,'Route_Detail&amp;Reduction_Priority'!Q$1,FALSE)="","",VLOOKUP($B110,'RouteDetail&amp;ReductionPrioritySr'!$B$5:$T$566,'Route_Detail&amp;Reduction_Priority'!Q$1,FALSE)))</f>
        <v>Peak</v>
      </c>
      <c r="R110" s="110">
        <f>IF($B110="","",IF(VLOOKUP($B110,'RouteDetail&amp;ReductionPrioritySr'!$B$5:$T$566,'Route_Detail&amp;Reduction_Priority'!R$1,FALSE)="","",VLOOKUP($B110,'RouteDetail&amp;ReductionPrioritySr'!$B$5:$T$566,'Route_Detail&amp;Reduction_Priority'!R$1,FALSE)))</f>
        <v>3</v>
      </c>
      <c r="S110" s="111" t="str">
        <f>IF($B110="","",IF(VLOOKUP($B110,'RouteDetail&amp;ReductionPrioritySr'!$B$5:$T$566,'Route_Detail&amp;Reduction_Priority'!S$1,FALSE)="","",VLOOKUP($B110,'RouteDetail&amp;ReductionPrioritySr'!$B$5:$T$566,'Route_Detail&amp;Reduction_Priority'!S$1,FALSE)))</f>
        <v>-</v>
      </c>
      <c r="T110" s="175" t="str">
        <f>IF($B110="","",IF(VLOOKUP($B110,'RouteDetail&amp;ReductionPrioritySr'!$B$5:$T$566,'Route_Detail&amp;Reduction_Priority'!T$1,FALSE)="","",VLOOKUP($B110,'RouteDetail&amp;ReductionPrioritySr'!$B$5:$T$566,'Route_Detail&amp;Reduction_Priority'!T$1,FALSE)))</f>
        <v>-</v>
      </c>
      <c r="U110" s="348" t="str">
        <f>IF($B110="","",IF(VLOOKUP($B110,'RouteDetail&amp;ReductionPrioritySr'!$B$5:$AT$566,'Route_Detail&amp;Reduction_Priority'!U$1,FALSE)="","",VLOOKUP($B110,'RouteDetail&amp;ReductionPrioritySr'!$B$5:$AT$566,'Route_Detail&amp;Reduction_Priority'!U$1,FALSE)))</f>
        <v>Unchanged</v>
      </c>
      <c r="V110" s="53" t="str">
        <f>IF($B110="","",IF(VLOOKUP($B110,'RouteDetail&amp;ReductionPrioritySr'!$B$5:$AT$566,'Route_Detail&amp;Reduction_Priority'!V$1,FALSE)=0,"",VLOOKUP($B110,'RouteDetail&amp;ReductionPrioritySr'!$B$5:$AT$566,'Route_Detail&amp;Reduction_Priority'!V$1,FALSE)))</f>
        <v/>
      </c>
      <c r="W110" s="358" t="str">
        <f>IF($B110="","",IF(VLOOKUP($B110,'RouteDetail&amp;ReductionPrioritySr'!$B$5:$AT$566,'Route_Detail&amp;Reduction_Priority'!W$1,FALSE)=0,"",VLOOKUP($B110,'RouteDetail&amp;ReductionPrioritySr'!$B$5:$AT$566,'Route_Detail&amp;Reduction_Priority'!W$1,FALSE)))</f>
        <v>N/A</v>
      </c>
      <c r="X110" s="395" t="str">
        <f>IF($B110="","",IF(VLOOKUP($B110,'RouteDetail&amp;ReductionPrioritySr'!$B$5:$AT$566,'Route_Detail&amp;Reduction_Priority'!X$1,FALSE)="","",VLOOKUP($B110,'RouteDetail&amp;ReductionPrioritySr'!$B$5:$AT$566,'Route_Detail&amp;Reduction_Priority'!X$1,FALSE)))</f>
        <v>Unchanged</v>
      </c>
      <c r="Y110" s="110" t="str">
        <f>IF($B110="","",IF(VLOOKUP($B110,'RouteDetail&amp;ReductionPrioritySr'!$B$5:$AT$566,'Route_Detail&amp;Reduction_Priority'!Y$1,FALSE)="","",VLOOKUP($B110,'RouteDetail&amp;ReductionPrioritySr'!$B$5:$AT$566,'Route_Detail&amp;Reduction_Priority'!Y$1,FALSE)))</f>
        <v/>
      </c>
      <c r="Z110" s="178" t="str">
        <f>IF($B110="","",IF(VLOOKUP($B110,'RouteDetail&amp;ReductionPrioritySr'!$B$5:$AT$566,'Route_Detail&amp;Reduction_Priority'!Z$1,FALSE)="","",VLOOKUP($B110,'RouteDetail&amp;ReductionPrioritySr'!$B$5:$AT$566,'Route_Detail&amp;Reduction_Priority'!Z$1,FALSE)))</f>
        <v/>
      </c>
      <c r="AA110" s="178" t="str">
        <f>IF($B110="","",IF(VLOOKUP($B110,'RouteDetail&amp;ReductionPrioritySr'!$B$5:$AT$566,'Route_Detail&amp;Reduction_Priority'!AA$1,FALSE)="","",VLOOKUP($B110,'RouteDetail&amp;ReductionPrioritySr'!$B$5:$AT$566,'Route_Detail&amp;Reduction_Priority'!AA$1,FALSE)))</f>
        <v/>
      </c>
      <c r="AB110" s="178" t="str">
        <f>IF($B110="","",IF(VLOOKUP($B110,'RouteDetail&amp;ReductionPrioritySr'!$B$5:$AT$566,'Route_Detail&amp;Reduction_Priority'!AB$1,FALSE)="","",VLOOKUP($B110,'RouteDetail&amp;ReductionPrioritySr'!$B$5:$AT$566,'Route_Detail&amp;Reduction_Priority'!AB$1,FALSE)))</f>
        <v/>
      </c>
      <c r="AC110" s="178" t="str">
        <f>IF($B110="","",IF(VLOOKUP($B110,'RouteDetail&amp;ReductionPrioritySr'!$B$5:$AT$566,'Route_Detail&amp;Reduction_Priority'!AC$1,FALSE)="","",VLOOKUP($B110,'RouteDetail&amp;ReductionPrioritySr'!$B$5:$AT$566,'Route_Detail&amp;Reduction_Priority'!AC$1,FALSE)))</f>
        <v/>
      </c>
      <c r="AD110" s="350" t="str">
        <f>IF($B110="","",IF(VLOOKUP($B110,'RouteDetail&amp;ReductionPrioritySr'!$B$5:$AT$566,'Route_Detail&amp;Reduction_Priority'!AD$1,FALSE)=0,"",VLOOKUP($B110,'RouteDetail&amp;ReductionPrioritySr'!$B$5:$AT$566,'Route_Detail&amp;Reduction_Priority'!AD$1,FALSE)))</f>
        <v/>
      </c>
      <c r="AE110" s="397" t="str">
        <f>IF($B110="","",IF(VLOOKUP($B110,'RouteDetail&amp;ReductionPrioritySr'!$B$5:$AT$566,'Route_Detail&amp;Reduction_Priority'!AE$1,FALSE)=0,"",VLOOKUP($B110,'RouteDetail&amp;ReductionPrioritySr'!$B$5:$AT$566,'Route_Detail&amp;Reduction_Priority'!AE$1,FALSE)))</f>
        <v/>
      </c>
      <c r="AF110" s="147">
        <f>IF($B110="","",IF(VLOOKUP($B110,'RouteDetail&amp;ReductionPrioritySr'!$B$5:$AT$566,'Route_Detail&amp;Reduction_Priority'!AF$1,FALSE)="","",VLOOKUP($B110,'RouteDetail&amp;ReductionPrioritySr'!$B$5:$AT$566,'Route_Detail&amp;Reduction_Priority'!AF$1,FALSE)))</f>
        <v>2</v>
      </c>
      <c r="AG110" s="147">
        <f>IF($B110="","",IF(VLOOKUP($B110,'RouteDetail&amp;ReductionPrioritySr'!$B$5:$AT$566,'Route_Detail&amp;Reduction_Priority'!AG$1,FALSE)="","",VLOOKUP($B110,'RouteDetail&amp;ReductionPrioritySr'!$B$5:$AT$566,'Route_Detail&amp;Reduction_Priority'!AG$1,FALSE)))</f>
        <v>3</v>
      </c>
      <c r="AH110" s="147" t="str">
        <f>IF($B110="","",IF(VLOOKUP($B110,'RouteDetail&amp;ReductionPrioritySr'!$B$5:$AT$566,'Route_Detail&amp;Reduction_Priority'!AH$1,FALSE)="","",VLOOKUP($B110,'RouteDetail&amp;ReductionPrioritySr'!$B$5:$AT$566,'Route_Detail&amp;Reduction_Priority'!AH$1,FALSE)))</f>
        <v/>
      </c>
      <c r="AI110" s="147" t="str">
        <f>IF($B110="","",IF(VLOOKUP($B110,'RouteDetail&amp;ReductionPrioritySr'!$B$5:$AT$566,'Route_Detail&amp;Reduction_Priority'!AI$1,FALSE)="","",VLOOKUP($B110,'RouteDetail&amp;ReductionPrioritySr'!$B$5:$AT$566,'Route_Detail&amp;Reduction_Priority'!AI$1,FALSE)))</f>
        <v/>
      </c>
      <c r="AJ110" s="147" t="str">
        <f>IF($B110="","",IF(VLOOKUP($B110,'RouteDetail&amp;ReductionPrioritySr'!$B$5:$AT$566,'Route_Detail&amp;Reduction_Priority'!AJ$1,FALSE)="","",VLOOKUP($B110,'RouteDetail&amp;ReductionPrioritySr'!$B$5:$AT$566,'Route_Detail&amp;Reduction_Priority'!AJ$1,FALSE)))</f>
        <v/>
      </c>
      <c r="AK110" s="147" t="str">
        <f>IF($B110="","",IF(VLOOKUP($B110,'RouteDetail&amp;ReductionPrioritySr'!$B$5:$AT$566,'Route_Detail&amp;Reduction_Priority'!AK$1,FALSE)="","",VLOOKUP($B110,'RouteDetail&amp;ReductionPrioritySr'!$B$5:$AT$566,'Route_Detail&amp;Reduction_Priority'!AK$1,FALSE)))</f>
        <v/>
      </c>
    </row>
    <row r="111" spans="1:37" ht="15" customHeight="1" x14ac:dyDescent="0.25">
      <c r="A111">
        <v>89</v>
      </c>
      <c r="B111" s="110">
        <f>IF(HLOOKUP($C$3,'Route by Jurisdiction'!$A$1:$AP$214,A111,FALSE)="","",HLOOKUP($C$3,'Route by Jurisdiction'!$A$1:$AP$214,A111,FALSE))</f>
        <v>124</v>
      </c>
      <c r="C111" s="110" t="str">
        <f>IF($B111="","",IF(VLOOKUP($B111,'RouteDetail&amp;ReductionPrioritySr'!$B$5:$T$566,'Route_Detail&amp;Reduction_Priority'!C$1,FALSE)="","",VLOOKUP($B111,'RouteDetail&amp;ReductionPrioritySr'!$B$5:$T$566,'Route_Detail&amp;Reduction_Priority'!C$1,FALSE)))</f>
        <v>124*</v>
      </c>
      <c r="D111" s="71" t="str">
        <f>IF($B111="","",IF(VLOOKUP($B111,'RouteDetail&amp;ReductionPrioritySr'!$B$5:$T$566,'Route_Detail&amp;Reduction_Priority'!D$1,FALSE)="","",VLOOKUP($B111,'RouteDetail&amp;ReductionPrioritySr'!$B$5:$T$566,'Route_Detail&amp;Reduction_Priority'!D$1,FALSE)))</f>
        <v>Tukwila - Georgetown - Seattle CBD</v>
      </c>
      <c r="E111" s="170">
        <f>IF($B111="","",IF(VLOOKUP($B111,'RouteDetail&amp;ReductionPrioritySr'!$B$5:$T$566,'Route_Detail&amp;Reduction_Priority'!E$1,FALSE)="","",VLOOKUP($B111,'RouteDetail&amp;ReductionPrioritySr'!$B$5:$T$566,'Route_Detail&amp;Reduction_Priority'!E$1,FALSE)))</f>
        <v>35.299999999999997</v>
      </c>
      <c r="F111" s="162">
        <f>IF($B111="","",IF(VLOOKUP($B111,'RouteDetail&amp;ReductionPrioritySr'!$B$5:$T$566,'Route_Detail&amp;Reduction_Priority'!F$1,FALSE)="","",VLOOKUP($B111,'RouteDetail&amp;ReductionPrioritySr'!$B$5:$T$566,'Route_Detail&amp;Reduction_Priority'!F$1,FALSE)))</f>
        <v>12.5</v>
      </c>
      <c r="G111" s="162">
        <f>IF($B111="","",IF(VLOOKUP($B111,'RouteDetail&amp;ReductionPrioritySr'!$B$5:$T$566,'Route_Detail&amp;Reduction_Priority'!G$1,FALSE)="","",VLOOKUP($B111,'RouteDetail&amp;ReductionPrioritySr'!$B$5:$T$566,'Route_Detail&amp;Reduction_Priority'!G$1,FALSE)))</f>
        <v>37.700000000000003</v>
      </c>
      <c r="H111" s="162">
        <f>IF($B111="","",IF(VLOOKUP($B111,'RouteDetail&amp;ReductionPrioritySr'!$B$5:$T$566,'Route_Detail&amp;Reduction_Priority'!H$1,FALSE)="","",VLOOKUP($B111,'RouteDetail&amp;ReductionPrioritySr'!$B$5:$T$566,'Route_Detail&amp;Reduction_Priority'!H$1,FALSE)))</f>
        <v>15.4</v>
      </c>
      <c r="I111" s="162">
        <f>IF($B111="","",IF(VLOOKUP($B111,'RouteDetail&amp;ReductionPrioritySr'!$B$5:$T$566,'Route_Detail&amp;Reduction_Priority'!I$1,FALSE)="","",VLOOKUP($B111,'RouteDetail&amp;ReductionPrioritySr'!$B$5:$T$566,'Route_Detail&amp;Reduction_Priority'!I$1,FALSE)))</f>
        <v>23.9</v>
      </c>
      <c r="J111" s="171">
        <f>IF($B111="","",IF(VLOOKUP($B111,'RouteDetail&amp;ReductionPrioritySr'!$B$5:$T$566,'Route_Detail&amp;Reduction_Priority'!J$1,FALSE)="","",VLOOKUP($B111,'RouteDetail&amp;ReductionPrioritySr'!$B$5:$T$566,'Route_Detail&amp;Reduction_Priority'!J$1,FALSE)))</f>
        <v>10</v>
      </c>
      <c r="K111" s="62">
        <f>IF($B111="","",IF(VLOOKUP($B111,'RouteDetail&amp;ReductionPrioritySr'!$B$5:$T$566,'Route_Detail&amp;Reduction_Priority'!K$1,FALSE)="","",VLOOKUP($B111,'RouteDetail&amp;ReductionPrioritySr'!$B$5:$T$566,'Route_Detail&amp;Reduction_Priority'!K$1,FALSE)))</f>
        <v>99</v>
      </c>
      <c r="L111" s="62" t="str">
        <f>IF($B111="","",IF(VLOOKUP($B111,'RouteDetail&amp;ReductionPrioritySr'!$B$5:$T$566,'Route_Detail&amp;Reduction_Priority'!L$1,FALSE)="","",VLOOKUP($B111,'RouteDetail&amp;ReductionPrioritySr'!$B$5:$T$566,'Route_Detail&amp;Reduction_Priority'!L$1,FALSE)))</f>
        <v>Very Frequent</v>
      </c>
      <c r="M111" s="110" t="str">
        <f>IF($B111="","",IF(VLOOKUP($B111,'RouteDetail&amp;ReductionPrioritySr'!$B$5:$T$566,'Route_Detail&amp;Reduction_Priority'!M$1,FALSE)="","",VLOOKUP($B111,'RouteDetail&amp;ReductionPrioritySr'!$B$5:$T$566,'Route_Detail&amp;Reduction_Priority'!M$1,FALSE)))</f>
        <v/>
      </c>
      <c r="N111" s="112" t="str">
        <f>IF($B111="","",IF(VLOOKUP($B111,'RouteDetail&amp;ReductionPrioritySr'!$B$5:$T$566,'Route_Detail&amp;Reduction_Priority'!N$1,FALSE)="","",VLOOKUP($B111,'RouteDetail&amp;ReductionPrioritySr'!$B$5:$T$566,'Route_Detail&amp;Reduction_Priority'!N$1,FALSE)))</f>
        <v/>
      </c>
      <c r="O111" s="110" t="str">
        <f>IF($B111="","",IF(VLOOKUP($B111,'RouteDetail&amp;ReductionPrioritySr'!$B$5:$T$566,'Route_Detail&amp;Reduction_Priority'!O$1,FALSE)="","",VLOOKUP($B111,'RouteDetail&amp;ReductionPrioritySr'!$B$5:$T$566,'Route_Detail&amp;Reduction_Priority'!O$1,FALSE)))</f>
        <v>Below</v>
      </c>
      <c r="P111" s="111" t="str">
        <f>IF($B111="","",IF(VLOOKUP($B111,'RouteDetail&amp;ReductionPrioritySr'!$B$5:$T$566,'Route_Detail&amp;Reduction_Priority'!P$1,FALSE)="","",VLOOKUP($B111,'RouteDetail&amp;ReductionPrioritySr'!$B$5:$T$566,'Route_Detail&amp;Reduction_Priority'!P$1,FALSE)))</f>
        <v>Below</v>
      </c>
      <c r="Q111" s="112" t="str">
        <f>IF($B111="","",IF(VLOOKUP($B111,'RouteDetail&amp;ReductionPrioritySr'!$B$5:$T$566,'Route_Detail&amp;Reduction_Priority'!Q$1,FALSE)="","",VLOOKUP($B111,'RouteDetail&amp;ReductionPrioritySr'!$B$5:$T$566,'Route_Detail&amp;Reduction_Priority'!Q$1,FALSE)))</f>
        <v>At</v>
      </c>
      <c r="R111" s="110" t="str">
        <f>IF($B111="","",IF(VLOOKUP($B111,'RouteDetail&amp;ReductionPrioritySr'!$B$5:$T$566,'Route_Detail&amp;Reduction_Priority'!R$1,FALSE)="","",VLOOKUP($B111,'RouteDetail&amp;ReductionPrioritySr'!$B$5:$T$566,'Route_Detail&amp;Reduction_Priority'!R$1,FALSE)))</f>
        <v>-</v>
      </c>
      <c r="S111" s="111" t="str">
        <f>IF($B111="","",IF(VLOOKUP($B111,'RouteDetail&amp;ReductionPrioritySr'!$B$5:$T$566,'Route_Detail&amp;Reduction_Priority'!S$1,FALSE)="","",VLOOKUP($B111,'RouteDetail&amp;ReductionPrioritySr'!$B$5:$T$566,'Route_Detail&amp;Reduction_Priority'!S$1,FALSE)))</f>
        <v>-</v>
      </c>
      <c r="T111" s="175">
        <f>IF($B111="","",IF(VLOOKUP($B111,'RouteDetail&amp;ReductionPrioritySr'!$B$5:$T$566,'Route_Detail&amp;Reduction_Priority'!T$1,FALSE)="","",VLOOKUP($B111,'RouteDetail&amp;ReductionPrioritySr'!$B$5:$T$566,'Route_Detail&amp;Reduction_Priority'!T$1,FALSE)))</f>
        <v>3</v>
      </c>
      <c r="U111" s="348" t="str">
        <f>IF($B111="","",IF(VLOOKUP($B111,'RouteDetail&amp;ReductionPrioritySr'!$B$5:$AT$566,'Route_Detail&amp;Reduction_Priority'!U$1,FALSE)="","",VLOOKUP($B111,'RouteDetail&amp;ReductionPrioritySr'!$B$5:$AT$566,'Route_Detail&amp;Reduction_Priority'!U$1,FALSE)))</f>
        <v>Revised</v>
      </c>
      <c r="V111" s="53" t="str">
        <f>IF($B111="","",IF(VLOOKUP($B111,'RouteDetail&amp;ReductionPrioritySr'!$B$5:$AT$566,'Route_Detail&amp;Reduction_Priority'!V$1,FALSE)=0,"",VLOOKUP($B111,'RouteDetail&amp;ReductionPrioritySr'!$B$5:$AT$566,'Route_Detail&amp;Reduction_Priority'!V$1,FALSE)))</f>
        <v>Low performing</v>
      </c>
      <c r="W111" s="358">
        <f>IF($B111="","",IF(VLOOKUP($B111,'RouteDetail&amp;ReductionPrioritySr'!$B$5:$AT$566,'Route_Detail&amp;Reduction_Priority'!W$1,FALSE)=0,"",VLOOKUP($B111,'RouteDetail&amp;ReductionPrioritySr'!$B$5:$AT$566,'Route_Detail&amp;Reduction_Priority'!W$1,FALSE)))</f>
        <v>42248</v>
      </c>
      <c r="X111" s="395" t="str">
        <f>IF($B111="","",IF(VLOOKUP($B111,'RouteDetail&amp;ReductionPrioritySr'!$B$5:$AT$566,'Route_Detail&amp;Reduction_Priority'!X$1,FALSE)="","",VLOOKUP($B111,'RouteDetail&amp;ReductionPrioritySr'!$B$5:$AT$566,'Route_Detail&amp;Reduction_Priority'!X$1,FALSE)))</f>
        <v>End service earlier.</v>
      </c>
      <c r="Y111" s="110">
        <f>IF($B111="","",IF(VLOOKUP($B111,'RouteDetail&amp;ReductionPrioritySr'!$B$5:$AT$566,'Route_Detail&amp;Reduction_Priority'!Y$1,FALSE)="","",VLOOKUP($B111,'RouteDetail&amp;ReductionPrioritySr'!$B$5:$AT$566,'Route_Detail&amp;Reduction_Priority'!Y$1,FALSE)))</f>
        <v>30</v>
      </c>
      <c r="Z111" s="178">
        <f>IF($B111="","",IF(VLOOKUP($B111,'RouteDetail&amp;ReductionPrioritySr'!$B$5:$AT$566,'Route_Detail&amp;Reduction_Priority'!Z$1,FALSE)="","",VLOOKUP($B111,'RouteDetail&amp;ReductionPrioritySr'!$B$5:$AT$566,'Route_Detail&amp;Reduction_Priority'!Z$1,FALSE)))</f>
        <v>30</v>
      </c>
      <c r="AA111" s="178" t="str">
        <f>IF($B111="","",IF(VLOOKUP($B111,'RouteDetail&amp;ReductionPrioritySr'!$B$5:$AT$566,'Route_Detail&amp;Reduction_Priority'!AA$1,FALSE)="","",VLOOKUP($B111,'RouteDetail&amp;ReductionPrioritySr'!$B$5:$AT$566,'Route_Detail&amp;Reduction_Priority'!AA$1,FALSE)))</f>
        <v>30-60</v>
      </c>
      <c r="AB111" s="178">
        <f>IF($B111="","",IF(VLOOKUP($B111,'RouteDetail&amp;ReductionPrioritySr'!$B$5:$AT$566,'Route_Detail&amp;Reduction_Priority'!AB$1,FALSE)="","",VLOOKUP($B111,'RouteDetail&amp;ReductionPrioritySr'!$B$5:$AT$566,'Route_Detail&amp;Reduction_Priority'!AB$1,FALSE)))</f>
        <v>30</v>
      </c>
      <c r="AC111" s="178">
        <f>IF($B111="","",IF(VLOOKUP($B111,'RouteDetail&amp;ReductionPrioritySr'!$B$5:$AT$566,'Route_Detail&amp;Reduction_Priority'!AC$1,FALSE)="","",VLOOKUP($B111,'RouteDetail&amp;ReductionPrioritySr'!$B$5:$AT$566,'Route_Detail&amp;Reduction_Priority'!AC$1,FALSE)))</f>
        <v>30</v>
      </c>
      <c r="AD111" s="350" t="str">
        <f>IF($B111="","",IF(VLOOKUP($B111,'RouteDetail&amp;ReductionPrioritySr'!$B$5:$AT$566,'Route_Detail&amp;Reduction_Priority'!AD$1,FALSE)=0,"",VLOOKUP($B111,'RouteDetail&amp;ReductionPrioritySr'!$B$5:$AT$566,'Route_Detail&amp;Reduction_Priority'!AD$1,FALSE)))</f>
        <v>Before 2:00 AM</v>
      </c>
      <c r="AE111" s="397" t="str">
        <f>IF($B111="","",IF(VLOOKUP($B111,'RouteDetail&amp;ReductionPrioritySr'!$B$5:$AT$566,'Route_Detail&amp;Reduction_Priority'!AE$1,FALSE)=0,"",VLOOKUP($B111,'RouteDetail&amp;ReductionPrioritySr'!$B$5:$AT$566,'Route_Detail&amp;Reduction_Priority'!AE$1,FALSE)))</f>
        <v/>
      </c>
      <c r="AF111" s="147">
        <f>IF($B111="","",IF(VLOOKUP($B111,'RouteDetail&amp;ReductionPrioritySr'!$B$5:$AT$566,'Route_Detail&amp;Reduction_Priority'!AF$1,FALSE)="","",VLOOKUP($B111,'RouteDetail&amp;ReductionPrioritySr'!$B$5:$AT$566,'Route_Detail&amp;Reduction_Priority'!AF$1,FALSE)))</f>
        <v>2</v>
      </c>
      <c r="AG111" s="147">
        <f>IF($B111="","",IF(VLOOKUP($B111,'RouteDetail&amp;ReductionPrioritySr'!$B$5:$AT$566,'Route_Detail&amp;Reduction_Priority'!AG$1,FALSE)="","",VLOOKUP($B111,'RouteDetail&amp;ReductionPrioritySr'!$B$5:$AT$566,'Route_Detail&amp;Reduction_Priority'!AG$1,FALSE)))</f>
        <v>2</v>
      </c>
      <c r="AH111" s="147">
        <f>IF($B111="","",IF(VLOOKUP($B111,'RouteDetail&amp;ReductionPrioritySr'!$B$5:$AT$566,'Route_Detail&amp;Reduction_Priority'!AH$1,FALSE)="","",VLOOKUP($B111,'RouteDetail&amp;ReductionPrioritySr'!$B$5:$AT$566,'Route_Detail&amp;Reduction_Priority'!AH$1,FALSE)))</f>
        <v>2</v>
      </c>
      <c r="AI111" s="147">
        <f>IF($B111="","",IF(VLOOKUP($B111,'RouteDetail&amp;ReductionPrioritySr'!$B$5:$AT$566,'Route_Detail&amp;Reduction_Priority'!AI$1,FALSE)="","",VLOOKUP($B111,'RouteDetail&amp;ReductionPrioritySr'!$B$5:$AT$566,'Route_Detail&amp;Reduction_Priority'!AI$1,FALSE)))</f>
        <v>3</v>
      </c>
      <c r="AJ111" s="147">
        <f>IF($B111="","",IF(VLOOKUP($B111,'RouteDetail&amp;ReductionPrioritySr'!$B$5:$AT$566,'Route_Detail&amp;Reduction_Priority'!AJ$1,FALSE)="","",VLOOKUP($B111,'RouteDetail&amp;ReductionPrioritySr'!$B$5:$AT$566,'Route_Detail&amp;Reduction_Priority'!AJ$1,FALSE)))</f>
        <v>2</v>
      </c>
      <c r="AK111" s="147">
        <f>IF($B111="","",IF(VLOOKUP($B111,'RouteDetail&amp;ReductionPrioritySr'!$B$5:$AT$566,'Route_Detail&amp;Reduction_Priority'!AK$1,FALSE)="","",VLOOKUP($B111,'RouteDetail&amp;ReductionPrioritySr'!$B$5:$AT$566,'Route_Detail&amp;Reduction_Priority'!AK$1,FALSE)))</f>
        <v>3</v>
      </c>
    </row>
    <row r="112" spans="1:37" ht="15" customHeight="1" x14ac:dyDescent="0.25">
      <c r="A112">
        <v>90</v>
      </c>
      <c r="B112" s="110">
        <f>IF(HLOOKUP($C$3,'Route by Jurisdiction'!$A$1:$AP$214,A112,FALSE)="","",HLOOKUP($C$3,'Route by Jurisdiction'!$A$1:$AP$214,A112,FALSE))</f>
        <v>125</v>
      </c>
      <c r="C112" s="110" t="str">
        <f>IF($B112="","",IF(VLOOKUP($B112,'RouteDetail&amp;ReductionPrioritySr'!$B$5:$T$566,'Route_Detail&amp;Reduction_Priority'!C$1,FALSE)="","",VLOOKUP($B112,'RouteDetail&amp;ReductionPrioritySr'!$B$5:$T$566,'Route_Detail&amp;Reduction_Priority'!C$1,FALSE)))</f>
        <v>125*</v>
      </c>
      <c r="D112" s="71" t="str">
        <f>IF($B112="","",IF(VLOOKUP($B112,'RouteDetail&amp;ReductionPrioritySr'!$B$5:$T$566,'Route_Detail&amp;Reduction_Priority'!D$1,FALSE)="","",VLOOKUP($B112,'RouteDetail&amp;ReductionPrioritySr'!$B$5:$T$566,'Route_Detail&amp;Reduction_Priority'!D$1,FALSE)))</f>
        <v>Westwood Village - Seattle CBD</v>
      </c>
      <c r="E112" s="170">
        <f>IF($B112="","",IF(VLOOKUP($B112,'RouteDetail&amp;ReductionPrioritySr'!$B$5:$T$566,'Route_Detail&amp;Reduction_Priority'!E$1,FALSE)="","",VLOOKUP($B112,'RouteDetail&amp;ReductionPrioritySr'!$B$5:$T$566,'Route_Detail&amp;Reduction_Priority'!E$1,FALSE)))</f>
        <v>35.799999999999997</v>
      </c>
      <c r="F112" s="162">
        <f>IF($B112="","",IF(VLOOKUP($B112,'RouteDetail&amp;ReductionPrioritySr'!$B$5:$T$566,'Route_Detail&amp;Reduction_Priority'!F$1,FALSE)="","",VLOOKUP($B112,'RouteDetail&amp;ReductionPrioritySr'!$B$5:$T$566,'Route_Detail&amp;Reduction_Priority'!F$1,FALSE)))</f>
        <v>14.5</v>
      </c>
      <c r="G112" s="162">
        <f>IF($B112="","",IF(VLOOKUP($B112,'RouteDetail&amp;ReductionPrioritySr'!$B$5:$T$566,'Route_Detail&amp;Reduction_Priority'!G$1,FALSE)="","",VLOOKUP($B112,'RouteDetail&amp;ReductionPrioritySr'!$B$5:$T$566,'Route_Detail&amp;Reduction_Priority'!G$1,FALSE)))</f>
        <v>28.9</v>
      </c>
      <c r="H112" s="162">
        <f>IF($B112="","",IF(VLOOKUP($B112,'RouteDetail&amp;ReductionPrioritySr'!$B$5:$T$566,'Route_Detail&amp;Reduction_Priority'!H$1,FALSE)="","",VLOOKUP($B112,'RouteDetail&amp;ReductionPrioritySr'!$B$5:$T$566,'Route_Detail&amp;Reduction_Priority'!H$1,FALSE)))</f>
        <v>12.9</v>
      </c>
      <c r="I112" s="162">
        <f>IF($B112="","",IF(VLOOKUP($B112,'RouteDetail&amp;ReductionPrioritySr'!$B$5:$T$566,'Route_Detail&amp;Reduction_Priority'!I$1,FALSE)="","",VLOOKUP($B112,'RouteDetail&amp;ReductionPrioritySr'!$B$5:$T$566,'Route_Detail&amp;Reduction_Priority'!I$1,FALSE)))</f>
        <v>20.5</v>
      </c>
      <c r="J112" s="171">
        <f>IF($B112="","",IF(VLOOKUP($B112,'RouteDetail&amp;ReductionPrioritySr'!$B$5:$T$566,'Route_Detail&amp;Reduction_Priority'!J$1,FALSE)="","",VLOOKUP($B112,'RouteDetail&amp;ReductionPrioritySr'!$B$5:$T$566,'Route_Detail&amp;Reduction_Priority'!J$1,FALSE)))</f>
        <v>8.9</v>
      </c>
      <c r="K112" s="62">
        <f>IF($B112="","",IF(VLOOKUP($B112,'RouteDetail&amp;ReductionPrioritySr'!$B$5:$T$566,'Route_Detail&amp;Reduction_Priority'!K$1,FALSE)="","",VLOOKUP($B112,'RouteDetail&amp;ReductionPrioritySr'!$B$5:$T$566,'Route_Detail&amp;Reduction_Priority'!K$1,FALSE)))</f>
        <v>112</v>
      </c>
      <c r="L112" s="62" t="str">
        <f>IF($B112="","",IF(VLOOKUP($B112,'RouteDetail&amp;ReductionPrioritySr'!$B$5:$T$566,'Route_Detail&amp;Reduction_Priority'!L$1,FALSE)="","",VLOOKUP($B112,'RouteDetail&amp;ReductionPrioritySr'!$B$5:$T$566,'Route_Detail&amp;Reduction_Priority'!L$1,FALSE)))</f>
        <v>Frequent</v>
      </c>
      <c r="M112" s="110" t="str">
        <f>IF($B112="","",IF(VLOOKUP($B112,'RouteDetail&amp;ReductionPrioritySr'!$B$5:$T$566,'Route_Detail&amp;Reduction_Priority'!M$1,FALSE)="","",VLOOKUP($B112,'RouteDetail&amp;ReductionPrioritySr'!$B$5:$T$566,'Route_Detail&amp;Reduction_Priority'!M$1,FALSE)))</f>
        <v/>
      </c>
      <c r="N112" s="112" t="str">
        <f>IF($B112="","",IF(VLOOKUP($B112,'RouteDetail&amp;ReductionPrioritySr'!$B$5:$T$566,'Route_Detail&amp;Reduction_Priority'!N$1,FALSE)="","",VLOOKUP($B112,'RouteDetail&amp;ReductionPrioritySr'!$B$5:$T$566,'Route_Detail&amp;Reduction_Priority'!N$1,FALSE)))</f>
        <v/>
      </c>
      <c r="O112" s="110" t="str">
        <f>IF($B112="","",IF(VLOOKUP($B112,'RouteDetail&amp;ReductionPrioritySr'!$B$5:$T$566,'Route_Detail&amp;Reduction_Priority'!O$1,FALSE)="","",VLOOKUP($B112,'RouteDetail&amp;ReductionPrioritySr'!$B$5:$T$566,'Route_Detail&amp;Reduction_Priority'!O$1,FALSE)))</f>
        <v>Below</v>
      </c>
      <c r="P112" s="111" t="str">
        <f>IF($B112="","",IF(VLOOKUP($B112,'RouteDetail&amp;ReductionPrioritySr'!$B$5:$T$566,'Route_Detail&amp;Reduction_Priority'!P$1,FALSE)="","",VLOOKUP($B112,'RouteDetail&amp;ReductionPrioritySr'!$B$5:$T$566,'Route_Detail&amp;Reduction_Priority'!P$1,FALSE)))</f>
        <v>At</v>
      </c>
      <c r="Q112" s="112" t="str">
        <f>IF($B112="","",IF(VLOOKUP($B112,'RouteDetail&amp;ReductionPrioritySr'!$B$5:$T$566,'Route_Detail&amp;Reduction_Priority'!Q$1,FALSE)="","",VLOOKUP($B112,'RouteDetail&amp;ReductionPrioritySr'!$B$5:$T$566,'Route_Detail&amp;Reduction_Priority'!Q$1,FALSE)))</f>
        <v>Below</v>
      </c>
      <c r="R112" s="110" t="str">
        <f>IF($B112="","",IF(VLOOKUP($B112,'RouteDetail&amp;ReductionPrioritySr'!$B$5:$T$566,'Route_Detail&amp;Reduction_Priority'!R$1,FALSE)="","",VLOOKUP($B112,'RouteDetail&amp;ReductionPrioritySr'!$B$5:$T$566,'Route_Detail&amp;Reduction_Priority'!R$1,FALSE)))</f>
        <v>-</v>
      </c>
      <c r="S112" s="111">
        <f>IF($B112="","",IF(VLOOKUP($B112,'RouteDetail&amp;ReductionPrioritySr'!$B$5:$T$566,'Route_Detail&amp;Reduction_Priority'!S$1,FALSE)="","",VLOOKUP($B112,'RouteDetail&amp;ReductionPrioritySr'!$B$5:$T$566,'Route_Detail&amp;Reduction_Priority'!S$1,FALSE)))</f>
        <v>1</v>
      </c>
      <c r="T112" s="175">
        <f>IF($B112="","",IF(VLOOKUP($B112,'RouteDetail&amp;ReductionPrioritySr'!$B$5:$T$566,'Route_Detail&amp;Reduction_Priority'!T$1,FALSE)="","",VLOOKUP($B112,'RouteDetail&amp;ReductionPrioritySr'!$B$5:$T$566,'Route_Detail&amp;Reduction_Priority'!T$1,FALSE)))</f>
        <v>4</v>
      </c>
      <c r="U112" s="348" t="str">
        <f>IF($B112="","",IF(VLOOKUP($B112,'RouteDetail&amp;ReductionPrioritySr'!$B$5:$AT$566,'Route_Detail&amp;Reduction_Priority'!U$1,FALSE)="","",VLOOKUP($B112,'RouteDetail&amp;ReductionPrioritySr'!$B$5:$AT$566,'Route_Detail&amp;Reduction_Priority'!U$1,FALSE)))</f>
        <v>Revised</v>
      </c>
      <c r="V112" s="53" t="str">
        <f>IF($B112="","",IF(VLOOKUP($B112,'RouteDetail&amp;ReductionPrioritySr'!$B$5:$AT$566,'Route_Detail&amp;Reduction_Priority'!V$1,FALSE)=0,"",VLOOKUP($B112,'RouteDetail&amp;ReductionPrioritySr'!$B$5:$AT$566,'Route_Detail&amp;Reduction_Priority'!V$1,FALSE)))</f>
        <v>Restructure</v>
      </c>
      <c r="W112" s="358">
        <f>IF($B112="","",IF(VLOOKUP($B112,'RouteDetail&amp;ReductionPrioritySr'!$B$5:$AT$566,'Route_Detail&amp;Reduction_Priority'!W$1,FALSE)=0,"",VLOOKUP($B112,'RouteDetail&amp;ReductionPrioritySr'!$B$5:$AT$566,'Route_Detail&amp;Reduction_Priority'!W$1,FALSE)))</f>
        <v>42248</v>
      </c>
      <c r="X112" s="395" t="str">
        <f>IF($B112="","",IF(VLOOKUP($B112,'RouteDetail&amp;ReductionPrioritySr'!$B$5:$AT$566,'Route_Detail&amp;Reduction_Priority'!X$1,FALSE)="","",VLOOKUP($B112,'RouteDetail&amp;ReductionPrioritySr'!$B$5:$AT$566,'Route_Detail&amp;Reduction_Priority'!X$1,FALSE)))</f>
        <v>Operate Route 125 only during commute hours and revise routing to serve Morgan Junction and Westwood Village via Sylvan Way, California Ave SW and SW Thistle St.</v>
      </c>
      <c r="Y112" s="110">
        <f>IF($B112="","",IF(VLOOKUP($B112,'RouteDetail&amp;ReductionPrioritySr'!$B$5:$AT$566,'Route_Detail&amp;Reduction_Priority'!Y$1,FALSE)="","",VLOOKUP($B112,'RouteDetail&amp;ReductionPrioritySr'!$B$5:$AT$566,'Route_Detail&amp;Reduction_Priority'!Y$1,FALSE)))</f>
        <v>20</v>
      </c>
      <c r="Z112" s="178" t="str">
        <f>IF($B112="","",IF(VLOOKUP($B112,'RouteDetail&amp;ReductionPrioritySr'!$B$5:$AT$566,'Route_Detail&amp;Reduction_Priority'!Z$1,FALSE)="","",VLOOKUP($B112,'RouteDetail&amp;ReductionPrioritySr'!$B$5:$AT$566,'Route_Detail&amp;Reduction_Priority'!Z$1,FALSE)))</f>
        <v>-</v>
      </c>
      <c r="AA112" s="178" t="str">
        <f>IF($B112="","",IF(VLOOKUP($B112,'RouteDetail&amp;ReductionPrioritySr'!$B$5:$AT$566,'Route_Detail&amp;Reduction_Priority'!AA$1,FALSE)="","",VLOOKUP($B112,'RouteDetail&amp;ReductionPrioritySr'!$B$5:$AT$566,'Route_Detail&amp;Reduction_Priority'!AA$1,FALSE)))</f>
        <v>-</v>
      </c>
      <c r="AB112" s="178" t="str">
        <f>IF($B112="","",IF(VLOOKUP($B112,'RouteDetail&amp;ReductionPrioritySr'!$B$5:$AT$566,'Route_Detail&amp;Reduction_Priority'!AB$1,FALSE)="","",VLOOKUP($B112,'RouteDetail&amp;ReductionPrioritySr'!$B$5:$AT$566,'Route_Detail&amp;Reduction_Priority'!AB$1,FALSE)))</f>
        <v>-</v>
      </c>
      <c r="AC112" s="178" t="str">
        <f>IF($B112="","",IF(VLOOKUP($B112,'RouteDetail&amp;ReductionPrioritySr'!$B$5:$AT$566,'Route_Detail&amp;Reduction_Priority'!AC$1,FALSE)="","",VLOOKUP($B112,'RouteDetail&amp;ReductionPrioritySr'!$B$5:$AT$566,'Route_Detail&amp;Reduction_Priority'!AC$1,FALSE)))</f>
        <v>-</v>
      </c>
      <c r="AD112" s="350" t="str">
        <f>IF($B112="","",IF(VLOOKUP($B112,'RouteDetail&amp;ReductionPrioritySr'!$B$5:$AT$566,'Route_Detail&amp;Reduction_Priority'!AD$1,FALSE)=0,"",VLOOKUP($B112,'RouteDetail&amp;ReductionPrioritySr'!$B$5:$AT$566,'Route_Detail&amp;Reduction_Priority'!AD$1,FALSE)))</f>
        <v>-</v>
      </c>
      <c r="AE112" s="397" t="str">
        <f>IF($B112="","",IF(VLOOKUP($B112,'RouteDetail&amp;ReductionPrioritySr'!$B$5:$AT$566,'Route_Detail&amp;Reduction_Priority'!AE$1,FALSE)=0,"",VLOOKUP($B112,'RouteDetail&amp;ReductionPrioritySr'!$B$5:$AT$566,'Route_Detail&amp;Reduction_Priority'!AE$1,FALSE)))</f>
        <v xml:space="preserve">Outside of commute hours, use revised Route 128.  
Traveling between West Seattle and downtown Seattle, connect with Route 120 on Delridge Way SW. </v>
      </c>
      <c r="AF112" s="147">
        <f>IF($B112="","",IF(VLOOKUP($B112,'RouteDetail&amp;ReductionPrioritySr'!$B$5:$AT$566,'Route_Detail&amp;Reduction_Priority'!AF$1,FALSE)="","",VLOOKUP($B112,'RouteDetail&amp;ReductionPrioritySr'!$B$5:$AT$566,'Route_Detail&amp;Reduction_Priority'!AF$1,FALSE)))</f>
        <v>2</v>
      </c>
      <c r="AG112" s="147">
        <f>IF($B112="","",IF(VLOOKUP($B112,'RouteDetail&amp;ReductionPrioritySr'!$B$5:$AT$566,'Route_Detail&amp;Reduction_Priority'!AG$1,FALSE)="","",VLOOKUP($B112,'RouteDetail&amp;ReductionPrioritySr'!$B$5:$AT$566,'Route_Detail&amp;Reduction_Priority'!AG$1,FALSE)))</f>
        <v>3</v>
      </c>
      <c r="AH112" s="147">
        <f>IF($B112="","",IF(VLOOKUP($B112,'RouteDetail&amp;ReductionPrioritySr'!$B$5:$AT$566,'Route_Detail&amp;Reduction_Priority'!AH$1,FALSE)="","",VLOOKUP($B112,'RouteDetail&amp;ReductionPrioritySr'!$B$5:$AT$566,'Route_Detail&amp;Reduction_Priority'!AH$1,FALSE)))</f>
        <v>1</v>
      </c>
      <c r="AI112" s="147">
        <f>IF($B112="","",IF(VLOOKUP($B112,'RouteDetail&amp;ReductionPrioritySr'!$B$5:$AT$566,'Route_Detail&amp;Reduction_Priority'!AI$1,FALSE)="","",VLOOKUP($B112,'RouteDetail&amp;ReductionPrioritySr'!$B$5:$AT$566,'Route_Detail&amp;Reduction_Priority'!AI$1,FALSE)))</f>
        <v>3</v>
      </c>
      <c r="AJ112" s="147">
        <f>IF($B112="","",IF(VLOOKUP($B112,'RouteDetail&amp;ReductionPrioritySr'!$B$5:$AT$566,'Route_Detail&amp;Reduction_Priority'!AJ$1,FALSE)="","",VLOOKUP($B112,'RouteDetail&amp;ReductionPrioritySr'!$B$5:$AT$566,'Route_Detail&amp;Reduction_Priority'!AJ$1,FALSE)))</f>
        <v>1</v>
      </c>
      <c r="AK112" s="147">
        <f>IF($B112="","",IF(VLOOKUP($B112,'RouteDetail&amp;ReductionPrioritySr'!$B$5:$AT$566,'Route_Detail&amp;Reduction_Priority'!AK$1,FALSE)="","",VLOOKUP($B112,'RouteDetail&amp;ReductionPrioritySr'!$B$5:$AT$566,'Route_Detail&amp;Reduction_Priority'!AK$1,FALSE)))</f>
        <v>3</v>
      </c>
    </row>
    <row r="113" spans="1:37" ht="15" customHeight="1" x14ac:dyDescent="0.25">
      <c r="A113">
        <v>91</v>
      </c>
      <c r="B113" s="110">
        <f>IF(HLOOKUP($C$3,'Route by Jurisdiction'!$A$1:$AP$214,A113,FALSE)="","",HLOOKUP($C$3,'Route by Jurisdiction'!$A$1:$AP$214,A113,FALSE))</f>
        <v>128</v>
      </c>
      <c r="C113" s="110" t="str">
        <f>IF($B113="","",IF(VLOOKUP($B113,'RouteDetail&amp;ReductionPrioritySr'!$B$5:$T$566,'Route_Detail&amp;Reduction_Priority'!C$1,FALSE)="","",VLOOKUP($B113,'RouteDetail&amp;ReductionPrioritySr'!$B$5:$T$566,'Route_Detail&amp;Reduction_Priority'!C$1,FALSE)))</f>
        <v>128</v>
      </c>
      <c r="D113" s="71" t="str">
        <f>IF($B113="","",IF(VLOOKUP($B113,'RouteDetail&amp;ReductionPrioritySr'!$B$5:$T$566,'Route_Detail&amp;Reduction_Priority'!D$1,FALSE)="","",VLOOKUP($B113,'RouteDetail&amp;ReductionPrioritySr'!$B$5:$T$566,'Route_Detail&amp;Reduction_Priority'!D$1,FALSE)))</f>
        <v>Southcenter - Westwood Village - Admiral District</v>
      </c>
      <c r="E113" s="170">
        <f>IF($B113="","",IF(VLOOKUP($B113,'RouteDetail&amp;ReductionPrioritySr'!$B$5:$T$566,'Route_Detail&amp;Reduction_Priority'!E$1,FALSE)="","",VLOOKUP($B113,'RouteDetail&amp;ReductionPrioritySr'!$B$5:$T$566,'Route_Detail&amp;Reduction_Priority'!E$1,FALSE)))</f>
        <v>33.799999999999997</v>
      </c>
      <c r="F113" s="162">
        <f>IF($B113="","",IF(VLOOKUP($B113,'RouteDetail&amp;ReductionPrioritySr'!$B$5:$T$566,'Route_Detail&amp;Reduction_Priority'!F$1,FALSE)="","",VLOOKUP($B113,'RouteDetail&amp;ReductionPrioritySr'!$B$5:$T$566,'Route_Detail&amp;Reduction_Priority'!F$1,FALSE)))</f>
        <v>10.9</v>
      </c>
      <c r="G113" s="162">
        <f>IF($B113="","",IF(VLOOKUP($B113,'RouteDetail&amp;ReductionPrioritySr'!$B$5:$T$566,'Route_Detail&amp;Reduction_Priority'!G$1,FALSE)="","",VLOOKUP($B113,'RouteDetail&amp;ReductionPrioritySr'!$B$5:$T$566,'Route_Detail&amp;Reduction_Priority'!G$1,FALSE)))</f>
        <v>35.4</v>
      </c>
      <c r="H113" s="162">
        <f>IF($B113="","",IF(VLOOKUP($B113,'RouteDetail&amp;ReductionPrioritySr'!$B$5:$T$566,'Route_Detail&amp;Reduction_Priority'!H$1,FALSE)="","",VLOOKUP($B113,'RouteDetail&amp;ReductionPrioritySr'!$B$5:$T$566,'Route_Detail&amp;Reduction_Priority'!H$1,FALSE)))</f>
        <v>12</v>
      </c>
      <c r="I113" s="162">
        <f>IF($B113="","",IF(VLOOKUP($B113,'RouteDetail&amp;ReductionPrioritySr'!$B$5:$T$566,'Route_Detail&amp;Reduction_Priority'!I$1,FALSE)="","",VLOOKUP($B113,'RouteDetail&amp;ReductionPrioritySr'!$B$5:$T$566,'Route_Detail&amp;Reduction_Priority'!I$1,FALSE)))</f>
        <v>17.2</v>
      </c>
      <c r="J113" s="171">
        <f>IF($B113="","",IF(VLOOKUP($B113,'RouteDetail&amp;ReductionPrioritySr'!$B$5:$T$566,'Route_Detail&amp;Reduction_Priority'!J$1,FALSE)="","",VLOOKUP($B113,'RouteDetail&amp;ReductionPrioritySr'!$B$5:$T$566,'Route_Detail&amp;Reduction_Priority'!J$1,FALSE)))</f>
        <v>5.8</v>
      </c>
      <c r="K113" s="62">
        <f>IF($B113="","",IF(VLOOKUP($B113,'RouteDetail&amp;ReductionPrioritySr'!$B$5:$T$566,'Route_Detail&amp;Reduction_Priority'!K$1,FALSE)="","",VLOOKUP($B113,'RouteDetail&amp;ReductionPrioritySr'!$B$5:$T$566,'Route_Detail&amp;Reduction_Priority'!K$1,FALSE)))</f>
        <v>1</v>
      </c>
      <c r="L113" s="62" t="str">
        <f>IF($B113="","",IF(VLOOKUP($B113,'RouteDetail&amp;ReductionPrioritySr'!$B$5:$T$566,'Route_Detail&amp;Reduction_Priority'!L$1,FALSE)="","",VLOOKUP($B113,'RouteDetail&amp;ReductionPrioritySr'!$B$5:$T$566,'Route_Detail&amp;Reduction_Priority'!L$1,FALSE)))</f>
        <v>Very Frequent</v>
      </c>
      <c r="M113" s="110" t="str">
        <f>IF($B113="","",IF(VLOOKUP($B113,'RouteDetail&amp;ReductionPrioritySr'!$B$5:$T$566,'Route_Detail&amp;Reduction_Priority'!M$1,FALSE)="","",VLOOKUP($B113,'RouteDetail&amp;ReductionPrioritySr'!$B$5:$T$566,'Route_Detail&amp;Reduction_Priority'!M$1,FALSE)))</f>
        <v/>
      </c>
      <c r="N113" s="112" t="str">
        <f>IF($B113="","",IF(VLOOKUP($B113,'RouteDetail&amp;ReductionPrioritySr'!$B$5:$T$566,'Route_Detail&amp;Reduction_Priority'!N$1,FALSE)="","",VLOOKUP($B113,'RouteDetail&amp;ReductionPrioritySr'!$B$5:$T$566,'Route_Detail&amp;Reduction_Priority'!N$1,FALSE)))</f>
        <v/>
      </c>
      <c r="O113" s="110" t="str">
        <f>IF($B113="","",IF(VLOOKUP($B113,'RouteDetail&amp;ReductionPrioritySr'!$B$5:$T$566,'Route_Detail&amp;Reduction_Priority'!O$1,FALSE)="","",VLOOKUP($B113,'RouteDetail&amp;ReductionPrioritySr'!$B$5:$T$566,'Route_Detail&amp;Reduction_Priority'!O$1,FALSE)))</f>
        <v>Below</v>
      </c>
      <c r="P113" s="111" t="str">
        <f>IF($B113="","",IF(VLOOKUP($B113,'RouteDetail&amp;ReductionPrioritySr'!$B$5:$T$566,'Route_Detail&amp;Reduction_Priority'!P$1,FALSE)="","",VLOOKUP($B113,'RouteDetail&amp;ReductionPrioritySr'!$B$5:$T$566,'Route_Detail&amp;Reduction_Priority'!P$1,FALSE)))</f>
        <v>Below</v>
      </c>
      <c r="Q113" s="112" t="str">
        <f>IF($B113="","",IF(VLOOKUP($B113,'RouteDetail&amp;ReductionPrioritySr'!$B$5:$T$566,'Route_Detail&amp;Reduction_Priority'!Q$1,FALSE)="","",VLOOKUP($B113,'RouteDetail&amp;ReductionPrioritySr'!$B$5:$T$566,'Route_Detail&amp;Reduction_Priority'!Q$1,FALSE)))</f>
        <v>At</v>
      </c>
      <c r="R113" s="110" t="str">
        <f>IF($B113="","",IF(VLOOKUP($B113,'RouteDetail&amp;ReductionPrioritySr'!$B$5:$T$566,'Route_Detail&amp;Reduction_Priority'!R$1,FALSE)="","",VLOOKUP($B113,'RouteDetail&amp;ReductionPrioritySr'!$B$5:$T$566,'Route_Detail&amp;Reduction_Priority'!R$1,FALSE)))</f>
        <v>-</v>
      </c>
      <c r="S113" s="111" t="str">
        <f>IF($B113="","",IF(VLOOKUP($B113,'RouteDetail&amp;ReductionPrioritySr'!$B$5:$T$566,'Route_Detail&amp;Reduction_Priority'!S$1,FALSE)="","",VLOOKUP($B113,'RouteDetail&amp;ReductionPrioritySr'!$B$5:$T$566,'Route_Detail&amp;Reduction_Priority'!S$1,FALSE)))</f>
        <v>-</v>
      </c>
      <c r="T113" s="175" t="str">
        <f>IF($B113="","",IF(VLOOKUP($B113,'RouteDetail&amp;ReductionPrioritySr'!$B$5:$T$566,'Route_Detail&amp;Reduction_Priority'!T$1,FALSE)="","",VLOOKUP($B113,'RouteDetail&amp;ReductionPrioritySr'!$B$5:$T$566,'Route_Detail&amp;Reduction_Priority'!T$1,FALSE)))</f>
        <v>-</v>
      </c>
      <c r="U113" s="348" t="str">
        <f>IF($B113="","",IF(VLOOKUP($B113,'RouteDetail&amp;ReductionPrioritySr'!$B$5:$AT$566,'Route_Detail&amp;Reduction_Priority'!U$1,FALSE)="","",VLOOKUP($B113,'RouteDetail&amp;ReductionPrioritySr'!$B$5:$AT$566,'Route_Detail&amp;Reduction_Priority'!U$1,FALSE)))</f>
        <v>Revised</v>
      </c>
      <c r="V113" s="53" t="str">
        <f>IF($B113="","",IF(VLOOKUP($B113,'RouteDetail&amp;ReductionPrioritySr'!$B$5:$AT$566,'Route_Detail&amp;Reduction_Priority'!V$1,FALSE)=0,"",VLOOKUP($B113,'RouteDetail&amp;ReductionPrioritySr'!$B$5:$AT$566,'Route_Detail&amp;Reduction_Priority'!V$1,FALSE)))</f>
        <v>Restructure</v>
      </c>
      <c r="W113" s="358">
        <f>IF($B113="","",IF(VLOOKUP($B113,'RouteDetail&amp;ReductionPrioritySr'!$B$5:$AT$566,'Route_Detail&amp;Reduction_Priority'!W$1,FALSE)=0,"",VLOOKUP($B113,'RouteDetail&amp;ReductionPrioritySr'!$B$5:$AT$566,'Route_Detail&amp;Reduction_Priority'!W$1,FALSE)))</f>
        <v>42248</v>
      </c>
      <c r="X113" s="395" t="str">
        <f>IF($B113="","",IF(VLOOKUP($B113,'RouteDetail&amp;ReductionPrioritySr'!$B$5:$AT$566,'Route_Detail&amp;Reduction_Priority'!X$1,FALSE)="","",VLOOKUP($B113,'RouteDetail&amp;ReductionPrioritySr'!$B$5:$AT$566,'Route_Detail&amp;Reduction_Priority'!X$1,FALSE)))</f>
        <v>Extend service to Alki in West Seattle.
Revise routing to use 16th Avenue SW, SW Genesee Street, SW Alaska Street, California Avenue SW and SW Admiral Street between South Seattle Community College and Alki. 
Operate service more often in the peak periods.</v>
      </c>
      <c r="Y113" s="110">
        <f>IF($B113="","",IF(VLOOKUP($B113,'RouteDetail&amp;ReductionPrioritySr'!$B$5:$AT$566,'Route_Detail&amp;Reduction_Priority'!Y$1,FALSE)="","",VLOOKUP($B113,'RouteDetail&amp;ReductionPrioritySr'!$B$5:$AT$566,'Route_Detail&amp;Reduction_Priority'!Y$1,FALSE)))</f>
        <v>20</v>
      </c>
      <c r="Z113" s="178">
        <f>IF($B113="","",IF(VLOOKUP($B113,'RouteDetail&amp;ReductionPrioritySr'!$B$5:$AT$566,'Route_Detail&amp;Reduction_Priority'!Z$1,FALSE)="","",VLOOKUP($B113,'RouteDetail&amp;ReductionPrioritySr'!$B$5:$AT$566,'Route_Detail&amp;Reduction_Priority'!Z$1,FALSE)))</f>
        <v>30</v>
      </c>
      <c r="AA113" s="178">
        <f>IF($B113="","",IF(VLOOKUP($B113,'RouteDetail&amp;ReductionPrioritySr'!$B$5:$AT$566,'Route_Detail&amp;Reduction_Priority'!AA$1,FALSE)="","",VLOOKUP($B113,'RouteDetail&amp;ReductionPrioritySr'!$B$5:$AT$566,'Route_Detail&amp;Reduction_Priority'!AA$1,FALSE)))</f>
        <v>30</v>
      </c>
      <c r="AB113" s="178">
        <f>IF($B113="","",IF(VLOOKUP($B113,'RouteDetail&amp;ReductionPrioritySr'!$B$5:$AT$566,'Route_Detail&amp;Reduction_Priority'!AB$1,FALSE)="","",VLOOKUP($B113,'RouteDetail&amp;ReductionPrioritySr'!$B$5:$AT$566,'Route_Detail&amp;Reduction_Priority'!AB$1,FALSE)))</f>
        <v>30</v>
      </c>
      <c r="AC113" s="178">
        <f>IF($B113="","",IF(VLOOKUP($B113,'RouteDetail&amp;ReductionPrioritySr'!$B$5:$AT$566,'Route_Detail&amp;Reduction_Priority'!AC$1,FALSE)="","",VLOOKUP($B113,'RouteDetail&amp;ReductionPrioritySr'!$B$5:$AT$566,'Route_Detail&amp;Reduction_Priority'!AC$1,FALSE)))</f>
        <v>30</v>
      </c>
      <c r="AD113" s="350" t="str">
        <f>IF($B113="","",IF(VLOOKUP($B113,'RouteDetail&amp;ReductionPrioritySr'!$B$5:$AT$566,'Route_Detail&amp;Reduction_Priority'!AD$1,FALSE)=0,"",VLOOKUP($B113,'RouteDetail&amp;ReductionPrioritySr'!$B$5:$AT$566,'Route_Detail&amp;Reduction_Priority'!AD$1,FALSE)))</f>
        <v>Before 12:00 AM</v>
      </c>
      <c r="AE113" s="397" t="str">
        <f>IF($B113="","",IF(VLOOKUP($B113,'RouteDetail&amp;ReductionPrioritySr'!$B$5:$AT$566,'Route_Detail&amp;Reduction_Priority'!AE$1,FALSE)=0,"",VLOOKUP($B113,'RouteDetail&amp;ReductionPrioritySr'!$B$5:$AT$566,'Route_Detail&amp;Reduction_Priority'!AE$1,FALSE)))</f>
        <v>In High Point and Morgan Junction, use the RapidRide C Line or revised Route 50 and connect with revised Route 128 at 35th Avenue SW and SW Alaska Street.
In North Admiral, use revised Route 55 during the commute hours.</v>
      </c>
      <c r="AF113" s="147">
        <f>IF($B113="","",IF(VLOOKUP($B113,'RouteDetail&amp;ReductionPrioritySr'!$B$5:$AT$566,'Route_Detail&amp;Reduction_Priority'!AF$1,FALSE)="","",VLOOKUP($B113,'RouteDetail&amp;ReductionPrioritySr'!$B$5:$AT$566,'Route_Detail&amp;Reduction_Priority'!AF$1,FALSE)))</f>
        <v>4</v>
      </c>
      <c r="AG113" s="147">
        <f>IF($B113="","",IF(VLOOKUP($B113,'RouteDetail&amp;ReductionPrioritySr'!$B$5:$AT$566,'Route_Detail&amp;Reduction_Priority'!AG$1,FALSE)="","",VLOOKUP($B113,'RouteDetail&amp;ReductionPrioritySr'!$B$5:$AT$566,'Route_Detail&amp;Reduction_Priority'!AG$1,FALSE)))</f>
        <v>4</v>
      </c>
      <c r="AH113" s="147">
        <f>IF($B113="","",IF(VLOOKUP($B113,'RouteDetail&amp;ReductionPrioritySr'!$B$5:$AT$566,'Route_Detail&amp;Reduction_Priority'!AH$1,FALSE)="","",VLOOKUP($B113,'RouteDetail&amp;ReductionPrioritySr'!$B$5:$AT$566,'Route_Detail&amp;Reduction_Priority'!AH$1,FALSE)))</f>
        <v>4</v>
      </c>
      <c r="AI113" s="147">
        <f>IF($B113="","",IF(VLOOKUP($B113,'RouteDetail&amp;ReductionPrioritySr'!$B$5:$AT$566,'Route_Detail&amp;Reduction_Priority'!AI$1,FALSE)="","",VLOOKUP($B113,'RouteDetail&amp;ReductionPrioritySr'!$B$5:$AT$566,'Route_Detail&amp;Reduction_Priority'!AI$1,FALSE)))</f>
        <v>4</v>
      </c>
      <c r="AJ113" s="147">
        <f>IF($B113="","",IF(VLOOKUP($B113,'RouteDetail&amp;ReductionPrioritySr'!$B$5:$AT$566,'Route_Detail&amp;Reduction_Priority'!AJ$1,FALSE)="","",VLOOKUP($B113,'RouteDetail&amp;ReductionPrioritySr'!$B$5:$AT$566,'Route_Detail&amp;Reduction_Priority'!AJ$1,FALSE)))</f>
        <v>3</v>
      </c>
      <c r="AK113" s="147">
        <f>IF($B113="","",IF(VLOOKUP($B113,'RouteDetail&amp;ReductionPrioritySr'!$B$5:$AT$566,'Route_Detail&amp;Reduction_Priority'!AK$1,FALSE)="","",VLOOKUP($B113,'RouteDetail&amp;ReductionPrioritySr'!$B$5:$AT$566,'Route_Detail&amp;Reduction_Priority'!AK$1,FALSE)))</f>
        <v>3</v>
      </c>
    </row>
    <row r="114" spans="1:37" ht="15" customHeight="1" x14ac:dyDescent="0.25">
      <c r="A114">
        <v>92</v>
      </c>
      <c r="B114" s="110">
        <f>IF(HLOOKUP($C$3,'Route by Jurisdiction'!$A$1:$AP$214,A114,FALSE)="","",HLOOKUP($C$3,'Route by Jurisdiction'!$A$1:$AP$214,A114,FALSE))</f>
        <v>131</v>
      </c>
      <c r="C114" s="110" t="str">
        <f>IF($B114="","",IF(VLOOKUP($B114,'RouteDetail&amp;ReductionPrioritySr'!$B$5:$T$566,'Route_Detail&amp;Reduction_Priority'!C$1,FALSE)="","",VLOOKUP($B114,'RouteDetail&amp;ReductionPrioritySr'!$B$5:$T$566,'Route_Detail&amp;Reduction_Priority'!C$1,FALSE)))</f>
        <v>131*</v>
      </c>
      <c r="D114" s="71" t="str">
        <f>IF($B114="","",IF(VLOOKUP($B114,'RouteDetail&amp;ReductionPrioritySr'!$B$5:$T$566,'Route_Detail&amp;Reduction_Priority'!D$1,FALSE)="","",VLOOKUP($B114,'RouteDetail&amp;ReductionPrioritySr'!$B$5:$T$566,'Route_Detail&amp;Reduction_Priority'!D$1,FALSE)))</f>
        <v>Burien TC - Highland Park - Seattle CBD</v>
      </c>
      <c r="E114" s="170">
        <f>IF($B114="","",IF(VLOOKUP($B114,'RouteDetail&amp;ReductionPrioritySr'!$B$5:$T$566,'Route_Detail&amp;Reduction_Priority'!E$1,FALSE)="","",VLOOKUP($B114,'RouteDetail&amp;ReductionPrioritySr'!$B$5:$T$566,'Route_Detail&amp;Reduction_Priority'!E$1,FALSE)))</f>
        <v>40.299999999999997</v>
      </c>
      <c r="F114" s="162">
        <f>IF($B114="","",IF(VLOOKUP($B114,'RouteDetail&amp;ReductionPrioritySr'!$B$5:$T$566,'Route_Detail&amp;Reduction_Priority'!F$1,FALSE)="","",VLOOKUP($B114,'RouteDetail&amp;ReductionPrioritySr'!$B$5:$T$566,'Route_Detail&amp;Reduction_Priority'!F$1,FALSE)))</f>
        <v>16.8</v>
      </c>
      <c r="G114" s="162">
        <f>IF($B114="","",IF(VLOOKUP($B114,'RouteDetail&amp;ReductionPrioritySr'!$B$5:$T$566,'Route_Detail&amp;Reduction_Priority'!G$1,FALSE)="","",VLOOKUP($B114,'RouteDetail&amp;ReductionPrioritySr'!$B$5:$T$566,'Route_Detail&amp;Reduction_Priority'!G$1,FALSE)))</f>
        <v>32.5</v>
      </c>
      <c r="H114" s="162">
        <f>IF($B114="","",IF(VLOOKUP($B114,'RouteDetail&amp;ReductionPrioritySr'!$B$5:$T$566,'Route_Detail&amp;Reduction_Priority'!H$1,FALSE)="","",VLOOKUP($B114,'RouteDetail&amp;ReductionPrioritySr'!$B$5:$T$566,'Route_Detail&amp;Reduction_Priority'!H$1,FALSE)))</f>
        <v>13.1</v>
      </c>
      <c r="I114" s="162">
        <f>IF($B114="","",IF(VLOOKUP($B114,'RouteDetail&amp;ReductionPrioritySr'!$B$5:$T$566,'Route_Detail&amp;Reduction_Priority'!I$1,FALSE)="","",VLOOKUP($B114,'RouteDetail&amp;ReductionPrioritySr'!$B$5:$T$566,'Route_Detail&amp;Reduction_Priority'!I$1,FALSE)))</f>
        <v>23.6</v>
      </c>
      <c r="J114" s="171">
        <f>IF($B114="","",IF(VLOOKUP($B114,'RouteDetail&amp;ReductionPrioritySr'!$B$5:$T$566,'Route_Detail&amp;Reduction_Priority'!J$1,FALSE)="","",VLOOKUP($B114,'RouteDetail&amp;ReductionPrioritySr'!$B$5:$T$566,'Route_Detail&amp;Reduction_Priority'!J$1,FALSE)))</f>
        <v>10.6</v>
      </c>
      <c r="K114" s="62">
        <f>IF($B114="","",IF(VLOOKUP($B114,'RouteDetail&amp;ReductionPrioritySr'!$B$5:$T$566,'Route_Detail&amp;Reduction_Priority'!K$1,FALSE)="","",VLOOKUP($B114,'RouteDetail&amp;ReductionPrioritySr'!$B$5:$T$566,'Route_Detail&amp;Reduction_Priority'!K$1,FALSE)))</f>
        <v>18</v>
      </c>
      <c r="L114" s="62" t="str">
        <f>IF($B114="","",IF(VLOOKUP($B114,'RouteDetail&amp;ReductionPrioritySr'!$B$5:$T$566,'Route_Detail&amp;Reduction_Priority'!L$1,FALSE)="","",VLOOKUP($B114,'RouteDetail&amp;ReductionPrioritySr'!$B$5:$T$566,'Route_Detail&amp;Reduction_Priority'!L$1,FALSE)))</f>
        <v>Very Frequent</v>
      </c>
      <c r="M114" s="110" t="str">
        <f>IF($B114="","",IF(VLOOKUP($B114,'RouteDetail&amp;ReductionPrioritySr'!$B$5:$T$566,'Route_Detail&amp;Reduction_Priority'!M$1,FALSE)="","",VLOOKUP($B114,'RouteDetail&amp;ReductionPrioritySr'!$B$5:$T$566,'Route_Detail&amp;Reduction_Priority'!M$1,FALSE)))</f>
        <v/>
      </c>
      <c r="N114" s="112" t="str">
        <f>IF($B114="","",IF(VLOOKUP($B114,'RouteDetail&amp;ReductionPrioritySr'!$B$5:$T$566,'Route_Detail&amp;Reduction_Priority'!N$1,FALSE)="","",VLOOKUP($B114,'RouteDetail&amp;ReductionPrioritySr'!$B$5:$T$566,'Route_Detail&amp;Reduction_Priority'!N$1,FALSE)))</f>
        <v/>
      </c>
      <c r="O114" s="110" t="str">
        <f>IF($B114="","",IF(VLOOKUP($B114,'RouteDetail&amp;ReductionPrioritySr'!$B$5:$T$566,'Route_Detail&amp;Reduction_Priority'!O$1,FALSE)="","",VLOOKUP($B114,'RouteDetail&amp;ReductionPrioritySr'!$B$5:$T$566,'Route_Detail&amp;Reduction_Priority'!O$1,FALSE)))</f>
        <v>Below</v>
      </c>
      <c r="P114" s="111" t="str">
        <f>IF($B114="","",IF(VLOOKUP($B114,'RouteDetail&amp;ReductionPrioritySr'!$B$5:$T$566,'Route_Detail&amp;Reduction_Priority'!P$1,FALSE)="","",VLOOKUP($B114,'RouteDetail&amp;ReductionPrioritySr'!$B$5:$T$566,'Route_Detail&amp;Reduction_Priority'!P$1,FALSE)))</f>
        <v>Below</v>
      </c>
      <c r="Q114" s="112" t="str">
        <f>IF($B114="","",IF(VLOOKUP($B114,'RouteDetail&amp;ReductionPrioritySr'!$B$5:$T$566,'Route_Detail&amp;Reduction_Priority'!Q$1,FALSE)="","",VLOOKUP($B114,'RouteDetail&amp;ReductionPrioritySr'!$B$5:$T$566,'Route_Detail&amp;Reduction_Priority'!Q$1,FALSE)))</f>
        <v>At</v>
      </c>
      <c r="R114" s="110" t="str">
        <f>IF($B114="","",IF(VLOOKUP($B114,'RouteDetail&amp;ReductionPrioritySr'!$B$5:$T$566,'Route_Detail&amp;Reduction_Priority'!R$1,FALSE)="","",VLOOKUP($B114,'RouteDetail&amp;ReductionPrioritySr'!$B$5:$T$566,'Route_Detail&amp;Reduction_Priority'!R$1,FALSE)))</f>
        <v>-</v>
      </c>
      <c r="S114" s="111">
        <f>IF($B114="","",IF(VLOOKUP($B114,'RouteDetail&amp;ReductionPrioritySr'!$B$5:$T$566,'Route_Detail&amp;Reduction_Priority'!S$1,FALSE)="","",VLOOKUP($B114,'RouteDetail&amp;ReductionPrioritySr'!$B$5:$T$566,'Route_Detail&amp;Reduction_Priority'!S$1,FALSE)))</f>
        <v>4</v>
      </c>
      <c r="T114" s="175">
        <f>IF($B114="","",IF(VLOOKUP($B114,'RouteDetail&amp;ReductionPrioritySr'!$B$5:$T$566,'Route_Detail&amp;Reduction_Priority'!T$1,FALSE)="","",VLOOKUP($B114,'RouteDetail&amp;ReductionPrioritySr'!$B$5:$T$566,'Route_Detail&amp;Reduction_Priority'!T$1,FALSE)))</f>
        <v>3</v>
      </c>
      <c r="U114" s="348" t="str">
        <f>IF($B114="","",IF(VLOOKUP($B114,'RouteDetail&amp;ReductionPrioritySr'!$B$5:$AT$566,'Route_Detail&amp;Reduction_Priority'!U$1,FALSE)="","",VLOOKUP($B114,'RouteDetail&amp;ReductionPrioritySr'!$B$5:$AT$566,'Route_Detail&amp;Reduction_Priority'!U$1,FALSE)))</f>
        <v>Unchanged</v>
      </c>
      <c r="V114" s="53" t="str">
        <f>IF($B114="","",IF(VLOOKUP($B114,'RouteDetail&amp;ReductionPrioritySr'!$B$5:$AT$566,'Route_Detail&amp;Reduction_Priority'!V$1,FALSE)=0,"",VLOOKUP($B114,'RouteDetail&amp;ReductionPrioritySr'!$B$5:$AT$566,'Route_Detail&amp;Reduction_Priority'!V$1,FALSE)))</f>
        <v/>
      </c>
      <c r="W114" s="358" t="str">
        <f>IF($B114="","",IF(VLOOKUP($B114,'RouteDetail&amp;ReductionPrioritySr'!$B$5:$AT$566,'Route_Detail&amp;Reduction_Priority'!W$1,FALSE)=0,"",VLOOKUP($B114,'RouteDetail&amp;ReductionPrioritySr'!$B$5:$AT$566,'Route_Detail&amp;Reduction_Priority'!W$1,FALSE)))</f>
        <v>N/A</v>
      </c>
      <c r="X114" s="395" t="str">
        <f>IF($B114="","",IF(VLOOKUP($B114,'RouteDetail&amp;ReductionPrioritySr'!$B$5:$AT$566,'Route_Detail&amp;Reduction_Priority'!X$1,FALSE)="","",VLOOKUP($B114,'RouteDetail&amp;ReductionPrioritySr'!$B$5:$AT$566,'Route_Detail&amp;Reduction_Priority'!X$1,FALSE)))</f>
        <v>Unchanged</v>
      </c>
      <c r="Y114" s="110">
        <f>IF($B114="","",IF(VLOOKUP($B114,'RouteDetail&amp;ReductionPrioritySr'!$B$5:$AT$566,'Route_Detail&amp;Reduction_Priority'!Y$1,FALSE)="","",VLOOKUP($B114,'RouteDetail&amp;ReductionPrioritySr'!$B$5:$AT$566,'Route_Detail&amp;Reduction_Priority'!Y$1,FALSE)))</f>
        <v>30</v>
      </c>
      <c r="Z114" s="178">
        <f>IF($B114="","",IF(VLOOKUP($B114,'RouteDetail&amp;ReductionPrioritySr'!$B$5:$AT$566,'Route_Detail&amp;Reduction_Priority'!Z$1,FALSE)="","",VLOOKUP($B114,'RouteDetail&amp;ReductionPrioritySr'!$B$5:$AT$566,'Route_Detail&amp;Reduction_Priority'!Z$1,FALSE)))</f>
        <v>30</v>
      </c>
      <c r="AA114" s="178" t="str">
        <f>IF($B114="","",IF(VLOOKUP($B114,'RouteDetail&amp;ReductionPrioritySr'!$B$5:$AT$566,'Route_Detail&amp;Reduction_Priority'!AA$1,FALSE)="","",VLOOKUP($B114,'RouteDetail&amp;ReductionPrioritySr'!$B$5:$AT$566,'Route_Detail&amp;Reduction_Priority'!AA$1,FALSE)))</f>
        <v>30-60</v>
      </c>
      <c r="AB114" s="178">
        <f>IF($B114="","",IF(VLOOKUP($B114,'RouteDetail&amp;ReductionPrioritySr'!$B$5:$AT$566,'Route_Detail&amp;Reduction_Priority'!AB$1,FALSE)="","",VLOOKUP($B114,'RouteDetail&amp;ReductionPrioritySr'!$B$5:$AT$566,'Route_Detail&amp;Reduction_Priority'!AB$1,FALSE)))</f>
        <v>30</v>
      </c>
      <c r="AC114" s="178">
        <f>IF($B114="","",IF(VLOOKUP($B114,'RouteDetail&amp;ReductionPrioritySr'!$B$5:$AT$566,'Route_Detail&amp;Reduction_Priority'!AC$1,FALSE)="","",VLOOKUP($B114,'RouteDetail&amp;ReductionPrioritySr'!$B$5:$AT$566,'Route_Detail&amp;Reduction_Priority'!AC$1,FALSE)))</f>
        <v>30</v>
      </c>
      <c r="AD114" s="350" t="str">
        <f>IF($B114="","",IF(VLOOKUP($B114,'RouteDetail&amp;ReductionPrioritySr'!$B$5:$AT$566,'Route_Detail&amp;Reduction_Priority'!AD$1,FALSE)=0,"",VLOOKUP($B114,'RouteDetail&amp;ReductionPrioritySr'!$B$5:$AT$566,'Route_Detail&amp;Reduction_Priority'!AD$1,FALSE)))</f>
        <v>Before 12:00 AM</v>
      </c>
      <c r="AE114" s="397" t="str">
        <f>IF($B114="","",IF(VLOOKUP($B114,'RouteDetail&amp;ReductionPrioritySr'!$B$5:$AT$566,'Route_Detail&amp;Reduction_Priority'!AE$1,FALSE)=0,"",VLOOKUP($B114,'RouteDetail&amp;ReductionPrioritySr'!$B$5:$AT$566,'Route_Detail&amp;Reduction_Priority'!AE$1,FALSE)))</f>
        <v/>
      </c>
      <c r="AF114" s="147">
        <f>IF($B114="","",IF(VLOOKUP($B114,'RouteDetail&amp;ReductionPrioritySr'!$B$5:$AT$566,'Route_Detail&amp;Reduction_Priority'!AF$1,FALSE)="","",VLOOKUP($B114,'RouteDetail&amp;ReductionPrioritySr'!$B$5:$AT$566,'Route_Detail&amp;Reduction_Priority'!AF$1,FALSE)))</f>
        <v>3</v>
      </c>
      <c r="AG114" s="147">
        <f>IF($B114="","",IF(VLOOKUP($B114,'RouteDetail&amp;ReductionPrioritySr'!$B$5:$AT$566,'Route_Detail&amp;Reduction_Priority'!AG$1,FALSE)="","",VLOOKUP($B114,'RouteDetail&amp;ReductionPrioritySr'!$B$5:$AT$566,'Route_Detail&amp;Reduction_Priority'!AG$1,FALSE)))</f>
        <v>4</v>
      </c>
      <c r="AH114" s="147">
        <f>IF($B114="","",IF(VLOOKUP($B114,'RouteDetail&amp;ReductionPrioritySr'!$B$5:$AT$566,'Route_Detail&amp;Reduction_Priority'!AH$1,FALSE)="","",VLOOKUP($B114,'RouteDetail&amp;ReductionPrioritySr'!$B$5:$AT$566,'Route_Detail&amp;Reduction_Priority'!AH$1,FALSE)))</f>
        <v>1</v>
      </c>
      <c r="AI114" s="147">
        <f>IF($B114="","",IF(VLOOKUP($B114,'RouteDetail&amp;ReductionPrioritySr'!$B$5:$AT$566,'Route_Detail&amp;Reduction_Priority'!AI$1,FALSE)="","",VLOOKUP($B114,'RouteDetail&amp;ReductionPrioritySr'!$B$5:$AT$566,'Route_Detail&amp;Reduction_Priority'!AI$1,FALSE)))</f>
        <v>3</v>
      </c>
      <c r="AJ114" s="147">
        <f>IF($B114="","",IF(VLOOKUP($B114,'RouteDetail&amp;ReductionPrioritySr'!$B$5:$AT$566,'Route_Detail&amp;Reduction_Priority'!AJ$1,FALSE)="","",VLOOKUP($B114,'RouteDetail&amp;ReductionPrioritySr'!$B$5:$AT$566,'Route_Detail&amp;Reduction_Priority'!AJ$1,FALSE)))</f>
        <v>2</v>
      </c>
      <c r="AK114" s="147">
        <f>IF($B114="","",IF(VLOOKUP($B114,'RouteDetail&amp;ReductionPrioritySr'!$B$5:$AT$566,'Route_Detail&amp;Reduction_Priority'!AK$1,FALSE)="","",VLOOKUP($B114,'RouteDetail&amp;ReductionPrioritySr'!$B$5:$AT$566,'Route_Detail&amp;Reduction_Priority'!AK$1,FALSE)))</f>
        <v>3</v>
      </c>
    </row>
    <row r="115" spans="1:37" ht="15" customHeight="1" x14ac:dyDescent="0.25">
      <c r="A115">
        <v>93</v>
      </c>
      <c r="B115" s="110">
        <f>IF(HLOOKUP($C$3,'Route by Jurisdiction'!$A$1:$AP$214,A115,FALSE)="","",HLOOKUP($C$3,'Route by Jurisdiction'!$A$1:$AP$214,A115,FALSE))</f>
        <v>132</v>
      </c>
      <c r="C115" s="110" t="str">
        <f>IF($B115="","",IF(VLOOKUP($B115,'RouteDetail&amp;ReductionPrioritySr'!$B$5:$T$566,'Route_Detail&amp;Reduction_Priority'!C$1,FALSE)="","",VLOOKUP($B115,'RouteDetail&amp;ReductionPrioritySr'!$B$5:$T$566,'Route_Detail&amp;Reduction_Priority'!C$1,FALSE)))</f>
        <v>132*</v>
      </c>
      <c r="D115" s="71" t="str">
        <f>IF($B115="","",IF(VLOOKUP($B115,'RouteDetail&amp;ReductionPrioritySr'!$B$5:$T$566,'Route_Detail&amp;Reduction_Priority'!D$1,FALSE)="","",VLOOKUP($B115,'RouteDetail&amp;ReductionPrioritySr'!$B$5:$T$566,'Route_Detail&amp;Reduction_Priority'!D$1,FALSE)))</f>
        <v>Burien TC - South Park - Seattle CBD</v>
      </c>
      <c r="E115" s="170">
        <f>IF($B115="","",IF(VLOOKUP($B115,'RouteDetail&amp;ReductionPrioritySr'!$B$5:$T$566,'Route_Detail&amp;Reduction_Priority'!E$1,FALSE)="","",VLOOKUP($B115,'RouteDetail&amp;ReductionPrioritySr'!$B$5:$T$566,'Route_Detail&amp;Reduction_Priority'!E$1,FALSE)))</f>
        <v>36.299999999999997</v>
      </c>
      <c r="F115" s="162">
        <f>IF($B115="","",IF(VLOOKUP($B115,'RouteDetail&amp;ReductionPrioritySr'!$B$5:$T$566,'Route_Detail&amp;Reduction_Priority'!F$1,FALSE)="","",VLOOKUP($B115,'RouteDetail&amp;ReductionPrioritySr'!$B$5:$T$566,'Route_Detail&amp;Reduction_Priority'!F$1,FALSE)))</f>
        <v>14.8</v>
      </c>
      <c r="G115" s="162">
        <f>IF($B115="","",IF(VLOOKUP($B115,'RouteDetail&amp;ReductionPrioritySr'!$B$5:$T$566,'Route_Detail&amp;Reduction_Priority'!G$1,FALSE)="","",VLOOKUP($B115,'RouteDetail&amp;ReductionPrioritySr'!$B$5:$T$566,'Route_Detail&amp;Reduction_Priority'!G$1,FALSE)))</f>
        <v>28.3</v>
      </c>
      <c r="H115" s="162">
        <f>IF($B115="","",IF(VLOOKUP($B115,'RouteDetail&amp;ReductionPrioritySr'!$B$5:$T$566,'Route_Detail&amp;Reduction_Priority'!H$1,FALSE)="","",VLOOKUP($B115,'RouteDetail&amp;ReductionPrioritySr'!$B$5:$T$566,'Route_Detail&amp;Reduction_Priority'!H$1,FALSE)))</f>
        <v>12.1</v>
      </c>
      <c r="I115" s="162">
        <f>IF($B115="","",IF(VLOOKUP($B115,'RouteDetail&amp;ReductionPrioritySr'!$B$5:$T$566,'Route_Detail&amp;Reduction_Priority'!I$1,FALSE)="","",VLOOKUP($B115,'RouteDetail&amp;ReductionPrioritySr'!$B$5:$T$566,'Route_Detail&amp;Reduction_Priority'!I$1,FALSE)))</f>
        <v>20.3</v>
      </c>
      <c r="J115" s="171">
        <f>IF($B115="","",IF(VLOOKUP($B115,'RouteDetail&amp;ReductionPrioritySr'!$B$5:$T$566,'Route_Detail&amp;Reduction_Priority'!J$1,FALSE)="","",VLOOKUP($B115,'RouteDetail&amp;ReductionPrioritySr'!$B$5:$T$566,'Route_Detail&amp;Reduction_Priority'!J$1,FALSE)))</f>
        <v>8.8000000000000007</v>
      </c>
      <c r="K115" s="62">
        <f>IF($B115="","",IF(VLOOKUP($B115,'RouteDetail&amp;ReductionPrioritySr'!$B$5:$T$566,'Route_Detail&amp;Reduction_Priority'!K$1,FALSE)="","",VLOOKUP($B115,'RouteDetail&amp;ReductionPrioritySr'!$B$5:$T$566,'Route_Detail&amp;Reduction_Priority'!K$1,FALSE)))</f>
        <v>19</v>
      </c>
      <c r="L115" s="62" t="str">
        <f>IF($B115="","",IF(VLOOKUP($B115,'RouteDetail&amp;ReductionPrioritySr'!$B$5:$T$566,'Route_Detail&amp;Reduction_Priority'!L$1,FALSE)="","",VLOOKUP($B115,'RouteDetail&amp;ReductionPrioritySr'!$B$5:$T$566,'Route_Detail&amp;Reduction_Priority'!L$1,FALSE)))</f>
        <v>Very Frequent</v>
      </c>
      <c r="M115" s="110" t="str">
        <f>IF($B115="","",IF(VLOOKUP($B115,'RouteDetail&amp;ReductionPrioritySr'!$B$5:$T$566,'Route_Detail&amp;Reduction_Priority'!M$1,FALSE)="","",VLOOKUP($B115,'RouteDetail&amp;ReductionPrioritySr'!$B$5:$T$566,'Route_Detail&amp;Reduction_Priority'!M$1,FALSE)))</f>
        <v/>
      </c>
      <c r="N115" s="112" t="str">
        <f>IF($B115="","",IF(VLOOKUP($B115,'RouteDetail&amp;ReductionPrioritySr'!$B$5:$T$566,'Route_Detail&amp;Reduction_Priority'!N$1,FALSE)="","",VLOOKUP($B115,'RouteDetail&amp;ReductionPrioritySr'!$B$5:$T$566,'Route_Detail&amp;Reduction_Priority'!N$1,FALSE)))</f>
        <v/>
      </c>
      <c r="O115" s="110" t="str">
        <f>IF($B115="","",IF(VLOOKUP($B115,'RouteDetail&amp;ReductionPrioritySr'!$B$5:$T$566,'Route_Detail&amp;Reduction_Priority'!O$1,FALSE)="","",VLOOKUP($B115,'RouteDetail&amp;ReductionPrioritySr'!$B$5:$T$566,'Route_Detail&amp;Reduction_Priority'!O$1,FALSE)))</f>
        <v>Below</v>
      </c>
      <c r="P115" s="111" t="str">
        <f>IF($B115="","",IF(VLOOKUP($B115,'RouteDetail&amp;ReductionPrioritySr'!$B$5:$T$566,'Route_Detail&amp;Reduction_Priority'!P$1,FALSE)="","",VLOOKUP($B115,'RouteDetail&amp;ReductionPrioritySr'!$B$5:$T$566,'Route_Detail&amp;Reduction_Priority'!P$1,FALSE)))</f>
        <v>Below</v>
      </c>
      <c r="Q115" s="112" t="str">
        <f>IF($B115="","",IF(VLOOKUP($B115,'RouteDetail&amp;ReductionPrioritySr'!$B$5:$T$566,'Route_Detail&amp;Reduction_Priority'!Q$1,FALSE)="","",VLOOKUP($B115,'RouteDetail&amp;ReductionPrioritySr'!$B$5:$T$566,'Route_Detail&amp;Reduction_Priority'!Q$1,FALSE)))</f>
        <v>At</v>
      </c>
      <c r="R115" s="110" t="str">
        <f>IF($B115="","",IF(VLOOKUP($B115,'RouteDetail&amp;ReductionPrioritySr'!$B$5:$T$566,'Route_Detail&amp;Reduction_Priority'!R$1,FALSE)="","",VLOOKUP($B115,'RouteDetail&amp;ReductionPrioritySr'!$B$5:$T$566,'Route_Detail&amp;Reduction_Priority'!R$1,FALSE)))</f>
        <v>-</v>
      </c>
      <c r="S115" s="111">
        <f>IF($B115="","",IF(VLOOKUP($B115,'RouteDetail&amp;ReductionPrioritySr'!$B$5:$T$566,'Route_Detail&amp;Reduction_Priority'!S$1,FALSE)="","",VLOOKUP($B115,'RouteDetail&amp;ReductionPrioritySr'!$B$5:$T$566,'Route_Detail&amp;Reduction_Priority'!S$1,FALSE)))</f>
        <v>4</v>
      </c>
      <c r="T115" s="175">
        <f>IF($B115="","",IF(VLOOKUP($B115,'RouteDetail&amp;ReductionPrioritySr'!$B$5:$T$566,'Route_Detail&amp;Reduction_Priority'!T$1,FALSE)="","",VLOOKUP($B115,'RouteDetail&amp;ReductionPrioritySr'!$B$5:$T$566,'Route_Detail&amp;Reduction_Priority'!T$1,FALSE)))</f>
        <v>1</v>
      </c>
      <c r="U115" s="348" t="str">
        <f>IF($B115="","",IF(VLOOKUP($B115,'RouteDetail&amp;ReductionPrioritySr'!$B$5:$AT$566,'Route_Detail&amp;Reduction_Priority'!U$1,FALSE)="","",VLOOKUP($B115,'RouteDetail&amp;ReductionPrioritySr'!$B$5:$AT$566,'Route_Detail&amp;Reduction_Priority'!U$1,FALSE)))</f>
        <v>Unchanged</v>
      </c>
      <c r="V115" s="53" t="str">
        <f>IF($B115="","",IF(VLOOKUP($B115,'RouteDetail&amp;ReductionPrioritySr'!$B$5:$AT$566,'Route_Detail&amp;Reduction_Priority'!V$1,FALSE)=0,"",VLOOKUP($B115,'RouteDetail&amp;ReductionPrioritySr'!$B$5:$AT$566,'Route_Detail&amp;Reduction_Priority'!V$1,FALSE)))</f>
        <v/>
      </c>
      <c r="W115" s="358" t="str">
        <f>IF($B115="","",IF(VLOOKUP($B115,'RouteDetail&amp;ReductionPrioritySr'!$B$5:$AT$566,'Route_Detail&amp;Reduction_Priority'!W$1,FALSE)=0,"",VLOOKUP($B115,'RouteDetail&amp;ReductionPrioritySr'!$B$5:$AT$566,'Route_Detail&amp;Reduction_Priority'!W$1,FALSE)))</f>
        <v>N/A</v>
      </c>
      <c r="X115" s="395" t="str">
        <f>IF($B115="","",IF(VLOOKUP($B115,'RouteDetail&amp;ReductionPrioritySr'!$B$5:$AT$566,'Route_Detail&amp;Reduction_Priority'!X$1,FALSE)="","",VLOOKUP($B115,'RouteDetail&amp;ReductionPrioritySr'!$B$5:$AT$566,'Route_Detail&amp;Reduction_Priority'!X$1,FALSE)))</f>
        <v>Unchanged</v>
      </c>
      <c r="Y115" s="110">
        <f>IF($B115="","",IF(VLOOKUP($B115,'RouteDetail&amp;ReductionPrioritySr'!$B$5:$AT$566,'Route_Detail&amp;Reduction_Priority'!Y$1,FALSE)="","",VLOOKUP($B115,'RouteDetail&amp;ReductionPrioritySr'!$B$5:$AT$566,'Route_Detail&amp;Reduction_Priority'!Y$1,FALSE)))</f>
        <v>30</v>
      </c>
      <c r="Z115" s="178">
        <f>IF($B115="","",IF(VLOOKUP($B115,'RouteDetail&amp;ReductionPrioritySr'!$B$5:$AT$566,'Route_Detail&amp;Reduction_Priority'!Z$1,FALSE)="","",VLOOKUP($B115,'RouteDetail&amp;ReductionPrioritySr'!$B$5:$AT$566,'Route_Detail&amp;Reduction_Priority'!Z$1,FALSE)))</f>
        <v>30</v>
      </c>
      <c r="AA115" s="178" t="str">
        <f>IF($B115="","",IF(VLOOKUP($B115,'RouteDetail&amp;ReductionPrioritySr'!$B$5:$AT$566,'Route_Detail&amp;Reduction_Priority'!AA$1,FALSE)="","",VLOOKUP($B115,'RouteDetail&amp;ReductionPrioritySr'!$B$5:$AT$566,'Route_Detail&amp;Reduction_Priority'!AA$1,FALSE)))</f>
        <v>30-60</v>
      </c>
      <c r="AB115" s="178">
        <f>IF($B115="","",IF(VLOOKUP($B115,'RouteDetail&amp;ReductionPrioritySr'!$B$5:$AT$566,'Route_Detail&amp;Reduction_Priority'!AB$1,FALSE)="","",VLOOKUP($B115,'RouteDetail&amp;ReductionPrioritySr'!$B$5:$AT$566,'Route_Detail&amp;Reduction_Priority'!AB$1,FALSE)))</f>
        <v>30</v>
      </c>
      <c r="AC115" s="178">
        <f>IF($B115="","",IF(VLOOKUP($B115,'RouteDetail&amp;ReductionPrioritySr'!$B$5:$AT$566,'Route_Detail&amp;Reduction_Priority'!AC$1,FALSE)="","",VLOOKUP($B115,'RouteDetail&amp;ReductionPrioritySr'!$B$5:$AT$566,'Route_Detail&amp;Reduction_Priority'!AC$1,FALSE)))</f>
        <v>30</v>
      </c>
      <c r="AD115" s="350" t="str">
        <f>IF($B115="","",IF(VLOOKUP($B115,'RouteDetail&amp;ReductionPrioritySr'!$B$5:$AT$566,'Route_Detail&amp;Reduction_Priority'!AD$1,FALSE)=0,"",VLOOKUP($B115,'RouteDetail&amp;ReductionPrioritySr'!$B$5:$AT$566,'Route_Detail&amp;Reduction_Priority'!AD$1,FALSE)))</f>
        <v>Before 1:00 AM</v>
      </c>
      <c r="AE115" s="397" t="str">
        <f>IF($B115="","",IF(VLOOKUP($B115,'RouteDetail&amp;ReductionPrioritySr'!$B$5:$AT$566,'Route_Detail&amp;Reduction_Priority'!AE$1,FALSE)=0,"",VLOOKUP($B115,'RouteDetail&amp;ReductionPrioritySr'!$B$5:$AT$566,'Route_Detail&amp;Reduction_Priority'!AE$1,FALSE)))</f>
        <v/>
      </c>
      <c r="AF115" s="147">
        <f>IF($B115="","",IF(VLOOKUP($B115,'RouteDetail&amp;ReductionPrioritySr'!$B$5:$AT$566,'Route_Detail&amp;Reduction_Priority'!AF$1,FALSE)="","",VLOOKUP($B115,'RouteDetail&amp;ReductionPrioritySr'!$B$5:$AT$566,'Route_Detail&amp;Reduction_Priority'!AF$1,FALSE)))</f>
        <v>3</v>
      </c>
      <c r="AG115" s="147">
        <f>IF($B115="","",IF(VLOOKUP($B115,'RouteDetail&amp;ReductionPrioritySr'!$B$5:$AT$566,'Route_Detail&amp;Reduction_Priority'!AG$1,FALSE)="","",VLOOKUP($B115,'RouteDetail&amp;ReductionPrioritySr'!$B$5:$AT$566,'Route_Detail&amp;Reduction_Priority'!AG$1,FALSE)))</f>
        <v>3</v>
      </c>
      <c r="AH115" s="147">
        <f>IF($B115="","",IF(VLOOKUP($B115,'RouteDetail&amp;ReductionPrioritySr'!$B$5:$AT$566,'Route_Detail&amp;Reduction_Priority'!AH$1,FALSE)="","",VLOOKUP($B115,'RouteDetail&amp;ReductionPrioritySr'!$B$5:$AT$566,'Route_Detail&amp;Reduction_Priority'!AH$1,FALSE)))</f>
        <v>1</v>
      </c>
      <c r="AI115" s="147">
        <f>IF($B115="","",IF(VLOOKUP($B115,'RouteDetail&amp;ReductionPrioritySr'!$B$5:$AT$566,'Route_Detail&amp;Reduction_Priority'!AI$1,FALSE)="","",VLOOKUP($B115,'RouteDetail&amp;ReductionPrioritySr'!$B$5:$AT$566,'Route_Detail&amp;Reduction_Priority'!AI$1,FALSE)))</f>
        <v>2</v>
      </c>
      <c r="AJ115" s="147">
        <f>IF($B115="","",IF(VLOOKUP($B115,'RouteDetail&amp;ReductionPrioritySr'!$B$5:$AT$566,'Route_Detail&amp;Reduction_Priority'!AJ$1,FALSE)="","",VLOOKUP($B115,'RouteDetail&amp;ReductionPrioritySr'!$B$5:$AT$566,'Route_Detail&amp;Reduction_Priority'!AJ$1,FALSE)))</f>
        <v>1</v>
      </c>
      <c r="AK115" s="147">
        <f>IF($B115="","",IF(VLOOKUP($B115,'RouteDetail&amp;ReductionPrioritySr'!$B$5:$AT$566,'Route_Detail&amp;Reduction_Priority'!AK$1,FALSE)="","",VLOOKUP($B115,'RouteDetail&amp;ReductionPrioritySr'!$B$5:$AT$566,'Route_Detail&amp;Reduction_Priority'!AK$1,FALSE)))</f>
        <v>3</v>
      </c>
    </row>
    <row r="116" spans="1:37" ht="15" customHeight="1" x14ac:dyDescent="0.25">
      <c r="A116">
        <v>94</v>
      </c>
      <c r="B116" s="110">
        <f>IF(HLOOKUP($C$3,'Route by Jurisdiction'!$A$1:$AP$214,A116,FALSE)="","",HLOOKUP($C$3,'Route by Jurisdiction'!$A$1:$AP$214,A116,FALSE))</f>
        <v>139</v>
      </c>
      <c r="C116" s="110" t="str">
        <f>IF($B116="","",IF(VLOOKUP($B116,'RouteDetail&amp;ReductionPrioritySr'!$B$5:$T$566,'Route_Detail&amp;Reduction_Priority'!C$1,FALSE)="","",VLOOKUP($B116,'RouteDetail&amp;ReductionPrioritySr'!$B$5:$T$566,'Route_Detail&amp;Reduction_Priority'!C$1,FALSE)))</f>
        <v>139</v>
      </c>
      <c r="D116" s="71" t="str">
        <f>IF($B116="","",IF(VLOOKUP($B116,'RouteDetail&amp;ReductionPrioritySr'!$B$5:$T$566,'Route_Detail&amp;Reduction_Priority'!D$1,FALSE)="","",VLOOKUP($B116,'RouteDetail&amp;ReductionPrioritySr'!$B$5:$T$566,'Route_Detail&amp;Reduction_Priority'!D$1,FALSE)))</f>
        <v>Burien TC - Gregory Heights</v>
      </c>
      <c r="E116" s="170">
        <f>IF($B116="","",IF(VLOOKUP($B116,'RouteDetail&amp;ReductionPrioritySr'!$B$5:$T$566,'Route_Detail&amp;Reduction_Priority'!E$1,FALSE)="","",VLOOKUP($B116,'RouteDetail&amp;ReductionPrioritySr'!$B$5:$T$566,'Route_Detail&amp;Reduction_Priority'!E$1,FALSE)))</f>
        <v>11.2</v>
      </c>
      <c r="F116" s="162">
        <f>IF($B116="","",IF(VLOOKUP($B116,'RouteDetail&amp;ReductionPrioritySr'!$B$5:$T$566,'Route_Detail&amp;Reduction_Priority'!F$1,FALSE)="","",VLOOKUP($B116,'RouteDetail&amp;ReductionPrioritySr'!$B$5:$T$566,'Route_Detail&amp;Reduction_Priority'!F$1,FALSE)))</f>
        <v>2.1</v>
      </c>
      <c r="G116" s="162">
        <f>IF($B116="","",IF(VLOOKUP($B116,'RouteDetail&amp;ReductionPrioritySr'!$B$5:$T$566,'Route_Detail&amp;Reduction_Priority'!G$1,FALSE)="","",VLOOKUP($B116,'RouteDetail&amp;ReductionPrioritySr'!$B$5:$T$566,'Route_Detail&amp;Reduction_Priority'!G$1,FALSE)))</f>
        <v>12</v>
      </c>
      <c r="H116" s="162">
        <f>IF($B116="","",IF(VLOOKUP($B116,'RouteDetail&amp;ReductionPrioritySr'!$B$5:$T$566,'Route_Detail&amp;Reduction_Priority'!H$1,FALSE)="","",VLOOKUP($B116,'RouteDetail&amp;ReductionPrioritySr'!$B$5:$T$566,'Route_Detail&amp;Reduction_Priority'!H$1,FALSE)))</f>
        <v>2.5</v>
      </c>
      <c r="I116" s="162">
        <f>IF($B116="","",IF(VLOOKUP($B116,'RouteDetail&amp;ReductionPrioritySr'!$B$5:$T$566,'Route_Detail&amp;Reduction_Priority'!I$1,FALSE)="","",VLOOKUP($B116,'RouteDetail&amp;ReductionPrioritySr'!$B$5:$T$566,'Route_Detail&amp;Reduction_Priority'!I$1,FALSE)))</f>
        <v>6.2</v>
      </c>
      <c r="J116" s="171">
        <f>IF($B116="","",IF(VLOOKUP($B116,'RouteDetail&amp;ReductionPrioritySr'!$B$5:$T$566,'Route_Detail&amp;Reduction_Priority'!J$1,FALSE)="","",VLOOKUP($B116,'RouteDetail&amp;ReductionPrioritySr'!$B$5:$T$566,'Route_Detail&amp;Reduction_Priority'!J$1,FALSE)))</f>
        <v>1.1000000000000001</v>
      </c>
      <c r="K116" s="62" t="str">
        <f>IF($B116="","",IF(VLOOKUP($B116,'RouteDetail&amp;ReductionPrioritySr'!$B$5:$T$566,'Route_Detail&amp;Reduction_Priority'!K$1,FALSE)="","",VLOOKUP($B116,'RouteDetail&amp;ReductionPrioritySr'!$B$5:$T$566,'Route_Detail&amp;Reduction_Priority'!K$1,FALSE)))</f>
        <v>None</v>
      </c>
      <c r="L116" s="62" t="str">
        <f>IF($B116="","",IF(VLOOKUP($B116,'RouteDetail&amp;ReductionPrioritySr'!$B$5:$T$566,'Route_Detail&amp;Reduction_Priority'!L$1,FALSE)="","",VLOOKUP($B116,'RouteDetail&amp;ReductionPrioritySr'!$B$5:$T$566,'Route_Detail&amp;Reduction_Priority'!L$1,FALSE)))</f>
        <v>None</v>
      </c>
      <c r="M116" s="110" t="str">
        <f>IF($B116="","",IF(VLOOKUP($B116,'RouteDetail&amp;ReductionPrioritySr'!$B$5:$T$566,'Route_Detail&amp;Reduction_Priority'!M$1,FALSE)="","",VLOOKUP($B116,'RouteDetail&amp;ReductionPrioritySr'!$B$5:$T$566,'Route_Detail&amp;Reduction_Priority'!M$1,FALSE)))</f>
        <v/>
      </c>
      <c r="N116" s="112" t="str">
        <f>IF($B116="","",IF(VLOOKUP($B116,'RouteDetail&amp;ReductionPrioritySr'!$B$5:$T$566,'Route_Detail&amp;Reduction_Priority'!N$1,FALSE)="","",VLOOKUP($B116,'RouteDetail&amp;ReductionPrioritySr'!$B$5:$T$566,'Route_Detail&amp;Reduction_Priority'!N$1,FALSE)))</f>
        <v/>
      </c>
      <c r="O116" s="110" t="str">
        <f>IF($B116="","",IF(VLOOKUP($B116,'RouteDetail&amp;ReductionPrioritySr'!$B$5:$T$566,'Route_Detail&amp;Reduction_Priority'!O$1,FALSE)="","",VLOOKUP($B116,'RouteDetail&amp;ReductionPrioritySr'!$B$5:$T$566,'Route_Detail&amp;Reduction_Priority'!O$1,FALSE)))</f>
        <v>None</v>
      </c>
      <c r="P116" s="111" t="str">
        <f>IF($B116="","",IF(VLOOKUP($B116,'RouteDetail&amp;ReductionPrioritySr'!$B$5:$T$566,'Route_Detail&amp;Reduction_Priority'!P$1,FALSE)="","",VLOOKUP($B116,'RouteDetail&amp;ReductionPrioritySr'!$B$5:$T$566,'Route_Detail&amp;Reduction_Priority'!P$1,FALSE)))</f>
        <v>None</v>
      </c>
      <c r="Q116" s="112" t="str">
        <f>IF($B116="","",IF(VLOOKUP($B116,'RouteDetail&amp;ReductionPrioritySr'!$B$5:$T$566,'Route_Detail&amp;Reduction_Priority'!Q$1,FALSE)="","",VLOOKUP($B116,'RouteDetail&amp;ReductionPrioritySr'!$B$5:$T$566,'Route_Detail&amp;Reduction_Priority'!Q$1,FALSE)))</f>
        <v>None</v>
      </c>
      <c r="R116" s="110">
        <f>IF($B116="","",IF(VLOOKUP($B116,'RouteDetail&amp;ReductionPrioritySr'!$B$5:$T$566,'Route_Detail&amp;Reduction_Priority'!R$1,FALSE)="","",VLOOKUP($B116,'RouteDetail&amp;ReductionPrioritySr'!$B$5:$T$566,'Route_Detail&amp;Reduction_Priority'!R$1,FALSE)))</f>
        <v>1</v>
      </c>
      <c r="S116" s="111">
        <f>IF($B116="","",IF(VLOOKUP($B116,'RouteDetail&amp;ReductionPrioritySr'!$B$5:$T$566,'Route_Detail&amp;Reduction_Priority'!S$1,FALSE)="","",VLOOKUP($B116,'RouteDetail&amp;ReductionPrioritySr'!$B$5:$T$566,'Route_Detail&amp;Reduction_Priority'!S$1,FALSE)))</f>
        <v>1</v>
      </c>
      <c r="T116" s="175">
        <f>IF($B116="","",IF(VLOOKUP($B116,'RouteDetail&amp;ReductionPrioritySr'!$B$5:$T$566,'Route_Detail&amp;Reduction_Priority'!T$1,FALSE)="","",VLOOKUP($B116,'RouteDetail&amp;ReductionPrioritySr'!$B$5:$T$566,'Route_Detail&amp;Reduction_Priority'!T$1,FALSE)))</f>
        <v>1</v>
      </c>
      <c r="U116" s="348" t="str">
        <f>IF($B116="","",IF(VLOOKUP($B116,'RouteDetail&amp;ReductionPrioritySr'!$B$5:$AT$566,'Route_Detail&amp;Reduction_Priority'!U$1,FALSE)="","",VLOOKUP($B116,'RouteDetail&amp;ReductionPrioritySr'!$B$5:$AT$566,'Route_Detail&amp;Reduction_Priority'!U$1,FALSE)))</f>
        <v>Deleted</v>
      </c>
      <c r="V116" s="53" t="str">
        <f>IF($B116="","",IF(VLOOKUP($B116,'RouteDetail&amp;ReductionPrioritySr'!$B$5:$AT$566,'Route_Detail&amp;Reduction_Priority'!V$1,FALSE)=0,"",VLOOKUP($B116,'RouteDetail&amp;ReductionPrioritySr'!$B$5:$AT$566,'Route_Detail&amp;Reduction_Priority'!V$1,FALSE)))</f>
        <v>Lowest performing</v>
      </c>
      <c r="W116" s="358">
        <f>IF($B116="","",IF(VLOOKUP($B116,'RouteDetail&amp;ReductionPrioritySr'!$B$5:$AT$566,'Route_Detail&amp;Reduction_Priority'!W$1,FALSE)=0,"",VLOOKUP($B116,'RouteDetail&amp;ReductionPrioritySr'!$B$5:$AT$566,'Route_Detail&amp;Reduction_Priority'!W$1,FALSE)))</f>
        <v>41883</v>
      </c>
      <c r="X116" s="395" t="str">
        <f>IF($B116="","",IF(VLOOKUP($B116,'RouteDetail&amp;ReductionPrioritySr'!$B$5:$AT$566,'Route_Detail&amp;Reduction_Priority'!X$1,FALSE)="","",VLOOKUP($B116,'RouteDetail&amp;ReductionPrioritySr'!$B$5:$AT$566,'Route_Detail&amp;Reduction_Priority'!X$1,FALSE)))</f>
        <v>Delete</v>
      </c>
      <c r="Y116" s="110" t="str">
        <f>IF($B116="","",IF(VLOOKUP($B116,'RouteDetail&amp;ReductionPrioritySr'!$B$5:$AT$566,'Route_Detail&amp;Reduction_Priority'!Y$1,FALSE)="","",VLOOKUP($B116,'RouteDetail&amp;ReductionPrioritySr'!$B$5:$AT$566,'Route_Detail&amp;Reduction_Priority'!Y$1,FALSE)))</f>
        <v/>
      </c>
      <c r="Z116" s="178" t="str">
        <f>IF($B116="","",IF(VLOOKUP($B116,'RouteDetail&amp;ReductionPrioritySr'!$B$5:$AT$566,'Route_Detail&amp;Reduction_Priority'!Z$1,FALSE)="","",VLOOKUP($B116,'RouteDetail&amp;ReductionPrioritySr'!$B$5:$AT$566,'Route_Detail&amp;Reduction_Priority'!Z$1,FALSE)))</f>
        <v/>
      </c>
      <c r="AA116" s="178" t="str">
        <f>IF($B116="","",IF(VLOOKUP($B116,'RouteDetail&amp;ReductionPrioritySr'!$B$5:$AT$566,'Route_Detail&amp;Reduction_Priority'!AA$1,FALSE)="","",VLOOKUP($B116,'RouteDetail&amp;ReductionPrioritySr'!$B$5:$AT$566,'Route_Detail&amp;Reduction_Priority'!AA$1,FALSE)))</f>
        <v/>
      </c>
      <c r="AB116" s="178" t="str">
        <f>IF($B116="","",IF(VLOOKUP($B116,'RouteDetail&amp;ReductionPrioritySr'!$B$5:$AT$566,'Route_Detail&amp;Reduction_Priority'!AB$1,FALSE)="","",VLOOKUP($B116,'RouteDetail&amp;ReductionPrioritySr'!$B$5:$AT$566,'Route_Detail&amp;Reduction_Priority'!AB$1,FALSE)))</f>
        <v/>
      </c>
      <c r="AC116" s="178" t="str">
        <f>IF($B116="","",IF(VLOOKUP($B116,'RouteDetail&amp;ReductionPrioritySr'!$B$5:$AT$566,'Route_Detail&amp;Reduction_Priority'!AC$1,FALSE)="","",VLOOKUP($B116,'RouteDetail&amp;ReductionPrioritySr'!$B$5:$AT$566,'Route_Detail&amp;Reduction_Priority'!AC$1,FALSE)))</f>
        <v/>
      </c>
      <c r="AD116" s="350" t="str">
        <f>IF($B116="","",IF(VLOOKUP($B116,'RouteDetail&amp;ReductionPrioritySr'!$B$5:$AT$566,'Route_Detail&amp;Reduction_Priority'!AD$1,FALSE)=0,"",VLOOKUP($B116,'RouteDetail&amp;ReductionPrioritySr'!$B$5:$AT$566,'Route_Detail&amp;Reduction_Priority'!AD$1,FALSE)))</f>
        <v/>
      </c>
      <c r="AE116" s="397" t="str">
        <f>IF($B116="","",IF(VLOOKUP($B116,'RouteDetail&amp;ReductionPrioritySr'!$B$5:$AT$566,'Route_Detail&amp;Reduction_Priority'!AE$1,FALSE)=0,"",VLOOKUP($B116,'RouteDetail&amp;ReductionPrioritySr'!$B$5:$AT$566,'Route_Detail&amp;Reduction_Priority'!AE$1,FALSE)))</f>
        <v>During peak periods, use revised Route 123.</v>
      </c>
      <c r="AF116" s="147">
        <f>IF($B116="","",IF(VLOOKUP($B116,'RouteDetail&amp;ReductionPrioritySr'!$B$5:$AT$566,'Route_Detail&amp;Reduction_Priority'!AF$1,FALSE)="","",VLOOKUP($B116,'RouteDetail&amp;ReductionPrioritySr'!$B$5:$AT$566,'Route_Detail&amp;Reduction_Priority'!AF$1,FALSE)))</f>
        <v>1</v>
      </c>
      <c r="AG116" s="147">
        <f>IF($B116="","",IF(VLOOKUP($B116,'RouteDetail&amp;ReductionPrioritySr'!$B$5:$AT$566,'Route_Detail&amp;Reduction_Priority'!AG$1,FALSE)="","",VLOOKUP($B116,'RouteDetail&amp;ReductionPrioritySr'!$B$5:$AT$566,'Route_Detail&amp;Reduction_Priority'!AG$1,FALSE)))</f>
        <v>1</v>
      </c>
      <c r="AH116" s="147">
        <f>IF($B116="","",IF(VLOOKUP($B116,'RouteDetail&amp;ReductionPrioritySr'!$B$5:$AT$566,'Route_Detail&amp;Reduction_Priority'!AH$1,FALSE)="","",VLOOKUP($B116,'RouteDetail&amp;ReductionPrioritySr'!$B$5:$AT$566,'Route_Detail&amp;Reduction_Priority'!AH$1,FALSE)))</f>
        <v>2</v>
      </c>
      <c r="AI116" s="147">
        <f>IF($B116="","",IF(VLOOKUP($B116,'RouteDetail&amp;ReductionPrioritySr'!$B$5:$AT$566,'Route_Detail&amp;Reduction_Priority'!AI$1,FALSE)="","",VLOOKUP($B116,'RouteDetail&amp;ReductionPrioritySr'!$B$5:$AT$566,'Route_Detail&amp;Reduction_Priority'!AI$1,FALSE)))</f>
        <v>1</v>
      </c>
      <c r="AJ116" s="147">
        <f>IF($B116="","",IF(VLOOKUP($B116,'RouteDetail&amp;ReductionPrioritySr'!$B$5:$AT$566,'Route_Detail&amp;Reduction_Priority'!AJ$1,FALSE)="","",VLOOKUP($B116,'RouteDetail&amp;ReductionPrioritySr'!$B$5:$AT$566,'Route_Detail&amp;Reduction_Priority'!AJ$1,FALSE)))</f>
        <v>1</v>
      </c>
      <c r="AK116" s="147">
        <f>IF($B116="","",IF(VLOOKUP($B116,'RouteDetail&amp;ReductionPrioritySr'!$B$5:$AT$566,'Route_Detail&amp;Reduction_Priority'!AK$1,FALSE)="","",VLOOKUP($B116,'RouteDetail&amp;ReductionPrioritySr'!$B$5:$AT$566,'Route_Detail&amp;Reduction_Priority'!AK$1,FALSE)))</f>
        <v>1</v>
      </c>
    </row>
    <row r="117" spans="1:37" ht="15" customHeight="1" x14ac:dyDescent="0.25">
      <c r="A117">
        <v>95</v>
      </c>
      <c r="B117" s="110">
        <f>IF(HLOOKUP($C$3,'Route by Jurisdiction'!$A$1:$AP$214,A117,FALSE)="","",HLOOKUP($C$3,'Route by Jurisdiction'!$A$1:$AP$214,A117,FALSE))</f>
        <v>140</v>
      </c>
      <c r="C117" s="110" t="str">
        <f>IF($B117="","",IF(VLOOKUP($B117,'RouteDetail&amp;ReductionPrioritySr'!$B$5:$T$566,'Route_Detail&amp;Reduction_Priority'!C$1,FALSE)="","",VLOOKUP($B117,'RouteDetail&amp;ReductionPrioritySr'!$B$5:$T$566,'Route_Detail&amp;Reduction_Priority'!C$1,FALSE)))</f>
        <v>140</v>
      </c>
      <c r="D117" s="71" t="str">
        <f>IF($B117="","",IF(VLOOKUP($B117,'RouteDetail&amp;ReductionPrioritySr'!$B$5:$T$566,'Route_Detail&amp;Reduction_Priority'!D$1,FALSE)="","",VLOOKUP($B117,'RouteDetail&amp;ReductionPrioritySr'!$B$5:$T$566,'Route_Detail&amp;Reduction_Priority'!D$1,FALSE)))</f>
        <v>Burien TC - Renton TC</v>
      </c>
      <c r="E117" s="170">
        <f>IF($B117="","",IF(VLOOKUP($B117,'RouteDetail&amp;ReductionPrioritySr'!$B$5:$T$566,'Route_Detail&amp;Reduction_Priority'!E$1,FALSE)="","",VLOOKUP($B117,'RouteDetail&amp;ReductionPrioritySr'!$B$5:$T$566,'Route_Detail&amp;Reduction_Priority'!E$1,FALSE)))</f>
        <v>29.6</v>
      </c>
      <c r="F117" s="162">
        <f>IF($B117="","",IF(VLOOKUP($B117,'RouteDetail&amp;ReductionPrioritySr'!$B$5:$T$566,'Route_Detail&amp;Reduction_Priority'!F$1,FALSE)="","",VLOOKUP($B117,'RouteDetail&amp;ReductionPrioritySr'!$B$5:$T$566,'Route_Detail&amp;Reduction_Priority'!F$1,FALSE)))</f>
        <v>9</v>
      </c>
      <c r="G117" s="162">
        <f>IF($B117="","",IF(VLOOKUP($B117,'RouteDetail&amp;ReductionPrioritySr'!$B$5:$T$566,'Route_Detail&amp;Reduction_Priority'!G$1,FALSE)="","",VLOOKUP($B117,'RouteDetail&amp;ReductionPrioritySr'!$B$5:$T$566,'Route_Detail&amp;Reduction_Priority'!G$1,FALSE)))</f>
        <v>33.6</v>
      </c>
      <c r="H117" s="162">
        <f>IF($B117="","",IF(VLOOKUP($B117,'RouteDetail&amp;ReductionPrioritySr'!$B$5:$T$566,'Route_Detail&amp;Reduction_Priority'!H$1,FALSE)="","",VLOOKUP($B117,'RouteDetail&amp;ReductionPrioritySr'!$B$5:$T$566,'Route_Detail&amp;Reduction_Priority'!H$1,FALSE)))</f>
        <v>11.3</v>
      </c>
      <c r="I117" s="162">
        <f>IF($B117="","",IF(VLOOKUP($B117,'RouteDetail&amp;ReductionPrioritySr'!$B$5:$T$566,'Route_Detail&amp;Reduction_Priority'!I$1,FALSE)="","",VLOOKUP($B117,'RouteDetail&amp;ReductionPrioritySr'!$B$5:$T$566,'Route_Detail&amp;Reduction_Priority'!I$1,FALSE)))</f>
        <v>28.8</v>
      </c>
      <c r="J117" s="171">
        <f>IF($B117="","",IF(VLOOKUP($B117,'RouteDetail&amp;ReductionPrioritySr'!$B$5:$T$566,'Route_Detail&amp;Reduction_Priority'!J$1,FALSE)="","",VLOOKUP($B117,'RouteDetail&amp;ReductionPrioritySr'!$B$5:$T$566,'Route_Detail&amp;Reduction_Priority'!J$1,FALSE)))</f>
        <v>9.6999999999999993</v>
      </c>
      <c r="K117" s="62">
        <f>IF($B117="","",IF(VLOOKUP($B117,'RouteDetail&amp;ReductionPrioritySr'!$B$5:$T$566,'Route_Detail&amp;Reduction_Priority'!K$1,FALSE)="","",VLOOKUP($B117,'RouteDetail&amp;ReductionPrioritySr'!$B$5:$T$566,'Route_Detail&amp;Reduction_Priority'!K$1,FALSE)))</f>
        <v>83</v>
      </c>
      <c r="L117" s="62" t="str">
        <f>IF($B117="","",IF(VLOOKUP($B117,'RouteDetail&amp;ReductionPrioritySr'!$B$5:$T$566,'Route_Detail&amp;Reduction_Priority'!L$1,FALSE)="","",VLOOKUP($B117,'RouteDetail&amp;ReductionPrioritySr'!$B$5:$T$566,'Route_Detail&amp;Reduction_Priority'!L$1,FALSE)))</f>
        <v>Very Frequent</v>
      </c>
      <c r="M117" s="110" t="str">
        <f>IF($B117="","",IF(VLOOKUP($B117,'RouteDetail&amp;ReductionPrioritySr'!$B$5:$T$566,'Route_Detail&amp;Reduction_Priority'!M$1,FALSE)="","",VLOOKUP($B117,'RouteDetail&amp;ReductionPrioritySr'!$B$5:$T$566,'Route_Detail&amp;Reduction_Priority'!M$1,FALSE)))</f>
        <v/>
      </c>
      <c r="N117" s="112" t="str">
        <f>IF($B117="","",IF(VLOOKUP($B117,'RouteDetail&amp;ReductionPrioritySr'!$B$5:$T$566,'Route_Detail&amp;Reduction_Priority'!N$1,FALSE)="","",VLOOKUP($B117,'RouteDetail&amp;ReductionPrioritySr'!$B$5:$T$566,'Route_Detail&amp;Reduction_Priority'!N$1,FALSE)))</f>
        <v/>
      </c>
      <c r="O117" s="110" t="str">
        <f>IF($B117="","",IF(VLOOKUP($B117,'RouteDetail&amp;ReductionPrioritySr'!$B$5:$T$566,'Route_Detail&amp;Reduction_Priority'!O$1,FALSE)="","",VLOOKUP($B117,'RouteDetail&amp;ReductionPrioritySr'!$B$5:$T$566,'Route_Detail&amp;Reduction_Priority'!O$1,FALSE)))</f>
        <v>Below</v>
      </c>
      <c r="P117" s="111" t="str">
        <f>IF($B117="","",IF(VLOOKUP($B117,'RouteDetail&amp;ReductionPrioritySr'!$B$5:$T$566,'Route_Detail&amp;Reduction_Priority'!P$1,FALSE)="","",VLOOKUP($B117,'RouteDetail&amp;ReductionPrioritySr'!$B$5:$T$566,'Route_Detail&amp;Reduction_Priority'!P$1,FALSE)))</f>
        <v>At</v>
      </c>
      <c r="Q117" s="112" t="str">
        <f>IF($B117="","",IF(VLOOKUP($B117,'RouteDetail&amp;ReductionPrioritySr'!$B$5:$T$566,'Route_Detail&amp;Reduction_Priority'!Q$1,FALSE)="","",VLOOKUP($B117,'RouteDetail&amp;ReductionPrioritySr'!$B$5:$T$566,'Route_Detail&amp;Reduction_Priority'!Q$1,FALSE)))</f>
        <v>Below</v>
      </c>
      <c r="R117" s="110" t="str">
        <f>IF($B117="","",IF(VLOOKUP($B117,'RouteDetail&amp;ReductionPrioritySr'!$B$5:$T$566,'Route_Detail&amp;Reduction_Priority'!R$1,FALSE)="","",VLOOKUP($B117,'RouteDetail&amp;ReductionPrioritySr'!$B$5:$T$566,'Route_Detail&amp;Reduction_Priority'!R$1,FALSE)))</f>
        <v>-</v>
      </c>
      <c r="S117" s="111" t="str">
        <f>IF($B117="","",IF(VLOOKUP($B117,'RouteDetail&amp;ReductionPrioritySr'!$B$5:$T$566,'Route_Detail&amp;Reduction_Priority'!S$1,FALSE)="","",VLOOKUP($B117,'RouteDetail&amp;ReductionPrioritySr'!$B$5:$T$566,'Route_Detail&amp;Reduction_Priority'!S$1,FALSE)))</f>
        <v>-</v>
      </c>
      <c r="T117" s="175" t="str">
        <f>IF($B117="","",IF(VLOOKUP($B117,'RouteDetail&amp;ReductionPrioritySr'!$B$5:$T$566,'Route_Detail&amp;Reduction_Priority'!T$1,FALSE)="","",VLOOKUP($B117,'RouteDetail&amp;ReductionPrioritySr'!$B$5:$T$566,'Route_Detail&amp;Reduction_Priority'!T$1,FALSE)))</f>
        <v>-</v>
      </c>
      <c r="U117" s="348" t="str">
        <f>IF($B117="","",IF(VLOOKUP($B117,'RouteDetail&amp;ReductionPrioritySr'!$B$5:$AT$566,'Route_Detail&amp;Reduction_Priority'!U$1,FALSE)="","",VLOOKUP($B117,'RouteDetail&amp;ReductionPrioritySr'!$B$5:$AT$566,'Route_Detail&amp;Reduction_Priority'!U$1,FALSE)))</f>
        <v>Unchanged</v>
      </c>
      <c r="V117" s="53" t="str">
        <f>IF($B117="","",IF(VLOOKUP($B117,'RouteDetail&amp;ReductionPrioritySr'!$B$5:$AT$566,'Route_Detail&amp;Reduction_Priority'!V$1,FALSE)=0,"",VLOOKUP($B117,'RouteDetail&amp;ReductionPrioritySr'!$B$5:$AT$566,'Route_Detail&amp;Reduction_Priority'!V$1,FALSE)))</f>
        <v/>
      </c>
      <c r="W117" s="358" t="str">
        <f>IF($B117="","",IF(VLOOKUP($B117,'RouteDetail&amp;ReductionPrioritySr'!$B$5:$AT$566,'Route_Detail&amp;Reduction_Priority'!W$1,FALSE)=0,"",VLOOKUP($B117,'RouteDetail&amp;ReductionPrioritySr'!$B$5:$AT$566,'Route_Detail&amp;Reduction_Priority'!W$1,FALSE)))</f>
        <v>N/A</v>
      </c>
      <c r="X117" s="395" t="str">
        <f>IF($B117="","",IF(VLOOKUP($B117,'RouteDetail&amp;ReductionPrioritySr'!$B$5:$AT$566,'Route_Detail&amp;Reduction_Priority'!X$1,FALSE)="","",VLOOKUP($B117,'RouteDetail&amp;ReductionPrioritySr'!$B$5:$AT$566,'Route_Detail&amp;Reduction_Priority'!X$1,FALSE)))</f>
        <v>Route 140 will be replaced by the F Line in June 2014.</v>
      </c>
      <c r="Y117" s="110">
        <f>IF($B117="","",IF(VLOOKUP($B117,'RouteDetail&amp;ReductionPrioritySr'!$B$5:$AT$566,'Route_Detail&amp;Reduction_Priority'!Y$1,FALSE)="","",VLOOKUP($B117,'RouteDetail&amp;ReductionPrioritySr'!$B$5:$AT$566,'Route_Detail&amp;Reduction_Priority'!Y$1,FALSE)))</f>
        <v>15</v>
      </c>
      <c r="Z117" s="178">
        <f>IF($B117="","",IF(VLOOKUP($B117,'RouteDetail&amp;ReductionPrioritySr'!$B$5:$AT$566,'Route_Detail&amp;Reduction_Priority'!Z$1,FALSE)="","",VLOOKUP($B117,'RouteDetail&amp;ReductionPrioritySr'!$B$5:$AT$566,'Route_Detail&amp;Reduction_Priority'!Z$1,FALSE)))</f>
        <v>15</v>
      </c>
      <c r="AA117" s="178">
        <f>IF($B117="","",IF(VLOOKUP($B117,'RouteDetail&amp;ReductionPrioritySr'!$B$5:$AT$566,'Route_Detail&amp;Reduction_Priority'!AA$1,FALSE)="","",VLOOKUP($B117,'RouteDetail&amp;ReductionPrioritySr'!$B$5:$AT$566,'Route_Detail&amp;Reduction_Priority'!AA$1,FALSE)))</f>
        <v>30</v>
      </c>
      <c r="AB117" s="178">
        <f>IF($B117="","",IF(VLOOKUP($B117,'RouteDetail&amp;ReductionPrioritySr'!$B$5:$AT$566,'Route_Detail&amp;Reduction_Priority'!AB$1,FALSE)="","",VLOOKUP($B117,'RouteDetail&amp;ReductionPrioritySr'!$B$5:$AT$566,'Route_Detail&amp;Reduction_Priority'!AB$1,FALSE)))</f>
        <v>30</v>
      </c>
      <c r="AC117" s="178">
        <f>IF($B117="","",IF(VLOOKUP($B117,'RouteDetail&amp;ReductionPrioritySr'!$B$5:$AT$566,'Route_Detail&amp;Reduction_Priority'!AC$1,FALSE)="","",VLOOKUP($B117,'RouteDetail&amp;ReductionPrioritySr'!$B$5:$AT$566,'Route_Detail&amp;Reduction_Priority'!AC$1,FALSE)))</f>
        <v>30</v>
      </c>
      <c r="AD117" s="350" t="str">
        <f>IF($B117="","",IF(VLOOKUP($B117,'RouteDetail&amp;ReductionPrioritySr'!$B$5:$AT$566,'Route_Detail&amp;Reduction_Priority'!AD$1,FALSE)=0,"",VLOOKUP($B117,'RouteDetail&amp;ReductionPrioritySr'!$B$5:$AT$566,'Route_Detail&amp;Reduction_Priority'!AD$1,FALSE)))</f>
        <v>Before 10:00 PM</v>
      </c>
      <c r="AE117" s="397" t="str">
        <f>IF($B117="","",IF(VLOOKUP($B117,'RouteDetail&amp;ReductionPrioritySr'!$B$5:$AT$566,'Route_Detail&amp;Reduction_Priority'!AE$1,FALSE)=0,"",VLOOKUP($B117,'RouteDetail&amp;ReductionPrioritySr'!$B$5:$AT$566,'Route_Detail&amp;Reduction_Priority'!AE$1,FALSE)))</f>
        <v/>
      </c>
      <c r="AF117" s="147">
        <f>IF($B117="","",IF(VLOOKUP($B117,'RouteDetail&amp;ReductionPrioritySr'!$B$5:$AT$566,'Route_Detail&amp;Reduction_Priority'!AF$1,FALSE)="","",VLOOKUP($B117,'RouteDetail&amp;ReductionPrioritySr'!$B$5:$AT$566,'Route_Detail&amp;Reduction_Priority'!AF$1,FALSE)))</f>
        <v>4</v>
      </c>
      <c r="AG117" s="147">
        <f>IF($B117="","",IF(VLOOKUP($B117,'RouteDetail&amp;ReductionPrioritySr'!$B$5:$AT$566,'Route_Detail&amp;Reduction_Priority'!AG$1,FALSE)="","",VLOOKUP($B117,'RouteDetail&amp;ReductionPrioritySr'!$B$5:$AT$566,'Route_Detail&amp;Reduction_Priority'!AG$1,FALSE)))</f>
        <v>4</v>
      </c>
      <c r="AH117" s="147">
        <f>IF($B117="","",IF(VLOOKUP($B117,'RouteDetail&amp;ReductionPrioritySr'!$B$5:$AT$566,'Route_Detail&amp;Reduction_Priority'!AH$1,FALSE)="","",VLOOKUP($B117,'RouteDetail&amp;ReductionPrioritySr'!$B$5:$AT$566,'Route_Detail&amp;Reduction_Priority'!AH$1,FALSE)))</f>
        <v>4</v>
      </c>
      <c r="AI117" s="147">
        <f>IF($B117="","",IF(VLOOKUP($B117,'RouteDetail&amp;ReductionPrioritySr'!$B$5:$AT$566,'Route_Detail&amp;Reduction_Priority'!AI$1,FALSE)="","",VLOOKUP($B117,'RouteDetail&amp;ReductionPrioritySr'!$B$5:$AT$566,'Route_Detail&amp;Reduction_Priority'!AI$1,FALSE)))</f>
        <v>4</v>
      </c>
      <c r="AJ117" s="147">
        <f>IF($B117="","",IF(VLOOKUP($B117,'RouteDetail&amp;ReductionPrioritySr'!$B$5:$AT$566,'Route_Detail&amp;Reduction_Priority'!AJ$1,FALSE)="","",VLOOKUP($B117,'RouteDetail&amp;ReductionPrioritySr'!$B$5:$AT$566,'Route_Detail&amp;Reduction_Priority'!AJ$1,FALSE)))</f>
        <v>4</v>
      </c>
      <c r="AK117" s="147">
        <f>IF($B117="","",IF(VLOOKUP($B117,'RouteDetail&amp;ReductionPrioritySr'!$B$5:$AT$566,'Route_Detail&amp;Reduction_Priority'!AK$1,FALSE)="","",VLOOKUP($B117,'RouteDetail&amp;ReductionPrioritySr'!$B$5:$AT$566,'Route_Detail&amp;Reduction_Priority'!AK$1,FALSE)))</f>
        <v>4</v>
      </c>
    </row>
    <row r="118" spans="1:37" ht="15" customHeight="1" x14ac:dyDescent="0.25">
      <c r="A118">
        <v>96</v>
      </c>
      <c r="B118" s="110" t="str">
        <f>IF(HLOOKUP($C$3,'Route by Jurisdiction'!$A$1:$AP$214,A118,FALSE)="","",HLOOKUP($C$3,'Route by Jurisdiction'!$A$1:$AP$214,A118,FALSE))</f>
        <v>143EX</v>
      </c>
      <c r="C118" s="110" t="str">
        <f>IF($B118="","",IF(VLOOKUP($B118,'RouteDetail&amp;ReductionPrioritySr'!$B$5:$T$566,'Route_Detail&amp;Reduction_Priority'!C$1,FALSE)="","",VLOOKUP($B118,'RouteDetail&amp;ReductionPrioritySr'!$B$5:$T$566,'Route_Detail&amp;Reduction_Priority'!C$1,FALSE)))</f>
        <v>143EX*</v>
      </c>
      <c r="D118" s="71" t="str">
        <f>IF($B118="","",IF(VLOOKUP($B118,'RouteDetail&amp;ReductionPrioritySr'!$B$5:$T$566,'Route_Detail&amp;Reduction_Priority'!D$1,FALSE)="","",VLOOKUP($B118,'RouteDetail&amp;ReductionPrioritySr'!$B$5:$T$566,'Route_Detail&amp;Reduction_Priority'!D$1,FALSE)))</f>
        <v>Black Diamond - Renton TC - Seattle CBD</v>
      </c>
      <c r="E118" s="170">
        <f>IF($B118="","",IF(VLOOKUP($B118,'RouteDetail&amp;ReductionPrioritySr'!$B$5:$T$566,'Route_Detail&amp;Reduction_Priority'!E$1,FALSE)="","",VLOOKUP($B118,'RouteDetail&amp;ReductionPrioritySr'!$B$5:$T$566,'Route_Detail&amp;Reduction_Priority'!E$1,FALSE)))</f>
        <v>22.9</v>
      </c>
      <c r="F118" s="162">
        <f>IF($B118="","",IF(VLOOKUP($B118,'RouteDetail&amp;ReductionPrioritySr'!$B$5:$T$566,'Route_Detail&amp;Reduction_Priority'!F$1,FALSE)="","",VLOOKUP($B118,'RouteDetail&amp;ReductionPrioritySr'!$B$5:$T$566,'Route_Detail&amp;Reduction_Priority'!F$1,FALSE)))</f>
        <v>14.1</v>
      </c>
      <c r="G118" s="162" t="str">
        <f>IF($B118="","",IF(VLOOKUP($B118,'RouteDetail&amp;ReductionPrioritySr'!$B$5:$T$566,'Route_Detail&amp;Reduction_Priority'!G$1,FALSE)="","",VLOOKUP($B118,'RouteDetail&amp;ReductionPrioritySr'!$B$5:$T$566,'Route_Detail&amp;Reduction_Priority'!G$1,FALSE)))</f>
        <v xml:space="preserve"> </v>
      </c>
      <c r="H118" s="162" t="str">
        <f>IF($B118="","",IF(VLOOKUP($B118,'RouteDetail&amp;ReductionPrioritySr'!$B$5:$T$566,'Route_Detail&amp;Reduction_Priority'!H$1,FALSE)="","",VLOOKUP($B118,'RouteDetail&amp;ReductionPrioritySr'!$B$5:$T$566,'Route_Detail&amp;Reduction_Priority'!H$1,FALSE)))</f>
        <v xml:space="preserve"> </v>
      </c>
      <c r="I118" s="162" t="str">
        <f>IF($B118="","",IF(VLOOKUP($B118,'RouteDetail&amp;ReductionPrioritySr'!$B$5:$T$566,'Route_Detail&amp;Reduction_Priority'!I$1,FALSE)="","",VLOOKUP($B118,'RouteDetail&amp;ReductionPrioritySr'!$B$5:$T$566,'Route_Detail&amp;Reduction_Priority'!I$1,FALSE)))</f>
        <v xml:space="preserve"> </v>
      </c>
      <c r="J118" s="171" t="str">
        <f>IF($B118="","",IF(VLOOKUP($B118,'RouteDetail&amp;ReductionPrioritySr'!$B$5:$T$566,'Route_Detail&amp;Reduction_Priority'!J$1,FALSE)="","",VLOOKUP($B118,'RouteDetail&amp;ReductionPrioritySr'!$B$5:$T$566,'Route_Detail&amp;Reduction_Priority'!J$1,FALSE)))</f>
        <v xml:space="preserve"> </v>
      </c>
      <c r="K118" s="62" t="str">
        <f>IF($B118="","",IF(VLOOKUP($B118,'RouteDetail&amp;ReductionPrioritySr'!$B$5:$T$566,'Route_Detail&amp;Reduction_Priority'!K$1,FALSE)="","",VLOOKUP($B118,'RouteDetail&amp;ReductionPrioritySr'!$B$5:$T$566,'Route_Detail&amp;Reduction_Priority'!K$1,FALSE)))</f>
        <v>Peak</v>
      </c>
      <c r="L118" s="62" t="str">
        <f>IF($B118="","",IF(VLOOKUP($B118,'RouteDetail&amp;ReductionPrioritySr'!$B$5:$T$566,'Route_Detail&amp;Reduction_Priority'!L$1,FALSE)="","",VLOOKUP($B118,'RouteDetail&amp;ReductionPrioritySr'!$B$5:$T$566,'Route_Detail&amp;Reduction_Priority'!L$1,FALSE)))</f>
        <v>Peak</v>
      </c>
      <c r="M118" s="110" t="str">
        <f>IF($B118="","",IF(VLOOKUP($B118,'RouteDetail&amp;ReductionPrioritySr'!$B$5:$T$566,'Route_Detail&amp;Reduction_Priority'!M$1,FALSE)="","",VLOOKUP($B118,'RouteDetail&amp;ReductionPrioritySr'!$B$5:$T$566,'Route_Detail&amp;Reduction_Priority'!M$1,FALSE)))</f>
        <v>Yes</v>
      </c>
      <c r="N118" s="112" t="str">
        <f>IF($B118="","",IF(VLOOKUP($B118,'RouteDetail&amp;ReductionPrioritySr'!$B$5:$T$566,'Route_Detail&amp;Reduction_Priority'!N$1,FALSE)="","",VLOOKUP($B118,'RouteDetail&amp;ReductionPrioritySr'!$B$5:$T$566,'Route_Detail&amp;Reduction_Priority'!N$1,FALSE)))</f>
        <v>Yes</v>
      </c>
      <c r="O118" s="110" t="str">
        <f>IF($B118="","",IF(VLOOKUP($B118,'RouteDetail&amp;ReductionPrioritySr'!$B$5:$T$566,'Route_Detail&amp;Reduction_Priority'!O$1,FALSE)="","",VLOOKUP($B118,'RouteDetail&amp;ReductionPrioritySr'!$B$5:$T$566,'Route_Detail&amp;Reduction_Priority'!O$1,FALSE)))</f>
        <v>Peak</v>
      </c>
      <c r="P118" s="111" t="str">
        <f>IF($B118="","",IF(VLOOKUP($B118,'RouteDetail&amp;ReductionPrioritySr'!$B$5:$T$566,'Route_Detail&amp;Reduction_Priority'!P$1,FALSE)="","",VLOOKUP($B118,'RouteDetail&amp;ReductionPrioritySr'!$B$5:$T$566,'Route_Detail&amp;Reduction_Priority'!P$1,FALSE)))</f>
        <v>Peak</v>
      </c>
      <c r="Q118" s="112" t="str">
        <f>IF($B118="","",IF(VLOOKUP($B118,'RouteDetail&amp;ReductionPrioritySr'!$B$5:$T$566,'Route_Detail&amp;Reduction_Priority'!Q$1,FALSE)="","",VLOOKUP($B118,'RouteDetail&amp;ReductionPrioritySr'!$B$5:$T$566,'Route_Detail&amp;Reduction_Priority'!Q$1,FALSE)))</f>
        <v>Peak</v>
      </c>
      <c r="R118" s="110">
        <f>IF($B118="","",IF(VLOOKUP($B118,'RouteDetail&amp;ReductionPrioritySr'!$B$5:$T$566,'Route_Detail&amp;Reduction_Priority'!R$1,FALSE)="","",VLOOKUP($B118,'RouteDetail&amp;ReductionPrioritySr'!$B$5:$T$566,'Route_Detail&amp;Reduction_Priority'!R$1,FALSE)))</f>
        <v>3</v>
      </c>
      <c r="S118" s="111" t="str">
        <f>IF($B118="","",IF(VLOOKUP($B118,'RouteDetail&amp;ReductionPrioritySr'!$B$5:$T$566,'Route_Detail&amp;Reduction_Priority'!S$1,FALSE)="","",VLOOKUP($B118,'RouteDetail&amp;ReductionPrioritySr'!$B$5:$T$566,'Route_Detail&amp;Reduction_Priority'!S$1,FALSE)))</f>
        <v>-</v>
      </c>
      <c r="T118" s="175" t="str">
        <f>IF($B118="","",IF(VLOOKUP($B118,'RouteDetail&amp;ReductionPrioritySr'!$B$5:$T$566,'Route_Detail&amp;Reduction_Priority'!T$1,FALSE)="","",VLOOKUP($B118,'RouteDetail&amp;ReductionPrioritySr'!$B$5:$T$566,'Route_Detail&amp;Reduction_Priority'!T$1,FALSE)))</f>
        <v>-</v>
      </c>
      <c r="U118" s="348" t="str">
        <f>IF($B118="","",IF(VLOOKUP($B118,'RouteDetail&amp;ReductionPrioritySr'!$B$5:$AT$566,'Route_Detail&amp;Reduction_Priority'!U$1,FALSE)="","",VLOOKUP($B118,'RouteDetail&amp;ReductionPrioritySr'!$B$5:$AT$566,'Route_Detail&amp;Reduction_Priority'!U$1,FALSE)))</f>
        <v>Revised</v>
      </c>
      <c r="V118" s="53" t="str">
        <f>IF($B118="","",IF(VLOOKUP($B118,'RouteDetail&amp;ReductionPrioritySr'!$B$5:$AT$566,'Route_Detail&amp;Reduction_Priority'!V$1,FALSE)=0,"",VLOOKUP($B118,'RouteDetail&amp;ReductionPrioritySr'!$B$5:$AT$566,'Route_Detail&amp;Reduction_Priority'!V$1,FALSE)))</f>
        <v>Low performing</v>
      </c>
      <c r="W118" s="358">
        <f>IF($B118="","",IF(VLOOKUP($B118,'RouteDetail&amp;ReductionPrioritySr'!$B$5:$AT$566,'Route_Detail&amp;Reduction_Priority'!W$1,FALSE)=0,"",VLOOKUP($B118,'RouteDetail&amp;ReductionPrioritySr'!$B$5:$AT$566,'Route_Detail&amp;Reduction_Priority'!W$1,FALSE)))</f>
        <v>42248</v>
      </c>
      <c r="X118" s="395" t="str">
        <f>IF($B118="","",IF(VLOOKUP($B118,'RouteDetail&amp;ReductionPrioritySr'!$B$5:$AT$566,'Route_Detail&amp;Reduction_Priority'!X$1,FALSE)="","",VLOOKUP($B118,'RouteDetail&amp;ReductionPrioritySr'!$B$5:$AT$566,'Route_Detail&amp;Reduction_Priority'!X$1,FALSE)))</f>
        <v>Reduce one morning and one afternoon trip.</v>
      </c>
      <c r="Y118" s="110" t="str">
        <f>IF($B118="","",IF(VLOOKUP($B118,'RouteDetail&amp;ReductionPrioritySr'!$B$5:$AT$566,'Route_Detail&amp;Reduction_Priority'!Y$1,FALSE)="","",VLOOKUP($B118,'RouteDetail&amp;ReductionPrioritySr'!$B$5:$AT$566,'Route_Detail&amp;Reduction_Priority'!Y$1,FALSE)))</f>
        <v/>
      </c>
      <c r="Z118" s="178" t="str">
        <f>IF($B118="","",IF(VLOOKUP($B118,'RouteDetail&amp;ReductionPrioritySr'!$B$5:$AT$566,'Route_Detail&amp;Reduction_Priority'!Z$1,FALSE)="","",VLOOKUP($B118,'RouteDetail&amp;ReductionPrioritySr'!$B$5:$AT$566,'Route_Detail&amp;Reduction_Priority'!Z$1,FALSE)))</f>
        <v/>
      </c>
      <c r="AA118" s="178" t="str">
        <f>IF($B118="","",IF(VLOOKUP($B118,'RouteDetail&amp;ReductionPrioritySr'!$B$5:$AT$566,'Route_Detail&amp;Reduction_Priority'!AA$1,FALSE)="","",VLOOKUP($B118,'RouteDetail&amp;ReductionPrioritySr'!$B$5:$AT$566,'Route_Detail&amp;Reduction_Priority'!AA$1,FALSE)))</f>
        <v/>
      </c>
      <c r="AB118" s="178" t="str">
        <f>IF($B118="","",IF(VLOOKUP($B118,'RouteDetail&amp;ReductionPrioritySr'!$B$5:$AT$566,'Route_Detail&amp;Reduction_Priority'!AB$1,FALSE)="","",VLOOKUP($B118,'RouteDetail&amp;ReductionPrioritySr'!$B$5:$AT$566,'Route_Detail&amp;Reduction_Priority'!AB$1,FALSE)))</f>
        <v/>
      </c>
      <c r="AC118" s="178" t="str">
        <f>IF($B118="","",IF(VLOOKUP($B118,'RouteDetail&amp;ReductionPrioritySr'!$B$5:$AT$566,'Route_Detail&amp;Reduction_Priority'!AC$1,FALSE)="","",VLOOKUP($B118,'RouteDetail&amp;ReductionPrioritySr'!$B$5:$AT$566,'Route_Detail&amp;Reduction_Priority'!AC$1,FALSE)))</f>
        <v/>
      </c>
      <c r="AD118" s="350" t="str">
        <f>IF($B118="","",IF(VLOOKUP($B118,'RouteDetail&amp;ReductionPrioritySr'!$B$5:$AT$566,'Route_Detail&amp;Reduction_Priority'!AD$1,FALSE)=0,"",VLOOKUP($B118,'RouteDetail&amp;ReductionPrioritySr'!$B$5:$AT$566,'Route_Detail&amp;Reduction_Priority'!AD$1,FALSE)))</f>
        <v/>
      </c>
      <c r="AE118" s="397" t="str">
        <f>IF($B118="","",IF(VLOOKUP($B118,'RouteDetail&amp;ReductionPrioritySr'!$B$5:$AT$566,'Route_Detail&amp;Reduction_Priority'!AE$1,FALSE)=0,"",VLOOKUP($B118,'RouteDetail&amp;ReductionPrioritySr'!$B$5:$AT$566,'Route_Detail&amp;Reduction_Priority'!AE$1,FALSE)))</f>
        <v/>
      </c>
      <c r="AF118" s="147">
        <f>IF($B118="","",IF(VLOOKUP($B118,'RouteDetail&amp;ReductionPrioritySr'!$B$5:$AT$566,'Route_Detail&amp;Reduction_Priority'!AF$1,FALSE)="","",VLOOKUP($B118,'RouteDetail&amp;ReductionPrioritySr'!$B$5:$AT$566,'Route_Detail&amp;Reduction_Priority'!AF$1,FALSE)))</f>
        <v>1</v>
      </c>
      <c r="AG118" s="147">
        <f>IF($B118="","",IF(VLOOKUP($B118,'RouteDetail&amp;ReductionPrioritySr'!$B$5:$AT$566,'Route_Detail&amp;Reduction_Priority'!AG$1,FALSE)="","",VLOOKUP($B118,'RouteDetail&amp;ReductionPrioritySr'!$B$5:$AT$566,'Route_Detail&amp;Reduction_Priority'!AG$1,FALSE)))</f>
        <v>3</v>
      </c>
      <c r="AH118" s="147" t="str">
        <f>IF($B118="","",IF(VLOOKUP($B118,'RouteDetail&amp;ReductionPrioritySr'!$B$5:$AT$566,'Route_Detail&amp;Reduction_Priority'!AH$1,FALSE)="","",VLOOKUP($B118,'RouteDetail&amp;ReductionPrioritySr'!$B$5:$AT$566,'Route_Detail&amp;Reduction_Priority'!AH$1,FALSE)))</f>
        <v/>
      </c>
      <c r="AI118" s="147" t="str">
        <f>IF($B118="","",IF(VLOOKUP($B118,'RouteDetail&amp;ReductionPrioritySr'!$B$5:$AT$566,'Route_Detail&amp;Reduction_Priority'!AI$1,FALSE)="","",VLOOKUP($B118,'RouteDetail&amp;ReductionPrioritySr'!$B$5:$AT$566,'Route_Detail&amp;Reduction_Priority'!AI$1,FALSE)))</f>
        <v/>
      </c>
      <c r="AJ118" s="147" t="str">
        <f>IF($B118="","",IF(VLOOKUP($B118,'RouteDetail&amp;ReductionPrioritySr'!$B$5:$AT$566,'Route_Detail&amp;Reduction_Priority'!AJ$1,FALSE)="","",VLOOKUP($B118,'RouteDetail&amp;ReductionPrioritySr'!$B$5:$AT$566,'Route_Detail&amp;Reduction_Priority'!AJ$1,FALSE)))</f>
        <v/>
      </c>
      <c r="AK118" s="147" t="str">
        <f>IF($B118="","",IF(VLOOKUP($B118,'RouteDetail&amp;ReductionPrioritySr'!$B$5:$AT$566,'Route_Detail&amp;Reduction_Priority'!AK$1,FALSE)="","",VLOOKUP($B118,'RouteDetail&amp;ReductionPrioritySr'!$B$5:$AT$566,'Route_Detail&amp;Reduction_Priority'!AK$1,FALSE)))</f>
        <v/>
      </c>
    </row>
    <row r="119" spans="1:37" ht="15" customHeight="1" x14ac:dyDescent="0.25">
      <c r="A119">
        <v>97</v>
      </c>
      <c r="B119" s="110">
        <f>IF(HLOOKUP($C$3,'Route by Jurisdiction'!$A$1:$AP$214,A119,FALSE)="","",HLOOKUP($C$3,'Route by Jurisdiction'!$A$1:$AP$214,A119,FALSE))</f>
        <v>148</v>
      </c>
      <c r="C119" s="110" t="str">
        <f>IF($B119="","",IF(VLOOKUP($B119,'RouteDetail&amp;ReductionPrioritySr'!$B$5:$T$566,'Route_Detail&amp;Reduction_Priority'!C$1,FALSE)="","",VLOOKUP($B119,'RouteDetail&amp;ReductionPrioritySr'!$B$5:$T$566,'Route_Detail&amp;Reduction_Priority'!C$1,FALSE)))</f>
        <v>148</v>
      </c>
      <c r="D119" s="71" t="str">
        <f>IF($B119="","",IF(VLOOKUP($B119,'RouteDetail&amp;ReductionPrioritySr'!$B$5:$T$566,'Route_Detail&amp;Reduction_Priority'!D$1,FALSE)="","",VLOOKUP($B119,'RouteDetail&amp;ReductionPrioritySr'!$B$5:$T$566,'Route_Detail&amp;Reduction_Priority'!D$1,FALSE)))</f>
        <v>Fairwood - Renton TC</v>
      </c>
      <c r="E119" s="170">
        <f>IF($B119="","",IF(VLOOKUP($B119,'RouteDetail&amp;ReductionPrioritySr'!$B$5:$T$566,'Route_Detail&amp;Reduction_Priority'!E$1,FALSE)="","",VLOOKUP($B119,'RouteDetail&amp;ReductionPrioritySr'!$B$5:$T$566,'Route_Detail&amp;Reduction_Priority'!E$1,FALSE)))</f>
        <v>16.399999999999999</v>
      </c>
      <c r="F119" s="162">
        <f>IF($B119="","",IF(VLOOKUP($B119,'RouteDetail&amp;ReductionPrioritySr'!$B$5:$T$566,'Route_Detail&amp;Reduction_Priority'!F$1,FALSE)="","",VLOOKUP($B119,'RouteDetail&amp;ReductionPrioritySr'!$B$5:$T$566,'Route_Detail&amp;Reduction_Priority'!F$1,FALSE)))</f>
        <v>5.2</v>
      </c>
      <c r="G119" s="162">
        <f>IF($B119="","",IF(VLOOKUP($B119,'RouteDetail&amp;ReductionPrioritySr'!$B$5:$T$566,'Route_Detail&amp;Reduction_Priority'!G$1,FALSE)="","",VLOOKUP($B119,'RouteDetail&amp;ReductionPrioritySr'!$B$5:$T$566,'Route_Detail&amp;Reduction_Priority'!G$1,FALSE)))</f>
        <v>17.3</v>
      </c>
      <c r="H119" s="162">
        <f>IF($B119="","",IF(VLOOKUP($B119,'RouteDetail&amp;ReductionPrioritySr'!$B$5:$T$566,'Route_Detail&amp;Reduction_Priority'!H$1,FALSE)="","",VLOOKUP($B119,'RouteDetail&amp;ReductionPrioritySr'!$B$5:$T$566,'Route_Detail&amp;Reduction_Priority'!H$1,FALSE)))</f>
        <v>6</v>
      </c>
      <c r="I119" s="162">
        <f>IF($B119="","",IF(VLOOKUP($B119,'RouteDetail&amp;ReductionPrioritySr'!$B$5:$T$566,'Route_Detail&amp;Reduction_Priority'!I$1,FALSE)="","",VLOOKUP($B119,'RouteDetail&amp;ReductionPrioritySr'!$B$5:$T$566,'Route_Detail&amp;Reduction_Priority'!I$1,FALSE)))</f>
        <v>19.8</v>
      </c>
      <c r="J119" s="171">
        <f>IF($B119="","",IF(VLOOKUP($B119,'RouteDetail&amp;ReductionPrioritySr'!$B$5:$T$566,'Route_Detail&amp;Reduction_Priority'!J$1,FALSE)="","",VLOOKUP($B119,'RouteDetail&amp;ReductionPrioritySr'!$B$5:$T$566,'Route_Detail&amp;Reduction_Priority'!J$1,FALSE)))</f>
        <v>7</v>
      </c>
      <c r="K119" s="62">
        <f>IF($B119="","",IF(VLOOKUP($B119,'RouteDetail&amp;ReductionPrioritySr'!$B$5:$T$566,'Route_Detail&amp;Reduction_Priority'!K$1,FALSE)="","",VLOOKUP($B119,'RouteDetail&amp;ReductionPrioritySr'!$B$5:$T$566,'Route_Detail&amp;Reduction_Priority'!K$1,FALSE)))</f>
        <v>31</v>
      </c>
      <c r="L119" s="62" t="str">
        <f>IF($B119="","",IF(VLOOKUP($B119,'RouteDetail&amp;ReductionPrioritySr'!$B$5:$T$566,'Route_Detail&amp;Reduction_Priority'!L$1,FALSE)="","",VLOOKUP($B119,'RouteDetail&amp;ReductionPrioritySr'!$B$5:$T$566,'Route_Detail&amp;Reduction_Priority'!L$1,FALSE)))</f>
        <v>Local</v>
      </c>
      <c r="M119" s="110" t="str">
        <f>IF($B119="","",IF(VLOOKUP($B119,'RouteDetail&amp;ReductionPrioritySr'!$B$5:$T$566,'Route_Detail&amp;Reduction_Priority'!M$1,FALSE)="","",VLOOKUP($B119,'RouteDetail&amp;ReductionPrioritySr'!$B$5:$T$566,'Route_Detail&amp;Reduction_Priority'!M$1,FALSE)))</f>
        <v/>
      </c>
      <c r="N119" s="112" t="str">
        <f>IF($B119="","",IF(VLOOKUP($B119,'RouteDetail&amp;ReductionPrioritySr'!$B$5:$T$566,'Route_Detail&amp;Reduction_Priority'!N$1,FALSE)="","",VLOOKUP($B119,'RouteDetail&amp;ReductionPrioritySr'!$B$5:$T$566,'Route_Detail&amp;Reduction_Priority'!N$1,FALSE)))</f>
        <v/>
      </c>
      <c r="O119" s="110" t="str">
        <f>IF($B119="","",IF(VLOOKUP($B119,'RouteDetail&amp;ReductionPrioritySr'!$B$5:$T$566,'Route_Detail&amp;Reduction_Priority'!O$1,FALSE)="","",VLOOKUP($B119,'RouteDetail&amp;ReductionPrioritySr'!$B$5:$T$566,'Route_Detail&amp;Reduction_Priority'!O$1,FALSE)))</f>
        <v>At</v>
      </c>
      <c r="P119" s="111" t="str">
        <f>IF($B119="","",IF(VLOOKUP($B119,'RouteDetail&amp;ReductionPrioritySr'!$B$5:$T$566,'Route_Detail&amp;Reduction_Priority'!P$1,FALSE)="","",VLOOKUP($B119,'RouteDetail&amp;ReductionPrioritySr'!$B$5:$T$566,'Route_Detail&amp;Reduction_Priority'!P$1,FALSE)))</f>
        <v>At</v>
      </c>
      <c r="Q119" s="112" t="str">
        <f>IF($B119="","",IF(VLOOKUP($B119,'RouteDetail&amp;ReductionPrioritySr'!$B$5:$T$566,'Route_Detail&amp;Reduction_Priority'!Q$1,FALSE)="","",VLOOKUP($B119,'RouteDetail&amp;ReductionPrioritySr'!$B$5:$T$566,'Route_Detail&amp;Reduction_Priority'!Q$1,FALSE)))</f>
        <v>At</v>
      </c>
      <c r="R119" s="110">
        <f>IF($B119="","",IF(VLOOKUP($B119,'RouteDetail&amp;ReductionPrioritySr'!$B$5:$T$566,'Route_Detail&amp;Reduction_Priority'!R$1,FALSE)="","",VLOOKUP($B119,'RouteDetail&amp;ReductionPrioritySr'!$B$5:$T$566,'Route_Detail&amp;Reduction_Priority'!R$1,FALSE)))</f>
        <v>3</v>
      </c>
      <c r="S119" s="111">
        <f>IF($B119="","",IF(VLOOKUP($B119,'RouteDetail&amp;ReductionPrioritySr'!$B$5:$T$566,'Route_Detail&amp;Reduction_Priority'!S$1,FALSE)="","",VLOOKUP($B119,'RouteDetail&amp;ReductionPrioritySr'!$B$5:$T$566,'Route_Detail&amp;Reduction_Priority'!S$1,FALSE)))</f>
        <v>3</v>
      </c>
      <c r="T119" s="175" t="str">
        <f>IF($B119="","",IF(VLOOKUP($B119,'RouteDetail&amp;ReductionPrioritySr'!$B$5:$T$566,'Route_Detail&amp;Reduction_Priority'!T$1,FALSE)="","",VLOOKUP($B119,'RouteDetail&amp;ReductionPrioritySr'!$B$5:$T$566,'Route_Detail&amp;Reduction_Priority'!T$1,FALSE)))</f>
        <v>-</v>
      </c>
      <c r="U119" s="348" t="str">
        <f>IF($B119="","",IF(VLOOKUP($B119,'RouteDetail&amp;ReductionPrioritySr'!$B$5:$AT$566,'Route_Detail&amp;Reduction_Priority'!U$1,FALSE)="","",VLOOKUP($B119,'RouteDetail&amp;ReductionPrioritySr'!$B$5:$AT$566,'Route_Detail&amp;Reduction_Priority'!U$1,FALSE)))</f>
        <v>Revised</v>
      </c>
      <c r="V119" s="53" t="str">
        <f>IF($B119="","",IF(VLOOKUP($B119,'RouteDetail&amp;ReductionPrioritySr'!$B$5:$AT$566,'Route_Detail&amp;Reduction_Priority'!V$1,FALSE)=0,"",VLOOKUP($B119,'RouteDetail&amp;ReductionPrioritySr'!$B$5:$AT$566,'Route_Detail&amp;Reduction_Priority'!V$1,FALSE)))</f>
        <v>Low performing</v>
      </c>
      <c r="W119" s="358">
        <f>IF($B119="","",IF(VLOOKUP($B119,'RouteDetail&amp;ReductionPrioritySr'!$B$5:$AT$566,'Route_Detail&amp;Reduction_Priority'!W$1,FALSE)=0,"",VLOOKUP($B119,'RouteDetail&amp;ReductionPrioritySr'!$B$5:$AT$566,'Route_Detail&amp;Reduction_Priority'!W$1,FALSE)))</f>
        <v>42248</v>
      </c>
      <c r="X119" s="395" t="str">
        <f>IF($B119="","",IF(VLOOKUP($B119,'RouteDetail&amp;ReductionPrioritySr'!$B$5:$AT$566,'Route_Detail&amp;Reduction_Priority'!X$1,FALSE)="","",VLOOKUP($B119,'RouteDetail&amp;ReductionPrioritySr'!$B$5:$AT$566,'Route_Detail&amp;Reduction_Priority'!X$1,FALSE)))</f>
        <v>Operate service less often during commute hours and the midday.</v>
      </c>
      <c r="Y119" s="110">
        <f>IF($B119="","",IF(VLOOKUP($B119,'RouteDetail&amp;ReductionPrioritySr'!$B$5:$AT$566,'Route_Detail&amp;Reduction_Priority'!Y$1,FALSE)="","",VLOOKUP($B119,'RouteDetail&amp;ReductionPrioritySr'!$B$5:$AT$566,'Route_Detail&amp;Reduction_Priority'!Y$1,FALSE)))</f>
        <v>60</v>
      </c>
      <c r="Z119" s="178">
        <f>IF($B119="","",IF(VLOOKUP($B119,'RouteDetail&amp;ReductionPrioritySr'!$B$5:$AT$566,'Route_Detail&amp;Reduction_Priority'!Z$1,FALSE)="","",VLOOKUP($B119,'RouteDetail&amp;ReductionPrioritySr'!$B$5:$AT$566,'Route_Detail&amp;Reduction_Priority'!Z$1,FALSE)))</f>
        <v>60</v>
      </c>
      <c r="AA119" s="178">
        <f>IF($B119="","",IF(VLOOKUP($B119,'RouteDetail&amp;ReductionPrioritySr'!$B$5:$AT$566,'Route_Detail&amp;Reduction_Priority'!AA$1,FALSE)="","",VLOOKUP($B119,'RouteDetail&amp;ReductionPrioritySr'!$B$5:$AT$566,'Route_Detail&amp;Reduction_Priority'!AA$1,FALSE)))</f>
        <v>60</v>
      </c>
      <c r="AB119" s="178">
        <f>IF($B119="","",IF(VLOOKUP($B119,'RouteDetail&amp;ReductionPrioritySr'!$B$5:$AT$566,'Route_Detail&amp;Reduction_Priority'!AB$1,FALSE)="","",VLOOKUP($B119,'RouteDetail&amp;ReductionPrioritySr'!$B$5:$AT$566,'Route_Detail&amp;Reduction_Priority'!AB$1,FALSE)))</f>
        <v>60</v>
      </c>
      <c r="AC119" s="178">
        <f>IF($B119="","",IF(VLOOKUP($B119,'RouteDetail&amp;ReductionPrioritySr'!$B$5:$AT$566,'Route_Detail&amp;Reduction_Priority'!AC$1,FALSE)="","",VLOOKUP($B119,'RouteDetail&amp;ReductionPrioritySr'!$B$5:$AT$566,'Route_Detail&amp;Reduction_Priority'!AC$1,FALSE)))</f>
        <v>60</v>
      </c>
      <c r="AD119" s="350" t="str">
        <f>IF($B119="","",IF(VLOOKUP($B119,'RouteDetail&amp;ReductionPrioritySr'!$B$5:$AT$566,'Route_Detail&amp;Reduction_Priority'!AD$1,FALSE)=0,"",VLOOKUP($B119,'RouteDetail&amp;ReductionPrioritySr'!$B$5:$AT$566,'Route_Detail&amp;Reduction_Priority'!AD$1,FALSE)))</f>
        <v>Before 9:00 PM</v>
      </c>
      <c r="AE119" s="397" t="str">
        <f>IF($B119="","",IF(VLOOKUP($B119,'RouteDetail&amp;ReductionPrioritySr'!$B$5:$AT$566,'Route_Detail&amp;Reduction_Priority'!AE$1,FALSE)=0,"",VLOOKUP($B119,'RouteDetail&amp;ReductionPrioritySr'!$B$5:$AT$566,'Route_Detail&amp;Reduction_Priority'!AE$1,FALSE)))</f>
        <v/>
      </c>
      <c r="AF119" s="147">
        <f>IF($B119="","",IF(VLOOKUP($B119,'RouteDetail&amp;ReductionPrioritySr'!$B$5:$AT$566,'Route_Detail&amp;Reduction_Priority'!AF$1,FALSE)="","",VLOOKUP($B119,'RouteDetail&amp;ReductionPrioritySr'!$B$5:$AT$566,'Route_Detail&amp;Reduction_Priority'!AF$1,FALSE)))</f>
        <v>2</v>
      </c>
      <c r="AG119" s="147">
        <f>IF($B119="","",IF(VLOOKUP($B119,'RouteDetail&amp;ReductionPrioritySr'!$B$5:$AT$566,'Route_Detail&amp;Reduction_Priority'!AG$1,FALSE)="","",VLOOKUP($B119,'RouteDetail&amp;ReductionPrioritySr'!$B$5:$AT$566,'Route_Detail&amp;Reduction_Priority'!AG$1,FALSE)))</f>
        <v>2</v>
      </c>
      <c r="AH119" s="147">
        <f>IF($B119="","",IF(VLOOKUP($B119,'RouteDetail&amp;ReductionPrioritySr'!$B$5:$AT$566,'Route_Detail&amp;Reduction_Priority'!AH$1,FALSE)="","",VLOOKUP($B119,'RouteDetail&amp;ReductionPrioritySr'!$B$5:$AT$566,'Route_Detail&amp;Reduction_Priority'!AH$1,FALSE)))</f>
        <v>2</v>
      </c>
      <c r="AI119" s="147">
        <f>IF($B119="","",IF(VLOOKUP($B119,'RouteDetail&amp;ReductionPrioritySr'!$B$5:$AT$566,'Route_Detail&amp;Reduction_Priority'!AI$1,FALSE)="","",VLOOKUP($B119,'RouteDetail&amp;ReductionPrioritySr'!$B$5:$AT$566,'Route_Detail&amp;Reduction_Priority'!AI$1,FALSE)))</f>
        <v>3</v>
      </c>
      <c r="AJ119" s="147">
        <f>IF($B119="","",IF(VLOOKUP($B119,'RouteDetail&amp;ReductionPrioritySr'!$B$5:$AT$566,'Route_Detail&amp;Reduction_Priority'!AJ$1,FALSE)="","",VLOOKUP($B119,'RouteDetail&amp;ReductionPrioritySr'!$B$5:$AT$566,'Route_Detail&amp;Reduction_Priority'!AJ$1,FALSE)))</f>
        <v>4</v>
      </c>
      <c r="AK119" s="147">
        <f>IF($B119="","",IF(VLOOKUP($B119,'RouteDetail&amp;ReductionPrioritySr'!$B$5:$AT$566,'Route_Detail&amp;Reduction_Priority'!AK$1,FALSE)="","",VLOOKUP($B119,'RouteDetail&amp;ReductionPrioritySr'!$B$5:$AT$566,'Route_Detail&amp;Reduction_Priority'!AK$1,FALSE)))</f>
        <v>4</v>
      </c>
    </row>
    <row r="120" spans="1:37" ht="15" customHeight="1" x14ac:dyDescent="0.25">
      <c r="A120">
        <v>98</v>
      </c>
      <c r="B120" s="110">
        <f>IF(HLOOKUP($C$3,'Route by Jurisdiction'!$A$1:$AP$214,A120,FALSE)="","",HLOOKUP($C$3,'Route by Jurisdiction'!$A$1:$AP$214,A120,FALSE))</f>
        <v>150</v>
      </c>
      <c r="C120" s="110" t="str">
        <f>IF($B120="","",IF(VLOOKUP($B120,'RouteDetail&amp;ReductionPrioritySr'!$B$5:$T$566,'Route_Detail&amp;Reduction_Priority'!C$1,FALSE)="","",VLOOKUP($B120,'RouteDetail&amp;ReductionPrioritySr'!$B$5:$T$566,'Route_Detail&amp;Reduction_Priority'!C$1,FALSE)))</f>
        <v>150*</v>
      </c>
      <c r="D120" s="71" t="str">
        <f>IF($B120="","",IF(VLOOKUP($B120,'RouteDetail&amp;ReductionPrioritySr'!$B$5:$T$566,'Route_Detail&amp;Reduction_Priority'!D$1,FALSE)="","",VLOOKUP($B120,'RouteDetail&amp;ReductionPrioritySr'!$B$5:$T$566,'Route_Detail&amp;Reduction_Priority'!D$1,FALSE)))</f>
        <v>Kent Station - Southcenter - Seattle CBD</v>
      </c>
      <c r="E120" s="170">
        <f>IF($B120="","",IF(VLOOKUP($B120,'RouteDetail&amp;ReductionPrioritySr'!$B$5:$T$566,'Route_Detail&amp;Reduction_Priority'!E$1,FALSE)="","",VLOOKUP($B120,'RouteDetail&amp;ReductionPrioritySr'!$B$5:$T$566,'Route_Detail&amp;Reduction_Priority'!E$1,FALSE)))</f>
        <v>40</v>
      </c>
      <c r="F120" s="162">
        <f>IF($B120="","",IF(VLOOKUP($B120,'RouteDetail&amp;ReductionPrioritySr'!$B$5:$T$566,'Route_Detail&amp;Reduction_Priority'!F$1,FALSE)="","",VLOOKUP($B120,'RouteDetail&amp;ReductionPrioritySr'!$B$5:$T$566,'Route_Detail&amp;Reduction_Priority'!F$1,FALSE)))</f>
        <v>20.399999999999999</v>
      </c>
      <c r="G120" s="162">
        <f>IF($B120="","",IF(VLOOKUP($B120,'RouteDetail&amp;ReductionPrioritySr'!$B$5:$T$566,'Route_Detail&amp;Reduction_Priority'!G$1,FALSE)="","",VLOOKUP($B120,'RouteDetail&amp;ReductionPrioritySr'!$B$5:$T$566,'Route_Detail&amp;Reduction_Priority'!G$1,FALSE)))</f>
        <v>39.799999999999997</v>
      </c>
      <c r="H120" s="162">
        <f>IF($B120="","",IF(VLOOKUP($B120,'RouteDetail&amp;ReductionPrioritySr'!$B$5:$T$566,'Route_Detail&amp;Reduction_Priority'!H$1,FALSE)="","",VLOOKUP($B120,'RouteDetail&amp;ReductionPrioritySr'!$B$5:$T$566,'Route_Detail&amp;Reduction_Priority'!H$1,FALSE)))</f>
        <v>21.5</v>
      </c>
      <c r="I120" s="162">
        <f>IF($B120="","",IF(VLOOKUP($B120,'RouteDetail&amp;ReductionPrioritySr'!$B$5:$T$566,'Route_Detail&amp;Reduction_Priority'!I$1,FALSE)="","",VLOOKUP($B120,'RouteDetail&amp;ReductionPrioritySr'!$B$5:$T$566,'Route_Detail&amp;Reduction_Priority'!I$1,FALSE)))</f>
        <v>31.2</v>
      </c>
      <c r="J120" s="171">
        <f>IF($B120="","",IF(VLOOKUP($B120,'RouteDetail&amp;ReductionPrioritySr'!$B$5:$T$566,'Route_Detail&amp;Reduction_Priority'!J$1,FALSE)="","",VLOOKUP($B120,'RouteDetail&amp;ReductionPrioritySr'!$B$5:$T$566,'Route_Detail&amp;Reduction_Priority'!J$1,FALSE)))</f>
        <v>18.100000000000001</v>
      </c>
      <c r="K120" s="62">
        <f>IF($B120="","",IF(VLOOKUP($B120,'RouteDetail&amp;ReductionPrioritySr'!$B$5:$T$566,'Route_Detail&amp;Reduction_Priority'!K$1,FALSE)="","",VLOOKUP($B120,'RouteDetail&amp;ReductionPrioritySr'!$B$5:$T$566,'Route_Detail&amp;Reduction_Priority'!K$1,FALSE)))</f>
        <v>51</v>
      </c>
      <c r="L120" s="62" t="str">
        <f>IF($B120="","",IF(VLOOKUP($B120,'RouteDetail&amp;ReductionPrioritySr'!$B$5:$T$566,'Route_Detail&amp;Reduction_Priority'!L$1,FALSE)="","",VLOOKUP($B120,'RouteDetail&amp;ReductionPrioritySr'!$B$5:$T$566,'Route_Detail&amp;Reduction_Priority'!L$1,FALSE)))</f>
        <v>Very Frequent</v>
      </c>
      <c r="M120" s="110" t="str">
        <f>IF($B120="","",IF(VLOOKUP($B120,'RouteDetail&amp;ReductionPrioritySr'!$B$5:$T$566,'Route_Detail&amp;Reduction_Priority'!M$1,FALSE)="","",VLOOKUP($B120,'RouteDetail&amp;ReductionPrioritySr'!$B$5:$T$566,'Route_Detail&amp;Reduction_Priority'!M$1,FALSE)))</f>
        <v/>
      </c>
      <c r="N120" s="112" t="str">
        <f>IF($B120="","",IF(VLOOKUP($B120,'RouteDetail&amp;ReductionPrioritySr'!$B$5:$T$566,'Route_Detail&amp;Reduction_Priority'!N$1,FALSE)="","",VLOOKUP($B120,'RouteDetail&amp;ReductionPrioritySr'!$B$5:$T$566,'Route_Detail&amp;Reduction_Priority'!N$1,FALSE)))</f>
        <v/>
      </c>
      <c r="O120" s="110" t="str">
        <f>IF($B120="","",IF(VLOOKUP($B120,'RouteDetail&amp;ReductionPrioritySr'!$B$5:$T$566,'Route_Detail&amp;Reduction_Priority'!O$1,FALSE)="","",VLOOKUP($B120,'RouteDetail&amp;ReductionPrioritySr'!$B$5:$T$566,'Route_Detail&amp;Reduction_Priority'!O$1,FALSE)))</f>
        <v>Below</v>
      </c>
      <c r="P120" s="111" t="str">
        <f>IF($B120="","",IF(VLOOKUP($B120,'RouteDetail&amp;ReductionPrioritySr'!$B$5:$T$566,'Route_Detail&amp;Reduction_Priority'!P$1,FALSE)="","",VLOOKUP($B120,'RouteDetail&amp;ReductionPrioritySr'!$B$5:$T$566,'Route_Detail&amp;Reduction_Priority'!P$1,FALSE)))</f>
        <v>At</v>
      </c>
      <c r="Q120" s="112" t="str">
        <f>IF($B120="","",IF(VLOOKUP($B120,'RouteDetail&amp;ReductionPrioritySr'!$B$5:$T$566,'Route_Detail&amp;Reduction_Priority'!Q$1,FALSE)="","",VLOOKUP($B120,'RouteDetail&amp;ReductionPrioritySr'!$B$5:$T$566,'Route_Detail&amp;Reduction_Priority'!Q$1,FALSE)))</f>
        <v>At</v>
      </c>
      <c r="R120" s="110" t="str">
        <f>IF($B120="","",IF(VLOOKUP($B120,'RouteDetail&amp;ReductionPrioritySr'!$B$5:$T$566,'Route_Detail&amp;Reduction_Priority'!R$1,FALSE)="","",VLOOKUP($B120,'RouteDetail&amp;ReductionPrioritySr'!$B$5:$T$566,'Route_Detail&amp;Reduction_Priority'!R$1,FALSE)))</f>
        <v>-</v>
      </c>
      <c r="S120" s="111">
        <f>IF($B120="","",IF(VLOOKUP($B120,'RouteDetail&amp;ReductionPrioritySr'!$B$5:$T$566,'Route_Detail&amp;Reduction_Priority'!S$1,FALSE)="","",VLOOKUP($B120,'RouteDetail&amp;ReductionPrioritySr'!$B$5:$T$566,'Route_Detail&amp;Reduction_Priority'!S$1,FALSE)))</f>
        <v>3</v>
      </c>
      <c r="T120" s="175" t="str">
        <f>IF($B120="","",IF(VLOOKUP($B120,'RouteDetail&amp;ReductionPrioritySr'!$B$5:$T$566,'Route_Detail&amp;Reduction_Priority'!T$1,FALSE)="","",VLOOKUP($B120,'RouteDetail&amp;ReductionPrioritySr'!$B$5:$T$566,'Route_Detail&amp;Reduction_Priority'!T$1,FALSE)))</f>
        <v>-</v>
      </c>
      <c r="U120" s="348" t="str">
        <f>IF($B120="","",IF(VLOOKUP($B120,'RouteDetail&amp;ReductionPrioritySr'!$B$5:$AT$566,'Route_Detail&amp;Reduction_Priority'!U$1,FALSE)="","",VLOOKUP($B120,'RouteDetail&amp;ReductionPrioritySr'!$B$5:$AT$566,'Route_Detail&amp;Reduction_Priority'!U$1,FALSE)))</f>
        <v>Unchanged</v>
      </c>
      <c r="V120" s="53" t="str">
        <f>IF($B120="","",IF(VLOOKUP($B120,'RouteDetail&amp;ReductionPrioritySr'!$B$5:$AT$566,'Route_Detail&amp;Reduction_Priority'!V$1,FALSE)=0,"",VLOOKUP($B120,'RouteDetail&amp;ReductionPrioritySr'!$B$5:$AT$566,'Route_Detail&amp;Reduction_Priority'!V$1,FALSE)))</f>
        <v/>
      </c>
      <c r="W120" s="358" t="str">
        <f>IF($B120="","",IF(VLOOKUP($B120,'RouteDetail&amp;ReductionPrioritySr'!$B$5:$AT$566,'Route_Detail&amp;Reduction_Priority'!W$1,FALSE)=0,"",VLOOKUP($B120,'RouteDetail&amp;ReductionPrioritySr'!$B$5:$AT$566,'Route_Detail&amp;Reduction_Priority'!W$1,FALSE)))</f>
        <v>N/A</v>
      </c>
      <c r="X120" s="395" t="str">
        <f>IF($B120="","",IF(VLOOKUP($B120,'RouteDetail&amp;ReductionPrioritySr'!$B$5:$AT$566,'Route_Detail&amp;Reduction_Priority'!X$1,FALSE)="","",VLOOKUP($B120,'RouteDetail&amp;ReductionPrioritySr'!$B$5:$AT$566,'Route_Detail&amp;Reduction_Priority'!X$1,FALSE)))</f>
        <v>Unchanged</v>
      </c>
      <c r="Y120" s="110">
        <f>IF($B120="","",IF(VLOOKUP($B120,'RouteDetail&amp;ReductionPrioritySr'!$B$5:$AT$566,'Route_Detail&amp;Reduction_Priority'!Y$1,FALSE)="","",VLOOKUP($B120,'RouteDetail&amp;ReductionPrioritySr'!$B$5:$AT$566,'Route_Detail&amp;Reduction_Priority'!Y$1,FALSE)))</f>
        <v>15</v>
      </c>
      <c r="Z120" s="178">
        <f>IF($B120="","",IF(VLOOKUP($B120,'RouteDetail&amp;ReductionPrioritySr'!$B$5:$AT$566,'Route_Detail&amp;Reduction_Priority'!Z$1,FALSE)="","",VLOOKUP($B120,'RouteDetail&amp;ReductionPrioritySr'!$B$5:$AT$566,'Route_Detail&amp;Reduction_Priority'!Z$1,FALSE)))</f>
        <v>15</v>
      </c>
      <c r="AA120" s="178" t="str">
        <f>IF($B120="","",IF(VLOOKUP($B120,'RouteDetail&amp;ReductionPrioritySr'!$B$5:$AT$566,'Route_Detail&amp;Reduction_Priority'!AA$1,FALSE)="","",VLOOKUP($B120,'RouteDetail&amp;ReductionPrioritySr'!$B$5:$AT$566,'Route_Detail&amp;Reduction_Priority'!AA$1,FALSE)))</f>
        <v>30-60</v>
      </c>
      <c r="AB120" s="178">
        <f>IF($B120="","",IF(VLOOKUP($B120,'RouteDetail&amp;ReductionPrioritySr'!$B$5:$AT$566,'Route_Detail&amp;Reduction_Priority'!AB$1,FALSE)="","",VLOOKUP($B120,'RouteDetail&amp;ReductionPrioritySr'!$B$5:$AT$566,'Route_Detail&amp;Reduction_Priority'!AB$1,FALSE)))</f>
        <v>15</v>
      </c>
      <c r="AC120" s="178">
        <f>IF($B120="","",IF(VLOOKUP($B120,'RouteDetail&amp;ReductionPrioritySr'!$B$5:$AT$566,'Route_Detail&amp;Reduction_Priority'!AC$1,FALSE)="","",VLOOKUP($B120,'RouteDetail&amp;ReductionPrioritySr'!$B$5:$AT$566,'Route_Detail&amp;Reduction_Priority'!AC$1,FALSE)))</f>
        <v>30</v>
      </c>
      <c r="AD120" s="350" t="str">
        <f>IF($B120="","",IF(VLOOKUP($B120,'RouteDetail&amp;ReductionPrioritySr'!$B$5:$AT$566,'Route_Detail&amp;Reduction_Priority'!AD$1,FALSE)=0,"",VLOOKUP($B120,'RouteDetail&amp;ReductionPrioritySr'!$B$5:$AT$566,'Route_Detail&amp;Reduction_Priority'!AD$1,FALSE)))</f>
        <v>Before 1:00 AM</v>
      </c>
      <c r="AE120" s="397" t="str">
        <f>IF($B120="","",IF(VLOOKUP($B120,'RouteDetail&amp;ReductionPrioritySr'!$B$5:$AT$566,'Route_Detail&amp;Reduction_Priority'!AE$1,FALSE)=0,"",VLOOKUP($B120,'RouteDetail&amp;ReductionPrioritySr'!$B$5:$AT$566,'Route_Detail&amp;Reduction_Priority'!AE$1,FALSE)))</f>
        <v/>
      </c>
      <c r="AF120" s="147">
        <f>IF($B120="","",IF(VLOOKUP($B120,'RouteDetail&amp;ReductionPrioritySr'!$B$5:$AT$566,'Route_Detail&amp;Reduction_Priority'!AF$1,FALSE)="","",VLOOKUP($B120,'RouteDetail&amp;ReductionPrioritySr'!$B$5:$AT$566,'Route_Detail&amp;Reduction_Priority'!AF$1,FALSE)))</f>
        <v>3</v>
      </c>
      <c r="AG120" s="147">
        <f>IF($B120="","",IF(VLOOKUP($B120,'RouteDetail&amp;ReductionPrioritySr'!$B$5:$AT$566,'Route_Detail&amp;Reduction_Priority'!AG$1,FALSE)="","",VLOOKUP($B120,'RouteDetail&amp;ReductionPrioritySr'!$B$5:$AT$566,'Route_Detail&amp;Reduction_Priority'!AG$1,FALSE)))</f>
        <v>4</v>
      </c>
      <c r="AH120" s="147">
        <f>IF($B120="","",IF(VLOOKUP($B120,'RouteDetail&amp;ReductionPrioritySr'!$B$5:$AT$566,'Route_Detail&amp;Reduction_Priority'!AH$1,FALSE)="","",VLOOKUP($B120,'RouteDetail&amp;ReductionPrioritySr'!$B$5:$AT$566,'Route_Detail&amp;Reduction_Priority'!AH$1,FALSE)))</f>
        <v>2</v>
      </c>
      <c r="AI120" s="147">
        <f>IF($B120="","",IF(VLOOKUP($B120,'RouteDetail&amp;ReductionPrioritySr'!$B$5:$AT$566,'Route_Detail&amp;Reduction_Priority'!AI$1,FALSE)="","",VLOOKUP($B120,'RouteDetail&amp;ReductionPrioritySr'!$B$5:$AT$566,'Route_Detail&amp;Reduction_Priority'!AI$1,FALSE)))</f>
        <v>4</v>
      </c>
      <c r="AJ120" s="147">
        <f>IF($B120="","",IF(VLOOKUP($B120,'RouteDetail&amp;ReductionPrioritySr'!$B$5:$AT$566,'Route_Detail&amp;Reduction_Priority'!AJ$1,FALSE)="","",VLOOKUP($B120,'RouteDetail&amp;ReductionPrioritySr'!$B$5:$AT$566,'Route_Detail&amp;Reduction_Priority'!AJ$1,FALSE)))</f>
        <v>3</v>
      </c>
      <c r="AK120" s="147">
        <f>IF($B120="","",IF(VLOOKUP($B120,'RouteDetail&amp;ReductionPrioritySr'!$B$5:$AT$566,'Route_Detail&amp;Reduction_Priority'!AK$1,FALSE)="","",VLOOKUP($B120,'RouteDetail&amp;ReductionPrioritySr'!$B$5:$AT$566,'Route_Detail&amp;Reduction_Priority'!AK$1,FALSE)))</f>
        <v>4</v>
      </c>
    </row>
    <row r="121" spans="1:37" ht="15" customHeight="1" x14ac:dyDescent="0.25">
      <c r="A121">
        <v>99</v>
      </c>
      <c r="B121" s="110">
        <f>IF(HLOOKUP($C$3,'Route by Jurisdiction'!$A$1:$AP$214,A121,FALSE)="","",HLOOKUP($C$3,'Route by Jurisdiction'!$A$1:$AP$214,A121,FALSE))</f>
        <v>152</v>
      </c>
      <c r="C121" s="110" t="str">
        <f>IF($B121="","",IF(VLOOKUP($B121,'RouteDetail&amp;ReductionPrioritySr'!$B$5:$T$566,'Route_Detail&amp;Reduction_Priority'!C$1,FALSE)="","",VLOOKUP($B121,'RouteDetail&amp;ReductionPrioritySr'!$B$5:$T$566,'Route_Detail&amp;Reduction_Priority'!C$1,FALSE)))</f>
        <v>152*</v>
      </c>
      <c r="D121" s="71" t="str">
        <f>IF($B121="","",IF(VLOOKUP($B121,'RouteDetail&amp;ReductionPrioritySr'!$B$5:$T$566,'Route_Detail&amp;Reduction_Priority'!D$1,FALSE)="","",VLOOKUP($B121,'RouteDetail&amp;ReductionPrioritySr'!$B$5:$T$566,'Route_Detail&amp;Reduction_Priority'!D$1,FALSE)))</f>
        <v>Auburn - Seattle CBD</v>
      </c>
      <c r="E121" s="170">
        <f>IF($B121="","",IF(VLOOKUP($B121,'RouteDetail&amp;ReductionPrioritySr'!$B$5:$T$566,'Route_Detail&amp;Reduction_Priority'!E$1,FALSE)="","",VLOOKUP($B121,'RouteDetail&amp;ReductionPrioritySr'!$B$5:$T$566,'Route_Detail&amp;Reduction_Priority'!E$1,FALSE)))</f>
        <v>16.8</v>
      </c>
      <c r="F121" s="162">
        <f>IF($B121="","",IF(VLOOKUP($B121,'RouteDetail&amp;ReductionPrioritySr'!$B$5:$T$566,'Route_Detail&amp;Reduction_Priority'!F$1,FALSE)="","",VLOOKUP($B121,'RouteDetail&amp;ReductionPrioritySr'!$B$5:$T$566,'Route_Detail&amp;Reduction_Priority'!F$1,FALSE)))</f>
        <v>11.4</v>
      </c>
      <c r="G121" s="162" t="str">
        <f>IF($B121="","",IF(VLOOKUP($B121,'RouteDetail&amp;ReductionPrioritySr'!$B$5:$T$566,'Route_Detail&amp;Reduction_Priority'!G$1,FALSE)="","",VLOOKUP($B121,'RouteDetail&amp;ReductionPrioritySr'!$B$5:$T$566,'Route_Detail&amp;Reduction_Priority'!G$1,FALSE)))</f>
        <v xml:space="preserve"> </v>
      </c>
      <c r="H121" s="162" t="str">
        <f>IF($B121="","",IF(VLOOKUP($B121,'RouteDetail&amp;ReductionPrioritySr'!$B$5:$T$566,'Route_Detail&amp;Reduction_Priority'!H$1,FALSE)="","",VLOOKUP($B121,'RouteDetail&amp;ReductionPrioritySr'!$B$5:$T$566,'Route_Detail&amp;Reduction_Priority'!H$1,FALSE)))</f>
        <v xml:space="preserve"> </v>
      </c>
      <c r="I121" s="162" t="str">
        <f>IF($B121="","",IF(VLOOKUP($B121,'RouteDetail&amp;ReductionPrioritySr'!$B$5:$T$566,'Route_Detail&amp;Reduction_Priority'!I$1,FALSE)="","",VLOOKUP($B121,'RouteDetail&amp;ReductionPrioritySr'!$B$5:$T$566,'Route_Detail&amp;Reduction_Priority'!I$1,FALSE)))</f>
        <v xml:space="preserve"> </v>
      </c>
      <c r="J121" s="171" t="str">
        <f>IF($B121="","",IF(VLOOKUP($B121,'RouteDetail&amp;ReductionPrioritySr'!$B$5:$T$566,'Route_Detail&amp;Reduction_Priority'!J$1,FALSE)="","",VLOOKUP($B121,'RouteDetail&amp;ReductionPrioritySr'!$B$5:$T$566,'Route_Detail&amp;Reduction_Priority'!J$1,FALSE)))</f>
        <v xml:space="preserve"> </v>
      </c>
      <c r="K121" s="62" t="str">
        <f>IF($B121="","",IF(VLOOKUP($B121,'RouteDetail&amp;ReductionPrioritySr'!$B$5:$T$566,'Route_Detail&amp;Reduction_Priority'!K$1,FALSE)="","",VLOOKUP($B121,'RouteDetail&amp;ReductionPrioritySr'!$B$5:$T$566,'Route_Detail&amp;Reduction_Priority'!K$1,FALSE)))</f>
        <v>Peak</v>
      </c>
      <c r="L121" s="62" t="str">
        <f>IF($B121="","",IF(VLOOKUP($B121,'RouteDetail&amp;ReductionPrioritySr'!$B$5:$T$566,'Route_Detail&amp;Reduction_Priority'!L$1,FALSE)="","",VLOOKUP($B121,'RouteDetail&amp;ReductionPrioritySr'!$B$5:$T$566,'Route_Detail&amp;Reduction_Priority'!L$1,FALSE)))</f>
        <v>Peak</v>
      </c>
      <c r="M121" s="110" t="str">
        <f>IF($B121="","",IF(VLOOKUP($B121,'RouteDetail&amp;ReductionPrioritySr'!$B$5:$T$566,'Route_Detail&amp;Reduction_Priority'!M$1,FALSE)="","",VLOOKUP($B121,'RouteDetail&amp;ReductionPrioritySr'!$B$5:$T$566,'Route_Detail&amp;Reduction_Priority'!M$1,FALSE)))</f>
        <v>Yes</v>
      </c>
      <c r="N121" s="112" t="str">
        <f>IF($B121="","",IF(VLOOKUP($B121,'RouteDetail&amp;ReductionPrioritySr'!$B$5:$T$566,'Route_Detail&amp;Reduction_Priority'!N$1,FALSE)="","",VLOOKUP($B121,'RouteDetail&amp;ReductionPrioritySr'!$B$5:$T$566,'Route_Detail&amp;Reduction_Priority'!N$1,FALSE)))</f>
        <v>No</v>
      </c>
      <c r="O121" s="110" t="str">
        <f>IF($B121="","",IF(VLOOKUP($B121,'RouteDetail&amp;ReductionPrioritySr'!$B$5:$T$566,'Route_Detail&amp;Reduction_Priority'!O$1,FALSE)="","",VLOOKUP($B121,'RouteDetail&amp;ReductionPrioritySr'!$B$5:$T$566,'Route_Detail&amp;Reduction_Priority'!O$1,FALSE)))</f>
        <v>Peak</v>
      </c>
      <c r="P121" s="111" t="str">
        <f>IF($B121="","",IF(VLOOKUP($B121,'RouteDetail&amp;ReductionPrioritySr'!$B$5:$T$566,'Route_Detail&amp;Reduction_Priority'!P$1,FALSE)="","",VLOOKUP($B121,'RouteDetail&amp;ReductionPrioritySr'!$B$5:$T$566,'Route_Detail&amp;Reduction_Priority'!P$1,FALSE)))</f>
        <v>Peak</v>
      </c>
      <c r="Q121" s="112" t="str">
        <f>IF($B121="","",IF(VLOOKUP($B121,'RouteDetail&amp;ReductionPrioritySr'!$B$5:$T$566,'Route_Detail&amp;Reduction_Priority'!Q$1,FALSE)="","",VLOOKUP($B121,'RouteDetail&amp;ReductionPrioritySr'!$B$5:$T$566,'Route_Detail&amp;Reduction_Priority'!Q$1,FALSE)))</f>
        <v>Peak</v>
      </c>
      <c r="R121" s="110">
        <f>IF($B121="","",IF(VLOOKUP($B121,'RouteDetail&amp;ReductionPrioritySr'!$B$5:$T$566,'Route_Detail&amp;Reduction_Priority'!R$1,FALSE)="","",VLOOKUP($B121,'RouteDetail&amp;ReductionPrioritySr'!$B$5:$T$566,'Route_Detail&amp;Reduction_Priority'!R$1,FALSE)))</f>
        <v>1</v>
      </c>
      <c r="S121" s="111" t="str">
        <f>IF($B121="","",IF(VLOOKUP($B121,'RouteDetail&amp;ReductionPrioritySr'!$B$5:$T$566,'Route_Detail&amp;Reduction_Priority'!S$1,FALSE)="","",VLOOKUP($B121,'RouteDetail&amp;ReductionPrioritySr'!$B$5:$T$566,'Route_Detail&amp;Reduction_Priority'!S$1,FALSE)))</f>
        <v>-</v>
      </c>
      <c r="T121" s="175" t="str">
        <f>IF($B121="","",IF(VLOOKUP($B121,'RouteDetail&amp;ReductionPrioritySr'!$B$5:$T$566,'Route_Detail&amp;Reduction_Priority'!T$1,FALSE)="","",VLOOKUP($B121,'RouteDetail&amp;ReductionPrioritySr'!$B$5:$T$566,'Route_Detail&amp;Reduction_Priority'!T$1,FALSE)))</f>
        <v>-</v>
      </c>
      <c r="U121" s="348" t="str">
        <f>IF($B121="","",IF(VLOOKUP($B121,'RouteDetail&amp;ReductionPrioritySr'!$B$5:$AT$566,'Route_Detail&amp;Reduction_Priority'!U$1,FALSE)="","",VLOOKUP($B121,'RouteDetail&amp;ReductionPrioritySr'!$B$5:$AT$566,'Route_Detail&amp;Reduction_Priority'!U$1,FALSE)))</f>
        <v>Deleted</v>
      </c>
      <c r="V121" s="53" t="str">
        <f>IF($B121="","",IF(VLOOKUP($B121,'RouteDetail&amp;ReductionPrioritySr'!$B$5:$AT$566,'Route_Detail&amp;Reduction_Priority'!V$1,FALSE)=0,"",VLOOKUP($B121,'RouteDetail&amp;ReductionPrioritySr'!$B$5:$AT$566,'Route_Detail&amp;Reduction_Priority'!V$1,FALSE)))</f>
        <v>Lowest performing</v>
      </c>
      <c r="W121" s="358">
        <f>IF($B121="","",IF(VLOOKUP($B121,'RouteDetail&amp;ReductionPrioritySr'!$B$5:$AT$566,'Route_Detail&amp;Reduction_Priority'!W$1,FALSE)=0,"",VLOOKUP($B121,'RouteDetail&amp;ReductionPrioritySr'!$B$5:$AT$566,'Route_Detail&amp;Reduction_Priority'!W$1,FALSE)))</f>
        <v>41883</v>
      </c>
      <c r="X121" s="395" t="str">
        <f>IF($B121="","",IF(VLOOKUP($B121,'RouteDetail&amp;ReductionPrioritySr'!$B$5:$AT$566,'Route_Detail&amp;Reduction_Priority'!X$1,FALSE)="","",VLOOKUP($B121,'RouteDetail&amp;ReductionPrioritySr'!$B$5:$AT$566,'Route_Detail&amp;Reduction_Priority'!X$1,FALSE)))</f>
        <v>Delete</v>
      </c>
      <c r="Y121" s="110" t="str">
        <f>IF($B121="","",IF(VLOOKUP($B121,'RouteDetail&amp;ReductionPrioritySr'!$B$5:$AT$566,'Route_Detail&amp;Reduction_Priority'!Y$1,FALSE)="","",VLOOKUP($B121,'RouteDetail&amp;ReductionPrioritySr'!$B$5:$AT$566,'Route_Detail&amp;Reduction_Priority'!Y$1,FALSE)))</f>
        <v/>
      </c>
      <c r="Z121" s="178" t="str">
        <f>IF($B121="","",IF(VLOOKUP($B121,'RouteDetail&amp;ReductionPrioritySr'!$B$5:$AT$566,'Route_Detail&amp;Reduction_Priority'!Z$1,FALSE)="","",VLOOKUP($B121,'RouteDetail&amp;ReductionPrioritySr'!$B$5:$AT$566,'Route_Detail&amp;Reduction_Priority'!Z$1,FALSE)))</f>
        <v/>
      </c>
      <c r="AA121" s="178" t="str">
        <f>IF($B121="","",IF(VLOOKUP($B121,'RouteDetail&amp;ReductionPrioritySr'!$B$5:$AT$566,'Route_Detail&amp;Reduction_Priority'!AA$1,FALSE)="","",VLOOKUP($B121,'RouteDetail&amp;ReductionPrioritySr'!$B$5:$AT$566,'Route_Detail&amp;Reduction_Priority'!AA$1,FALSE)))</f>
        <v/>
      </c>
      <c r="AB121" s="178" t="str">
        <f>IF($B121="","",IF(VLOOKUP($B121,'RouteDetail&amp;ReductionPrioritySr'!$B$5:$AT$566,'Route_Detail&amp;Reduction_Priority'!AB$1,FALSE)="","",VLOOKUP($B121,'RouteDetail&amp;ReductionPrioritySr'!$B$5:$AT$566,'Route_Detail&amp;Reduction_Priority'!AB$1,FALSE)))</f>
        <v/>
      </c>
      <c r="AC121" s="178" t="str">
        <f>IF($B121="","",IF(VLOOKUP($B121,'RouteDetail&amp;ReductionPrioritySr'!$B$5:$AT$566,'Route_Detail&amp;Reduction_Priority'!AC$1,FALSE)="","",VLOOKUP($B121,'RouteDetail&amp;ReductionPrioritySr'!$B$5:$AT$566,'Route_Detail&amp;Reduction_Priority'!AC$1,FALSE)))</f>
        <v/>
      </c>
      <c r="AD121" s="350" t="str">
        <f>IF($B121="","",IF(VLOOKUP($B121,'RouteDetail&amp;ReductionPrioritySr'!$B$5:$AT$566,'Route_Detail&amp;Reduction_Priority'!AD$1,FALSE)=0,"",VLOOKUP($B121,'RouteDetail&amp;ReductionPrioritySr'!$B$5:$AT$566,'Route_Detail&amp;Reduction_Priority'!AD$1,FALSE)))</f>
        <v/>
      </c>
      <c r="AE121" s="397" t="str">
        <f>IF($B121="","",IF(VLOOKUP($B121,'RouteDetail&amp;ReductionPrioritySr'!$B$5:$AT$566,'Route_Detail&amp;Reduction_Priority'!AE$1,FALSE)=0,"",VLOOKUP($B121,'RouteDetail&amp;ReductionPrioritySr'!$B$5:$AT$566,'Route_Detail&amp;Reduction_Priority'!AE$1,FALSE)))</f>
        <v>At Star Lake Park-and-Ride, use revised routes 177 or 193.
Between Auburn and I-5, Metro’s RideShare or VanPool programs may be options.
At Auburn Station, use Sounder commuter rail.</v>
      </c>
      <c r="AF121" s="147">
        <f>IF($B121="","",IF(VLOOKUP($B121,'RouteDetail&amp;ReductionPrioritySr'!$B$5:$AT$566,'Route_Detail&amp;Reduction_Priority'!AF$1,FALSE)="","",VLOOKUP($B121,'RouteDetail&amp;ReductionPrioritySr'!$B$5:$AT$566,'Route_Detail&amp;Reduction_Priority'!AF$1,FALSE)))</f>
        <v>1</v>
      </c>
      <c r="AG121" s="147">
        <f>IF($B121="","",IF(VLOOKUP($B121,'RouteDetail&amp;ReductionPrioritySr'!$B$5:$AT$566,'Route_Detail&amp;Reduction_Priority'!AG$1,FALSE)="","",VLOOKUP($B121,'RouteDetail&amp;ReductionPrioritySr'!$B$5:$AT$566,'Route_Detail&amp;Reduction_Priority'!AG$1,FALSE)))</f>
        <v>2</v>
      </c>
      <c r="AH121" s="147" t="str">
        <f>IF($B121="","",IF(VLOOKUP($B121,'RouteDetail&amp;ReductionPrioritySr'!$B$5:$AT$566,'Route_Detail&amp;Reduction_Priority'!AH$1,FALSE)="","",VLOOKUP($B121,'RouteDetail&amp;ReductionPrioritySr'!$B$5:$AT$566,'Route_Detail&amp;Reduction_Priority'!AH$1,FALSE)))</f>
        <v/>
      </c>
      <c r="AI121" s="147" t="str">
        <f>IF($B121="","",IF(VLOOKUP($B121,'RouteDetail&amp;ReductionPrioritySr'!$B$5:$AT$566,'Route_Detail&amp;Reduction_Priority'!AI$1,FALSE)="","",VLOOKUP($B121,'RouteDetail&amp;ReductionPrioritySr'!$B$5:$AT$566,'Route_Detail&amp;Reduction_Priority'!AI$1,FALSE)))</f>
        <v/>
      </c>
      <c r="AJ121" s="147" t="str">
        <f>IF($B121="","",IF(VLOOKUP($B121,'RouteDetail&amp;ReductionPrioritySr'!$B$5:$AT$566,'Route_Detail&amp;Reduction_Priority'!AJ$1,FALSE)="","",VLOOKUP($B121,'RouteDetail&amp;ReductionPrioritySr'!$B$5:$AT$566,'Route_Detail&amp;Reduction_Priority'!AJ$1,FALSE)))</f>
        <v/>
      </c>
      <c r="AK121" s="147" t="str">
        <f>IF($B121="","",IF(VLOOKUP($B121,'RouteDetail&amp;ReductionPrioritySr'!$B$5:$AT$566,'Route_Detail&amp;Reduction_Priority'!AK$1,FALSE)="","",VLOOKUP($B121,'RouteDetail&amp;ReductionPrioritySr'!$B$5:$AT$566,'Route_Detail&amp;Reduction_Priority'!AK$1,FALSE)))</f>
        <v/>
      </c>
    </row>
    <row r="122" spans="1:37" ht="15" customHeight="1" x14ac:dyDescent="0.25">
      <c r="A122">
        <v>100</v>
      </c>
      <c r="B122" s="110">
        <f>IF(HLOOKUP($C$3,'Route by Jurisdiction'!$A$1:$AP$214,A122,FALSE)="","",HLOOKUP($C$3,'Route by Jurisdiction'!$A$1:$AP$214,A122,FALSE))</f>
        <v>153</v>
      </c>
      <c r="C122" s="110" t="str">
        <f>IF($B122="","",IF(VLOOKUP($B122,'RouteDetail&amp;ReductionPrioritySr'!$B$5:$T$566,'Route_Detail&amp;Reduction_Priority'!C$1,FALSE)="","",VLOOKUP($B122,'RouteDetail&amp;ReductionPrioritySr'!$B$5:$T$566,'Route_Detail&amp;Reduction_Priority'!C$1,FALSE)))</f>
        <v>153</v>
      </c>
      <c r="D122" s="71" t="str">
        <f>IF($B122="","",IF(VLOOKUP($B122,'RouteDetail&amp;ReductionPrioritySr'!$B$5:$T$566,'Route_Detail&amp;Reduction_Priority'!D$1,FALSE)="","",VLOOKUP($B122,'RouteDetail&amp;ReductionPrioritySr'!$B$5:$T$566,'Route_Detail&amp;Reduction_Priority'!D$1,FALSE)))</f>
        <v>Kent Station - Renton TC</v>
      </c>
      <c r="E122" s="170">
        <f>IF($B122="","",IF(VLOOKUP($B122,'RouteDetail&amp;ReductionPrioritySr'!$B$5:$T$566,'Route_Detail&amp;Reduction_Priority'!E$1,FALSE)="","",VLOOKUP($B122,'RouteDetail&amp;ReductionPrioritySr'!$B$5:$T$566,'Route_Detail&amp;Reduction_Priority'!E$1,FALSE)))</f>
        <v>22.1</v>
      </c>
      <c r="F122" s="162">
        <f>IF($B122="","",IF(VLOOKUP($B122,'RouteDetail&amp;ReductionPrioritySr'!$B$5:$T$566,'Route_Detail&amp;Reduction_Priority'!F$1,FALSE)="","",VLOOKUP($B122,'RouteDetail&amp;ReductionPrioritySr'!$B$5:$T$566,'Route_Detail&amp;Reduction_Priority'!F$1,FALSE)))</f>
        <v>6.2</v>
      </c>
      <c r="G122" s="162" t="str">
        <f>IF($B122="","",IF(VLOOKUP($B122,'RouteDetail&amp;ReductionPrioritySr'!$B$5:$T$566,'Route_Detail&amp;Reduction_Priority'!G$1,FALSE)="","",VLOOKUP($B122,'RouteDetail&amp;ReductionPrioritySr'!$B$5:$T$566,'Route_Detail&amp;Reduction_Priority'!G$1,FALSE)))</f>
        <v xml:space="preserve"> </v>
      </c>
      <c r="H122" s="162" t="str">
        <f>IF($B122="","",IF(VLOOKUP($B122,'RouteDetail&amp;ReductionPrioritySr'!$B$5:$T$566,'Route_Detail&amp;Reduction_Priority'!H$1,FALSE)="","",VLOOKUP($B122,'RouteDetail&amp;ReductionPrioritySr'!$B$5:$T$566,'Route_Detail&amp;Reduction_Priority'!H$1,FALSE)))</f>
        <v xml:space="preserve"> </v>
      </c>
      <c r="I122" s="162" t="str">
        <f>IF($B122="","",IF(VLOOKUP($B122,'RouteDetail&amp;ReductionPrioritySr'!$B$5:$T$566,'Route_Detail&amp;Reduction_Priority'!I$1,FALSE)="","",VLOOKUP($B122,'RouteDetail&amp;ReductionPrioritySr'!$B$5:$T$566,'Route_Detail&amp;Reduction_Priority'!I$1,FALSE)))</f>
        <v xml:space="preserve"> </v>
      </c>
      <c r="J122" s="171" t="str">
        <f>IF($B122="","",IF(VLOOKUP($B122,'RouteDetail&amp;ReductionPrioritySr'!$B$5:$T$566,'Route_Detail&amp;Reduction_Priority'!J$1,FALSE)="","",VLOOKUP($B122,'RouteDetail&amp;ReductionPrioritySr'!$B$5:$T$566,'Route_Detail&amp;Reduction_Priority'!J$1,FALSE)))</f>
        <v xml:space="preserve"> </v>
      </c>
      <c r="K122" s="62">
        <f>IF($B122="","",IF(VLOOKUP($B122,'RouteDetail&amp;ReductionPrioritySr'!$B$5:$T$566,'Route_Detail&amp;Reduction_Priority'!K$1,FALSE)="","",VLOOKUP($B122,'RouteDetail&amp;ReductionPrioritySr'!$B$5:$T$566,'Route_Detail&amp;Reduction_Priority'!K$1,FALSE)))</f>
        <v>52</v>
      </c>
      <c r="L122" s="62" t="str">
        <f>IF($B122="","",IF(VLOOKUP($B122,'RouteDetail&amp;ReductionPrioritySr'!$B$5:$T$566,'Route_Detail&amp;Reduction_Priority'!L$1,FALSE)="","",VLOOKUP($B122,'RouteDetail&amp;ReductionPrioritySr'!$B$5:$T$566,'Route_Detail&amp;Reduction_Priority'!L$1,FALSE)))</f>
        <v>Frequent</v>
      </c>
      <c r="M122" s="110" t="str">
        <f>IF($B122="","",IF(VLOOKUP($B122,'RouteDetail&amp;ReductionPrioritySr'!$B$5:$T$566,'Route_Detail&amp;Reduction_Priority'!M$1,FALSE)="","",VLOOKUP($B122,'RouteDetail&amp;ReductionPrioritySr'!$B$5:$T$566,'Route_Detail&amp;Reduction_Priority'!M$1,FALSE)))</f>
        <v/>
      </c>
      <c r="N122" s="112" t="str">
        <f>IF($B122="","",IF(VLOOKUP($B122,'RouteDetail&amp;ReductionPrioritySr'!$B$5:$T$566,'Route_Detail&amp;Reduction_Priority'!N$1,FALSE)="","",VLOOKUP($B122,'RouteDetail&amp;ReductionPrioritySr'!$B$5:$T$566,'Route_Detail&amp;Reduction_Priority'!N$1,FALSE)))</f>
        <v/>
      </c>
      <c r="O122" s="110" t="str">
        <f>IF($B122="","",IF(VLOOKUP($B122,'RouteDetail&amp;ReductionPrioritySr'!$B$5:$T$566,'Route_Detail&amp;Reduction_Priority'!O$1,FALSE)="","",VLOOKUP($B122,'RouteDetail&amp;ReductionPrioritySr'!$B$5:$T$566,'Route_Detail&amp;Reduction_Priority'!O$1,FALSE)))</f>
        <v>Below</v>
      </c>
      <c r="P122" s="111" t="str">
        <f>IF($B122="","",IF(VLOOKUP($B122,'RouteDetail&amp;ReductionPrioritySr'!$B$5:$T$566,'Route_Detail&amp;Reduction_Priority'!P$1,FALSE)="","",VLOOKUP($B122,'RouteDetail&amp;ReductionPrioritySr'!$B$5:$T$566,'Route_Detail&amp;Reduction_Priority'!P$1,FALSE)))</f>
        <v>Below</v>
      </c>
      <c r="Q122" s="112" t="str">
        <f>IF($B122="","",IF(VLOOKUP($B122,'RouteDetail&amp;ReductionPrioritySr'!$B$5:$T$566,'Route_Detail&amp;Reduction_Priority'!Q$1,FALSE)="","",VLOOKUP($B122,'RouteDetail&amp;ReductionPrioritySr'!$B$5:$T$566,'Route_Detail&amp;Reduction_Priority'!Q$1,FALSE)))</f>
        <v>Below</v>
      </c>
      <c r="R122" s="110" t="str">
        <f>IF($B122="","",IF(VLOOKUP($B122,'RouteDetail&amp;ReductionPrioritySr'!$B$5:$T$566,'Route_Detail&amp;Reduction_Priority'!R$1,FALSE)="","",VLOOKUP($B122,'RouteDetail&amp;ReductionPrioritySr'!$B$5:$T$566,'Route_Detail&amp;Reduction_Priority'!R$1,FALSE)))</f>
        <v>-</v>
      </c>
      <c r="S122" s="111" t="str">
        <f>IF($B122="","",IF(VLOOKUP($B122,'RouteDetail&amp;ReductionPrioritySr'!$B$5:$T$566,'Route_Detail&amp;Reduction_Priority'!S$1,FALSE)="","",VLOOKUP($B122,'RouteDetail&amp;ReductionPrioritySr'!$B$5:$T$566,'Route_Detail&amp;Reduction_Priority'!S$1,FALSE)))</f>
        <v>-</v>
      </c>
      <c r="T122" s="175" t="str">
        <f>IF($B122="","",IF(VLOOKUP($B122,'RouteDetail&amp;ReductionPrioritySr'!$B$5:$T$566,'Route_Detail&amp;Reduction_Priority'!T$1,FALSE)="","",VLOOKUP($B122,'RouteDetail&amp;ReductionPrioritySr'!$B$5:$T$566,'Route_Detail&amp;Reduction_Priority'!T$1,FALSE)))</f>
        <v>-</v>
      </c>
      <c r="U122" s="348" t="str">
        <f>IF($B122="","",IF(VLOOKUP($B122,'RouteDetail&amp;ReductionPrioritySr'!$B$5:$AT$566,'Route_Detail&amp;Reduction_Priority'!U$1,FALSE)="","",VLOOKUP($B122,'RouteDetail&amp;ReductionPrioritySr'!$B$5:$AT$566,'Route_Detail&amp;Reduction_Priority'!U$1,FALSE)))</f>
        <v>Unchanged</v>
      </c>
      <c r="V122" s="53" t="str">
        <f>IF($B122="","",IF(VLOOKUP($B122,'RouteDetail&amp;ReductionPrioritySr'!$B$5:$AT$566,'Route_Detail&amp;Reduction_Priority'!V$1,FALSE)=0,"",VLOOKUP($B122,'RouteDetail&amp;ReductionPrioritySr'!$B$5:$AT$566,'Route_Detail&amp;Reduction_Priority'!V$1,FALSE)))</f>
        <v/>
      </c>
      <c r="W122" s="358" t="str">
        <f>IF($B122="","",IF(VLOOKUP($B122,'RouteDetail&amp;ReductionPrioritySr'!$B$5:$AT$566,'Route_Detail&amp;Reduction_Priority'!W$1,FALSE)=0,"",VLOOKUP($B122,'RouteDetail&amp;ReductionPrioritySr'!$B$5:$AT$566,'Route_Detail&amp;Reduction_Priority'!W$1,FALSE)))</f>
        <v>N/A</v>
      </c>
      <c r="X122" s="395" t="str">
        <f>IF($B122="","",IF(VLOOKUP($B122,'RouteDetail&amp;ReductionPrioritySr'!$B$5:$AT$566,'Route_Detail&amp;Reduction_Priority'!X$1,FALSE)="","",VLOOKUP($B122,'RouteDetail&amp;ReductionPrioritySr'!$B$5:$AT$566,'Route_Detail&amp;Reduction_Priority'!X$1,FALSE)))</f>
        <v>Unchanged</v>
      </c>
      <c r="Y122" s="110">
        <f>IF($B122="","",IF(VLOOKUP($B122,'RouteDetail&amp;ReductionPrioritySr'!$B$5:$AT$566,'Route_Detail&amp;Reduction_Priority'!Y$1,FALSE)="","",VLOOKUP($B122,'RouteDetail&amp;ReductionPrioritySr'!$B$5:$AT$566,'Route_Detail&amp;Reduction_Priority'!Y$1,FALSE)))</f>
        <v>30</v>
      </c>
      <c r="Z122" s="178" t="str">
        <f>IF($B122="","",IF(VLOOKUP($B122,'RouteDetail&amp;ReductionPrioritySr'!$B$5:$AT$566,'Route_Detail&amp;Reduction_Priority'!Z$1,FALSE)="","",VLOOKUP($B122,'RouteDetail&amp;ReductionPrioritySr'!$B$5:$AT$566,'Route_Detail&amp;Reduction_Priority'!Z$1,FALSE)))</f>
        <v/>
      </c>
      <c r="AA122" s="178" t="str">
        <f>IF($B122="","",IF(VLOOKUP($B122,'RouteDetail&amp;ReductionPrioritySr'!$B$5:$AT$566,'Route_Detail&amp;Reduction_Priority'!AA$1,FALSE)="","",VLOOKUP($B122,'RouteDetail&amp;ReductionPrioritySr'!$B$5:$AT$566,'Route_Detail&amp;Reduction_Priority'!AA$1,FALSE)))</f>
        <v/>
      </c>
      <c r="AB122" s="178" t="str">
        <f>IF($B122="","",IF(VLOOKUP($B122,'RouteDetail&amp;ReductionPrioritySr'!$B$5:$AT$566,'Route_Detail&amp;Reduction_Priority'!AB$1,FALSE)="","",VLOOKUP($B122,'RouteDetail&amp;ReductionPrioritySr'!$B$5:$AT$566,'Route_Detail&amp;Reduction_Priority'!AB$1,FALSE)))</f>
        <v/>
      </c>
      <c r="AC122" s="178" t="str">
        <f>IF($B122="","",IF(VLOOKUP($B122,'RouteDetail&amp;ReductionPrioritySr'!$B$5:$AT$566,'Route_Detail&amp;Reduction_Priority'!AC$1,FALSE)="","",VLOOKUP($B122,'RouteDetail&amp;ReductionPrioritySr'!$B$5:$AT$566,'Route_Detail&amp;Reduction_Priority'!AC$1,FALSE)))</f>
        <v/>
      </c>
      <c r="AD122" s="350" t="str">
        <f>IF($B122="","",IF(VLOOKUP($B122,'RouteDetail&amp;ReductionPrioritySr'!$B$5:$AT$566,'Route_Detail&amp;Reduction_Priority'!AD$1,FALSE)=0,"",VLOOKUP($B122,'RouteDetail&amp;ReductionPrioritySr'!$B$5:$AT$566,'Route_Detail&amp;Reduction_Priority'!AD$1,FALSE)))</f>
        <v>Before 6:00 PM</v>
      </c>
      <c r="AE122" s="397" t="str">
        <f>IF($B122="","",IF(VLOOKUP($B122,'RouteDetail&amp;ReductionPrioritySr'!$B$5:$AT$566,'Route_Detail&amp;Reduction_Priority'!AE$1,FALSE)=0,"",VLOOKUP($B122,'RouteDetail&amp;ReductionPrioritySr'!$B$5:$AT$566,'Route_Detail&amp;Reduction_Priority'!AE$1,FALSE)))</f>
        <v/>
      </c>
      <c r="AF122" s="147">
        <f>IF($B122="","",IF(VLOOKUP($B122,'RouteDetail&amp;ReductionPrioritySr'!$B$5:$AT$566,'Route_Detail&amp;Reduction_Priority'!AF$1,FALSE)="","",VLOOKUP($B122,'RouteDetail&amp;ReductionPrioritySr'!$B$5:$AT$566,'Route_Detail&amp;Reduction_Priority'!AF$1,FALSE)))</f>
        <v>3</v>
      </c>
      <c r="AG122" s="147">
        <f>IF($B122="","",IF(VLOOKUP($B122,'RouteDetail&amp;ReductionPrioritySr'!$B$5:$AT$566,'Route_Detail&amp;Reduction_Priority'!AG$1,FALSE)="","",VLOOKUP($B122,'RouteDetail&amp;ReductionPrioritySr'!$B$5:$AT$566,'Route_Detail&amp;Reduction_Priority'!AG$1,FALSE)))</f>
        <v>3</v>
      </c>
      <c r="AH122" s="147" t="str">
        <f>IF($B122="","",IF(VLOOKUP($B122,'RouteDetail&amp;ReductionPrioritySr'!$B$5:$AT$566,'Route_Detail&amp;Reduction_Priority'!AH$1,FALSE)="","",VLOOKUP($B122,'RouteDetail&amp;ReductionPrioritySr'!$B$5:$AT$566,'Route_Detail&amp;Reduction_Priority'!AH$1,FALSE)))</f>
        <v/>
      </c>
      <c r="AI122" s="147" t="str">
        <f>IF($B122="","",IF(VLOOKUP($B122,'RouteDetail&amp;ReductionPrioritySr'!$B$5:$AT$566,'Route_Detail&amp;Reduction_Priority'!AI$1,FALSE)="","",VLOOKUP($B122,'RouteDetail&amp;ReductionPrioritySr'!$B$5:$AT$566,'Route_Detail&amp;Reduction_Priority'!AI$1,FALSE)))</f>
        <v/>
      </c>
      <c r="AJ122" s="147" t="str">
        <f>IF($B122="","",IF(VLOOKUP($B122,'RouteDetail&amp;ReductionPrioritySr'!$B$5:$AT$566,'Route_Detail&amp;Reduction_Priority'!AJ$1,FALSE)="","",VLOOKUP($B122,'RouteDetail&amp;ReductionPrioritySr'!$B$5:$AT$566,'Route_Detail&amp;Reduction_Priority'!AJ$1,FALSE)))</f>
        <v/>
      </c>
      <c r="AK122" s="147" t="str">
        <f>IF($B122="","",IF(VLOOKUP($B122,'RouteDetail&amp;ReductionPrioritySr'!$B$5:$AT$566,'Route_Detail&amp;Reduction_Priority'!AK$1,FALSE)="","",VLOOKUP($B122,'RouteDetail&amp;ReductionPrioritySr'!$B$5:$AT$566,'Route_Detail&amp;Reduction_Priority'!AK$1,FALSE)))</f>
        <v/>
      </c>
    </row>
    <row r="123" spans="1:37" ht="15" customHeight="1" x14ac:dyDescent="0.25">
      <c r="A123">
        <v>101</v>
      </c>
      <c r="B123" s="110">
        <f>IF(HLOOKUP($C$3,'Route by Jurisdiction'!$A$1:$AP$214,A123,FALSE)="","",HLOOKUP($C$3,'Route by Jurisdiction'!$A$1:$AP$214,A123,FALSE))</f>
        <v>154</v>
      </c>
      <c r="C123" s="110" t="str">
        <f>IF($B123="","",IF(VLOOKUP($B123,'RouteDetail&amp;ReductionPrioritySr'!$B$5:$T$566,'Route_Detail&amp;Reduction_Priority'!C$1,FALSE)="","",VLOOKUP($B123,'RouteDetail&amp;ReductionPrioritySr'!$B$5:$T$566,'Route_Detail&amp;Reduction_Priority'!C$1,FALSE)))</f>
        <v>154</v>
      </c>
      <c r="D123" s="71" t="str">
        <f>IF($B123="","",IF(VLOOKUP($B123,'RouteDetail&amp;ReductionPrioritySr'!$B$5:$T$566,'Route_Detail&amp;Reduction_Priority'!D$1,FALSE)="","",VLOOKUP($B123,'RouteDetail&amp;ReductionPrioritySr'!$B$5:$T$566,'Route_Detail&amp;Reduction_Priority'!D$1,FALSE)))</f>
        <v>Tukwila Station - Boeing Industrial</v>
      </c>
      <c r="E123" s="170">
        <f>IF($B123="","",IF(VLOOKUP($B123,'RouteDetail&amp;ReductionPrioritySr'!$B$5:$T$566,'Route_Detail&amp;Reduction_Priority'!E$1,FALSE)="","",VLOOKUP($B123,'RouteDetail&amp;ReductionPrioritySr'!$B$5:$T$566,'Route_Detail&amp;Reduction_Priority'!E$1,FALSE)))</f>
        <v>18.399999999999999</v>
      </c>
      <c r="F123" s="162">
        <f>IF($B123="","",IF(VLOOKUP($B123,'RouteDetail&amp;ReductionPrioritySr'!$B$5:$T$566,'Route_Detail&amp;Reduction_Priority'!F$1,FALSE)="","",VLOOKUP($B123,'RouteDetail&amp;ReductionPrioritySr'!$B$5:$T$566,'Route_Detail&amp;Reduction_Priority'!F$1,FALSE)))</f>
        <v>5.3</v>
      </c>
      <c r="G123" s="162" t="str">
        <f>IF($B123="","",IF(VLOOKUP($B123,'RouteDetail&amp;ReductionPrioritySr'!$B$5:$T$566,'Route_Detail&amp;Reduction_Priority'!G$1,FALSE)="","",VLOOKUP($B123,'RouteDetail&amp;ReductionPrioritySr'!$B$5:$T$566,'Route_Detail&amp;Reduction_Priority'!G$1,FALSE)))</f>
        <v xml:space="preserve"> </v>
      </c>
      <c r="H123" s="162" t="str">
        <f>IF($B123="","",IF(VLOOKUP($B123,'RouteDetail&amp;ReductionPrioritySr'!$B$5:$T$566,'Route_Detail&amp;Reduction_Priority'!H$1,FALSE)="","",VLOOKUP($B123,'RouteDetail&amp;ReductionPrioritySr'!$B$5:$T$566,'Route_Detail&amp;Reduction_Priority'!H$1,FALSE)))</f>
        <v xml:space="preserve"> </v>
      </c>
      <c r="I123" s="162" t="str">
        <f>IF($B123="","",IF(VLOOKUP($B123,'RouteDetail&amp;ReductionPrioritySr'!$B$5:$T$566,'Route_Detail&amp;Reduction_Priority'!I$1,FALSE)="","",VLOOKUP($B123,'RouteDetail&amp;ReductionPrioritySr'!$B$5:$T$566,'Route_Detail&amp;Reduction_Priority'!I$1,FALSE)))</f>
        <v xml:space="preserve"> </v>
      </c>
      <c r="J123" s="171" t="str">
        <f>IF($B123="","",IF(VLOOKUP($B123,'RouteDetail&amp;ReductionPrioritySr'!$B$5:$T$566,'Route_Detail&amp;Reduction_Priority'!J$1,FALSE)="","",VLOOKUP($B123,'RouteDetail&amp;ReductionPrioritySr'!$B$5:$T$566,'Route_Detail&amp;Reduction_Priority'!J$1,FALSE)))</f>
        <v xml:space="preserve"> </v>
      </c>
      <c r="K123" s="62" t="str">
        <f>IF($B123="","",IF(VLOOKUP($B123,'RouteDetail&amp;ReductionPrioritySr'!$B$5:$T$566,'Route_Detail&amp;Reduction_Priority'!K$1,FALSE)="","",VLOOKUP($B123,'RouteDetail&amp;ReductionPrioritySr'!$B$5:$T$566,'Route_Detail&amp;Reduction_Priority'!K$1,FALSE)))</f>
        <v>Peak</v>
      </c>
      <c r="L123" s="62" t="str">
        <f>IF($B123="","",IF(VLOOKUP($B123,'RouteDetail&amp;ReductionPrioritySr'!$B$5:$T$566,'Route_Detail&amp;Reduction_Priority'!L$1,FALSE)="","",VLOOKUP($B123,'RouteDetail&amp;ReductionPrioritySr'!$B$5:$T$566,'Route_Detail&amp;Reduction_Priority'!L$1,FALSE)))</f>
        <v>Peak</v>
      </c>
      <c r="M123" s="110" t="str">
        <f>IF($B123="","",IF(VLOOKUP($B123,'RouteDetail&amp;ReductionPrioritySr'!$B$5:$T$566,'Route_Detail&amp;Reduction_Priority'!M$1,FALSE)="","",VLOOKUP($B123,'RouteDetail&amp;ReductionPrioritySr'!$B$5:$T$566,'Route_Detail&amp;Reduction_Priority'!M$1,FALSE)))</f>
        <v>Yes</v>
      </c>
      <c r="N123" s="112" t="str">
        <f>IF($B123="","",IF(VLOOKUP($B123,'RouteDetail&amp;ReductionPrioritySr'!$B$5:$T$566,'Route_Detail&amp;Reduction_Priority'!N$1,FALSE)="","",VLOOKUP($B123,'RouteDetail&amp;ReductionPrioritySr'!$B$5:$T$566,'Route_Detail&amp;Reduction_Priority'!N$1,FALSE)))</f>
        <v>No</v>
      </c>
      <c r="O123" s="110" t="str">
        <f>IF($B123="","",IF(VLOOKUP($B123,'RouteDetail&amp;ReductionPrioritySr'!$B$5:$T$566,'Route_Detail&amp;Reduction_Priority'!O$1,FALSE)="","",VLOOKUP($B123,'RouteDetail&amp;ReductionPrioritySr'!$B$5:$T$566,'Route_Detail&amp;Reduction_Priority'!O$1,FALSE)))</f>
        <v>Peak</v>
      </c>
      <c r="P123" s="111" t="str">
        <f>IF($B123="","",IF(VLOOKUP($B123,'RouteDetail&amp;ReductionPrioritySr'!$B$5:$T$566,'Route_Detail&amp;Reduction_Priority'!P$1,FALSE)="","",VLOOKUP($B123,'RouteDetail&amp;ReductionPrioritySr'!$B$5:$T$566,'Route_Detail&amp;Reduction_Priority'!P$1,FALSE)))</f>
        <v>Peak</v>
      </c>
      <c r="Q123" s="112" t="str">
        <f>IF($B123="","",IF(VLOOKUP($B123,'RouteDetail&amp;ReductionPrioritySr'!$B$5:$T$566,'Route_Detail&amp;Reduction_Priority'!Q$1,FALSE)="","",VLOOKUP($B123,'RouteDetail&amp;ReductionPrioritySr'!$B$5:$T$566,'Route_Detail&amp;Reduction_Priority'!Q$1,FALSE)))</f>
        <v>Peak</v>
      </c>
      <c r="R123" s="110">
        <f>IF($B123="","",IF(VLOOKUP($B123,'RouteDetail&amp;ReductionPrioritySr'!$B$5:$T$566,'Route_Detail&amp;Reduction_Priority'!R$1,FALSE)="","",VLOOKUP($B123,'RouteDetail&amp;ReductionPrioritySr'!$B$5:$T$566,'Route_Detail&amp;Reduction_Priority'!R$1,FALSE)))</f>
        <v>3</v>
      </c>
      <c r="S123" s="111" t="str">
        <f>IF($B123="","",IF(VLOOKUP($B123,'RouteDetail&amp;ReductionPrioritySr'!$B$5:$T$566,'Route_Detail&amp;Reduction_Priority'!S$1,FALSE)="","",VLOOKUP($B123,'RouteDetail&amp;ReductionPrioritySr'!$B$5:$T$566,'Route_Detail&amp;Reduction_Priority'!S$1,FALSE)))</f>
        <v>-</v>
      </c>
      <c r="T123" s="175" t="str">
        <f>IF($B123="","",IF(VLOOKUP($B123,'RouteDetail&amp;ReductionPrioritySr'!$B$5:$T$566,'Route_Detail&amp;Reduction_Priority'!T$1,FALSE)="","",VLOOKUP($B123,'RouteDetail&amp;ReductionPrioritySr'!$B$5:$T$566,'Route_Detail&amp;Reduction_Priority'!T$1,FALSE)))</f>
        <v>-</v>
      </c>
      <c r="U123" s="348" t="str">
        <f>IF($B123="","",IF(VLOOKUP($B123,'RouteDetail&amp;ReductionPrioritySr'!$B$5:$AT$566,'Route_Detail&amp;Reduction_Priority'!U$1,FALSE)="","",VLOOKUP($B123,'RouteDetail&amp;ReductionPrioritySr'!$B$5:$AT$566,'Route_Detail&amp;Reduction_Priority'!U$1,FALSE)))</f>
        <v>Deleted</v>
      </c>
      <c r="V123" s="53" t="str">
        <f>IF($B123="","",IF(VLOOKUP($B123,'RouteDetail&amp;ReductionPrioritySr'!$B$5:$AT$566,'Route_Detail&amp;Reduction_Priority'!V$1,FALSE)=0,"",VLOOKUP($B123,'RouteDetail&amp;ReductionPrioritySr'!$B$5:$AT$566,'Route_Detail&amp;Reduction_Priority'!V$1,FALSE)))</f>
        <v>Lowest performing</v>
      </c>
      <c r="W123" s="358">
        <f>IF($B123="","",IF(VLOOKUP($B123,'RouteDetail&amp;ReductionPrioritySr'!$B$5:$AT$566,'Route_Detail&amp;Reduction_Priority'!W$1,FALSE)=0,"",VLOOKUP($B123,'RouteDetail&amp;ReductionPrioritySr'!$B$5:$AT$566,'Route_Detail&amp;Reduction_Priority'!W$1,FALSE)))</f>
        <v>42248</v>
      </c>
      <c r="X123" s="395" t="str">
        <f>IF($B123="","",IF(VLOOKUP($B123,'RouteDetail&amp;ReductionPrioritySr'!$B$5:$AT$566,'Route_Detail&amp;Reduction_Priority'!X$1,FALSE)="","",VLOOKUP($B123,'RouteDetail&amp;ReductionPrioritySr'!$B$5:$AT$566,'Route_Detail&amp;Reduction_Priority'!X$1,FALSE)))</f>
        <v>Delete</v>
      </c>
      <c r="Y123" s="110" t="str">
        <f>IF($B123="","",IF(VLOOKUP($B123,'RouteDetail&amp;ReductionPrioritySr'!$B$5:$AT$566,'Route_Detail&amp;Reduction_Priority'!Y$1,FALSE)="","",VLOOKUP($B123,'RouteDetail&amp;ReductionPrioritySr'!$B$5:$AT$566,'Route_Detail&amp;Reduction_Priority'!Y$1,FALSE)))</f>
        <v/>
      </c>
      <c r="Z123" s="178" t="str">
        <f>IF($B123="","",IF(VLOOKUP($B123,'RouteDetail&amp;ReductionPrioritySr'!$B$5:$AT$566,'Route_Detail&amp;Reduction_Priority'!Z$1,FALSE)="","",VLOOKUP($B123,'RouteDetail&amp;ReductionPrioritySr'!$B$5:$AT$566,'Route_Detail&amp;Reduction_Priority'!Z$1,FALSE)))</f>
        <v/>
      </c>
      <c r="AA123" s="178" t="str">
        <f>IF($B123="","",IF(VLOOKUP($B123,'RouteDetail&amp;ReductionPrioritySr'!$B$5:$AT$566,'Route_Detail&amp;Reduction_Priority'!AA$1,FALSE)="","",VLOOKUP($B123,'RouteDetail&amp;ReductionPrioritySr'!$B$5:$AT$566,'Route_Detail&amp;Reduction_Priority'!AA$1,FALSE)))</f>
        <v/>
      </c>
      <c r="AB123" s="178" t="str">
        <f>IF($B123="","",IF(VLOOKUP($B123,'RouteDetail&amp;ReductionPrioritySr'!$B$5:$AT$566,'Route_Detail&amp;Reduction_Priority'!AB$1,FALSE)="","",VLOOKUP($B123,'RouteDetail&amp;ReductionPrioritySr'!$B$5:$AT$566,'Route_Detail&amp;Reduction_Priority'!AB$1,FALSE)))</f>
        <v/>
      </c>
      <c r="AC123" s="178" t="str">
        <f>IF($B123="","",IF(VLOOKUP($B123,'RouteDetail&amp;ReductionPrioritySr'!$B$5:$AT$566,'Route_Detail&amp;Reduction_Priority'!AC$1,FALSE)="","",VLOOKUP($B123,'RouteDetail&amp;ReductionPrioritySr'!$B$5:$AT$566,'Route_Detail&amp;Reduction_Priority'!AC$1,FALSE)))</f>
        <v/>
      </c>
      <c r="AD123" s="350" t="str">
        <f>IF($B123="","",IF(VLOOKUP($B123,'RouteDetail&amp;ReductionPrioritySr'!$B$5:$AT$566,'Route_Detail&amp;Reduction_Priority'!AD$1,FALSE)=0,"",VLOOKUP($B123,'RouteDetail&amp;ReductionPrioritySr'!$B$5:$AT$566,'Route_Detail&amp;Reduction_Priority'!AD$1,FALSE)))</f>
        <v/>
      </c>
      <c r="AE123" s="397" t="str">
        <f>IF($B123="","",IF(VLOOKUP($B123,'RouteDetail&amp;ReductionPrioritySr'!$B$5:$AT$566,'Route_Detail&amp;Reduction_Priority'!AE$1,FALSE)=0,"",VLOOKUP($B123,'RouteDetail&amp;ReductionPrioritySr'!$B$5:$AT$566,'Route_Detail&amp;Reduction_Priority'!AE$1,FALSE)))</f>
        <v>Use the new RapidRide F Line and connect with Route 124 at the Tukwila International Boulevard Station to reach the Boeing Industrial Area.</v>
      </c>
      <c r="AF123" s="147">
        <f>IF($B123="","",IF(VLOOKUP($B123,'RouteDetail&amp;ReductionPrioritySr'!$B$5:$AT$566,'Route_Detail&amp;Reduction_Priority'!AF$1,FALSE)="","",VLOOKUP($B123,'RouteDetail&amp;ReductionPrioritySr'!$B$5:$AT$566,'Route_Detail&amp;Reduction_Priority'!AF$1,FALSE)))</f>
        <v>2</v>
      </c>
      <c r="AG123" s="147">
        <f>IF($B123="","",IF(VLOOKUP($B123,'RouteDetail&amp;ReductionPrioritySr'!$B$5:$AT$566,'Route_Detail&amp;Reduction_Priority'!AG$1,FALSE)="","",VLOOKUP($B123,'RouteDetail&amp;ReductionPrioritySr'!$B$5:$AT$566,'Route_Detail&amp;Reduction_Priority'!AG$1,FALSE)))</f>
        <v>3</v>
      </c>
      <c r="AH123" s="147" t="str">
        <f>IF($B123="","",IF(VLOOKUP($B123,'RouteDetail&amp;ReductionPrioritySr'!$B$5:$AT$566,'Route_Detail&amp;Reduction_Priority'!AH$1,FALSE)="","",VLOOKUP($B123,'RouteDetail&amp;ReductionPrioritySr'!$B$5:$AT$566,'Route_Detail&amp;Reduction_Priority'!AH$1,FALSE)))</f>
        <v/>
      </c>
      <c r="AI123" s="147" t="str">
        <f>IF($B123="","",IF(VLOOKUP($B123,'RouteDetail&amp;ReductionPrioritySr'!$B$5:$AT$566,'Route_Detail&amp;Reduction_Priority'!AI$1,FALSE)="","",VLOOKUP($B123,'RouteDetail&amp;ReductionPrioritySr'!$B$5:$AT$566,'Route_Detail&amp;Reduction_Priority'!AI$1,FALSE)))</f>
        <v/>
      </c>
      <c r="AJ123" s="147" t="str">
        <f>IF($B123="","",IF(VLOOKUP($B123,'RouteDetail&amp;ReductionPrioritySr'!$B$5:$AT$566,'Route_Detail&amp;Reduction_Priority'!AJ$1,FALSE)="","",VLOOKUP($B123,'RouteDetail&amp;ReductionPrioritySr'!$B$5:$AT$566,'Route_Detail&amp;Reduction_Priority'!AJ$1,FALSE)))</f>
        <v/>
      </c>
      <c r="AK123" s="147" t="str">
        <f>IF($B123="","",IF(VLOOKUP($B123,'RouteDetail&amp;ReductionPrioritySr'!$B$5:$AT$566,'Route_Detail&amp;Reduction_Priority'!AK$1,FALSE)="","",VLOOKUP($B123,'RouteDetail&amp;ReductionPrioritySr'!$B$5:$AT$566,'Route_Detail&amp;Reduction_Priority'!AK$1,FALSE)))</f>
        <v/>
      </c>
    </row>
    <row r="124" spans="1:37" ht="15" customHeight="1" x14ac:dyDescent="0.25">
      <c r="A124">
        <v>102</v>
      </c>
      <c r="B124" s="110">
        <f>IF(HLOOKUP($C$3,'Route by Jurisdiction'!$A$1:$AP$214,A124,FALSE)="","",HLOOKUP($C$3,'Route by Jurisdiction'!$A$1:$AP$214,A124,FALSE))</f>
        <v>156</v>
      </c>
      <c r="C124" s="110" t="str">
        <f>IF($B124="","",IF(VLOOKUP($B124,'RouteDetail&amp;ReductionPrioritySr'!$B$5:$T$566,'Route_Detail&amp;Reduction_Priority'!C$1,FALSE)="","",VLOOKUP($B124,'RouteDetail&amp;ReductionPrioritySr'!$B$5:$T$566,'Route_Detail&amp;Reduction_Priority'!C$1,FALSE)))</f>
        <v>156</v>
      </c>
      <c r="D124" s="71" t="str">
        <f>IF($B124="","",IF(VLOOKUP($B124,'RouteDetail&amp;ReductionPrioritySr'!$B$5:$T$566,'Route_Detail&amp;Reduction_Priority'!D$1,FALSE)="","",VLOOKUP($B124,'RouteDetail&amp;ReductionPrioritySr'!$B$5:$T$566,'Route_Detail&amp;Reduction_Priority'!D$1,FALSE)))</f>
        <v>Southcenter - SeaTac Airport - Highline CC</v>
      </c>
      <c r="E124" s="170">
        <f>IF($B124="","",IF(VLOOKUP($B124,'RouteDetail&amp;ReductionPrioritySr'!$B$5:$T$566,'Route_Detail&amp;Reduction_Priority'!E$1,FALSE)="","",VLOOKUP($B124,'RouteDetail&amp;ReductionPrioritySr'!$B$5:$T$566,'Route_Detail&amp;Reduction_Priority'!E$1,FALSE)))</f>
        <v>15.2</v>
      </c>
      <c r="F124" s="162">
        <f>IF($B124="","",IF(VLOOKUP($B124,'RouteDetail&amp;ReductionPrioritySr'!$B$5:$T$566,'Route_Detail&amp;Reduction_Priority'!F$1,FALSE)="","",VLOOKUP($B124,'RouteDetail&amp;ReductionPrioritySr'!$B$5:$T$566,'Route_Detail&amp;Reduction_Priority'!F$1,FALSE)))</f>
        <v>4.5999999999999996</v>
      </c>
      <c r="G124" s="162">
        <f>IF($B124="","",IF(VLOOKUP($B124,'RouteDetail&amp;ReductionPrioritySr'!$B$5:$T$566,'Route_Detail&amp;Reduction_Priority'!G$1,FALSE)="","",VLOOKUP($B124,'RouteDetail&amp;ReductionPrioritySr'!$B$5:$T$566,'Route_Detail&amp;Reduction_Priority'!G$1,FALSE)))</f>
        <v>15.5</v>
      </c>
      <c r="H124" s="162">
        <f>IF($B124="","",IF(VLOOKUP($B124,'RouteDetail&amp;ReductionPrioritySr'!$B$5:$T$566,'Route_Detail&amp;Reduction_Priority'!H$1,FALSE)="","",VLOOKUP($B124,'RouteDetail&amp;ReductionPrioritySr'!$B$5:$T$566,'Route_Detail&amp;Reduction_Priority'!H$1,FALSE)))</f>
        <v>5.3</v>
      </c>
      <c r="I124" s="162">
        <f>IF($B124="","",IF(VLOOKUP($B124,'RouteDetail&amp;ReductionPrioritySr'!$B$5:$T$566,'Route_Detail&amp;Reduction_Priority'!I$1,FALSE)="","",VLOOKUP($B124,'RouteDetail&amp;ReductionPrioritySr'!$B$5:$T$566,'Route_Detail&amp;Reduction_Priority'!I$1,FALSE)))</f>
        <v>10.199999999999999</v>
      </c>
      <c r="J124" s="171">
        <f>IF($B124="","",IF(VLOOKUP($B124,'RouteDetail&amp;ReductionPrioritySr'!$B$5:$T$566,'Route_Detail&amp;Reduction_Priority'!J$1,FALSE)="","",VLOOKUP($B124,'RouteDetail&amp;ReductionPrioritySr'!$B$5:$T$566,'Route_Detail&amp;Reduction_Priority'!J$1,FALSE)))</f>
        <v>2.6</v>
      </c>
      <c r="K124" s="62">
        <f>IF($B124="","",IF(VLOOKUP($B124,'RouteDetail&amp;ReductionPrioritySr'!$B$5:$T$566,'Route_Detail&amp;Reduction_Priority'!K$1,FALSE)="","",VLOOKUP($B124,'RouteDetail&amp;ReductionPrioritySr'!$B$5:$T$566,'Route_Detail&amp;Reduction_Priority'!K$1,FALSE)))</f>
        <v>100</v>
      </c>
      <c r="L124" s="62" t="str">
        <f>IF($B124="","",IF(VLOOKUP($B124,'RouteDetail&amp;ReductionPrioritySr'!$B$5:$T$566,'Route_Detail&amp;Reduction_Priority'!L$1,FALSE)="","",VLOOKUP($B124,'RouteDetail&amp;ReductionPrioritySr'!$B$5:$T$566,'Route_Detail&amp;Reduction_Priority'!L$1,FALSE)))</f>
        <v>Frequent</v>
      </c>
      <c r="M124" s="110" t="str">
        <f>IF($B124="","",IF(VLOOKUP($B124,'RouteDetail&amp;ReductionPrioritySr'!$B$5:$T$566,'Route_Detail&amp;Reduction_Priority'!M$1,FALSE)="","",VLOOKUP($B124,'RouteDetail&amp;ReductionPrioritySr'!$B$5:$T$566,'Route_Detail&amp;Reduction_Priority'!M$1,FALSE)))</f>
        <v/>
      </c>
      <c r="N124" s="112" t="str">
        <f>IF($B124="","",IF(VLOOKUP($B124,'RouteDetail&amp;ReductionPrioritySr'!$B$5:$T$566,'Route_Detail&amp;Reduction_Priority'!N$1,FALSE)="","",VLOOKUP($B124,'RouteDetail&amp;ReductionPrioritySr'!$B$5:$T$566,'Route_Detail&amp;Reduction_Priority'!N$1,FALSE)))</f>
        <v/>
      </c>
      <c r="O124" s="110" t="str">
        <f>IF($B124="","",IF(VLOOKUP($B124,'RouteDetail&amp;ReductionPrioritySr'!$B$5:$T$566,'Route_Detail&amp;Reduction_Priority'!O$1,FALSE)="","",VLOOKUP($B124,'RouteDetail&amp;ReductionPrioritySr'!$B$5:$T$566,'Route_Detail&amp;Reduction_Priority'!O$1,FALSE)))</f>
        <v>Below</v>
      </c>
      <c r="P124" s="111" t="str">
        <f>IF($B124="","",IF(VLOOKUP($B124,'RouteDetail&amp;ReductionPrioritySr'!$B$5:$T$566,'Route_Detail&amp;Reduction_Priority'!P$1,FALSE)="","",VLOOKUP($B124,'RouteDetail&amp;ReductionPrioritySr'!$B$5:$T$566,'Route_Detail&amp;Reduction_Priority'!P$1,FALSE)))</f>
        <v>At</v>
      </c>
      <c r="Q124" s="112" t="str">
        <f>IF($B124="","",IF(VLOOKUP($B124,'RouteDetail&amp;ReductionPrioritySr'!$B$5:$T$566,'Route_Detail&amp;Reduction_Priority'!Q$1,FALSE)="","",VLOOKUP($B124,'RouteDetail&amp;ReductionPrioritySr'!$B$5:$T$566,'Route_Detail&amp;Reduction_Priority'!Q$1,FALSE)))</f>
        <v>Below</v>
      </c>
      <c r="R124" s="110" t="str">
        <f>IF($B124="","",IF(VLOOKUP($B124,'RouteDetail&amp;ReductionPrioritySr'!$B$5:$T$566,'Route_Detail&amp;Reduction_Priority'!R$1,FALSE)="","",VLOOKUP($B124,'RouteDetail&amp;ReductionPrioritySr'!$B$5:$T$566,'Route_Detail&amp;Reduction_Priority'!R$1,FALSE)))</f>
        <v>-</v>
      </c>
      <c r="S124" s="111">
        <f>IF($B124="","",IF(VLOOKUP($B124,'RouteDetail&amp;ReductionPrioritySr'!$B$5:$T$566,'Route_Detail&amp;Reduction_Priority'!S$1,FALSE)="","",VLOOKUP($B124,'RouteDetail&amp;ReductionPrioritySr'!$B$5:$T$566,'Route_Detail&amp;Reduction_Priority'!S$1,FALSE)))</f>
        <v>3</v>
      </c>
      <c r="T124" s="175">
        <f>IF($B124="","",IF(VLOOKUP($B124,'RouteDetail&amp;ReductionPrioritySr'!$B$5:$T$566,'Route_Detail&amp;Reduction_Priority'!T$1,FALSE)="","",VLOOKUP($B124,'RouteDetail&amp;ReductionPrioritySr'!$B$5:$T$566,'Route_Detail&amp;Reduction_Priority'!T$1,FALSE)))</f>
        <v>4</v>
      </c>
      <c r="U124" s="348" t="str">
        <f>IF($B124="","",IF(VLOOKUP($B124,'RouteDetail&amp;ReductionPrioritySr'!$B$5:$AT$566,'Route_Detail&amp;Reduction_Priority'!U$1,FALSE)="","",VLOOKUP($B124,'RouteDetail&amp;ReductionPrioritySr'!$B$5:$AT$566,'Route_Detail&amp;Reduction_Priority'!U$1,FALSE)))</f>
        <v>Revised</v>
      </c>
      <c r="V124" s="53" t="str">
        <f>IF($B124="","",IF(VLOOKUP($B124,'RouteDetail&amp;ReductionPrioritySr'!$B$5:$AT$566,'Route_Detail&amp;Reduction_Priority'!V$1,FALSE)=0,"",VLOOKUP($B124,'RouteDetail&amp;ReductionPrioritySr'!$B$5:$AT$566,'Route_Detail&amp;Reduction_Priority'!V$1,FALSE)))</f>
        <v>Low performing</v>
      </c>
      <c r="W124" s="358">
        <f>IF($B124="","",IF(VLOOKUP($B124,'RouteDetail&amp;ReductionPrioritySr'!$B$5:$AT$566,'Route_Detail&amp;Reduction_Priority'!W$1,FALSE)=0,"",VLOOKUP($B124,'RouteDetail&amp;ReductionPrioritySr'!$B$5:$AT$566,'Route_Detail&amp;Reduction_Priority'!W$1,FALSE)))</f>
        <v>42248</v>
      </c>
      <c r="X124" s="395" t="str">
        <f>IF($B124="","",IF(VLOOKUP($B124,'RouteDetail&amp;ReductionPrioritySr'!$B$5:$AT$566,'Route_Detail&amp;Reduction_Priority'!X$1,FALSE)="","",VLOOKUP($B124,'RouteDetail&amp;ReductionPrioritySr'!$B$5:$AT$566,'Route_Detail&amp;Reduction_Priority'!X$1,FALSE)))</f>
        <v>Operate service less often during the midday.
End service earlier.</v>
      </c>
      <c r="Y124" s="110">
        <f>IF($B124="","",IF(VLOOKUP($B124,'RouteDetail&amp;ReductionPrioritySr'!$B$5:$AT$566,'Route_Detail&amp;Reduction_Priority'!Y$1,FALSE)="","",VLOOKUP($B124,'RouteDetail&amp;ReductionPrioritySr'!$B$5:$AT$566,'Route_Detail&amp;Reduction_Priority'!Y$1,FALSE)))</f>
        <v>30</v>
      </c>
      <c r="Z124" s="178">
        <f>IF($B124="","",IF(VLOOKUP($B124,'RouteDetail&amp;ReductionPrioritySr'!$B$5:$AT$566,'Route_Detail&amp;Reduction_Priority'!Z$1,FALSE)="","",VLOOKUP($B124,'RouteDetail&amp;ReductionPrioritySr'!$B$5:$AT$566,'Route_Detail&amp;Reduction_Priority'!Z$1,FALSE)))</f>
        <v>60</v>
      </c>
      <c r="AA124" s="178">
        <f>IF($B124="","",IF(VLOOKUP($B124,'RouteDetail&amp;ReductionPrioritySr'!$B$5:$AT$566,'Route_Detail&amp;Reduction_Priority'!AA$1,FALSE)="","",VLOOKUP($B124,'RouteDetail&amp;ReductionPrioritySr'!$B$5:$AT$566,'Route_Detail&amp;Reduction_Priority'!AA$1,FALSE)))</f>
        <v>60</v>
      </c>
      <c r="AB124" s="178">
        <f>IF($B124="","",IF(VLOOKUP($B124,'RouteDetail&amp;ReductionPrioritySr'!$B$5:$AT$566,'Route_Detail&amp;Reduction_Priority'!AB$1,FALSE)="","",VLOOKUP($B124,'RouteDetail&amp;ReductionPrioritySr'!$B$5:$AT$566,'Route_Detail&amp;Reduction_Priority'!AB$1,FALSE)))</f>
        <v>60</v>
      </c>
      <c r="AC124" s="178">
        <f>IF($B124="","",IF(VLOOKUP($B124,'RouteDetail&amp;ReductionPrioritySr'!$B$5:$AT$566,'Route_Detail&amp;Reduction_Priority'!AC$1,FALSE)="","",VLOOKUP($B124,'RouteDetail&amp;ReductionPrioritySr'!$B$5:$AT$566,'Route_Detail&amp;Reduction_Priority'!AC$1,FALSE)))</f>
        <v>60</v>
      </c>
      <c r="AD124" s="350" t="str">
        <f>IF($B124="","",IF(VLOOKUP($B124,'RouteDetail&amp;ReductionPrioritySr'!$B$5:$AT$566,'Route_Detail&amp;Reduction_Priority'!AD$1,FALSE)=0,"",VLOOKUP($B124,'RouteDetail&amp;ReductionPrioritySr'!$B$5:$AT$566,'Route_Detail&amp;Reduction_Priority'!AD$1,FALSE)))</f>
        <v>Before 7:00 PM</v>
      </c>
      <c r="AE124" s="397" t="str">
        <f>IF($B124="","",IF(VLOOKUP($B124,'RouteDetail&amp;ReductionPrioritySr'!$B$5:$AT$566,'Route_Detail&amp;Reduction_Priority'!AE$1,FALSE)=0,"",VLOOKUP($B124,'RouteDetail&amp;ReductionPrioritySr'!$B$5:$AT$566,'Route_Detail&amp;Reduction_Priority'!AE$1,FALSE)))</f>
        <v/>
      </c>
      <c r="AF124" s="147">
        <f>IF($B124="","",IF(VLOOKUP($B124,'RouteDetail&amp;ReductionPrioritySr'!$B$5:$AT$566,'Route_Detail&amp;Reduction_Priority'!AF$1,FALSE)="","",VLOOKUP($B124,'RouteDetail&amp;ReductionPrioritySr'!$B$5:$AT$566,'Route_Detail&amp;Reduction_Priority'!AF$1,FALSE)))</f>
        <v>2</v>
      </c>
      <c r="AG124" s="147">
        <f>IF($B124="","",IF(VLOOKUP($B124,'RouteDetail&amp;ReductionPrioritySr'!$B$5:$AT$566,'Route_Detail&amp;Reduction_Priority'!AG$1,FALSE)="","",VLOOKUP($B124,'RouteDetail&amp;ReductionPrioritySr'!$B$5:$AT$566,'Route_Detail&amp;Reduction_Priority'!AG$1,FALSE)))</f>
        <v>2</v>
      </c>
      <c r="AH124" s="147">
        <f>IF($B124="","",IF(VLOOKUP($B124,'RouteDetail&amp;ReductionPrioritySr'!$B$5:$AT$566,'Route_Detail&amp;Reduction_Priority'!AH$1,FALSE)="","",VLOOKUP($B124,'RouteDetail&amp;ReductionPrioritySr'!$B$5:$AT$566,'Route_Detail&amp;Reduction_Priority'!AH$1,FALSE)))</f>
        <v>2</v>
      </c>
      <c r="AI124" s="147">
        <f>IF($B124="","",IF(VLOOKUP($B124,'RouteDetail&amp;ReductionPrioritySr'!$B$5:$AT$566,'Route_Detail&amp;Reduction_Priority'!AI$1,FALSE)="","",VLOOKUP($B124,'RouteDetail&amp;ReductionPrioritySr'!$B$5:$AT$566,'Route_Detail&amp;Reduction_Priority'!AI$1,FALSE)))</f>
        <v>3</v>
      </c>
      <c r="AJ124" s="147">
        <f>IF($B124="","",IF(VLOOKUP($B124,'RouteDetail&amp;ReductionPrioritySr'!$B$5:$AT$566,'Route_Detail&amp;Reduction_Priority'!AJ$1,FALSE)="","",VLOOKUP($B124,'RouteDetail&amp;ReductionPrioritySr'!$B$5:$AT$566,'Route_Detail&amp;Reduction_Priority'!AJ$1,FALSE)))</f>
        <v>1</v>
      </c>
      <c r="AK124" s="147">
        <f>IF($B124="","",IF(VLOOKUP($B124,'RouteDetail&amp;ReductionPrioritySr'!$B$5:$AT$566,'Route_Detail&amp;Reduction_Priority'!AK$1,FALSE)="","",VLOOKUP($B124,'RouteDetail&amp;ReductionPrioritySr'!$B$5:$AT$566,'Route_Detail&amp;Reduction_Priority'!AK$1,FALSE)))</f>
        <v>2</v>
      </c>
    </row>
    <row r="125" spans="1:37" ht="15" customHeight="1" x14ac:dyDescent="0.25">
      <c r="A125">
        <v>103</v>
      </c>
      <c r="B125" s="110">
        <f>IF(HLOOKUP($C$3,'Route by Jurisdiction'!$A$1:$AP$214,A125,FALSE)="","",HLOOKUP($C$3,'Route by Jurisdiction'!$A$1:$AP$214,A125,FALSE))</f>
        <v>157</v>
      </c>
      <c r="C125" s="110" t="str">
        <f>IF($B125="","",IF(VLOOKUP($B125,'RouteDetail&amp;ReductionPrioritySr'!$B$5:$T$566,'Route_Detail&amp;Reduction_Priority'!C$1,FALSE)="","",VLOOKUP($B125,'RouteDetail&amp;ReductionPrioritySr'!$B$5:$T$566,'Route_Detail&amp;Reduction_Priority'!C$1,FALSE)))</f>
        <v>157*</v>
      </c>
      <c r="D125" s="71" t="str">
        <f>IF($B125="","",IF(VLOOKUP($B125,'RouteDetail&amp;ReductionPrioritySr'!$B$5:$T$566,'Route_Detail&amp;Reduction_Priority'!D$1,FALSE)="","",VLOOKUP($B125,'RouteDetail&amp;ReductionPrioritySr'!$B$5:$T$566,'Route_Detail&amp;Reduction_Priority'!D$1,FALSE)))</f>
        <v>Lake Meridian - Seattle CBD</v>
      </c>
      <c r="E125" s="170">
        <f>IF($B125="","",IF(VLOOKUP($B125,'RouteDetail&amp;ReductionPrioritySr'!$B$5:$T$566,'Route_Detail&amp;Reduction_Priority'!E$1,FALSE)="","",VLOOKUP($B125,'RouteDetail&amp;ReductionPrioritySr'!$B$5:$T$566,'Route_Detail&amp;Reduction_Priority'!E$1,FALSE)))</f>
        <v>16.600000000000001</v>
      </c>
      <c r="F125" s="162">
        <f>IF($B125="","",IF(VLOOKUP($B125,'RouteDetail&amp;ReductionPrioritySr'!$B$5:$T$566,'Route_Detail&amp;Reduction_Priority'!F$1,FALSE)="","",VLOOKUP($B125,'RouteDetail&amp;ReductionPrioritySr'!$B$5:$T$566,'Route_Detail&amp;Reduction_Priority'!F$1,FALSE)))</f>
        <v>11.3</v>
      </c>
      <c r="G125" s="162" t="str">
        <f>IF($B125="","",IF(VLOOKUP($B125,'RouteDetail&amp;ReductionPrioritySr'!$B$5:$T$566,'Route_Detail&amp;Reduction_Priority'!G$1,FALSE)="","",VLOOKUP($B125,'RouteDetail&amp;ReductionPrioritySr'!$B$5:$T$566,'Route_Detail&amp;Reduction_Priority'!G$1,FALSE)))</f>
        <v xml:space="preserve"> </v>
      </c>
      <c r="H125" s="162" t="str">
        <f>IF($B125="","",IF(VLOOKUP($B125,'RouteDetail&amp;ReductionPrioritySr'!$B$5:$T$566,'Route_Detail&amp;Reduction_Priority'!H$1,FALSE)="","",VLOOKUP($B125,'RouteDetail&amp;ReductionPrioritySr'!$B$5:$T$566,'Route_Detail&amp;Reduction_Priority'!H$1,FALSE)))</f>
        <v xml:space="preserve"> </v>
      </c>
      <c r="I125" s="162" t="str">
        <f>IF($B125="","",IF(VLOOKUP($B125,'RouteDetail&amp;ReductionPrioritySr'!$B$5:$T$566,'Route_Detail&amp;Reduction_Priority'!I$1,FALSE)="","",VLOOKUP($B125,'RouteDetail&amp;ReductionPrioritySr'!$B$5:$T$566,'Route_Detail&amp;Reduction_Priority'!I$1,FALSE)))</f>
        <v xml:space="preserve"> </v>
      </c>
      <c r="J125" s="171" t="str">
        <f>IF($B125="","",IF(VLOOKUP($B125,'RouteDetail&amp;ReductionPrioritySr'!$B$5:$T$566,'Route_Detail&amp;Reduction_Priority'!J$1,FALSE)="","",VLOOKUP($B125,'RouteDetail&amp;ReductionPrioritySr'!$B$5:$T$566,'Route_Detail&amp;Reduction_Priority'!J$1,FALSE)))</f>
        <v xml:space="preserve"> </v>
      </c>
      <c r="K125" s="62" t="str">
        <f>IF($B125="","",IF(VLOOKUP($B125,'RouteDetail&amp;ReductionPrioritySr'!$B$5:$T$566,'Route_Detail&amp;Reduction_Priority'!K$1,FALSE)="","",VLOOKUP($B125,'RouteDetail&amp;ReductionPrioritySr'!$B$5:$T$566,'Route_Detail&amp;Reduction_Priority'!K$1,FALSE)))</f>
        <v>Peak</v>
      </c>
      <c r="L125" s="62" t="str">
        <f>IF($B125="","",IF(VLOOKUP($B125,'RouteDetail&amp;ReductionPrioritySr'!$B$5:$T$566,'Route_Detail&amp;Reduction_Priority'!L$1,FALSE)="","",VLOOKUP($B125,'RouteDetail&amp;ReductionPrioritySr'!$B$5:$T$566,'Route_Detail&amp;Reduction_Priority'!L$1,FALSE)))</f>
        <v>Peak</v>
      </c>
      <c r="M125" s="110" t="str">
        <f>IF($B125="","",IF(VLOOKUP($B125,'RouteDetail&amp;ReductionPrioritySr'!$B$5:$T$566,'Route_Detail&amp;Reduction_Priority'!M$1,FALSE)="","",VLOOKUP($B125,'RouteDetail&amp;ReductionPrioritySr'!$B$5:$T$566,'Route_Detail&amp;Reduction_Priority'!M$1,FALSE)))</f>
        <v>Yes</v>
      </c>
      <c r="N125" s="112" t="str">
        <f>IF($B125="","",IF(VLOOKUP($B125,'RouteDetail&amp;ReductionPrioritySr'!$B$5:$T$566,'Route_Detail&amp;Reduction_Priority'!N$1,FALSE)="","",VLOOKUP($B125,'RouteDetail&amp;ReductionPrioritySr'!$B$5:$T$566,'Route_Detail&amp;Reduction_Priority'!N$1,FALSE)))</f>
        <v>Yes</v>
      </c>
      <c r="O125" s="110" t="str">
        <f>IF($B125="","",IF(VLOOKUP($B125,'RouteDetail&amp;ReductionPrioritySr'!$B$5:$T$566,'Route_Detail&amp;Reduction_Priority'!O$1,FALSE)="","",VLOOKUP($B125,'RouteDetail&amp;ReductionPrioritySr'!$B$5:$T$566,'Route_Detail&amp;Reduction_Priority'!O$1,FALSE)))</f>
        <v>Peak</v>
      </c>
      <c r="P125" s="111" t="str">
        <f>IF($B125="","",IF(VLOOKUP($B125,'RouteDetail&amp;ReductionPrioritySr'!$B$5:$T$566,'Route_Detail&amp;Reduction_Priority'!P$1,FALSE)="","",VLOOKUP($B125,'RouteDetail&amp;ReductionPrioritySr'!$B$5:$T$566,'Route_Detail&amp;Reduction_Priority'!P$1,FALSE)))</f>
        <v>Peak</v>
      </c>
      <c r="Q125" s="112" t="str">
        <f>IF($B125="","",IF(VLOOKUP($B125,'RouteDetail&amp;ReductionPrioritySr'!$B$5:$T$566,'Route_Detail&amp;Reduction_Priority'!Q$1,FALSE)="","",VLOOKUP($B125,'RouteDetail&amp;ReductionPrioritySr'!$B$5:$T$566,'Route_Detail&amp;Reduction_Priority'!Q$1,FALSE)))</f>
        <v>Peak</v>
      </c>
      <c r="R125" s="110">
        <f>IF($B125="","",IF(VLOOKUP($B125,'RouteDetail&amp;ReductionPrioritySr'!$B$5:$T$566,'Route_Detail&amp;Reduction_Priority'!R$1,FALSE)="","",VLOOKUP($B125,'RouteDetail&amp;ReductionPrioritySr'!$B$5:$T$566,'Route_Detail&amp;Reduction_Priority'!R$1,FALSE)))</f>
        <v>3</v>
      </c>
      <c r="S125" s="111" t="str">
        <f>IF($B125="","",IF(VLOOKUP($B125,'RouteDetail&amp;ReductionPrioritySr'!$B$5:$T$566,'Route_Detail&amp;Reduction_Priority'!S$1,FALSE)="","",VLOOKUP($B125,'RouteDetail&amp;ReductionPrioritySr'!$B$5:$T$566,'Route_Detail&amp;Reduction_Priority'!S$1,FALSE)))</f>
        <v>-</v>
      </c>
      <c r="T125" s="175" t="str">
        <f>IF($B125="","",IF(VLOOKUP($B125,'RouteDetail&amp;ReductionPrioritySr'!$B$5:$T$566,'Route_Detail&amp;Reduction_Priority'!T$1,FALSE)="","",VLOOKUP($B125,'RouteDetail&amp;ReductionPrioritySr'!$B$5:$T$566,'Route_Detail&amp;Reduction_Priority'!T$1,FALSE)))</f>
        <v>-</v>
      </c>
      <c r="U125" s="348" t="str">
        <f>IF($B125="","",IF(VLOOKUP($B125,'RouteDetail&amp;ReductionPrioritySr'!$B$5:$AT$566,'Route_Detail&amp;Reduction_Priority'!U$1,FALSE)="","",VLOOKUP($B125,'RouteDetail&amp;ReductionPrioritySr'!$B$5:$AT$566,'Route_Detail&amp;Reduction_Priority'!U$1,FALSE)))</f>
        <v>Revised</v>
      </c>
      <c r="V125" s="53" t="str">
        <f>IF($B125="","",IF(VLOOKUP($B125,'RouteDetail&amp;ReductionPrioritySr'!$B$5:$AT$566,'Route_Detail&amp;Reduction_Priority'!V$1,FALSE)=0,"",VLOOKUP($B125,'RouteDetail&amp;ReductionPrioritySr'!$B$5:$AT$566,'Route_Detail&amp;Reduction_Priority'!V$1,FALSE)))</f>
        <v>Restructure</v>
      </c>
      <c r="W125" s="358">
        <f>IF($B125="","",IF(VLOOKUP($B125,'RouteDetail&amp;ReductionPrioritySr'!$B$5:$AT$566,'Route_Detail&amp;Reduction_Priority'!W$1,FALSE)=0,"",VLOOKUP($B125,'RouteDetail&amp;ReductionPrioritySr'!$B$5:$AT$566,'Route_Detail&amp;Reduction_Priority'!W$1,FALSE)))</f>
        <v>42036</v>
      </c>
      <c r="X125" s="395" t="str">
        <f>IF($B125="","",IF(VLOOKUP($B125,'RouteDetail&amp;ReductionPrioritySr'!$B$5:$AT$566,'Route_Detail&amp;Reduction_Priority'!X$1,FALSE)="","",VLOOKUP($B125,'RouteDetail&amp;ReductionPrioritySr'!$B$5:$AT$566,'Route_Detail&amp;Reduction_Priority'!X$1,FALSE)))</f>
        <v>Combine service with routes 158 and 159.
Shift routing to 132nd Avenue SE from 116th Avenue SE between SE 240th Street and the Lake Meridian Park-and-Ride.
Add two morning and three afternoon trips since routes 158 and 159 would no longer operate.</v>
      </c>
      <c r="Y125" s="110" t="str">
        <f>IF($B125="","",IF(VLOOKUP($B125,'RouteDetail&amp;ReductionPrioritySr'!$B$5:$AT$566,'Route_Detail&amp;Reduction_Priority'!Y$1,FALSE)="","",VLOOKUP($B125,'RouteDetail&amp;ReductionPrioritySr'!$B$5:$AT$566,'Route_Detail&amp;Reduction_Priority'!Y$1,FALSE)))</f>
        <v/>
      </c>
      <c r="Z125" s="178" t="str">
        <f>IF($B125="","",IF(VLOOKUP($B125,'RouteDetail&amp;ReductionPrioritySr'!$B$5:$AT$566,'Route_Detail&amp;Reduction_Priority'!Z$1,FALSE)="","",VLOOKUP($B125,'RouteDetail&amp;ReductionPrioritySr'!$B$5:$AT$566,'Route_Detail&amp;Reduction_Priority'!Z$1,FALSE)))</f>
        <v/>
      </c>
      <c r="AA125" s="178" t="str">
        <f>IF($B125="","",IF(VLOOKUP($B125,'RouteDetail&amp;ReductionPrioritySr'!$B$5:$AT$566,'Route_Detail&amp;Reduction_Priority'!AA$1,FALSE)="","",VLOOKUP($B125,'RouteDetail&amp;ReductionPrioritySr'!$B$5:$AT$566,'Route_Detail&amp;Reduction_Priority'!AA$1,FALSE)))</f>
        <v/>
      </c>
      <c r="AB125" s="178" t="str">
        <f>IF($B125="","",IF(VLOOKUP($B125,'RouteDetail&amp;ReductionPrioritySr'!$B$5:$AT$566,'Route_Detail&amp;Reduction_Priority'!AB$1,FALSE)="","",VLOOKUP($B125,'RouteDetail&amp;ReductionPrioritySr'!$B$5:$AT$566,'Route_Detail&amp;Reduction_Priority'!AB$1,FALSE)))</f>
        <v/>
      </c>
      <c r="AC125" s="178" t="str">
        <f>IF($B125="","",IF(VLOOKUP($B125,'RouteDetail&amp;ReductionPrioritySr'!$B$5:$AT$566,'Route_Detail&amp;Reduction_Priority'!AC$1,FALSE)="","",VLOOKUP($B125,'RouteDetail&amp;ReductionPrioritySr'!$B$5:$AT$566,'Route_Detail&amp;Reduction_Priority'!AC$1,FALSE)))</f>
        <v/>
      </c>
      <c r="AD125" s="350" t="str">
        <f>IF($B125="","",IF(VLOOKUP($B125,'RouteDetail&amp;ReductionPrioritySr'!$B$5:$AT$566,'Route_Detail&amp;Reduction_Priority'!AD$1,FALSE)=0,"",VLOOKUP($B125,'RouteDetail&amp;ReductionPrioritySr'!$B$5:$AT$566,'Route_Detail&amp;Reduction_Priority'!AD$1,FALSE)))</f>
        <v/>
      </c>
      <c r="AE125" s="397" t="str">
        <f>IF($B125="","",IF(VLOOKUP($B125,'RouteDetail&amp;ReductionPrioritySr'!$B$5:$AT$566,'Route_Detail&amp;Reduction_Priority'!AE$1,FALSE)=0,"",VLOOKUP($B125,'RouteDetail&amp;ReductionPrioritySr'!$B$5:$AT$566,'Route_Detail&amp;Reduction_Priority'!AE$1,FALSE)))</f>
        <v/>
      </c>
      <c r="AF125" s="147">
        <f>IF($B125="","",IF(VLOOKUP($B125,'RouteDetail&amp;ReductionPrioritySr'!$B$5:$AT$566,'Route_Detail&amp;Reduction_Priority'!AF$1,FALSE)="","",VLOOKUP($B125,'RouteDetail&amp;ReductionPrioritySr'!$B$5:$AT$566,'Route_Detail&amp;Reduction_Priority'!AF$1,FALSE)))</f>
        <v>1</v>
      </c>
      <c r="AG125" s="147">
        <f>IF($B125="","",IF(VLOOKUP($B125,'RouteDetail&amp;ReductionPrioritySr'!$B$5:$AT$566,'Route_Detail&amp;Reduction_Priority'!AG$1,FALSE)="","",VLOOKUP($B125,'RouteDetail&amp;ReductionPrioritySr'!$B$5:$AT$566,'Route_Detail&amp;Reduction_Priority'!AG$1,FALSE)))</f>
        <v>2</v>
      </c>
      <c r="AH125" s="147" t="str">
        <f>IF($B125="","",IF(VLOOKUP($B125,'RouteDetail&amp;ReductionPrioritySr'!$B$5:$AT$566,'Route_Detail&amp;Reduction_Priority'!AH$1,FALSE)="","",VLOOKUP($B125,'RouteDetail&amp;ReductionPrioritySr'!$B$5:$AT$566,'Route_Detail&amp;Reduction_Priority'!AH$1,FALSE)))</f>
        <v/>
      </c>
      <c r="AI125" s="147" t="str">
        <f>IF($B125="","",IF(VLOOKUP($B125,'RouteDetail&amp;ReductionPrioritySr'!$B$5:$AT$566,'Route_Detail&amp;Reduction_Priority'!AI$1,FALSE)="","",VLOOKUP($B125,'RouteDetail&amp;ReductionPrioritySr'!$B$5:$AT$566,'Route_Detail&amp;Reduction_Priority'!AI$1,FALSE)))</f>
        <v/>
      </c>
      <c r="AJ125" s="147" t="str">
        <f>IF($B125="","",IF(VLOOKUP($B125,'RouteDetail&amp;ReductionPrioritySr'!$B$5:$AT$566,'Route_Detail&amp;Reduction_Priority'!AJ$1,FALSE)="","",VLOOKUP($B125,'RouteDetail&amp;ReductionPrioritySr'!$B$5:$AT$566,'Route_Detail&amp;Reduction_Priority'!AJ$1,FALSE)))</f>
        <v/>
      </c>
      <c r="AK125" s="147" t="str">
        <f>IF($B125="","",IF(VLOOKUP($B125,'RouteDetail&amp;ReductionPrioritySr'!$B$5:$AT$566,'Route_Detail&amp;Reduction_Priority'!AK$1,FALSE)="","",VLOOKUP($B125,'RouteDetail&amp;ReductionPrioritySr'!$B$5:$AT$566,'Route_Detail&amp;Reduction_Priority'!AK$1,FALSE)))</f>
        <v/>
      </c>
    </row>
    <row r="126" spans="1:37" ht="15" customHeight="1" x14ac:dyDescent="0.25">
      <c r="A126">
        <v>104</v>
      </c>
      <c r="B126" s="110">
        <f>IF(HLOOKUP($C$3,'Route by Jurisdiction'!$A$1:$AP$214,A126,FALSE)="","",HLOOKUP($C$3,'Route by Jurisdiction'!$A$1:$AP$214,A126,FALSE))</f>
        <v>158</v>
      </c>
      <c r="C126" s="110" t="str">
        <f>IF($B126="","",IF(VLOOKUP($B126,'RouteDetail&amp;ReductionPrioritySr'!$B$5:$T$566,'Route_Detail&amp;Reduction_Priority'!C$1,FALSE)="","",VLOOKUP($B126,'RouteDetail&amp;ReductionPrioritySr'!$B$5:$T$566,'Route_Detail&amp;Reduction_Priority'!C$1,FALSE)))</f>
        <v>158*</v>
      </c>
      <c r="D126" s="71" t="str">
        <f>IF($B126="","",IF(VLOOKUP($B126,'RouteDetail&amp;ReductionPrioritySr'!$B$5:$T$566,'Route_Detail&amp;Reduction_Priority'!D$1,FALSE)="","",VLOOKUP($B126,'RouteDetail&amp;ReductionPrioritySr'!$B$5:$T$566,'Route_Detail&amp;Reduction_Priority'!D$1,FALSE)))</f>
        <v>Kent East Hill - Seattle CBD</v>
      </c>
      <c r="E126" s="170">
        <f>IF($B126="","",IF(VLOOKUP($B126,'RouteDetail&amp;ReductionPrioritySr'!$B$5:$T$566,'Route_Detail&amp;Reduction_Priority'!E$1,FALSE)="","",VLOOKUP($B126,'RouteDetail&amp;ReductionPrioritySr'!$B$5:$T$566,'Route_Detail&amp;Reduction_Priority'!E$1,FALSE)))</f>
        <v>23.6</v>
      </c>
      <c r="F126" s="162">
        <f>IF($B126="","",IF(VLOOKUP($B126,'RouteDetail&amp;ReductionPrioritySr'!$B$5:$T$566,'Route_Detail&amp;Reduction_Priority'!F$1,FALSE)="","",VLOOKUP($B126,'RouteDetail&amp;ReductionPrioritySr'!$B$5:$T$566,'Route_Detail&amp;Reduction_Priority'!F$1,FALSE)))</f>
        <v>16.600000000000001</v>
      </c>
      <c r="G126" s="162" t="str">
        <f>IF($B126="","",IF(VLOOKUP($B126,'RouteDetail&amp;ReductionPrioritySr'!$B$5:$T$566,'Route_Detail&amp;Reduction_Priority'!G$1,FALSE)="","",VLOOKUP($B126,'RouteDetail&amp;ReductionPrioritySr'!$B$5:$T$566,'Route_Detail&amp;Reduction_Priority'!G$1,FALSE)))</f>
        <v xml:space="preserve"> </v>
      </c>
      <c r="H126" s="162" t="str">
        <f>IF($B126="","",IF(VLOOKUP($B126,'RouteDetail&amp;ReductionPrioritySr'!$B$5:$T$566,'Route_Detail&amp;Reduction_Priority'!H$1,FALSE)="","",VLOOKUP($B126,'RouteDetail&amp;ReductionPrioritySr'!$B$5:$T$566,'Route_Detail&amp;Reduction_Priority'!H$1,FALSE)))</f>
        <v xml:space="preserve"> </v>
      </c>
      <c r="I126" s="162" t="str">
        <f>IF($B126="","",IF(VLOOKUP($B126,'RouteDetail&amp;ReductionPrioritySr'!$B$5:$T$566,'Route_Detail&amp;Reduction_Priority'!I$1,FALSE)="","",VLOOKUP($B126,'RouteDetail&amp;ReductionPrioritySr'!$B$5:$T$566,'Route_Detail&amp;Reduction_Priority'!I$1,FALSE)))</f>
        <v xml:space="preserve"> </v>
      </c>
      <c r="J126" s="171" t="str">
        <f>IF($B126="","",IF(VLOOKUP($B126,'RouteDetail&amp;ReductionPrioritySr'!$B$5:$T$566,'Route_Detail&amp;Reduction_Priority'!J$1,FALSE)="","",VLOOKUP($B126,'RouteDetail&amp;ReductionPrioritySr'!$B$5:$T$566,'Route_Detail&amp;Reduction_Priority'!J$1,FALSE)))</f>
        <v xml:space="preserve"> </v>
      </c>
      <c r="K126" s="62" t="str">
        <f>IF($B126="","",IF(VLOOKUP($B126,'RouteDetail&amp;ReductionPrioritySr'!$B$5:$T$566,'Route_Detail&amp;Reduction_Priority'!K$1,FALSE)="","",VLOOKUP($B126,'RouteDetail&amp;ReductionPrioritySr'!$B$5:$T$566,'Route_Detail&amp;Reduction_Priority'!K$1,FALSE)))</f>
        <v>Peak</v>
      </c>
      <c r="L126" s="62" t="str">
        <f>IF($B126="","",IF(VLOOKUP($B126,'RouteDetail&amp;ReductionPrioritySr'!$B$5:$T$566,'Route_Detail&amp;Reduction_Priority'!L$1,FALSE)="","",VLOOKUP($B126,'RouteDetail&amp;ReductionPrioritySr'!$B$5:$T$566,'Route_Detail&amp;Reduction_Priority'!L$1,FALSE)))</f>
        <v>Peak</v>
      </c>
      <c r="M126" s="110" t="str">
        <f>IF($B126="","",IF(VLOOKUP($B126,'RouteDetail&amp;ReductionPrioritySr'!$B$5:$T$566,'Route_Detail&amp;Reduction_Priority'!M$1,FALSE)="","",VLOOKUP($B126,'RouteDetail&amp;ReductionPrioritySr'!$B$5:$T$566,'Route_Detail&amp;Reduction_Priority'!M$1,FALSE)))</f>
        <v>Yes</v>
      </c>
      <c r="N126" s="112" t="str">
        <f>IF($B126="","",IF(VLOOKUP($B126,'RouteDetail&amp;ReductionPrioritySr'!$B$5:$T$566,'Route_Detail&amp;Reduction_Priority'!N$1,FALSE)="","",VLOOKUP($B126,'RouteDetail&amp;ReductionPrioritySr'!$B$5:$T$566,'Route_Detail&amp;Reduction_Priority'!N$1,FALSE)))</f>
        <v>Yes</v>
      </c>
      <c r="O126" s="110" t="str">
        <f>IF($B126="","",IF(VLOOKUP($B126,'RouteDetail&amp;ReductionPrioritySr'!$B$5:$T$566,'Route_Detail&amp;Reduction_Priority'!O$1,FALSE)="","",VLOOKUP($B126,'RouteDetail&amp;ReductionPrioritySr'!$B$5:$T$566,'Route_Detail&amp;Reduction_Priority'!O$1,FALSE)))</f>
        <v>Peak</v>
      </c>
      <c r="P126" s="111" t="str">
        <f>IF($B126="","",IF(VLOOKUP($B126,'RouteDetail&amp;ReductionPrioritySr'!$B$5:$T$566,'Route_Detail&amp;Reduction_Priority'!P$1,FALSE)="","",VLOOKUP($B126,'RouteDetail&amp;ReductionPrioritySr'!$B$5:$T$566,'Route_Detail&amp;Reduction_Priority'!P$1,FALSE)))</f>
        <v>Peak</v>
      </c>
      <c r="Q126" s="112" t="str">
        <f>IF($B126="","",IF(VLOOKUP($B126,'RouteDetail&amp;ReductionPrioritySr'!$B$5:$T$566,'Route_Detail&amp;Reduction_Priority'!Q$1,FALSE)="","",VLOOKUP($B126,'RouteDetail&amp;ReductionPrioritySr'!$B$5:$T$566,'Route_Detail&amp;Reduction_Priority'!Q$1,FALSE)))</f>
        <v>Peak</v>
      </c>
      <c r="R126" s="110">
        <f>IF($B126="","",IF(VLOOKUP($B126,'RouteDetail&amp;ReductionPrioritySr'!$B$5:$T$566,'Route_Detail&amp;Reduction_Priority'!R$1,FALSE)="","",VLOOKUP($B126,'RouteDetail&amp;ReductionPrioritySr'!$B$5:$T$566,'Route_Detail&amp;Reduction_Priority'!R$1,FALSE)))</f>
        <v>3</v>
      </c>
      <c r="S126" s="111" t="str">
        <f>IF($B126="","",IF(VLOOKUP($B126,'RouteDetail&amp;ReductionPrioritySr'!$B$5:$T$566,'Route_Detail&amp;Reduction_Priority'!S$1,FALSE)="","",VLOOKUP($B126,'RouteDetail&amp;ReductionPrioritySr'!$B$5:$T$566,'Route_Detail&amp;Reduction_Priority'!S$1,FALSE)))</f>
        <v>-</v>
      </c>
      <c r="T126" s="175" t="str">
        <f>IF($B126="","",IF(VLOOKUP($B126,'RouteDetail&amp;ReductionPrioritySr'!$B$5:$T$566,'Route_Detail&amp;Reduction_Priority'!T$1,FALSE)="","",VLOOKUP($B126,'RouteDetail&amp;ReductionPrioritySr'!$B$5:$T$566,'Route_Detail&amp;Reduction_Priority'!T$1,FALSE)))</f>
        <v>-</v>
      </c>
      <c r="U126" s="348" t="str">
        <f>IF($B126="","",IF(VLOOKUP($B126,'RouteDetail&amp;ReductionPrioritySr'!$B$5:$AT$566,'Route_Detail&amp;Reduction_Priority'!U$1,FALSE)="","",VLOOKUP($B126,'RouteDetail&amp;ReductionPrioritySr'!$B$5:$AT$566,'Route_Detail&amp;Reduction_Priority'!U$1,FALSE)))</f>
        <v>Deleted</v>
      </c>
      <c r="V126" s="53" t="str">
        <f>IF($B126="","",IF(VLOOKUP($B126,'RouteDetail&amp;ReductionPrioritySr'!$B$5:$AT$566,'Route_Detail&amp;Reduction_Priority'!V$1,FALSE)=0,"",VLOOKUP($B126,'RouteDetail&amp;ReductionPrioritySr'!$B$5:$AT$566,'Route_Detail&amp;Reduction_Priority'!V$1,FALSE)))</f>
        <v>Restructure</v>
      </c>
      <c r="W126" s="358">
        <f>IF($B126="","",IF(VLOOKUP($B126,'RouteDetail&amp;ReductionPrioritySr'!$B$5:$AT$566,'Route_Detail&amp;Reduction_Priority'!W$1,FALSE)=0,"",VLOOKUP($B126,'RouteDetail&amp;ReductionPrioritySr'!$B$5:$AT$566,'Route_Detail&amp;Reduction_Priority'!W$1,FALSE)))</f>
        <v>42036</v>
      </c>
      <c r="X126" s="395" t="str">
        <f>IF($B126="","",IF(VLOOKUP($B126,'RouteDetail&amp;ReductionPrioritySr'!$B$5:$AT$566,'Route_Detail&amp;Reduction_Priority'!X$1,FALSE)="","",VLOOKUP($B126,'RouteDetail&amp;ReductionPrioritySr'!$B$5:$AT$566,'Route_Detail&amp;Reduction_Priority'!X$1,FALSE)))</f>
        <v>Delete</v>
      </c>
      <c r="Y126" s="110" t="str">
        <f>IF($B126="","",IF(VLOOKUP($B126,'RouteDetail&amp;ReductionPrioritySr'!$B$5:$AT$566,'Route_Detail&amp;Reduction_Priority'!Y$1,FALSE)="","",VLOOKUP($B126,'RouteDetail&amp;ReductionPrioritySr'!$B$5:$AT$566,'Route_Detail&amp;Reduction_Priority'!Y$1,FALSE)))</f>
        <v/>
      </c>
      <c r="Z126" s="178" t="str">
        <f>IF($B126="","",IF(VLOOKUP($B126,'RouteDetail&amp;ReductionPrioritySr'!$B$5:$AT$566,'Route_Detail&amp;Reduction_Priority'!Z$1,FALSE)="","",VLOOKUP($B126,'RouteDetail&amp;ReductionPrioritySr'!$B$5:$AT$566,'Route_Detail&amp;Reduction_Priority'!Z$1,FALSE)))</f>
        <v/>
      </c>
      <c r="AA126" s="178" t="str">
        <f>IF($B126="","",IF(VLOOKUP($B126,'RouteDetail&amp;ReductionPrioritySr'!$B$5:$AT$566,'Route_Detail&amp;Reduction_Priority'!AA$1,FALSE)="","",VLOOKUP($B126,'RouteDetail&amp;ReductionPrioritySr'!$B$5:$AT$566,'Route_Detail&amp;Reduction_Priority'!AA$1,FALSE)))</f>
        <v/>
      </c>
      <c r="AB126" s="178" t="str">
        <f>IF($B126="","",IF(VLOOKUP($B126,'RouteDetail&amp;ReductionPrioritySr'!$B$5:$AT$566,'Route_Detail&amp;Reduction_Priority'!AB$1,FALSE)="","",VLOOKUP($B126,'RouteDetail&amp;ReductionPrioritySr'!$B$5:$AT$566,'Route_Detail&amp;Reduction_Priority'!AB$1,FALSE)))</f>
        <v/>
      </c>
      <c r="AC126" s="178" t="str">
        <f>IF($B126="","",IF(VLOOKUP($B126,'RouteDetail&amp;ReductionPrioritySr'!$B$5:$AT$566,'Route_Detail&amp;Reduction_Priority'!AC$1,FALSE)="","",VLOOKUP($B126,'RouteDetail&amp;ReductionPrioritySr'!$B$5:$AT$566,'Route_Detail&amp;Reduction_Priority'!AC$1,FALSE)))</f>
        <v/>
      </c>
      <c r="AD126" s="350" t="str">
        <f>IF($B126="","",IF(VLOOKUP($B126,'RouteDetail&amp;ReductionPrioritySr'!$B$5:$AT$566,'Route_Detail&amp;Reduction_Priority'!AD$1,FALSE)=0,"",VLOOKUP($B126,'RouteDetail&amp;ReductionPrioritySr'!$B$5:$AT$566,'Route_Detail&amp;Reduction_Priority'!AD$1,FALSE)))</f>
        <v/>
      </c>
      <c r="AE126" s="397" t="str">
        <f>IF($B126="","",IF(VLOOKUP($B126,'RouteDetail&amp;ReductionPrioritySr'!$B$5:$AT$566,'Route_Detail&amp;Reduction_Priority'!AE$1,FALSE)=0,"",VLOOKUP($B126,'RouteDetail&amp;ReductionPrioritySr'!$B$5:$AT$566,'Route_Detail&amp;Reduction_Priority'!AE$1,FALSE)))</f>
        <v>In Lake Meridian and along 132nd Avenue SE and SE 240th Street, use revised Route 157.
Along SE 240th Street and James Street in Kent, use revised routes 164 and 168.
At the Kent/Des Moines Park-and-Ride, use revised routes 177 and 193 Express.
At the Kent Station, use Sounder commuter rail.</v>
      </c>
      <c r="AF126" s="147">
        <f>IF($B126="","",IF(VLOOKUP($B126,'RouteDetail&amp;ReductionPrioritySr'!$B$5:$AT$566,'Route_Detail&amp;Reduction_Priority'!AF$1,FALSE)="","",VLOOKUP($B126,'RouteDetail&amp;ReductionPrioritySr'!$B$5:$AT$566,'Route_Detail&amp;Reduction_Priority'!AF$1,FALSE)))</f>
        <v>1</v>
      </c>
      <c r="AG126" s="147">
        <f>IF($B126="","",IF(VLOOKUP($B126,'RouteDetail&amp;ReductionPrioritySr'!$B$5:$AT$566,'Route_Detail&amp;Reduction_Priority'!AG$1,FALSE)="","",VLOOKUP($B126,'RouteDetail&amp;ReductionPrioritySr'!$B$5:$AT$566,'Route_Detail&amp;Reduction_Priority'!AG$1,FALSE)))</f>
        <v>3</v>
      </c>
      <c r="AH126" s="147" t="str">
        <f>IF($B126="","",IF(VLOOKUP($B126,'RouteDetail&amp;ReductionPrioritySr'!$B$5:$AT$566,'Route_Detail&amp;Reduction_Priority'!AH$1,FALSE)="","",VLOOKUP($B126,'RouteDetail&amp;ReductionPrioritySr'!$B$5:$AT$566,'Route_Detail&amp;Reduction_Priority'!AH$1,FALSE)))</f>
        <v/>
      </c>
      <c r="AI126" s="147" t="str">
        <f>IF($B126="","",IF(VLOOKUP($B126,'RouteDetail&amp;ReductionPrioritySr'!$B$5:$AT$566,'Route_Detail&amp;Reduction_Priority'!AI$1,FALSE)="","",VLOOKUP($B126,'RouteDetail&amp;ReductionPrioritySr'!$B$5:$AT$566,'Route_Detail&amp;Reduction_Priority'!AI$1,FALSE)))</f>
        <v/>
      </c>
      <c r="AJ126" s="147" t="str">
        <f>IF($B126="","",IF(VLOOKUP($B126,'RouteDetail&amp;ReductionPrioritySr'!$B$5:$AT$566,'Route_Detail&amp;Reduction_Priority'!AJ$1,FALSE)="","",VLOOKUP($B126,'RouteDetail&amp;ReductionPrioritySr'!$B$5:$AT$566,'Route_Detail&amp;Reduction_Priority'!AJ$1,FALSE)))</f>
        <v/>
      </c>
      <c r="AK126" s="147" t="str">
        <f>IF($B126="","",IF(VLOOKUP($B126,'RouteDetail&amp;ReductionPrioritySr'!$B$5:$AT$566,'Route_Detail&amp;Reduction_Priority'!AK$1,FALSE)="","",VLOOKUP($B126,'RouteDetail&amp;ReductionPrioritySr'!$B$5:$AT$566,'Route_Detail&amp;Reduction_Priority'!AK$1,FALSE)))</f>
        <v/>
      </c>
    </row>
    <row r="127" spans="1:37" ht="15" customHeight="1" x14ac:dyDescent="0.25">
      <c r="A127">
        <v>105</v>
      </c>
      <c r="B127" s="110">
        <f>IF(HLOOKUP($C$3,'Route by Jurisdiction'!$A$1:$AP$214,A127,FALSE)="","",HLOOKUP($C$3,'Route by Jurisdiction'!$A$1:$AP$214,A127,FALSE))</f>
        <v>159</v>
      </c>
      <c r="C127" s="110" t="str">
        <f>IF($B127="","",IF(VLOOKUP($B127,'RouteDetail&amp;ReductionPrioritySr'!$B$5:$T$566,'Route_Detail&amp;Reduction_Priority'!C$1,FALSE)="","",VLOOKUP($B127,'RouteDetail&amp;ReductionPrioritySr'!$B$5:$T$566,'Route_Detail&amp;Reduction_Priority'!C$1,FALSE)))</f>
        <v>159*</v>
      </c>
      <c r="D127" s="71" t="str">
        <f>IF($B127="","",IF(VLOOKUP($B127,'RouteDetail&amp;ReductionPrioritySr'!$B$5:$T$566,'Route_Detail&amp;Reduction_Priority'!D$1,FALSE)="","",VLOOKUP($B127,'RouteDetail&amp;ReductionPrioritySr'!$B$5:$T$566,'Route_Detail&amp;Reduction_Priority'!D$1,FALSE)))</f>
        <v>Timberlane - Seattle CBD</v>
      </c>
      <c r="E127" s="170">
        <f>IF($B127="","",IF(VLOOKUP($B127,'RouteDetail&amp;ReductionPrioritySr'!$B$5:$T$566,'Route_Detail&amp;Reduction_Priority'!E$1,FALSE)="","",VLOOKUP($B127,'RouteDetail&amp;ReductionPrioritySr'!$B$5:$T$566,'Route_Detail&amp;Reduction_Priority'!E$1,FALSE)))</f>
        <v>20.399999999999999</v>
      </c>
      <c r="F127" s="162">
        <f>IF($B127="","",IF(VLOOKUP($B127,'RouteDetail&amp;ReductionPrioritySr'!$B$5:$T$566,'Route_Detail&amp;Reduction_Priority'!F$1,FALSE)="","",VLOOKUP($B127,'RouteDetail&amp;ReductionPrioritySr'!$B$5:$T$566,'Route_Detail&amp;Reduction_Priority'!F$1,FALSE)))</f>
        <v>14</v>
      </c>
      <c r="G127" s="162" t="str">
        <f>IF($B127="","",IF(VLOOKUP($B127,'RouteDetail&amp;ReductionPrioritySr'!$B$5:$T$566,'Route_Detail&amp;Reduction_Priority'!G$1,FALSE)="","",VLOOKUP($B127,'RouteDetail&amp;ReductionPrioritySr'!$B$5:$T$566,'Route_Detail&amp;Reduction_Priority'!G$1,FALSE)))</f>
        <v xml:space="preserve"> </v>
      </c>
      <c r="H127" s="162" t="str">
        <f>IF($B127="","",IF(VLOOKUP($B127,'RouteDetail&amp;ReductionPrioritySr'!$B$5:$T$566,'Route_Detail&amp;Reduction_Priority'!H$1,FALSE)="","",VLOOKUP($B127,'RouteDetail&amp;ReductionPrioritySr'!$B$5:$T$566,'Route_Detail&amp;Reduction_Priority'!H$1,FALSE)))</f>
        <v xml:space="preserve"> </v>
      </c>
      <c r="I127" s="162" t="str">
        <f>IF($B127="","",IF(VLOOKUP($B127,'RouteDetail&amp;ReductionPrioritySr'!$B$5:$T$566,'Route_Detail&amp;Reduction_Priority'!I$1,FALSE)="","",VLOOKUP($B127,'RouteDetail&amp;ReductionPrioritySr'!$B$5:$T$566,'Route_Detail&amp;Reduction_Priority'!I$1,FALSE)))</f>
        <v xml:space="preserve"> </v>
      </c>
      <c r="J127" s="171" t="str">
        <f>IF($B127="","",IF(VLOOKUP($B127,'RouteDetail&amp;ReductionPrioritySr'!$B$5:$T$566,'Route_Detail&amp;Reduction_Priority'!J$1,FALSE)="","",VLOOKUP($B127,'RouteDetail&amp;ReductionPrioritySr'!$B$5:$T$566,'Route_Detail&amp;Reduction_Priority'!J$1,FALSE)))</f>
        <v xml:space="preserve"> </v>
      </c>
      <c r="K127" s="62" t="str">
        <f>IF($B127="","",IF(VLOOKUP($B127,'RouteDetail&amp;ReductionPrioritySr'!$B$5:$T$566,'Route_Detail&amp;Reduction_Priority'!K$1,FALSE)="","",VLOOKUP($B127,'RouteDetail&amp;ReductionPrioritySr'!$B$5:$T$566,'Route_Detail&amp;Reduction_Priority'!K$1,FALSE)))</f>
        <v>Peak</v>
      </c>
      <c r="L127" s="62" t="str">
        <f>IF($B127="","",IF(VLOOKUP($B127,'RouteDetail&amp;ReductionPrioritySr'!$B$5:$T$566,'Route_Detail&amp;Reduction_Priority'!L$1,FALSE)="","",VLOOKUP($B127,'RouteDetail&amp;ReductionPrioritySr'!$B$5:$T$566,'Route_Detail&amp;Reduction_Priority'!L$1,FALSE)))</f>
        <v>Peak</v>
      </c>
      <c r="M127" s="110" t="str">
        <f>IF($B127="","",IF(VLOOKUP($B127,'RouteDetail&amp;ReductionPrioritySr'!$B$5:$T$566,'Route_Detail&amp;Reduction_Priority'!M$1,FALSE)="","",VLOOKUP($B127,'RouteDetail&amp;ReductionPrioritySr'!$B$5:$T$566,'Route_Detail&amp;Reduction_Priority'!M$1,FALSE)))</f>
        <v>No</v>
      </c>
      <c r="N127" s="112" t="str">
        <f>IF($B127="","",IF(VLOOKUP($B127,'RouteDetail&amp;ReductionPrioritySr'!$B$5:$T$566,'Route_Detail&amp;Reduction_Priority'!N$1,FALSE)="","",VLOOKUP($B127,'RouteDetail&amp;ReductionPrioritySr'!$B$5:$T$566,'Route_Detail&amp;Reduction_Priority'!N$1,FALSE)))</f>
        <v>No</v>
      </c>
      <c r="O127" s="110" t="str">
        <f>IF($B127="","",IF(VLOOKUP($B127,'RouteDetail&amp;ReductionPrioritySr'!$B$5:$T$566,'Route_Detail&amp;Reduction_Priority'!O$1,FALSE)="","",VLOOKUP($B127,'RouteDetail&amp;ReductionPrioritySr'!$B$5:$T$566,'Route_Detail&amp;Reduction_Priority'!O$1,FALSE)))</f>
        <v>Peak</v>
      </c>
      <c r="P127" s="111" t="str">
        <f>IF($B127="","",IF(VLOOKUP($B127,'RouteDetail&amp;ReductionPrioritySr'!$B$5:$T$566,'Route_Detail&amp;Reduction_Priority'!P$1,FALSE)="","",VLOOKUP($B127,'RouteDetail&amp;ReductionPrioritySr'!$B$5:$T$566,'Route_Detail&amp;Reduction_Priority'!P$1,FALSE)))</f>
        <v>Peak</v>
      </c>
      <c r="Q127" s="112" t="str">
        <f>IF($B127="","",IF(VLOOKUP($B127,'RouteDetail&amp;ReductionPrioritySr'!$B$5:$T$566,'Route_Detail&amp;Reduction_Priority'!Q$1,FALSE)="","",VLOOKUP($B127,'RouteDetail&amp;ReductionPrioritySr'!$B$5:$T$566,'Route_Detail&amp;Reduction_Priority'!Q$1,FALSE)))</f>
        <v>Peak</v>
      </c>
      <c r="R127" s="110">
        <f>IF($B127="","",IF(VLOOKUP($B127,'RouteDetail&amp;ReductionPrioritySr'!$B$5:$T$566,'Route_Detail&amp;Reduction_Priority'!R$1,FALSE)="","",VLOOKUP($B127,'RouteDetail&amp;ReductionPrioritySr'!$B$5:$T$566,'Route_Detail&amp;Reduction_Priority'!R$1,FALSE)))</f>
        <v>1</v>
      </c>
      <c r="S127" s="111" t="str">
        <f>IF($B127="","",IF(VLOOKUP($B127,'RouteDetail&amp;ReductionPrioritySr'!$B$5:$T$566,'Route_Detail&amp;Reduction_Priority'!S$1,FALSE)="","",VLOOKUP($B127,'RouteDetail&amp;ReductionPrioritySr'!$B$5:$T$566,'Route_Detail&amp;Reduction_Priority'!S$1,FALSE)))</f>
        <v>-</v>
      </c>
      <c r="T127" s="175" t="str">
        <f>IF($B127="","",IF(VLOOKUP($B127,'RouteDetail&amp;ReductionPrioritySr'!$B$5:$T$566,'Route_Detail&amp;Reduction_Priority'!T$1,FALSE)="","",VLOOKUP($B127,'RouteDetail&amp;ReductionPrioritySr'!$B$5:$T$566,'Route_Detail&amp;Reduction_Priority'!T$1,FALSE)))</f>
        <v>-</v>
      </c>
      <c r="U127" s="348" t="str">
        <f>IF($B127="","",IF(VLOOKUP($B127,'RouteDetail&amp;ReductionPrioritySr'!$B$5:$AT$566,'Route_Detail&amp;Reduction_Priority'!U$1,FALSE)="","",VLOOKUP($B127,'RouteDetail&amp;ReductionPrioritySr'!$B$5:$AT$566,'Route_Detail&amp;Reduction_Priority'!U$1,FALSE)))</f>
        <v>Deleted</v>
      </c>
      <c r="V127" s="53" t="str">
        <f>IF($B127="","",IF(VLOOKUP($B127,'RouteDetail&amp;ReductionPrioritySr'!$B$5:$AT$566,'Route_Detail&amp;Reduction_Priority'!V$1,FALSE)=0,"",VLOOKUP($B127,'RouteDetail&amp;ReductionPrioritySr'!$B$5:$AT$566,'Route_Detail&amp;Reduction_Priority'!V$1,FALSE)))</f>
        <v>Restructure</v>
      </c>
      <c r="W127" s="358">
        <f>IF($B127="","",IF(VLOOKUP($B127,'RouteDetail&amp;ReductionPrioritySr'!$B$5:$AT$566,'Route_Detail&amp;Reduction_Priority'!W$1,FALSE)=0,"",VLOOKUP($B127,'RouteDetail&amp;ReductionPrioritySr'!$B$5:$AT$566,'Route_Detail&amp;Reduction_Priority'!W$1,FALSE)))</f>
        <v>42036</v>
      </c>
      <c r="X127" s="395" t="str">
        <f>IF($B127="","",IF(VLOOKUP($B127,'RouteDetail&amp;ReductionPrioritySr'!$B$5:$AT$566,'Route_Detail&amp;Reduction_Priority'!X$1,FALSE)="","",VLOOKUP($B127,'RouteDetail&amp;ReductionPrioritySr'!$B$5:$AT$566,'Route_Detail&amp;Reduction_Priority'!X$1,FALSE)))</f>
        <v>Delete</v>
      </c>
      <c r="Y127" s="110" t="str">
        <f>IF($B127="","",IF(VLOOKUP($B127,'RouteDetail&amp;ReductionPrioritySr'!$B$5:$AT$566,'Route_Detail&amp;Reduction_Priority'!Y$1,FALSE)="","",VLOOKUP($B127,'RouteDetail&amp;ReductionPrioritySr'!$B$5:$AT$566,'Route_Detail&amp;Reduction_Priority'!Y$1,FALSE)))</f>
        <v/>
      </c>
      <c r="Z127" s="178" t="str">
        <f>IF($B127="","",IF(VLOOKUP($B127,'RouteDetail&amp;ReductionPrioritySr'!$B$5:$AT$566,'Route_Detail&amp;Reduction_Priority'!Z$1,FALSE)="","",VLOOKUP($B127,'RouteDetail&amp;ReductionPrioritySr'!$B$5:$AT$566,'Route_Detail&amp;Reduction_Priority'!Z$1,FALSE)))</f>
        <v/>
      </c>
      <c r="AA127" s="178" t="str">
        <f>IF($B127="","",IF(VLOOKUP($B127,'RouteDetail&amp;ReductionPrioritySr'!$B$5:$AT$566,'Route_Detail&amp;Reduction_Priority'!AA$1,FALSE)="","",VLOOKUP($B127,'RouteDetail&amp;ReductionPrioritySr'!$B$5:$AT$566,'Route_Detail&amp;Reduction_Priority'!AA$1,FALSE)))</f>
        <v/>
      </c>
      <c r="AB127" s="178" t="str">
        <f>IF($B127="","",IF(VLOOKUP($B127,'RouteDetail&amp;ReductionPrioritySr'!$B$5:$AT$566,'Route_Detail&amp;Reduction_Priority'!AB$1,FALSE)="","",VLOOKUP($B127,'RouteDetail&amp;ReductionPrioritySr'!$B$5:$AT$566,'Route_Detail&amp;Reduction_Priority'!AB$1,FALSE)))</f>
        <v/>
      </c>
      <c r="AC127" s="178" t="str">
        <f>IF($B127="","",IF(VLOOKUP($B127,'RouteDetail&amp;ReductionPrioritySr'!$B$5:$AT$566,'Route_Detail&amp;Reduction_Priority'!AC$1,FALSE)="","",VLOOKUP($B127,'RouteDetail&amp;ReductionPrioritySr'!$B$5:$AT$566,'Route_Detail&amp;Reduction_Priority'!AC$1,FALSE)))</f>
        <v/>
      </c>
      <c r="AD127" s="350" t="str">
        <f>IF($B127="","",IF(VLOOKUP($B127,'RouteDetail&amp;ReductionPrioritySr'!$B$5:$AT$566,'Route_Detail&amp;Reduction_Priority'!AD$1,FALSE)=0,"",VLOOKUP($B127,'RouteDetail&amp;ReductionPrioritySr'!$B$5:$AT$566,'Route_Detail&amp;Reduction_Priority'!AD$1,FALSE)))</f>
        <v/>
      </c>
      <c r="AE127" s="397" t="str">
        <f>IF($B127="","",IF(VLOOKUP($B127,'RouteDetail&amp;ReductionPrioritySr'!$B$5:$AT$566,'Route_Detail&amp;Reduction_Priority'!AE$1,FALSE)=0,"",VLOOKUP($B127,'RouteDetail&amp;ReductionPrioritySr'!$B$5:$AT$566,'Route_Detail&amp;Reduction_Priority'!AE$1,FALSE)))</f>
        <v>At the Lake Meridian Park-and-Ride, use revised Route 157.
East of 104th Ave SE, use revised routes 164 and 168.
Along Canyon Drive SE, use Route 169 (unchanged).
At the Kent/Des Moines Park-and-Ride, use revised routes 177 and 193 Express.</v>
      </c>
      <c r="AF127" s="147">
        <f>IF($B127="","",IF(VLOOKUP($B127,'RouteDetail&amp;ReductionPrioritySr'!$B$5:$AT$566,'Route_Detail&amp;Reduction_Priority'!AF$1,FALSE)="","",VLOOKUP($B127,'RouteDetail&amp;ReductionPrioritySr'!$B$5:$AT$566,'Route_Detail&amp;Reduction_Priority'!AF$1,FALSE)))</f>
        <v>1</v>
      </c>
      <c r="AG127" s="147">
        <f>IF($B127="","",IF(VLOOKUP($B127,'RouteDetail&amp;ReductionPrioritySr'!$B$5:$AT$566,'Route_Detail&amp;Reduction_Priority'!AG$1,FALSE)="","",VLOOKUP($B127,'RouteDetail&amp;ReductionPrioritySr'!$B$5:$AT$566,'Route_Detail&amp;Reduction_Priority'!AG$1,FALSE)))</f>
        <v>3</v>
      </c>
      <c r="AH127" s="147" t="str">
        <f>IF($B127="","",IF(VLOOKUP($B127,'RouteDetail&amp;ReductionPrioritySr'!$B$5:$AT$566,'Route_Detail&amp;Reduction_Priority'!AH$1,FALSE)="","",VLOOKUP($B127,'RouteDetail&amp;ReductionPrioritySr'!$B$5:$AT$566,'Route_Detail&amp;Reduction_Priority'!AH$1,FALSE)))</f>
        <v/>
      </c>
      <c r="AI127" s="147" t="str">
        <f>IF($B127="","",IF(VLOOKUP($B127,'RouteDetail&amp;ReductionPrioritySr'!$B$5:$AT$566,'Route_Detail&amp;Reduction_Priority'!AI$1,FALSE)="","",VLOOKUP($B127,'RouteDetail&amp;ReductionPrioritySr'!$B$5:$AT$566,'Route_Detail&amp;Reduction_Priority'!AI$1,FALSE)))</f>
        <v/>
      </c>
      <c r="AJ127" s="147" t="str">
        <f>IF($B127="","",IF(VLOOKUP($B127,'RouteDetail&amp;ReductionPrioritySr'!$B$5:$AT$566,'Route_Detail&amp;Reduction_Priority'!AJ$1,FALSE)="","",VLOOKUP($B127,'RouteDetail&amp;ReductionPrioritySr'!$B$5:$AT$566,'Route_Detail&amp;Reduction_Priority'!AJ$1,FALSE)))</f>
        <v/>
      </c>
      <c r="AK127" s="147" t="str">
        <f>IF($B127="","",IF(VLOOKUP($B127,'RouteDetail&amp;ReductionPrioritySr'!$B$5:$AT$566,'Route_Detail&amp;Reduction_Priority'!AK$1,FALSE)="","",VLOOKUP($B127,'RouteDetail&amp;ReductionPrioritySr'!$B$5:$AT$566,'Route_Detail&amp;Reduction_Priority'!AK$1,FALSE)))</f>
        <v/>
      </c>
    </row>
    <row r="128" spans="1:37" ht="15" customHeight="1" x14ac:dyDescent="0.25">
      <c r="A128">
        <v>106</v>
      </c>
      <c r="B128" s="110">
        <f>IF(HLOOKUP($C$3,'Route by Jurisdiction'!$A$1:$AP$214,A128,FALSE)="","",HLOOKUP($C$3,'Route by Jurisdiction'!$A$1:$AP$214,A128,FALSE))</f>
        <v>161</v>
      </c>
      <c r="C128" s="110" t="str">
        <f>IF($B128="","",IF(VLOOKUP($B128,'RouteDetail&amp;ReductionPrioritySr'!$B$5:$T$566,'Route_Detail&amp;Reduction_Priority'!C$1,FALSE)="","",VLOOKUP($B128,'RouteDetail&amp;ReductionPrioritySr'!$B$5:$T$566,'Route_Detail&amp;Reduction_Priority'!C$1,FALSE)))</f>
        <v>161*</v>
      </c>
      <c r="D128" s="71" t="str">
        <f>IF($B128="","",IF(VLOOKUP($B128,'RouteDetail&amp;ReductionPrioritySr'!$B$5:$T$566,'Route_Detail&amp;Reduction_Priority'!D$1,FALSE)="","",VLOOKUP($B128,'RouteDetail&amp;ReductionPrioritySr'!$B$5:$T$566,'Route_Detail&amp;Reduction_Priority'!D$1,FALSE)))</f>
        <v>Lake Meridian - Seattle CBD</v>
      </c>
      <c r="E128" s="170">
        <f>IF($B128="","",IF(VLOOKUP($B128,'RouteDetail&amp;ReductionPrioritySr'!$B$5:$T$566,'Route_Detail&amp;Reduction_Priority'!E$1,FALSE)="","",VLOOKUP($B128,'RouteDetail&amp;ReductionPrioritySr'!$B$5:$T$566,'Route_Detail&amp;Reduction_Priority'!E$1,FALSE)))</f>
        <v>18.8</v>
      </c>
      <c r="F128" s="162">
        <f>IF($B128="","",IF(VLOOKUP($B128,'RouteDetail&amp;ReductionPrioritySr'!$B$5:$T$566,'Route_Detail&amp;Reduction_Priority'!F$1,FALSE)="","",VLOOKUP($B128,'RouteDetail&amp;ReductionPrioritySr'!$B$5:$T$566,'Route_Detail&amp;Reduction_Priority'!F$1,FALSE)))</f>
        <v>10.7</v>
      </c>
      <c r="G128" s="162" t="str">
        <f>IF($B128="","",IF(VLOOKUP($B128,'RouteDetail&amp;ReductionPrioritySr'!$B$5:$T$566,'Route_Detail&amp;Reduction_Priority'!G$1,FALSE)="","",VLOOKUP($B128,'RouteDetail&amp;ReductionPrioritySr'!$B$5:$T$566,'Route_Detail&amp;Reduction_Priority'!G$1,FALSE)))</f>
        <v xml:space="preserve"> </v>
      </c>
      <c r="H128" s="162" t="str">
        <f>IF($B128="","",IF(VLOOKUP($B128,'RouteDetail&amp;ReductionPrioritySr'!$B$5:$T$566,'Route_Detail&amp;Reduction_Priority'!H$1,FALSE)="","",VLOOKUP($B128,'RouteDetail&amp;ReductionPrioritySr'!$B$5:$T$566,'Route_Detail&amp;Reduction_Priority'!H$1,FALSE)))</f>
        <v xml:space="preserve"> </v>
      </c>
      <c r="I128" s="162" t="str">
        <f>IF($B128="","",IF(VLOOKUP($B128,'RouteDetail&amp;ReductionPrioritySr'!$B$5:$T$566,'Route_Detail&amp;Reduction_Priority'!I$1,FALSE)="","",VLOOKUP($B128,'RouteDetail&amp;ReductionPrioritySr'!$B$5:$T$566,'Route_Detail&amp;Reduction_Priority'!I$1,FALSE)))</f>
        <v xml:space="preserve"> </v>
      </c>
      <c r="J128" s="171" t="str">
        <f>IF($B128="","",IF(VLOOKUP($B128,'RouteDetail&amp;ReductionPrioritySr'!$B$5:$T$566,'Route_Detail&amp;Reduction_Priority'!J$1,FALSE)="","",VLOOKUP($B128,'RouteDetail&amp;ReductionPrioritySr'!$B$5:$T$566,'Route_Detail&amp;Reduction_Priority'!J$1,FALSE)))</f>
        <v xml:space="preserve"> </v>
      </c>
      <c r="K128" s="62" t="str">
        <f>IF($B128="","",IF(VLOOKUP($B128,'RouteDetail&amp;ReductionPrioritySr'!$B$5:$T$566,'Route_Detail&amp;Reduction_Priority'!K$1,FALSE)="","",VLOOKUP($B128,'RouteDetail&amp;ReductionPrioritySr'!$B$5:$T$566,'Route_Detail&amp;Reduction_Priority'!K$1,FALSE)))</f>
        <v>Peak</v>
      </c>
      <c r="L128" s="62" t="str">
        <f>IF($B128="","",IF(VLOOKUP($B128,'RouteDetail&amp;ReductionPrioritySr'!$B$5:$T$566,'Route_Detail&amp;Reduction_Priority'!L$1,FALSE)="","",VLOOKUP($B128,'RouteDetail&amp;ReductionPrioritySr'!$B$5:$T$566,'Route_Detail&amp;Reduction_Priority'!L$1,FALSE)))</f>
        <v>Peak</v>
      </c>
      <c r="M128" s="110" t="str">
        <f>IF($B128="","",IF(VLOOKUP($B128,'RouteDetail&amp;ReductionPrioritySr'!$B$5:$T$566,'Route_Detail&amp;Reduction_Priority'!M$1,FALSE)="","",VLOOKUP($B128,'RouteDetail&amp;ReductionPrioritySr'!$B$5:$T$566,'Route_Detail&amp;Reduction_Priority'!M$1,FALSE)))</f>
        <v>Yes</v>
      </c>
      <c r="N128" s="112" t="str">
        <f>IF($B128="","",IF(VLOOKUP($B128,'RouteDetail&amp;ReductionPrioritySr'!$B$5:$T$566,'Route_Detail&amp;Reduction_Priority'!N$1,FALSE)="","",VLOOKUP($B128,'RouteDetail&amp;ReductionPrioritySr'!$B$5:$T$566,'Route_Detail&amp;Reduction_Priority'!N$1,FALSE)))</f>
        <v>No</v>
      </c>
      <c r="O128" s="110" t="str">
        <f>IF($B128="","",IF(VLOOKUP($B128,'RouteDetail&amp;ReductionPrioritySr'!$B$5:$T$566,'Route_Detail&amp;Reduction_Priority'!O$1,FALSE)="","",VLOOKUP($B128,'RouteDetail&amp;ReductionPrioritySr'!$B$5:$T$566,'Route_Detail&amp;Reduction_Priority'!O$1,FALSE)))</f>
        <v>Peak</v>
      </c>
      <c r="P128" s="111" t="str">
        <f>IF($B128="","",IF(VLOOKUP($B128,'RouteDetail&amp;ReductionPrioritySr'!$B$5:$T$566,'Route_Detail&amp;Reduction_Priority'!P$1,FALSE)="","",VLOOKUP($B128,'RouteDetail&amp;ReductionPrioritySr'!$B$5:$T$566,'Route_Detail&amp;Reduction_Priority'!P$1,FALSE)))</f>
        <v>Peak</v>
      </c>
      <c r="Q128" s="112" t="str">
        <f>IF($B128="","",IF(VLOOKUP($B128,'RouteDetail&amp;ReductionPrioritySr'!$B$5:$T$566,'Route_Detail&amp;Reduction_Priority'!Q$1,FALSE)="","",VLOOKUP($B128,'RouteDetail&amp;ReductionPrioritySr'!$B$5:$T$566,'Route_Detail&amp;Reduction_Priority'!Q$1,FALSE)))</f>
        <v>Peak</v>
      </c>
      <c r="R128" s="110">
        <f>IF($B128="","",IF(VLOOKUP($B128,'RouteDetail&amp;ReductionPrioritySr'!$B$5:$T$566,'Route_Detail&amp;Reduction_Priority'!R$1,FALSE)="","",VLOOKUP($B128,'RouteDetail&amp;ReductionPrioritySr'!$B$5:$T$566,'Route_Detail&amp;Reduction_Priority'!R$1,FALSE)))</f>
        <v>1</v>
      </c>
      <c r="S128" s="111" t="str">
        <f>IF($B128="","",IF(VLOOKUP($B128,'RouteDetail&amp;ReductionPrioritySr'!$B$5:$T$566,'Route_Detail&amp;Reduction_Priority'!S$1,FALSE)="","",VLOOKUP($B128,'RouteDetail&amp;ReductionPrioritySr'!$B$5:$T$566,'Route_Detail&amp;Reduction_Priority'!S$1,FALSE)))</f>
        <v>-</v>
      </c>
      <c r="T128" s="175" t="str">
        <f>IF($B128="","",IF(VLOOKUP($B128,'RouteDetail&amp;ReductionPrioritySr'!$B$5:$T$566,'Route_Detail&amp;Reduction_Priority'!T$1,FALSE)="","",VLOOKUP($B128,'RouteDetail&amp;ReductionPrioritySr'!$B$5:$T$566,'Route_Detail&amp;Reduction_Priority'!T$1,FALSE)))</f>
        <v>-</v>
      </c>
      <c r="U128" s="348" t="str">
        <f>IF($B128="","",IF(VLOOKUP($B128,'RouteDetail&amp;ReductionPrioritySr'!$B$5:$AT$566,'Route_Detail&amp;Reduction_Priority'!U$1,FALSE)="","",VLOOKUP($B128,'RouteDetail&amp;ReductionPrioritySr'!$B$5:$AT$566,'Route_Detail&amp;Reduction_Priority'!U$1,FALSE)))</f>
        <v>Deleted</v>
      </c>
      <c r="V128" s="53" t="str">
        <f>IF($B128="","",IF(VLOOKUP($B128,'RouteDetail&amp;ReductionPrioritySr'!$B$5:$AT$566,'Route_Detail&amp;Reduction_Priority'!V$1,FALSE)=0,"",VLOOKUP($B128,'RouteDetail&amp;ReductionPrioritySr'!$B$5:$AT$566,'Route_Detail&amp;Reduction_Priority'!V$1,FALSE)))</f>
        <v>Lowest performing</v>
      </c>
      <c r="W128" s="358">
        <f>IF($B128="","",IF(VLOOKUP($B128,'RouteDetail&amp;ReductionPrioritySr'!$B$5:$AT$566,'Route_Detail&amp;Reduction_Priority'!W$1,FALSE)=0,"",VLOOKUP($B128,'RouteDetail&amp;ReductionPrioritySr'!$B$5:$AT$566,'Route_Detail&amp;Reduction_Priority'!W$1,FALSE)))</f>
        <v>41883</v>
      </c>
      <c r="X128" s="395" t="str">
        <f>IF($B128="","",IF(VLOOKUP($B128,'RouteDetail&amp;ReductionPrioritySr'!$B$5:$AT$566,'Route_Detail&amp;Reduction_Priority'!X$1,FALSE)="","",VLOOKUP($B128,'RouteDetail&amp;ReductionPrioritySr'!$B$5:$AT$566,'Route_Detail&amp;Reduction_Priority'!X$1,FALSE)))</f>
        <v>Delete</v>
      </c>
      <c r="Y128" s="110" t="str">
        <f>IF($B128="","",IF(VLOOKUP($B128,'RouteDetail&amp;ReductionPrioritySr'!$B$5:$AT$566,'Route_Detail&amp;Reduction_Priority'!Y$1,FALSE)="","",VLOOKUP($B128,'RouteDetail&amp;ReductionPrioritySr'!$B$5:$AT$566,'Route_Detail&amp;Reduction_Priority'!Y$1,FALSE)))</f>
        <v/>
      </c>
      <c r="Z128" s="178" t="str">
        <f>IF($B128="","",IF(VLOOKUP($B128,'RouteDetail&amp;ReductionPrioritySr'!$B$5:$AT$566,'Route_Detail&amp;Reduction_Priority'!Z$1,FALSE)="","",VLOOKUP($B128,'RouteDetail&amp;ReductionPrioritySr'!$B$5:$AT$566,'Route_Detail&amp;Reduction_Priority'!Z$1,FALSE)))</f>
        <v/>
      </c>
      <c r="AA128" s="178" t="str">
        <f>IF($B128="","",IF(VLOOKUP($B128,'RouteDetail&amp;ReductionPrioritySr'!$B$5:$AT$566,'Route_Detail&amp;Reduction_Priority'!AA$1,FALSE)="","",VLOOKUP($B128,'RouteDetail&amp;ReductionPrioritySr'!$B$5:$AT$566,'Route_Detail&amp;Reduction_Priority'!AA$1,FALSE)))</f>
        <v/>
      </c>
      <c r="AB128" s="178" t="str">
        <f>IF($B128="","",IF(VLOOKUP($B128,'RouteDetail&amp;ReductionPrioritySr'!$B$5:$AT$566,'Route_Detail&amp;Reduction_Priority'!AB$1,FALSE)="","",VLOOKUP($B128,'RouteDetail&amp;ReductionPrioritySr'!$B$5:$AT$566,'Route_Detail&amp;Reduction_Priority'!AB$1,FALSE)))</f>
        <v/>
      </c>
      <c r="AC128" s="178" t="str">
        <f>IF($B128="","",IF(VLOOKUP($B128,'RouteDetail&amp;ReductionPrioritySr'!$B$5:$AT$566,'Route_Detail&amp;Reduction_Priority'!AC$1,FALSE)="","",VLOOKUP($B128,'RouteDetail&amp;ReductionPrioritySr'!$B$5:$AT$566,'Route_Detail&amp;Reduction_Priority'!AC$1,FALSE)))</f>
        <v/>
      </c>
      <c r="AD128" s="350" t="str">
        <f>IF($B128="","",IF(VLOOKUP($B128,'RouteDetail&amp;ReductionPrioritySr'!$B$5:$AT$566,'Route_Detail&amp;Reduction_Priority'!AD$1,FALSE)=0,"",VLOOKUP($B128,'RouteDetail&amp;ReductionPrioritySr'!$B$5:$AT$566,'Route_Detail&amp;Reduction_Priority'!AD$1,FALSE)))</f>
        <v/>
      </c>
      <c r="AE128" s="397" t="str">
        <f>IF($B128="","",IF(VLOOKUP($B128,'RouteDetail&amp;ReductionPrioritySr'!$B$5:$AT$566,'Route_Detail&amp;Reduction_Priority'!AE$1,FALSE)=0,"",VLOOKUP($B128,'RouteDetail&amp;ReductionPrioritySr'!$B$5:$AT$566,'Route_Detail&amp;Reduction_Priority'!AE$1,FALSE)))</f>
        <v>Along 104th Ave SE and 108th Ave SE, use Route 169 (unchanged).
In Tukwila, use revised Route 150.</v>
      </c>
      <c r="AF128" s="147">
        <f>IF($B128="","",IF(VLOOKUP($B128,'RouteDetail&amp;ReductionPrioritySr'!$B$5:$AT$566,'Route_Detail&amp;Reduction_Priority'!AF$1,FALSE)="","",VLOOKUP($B128,'RouteDetail&amp;ReductionPrioritySr'!$B$5:$AT$566,'Route_Detail&amp;Reduction_Priority'!AF$1,FALSE)))</f>
        <v>1</v>
      </c>
      <c r="AG128" s="147">
        <f>IF($B128="","",IF(VLOOKUP($B128,'RouteDetail&amp;ReductionPrioritySr'!$B$5:$AT$566,'Route_Detail&amp;Reduction_Priority'!AG$1,FALSE)="","",VLOOKUP($B128,'RouteDetail&amp;ReductionPrioritySr'!$B$5:$AT$566,'Route_Detail&amp;Reduction_Priority'!AG$1,FALSE)))</f>
        <v>2</v>
      </c>
      <c r="AH128" s="147" t="str">
        <f>IF($B128="","",IF(VLOOKUP($B128,'RouteDetail&amp;ReductionPrioritySr'!$B$5:$AT$566,'Route_Detail&amp;Reduction_Priority'!AH$1,FALSE)="","",VLOOKUP($B128,'RouteDetail&amp;ReductionPrioritySr'!$B$5:$AT$566,'Route_Detail&amp;Reduction_Priority'!AH$1,FALSE)))</f>
        <v/>
      </c>
      <c r="AI128" s="147" t="str">
        <f>IF($B128="","",IF(VLOOKUP($B128,'RouteDetail&amp;ReductionPrioritySr'!$B$5:$AT$566,'Route_Detail&amp;Reduction_Priority'!AI$1,FALSE)="","",VLOOKUP($B128,'RouteDetail&amp;ReductionPrioritySr'!$B$5:$AT$566,'Route_Detail&amp;Reduction_Priority'!AI$1,FALSE)))</f>
        <v/>
      </c>
      <c r="AJ128" s="147" t="str">
        <f>IF($B128="","",IF(VLOOKUP($B128,'RouteDetail&amp;ReductionPrioritySr'!$B$5:$AT$566,'Route_Detail&amp;Reduction_Priority'!AJ$1,FALSE)="","",VLOOKUP($B128,'RouteDetail&amp;ReductionPrioritySr'!$B$5:$AT$566,'Route_Detail&amp;Reduction_Priority'!AJ$1,FALSE)))</f>
        <v/>
      </c>
      <c r="AK128" s="147" t="str">
        <f>IF($B128="","",IF(VLOOKUP($B128,'RouteDetail&amp;ReductionPrioritySr'!$B$5:$AT$566,'Route_Detail&amp;Reduction_Priority'!AK$1,FALSE)="","",VLOOKUP($B128,'RouteDetail&amp;ReductionPrioritySr'!$B$5:$AT$566,'Route_Detail&amp;Reduction_Priority'!AK$1,FALSE)))</f>
        <v/>
      </c>
    </row>
    <row r="129" spans="1:37" ht="15" customHeight="1" x14ac:dyDescent="0.25">
      <c r="A129">
        <v>107</v>
      </c>
      <c r="B129" s="110">
        <f>IF(HLOOKUP($C$3,'Route by Jurisdiction'!$A$1:$AP$214,A129,FALSE)="","",HLOOKUP($C$3,'Route by Jurisdiction'!$A$1:$AP$214,A129,FALSE))</f>
        <v>164</v>
      </c>
      <c r="C129" s="110" t="str">
        <f>IF($B129="","",IF(VLOOKUP($B129,'RouteDetail&amp;ReductionPrioritySr'!$B$5:$T$566,'Route_Detail&amp;Reduction_Priority'!C$1,FALSE)="","",VLOOKUP($B129,'RouteDetail&amp;ReductionPrioritySr'!$B$5:$T$566,'Route_Detail&amp;Reduction_Priority'!C$1,FALSE)))</f>
        <v>164</v>
      </c>
      <c r="D129" s="71" t="str">
        <f>IF($B129="","",IF(VLOOKUP($B129,'RouteDetail&amp;ReductionPrioritySr'!$B$5:$T$566,'Route_Detail&amp;Reduction_Priority'!D$1,FALSE)="","",VLOOKUP($B129,'RouteDetail&amp;ReductionPrioritySr'!$B$5:$T$566,'Route_Detail&amp;Reduction_Priority'!D$1,FALSE)))</f>
        <v>Green River CC - Kent Station</v>
      </c>
      <c r="E129" s="170">
        <f>IF($B129="","",IF(VLOOKUP($B129,'RouteDetail&amp;ReductionPrioritySr'!$B$5:$T$566,'Route_Detail&amp;Reduction_Priority'!E$1,FALSE)="","",VLOOKUP($B129,'RouteDetail&amp;ReductionPrioritySr'!$B$5:$T$566,'Route_Detail&amp;Reduction_Priority'!E$1,FALSE)))</f>
        <v>44.9</v>
      </c>
      <c r="F129" s="162">
        <f>IF($B129="","",IF(VLOOKUP($B129,'RouteDetail&amp;ReductionPrioritySr'!$B$5:$T$566,'Route_Detail&amp;Reduction_Priority'!F$1,FALSE)="","",VLOOKUP($B129,'RouteDetail&amp;ReductionPrioritySr'!$B$5:$T$566,'Route_Detail&amp;Reduction_Priority'!F$1,FALSE)))</f>
        <v>13.2</v>
      </c>
      <c r="G129" s="162">
        <f>IF($B129="","",IF(VLOOKUP($B129,'RouteDetail&amp;ReductionPrioritySr'!$B$5:$T$566,'Route_Detail&amp;Reduction_Priority'!G$1,FALSE)="","",VLOOKUP($B129,'RouteDetail&amp;ReductionPrioritySr'!$B$5:$T$566,'Route_Detail&amp;Reduction_Priority'!G$1,FALSE)))</f>
        <v>45</v>
      </c>
      <c r="H129" s="162">
        <f>IF($B129="","",IF(VLOOKUP($B129,'RouteDetail&amp;ReductionPrioritySr'!$B$5:$T$566,'Route_Detail&amp;Reduction_Priority'!H$1,FALSE)="","",VLOOKUP($B129,'RouteDetail&amp;ReductionPrioritySr'!$B$5:$T$566,'Route_Detail&amp;Reduction_Priority'!H$1,FALSE)))</f>
        <v>16.2</v>
      </c>
      <c r="I129" s="162">
        <f>IF($B129="","",IF(VLOOKUP($B129,'RouteDetail&amp;ReductionPrioritySr'!$B$5:$T$566,'Route_Detail&amp;Reduction_Priority'!I$1,FALSE)="","",VLOOKUP($B129,'RouteDetail&amp;ReductionPrioritySr'!$B$5:$T$566,'Route_Detail&amp;Reduction_Priority'!I$1,FALSE)))</f>
        <v>29</v>
      </c>
      <c r="J129" s="171">
        <f>IF($B129="","",IF(VLOOKUP($B129,'RouteDetail&amp;ReductionPrioritySr'!$B$5:$T$566,'Route_Detail&amp;Reduction_Priority'!J$1,FALSE)="","",VLOOKUP($B129,'RouteDetail&amp;ReductionPrioritySr'!$B$5:$T$566,'Route_Detail&amp;Reduction_Priority'!J$1,FALSE)))</f>
        <v>8.4</v>
      </c>
      <c r="K129" s="62">
        <f>IF($B129="","",IF(VLOOKUP($B129,'RouteDetail&amp;ReductionPrioritySr'!$B$5:$T$566,'Route_Detail&amp;Reduction_Priority'!K$1,FALSE)="","",VLOOKUP($B129,'RouteDetail&amp;ReductionPrioritySr'!$B$5:$T$566,'Route_Detail&amp;Reduction_Priority'!K$1,FALSE)))</f>
        <v>37</v>
      </c>
      <c r="L129" s="62" t="str">
        <f>IF($B129="","",IF(VLOOKUP($B129,'RouteDetail&amp;ReductionPrioritySr'!$B$5:$T$566,'Route_Detail&amp;Reduction_Priority'!L$1,FALSE)="","",VLOOKUP($B129,'RouteDetail&amp;ReductionPrioritySr'!$B$5:$T$566,'Route_Detail&amp;Reduction_Priority'!L$1,FALSE)))</f>
        <v>Very Frequent</v>
      </c>
      <c r="M129" s="110" t="str">
        <f>IF($B129="","",IF(VLOOKUP($B129,'RouteDetail&amp;ReductionPrioritySr'!$B$5:$T$566,'Route_Detail&amp;Reduction_Priority'!M$1,FALSE)="","",VLOOKUP($B129,'RouteDetail&amp;ReductionPrioritySr'!$B$5:$T$566,'Route_Detail&amp;Reduction_Priority'!M$1,FALSE)))</f>
        <v/>
      </c>
      <c r="N129" s="112" t="str">
        <f>IF($B129="","",IF(VLOOKUP($B129,'RouteDetail&amp;ReductionPrioritySr'!$B$5:$T$566,'Route_Detail&amp;Reduction_Priority'!N$1,FALSE)="","",VLOOKUP($B129,'RouteDetail&amp;ReductionPrioritySr'!$B$5:$T$566,'Route_Detail&amp;Reduction_Priority'!N$1,FALSE)))</f>
        <v/>
      </c>
      <c r="O129" s="110" t="str">
        <f>IF($B129="","",IF(VLOOKUP($B129,'RouteDetail&amp;ReductionPrioritySr'!$B$5:$T$566,'Route_Detail&amp;Reduction_Priority'!O$1,FALSE)="","",VLOOKUP($B129,'RouteDetail&amp;ReductionPrioritySr'!$B$5:$T$566,'Route_Detail&amp;Reduction_Priority'!O$1,FALSE)))</f>
        <v>Below</v>
      </c>
      <c r="P129" s="111" t="str">
        <f>IF($B129="","",IF(VLOOKUP($B129,'RouteDetail&amp;ReductionPrioritySr'!$B$5:$T$566,'Route_Detail&amp;Reduction_Priority'!P$1,FALSE)="","",VLOOKUP($B129,'RouteDetail&amp;ReductionPrioritySr'!$B$5:$T$566,'Route_Detail&amp;Reduction_Priority'!P$1,FALSE)))</f>
        <v>Below</v>
      </c>
      <c r="Q129" s="112" t="str">
        <f>IF($B129="","",IF(VLOOKUP($B129,'RouteDetail&amp;ReductionPrioritySr'!$B$5:$T$566,'Route_Detail&amp;Reduction_Priority'!Q$1,FALSE)="","",VLOOKUP($B129,'RouteDetail&amp;ReductionPrioritySr'!$B$5:$T$566,'Route_Detail&amp;Reduction_Priority'!Q$1,FALSE)))</f>
        <v>Below</v>
      </c>
      <c r="R129" s="110" t="str">
        <f>IF($B129="","",IF(VLOOKUP($B129,'RouteDetail&amp;ReductionPrioritySr'!$B$5:$T$566,'Route_Detail&amp;Reduction_Priority'!R$1,FALSE)="","",VLOOKUP($B129,'RouteDetail&amp;ReductionPrioritySr'!$B$5:$T$566,'Route_Detail&amp;Reduction_Priority'!R$1,FALSE)))</f>
        <v>-</v>
      </c>
      <c r="S129" s="111" t="str">
        <f>IF($B129="","",IF(VLOOKUP($B129,'RouteDetail&amp;ReductionPrioritySr'!$B$5:$T$566,'Route_Detail&amp;Reduction_Priority'!S$1,FALSE)="","",VLOOKUP($B129,'RouteDetail&amp;ReductionPrioritySr'!$B$5:$T$566,'Route_Detail&amp;Reduction_Priority'!S$1,FALSE)))</f>
        <v>-</v>
      </c>
      <c r="T129" s="175" t="str">
        <f>IF($B129="","",IF(VLOOKUP($B129,'RouteDetail&amp;ReductionPrioritySr'!$B$5:$T$566,'Route_Detail&amp;Reduction_Priority'!T$1,FALSE)="","",VLOOKUP($B129,'RouteDetail&amp;ReductionPrioritySr'!$B$5:$T$566,'Route_Detail&amp;Reduction_Priority'!T$1,FALSE)))</f>
        <v>-</v>
      </c>
      <c r="U129" s="348" t="str">
        <f>IF($B129="","",IF(VLOOKUP($B129,'RouteDetail&amp;ReductionPrioritySr'!$B$5:$AT$566,'Route_Detail&amp;Reduction_Priority'!U$1,FALSE)="","",VLOOKUP($B129,'RouteDetail&amp;ReductionPrioritySr'!$B$5:$AT$566,'Route_Detail&amp;Reduction_Priority'!U$1,FALSE)))</f>
        <v>Unchanged</v>
      </c>
      <c r="V129" s="53" t="str">
        <f>IF($B129="","",IF(VLOOKUP($B129,'RouteDetail&amp;ReductionPrioritySr'!$B$5:$AT$566,'Route_Detail&amp;Reduction_Priority'!V$1,FALSE)=0,"",VLOOKUP($B129,'RouteDetail&amp;ReductionPrioritySr'!$B$5:$AT$566,'Route_Detail&amp;Reduction_Priority'!V$1,FALSE)))</f>
        <v/>
      </c>
      <c r="W129" s="358" t="str">
        <f>IF($B129="","",IF(VLOOKUP($B129,'RouteDetail&amp;ReductionPrioritySr'!$B$5:$AT$566,'Route_Detail&amp;Reduction_Priority'!W$1,FALSE)=0,"",VLOOKUP($B129,'RouteDetail&amp;ReductionPrioritySr'!$B$5:$AT$566,'Route_Detail&amp;Reduction_Priority'!W$1,FALSE)))</f>
        <v>N/A</v>
      </c>
      <c r="X129" s="395" t="str">
        <f>IF($B129="","",IF(VLOOKUP($B129,'RouteDetail&amp;ReductionPrioritySr'!$B$5:$AT$566,'Route_Detail&amp;Reduction_Priority'!X$1,FALSE)="","",VLOOKUP($B129,'RouteDetail&amp;ReductionPrioritySr'!$B$5:$AT$566,'Route_Detail&amp;Reduction_Priority'!X$1,FALSE)))</f>
        <v>Unchanged</v>
      </c>
      <c r="Y129" s="110">
        <f>IF($B129="","",IF(VLOOKUP($B129,'RouteDetail&amp;ReductionPrioritySr'!$B$5:$AT$566,'Route_Detail&amp;Reduction_Priority'!Y$1,FALSE)="","",VLOOKUP($B129,'RouteDetail&amp;ReductionPrioritySr'!$B$5:$AT$566,'Route_Detail&amp;Reduction_Priority'!Y$1,FALSE)))</f>
        <v>30</v>
      </c>
      <c r="Z129" s="178">
        <f>IF($B129="","",IF(VLOOKUP($B129,'RouteDetail&amp;ReductionPrioritySr'!$B$5:$AT$566,'Route_Detail&amp;Reduction_Priority'!Z$1,FALSE)="","",VLOOKUP($B129,'RouteDetail&amp;ReductionPrioritySr'!$B$5:$AT$566,'Route_Detail&amp;Reduction_Priority'!Z$1,FALSE)))</f>
        <v>30</v>
      </c>
      <c r="AA129" s="178">
        <f>IF($B129="","",IF(VLOOKUP($B129,'RouteDetail&amp;ReductionPrioritySr'!$B$5:$AT$566,'Route_Detail&amp;Reduction_Priority'!AA$1,FALSE)="","",VLOOKUP($B129,'RouteDetail&amp;ReductionPrioritySr'!$B$5:$AT$566,'Route_Detail&amp;Reduction_Priority'!AA$1,FALSE)))</f>
        <v>60</v>
      </c>
      <c r="AB129" s="178">
        <f>IF($B129="","",IF(VLOOKUP($B129,'RouteDetail&amp;ReductionPrioritySr'!$B$5:$AT$566,'Route_Detail&amp;Reduction_Priority'!AB$1,FALSE)="","",VLOOKUP($B129,'RouteDetail&amp;ReductionPrioritySr'!$B$5:$AT$566,'Route_Detail&amp;Reduction_Priority'!AB$1,FALSE)))</f>
        <v>60</v>
      </c>
      <c r="AC129" s="178" t="str">
        <f>IF($B129="","",IF(VLOOKUP($B129,'RouteDetail&amp;ReductionPrioritySr'!$B$5:$AT$566,'Route_Detail&amp;Reduction_Priority'!AC$1,FALSE)="","",VLOOKUP($B129,'RouteDetail&amp;ReductionPrioritySr'!$B$5:$AT$566,'Route_Detail&amp;Reduction_Priority'!AC$1,FALSE)))</f>
        <v/>
      </c>
      <c r="AD129" s="350" t="str">
        <f>IF($B129="","",IF(VLOOKUP($B129,'RouteDetail&amp;ReductionPrioritySr'!$B$5:$AT$566,'Route_Detail&amp;Reduction_Priority'!AD$1,FALSE)=0,"",VLOOKUP($B129,'RouteDetail&amp;ReductionPrioritySr'!$B$5:$AT$566,'Route_Detail&amp;Reduction_Priority'!AD$1,FALSE)))</f>
        <v>Before 10:00 PM</v>
      </c>
      <c r="AE129" s="397" t="str">
        <f>IF($B129="","",IF(VLOOKUP($B129,'RouteDetail&amp;ReductionPrioritySr'!$B$5:$AT$566,'Route_Detail&amp;Reduction_Priority'!AE$1,FALSE)=0,"",VLOOKUP($B129,'RouteDetail&amp;ReductionPrioritySr'!$B$5:$AT$566,'Route_Detail&amp;Reduction_Priority'!AE$1,FALSE)))</f>
        <v/>
      </c>
      <c r="AF129" s="147">
        <f>IF($B129="","",IF(VLOOKUP($B129,'RouteDetail&amp;ReductionPrioritySr'!$B$5:$AT$566,'Route_Detail&amp;Reduction_Priority'!AF$1,FALSE)="","",VLOOKUP($B129,'RouteDetail&amp;ReductionPrioritySr'!$B$5:$AT$566,'Route_Detail&amp;Reduction_Priority'!AF$1,FALSE)))</f>
        <v>4</v>
      </c>
      <c r="AG129" s="147">
        <f>IF($B129="","",IF(VLOOKUP($B129,'RouteDetail&amp;ReductionPrioritySr'!$B$5:$AT$566,'Route_Detail&amp;Reduction_Priority'!AG$1,FALSE)="","",VLOOKUP($B129,'RouteDetail&amp;ReductionPrioritySr'!$B$5:$AT$566,'Route_Detail&amp;Reduction_Priority'!AG$1,FALSE)))</f>
        <v>4</v>
      </c>
      <c r="AH129" s="147">
        <f>IF($B129="","",IF(VLOOKUP($B129,'RouteDetail&amp;ReductionPrioritySr'!$B$5:$AT$566,'Route_Detail&amp;Reduction_Priority'!AH$1,FALSE)="","",VLOOKUP($B129,'RouteDetail&amp;ReductionPrioritySr'!$B$5:$AT$566,'Route_Detail&amp;Reduction_Priority'!AH$1,FALSE)))</f>
        <v>4</v>
      </c>
      <c r="AI129" s="147">
        <f>IF($B129="","",IF(VLOOKUP($B129,'RouteDetail&amp;ReductionPrioritySr'!$B$5:$AT$566,'Route_Detail&amp;Reduction_Priority'!AI$1,FALSE)="","",VLOOKUP($B129,'RouteDetail&amp;ReductionPrioritySr'!$B$5:$AT$566,'Route_Detail&amp;Reduction_Priority'!AI$1,FALSE)))</f>
        <v>4</v>
      </c>
      <c r="AJ129" s="147">
        <f>IF($B129="","",IF(VLOOKUP($B129,'RouteDetail&amp;ReductionPrioritySr'!$B$5:$AT$566,'Route_Detail&amp;Reduction_Priority'!AJ$1,FALSE)="","",VLOOKUP($B129,'RouteDetail&amp;ReductionPrioritySr'!$B$5:$AT$566,'Route_Detail&amp;Reduction_Priority'!AJ$1,FALSE)))</f>
        <v>4</v>
      </c>
      <c r="AK129" s="147">
        <f>IF($B129="","",IF(VLOOKUP($B129,'RouteDetail&amp;ReductionPrioritySr'!$B$5:$AT$566,'Route_Detail&amp;Reduction_Priority'!AK$1,FALSE)="","",VLOOKUP($B129,'RouteDetail&amp;ReductionPrioritySr'!$B$5:$AT$566,'Route_Detail&amp;Reduction_Priority'!AK$1,FALSE)))</f>
        <v>4</v>
      </c>
    </row>
    <row r="130" spans="1:37" ht="15" customHeight="1" x14ac:dyDescent="0.25">
      <c r="A130">
        <v>108</v>
      </c>
      <c r="B130" s="110">
        <f>IF(HLOOKUP($C$3,'Route by Jurisdiction'!$A$1:$AP$214,A130,FALSE)="","",HLOOKUP($C$3,'Route by Jurisdiction'!$A$1:$AP$214,A130,FALSE))</f>
        <v>166</v>
      </c>
      <c r="C130" s="110" t="str">
        <f>IF($B130="","",IF(VLOOKUP($B130,'RouteDetail&amp;ReductionPrioritySr'!$B$5:$T$566,'Route_Detail&amp;Reduction_Priority'!C$1,FALSE)="","",VLOOKUP($B130,'RouteDetail&amp;ReductionPrioritySr'!$B$5:$T$566,'Route_Detail&amp;Reduction_Priority'!C$1,FALSE)))</f>
        <v>166</v>
      </c>
      <c r="D130" s="71" t="str">
        <f>IF($B130="","",IF(VLOOKUP($B130,'RouteDetail&amp;ReductionPrioritySr'!$B$5:$T$566,'Route_Detail&amp;Reduction_Priority'!D$1,FALSE)="","",VLOOKUP($B130,'RouteDetail&amp;ReductionPrioritySr'!$B$5:$T$566,'Route_Detail&amp;Reduction_Priority'!D$1,FALSE)))</f>
        <v>Kent Station - Burien TC</v>
      </c>
      <c r="E130" s="170">
        <f>IF($B130="","",IF(VLOOKUP($B130,'RouteDetail&amp;ReductionPrioritySr'!$B$5:$T$566,'Route_Detail&amp;Reduction_Priority'!E$1,FALSE)="","",VLOOKUP($B130,'RouteDetail&amp;ReductionPrioritySr'!$B$5:$T$566,'Route_Detail&amp;Reduction_Priority'!E$1,FALSE)))</f>
        <v>26.6</v>
      </c>
      <c r="F130" s="162">
        <f>IF($B130="","",IF(VLOOKUP($B130,'RouteDetail&amp;ReductionPrioritySr'!$B$5:$T$566,'Route_Detail&amp;Reduction_Priority'!F$1,FALSE)="","",VLOOKUP($B130,'RouteDetail&amp;ReductionPrioritySr'!$B$5:$T$566,'Route_Detail&amp;Reduction_Priority'!F$1,FALSE)))</f>
        <v>8.1999999999999993</v>
      </c>
      <c r="G130" s="162">
        <f>IF($B130="","",IF(VLOOKUP($B130,'RouteDetail&amp;ReductionPrioritySr'!$B$5:$T$566,'Route_Detail&amp;Reduction_Priority'!G$1,FALSE)="","",VLOOKUP($B130,'RouteDetail&amp;ReductionPrioritySr'!$B$5:$T$566,'Route_Detail&amp;Reduction_Priority'!G$1,FALSE)))</f>
        <v>30.7</v>
      </c>
      <c r="H130" s="162">
        <f>IF($B130="","",IF(VLOOKUP($B130,'RouteDetail&amp;ReductionPrioritySr'!$B$5:$T$566,'Route_Detail&amp;Reduction_Priority'!H$1,FALSE)="","",VLOOKUP($B130,'RouteDetail&amp;ReductionPrioritySr'!$B$5:$T$566,'Route_Detail&amp;Reduction_Priority'!H$1,FALSE)))</f>
        <v>9.6</v>
      </c>
      <c r="I130" s="162">
        <f>IF($B130="","",IF(VLOOKUP($B130,'RouteDetail&amp;ReductionPrioritySr'!$B$5:$T$566,'Route_Detail&amp;Reduction_Priority'!I$1,FALSE)="","",VLOOKUP($B130,'RouteDetail&amp;ReductionPrioritySr'!$B$5:$T$566,'Route_Detail&amp;Reduction_Priority'!I$1,FALSE)))</f>
        <v>19.2</v>
      </c>
      <c r="J130" s="171">
        <f>IF($B130="","",IF(VLOOKUP($B130,'RouteDetail&amp;ReductionPrioritySr'!$B$5:$T$566,'Route_Detail&amp;Reduction_Priority'!J$1,FALSE)="","",VLOOKUP($B130,'RouteDetail&amp;ReductionPrioritySr'!$B$5:$T$566,'Route_Detail&amp;Reduction_Priority'!J$1,FALSE)))</f>
        <v>5.6</v>
      </c>
      <c r="K130" s="62">
        <f>IF($B130="","",IF(VLOOKUP($B130,'RouteDetail&amp;ReductionPrioritySr'!$B$5:$T$566,'Route_Detail&amp;Reduction_Priority'!K$1,FALSE)="","",VLOOKUP($B130,'RouteDetail&amp;ReductionPrioritySr'!$B$5:$T$566,'Route_Detail&amp;Reduction_Priority'!K$1,FALSE)))</f>
        <v>48</v>
      </c>
      <c r="L130" s="62" t="str">
        <f>IF($B130="","",IF(VLOOKUP($B130,'RouteDetail&amp;ReductionPrioritySr'!$B$5:$T$566,'Route_Detail&amp;Reduction_Priority'!L$1,FALSE)="","",VLOOKUP($B130,'RouteDetail&amp;ReductionPrioritySr'!$B$5:$T$566,'Route_Detail&amp;Reduction_Priority'!L$1,FALSE)))</f>
        <v>Local</v>
      </c>
      <c r="M130" s="110" t="str">
        <f>IF($B130="","",IF(VLOOKUP($B130,'RouteDetail&amp;ReductionPrioritySr'!$B$5:$T$566,'Route_Detail&amp;Reduction_Priority'!M$1,FALSE)="","",VLOOKUP($B130,'RouteDetail&amp;ReductionPrioritySr'!$B$5:$T$566,'Route_Detail&amp;Reduction_Priority'!M$1,FALSE)))</f>
        <v/>
      </c>
      <c r="N130" s="112" t="str">
        <f>IF($B130="","",IF(VLOOKUP($B130,'RouteDetail&amp;ReductionPrioritySr'!$B$5:$T$566,'Route_Detail&amp;Reduction_Priority'!N$1,FALSE)="","",VLOOKUP($B130,'RouteDetail&amp;ReductionPrioritySr'!$B$5:$T$566,'Route_Detail&amp;Reduction_Priority'!N$1,FALSE)))</f>
        <v/>
      </c>
      <c r="O130" s="110" t="str">
        <f>IF($B130="","",IF(VLOOKUP($B130,'RouteDetail&amp;ReductionPrioritySr'!$B$5:$T$566,'Route_Detail&amp;Reduction_Priority'!O$1,FALSE)="","",VLOOKUP($B130,'RouteDetail&amp;ReductionPrioritySr'!$B$5:$T$566,'Route_Detail&amp;Reduction_Priority'!O$1,FALSE)))</f>
        <v>At</v>
      </c>
      <c r="P130" s="111" t="str">
        <f>IF($B130="","",IF(VLOOKUP($B130,'RouteDetail&amp;ReductionPrioritySr'!$B$5:$T$566,'Route_Detail&amp;Reduction_Priority'!P$1,FALSE)="","",VLOOKUP($B130,'RouteDetail&amp;ReductionPrioritySr'!$B$5:$T$566,'Route_Detail&amp;Reduction_Priority'!P$1,FALSE)))</f>
        <v>At</v>
      </c>
      <c r="Q130" s="112" t="str">
        <f>IF($B130="","",IF(VLOOKUP($B130,'RouteDetail&amp;ReductionPrioritySr'!$B$5:$T$566,'Route_Detail&amp;Reduction_Priority'!Q$1,FALSE)="","",VLOOKUP($B130,'RouteDetail&amp;ReductionPrioritySr'!$B$5:$T$566,'Route_Detail&amp;Reduction_Priority'!Q$1,FALSE)))</f>
        <v>At</v>
      </c>
      <c r="R130" s="110" t="str">
        <f>IF($B130="","",IF(VLOOKUP($B130,'RouteDetail&amp;ReductionPrioritySr'!$B$5:$T$566,'Route_Detail&amp;Reduction_Priority'!R$1,FALSE)="","",VLOOKUP($B130,'RouteDetail&amp;ReductionPrioritySr'!$B$5:$T$566,'Route_Detail&amp;Reduction_Priority'!R$1,FALSE)))</f>
        <v>-</v>
      </c>
      <c r="S130" s="111" t="str">
        <f>IF($B130="","",IF(VLOOKUP($B130,'RouteDetail&amp;ReductionPrioritySr'!$B$5:$T$566,'Route_Detail&amp;Reduction_Priority'!S$1,FALSE)="","",VLOOKUP($B130,'RouteDetail&amp;ReductionPrioritySr'!$B$5:$T$566,'Route_Detail&amp;Reduction_Priority'!S$1,FALSE)))</f>
        <v>-</v>
      </c>
      <c r="T130" s="175" t="str">
        <f>IF($B130="","",IF(VLOOKUP($B130,'RouteDetail&amp;ReductionPrioritySr'!$B$5:$T$566,'Route_Detail&amp;Reduction_Priority'!T$1,FALSE)="","",VLOOKUP($B130,'RouteDetail&amp;ReductionPrioritySr'!$B$5:$T$566,'Route_Detail&amp;Reduction_Priority'!T$1,FALSE)))</f>
        <v>-</v>
      </c>
      <c r="U130" s="348" t="str">
        <f>IF($B130="","",IF(VLOOKUP($B130,'RouteDetail&amp;ReductionPrioritySr'!$B$5:$AT$566,'Route_Detail&amp;Reduction_Priority'!U$1,FALSE)="","",VLOOKUP($B130,'RouteDetail&amp;ReductionPrioritySr'!$B$5:$AT$566,'Route_Detail&amp;Reduction_Priority'!U$1,FALSE)))</f>
        <v>Unchanged</v>
      </c>
      <c r="V130" s="53" t="str">
        <f>IF($B130="","",IF(VLOOKUP($B130,'RouteDetail&amp;ReductionPrioritySr'!$B$5:$AT$566,'Route_Detail&amp;Reduction_Priority'!V$1,FALSE)=0,"",VLOOKUP($B130,'RouteDetail&amp;ReductionPrioritySr'!$B$5:$AT$566,'Route_Detail&amp;Reduction_Priority'!V$1,FALSE)))</f>
        <v/>
      </c>
      <c r="W130" s="358" t="str">
        <f>IF($B130="","",IF(VLOOKUP($B130,'RouteDetail&amp;ReductionPrioritySr'!$B$5:$AT$566,'Route_Detail&amp;Reduction_Priority'!W$1,FALSE)=0,"",VLOOKUP($B130,'RouteDetail&amp;ReductionPrioritySr'!$B$5:$AT$566,'Route_Detail&amp;Reduction_Priority'!W$1,FALSE)))</f>
        <v>N/A</v>
      </c>
      <c r="X130" s="395" t="str">
        <f>IF($B130="","",IF(VLOOKUP($B130,'RouteDetail&amp;ReductionPrioritySr'!$B$5:$AT$566,'Route_Detail&amp;Reduction_Priority'!X$1,FALSE)="","",VLOOKUP($B130,'RouteDetail&amp;ReductionPrioritySr'!$B$5:$AT$566,'Route_Detail&amp;Reduction_Priority'!X$1,FALSE)))</f>
        <v>Unchanged</v>
      </c>
      <c r="Y130" s="110">
        <f>IF($B130="","",IF(VLOOKUP($B130,'RouteDetail&amp;ReductionPrioritySr'!$B$5:$AT$566,'Route_Detail&amp;Reduction_Priority'!Y$1,FALSE)="","",VLOOKUP($B130,'RouteDetail&amp;ReductionPrioritySr'!$B$5:$AT$566,'Route_Detail&amp;Reduction_Priority'!Y$1,FALSE)))</f>
        <v>30</v>
      </c>
      <c r="Z130" s="178">
        <f>IF($B130="","",IF(VLOOKUP($B130,'RouteDetail&amp;ReductionPrioritySr'!$B$5:$AT$566,'Route_Detail&amp;Reduction_Priority'!Z$1,FALSE)="","",VLOOKUP($B130,'RouteDetail&amp;ReductionPrioritySr'!$B$5:$AT$566,'Route_Detail&amp;Reduction_Priority'!Z$1,FALSE)))</f>
        <v>30</v>
      </c>
      <c r="AA130" s="178">
        <f>IF($B130="","",IF(VLOOKUP($B130,'RouteDetail&amp;ReductionPrioritySr'!$B$5:$AT$566,'Route_Detail&amp;Reduction_Priority'!AA$1,FALSE)="","",VLOOKUP($B130,'RouteDetail&amp;ReductionPrioritySr'!$B$5:$AT$566,'Route_Detail&amp;Reduction_Priority'!AA$1,FALSE)))</f>
        <v>60</v>
      </c>
      <c r="AB130" s="178">
        <f>IF($B130="","",IF(VLOOKUP($B130,'RouteDetail&amp;ReductionPrioritySr'!$B$5:$AT$566,'Route_Detail&amp;Reduction_Priority'!AB$1,FALSE)="","",VLOOKUP($B130,'RouteDetail&amp;ReductionPrioritySr'!$B$5:$AT$566,'Route_Detail&amp;Reduction_Priority'!AB$1,FALSE)))</f>
        <v>30</v>
      </c>
      <c r="AC130" s="178">
        <f>IF($B130="","",IF(VLOOKUP($B130,'RouteDetail&amp;ReductionPrioritySr'!$B$5:$AT$566,'Route_Detail&amp;Reduction_Priority'!AC$1,FALSE)="","",VLOOKUP($B130,'RouteDetail&amp;ReductionPrioritySr'!$B$5:$AT$566,'Route_Detail&amp;Reduction_Priority'!AC$1,FALSE)))</f>
        <v>60</v>
      </c>
      <c r="AD130" s="350" t="str">
        <f>IF($B130="","",IF(VLOOKUP($B130,'RouteDetail&amp;ReductionPrioritySr'!$B$5:$AT$566,'Route_Detail&amp;Reduction_Priority'!AD$1,FALSE)=0,"",VLOOKUP($B130,'RouteDetail&amp;ReductionPrioritySr'!$B$5:$AT$566,'Route_Detail&amp;Reduction_Priority'!AD$1,FALSE)))</f>
        <v>Before 11:00 PM</v>
      </c>
      <c r="AE130" s="397" t="str">
        <f>IF($B130="","",IF(VLOOKUP($B130,'RouteDetail&amp;ReductionPrioritySr'!$B$5:$AT$566,'Route_Detail&amp;Reduction_Priority'!AE$1,FALSE)=0,"",VLOOKUP($B130,'RouteDetail&amp;ReductionPrioritySr'!$B$5:$AT$566,'Route_Detail&amp;Reduction_Priority'!AE$1,FALSE)))</f>
        <v/>
      </c>
      <c r="AF130" s="147">
        <f>IF($B130="","",IF(VLOOKUP($B130,'RouteDetail&amp;ReductionPrioritySr'!$B$5:$AT$566,'Route_Detail&amp;Reduction_Priority'!AF$1,FALSE)="","",VLOOKUP($B130,'RouteDetail&amp;ReductionPrioritySr'!$B$5:$AT$566,'Route_Detail&amp;Reduction_Priority'!AF$1,FALSE)))</f>
        <v>4</v>
      </c>
      <c r="AG130" s="147">
        <f>IF($B130="","",IF(VLOOKUP($B130,'RouteDetail&amp;ReductionPrioritySr'!$B$5:$AT$566,'Route_Detail&amp;Reduction_Priority'!AG$1,FALSE)="","",VLOOKUP($B130,'RouteDetail&amp;ReductionPrioritySr'!$B$5:$AT$566,'Route_Detail&amp;Reduction_Priority'!AG$1,FALSE)))</f>
        <v>4</v>
      </c>
      <c r="AH130" s="147">
        <f>IF($B130="","",IF(VLOOKUP($B130,'RouteDetail&amp;ReductionPrioritySr'!$B$5:$AT$566,'Route_Detail&amp;Reduction_Priority'!AH$1,FALSE)="","",VLOOKUP($B130,'RouteDetail&amp;ReductionPrioritySr'!$B$5:$AT$566,'Route_Detail&amp;Reduction_Priority'!AH$1,FALSE)))</f>
        <v>4</v>
      </c>
      <c r="AI130" s="147">
        <f>IF($B130="","",IF(VLOOKUP($B130,'RouteDetail&amp;ReductionPrioritySr'!$B$5:$AT$566,'Route_Detail&amp;Reduction_Priority'!AI$1,FALSE)="","",VLOOKUP($B130,'RouteDetail&amp;ReductionPrioritySr'!$B$5:$AT$566,'Route_Detail&amp;Reduction_Priority'!AI$1,FALSE)))</f>
        <v>4</v>
      </c>
      <c r="AJ130" s="147">
        <f>IF($B130="","",IF(VLOOKUP($B130,'RouteDetail&amp;ReductionPrioritySr'!$B$5:$AT$566,'Route_Detail&amp;Reduction_Priority'!AJ$1,FALSE)="","",VLOOKUP($B130,'RouteDetail&amp;ReductionPrioritySr'!$B$5:$AT$566,'Route_Detail&amp;Reduction_Priority'!AJ$1,FALSE)))</f>
        <v>4</v>
      </c>
      <c r="AK130" s="147">
        <f>IF($B130="","",IF(VLOOKUP($B130,'RouteDetail&amp;ReductionPrioritySr'!$B$5:$AT$566,'Route_Detail&amp;Reduction_Priority'!AK$1,FALSE)="","",VLOOKUP($B130,'RouteDetail&amp;ReductionPrioritySr'!$B$5:$AT$566,'Route_Detail&amp;Reduction_Priority'!AK$1,FALSE)))</f>
        <v>3</v>
      </c>
    </row>
    <row r="131" spans="1:37" ht="15" customHeight="1" x14ac:dyDescent="0.25">
      <c r="A131">
        <v>109</v>
      </c>
      <c r="B131" s="110">
        <f>IF(HLOOKUP($C$3,'Route by Jurisdiction'!$A$1:$AP$214,A131,FALSE)="","",HLOOKUP($C$3,'Route by Jurisdiction'!$A$1:$AP$214,A131,FALSE))</f>
        <v>167</v>
      </c>
      <c r="C131" s="110" t="str">
        <f>IF($B131="","",IF(VLOOKUP($B131,'RouteDetail&amp;ReductionPrioritySr'!$B$5:$T$566,'Route_Detail&amp;Reduction_Priority'!C$1,FALSE)="","",VLOOKUP($B131,'RouteDetail&amp;ReductionPrioritySr'!$B$5:$T$566,'Route_Detail&amp;Reduction_Priority'!C$1,FALSE)))</f>
        <v>167*</v>
      </c>
      <c r="D131" s="71" t="str">
        <f>IF($B131="","",IF(VLOOKUP($B131,'RouteDetail&amp;ReductionPrioritySr'!$B$5:$T$566,'Route_Detail&amp;Reduction_Priority'!D$1,FALSE)="","",VLOOKUP($B131,'RouteDetail&amp;ReductionPrioritySr'!$B$5:$T$566,'Route_Detail&amp;Reduction_Priority'!D$1,FALSE)))</f>
        <v>Renton - Newport Hills - University District</v>
      </c>
      <c r="E131" s="170">
        <f>IF($B131="","",IF(VLOOKUP($B131,'RouteDetail&amp;ReductionPrioritySr'!$B$5:$T$566,'Route_Detail&amp;Reduction_Priority'!E$1,FALSE)="","",VLOOKUP($B131,'RouteDetail&amp;ReductionPrioritySr'!$B$5:$T$566,'Route_Detail&amp;Reduction_Priority'!E$1,FALSE)))</f>
        <v>26.1</v>
      </c>
      <c r="F131" s="162">
        <f>IF($B131="","",IF(VLOOKUP($B131,'RouteDetail&amp;ReductionPrioritySr'!$B$5:$T$566,'Route_Detail&amp;Reduction_Priority'!F$1,FALSE)="","",VLOOKUP($B131,'RouteDetail&amp;ReductionPrioritySr'!$B$5:$T$566,'Route_Detail&amp;Reduction_Priority'!F$1,FALSE)))</f>
        <v>21</v>
      </c>
      <c r="G131" s="162" t="str">
        <f>IF($B131="","",IF(VLOOKUP($B131,'RouteDetail&amp;ReductionPrioritySr'!$B$5:$T$566,'Route_Detail&amp;Reduction_Priority'!G$1,FALSE)="","",VLOOKUP($B131,'RouteDetail&amp;ReductionPrioritySr'!$B$5:$T$566,'Route_Detail&amp;Reduction_Priority'!G$1,FALSE)))</f>
        <v xml:space="preserve"> </v>
      </c>
      <c r="H131" s="162" t="str">
        <f>IF($B131="","",IF(VLOOKUP($B131,'RouteDetail&amp;ReductionPrioritySr'!$B$5:$T$566,'Route_Detail&amp;Reduction_Priority'!H$1,FALSE)="","",VLOOKUP($B131,'RouteDetail&amp;ReductionPrioritySr'!$B$5:$T$566,'Route_Detail&amp;Reduction_Priority'!H$1,FALSE)))</f>
        <v xml:space="preserve"> </v>
      </c>
      <c r="I131" s="162" t="str">
        <f>IF($B131="","",IF(VLOOKUP($B131,'RouteDetail&amp;ReductionPrioritySr'!$B$5:$T$566,'Route_Detail&amp;Reduction_Priority'!I$1,FALSE)="","",VLOOKUP($B131,'RouteDetail&amp;ReductionPrioritySr'!$B$5:$T$566,'Route_Detail&amp;Reduction_Priority'!I$1,FALSE)))</f>
        <v xml:space="preserve"> </v>
      </c>
      <c r="J131" s="171" t="str">
        <f>IF($B131="","",IF(VLOOKUP($B131,'RouteDetail&amp;ReductionPrioritySr'!$B$5:$T$566,'Route_Detail&amp;Reduction_Priority'!J$1,FALSE)="","",VLOOKUP($B131,'RouteDetail&amp;ReductionPrioritySr'!$B$5:$T$566,'Route_Detail&amp;Reduction_Priority'!J$1,FALSE)))</f>
        <v xml:space="preserve"> </v>
      </c>
      <c r="K131" s="62" t="str">
        <f>IF($B131="","",IF(VLOOKUP($B131,'RouteDetail&amp;ReductionPrioritySr'!$B$5:$T$566,'Route_Detail&amp;Reduction_Priority'!K$1,FALSE)="","",VLOOKUP($B131,'RouteDetail&amp;ReductionPrioritySr'!$B$5:$T$566,'Route_Detail&amp;Reduction_Priority'!K$1,FALSE)))</f>
        <v>Peak</v>
      </c>
      <c r="L131" s="62" t="str">
        <f>IF($B131="","",IF(VLOOKUP($B131,'RouteDetail&amp;ReductionPrioritySr'!$B$5:$T$566,'Route_Detail&amp;Reduction_Priority'!L$1,FALSE)="","",VLOOKUP($B131,'RouteDetail&amp;ReductionPrioritySr'!$B$5:$T$566,'Route_Detail&amp;Reduction_Priority'!L$1,FALSE)))</f>
        <v>Peak</v>
      </c>
      <c r="M131" s="110" t="str">
        <f>IF($B131="","",IF(VLOOKUP($B131,'RouteDetail&amp;ReductionPrioritySr'!$B$5:$T$566,'Route_Detail&amp;Reduction_Priority'!M$1,FALSE)="","",VLOOKUP($B131,'RouteDetail&amp;ReductionPrioritySr'!$B$5:$T$566,'Route_Detail&amp;Reduction_Priority'!M$1,FALSE)))</f>
        <v>Yes</v>
      </c>
      <c r="N131" s="112" t="str">
        <f>IF($B131="","",IF(VLOOKUP($B131,'RouteDetail&amp;ReductionPrioritySr'!$B$5:$T$566,'Route_Detail&amp;Reduction_Priority'!N$1,FALSE)="","",VLOOKUP($B131,'RouteDetail&amp;ReductionPrioritySr'!$B$5:$T$566,'Route_Detail&amp;Reduction_Priority'!N$1,FALSE)))</f>
        <v>Yes</v>
      </c>
      <c r="O131" s="110" t="str">
        <f>IF($B131="","",IF(VLOOKUP($B131,'RouteDetail&amp;ReductionPrioritySr'!$B$5:$T$566,'Route_Detail&amp;Reduction_Priority'!O$1,FALSE)="","",VLOOKUP($B131,'RouteDetail&amp;ReductionPrioritySr'!$B$5:$T$566,'Route_Detail&amp;Reduction_Priority'!O$1,FALSE)))</f>
        <v>Peak</v>
      </c>
      <c r="P131" s="111" t="str">
        <f>IF($B131="","",IF(VLOOKUP($B131,'RouteDetail&amp;ReductionPrioritySr'!$B$5:$T$566,'Route_Detail&amp;Reduction_Priority'!P$1,FALSE)="","",VLOOKUP($B131,'RouteDetail&amp;ReductionPrioritySr'!$B$5:$T$566,'Route_Detail&amp;Reduction_Priority'!P$1,FALSE)))</f>
        <v>Peak</v>
      </c>
      <c r="Q131" s="112" t="str">
        <f>IF($B131="","",IF(VLOOKUP($B131,'RouteDetail&amp;ReductionPrioritySr'!$B$5:$T$566,'Route_Detail&amp;Reduction_Priority'!Q$1,FALSE)="","",VLOOKUP($B131,'RouteDetail&amp;ReductionPrioritySr'!$B$5:$T$566,'Route_Detail&amp;Reduction_Priority'!Q$1,FALSE)))</f>
        <v>Peak</v>
      </c>
      <c r="R131" s="110">
        <f>IF($B131="","",IF(VLOOKUP($B131,'RouteDetail&amp;ReductionPrioritySr'!$B$5:$T$566,'Route_Detail&amp;Reduction_Priority'!R$1,FALSE)="","",VLOOKUP($B131,'RouteDetail&amp;ReductionPrioritySr'!$B$5:$T$566,'Route_Detail&amp;Reduction_Priority'!R$1,FALSE)))</f>
        <v>3</v>
      </c>
      <c r="S131" s="111" t="str">
        <f>IF($B131="","",IF(VLOOKUP($B131,'RouteDetail&amp;ReductionPrioritySr'!$B$5:$T$566,'Route_Detail&amp;Reduction_Priority'!S$1,FALSE)="","",VLOOKUP($B131,'RouteDetail&amp;ReductionPrioritySr'!$B$5:$T$566,'Route_Detail&amp;Reduction_Priority'!S$1,FALSE)))</f>
        <v>-</v>
      </c>
      <c r="T131" s="175" t="str">
        <f>IF($B131="","",IF(VLOOKUP($B131,'RouteDetail&amp;ReductionPrioritySr'!$B$5:$T$566,'Route_Detail&amp;Reduction_Priority'!T$1,FALSE)="","",VLOOKUP($B131,'RouteDetail&amp;ReductionPrioritySr'!$B$5:$T$566,'Route_Detail&amp;Reduction_Priority'!T$1,FALSE)))</f>
        <v>-</v>
      </c>
      <c r="U131" s="348" t="str">
        <f>IF($B131="","",IF(VLOOKUP($B131,'RouteDetail&amp;ReductionPrioritySr'!$B$5:$AT$566,'Route_Detail&amp;Reduction_Priority'!U$1,FALSE)="","",VLOOKUP($B131,'RouteDetail&amp;ReductionPrioritySr'!$B$5:$AT$566,'Route_Detail&amp;Reduction_Priority'!U$1,FALSE)))</f>
        <v>Deleted</v>
      </c>
      <c r="V131" s="53" t="str">
        <f>IF($B131="","",IF(VLOOKUP($B131,'RouteDetail&amp;ReductionPrioritySr'!$B$5:$AT$566,'Route_Detail&amp;Reduction_Priority'!V$1,FALSE)=0,"",VLOOKUP($B131,'RouteDetail&amp;ReductionPrioritySr'!$B$5:$AT$566,'Route_Detail&amp;Reduction_Priority'!V$1,FALSE)))</f>
        <v>Lowest performing</v>
      </c>
      <c r="W131" s="358">
        <f>IF($B131="","",IF(VLOOKUP($B131,'RouteDetail&amp;ReductionPrioritySr'!$B$5:$AT$566,'Route_Detail&amp;Reduction_Priority'!W$1,FALSE)=0,"",VLOOKUP($B131,'RouteDetail&amp;ReductionPrioritySr'!$B$5:$AT$566,'Route_Detail&amp;Reduction_Priority'!W$1,FALSE)))</f>
        <v>42248</v>
      </c>
      <c r="X131" s="395" t="str">
        <f>IF($B131="","",IF(VLOOKUP($B131,'RouteDetail&amp;ReductionPrioritySr'!$B$5:$AT$566,'Route_Detail&amp;Reduction_Priority'!X$1,FALSE)="","",VLOOKUP($B131,'RouteDetail&amp;ReductionPrioritySr'!$B$5:$AT$566,'Route_Detail&amp;Reduction_Priority'!X$1,FALSE)))</f>
        <v>Delete</v>
      </c>
      <c r="Y131" s="110" t="str">
        <f>IF($B131="","",IF(VLOOKUP($B131,'RouteDetail&amp;ReductionPrioritySr'!$B$5:$AT$566,'Route_Detail&amp;Reduction_Priority'!Y$1,FALSE)="","",VLOOKUP($B131,'RouteDetail&amp;ReductionPrioritySr'!$B$5:$AT$566,'Route_Detail&amp;Reduction_Priority'!Y$1,FALSE)))</f>
        <v/>
      </c>
      <c r="Z131" s="178" t="str">
        <f>IF($B131="","",IF(VLOOKUP($B131,'RouteDetail&amp;ReductionPrioritySr'!$B$5:$AT$566,'Route_Detail&amp;Reduction_Priority'!Z$1,FALSE)="","",VLOOKUP($B131,'RouteDetail&amp;ReductionPrioritySr'!$B$5:$AT$566,'Route_Detail&amp;Reduction_Priority'!Z$1,FALSE)))</f>
        <v/>
      </c>
      <c r="AA131" s="178" t="str">
        <f>IF($B131="","",IF(VLOOKUP($B131,'RouteDetail&amp;ReductionPrioritySr'!$B$5:$AT$566,'Route_Detail&amp;Reduction_Priority'!AA$1,FALSE)="","",VLOOKUP($B131,'RouteDetail&amp;ReductionPrioritySr'!$B$5:$AT$566,'Route_Detail&amp;Reduction_Priority'!AA$1,FALSE)))</f>
        <v/>
      </c>
      <c r="AB131" s="178" t="str">
        <f>IF($B131="","",IF(VLOOKUP($B131,'RouteDetail&amp;ReductionPrioritySr'!$B$5:$AT$566,'Route_Detail&amp;Reduction_Priority'!AB$1,FALSE)="","",VLOOKUP($B131,'RouteDetail&amp;ReductionPrioritySr'!$B$5:$AT$566,'Route_Detail&amp;Reduction_Priority'!AB$1,FALSE)))</f>
        <v/>
      </c>
      <c r="AC131" s="178" t="str">
        <f>IF($B131="","",IF(VLOOKUP($B131,'RouteDetail&amp;ReductionPrioritySr'!$B$5:$AT$566,'Route_Detail&amp;Reduction_Priority'!AC$1,FALSE)="","",VLOOKUP($B131,'RouteDetail&amp;ReductionPrioritySr'!$B$5:$AT$566,'Route_Detail&amp;Reduction_Priority'!AC$1,FALSE)))</f>
        <v/>
      </c>
      <c r="AD131" s="350" t="str">
        <f>IF($B131="","",IF(VLOOKUP($B131,'RouteDetail&amp;ReductionPrioritySr'!$B$5:$AT$566,'Route_Detail&amp;Reduction_Priority'!AD$1,FALSE)=0,"",VLOOKUP($B131,'RouteDetail&amp;ReductionPrioritySr'!$B$5:$AT$566,'Route_Detail&amp;Reduction_Priority'!AD$1,FALSE)))</f>
        <v/>
      </c>
      <c r="AE131" s="397" t="str">
        <f>IF($B131="","",IF(VLOOKUP($B131,'RouteDetail&amp;ReductionPrioritySr'!$B$5:$AT$566,'Route_Detail&amp;Reduction_Priority'!AE$1,FALSE)=0,"",VLOOKUP($B131,'RouteDetail&amp;ReductionPrioritySr'!$B$5:$AT$566,'Route_Detail&amp;Reduction_Priority'!AE$1,FALSE)))</f>
        <v>At the Renton Transit Center and South Renton Park-and-Ride, use Route 101 (unchanged) and connect with University District service in the Downtown Seattle Transit Tunnel.
At the Newport Hills Park-and-Ride, use revised Route 111 and connect with U-District service in the Downtown Seattle Transit Tunnel.
Along SR-520, use Sound Transit routes 540, 542, or 556.</v>
      </c>
      <c r="AF131" s="147">
        <f>IF($B131="","",IF(VLOOKUP($B131,'RouteDetail&amp;ReductionPrioritySr'!$B$5:$AT$566,'Route_Detail&amp;Reduction_Priority'!AF$1,FALSE)="","",VLOOKUP($B131,'RouteDetail&amp;ReductionPrioritySr'!$B$5:$AT$566,'Route_Detail&amp;Reduction_Priority'!AF$1,FALSE)))</f>
        <v>2</v>
      </c>
      <c r="AG131" s="147">
        <f>IF($B131="","",IF(VLOOKUP($B131,'RouteDetail&amp;ReductionPrioritySr'!$B$5:$AT$566,'Route_Detail&amp;Reduction_Priority'!AG$1,FALSE)="","",VLOOKUP($B131,'RouteDetail&amp;ReductionPrioritySr'!$B$5:$AT$566,'Route_Detail&amp;Reduction_Priority'!AG$1,FALSE)))</f>
        <v>4</v>
      </c>
      <c r="AH131" s="147" t="str">
        <f>IF($B131="","",IF(VLOOKUP($B131,'RouteDetail&amp;ReductionPrioritySr'!$B$5:$AT$566,'Route_Detail&amp;Reduction_Priority'!AH$1,FALSE)="","",VLOOKUP($B131,'RouteDetail&amp;ReductionPrioritySr'!$B$5:$AT$566,'Route_Detail&amp;Reduction_Priority'!AH$1,FALSE)))</f>
        <v/>
      </c>
      <c r="AI131" s="147" t="str">
        <f>IF($B131="","",IF(VLOOKUP($B131,'RouteDetail&amp;ReductionPrioritySr'!$B$5:$AT$566,'Route_Detail&amp;Reduction_Priority'!AI$1,FALSE)="","",VLOOKUP($B131,'RouteDetail&amp;ReductionPrioritySr'!$B$5:$AT$566,'Route_Detail&amp;Reduction_Priority'!AI$1,FALSE)))</f>
        <v/>
      </c>
      <c r="AJ131" s="147" t="str">
        <f>IF($B131="","",IF(VLOOKUP($B131,'RouteDetail&amp;ReductionPrioritySr'!$B$5:$AT$566,'Route_Detail&amp;Reduction_Priority'!AJ$1,FALSE)="","",VLOOKUP($B131,'RouteDetail&amp;ReductionPrioritySr'!$B$5:$AT$566,'Route_Detail&amp;Reduction_Priority'!AJ$1,FALSE)))</f>
        <v/>
      </c>
      <c r="AK131" s="147" t="str">
        <f>IF($B131="","",IF(VLOOKUP($B131,'RouteDetail&amp;ReductionPrioritySr'!$B$5:$AT$566,'Route_Detail&amp;Reduction_Priority'!AK$1,FALSE)="","",VLOOKUP($B131,'RouteDetail&amp;ReductionPrioritySr'!$B$5:$AT$566,'Route_Detail&amp;Reduction_Priority'!AK$1,FALSE)))</f>
        <v/>
      </c>
    </row>
    <row r="132" spans="1:37" ht="15" customHeight="1" x14ac:dyDescent="0.25">
      <c r="A132">
        <v>110</v>
      </c>
      <c r="B132" s="110">
        <f>IF(HLOOKUP($C$3,'Route by Jurisdiction'!$A$1:$AP$214,A132,FALSE)="","",HLOOKUP($C$3,'Route by Jurisdiction'!$A$1:$AP$214,A132,FALSE))</f>
        <v>168</v>
      </c>
      <c r="C132" s="110" t="str">
        <f>IF($B132="","",IF(VLOOKUP($B132,'RouteDetail&amp;ReductionPrioritySr'!$B$5:$T$566,'Route_Detail&amp;Reduction_Priority'!C$1,FALSE)="","",VLOOKUP($B132,'RouteDetail&amp;ReductionPrioritySr'!$B$5:$T$566,'Route_Detail&amp;Reduction_Priority'!C$1,FALSE)))</f>
        <v>168</v>
      </c>
      <c r="D132" s="71" t="str">
        <f>IF($B132="","",IF(VLOOKUP($B132,'RouteDetail&amp;ReductionPrioritySr'!$B$5:$T$566,'Route_Detail&amp;Reduction_Priority'!D$1,FALSE)="","",VLOOKUP($B132,'RouteDetail&amp;ReductionPrioritySr'!$B$5:$T$566,'Route_Detail&amp;Reduction_Priority'!D$1,FALSE)))</f>
        <v>Maple Valley - Kent Station</v>
      </c>
      <c r="E132" s="170">
        <f>IF($B132="","",IF(VLOOKUP($B132,'RouteDetail&amp;ReductionPrioritySr'!$B$5:$T$566,'Route_Detail&amp;Reduction_Priority'!E$1,FALSE)="","",VLOOKUP($B132,'RouteDetail&amp;ReductionPrioritySr'!$B$5:$T$566,'Route_Detail&amp;Reduction_Priority'!E$1,FALSE)))</f>
        <v>24.3</v>
      </c>
      <c r="F132" s="162">
        <f>IF($B132="","",IF(VLOOKUP($B132,'RouteDetail&amp;ReductionPrioritySr'!$B$5:$T$566,'Route_Detail&amp;Reduction_Priority'!F$1,FALSE)="","",VLOOKUP($B132,'RouteDetail&amp;ReductionPrioritySr'!$B$5:$T$566,'Route_Detail&amp;Reduction_Priority'!F$1,FALSE)))</f>
        <v>7.3</v>
      </c>
      <c r="G132" s="162">
        <f>IF($B132="","",IF(VLOOKUP($B132,'RouteDetail&amp;ReductionPrioritySr'!$B$5:$T$566,'Route_Detail&amp;Reduction_Priority'!G$1,FALSE)="","",VLOOKUP($B132,'RouteDetail&amp;ReductionPrioritySr'!$B$5:$T$566,'Route_Detail&amp;Reduction_Priority'!G$1,FALSE)))</f>
        <v>25.4</v>
      </c>
      <c r="H132" s="162">
        <f>IF($B132="","",IF(VLOOKUP($B132,'RouteDetail&amp;ReductionPrioritySr'!$B$5:$T$566,'Route_Detail&amp;Reduction_Priority'!H$1,FALSE)="","",VLOOKUP($B132,'RouteDetail&amp;ReductionPrioritySr'!$B$5:$T$566,'Route_Detail&amp;Reduction_Priority'!H$1,FALSE)))</f>
        <v>8.6</v>
      </c>
      <c r="I132" s="162">
        <f>IF($B132="","",IF(VLOOKUP($B132,'RouteDetail&amp;ReductionPrioritySr'!$B$5:$T$566,'Route_Detail&amp;Reduction_Priority'!I$1,FALSE)="","",VLOOKUP($B132,'RouteDetail&amp;ReductionPrioritySr'!$B$5:$T$566,'Route_Detail&amp;Reduction_Priority'!I$1,FALSE)))</f>
        <v>24.8</v>
      </c>
      <c r="J132" s="171">
        <f>IF($B132="","",IF(VLOOKUP($B132,'RouteDetail&amp;ReductionPrioritySr'!$B$5:$T$566,'Route_Detail&amp;Reduction_Priority'!J$1,FALSE)="","",VLOOKUP($B132,'RouteDetail&amp;ReductionPrioritySr'!$B$5:$T$566,'Route_Detail&amp;Reduction_Priority'!J$1,FALSE)))</f>
        <v>7</v>
      </c>
      <c r="K132" s="62">
        <f>IF($B132="","",IF(VLOOKUP($B132,'RouteDetail&amp;ReductionPrioritySr'!$B$5:$T$566,'Route_Detail&amp;Reduction_Priority'!K$1,FALSE)="","",VLOOKUP($B132,'RouteDetail&amp;ReductionPrioritySr'!$B$5:$T$566,'Route_Detail&amp;Reduction_Priority'!K$1,FALSE)))</f>
        <v>49</v>
      </c>
      <c r="L132" s="62" t="str">
        <f>IF($B132="","",IF(VLOOKUP($B132,'RouteDetail&amp;ReductionPrioritySr'!$B$5:$T$566,'Route_Detail&amp;Reduction_Priority'!L$1,FALSE)="","",VLOOKUP($B132,'RouteDetail&amp;ReductionPrioritySr'!$B$5:$T$566,'Route_Detail&amp;Reduction_Priority'!L$1,FALSE)))</f>
        <v>Frequent</v>
      </c>
      <c r="M132" s="110" t="str">
        <f>IF($B132="","",IF(VLOOKUP($B132,'RouteDetail&amp;ReductionPrioritySr'!$B$5:$T$566,'Route_Detail&amp;Reduction_Priority'!M$1,FALSE)="","",VLOOKUP($B132,'RouteDetail&amp;ReductionPrioritySr'!$B$5:$T$566,'Route_Detail&amp;Reduction_Priority'!M$1,FALSE)))</f>
        <v/>
      </c>
      <c r="N132" s="112" t="str">
        <f>IF($B132="","",IF(VLOOKUP($B132,'RouteDetail&amp;ReductionPrioritySr'!$B$5:$T$566,'Route_Detail&amp;Reduction_Priority'!N$1,FALSE)="","",VLOOKUP($B132,'RouteDetail&amp;ReductionPrioritySr'!$B$5:$T$566,'Route_Detail&amp;Reduction_Priority'!N$1,FALSE)))</f>
        <v/>
      </c>
      <c r="O132" s="110" t="str">
        <f>IF($B132="","",IF(VLOOKUP($B132,'RouteDetail&amp;ReductionPrioritySr'!$B$5:$T$566,'Route_Detail&amp;Reduction_Priority'!O$1,FALSE)="","",VLOOKUP($B132,'RouteDetail&amp;ReductionPrioritySr'!$B$5:$T$566,'Route_Detail&amp;Reduction_Priority'!O$1,FALSE)))</f>
        <v>Below</v>
      </c>
      <c r="P132" s="111" t="str">
        <f>IF($B132="","",IF(VLOOKUP($B132,'RouteDetail&amp;ReductionPrioritySr'!$B$5:$T$566,'Route_Detail&amp;Reduction_Priority'!P$1,FALSE)="","",VLOOKUP($B132,'RouteDetail&amp;ReductionPrioritySr'!$B$5:$T$566,'Route_Detail&amp;Reduction_Priority'!P$1,FALSE)))</f>
        <v>At</v>
      </c>
      <c r="Q132" s="112" t="str">
        <f>IF($B132="","",IF(VLOOKUP($B132,'RouteDetail&amp;ReductionPrioritySr'!$B$5:$T$566,'Route_Detail&amp;Reduction_Priority'!Q$1,FALSE)="","",VLOOKUP($B132,'RouteDetail&amp;ReductionPrioritySr'!$B$5:$T$566,'Route_Detail&amp;Reduction_Priority'!Q$1,FALSE)))</f>
        <v>Below</v>
      </c>
      <c r="R132" s="110" t="str">
        <f>IF($B132="","",IF(VLOOKUP($B132,'RouteDetail&amp;ReductionPrioritySr'!$B$5:$T$566,'Route_Detail&amp;Reduction_Priority'!R$1,FALSE)="","",VLOOKUP($B132,'RouteDetail&amp;ReductionPrioritySr'!$B$5:$T$566,'Route_Detail&amp;Reduction_Priority'!R$1,FALSE)))</f>
        <v>-</v>
      </c>
      <c r="S132" s="111" t="str">
        <f>IF($B132="","",IF(VLOOKUP($B132,'RouteDetail&amp;ReductionPrioritySr'!$B$5:$T$566,'Route_Detail&amp;Reduction_Priority'!S$1,FALSE)="","",VLOOKUP($B132,'RouteDetail&amp;ReductionPrioritySr'!$B$5:$T$566,'Route_Detail&amp;Reduction_Priority'!S$1,FALSE)))</f>
        <v>-</v>
      </c>
      <c r="T132" s="175" t="str">
        <f>IF($B132="","",IF(VLOOKUP($B132,'RouteDetail&amp;ReductionPrioritySr'!$B$5:$T$566,'Route_Detail&amp;Reduction_Priority'!T$1,FALSE)="","",VLOOKUP($B132,'RouteDetail&amp;ReductionPrioritySr'!$B$5:$T$566,'Route_Detail&amp;Reduction_Priority'!T$1,FALSE)))</f>
        <v>-</v>
      </c>
      <c r="U132" s="348" t="str">
        <f>IF($B132="","",IF(VLOOKUP($B132,'RouteDetail&amp;ReductionPrioritySr'!$B$5:$AT$566,'Route_Detail&amp;Reduction_Priority'!U$1,FALSE)="","",VLOOKUP($B132,'RouteDetail&amp;ReductionPrioritySr'!$B$5:$AT$566,'Route_Detail&amp;Reduction_Priority'!U$1,FALSE)))</f>
        <v>Revised</v>
      </c>
      <c r="V132" s="53" t="str">
        <f>IF($B132="","",IF(VLOOKUP($B132,'RouteDetail&amp;ReductionPrioritySr'!$B$5:$AT$566,'Route_Detail&amp;Reduction_Priority'!V$1,FALSE)=0,"",VLOOKUP($B132,'RouteDetail&amp;ReductionPrioritySr'!$B$5:$AT$566,'Route_Detail&amp;Reduction_Priority'!V$1,FALSE)))</f>
        <v>Restructure</v>
      </c>
      <c r="W132" s="358">
        <f>IF($B132="","",IF(VLOOKUP($B132,'RouteDetail&amp;ReductionPrioritySr'!$B$5:$AT$566,'Route_Detail&amp;Reduction_Priority'!W$1,FALSE)=0,"",VLOOKUP($B132,'RouteDetail&amp;ReductionPrioritySr'!$B$5:$AT$566,'Route_Detail&amp;Reduction_Priority'!W$1,FALSE)))</f>
        <v>42036</v>
      </c>
      <c r="X132" s="395" t="str">
        <f>IF($B132="","",IF(VLOOKUP($B132,'RouteDetail&amp;ReductionPrioritySr'!$B$5:$AT$566,'Route_Detail&amp;Reduction_Priority'!X$1,FALSE)="","",VLOOKUP($B132,'RouteDetail&amp;ReductionPrioritySr'!$B$5:$AT$566,'Route_Detail&amp;Reduction_Priority'!X$1,FALSE)))</f>
        <v>Add service during commute hours to connect with Sounder Commuter Rail in order to replace commuter service on routes 158 and 159.</v>
      </c>
      <c r="Y132" s="110" t="str">
        <f>IF($B132="","",IF(VLOOKUP($B132,'RouteDetail&amp;ReductionPrioritySr'!$B$5:$AT$566,'Route_Detail&amp;Reduction_Priority'!Y$1,FALSE)="","",VLOOKUP($B132,'RouteDetail&amp;ReductionPrioritySr'!$B$5:$AT$566,'Route_Detail&amp;Reduction_Priority'!Y$1,FALSE)))</f>
        <v>18-30</v>
      </c>
      <c r="Z132" s="178">
        <f>IF($B132="","",IF(VLOOKUP($B132,'RouteDetail&amp;ReductionPrioritySr'!$B$5:$AT$566,'Route_Detail&amp;Reduction_Priority'!Z$1,FALSE)="","",VLOOKUP($B132,'RouteDetail&amp;ReductionPrioritySr'!$B$5:$AT$566,'Route_Detail&amp;Reduction_Priority'!Z$1,FALSE)))</f>
        <v>30</v>
      </c>
      <c r="AA132" s="178">
        <f>IF($B132="","",IF(VLOOKUP($B132,'RouteDetail&amp;ReductionPrioritySr'!$B$5:$AT$566,'Route_Detail&amp;Reduction_Priority'!AA$1,FALSE)="","",VLOOKUP($B132,'RouteDetail&amp;ReductionPrioritySr'!$B$5:$AT$566,'Route_Detail&amp;Reduction_Priority'!AA$1,FALSE)))</f>
        <v>60</v>
      </c>
      <c r="AB132" s="178">
        <f>IF($B132="","",IF(VLOOKUP($B132,'RouteDetail&amp;ReductionPrioritySr'!$B$5:$AT$566,'Route_Detail&amp;Reduction_Priority'!AB$1,FALSE)="","",VLOOKUP($B132,'RouteDetail&amp;ReductionPrioritySr'!$B$5:$AT$566,'Route_Detail&amp;Reduction_Priority'!AB$1,FALSE)))</f>
        <v>60</v>
      </c>
      <c r="AC132" s="178">
        <f>IF($B132="","",IF(VLOOKUP($B132,'RouteDetail&amp;ReductionPrioritySr'!$B$5:$AT$566,'Route_Detail&amp;Reduction_Priority'!AC$1,FALSE)="","",VLOOKUP($B132,'RouteDetail&amp;ReductionPrioritySr'!$B$5:$AT$566,'Route_Detail&amp;Reduction_Priority'!AC$1,FALSE)))</f>
        <v>60</v>
      </c>
      <c r="AD132" s="350" t="str">
        <f>IF($B132="","",IF(VLOOKUP($B132,'RouteDetail&amp;ReductionPrioritySr'!$B$5:$AT$566,'Route_Detail&amp;Reduction_Priority'!AD$1,FALSE)=0,"",VLOOKUP($B132,'RouteDetail&amp;ReductionPrioritySr'!$B$5:$AT$566,'Route_Detail&amp;Reduction_Priority'!AD$1,FALSE)))</f>
        <v>Before 11:00 PM</v>
      </c>
      <c r="AE132" s="397" t="str">
        <f>IF($B132="","",IF(VLOOKUP($B132,'RouteDetail&amp;ReductionPrioritySr'!$B$5:$AT$566,'Route_Detail&amp;Reduction_Priority'!AE$1,FALSE)=0,"",VLOOKUP($B132,'RouteDetail&amp;ReductionPrioritySr'!$B$5:$AT$566,'Route_Detail&amp;Reduction_Priority'!AE$1,FALSE)))</f>
        <v/>
      </c>
      <c r="AF132" s="147">
        <f>IF($B132="","",IF(VLOOKUP($B132,'RouteDetail&amp;ReductionPrioritySr'!$B$5:$AT$566,'Route_Detail&amp;Reduction_Priority'!AF$1,FALSE)="","",VLOOKUP($B132,'RouteDetail&amp;ReductionPrioritySr'!$B$5:$AT$566,'Route_Detail&amp;Reduction_Priority'!AF$1,FALSE)))</f>
        <v>4</v>
      </c>
      <c r="AG132" s="147">
        <f>IF($B132="","",IF(VLOOKUP($B132,'RouteDetail&amp;ReductionPrioritySr'!$B$5:$AT$566,'Route_Detail&amp;Reduction_Priority'!AG$1,FALSE)="","",VLOOKUP($B132,'RouteDetail&amp;ReductionPrioritySr'!$B$5:$AT$566,'Route_Detail&amp;Reduction_Priority'!AG$1,FALSE)))</f>
        <v>3</v>
      </c>
      <c r="AH132" s="147">
        <f>IF($B132="","",IF(VLOOKUP($B132,'RouteDetail&amp;ReductionPrioritySr'!$B$5:$AT$566,'Route_Detail&amp;Reduction_Priority'!AH$1,FALSE)="","",VLOOKUP($B132,'RouteDetail&amp;ReductionPrioritySr'!$B$5:$AT$566,'Route_Detail&amp;Reduction_Priority'!AH$1,FALSE)))</f>
        <v>4</v>
      </c>
      <c r="AI132" s="147">
        <f>IF($B132="","",IF(VLOOKUP($B132,'RouteDetail&amp;ReductionPrioritySr'!$B$5:$AT$566,'Route_Detail&amp;Reduction_Priority'!AI$1,FALSE)="","",VLOOKUP($B132,'RouteDetail&amp;ReductionPrioritySr'!$B$5:$AT$566,'Route_Detail&amp;Reduction_Priority'!AI$1,FALSE)))</f>
        <v>4</v>
      </c>
      <c r="AJ132" s="147">
        <f>IF($B132="","",IF(VLOOKUP($B132,'RouteDetail&amp;ReductionPrioritySr'!$B$5:$AT$566,'Route_Detail&amp;Reduction_Priority'!AJ$1,FALSE)="","",VLOOKUP($B132,'RouteDetail&amp;ReductionPrioritySr'!$B$5:$AT$566,'Route_Detail&amp;Reduction_Priority'!AJ$1,FALSE)))</f>
        <v>4</v>
      </c>
      <c r="AK132" s="147">
        <f>IF($B132="","",IF(VLOOKUP($B132,'RouteDetail&amp;ReductionPrioritySr'!$B$5:$AT$566,'Route_Detail&amp;Reduction_Priority'!AK$1,FALSE)="","",VLOOKUP($B132,'RouteDetail&amp;ReductionPrioritySr'!$B$5:$AT$566,'Route_Detail&amp;Reduction_Priority'!AK$1,FALSE)))</f>
        <v>4</v>
      </c>
    </row>
    <row r="133" spans="1:37" ht="15" customHeight="1" x14ac:dyDescent="0.25">
      <c r="A133">
        <v>111</v>
      </c>
      <c r="B133" s="110">
        <f>IF(HLOOKUP($C$3,'Route by Jurisdiction'!$A$1:$AP$214,A133,FALSE)="","",HLOOKUP($C$3,'Route by Jurisdiction'!$A$1:$AP$214,A133,FALSE))</f>
        <v>169</v>
      </c>
      <c r="C133" s="110" t="str">
        <f>IF($B133="","",IF(VLOOKUP($B133,'RouteDetail&amp;ReductionPrioritySr'!$B$5:$T$566,'Route_Detail&amp;Reduction_Priority'!C$1,FALSE)="","",VLOOKUP($B133,'RouteDetail&amp;ReductionPrioritySr'!$B$5:$T$566,'Route_Detail&amp;Reduction_Priority'!C$1,FALSE)))</f>
        <v>169</v>
      </c>
      <c r="D133" s="71" t="str">
        <f>IF($B133="","",IF(VLOOKUP($B133,'RouteDetail&amp;ReductionPrioritySr'!$B$5:$T$566,'Route_Detail&amp;Reduction_Priority'!D$1,FALSE)="","",VLOOKUP($B133,'RouteDetail&amp;ReductionPrioritySr'!$B$5:$T$566,'Route_Detail&amp;Reduction_Priority'!D$1,FALSE)))</f>
        <v>Kent Station - East Hill - Renton TC</v>
      </c>
      <c r="E133" s="170">
        <f>IF($B133="","",IF(VLOOKUP($B133,'RouteDetail&amp;ReductionPrioritySr'!$B$5:$T$566,'Route_Detail&amp;Reduction_Priority'!E$1,FALSE)="","",VLOOKUP($B133,'RouteDetail&amp;ReductionPrioritySr'!$B$5:$T$566,'Route_Detail&amp;Reduction_Priority'!E$1,FALSE)))</f>
        <v>37.6</v>
      </c>
      <c r="F133" s="162">
        <f>IF($B133="","",IF(VLOOKUP($B133,'RouteDetail&amp;ReductionPrioritySr'!$B$5:$T$566,'Route_Detail&amp;Reduction_Priority'!F$1,FALSE)="","",VLOOKUP($B133,'RouteDetail&amp;ReductionPrioritySr'!$B$5:$T$566,'Route_Detail&amp;Reduction_Priority'!F$1,FALSE)))</f>
        <v>10.8</v>
      </c>
      <c r="G133" s="162">
        <f>IF($B133="","",IF(VLOOKUP($B133,'RouteDetail&amp;ReductionPrioritySr'!$B$5:$T$566,'Route_Detail&amp;Reduction_Priority'!G$1,FALSE)="","",VLOOKUP($B133,'RouteDetail&amp;ReductionPrioritySr'!$B$5:$T$566,'Route_Detail&amp;Reduction_Priority'!G$1,FALSE)))</f>
        <v>39.700000000000003</v>
      </c>
      <c r="H133" s="162">
        <f>IF($B133="","",IF(VLOOKUP($B133,'RouteDetail&amp;ReductionPrioritySr'!$B$5:$T$566,'Route_Detail&amp;Reduction_Priority'!H$1,FALSE)="","",VLOOKUP($B133,'RouteDetail&amp;ReductionPrioritySr'!$B$5:$T$566,'Route_Detail&amp;Reduction_Priority'!H$1,FALSE)))</f>
        <v>12</v>
      </c>
      <c r="I133" s="162">
        <f>IF($B133="","",IF(VLOOKUP($B133,'RouteDetail&amp;ReductionPrioritySr'!$B$5:$T$566,'Route_Detail&amp;Reduction_Priority'!I$1,FALSE)="","",VLOOKUP($B133,'RouteDetail&amp;ReductionPrioritySr'!$B$5:$T$566,'Route_Detail&amp;Reduction_Priority'!I$1,FALSE)))</f>
        <v>30.2</v>
      </c>
      <c r="J133" s="171">
        <f>IF($B133="","",IF(VLOOKUP($B133,'RouteDetail&amp;ReductionPrioritySr'!$B$5:$T$566,'Route_Detail&amp;Reduction_Priority'!J$1,FALSE)="","",VLOOKUP($B133,'RouteDetail&amp;ReductionPrioritySr'!$B$5:$T$566,'Route_Detail&amp;Reduction_Priority'!J$1,FALSE)))</f>
        <v>9.1</v>
      </c>
      <c r="K133" s="62">
        <f>IF($B133="","",IF(VLOOKUP($B133,'RouteDetail&amp;ReductionPrioritySr'!$B$5:$T$566,'Route_Detail&amp;Reduction_Priority'!K$1,FALSE)="","",VLOOKUP($B133,'RouteDetail&amp;ReductionPrioritySr'!$B$5:$T$566,'Route_Detail&amp;Reduction_Priority'!K$1,FALSE)))</f>
        <v>50</v>
      </c>
      <c r="L133" s="62" t="str">
        <f>IF($B133="","",IF(VLOOKUP($B133,'RouteDetail&amp;ReductionPrioritySr'!$B$5:$T$566,'Route_Detail&amp;Reduction_Priority'!L$1,FALSE)="","",VLOOKUP($B133,'RouteDetail&amp;ReductionPrioritySr'!$B$5:$T$566,'Route_Detail&amp;Reduction_Priority'!L$1,FALSE)))</f>
        <v>Frequent</v>
      </c>
      <c r="M133" s="110" t="str">
        <f>IF($B133="","",IF(VLOOKUP($B133,'RouteDetail&amp;ReductionPrioritySr'!$B$5:$T$566,'Route_Detail&amp;Reduction_Priority'!M$1,FALSE)="","",VLOOKUP($B133,'RouteDetail&amp;ReductionPrioritySr'!$B$5:$T$566,'Route_Detail&amp;Reduction_Priority'!M$1,FALSE)))</f>
        <v/>
      </c>
      <c r="N133" s="112" t="str">
        <f>IF($B133="","",IF(VLOOKUP($B133,'RouteDetail&amp;ReductionPrioritySr'!$B$5:$T$566,'Route_Detail&amp;Reduction_Priority'!N$1,FALSE)="","",VLOOKUP($B133,'RouteDetail&amp;ReductionPrioritySr'!$B$5:$T$566,'Route_Detail&amp;Reduction_Priority'!N$1,FALSE)))</f>
        <v/>
      </c>
      <c r="O133" s="110" t="str">
        <f>IF($B133="","",IF(VLOOKUP($B133,'RouteDetail&amp;ReductionPrioritySr'!$B$5:$T$566,'Route_Detail&amp;Reduction_Priority'!O$1,FALSE)="","",VLOOKUP($B133,'RouteDetail&amp;ReductionPrioritySr'!$B$5:$T$566,'Route_Detail&amp;Reduction_Priority'!O$1,FALSE)))</f>
        <v>Below</v>
      </c>
      <c r="P133" s="111" t="str">
        <f>IF($B133="","",IF(VLOOKUP($B133,'RouteDetail&amp;ReductionPrioritySr'!$B$5:$T$566,'Route_Detail&amp;Reduction_Priority'!P$1,FALSE)="","",VLOOKUP($B133,'RouteDetail&amp;ReductionPrioritySr'!$B$5:$T$566,'Route_Detail&amp;Reduction_Priority'!P$1,FALSE)))</f>
        <v>At</v>
      </c>
      <c r="Q133" s="112" t="str">
        <f>IF($B133="","",IF(VLOOKUP($B133,'RouteDetail&amp;ReductionPrioritySr'!$B$5:$T$566,'Route_Detail&amp;Reduction_Priority'!Q$1,FALSE)="","",VLOOKUP($B133,'RouteDetail&amp;ReductionPrioritySr'!$B$5:$T$566,'Route_Detail&amp;Reduction_Priority'!Q$1,FALSE)))</f>
        <v>At</v>
      </c>
      <c r="R133" s="110" t="str">
        <f>IF($B133="","",IF(VLOOKUP($B133,'RouteDetail&amp;ReductionPrioritySr'!$B$5:$T$566,'Route_Detail&amp;Reduction_Priority'!R$1,FALSE)="","",VLOOKUP($B133,'RouteDetail&amp;ReductionPrioritySr'!$B$5:$T$566,'Route_Detail&amp;Reduction_Priority'!R$1,FALSE)))</f>
        <v>-</v>
      </c>
      <c r="S133" s="111" t="str">
        <f>IF($B133="","",IF(VLOOKUP($B133,'RouteDetail&amp;ReductionPrioritySr'!$B$5:$T$566,'Route_Detail&amp;Reduction_Priority'!S$1,FALSE)="","",VLOOKUP($B133,'RouteDetail&amp;ReductionPrioritySr'!$B$5:$T$566,'Route_Detail&amp;Reduction_Priority'!S$1,FALSE)))</f>
        <v>-</v>
      </c>
      <c r="T133" s="175" t="str">
        <f>IF($B133="","",IF(VLOOKUP($B133,'RouteDetail&amp;ReductionPrioritySr'!$B$5:$T$566,'Route_Detail&amp;Reduction_Priority'!T$1,FALSE)="","",VLOOKUP($B133,'RouteDetail&amp;ReductionPrioritySr'!$B$5:$T$566,'Route_Detail&amp;Reduction_Priority'!T$1,FALSE)))</f>
        <v>-</v>
      </c>
      <c r="U133" s="348" t="str">
        <f>IF($B133="","",IF(VLOOKUP($B133,'RouteDetail&amp;ReductionPrioritySr'!$B$5:$AT$566,'Route_Detail&amp;Reduction_Priority'!U$1,FALSE)="","",VLOOKUP($B133,'RouteDetail&amp;ReductionPrioritySr'!$B$5:$AT$566,'Route_Detail&amp;Reduction_Priority'!U$1,FALSE)))</f>
        <v>Unchanged</v>
      </c>
      <c r="V133" s="53" t="str">
        <f>IF($B133="","",IF(VLOOKUP($B133,'RouteDetail&amp;ReductionPrioritySr'!$B$5:$AT$566,'Route_Detail&amp;Reduction_Priority'!V$1,FALSE)=0,"",VLOOKUP($B133,'RouteDetail&amp;ReductionPrioritySr'!$B$5:$AT$566,'Route_Detail&amp;Reduction_Priority'!V$1,FALSE)))</f>
        <v/>
      </c>
      <c r="W133" s="358" t="str">
        <f>IF($B133="","",IF(VLOOKUP($B133,'RouteDetail&amp;ReductionPrioritySr'!$B$5:$AT$566,'Route_Detail&amp;Reduction_Priority'!W$1,FALSE)=0,"",VLOOKUP($B133,'RouteDetail&amp;ReductionPrioritySr'!$B$5:$AT$566,'Route_Detail&amp;Reduction_Priority'!W$1,FALSE)))</f>
        <v>N/A</v>
      </c>
      <c r="X133" s="395" t="str">
        <f>IF($B133="","",IF(VLOOKUP($B133,'RouteDetail&amp;ReductionPrioritySr'!$B$5:$AT$566,'Route_Detail&amp;Reduction_Priority'!X$1,FALSE)="","",VLOOKUP($B133,'RouteDetail&amp;ReductionPrioritySr'!$B$5:$AT$566,'Route_Detail&amp;Reduction_Priority'!X$1,FALSE)))</f>
        <v>Unchanged</v>
      </c>
      <c r="Y133" s="110">
        <f>IF($B133="","",IF(VLOOKUP($B133,'RouteDetail&amp;ReductionPrioritySr'!$B$5:$AT$566,'Route_Detail&amp;Reduction_Priority'!Y$1,FALSE)="","",VLOOKUP($B133,'RouteDetail&amp;ReductionPrioritySr'!$B$5:$AT$566,'Route_Detail&amp;Reduction_Priority'!Y$1,FALSE)))</f>
        <v>30</v>
      </c>
      <c r="Z133" s="178">
        <f>IF($B133="","",IF(VLOOKUP($B133,'RouteDetail&amp;ReductionPrioritySr'!$B$5:$AT$566,'Route_Detail&amp;Reduction_Priority'!Z$1,FALSE)="","",VLOOKUP($B133,'RouteDetail&amp;ReductionPrioritySr'!$B$5:$AT$566,'Route_Detail&amp;Reduction_Priority'!Z$1,FALSE)))</f>
        <v>30</v>
      </c>
      <c r="AA133" s="178">
        <f>IF($B133="","",IF(VLOOKUP($B133,'RouteDetail&amp;ReductionPrioritySr'!$B$5:$AT$566,'Route_Detail&amp;Reduction_Priority'!AA$1,FALSE)="","",VLOOKUP($B133,'RouteDetail&amp;ReductionPrioritySr'!$B$5:$AT$566,'Route_Detail&amp;Reduction_Priority'!AA$1,FALSE)))</f>
        <v>60</v>
      </c>
      <c r="AB133" s="178">
        <f>IF($B133="","",IF(VLOOKUP($B133,'RouteDetail&amp;ReductionPrioritySr'!$B$5:$AT$566,'Route_Detail&amp;Reduction_Priority'!AB$1,FALSE)="","",VLOOKUP($B133,'RouteDetail&amp;ReductionPrioritySr'!$B$5:$AT$566,'Route_Detail&amp;Reduction_Priority'!AB$1,FALSE)))</f>
        <v>30</v>
      </c>
      <c r="AC133" s="178">
        <f>IF($B133="","",IF(VLOOKUP($B133,'RouteDetail&amp;ReductionPrioritySr'!$B$5:$AT$566,'Route_Detail&amp;Reduction_Priority'!AC$1,FALSE)="","",VLOOKUP($B133,'RouteDetail&amp;ReductionPrioritySr'!$B$5:$AT$566,'Route_Detail&amp;Reduction_Priority'!AC$1,FALSE)))</f>
        <v>30</v>
      </c>
      <c r="AD133" s="350" t="str">
        <f>IF($B133="","",IF(VLOOKUP($B133,'RouteDetail&amp;ReductionPrioritySr'!$B$5:$AT$566,'Route_Detail&amp;Reduction_Priority'!AD$1,FALSE)=0,"",VLOOKUP($B133,'RouteDetail&amp;ReductionPrioritySr'!$B$5:$AT$566,'Route_Detail&amp;Reduction_Priority'!AD$1,FALSE)))</f>
        <v>Before 11:00 PM</v>
      </c>
      <c r="AE133" s="397" t="str">
        <f>IF($B133="","",IF(VLOOKUP($B133,'RouteDetail&amp;ReductionPrioritySr'!$B$5:$AT$566,'Route_Detail&amp;Reduction_Priority'!AE$1,FALSE)=0,"",VLOOKUP($B133,'RouteDetail&amp;ReductionPrioritySr'!$B$5:$AT$566,'Route_Detail&amp;Reduction_Priority'!AE$1,FALSE)))</f>
        <v/>
      </c>
      <c r="AF133" s="147">
        <f>IF($B133="","",IF(VLOOKUP($B133,'RouteDetail&amp;ReductionPrioritySr'!$B$5:$AT$566,'Route_Detail&amp;Reduction_Priority'!AF$1,FALSE)="","",VLOOKUP($B133,'RouteDetail&amp;ReductionPrioritySr'!$B$5:$AT$566,'Route_Detail&amp;Reduction_Priority'!AF$1,FALSE)))</f>
        <v>4</v>
      </c>
      <c r="AG133" s="147">
        <f>IF($B133="","",IF(VLOOKUP($B133,'RouteDetail&amp;ReductionPrioritySr'!$B$5:$AT$566,'Route_Detail&amp;Reduction_Priority'!AG$1,FALSE)="","",VLOOKUP($B133,'RouteDetail&amp;ReductionPrioritySr'!$B$5:$AT$566,'Route_Detail&amp;Reduction_Priority'!AG$1,FALSE)))</f>
        <v>4</v>
      </c>
      <c r="AH133" s="147">
        <f>IF($B133="","",IF(VLOOKUP($B133,'RouteDetail&amp;ReductionPrioritySr'!$B$5:$AT$566,'Route_Detail&amp;Reduction_Priority'!AH$1,FALSE)="","",VLOOKUP($B133,'RouteDetail&amp;ReductionPrioritySr'!$B$5:$AT$566,'Route_Detail&amp;Reduction_Priority'!AH$1,FALSE)))</f>
        <v>4</v>
      </c>
      <c r="AI133" s="147">
        <f>IF($B133="","",IF(VLOOKUP($B133,'RouteDetail&amp;ReductionPrioritySr'!$B$5:$AT$566,'Route_Detail&amp;Reduction_Priority'!AI$1,FALSE)="","",VLOOKUP($B133,'RouteDetail&amp;ReductionPrioritySr'!$B$5:$AT$566,'Route_Detail&amp;Reduction_Priority'!AI$1,FALSE)))</f>
        <v>4</v>
      </c>
      <c r="AJ133" s="147">
        <f>IF($B133="","",IF(VLOOKUP($B133,'RouteDetail&amp;ReductionPrioritySr'!$B$5:$AT$566,'Route_Detail&amp;Reduction_Priority'!AJ$1,FALSE)="","",VLOOKUP($B133,'RouteDetail&amp;ReductionPrioritySr'!$B$5:$AT$566,'Route_Detail&amp;Reduction_Priority'!AJ$1,FALSE)))</f>
        <v>4</v>
      </c>
      <c r="AK133" s="147">
        <f>IF($B133="","",IF(VLOOKUP($B133,'RouteDetail&amp;ReductionPrioritySr'!$B$5:$AT$566,'Route_Detail&amp;Reduction_Priority'!AK$1,FALSE)="","",VLOOKUP($B133,'RouteDetail&amp;ReductionPrioritySr'!$B$5:$AT$566,'Route_Detail&amp;Reduction_Priority'!AK$1,FALSE)))</f>
        <v>4</v>
      </c>
    </row>
    <row r="134" spans="1:37" ht="15" customHeight="1" x14ac:dyDescent="0.25">
      <c r="A134">
        <v>112</v>
      </c>
      <c r="B134" s="110">
        <f>IF(HLOOKUP($C$3,'Route by Jurisdiction'!$A$1:$AP$214,A134,FALSE)="","",HLOOKUP($C$3,'Route by Jurisdiction'!$A$1:$AP$214,A134,FALSE))</f>
        <v>173</v>
      </c>
      <c r="C134" s="110" t="str">
        <f>IF($B134="","",IF(VLOOKUP($B134,'RouteDetail&amp;ReductionPrioritySr'!$B$5:$T$566,'Route_Detail&amp;Reduction_Priority'!C$1,FALSE)="","",VLOOKUP($B134,'RouteDetail&amp;ReductionPrioritySr'!$B$5:$T$566,'Route_Detail&amp;Reduction_Priority'!C$1,FALSE)))</f>
        <v>173</v>
      </c>
      <c r="D134" s="71" t="str">
        <f>IF($B134="","",IF(VLOOKUP($B134,'RouteDetail&amp;ReductionPrioritySr'!$B$5:$T$566,'Route_Detail&amp;Reduction_Priority'!D$1,FALSE)="","",VLOOKUP($B134,'RouteDetail&amp;ReductionPrioritySr'!$B$5:$T$566,'Route_Detail&amp;Reduction_Priority'!D$1,FALSE)))</f>
        <v>Federal Way TC - Federal Center South</v>
      </c>
      <c r="E134" s="170">
        <f>IF($B134="","",IF(VLOOKUP($B134,'RouteDetail&amp;ReductionPrioritySr'!$B$5:$T$566,'Route_Detail&amp;Reduction_Priority'!E$1,FALSE)="","",VLOOKUP($B134,'RouteDetail&amp;ReductionPrioritySr'!$B$5:$T$566,'Route_Detail&amp;Reduction_Priority'!E$1,FALSE)))</f>
        <v>12</v>
      </c>
      <c r="F134" s="162">
        <f>IF($B134="","",IF(VLOOKUP($B134,'RouteDetail&amp;ReductionPrioritySr'!$B$5:$T$566,'Route_Detail&amp;Reduction_Priority'!F$1,FALSE)="","",VLOOKUP($B134,'RouteDetail&amp;ReductionPrioritySr'!$B$5:$T$566,'Route_Detail&amp;Reduction_Priority'!F$1,FALSE)))</f>
        <v>5.9</v>
      </c>
      <c r="G134" s="162" t="str">
        <f>IF($B134="","",IF(VLOOKUP($B134,'RouteDetail&amp;ReductionPrioritySr'!$B$5:$T$566,'Route_Detail&amp;Reduction_Priority'!G$1,FALSE)="","",VLOOKUP($B134,'RouteDetail&amp;ReductionPrioritySr'!$B$5:$T$566,'Route_Detail&amp;Reduction_Priority'!G$1,FALSE)))</f>
        <v xml:space="preserve"> </v>
      </c>
      <c r="H134" s="162" t="str">
        <f>IF($B134="","",IF(VLOOKUP($B134,'RouteDetail&amp;ReductionPrioritySr'!$B$5:$T$566,'Route_Detail&amp;Reduction_Priority'!H$1,FALSE)="","",VLOOKUP($B134,'RouteDetail&amp;ReductionPrioritySr'!$B$5:$T$566,'Route_Detail&amp;Reduction_Priority'!H$1,FALSE)))</f>
        <v xml:space="preserve"> </v>
      </c>
      <c r="I134" s="162" t="str">
        <f>IF($B134="","",IF(VLOOKUP($B134,'RouteDetail&amp;ReductionPrioritySr'!$B$5:$T$566,'Route_Detail&amp;Reduction_Priority'!I$1,FALSE)="","",VLOOKUP($B134,'RouteDetail&amp;ReductionPrioritySr'!$B$5:$T$566,'Route_Detail&amp;Reduction_Priority'!I$1,FALSE)))</f>
        <v xml:space="preserve"> </v>
      </c>
      <c r="J134" s="171" t="str">
        <f>IF($B134="","",IF(VLOOKUP($B134,'RouteDetail&amp;ReductionPrioritySr'!$B$5:$T$566,'Route_Detail&amp;Reduction_Priority'!J$1,FALSE)="","",VLOOKUP($B134,'RouteDetail&amp;ReductionPrioritySr'!$B$5:$T$566,'Route_Detail&amp;Reduction_Priority'!J$1,FALSE)))</f>
        <v xml:space="preserve"> </v>
      </c>
      <c r="K134" s="62" t="str">
        <f>IF($B134="","",IF(VLOOKUP($B134,'RouteDetail&amp;ReductionPrioritySr'!$B$5:$T$566,'Route_Detail&amp;Reduction_Priority'!K$1,FALSE)="","",VLOOKUP($B134,'RouteDetail&amp;ReductionPrioritySr'!$B$5:$T$566,'Route_Detail&amp;Reduction_Priority'!K$1,FALSE)))</f>
        <v>Peak</v>
      </c>
      <c r="L134" s="62" t="str">
        <f>IF($B134="","",IF(VLOOKUP($B134,'RouteDetail&amp;ReductionPrioritySr'!$B$5:$T$566,'Route_Detail&amp;Reduction_Priority'!L$1,FALSE)="","",VLOOKUP($B134,'RouteDetail&amp;ReductionPrioritySr'!$B$5:$T$566,'Route_Detail&amp;Reduction_Priority'!L$1,FALSE)))</f>
        <v>Peak</v>
      </c>
      <c r="M134" s="110" t="str">
        <f>IF($B134="","",IF(VLOOKUP($B134,'RouteDetail&amp;ReductionPrioritySr'!$B$5:$T$566,'Route_Detail&amp;Reduction_Priority'!M$1,FALSE)="","",VLOOKUP($B134,'RouteDetail&amp;ReductionPrioritySr'!$B$5:$T$566,'Route_Detail&amp;Reduction_Priority'!M$1,FALSE)))</f>
        <v>Yes</v>
      </c>
      <c r="N134" s="112" t="str">
        <f>IF($B134="","",IF(VLOOKUP($B134,'RouteDetail&amp;ReductionPrioritySr'!$B$5:$T$566,'Route_Detail&amp;Reduction_Priority'!N$1,FALSE)="","",VLOOKUP($B134,'RouteDetail&amp;ReductionPrioritySr'!$B$5:$T$566,'Route_Detail&amp;Reduction_Priority'!N$1,FALSE)))</f>
        <v>No</v>
      </c>
      <c r="O134" s="110" t="str">
        <f>IF($B134="","",IF(VLOOKUP($B134,'RouteDetail&amp;ReductionPrioritySr'!$B$5:$T$566,'Route_Detail&amp;Reduction_Priority'!O$1,FALSE)="","",VLOOKUP($B134,'RouteDetail&amp;ReductionPrioritySr'!$B$5:$T$566,'Route_Detail&amp;Reduction_Priority'!O$1,FALSE)))</f>
        <v>Peak</v>
      </c>
      <c r="P134" s="111" t="str">
        <f>IF($B134="","",IF(VLOOKUP($B134,'RouteDetail&amp;ReductionPrioritySr'!$B$5:$T$566,'Route_Detail&amp;Reduction_Priority'!P$1,FALSE)="","",VLOOKUP($B134,'RouteDetail&amp;ReductionPrioritySr'!$B$5:$T$566,'Route_Detail&amp;Reduction_Priority'!P$1,FALSE)))</f>
        <v>Peak</v>
      </c>
      <c r="Q134" s="112" t="str">
        <f>IF($B134="","",IF(VLOOKUP($B134,'RouteDetail&amp;ReductionPrioritySr'!$B$5:$T$566,'Route_Detail&amp;Reduction_Priority'!Q$1,FALSE)="","",VLOOKUP($B134,'RouteDetail&amp;ReductionPrioritySr'!$B$5:$T$566,'Route_Detail&amp;Reduction_Priority'!Q$1,FALSE)))</f>
        <v>Peak</v>
      </c>
      <c r="R134" s="110">
        <f>IF($B134="","",IF(VLOOKUP($B134,'RouteDetail&amp;ReductionPrioritySr'!$B$5:$T$566,'Route_Detail&amp;Reduction_Priority'!R$1,FALSE)="","",VLOOKUP($B134,'RouteDetail&amp;ReductionPrioritySr'!$B$5:$T$566,'Route_Detail&amp;Reduction_Priority'!R$1,FALSE)))</f>
        <v>1</v>
      </c>
      <c r="S134" s="111" t="str">
        <f>IF($B134="","",IF(VLOOKUP($B134,'RouteDetail&amp;ReductionPrioritySr'!$B$5:$T$566,'Route_Detail&amp;Reduction_Priority'!S$1,FALSE)="","",VLOOKUP($B134,'RouteDetail&amp;ReductionPrioritySr'!$B$5:$T$566,'Route_Detail&amp;Reduction_Priority'!S$1,FALSE)))</f>
        <v>-</v>
      </c>
      <c r="T134" s="175" t="str">
        <f>IF($B134="","",IF(VLOOKUP($B134,'RouteDetail&amp;ReductionPrioritySr'!$B$5:$T$566,'Route_Detail&amp;Reduction_Priority'!T$1,FALSE)="","",VLOOKUP($B134,'RouteDetail&amp;ReductionPrioritySr'!$B$5:$T$566,'Route_Detail&amp;Reduction_Priority'!T$1,FALSE)))</f>
        <v>-</v>
      </c>
      <c r="U134" s="348" t="str">
        <f>IF($B134="","",IF(VLOOKUP($B134,'RouteDetail&amp;ReductionPrioritySr'!$B$5:$AT$566,'Route_Detail&amp;Reduction_Priority'!U$1,FALSE)="","",VLOOKUP($B134,'RouteDetail&amp;ReductionPrioritySr'!$B$5:$AT$566,'Route_Detail&amp;Reduction_Priority'!U$1,FALSE)))</f>
        <v>Deleted</v>
      </c>
      <c r="V134" s="53" t="str">
        <f>IF($B134="","",IF(VLOOKUP($B134,'RouteDetail&amp;ReductionPrioritySr'!$B$5:$AT$566,'Route_Detail&amp;Reduction_Priority'!V$1,FALSE)=0,"",VLOOKUP($B134,'RouteDetail&amp;ReductionPrioritySr'!$B$5:$AT$566,'Route_Detail&amp;Reduction_Priority'!V$1,FALSE)))</f>
        <v>Lowest performing</v>
      </c>
      <c r="W134" s="358">
        <f>IF($B134="","",IF(VLOOKUP($B134,'RouteDetail&amp;ReductionPrioritySr'!$B$5:$AT$566,'Route_Detail&amp;Reduction_Priority'!W$1,FALSE)=0,"",VLOOKUP($B134,'RouteDetail&amp;ReductionPrioritySr'!$B$5:$AT$566,'Route_Detail&amp;Reduction_Priority'!W$1,FALSE)))</f>
        <v>41883</v>
      </c>
      <c r="X134" s="395" t="str">
        <f>IF($B134="","",IF(VLOOKUP($B134,'RouteDetail&amp;ReductionPrioritySr'!$B$5:$AT$566,'Route_Detail&amp;Reduction_Priority'!X$1,FALSE)="","",VLOOKUP($B134,'RouteDetail&amp;ReductionPrioritySr'!$B$5:$AT$566,'Route_Detail&amp;Reduction_Priority'!X$1,FALSE)))</f>
        <v>Delete</v>
      </c>
      <c r="Y134" s="110" t="str">
        <f>IF($B134="","",IF(VLOOKUP($B134,'RouteDetail&amp;ReductionPrioritySr'!$B$5:$AT$566,'Route_Detail&amp;Reduction_Priority'!Y$1,FALSE)="","",VLOOKUP($B134,'RouteDetail&amp;ReductionPrioritySr'!$B$5:$AT$566,'Route_Detail&amp;Reduction_Priority'!Y$1,FALSE)))</f>
        <v/>
      </c>
      <c r="Z134" s="178" t="str">
        <f>IF($B134="","",IF(VLOOKUP($B134,'RouteDetail&amp;ReductionPrioritySr'!$B$5:$AT$566,'Route_Detail&amp;Reduction_Priority'!Z$1,FALSE)="","",VLOOKUP($B134,'RouteDetail&amp;ReductionPrioritySr'!$B$5:$AT$566,'Route_Detail&amp;Reduction_Priority'!Z$1,FALSE)))</f>
        <v/>
      </c>
      <c r="AA134" s="178" t="str">
        <f>IF($B134="","",IF(VLOOKUP($B134,'RouteDetail&amp;ReductionPrioritySr'!$B$5:$AT$566,'Route_Detail&amp;Reduction_Priority'!AA$1,FALSE)="","",VLOOKUP($B134,'RouteDetail&amp;ReductionPrioritySr'!$B$5:$AT$566,'Route_Detail&amp;Reduction_Priority'!AA$1,FALSE)))</f>
        <v/>
      </c>
      <c r="AB134" s="178" t="str">
        <f>IF($B134="","",IF(VLOOKUP($B134,'RouteDetail&amp;ReductionPrioritySr'!$B$5:$AT$566,'Route_Detail&amp;Reduction_Priority'!AB$1,FALSE)="","",VLOOKUP($B134,'RouteDetail&amp;ReductionPrioritySr'!$B$5:$AT$566,'Route_Detail&amp;Reduction_Priority'!AB$1,FALSE)))</f>
        <v/>
      </c>
      <c r="AC134" s="178" t="str">
        <f>IF($B134="","",IF(VLOOKUP($B134,'RouteDetail&amp;ReductionPrioritySr'!$B$5:$AT$566,'Route_Detail&amp;Reduction_Priority'!AC$1,FALSE)="","",VLOOKUP($B134,'RouteDetail&amp;ReductionPrioritySr'!$B$5:$AT$566,'Route_Detail&amp;Reduction_Priority'!AC$1,FALSE)))</f>
        <v/>
      </c>
      <c r="AD134" s="350" t="str">
        <f>IF($B134="","",IF(VLOOKUP($B134,'RouteDetail&amp;ReductionPrioritySr'!$B$5:$AT$566,'Route_Detail&amp;Reduction_Priority'!AD$1,FALSE)=0,"",VLOOKUP($B134,'RouteDetail&amp;ReductionPrioritySr'!$B$5:$AT$566,'Route_Detail&amp;Reduction_Priority'!AD$1,FALSE)))</f>
        <v/>
      </c>
      <c r="AE134" s="397" t="str">
        <f>IF($B134="","",IF(VLOOKUP($B134,'RouteDetail&amp;ReductionPrioritySr'!$B$5:$AT$566,'Route_Detail&amp;Reduction_Priority'!AE$1,FALSE)=0,"",VLOOKUP($B134,'RouteDetail&amp;ReductionPrioritySr'!$B$5:$AT$566,'Route_Detail&amp;Reduction_Priority'!AE$1,FALSE)))</f>
        <v>In Federal Way and along Pacific Highway S, use the RapidRide A Line (unchanged) and connect with revised Route 124 at the Tukwila Link Station.</v>
      </c>
      <c r="AF134" s="147">
        <f>IF($B134="","",IF(VLOOKUP($B134,'RouteDetail&amp;ReductionPrioritySr'!$B$5:$AT$566,'Route_Detail&amp;Reduction_Priority'!AF$1,FALSE)="","",VLOOKUP($B134,'RouteDetail&amp;ReductionPrioritySr'!$B$5:$AT$566,'Route_Detail&amp;Reduction_Priority'!AF$1,FALSE)))</f>
        <v>1</v>
      </c>
      <c r="AG134" s="147">
        <f>IF($B134="","",IF(VLOOKUP($B134,'RouteDetail&amp;ReductionPrioritySr'!$B$5:$AT$566,'Route_Detail&amp;Reduction_Priority'!AG$1,FALSE)="","",VLOOKUP($B134,'RouteDetail&amp;ReductionPrioritySr'!$B$5:$AT$566,'Route_Detail&amp;Reduction_Priority'!AG$1,FALSE)))</f>
        <v>3</v>
      </c>
      <c r="AH134" s="147" t="str">
        <f>IF($B134="","",IF(VLOOKUP($B134,'RouteDetail&amp;ReductionPrioritySr'!$B$5:$AT$566,'Route_Detail&amp;Reduction_Priority'!AH$1,FALSE)="","",VLOOKUP($B134,'RouteDetail&amp;ReductionPrioritySr'!$B$5:$AT$566,'Route_Detail&amp;Reduction_Priority'!AH$1,FALSE)))</f>
        <v/>
      </c>
      <c r="AI134" s="147" t="str">
        <f>IF($B134="","",IF(VLOOKUP($B134,'RouteDetail&amp;ReductionPrioritySr'!$B$5:$AT$566,'Route_Detail&amp;Reduction_Priority'!AI$1,FALSE)="","",VLOOKUP($B134,'RouteDetail&amp;ReductionPrioritySr'!$B$5:$AT$566,'Route_Detail&amp;Reduction_Priority'!AI$1,FALSE)))</f>
        <v/>
      </c>
      <c r="AJ134" s="147" t="str">
        <f>IF($B134="","",IF(VLOOKUP($B134,'RouteDetail&amp;ReductionPrioritySr'!$B$5:$AT$566,'Route_Detail&amp;Reduction_Priority'!AJ$1,FALSE)="","",VLOOKUP($B134,'RouteDetail&amp;ReductionPrioritySr'!$B$5:$AT$566,'Route_Detail&amp;Reduction_Priority'!AJ$1,FALSE)))</f>
        <v/>
      </c>
      <c r="AK134" s="147" t="str">
        <f>IF($B134="","",IF(VLOOKUP($B134,'RouteDetail&amp;ReductionPrioritySr'!$B$5:$AT$566,'Route_Detail&amp;Reduction_Priority'!AK$1,FALSE)="","",VLOOKUP($B134,'RouteDetail&amp;ReductionPrioritySr'!$B$5:$AT$566,'Route_Detail&amp;Reduction_Priority'!AK$1,FALSE)))</f>
        <v/>
      </c>
    </row>
    <row r="135" spans="1:37" ht="15" customHeight="1" x14ac:dyDescent="0.25">
      <c r="A135">
        <v>113</v>
      </c>
      <c r="B135" s="110">
        <f>IF(HLOOKUP($C$3,'Route by Jurisdiction'!$A$1:$AP$214,A135,FALSE)="","",HLOOKUP($C$3,'Route by Jurisdiction'!$A$1:$AP$214,A135,FALSE))</f>
        <v>177</v>
      </c>
      <c r="C135" s="110" t="str">
        <f>IF($B135="","",IF(VLOOKUP($B135,'RouteDetail&amp;ReductionPrioritySr'!$B$5:$T$566,'Route_Detail&amp;Reduction_Priority'!C$1,FALSE)="","",VLOOKUP($B135,'RouteDetail&amp;ReductionPrioritySr'!$B$5:$T$566,'Route_Detail&amp;Reduction_Priority'!C$1,FALSE)))</f>
        <v>177*</v>
      </c>
      <c r="D135" s="71" t="str">
        <f>IF($B135="","",IF(VLOOKUP($B135,'RouteDetail&amp;ReductionPrioritySr'!$B$5:$T$566,'Route_Detail&amp;Reduction_Priority'!D$1,FALSE)="","",VLOOKUP($B135,'RouteDetail&amp;ReductionPrioritySr'!$B$5:$T$566,'Route_Detail&amp;Reduction_Priority'!D$1,FALSE)))</f>
        <v>Federal Way - Seattle CBD</v>
      </c>
      <c r="E135" s="170">
        <f>IF($B135="","",IF(VLOOKUP($B135,'RouteDetail&amp;ReductionPrioritySr'!$B$5:$T$566,'Route_Detail&amp;Reduction_Priority'!E$1,FALSE)="","",VLOOKUP($B135,'RouteDetail&amp;ReductionPrioritySr'!$B$5:$T$566,'Route_Detail&amp;Reduction_Priority'!E$1,FALSE)))</f>
        <v>23.8</v>
      </c>
      <c r="F135" s="162">
        <f>IF($B135="","",IF(VLOOKUP($B135,'RouteDetail&amp;ReductionPrioritySr'!$B$5:$T$566,'Route_Detail&amp;Reduction_Priority'!F$1,FALSE)="","",VLOOKUP($B135,'RouteDetail&amp;ReductionPrioritySr'!$B$5:$T$566,'Route_Detail&amp;Reduction_Priority'!F$1,FALSE)))</f>
        <v>15.1</v>
      </c>
      <c r="G135" s="162" t="str">
        <f>IF($B135="","",IF(VLOOKUP($B135,'RouteDetail&amp;ReductionPrioritySr'!$B$5:$T$566,'Route_Detail&amp;Reduction_Priority'!G$1,FALSE)="","",VLOOKUP($B135,'RouteDetail&amp;ReductionPrioritySr'!$B$5:$T$566,'Route_Detail&amp;Reduction_Priority'!G$1,FALSE)))</f>
        <v xml:space="preserve"> </v>
      </c>
      <c r="H135" s="162" t="str">
        <f>IF($B135="","",IF(VLOOKUP($B135,'RouteDetail&amp;ReductionPrioritySr'!$B$5:$T$566,'Route_Detail&amp;Reduction_Priority'!H$1,FALSE)="","",VLOOKUP($B135,'RouteDetail&amp;ReductionPrioritySr'!$B$5:$T$566,'Route_Detail&amp;Reduction_Priority'!H$1,FALSE)))</f>
        <v xml:space="preserve"> </v>
      </c>
      <c r="I135" s="162" t="str">
        <f>IF($B135="","",IF(VLOOKUP($B135,'RouteDetail&amp;ReductionPrioritySr'!$B$5:$T$566,'Route_Detail&amp;Reduction_Priority'!I$1,FALSE)="","",VLOOKUP($B135,'RouteDetail&amp;ReductionPrioritySr'!$B$5:$T$566,'Route_Detail&amp;Reduction_Priority'!I$1,FALSE)))</f>
        <v xml:space="preserve"> </v>
      </c>
      <c r="J135" s="171" t="str">
        <f>IF($B135="","",IF(VLOOKUP($B135,'RouteDetail&amp;ReductionPrioritySr'!$B$5:$T$566,'Route_Detail&amp;Reduction_Priority'!J$1,FALSE)="","",VLOOKUP($B135,'RouteDetail&amp;ReductionPrioritySr'!$B$5:$T$566,'Route_Detail&amp;Reduction_Priority'!J$1,FALSE)))</f>
        <v xml:space="preserve"> </v>
      </c>
      <c r="K135" s="62" t="str">
        <f>IF($B135="","",IF(VLOOKUP($B135,'RouteDetail&amp;ReductionPrioritySr'!$B$5:$T$566,'Route_Detail&amp;Reduction_Priority'!K$1,FALSE)="","",VLOOKUP($B135,'RouteDetail&amp;ReductionPrioritySr'!$B$5:$T$566,'Route_Detail&amp;Reduction_Priority'!K$1,FALSE)))</f>
        <v>Peak</v>
      </c>
      <c r="L135" s="62" t="str">
        <f>IF($B135="","",IF(VLOOKUP($B135,'RouteDetail&amp;ReductionPrioritySr'!$B$5:$T$566,'Route_Detail&amp;Reduction_Priority'!L$1,FALSE)="","",VLOOKUP($B135,'RouteDetail&amp;ReductionPrioritySr'!$B$5:$T$566,'Route_Detail&amp;Reduction_Priority'!L$1,FALSE)))</f>
        <v>Peak</v>
      </c>
      <c r="M135" s="110" t="str">
        <f>IF($B135="","",IF(VLOOKUP($B135,'RouteDetail&amp;ReductionPrioritySr'!$B$5:$T$566,'Route_Detail&amp;Reduction_Priority'!M$1,FALSE)="","",VLOOKUP($B135,'RouteDetail&amp;ReductionPrioritySr'!$B$5:$T$566,'Route_Detail&amp;Reduction_Priority'!M$1,FALSE)))</f>
        <v>No</v>
      </c>
      <c r="N135" s="112" t="str">
        <f>IF($B135="","",IF(VLOOKUP($B135,'RouteDetail&amp;ReductionPrioritySr'!$B$5:$T$566,'Route_Detail&amp;Reduction_Priority'!N$1,FALSE)="","",VLOOKUP($B135,'RouteDetail&amp;ReductionPrioritySr'!$B$5:$T$566,'Route_Detail&amp;Reduction_Priority'!N$1,FALSE)))</f>
        <v>No</v>
      </c>
      <c r="O135" s="110" t="str">
        <f>IF($B135="","",IF(VLOOKUP($B135,'RouteDetail&amp;ReductionPrioritySr'!$B$5:$T$566,'Route_Detail&amp;Reduction_Priority'!O$1,FALSE)="","",VLOOKUP($B135,'RouteDetail&amp;ReductionPrioritySr'!$B$5:$T$566,'Route_Detail&amp;Reduction_Priority'!O$1,FALSE)))</f>
        <v>Peak</v>
      </c>
      <c r="P135" s="111" t="str">
        <f>IF($B135="","",IF(VLOOKUP($B135,'RouteDetail&amp;ReductionPrioritySr'!$B$5:$T$566,'Route_Detail&amp;Reduction_Priority'!P$1,FALSE)="","",VLOOKUP($B135,'RouteDetail&amp;ReductionPrioritySr'!$B$5:$T$566,'Route_Detail&amp;Reduction_Priority'!P$1,FALSE)))</f>
        <v>Peak</v>
      </c>
      <c r="Q135" s="112" t="str">
        <f>IF($B135="","",IF(VLOOKUP($B135,'RouteDetail&amp;ReductionPrioritySr'!$B$5:$T$566,'Route_Detail&amp;Reduction_Priority'!Q$1,FALSE)="","",VLOOKUP($B135,'RouteDetail&amp;ReductionPrioritySr'!$B$5:$T$566,'Route_Detail&amp;Reduction_Priority'!Q$1,FALSE)))</f>
        <v>Peak</v>
      </c>
      <c r="R135" s="110">
        <f>IF($B135="","",IF(VLOOKUP($B135,'RouteDetail&amp;ReductionPrioritySr'!$B$5:$T$566,'Route_Detail&amp;Reduction_Priority'!R$1,FALSE)="","",VLOOKUP($B135,'RouteDetail&amp;ReductionPrioritySr'!$B$5:$T$566,'Route_Detail&amp;Reduction_Priority'!R$1,FALSE)))</f>
        <v>1</v>
      </c>
      <c r="S135" s="111" t="str">
        <f>IF($B135="","",IF(VLOOKUP($B135,'RouteDetail&amp;ReductionPrioritySr'!$B$5:$T$566,'Route_Detail&amp;Reduction_Priority'!S$1,FALSE)="","",VLOOKUP($B135,'RouteDetail&amp;ReductionPrioritySr'!$B$5:$T$566,'Route_Detail&amp;Reduction_Priority'!S$1,FALSE)))</f>
        <v>-</v>
      </c>
      <c r="T135" s="175" t="str">
        <f>IF($B135="","",IF(VLOOKUP($B135,'RouteDetail&amp;ReductionPrioritySr'!$B$5:$T$566,'Route_Detail&amp;Reduction_Priority'!T$1,FALSE)="","",VLOOKUP($B135,'RouteDetail&amp;ReductionPrioritySr'!$B$5:$T$566,'Route_Detail&amp;Reduction_Priority'!T$1,FALSE)))</f>
        <v>-</v>
      </c>
      <c r="U135" s="348" t="str">
        <f>IF($B135="","",IF(VLOOKUP($B135,'RouteDetail&amp;ReductionPrioritySr'!$B$5:$AT$566,'Route_Detail&amp;Reduction_Priority'!U$1,FALSE)="","",VLOOKUP($B135,'RouteDetail&amp;ReductionPrioritySr'!$B$5:$AT$566,'Route_Detail&amp;Reduction_Priority'!U$1,FALSE)))</f>
        <v>Revised</v>
      </c>
      <c r="V135" s="53" t="str">
        <f>IF($B135="","",IF(VLOOKUP($B135,'RouteDetail&amp;ReductionPrioritySr'!$B$5:$AT$566,'Route_Detail&amp;Reduction_Priority'!V$1,FALSE)=0,"",VLOOKUP($B135,'RouteDetail&amp;ReductionPrioritySr'!$B$5:$AT$566,'Route_Detail&amp;Reduction_Priority'!V$1,FALSE)))</f>
        <v>Restructure</v>
      </c>
      <c r="W135" s="358">
        <f>IF($B135="","",IF(VLOOKUP($B135,'RouteDetail&amp;ReductionPrioritySr'!$B$5:$AT$566,'Route_Detail&amp;Reduction_Priority'!W$1,FALSE)=0,"",VLOOKUP($B135,'RouteDetail&amp;ReductionPrioritySr'!$B$5:$AT$566,'Route_Detail&amp;Reduction_Priority'!W$1,FALSE)))</f>
        <v>42036</v>
      </c>
      <c r="X135" s="395" t="str">
        <f>IF($B135="","",IF(VLOOKUP($B135,'RouteDetail&amp;ReductionPrioritySr'!$B$5:$AT$566,'Route_Detail&amp;Reduction_Priority'!X$1,FALSE)="","",VLOOKUP($B135,'RouteDetail&amp;ReductionPrioritySr'!$B$5:$AT$566,'Route_Detail&amp;Reduction_Priority'!X$1,FALSE)))</f>
        <v>Combine service with routes 178, 179, 190 and 192.
Revise routing to serve Star Lake and Kent/Des Moines freeway stations.
Operate into downtown Seattle via Seneca Street and out of downtown Seattle via S Atlantic Street ramps to I-5. 
Add 12 morning and 12 afternoon trips.</v>
      </c>
      <c r="Y135" s="110" t="str">
        <f>IF($B135="","",IF(VLOOKUP($B135,'RouteDetail&amp;ReductionPrioritySr'!$B$5:$AT$566,'Route_Detail&amp;Reduction_Priority'!Y$1,FALSE)="","",VLOOKUP($B135,'RouteDetail&amp;ReductionPrioritySr'!$B$5:$AT$566,'Route_Detail&amp;Reduction_Priority'!Y$1,FALSE)))</f>
        <v/>
      </c>
      <c r="Z135" s="178" t="str">
        <f>IF($B135="","",IF(VLOOKUP($B135,'RouteDetail&amp;ReductionPrioritySr'!$B$5:$AT$566,'Route_Detail&amp;Reduction_Priority'!Z$1,FALSE)="","",VLOOKUP($B135,'RouteDetail&amp;ReductionPrioritySr'!$B$5:$AT$566,'Route_Detail&amp;Reduction_Priority'!Z$1,FALSE)))</f>
        <v/>
      </c>
      <c r="AA135" s="178" t="str">
        <f>IF($B135="","",IF(VLOOKUP($B135,'RouteDetail&amp;ReductionPrioritySr'!$B$5:$AT$566,'Route_Detail&amp;Reduction_Priority'!AA$1,FALSE)="","",VLOOKUP($B135,'RouteDetail&amp;ReductionPrioritySr'!$B$5:$AT$566,'Route_Detail&amp;Reduction_Priority'!AA$1,FALSE)))</f>
        <v/>
      </c>
      <c r="AB135" s="178" t="str">
        <f>IF($B135="","",IF(VLOOKUP($B135,'RouteDetail&amp;ReductionPrioritySr'!$B$5:$AT$566,'Route_Detail&amp;Reduction_Priority'!AB$1,FALSE)="","",VLOOKUP($B135,'RouteDetail&amp;ReductionPrioritySr'!$B$5:$AT$566,'Route_Detail&amp;Reduction_Priority'!AB$1,FALSE)))</f>
        <v/>
      </c>
      <c r="AC135" s="178" t="str">
        <f>IF($B135="","",IF(VLOOKUP($B135,'RouteDetail&amp;ReductionPrioritySr'!$B$5:$AT$566,'Route_Detail&amp;Reduction_Priority'!AC$1,FALSE)="","",VLOOKUP($B135,'RouteDetail&amp;ReductionPrioritySr'!$B$5:$AT$566,'Route_Detail&amp;Reduction_Priority'!AC$1,FALSE)))</f>
        <v/>
      </c>
      <c r="AD135" s="350" t="str">
        <f>IF($B135="","",IF(VLOOKUP($B135,'RouteDetail&amp;ReductionPrioritySr'!$B$5:$AT$566,'Route_Detail&amp;Reduction_Priority'!AD$1,FALSE)=0,"",VLOOKUP($B135,'RouteDetail&amp;ReductionPrioritySr'!$B$5:$AT$566,'Route_Detail&amp;Reduction_Priority'!AD$1,FALSE)))</f>
        <v/>
      </c>
      <c r="AE135" s="397" t="str">
        <f>IF($B135="","",IF(VLOOKUP($B135,'RouteDetail&amp;ReductionPrioritySr'!$B$5:$AT$566,'Route_Detail&amp;Reduction_Priority'!AE$1,FALSE)=0,"",VLOOKUP($B135,'RouteDetail&amp;ReductionPrioritySr'!$B$5:$AT$566,'Route_Detail&amp;Reduction_Priority'!AE$1,FALSE)))</f>
        <v/>
      </c>
      <c r="AF135" s="147">
        <f>IF($B135="","",IF(VLOOKUP($B135,'RouteDetail&amp;ReductionPrioritySr'!$B$5:$AT$566,'Route_Detail&amp;Reduction_Priority'!AF$1,FALSE)="","",VLOOKUP($B135,'RouteDetail&amp;ReductionPrioritySr'!$B$5:$AT$566,'Route_Detail&amp;Reduction_Priority'!AF$1,FALSE)))</f>
        <v>1</v>
      </c>
      <c r="AG135" s="147">
        <f>IF($B135="","",IF(VLOOKUP($B135,'RouteDetail&amp;ReductionPrioritySr'!$B$5:$AT$566,'Route_Detail&amp;Reduction_Priority'!AG$1,FALSE)="","",VLOOKUP($B135,'RouteDetail&amp;ReductionPrioritySr'!$B$5:$AT$566,'Route_Detail&amp;Reduction_Priority'!AG$1,FALSE)))</f>
        <v>3</v>
      </c>
      <c r="AH135" s="147" t="str">
        <f>IF($B135="","",IF(VLOOKUP($B135,'RouteDetail&amp;ReductionPrioritySr'!$B$5:$AT$566,'Route_Detail&amp;Reduction_Priority'!AH$1,FALSE)="","",VLOOKUP($B135,'RouteDetail&amp;ReductionPrioritySr'!$B$5:$AT$566,'Route_Detail&amp;Reduction_Priority'!AH$1,FALSE)))</f>
        <v/>
      </c>
      <c r="AI135" s="147" t="str">
        <f>IF($B135="","",IF(VLOOKUP($B135,'RouteDetail&amp;ReductionPrioritySr'!$B$5:$AT$566,'Route_Detail&amp;Reduction_Priority'!AI$1,FALSE)="","",VLOOKUP($B135,'RouteDetail&amp;ReductionPrioritySr'!$B$5:$AT$566,'Route_Detail&amp;Reduction_Priority'!AI$1,FALSE)))</f>
        <v/>
      </c>
      <c r="AJ135" s="147" t="str">
        <f>IF($B135="","",IF(VLOOKUP($B135,'RouteDetail&amp;ReductionPrioritySr'!$B$5:$AT$566,'Route_Detail&amp;Reduction_Priority'!AJ$1,FALSE)="","",VLOOKUP($B135,'RouteDetail&amp;ReductionPrioritySr'!$B$5:$AT$566,'Route_Detail&amp;Reduction_Priority'!AJ$1,FALSE)))</f>
        <v/>
      </c>
      <c r="AK135" s="147" t="str">
        <f>IF($B135="","",IF(VLOOKUP($B135,'RouteDetail&amp;ReductionPrioritySr'!$B$5:$AT$566,'Route_Detail&amp;Reduction_Priority'!AK$1,FALSE)="","",VLOOKUP($B135,'RouteDetail&amp;ReductionPrioritySr'!$B$5:$AT$566,'Route_Detail&amp;Reduction_Priority'!AK$1,FALSE)))</f>
        <v/>
      </c>
    </row>
    <row r="136" spans="1:37" ht="15" customHeight="1" x14ac:dyDescent="0.25">
      <c r="A136">
        <v>114</v>
      </c>
      <c r="B136" s="110">
        <f>IF(HLOOKUP($C$3,'Route by Jurisdiction'!$A$1:$AP$214,A136,FALSE)="","",HLOOKUP($C$3,'Route by Jurisdiction'!$A$1:$AP$214,A136,FALSE))</f>
        <v>178</v>
      </c>
      <c r="C136" s="110" t="str">
        <f>IF($B136="","",IF(VLOOKUP($B136,'RouteDetail&amp;ReductionPrioritySr'!$B$5:$T$566,'Route_Detail&amp;Reduction_Priority'!C$1,FALSE)="","",VLOOKUP($B136,'RouteDetail&amp;ReductionPrioritySr'!$B$5:$T$566,'Route_Detail&amp;Reduction_Priority'!C$1,FALSE)))</f>
        <v>178*</v>
      </c>
      <c r="D136" s="71" t="str">
        <f>IF($B136="","",IF(VLOOKUP($B136,'RouteDetail&amp;ReductionPrioritySr'!$B$5:$T$566,'Route_Detail&amp;Reduction_Priority'!D$1,FALSE)="","",VLOOKUP($B136,'RouteDetail&amp;ReductionPrioritySr'!$B$5:$T$566,'Route_Detail&amp;Reduction_Priority'!D$1,FALSE)))</f>
        <v>South Federal Way - Seattle CBD</v>
      </c>
      <c r="E136" s="170">
        <f>IF($B136="","",IF(VLOOKUP($B136,'RouteDetail&amp;ReductionPrioritySr'!$B$5:$T$566,'Route_Detail&amp;Reduction_Priority'!E$1,FALSE)="","",VLOOKUP($B136,'RouteDetail&amp;ReductionPrioritySr'!$B$5:$T$566,'Route_Detail&amp;Reduction_Priority'!E$1,FALSE)))</f>
        <v>24</v>
      </c>
      <c r="F136" s="162">
        <f>IF($B136="","",IF(VLOOKUP($B136,'RouteDetail&amp;ReductionPrioritySr'!$B$5:$T$566,'Route_Detail&amp;Reduction_Priority'!F$1,FALSE)="","",VLOOKUP($B136,'RouteDetail&amp;ReductionPrioritySr'!$B$5:$T$566,'Route_Detail&amp;Reduction_Priority'!F$1,FALSE)))</f>
        <v>16.399999999999999</v>
      </c>
      <c r="G136" s="162" t="str">
        <f>IF($B136="","",IF(VLOOKUP($B136,'RouteDetail&amp;ReductionPrioritySr'!$B$5:$T$566,'Route_Detail&amp;Reduction_Priority'!G$1,FALSE)="","",VLOOKUP($B136,'RouteDetail&amp;ReductionPrioritySr'!$B$5:$T$566,'Route_Detail&amp;Reduction_Priority'!G$1,FALSE)))</f>
        <v xml:space="preserve"> </v>
      </c>
      <c r="H136" s="162" t="str">
        <f>IF($B136="","",IF(VLOOKUP($B136,'RouteDetail&amp;ReductionPrioritySr'!$B$5:$T$566,'Route_Detail&amp;Reduction_Priority'!H$1,FALSE)="","",VLOOKUP($B136,'RouteDetail&amp;ReductionPrioritySr'!$B$5:$T$566,'Route_Detail&amp;Reduction_Priority'!H$1,FALSE)))</f>
        <v xml:space="preserve"> </v>
      </c>
      <c r="I136" s="162" t="str">
        <f>IF($B136="","",IF(VLOOKUP($B136,'RouteDetail&amp;ReductionPrioritySr'!$B$5:$T$566,'Route_Detail&amp;Reduction_Priority'!I$1,FALSE)="","",VLOOKUP($B136,'RouteDetail&amp;ReductionPrioritySr'!$B$5:$T$566,'Route_Detail&amp;Reduction_Priority'!I$1,FALSE)))</f>
        <v xml:space="preserve"> </v>
      </c>
      <c r="J136" s="171" t="str">
        <f>IF($B136="","",IF(VLOOKUP($B136,'RouteDetail&amp;ReductionPrioritySr'!$B$5:$T$566,'Route_Detail&amp;Reduction_Priority'!J$1,FALSE)="","",VLOOKUP($B136,'RouteDetail&amp;ReductionPrioritySr'!$B$5:$T$566,'Route_Detail&amp;Reduction_Priority'!J$1,FALSE)))</f>
        <v xml:space="preserve"> </v>
      </c>
      <c r="K136" s="62" t="str">
        <f>IF($B136="","",IF(VLOOKUP($B136,'RouteDetail&amp;ReductionPrioritySr'!$B$5:$T$566,'Route_Detail&amp;Reduction_Priority'!K$1,FALSE)="","",VLOOKUP($B136,'RouteDetail&amp;ReductionPrioritySr'!$B$5:$T$566,'Route_Detail&amp;Reduction_Priority'!K$1,FALSE)))</f>
        <v>Peak</v>
      </c>
      <c r="L136" s="62" t="str">
        <f>IF($B136="","",IF(VLOOKUP($B136,'RouteDetail&amp;ReductionPrioritySr'!$B$5:$T$566,'Route_Detail&amp;Reduction_Priority'!L$1,FALSE)="","",VLOOKUP($B136,'RouteDetail&amp;ReductionPrioritySr'!$B$5:$T$566,'Route_Detail&amp;Reduction_Priority'!L$1,FALSE)))</f>
        <v>Peak</v>
      </c>
      <c r="M136" s="110" t="str">
        <f>IF($B136="","",IF(VLOOKUP($B136,'RouteDetail&amp;ReductionPrioritySr'!$B$5:$T$566,'Route_Detail&amp;Reduction_Priority'!M$1,FALSE)="","",VLOOKUP($B136,'RouteDetail&amp;ReductionPrioritySr'!$B$5:$T$566,'Route_Detail&amp;Reduction_Priority'!M$1,FALSE)))</f>
        <v>No</v>
      </c>
      <c r="N136" s="112" t="str">
        <f>IF($B136="","",IF(VLOOKUP($B136,'RouteDetail&amp;ReductionPrioritySr'!$B$5:$T$566,'Route_Detail&amp;Reduction_Priority'!N$1,FALSE)="","",VLOOKUP($B136,'RouteDetail&amp;ReductionPrioritySr'!$B$5:$T$566,'Route_Detail&amp;Reduction_Priority'!N$1,FALSE)))</f>
        <v>No</v>
      </c>
      <c r="O136" s="110" t="str">
        <f>IF($B136="","",IF(VLOOKUP($B136,'RouteDetail&amp;ReductionPrioritySr'!$B$5:$T$566,'Route_Detail&amp;Reduction_Priority'!O$1,FALSE)="","",VLOOKUP($B136,'RouteDetail&amp;ReductionPrioritySr'!$B$5:$T$566,'Route_Detail&amp;Reduction_Priority'!O$1,FALSE)))</f>
        <v>Peak</v>
      </c>
      <c r="P136" s="111" t="str">
        <f>IF($B136="","",IF(VLOOKUP($B136,'RouteDetail&amp;ReductionPrioritySr'!$B$5:$T$566,'Route_Detail&amp;Reduction_Priority'!P$1,FALSE)="","",VLOOKUP($B136,'RouteDetail&amp;ReductionPrioritySr'!$B$5:$T$566,'Route_Detail&amp;Reduction_Priority'!P$1,FALSE)))</f>
        <v>Peak</v>
      </c>
      <c r="Q136" s="112" t="str">
        <f>IF($B136="","",IF(VLOOKUP($B136,'RouteDetail&amp;ReductionPrioritySr'!$B$5:$T$566,'Route_Detail&amp;Reduction_Priority'!Q$1,FALSE)="","",VLOOKUP($B136,'RouteDetail&amp;ReductionPrioritySr'!$B$5:$T$566,'Route_Detail&amp;Reduction_Priority'!Q$1,FALSE)))</f>
        <v>Peak</v>
      </c>
      <c r="R136" s="110">
        <f>IF($B136="","",IF(VLOOKUP($B136,'RouteDetail&amp;ReductionPrioritySr'!$B$5:$T$566,'Route_Detail&amp;Reduction_Priority'!R$1,FALSE)="","",VLOOKUP($B136,'RouteDetail&amp;ReductionPrioritySr'!$B$5:$T$566,'Route_Detail&amp;Reduction_Priority'!R$1,FALSE)))</f>
        <v>3</v>
      </c>
      <c r="S136" s="111" t="str">
        <f>IF($B136="","",IF(VLOOKUP($B136,'RouteDetail&amp;ReductionPrioritySr'!$B$5:$T$566,'Route_Detail&amp;Reduction_Priority'!S$1,FALSE)="","",VLOOKUP($B136,'RouteDetail&amp;ReductionPrioritySr'!$B$5:$T$566,'Route_Detail&amp;Reduction_Priority'!S$1,FALSE)))</f>
        <v>-</v>
      </c>
      <c r="T136" s="175" t="str">
        <f>IF($B136="","",IF(VLOOKUP($B136,'RouteDetail&amp;ReductionPrioritySr'!$B$5:$T$566,'Route_Detail&amp;Reduction_Priority'!T$1,FALSE)="","",VLOOKUP($B136,'RouteDetail&amp;ReductionPrioritySr'!$B$5:$T$566,'Route_Detail&amp;Reduction_Priority'!T$1,FALSE)))</f>
        <v>-</v>
      </c>
      <c r="U136" s="348" t="str">
        <f>IF($B136="","",IF(VLOOKUP($B136,'RouteDetail&amp;ReductionPrioritySr'!$B$5:$AT$566,'Route_Detail&amp;Reduction_Priority'!U$1,FALSE)="","",VLOOKUP($B136,'RouteDetail&amp;ReductionPrioritySr'!$B$5:$AT$566,'Route_Detail&amp;Reduction_Priority'!U$1,FALSE)))</f>
        <v>Deleted</v>
      </c>
      <c r="V136" s="53" t="str">
        <f>IF($B136="","",IF(VLOOKUP($B136,'RouteDetail&amp;ReductionPrioritySr'!$B$5:$AT$566,'Route_Detail&amp;Reduction_Priority'!V$1,FALSE)=0,"",VLOOKUP($B136,'RouteDetail&amp;ReductionPrioritySr'!$B$5:$AT$566,'Route_Detail&amp;Reduction_Priority'!V$1,FALSE)))</f>
        <v>Restructure</v>
      </c>
      <c r="W136" s="358">
        <f>IF($B136="","",IF(VLOOKUP($B136,'RouteDetail&amp;ReductionPrioritySr'!$B$5:$AT$566,'Route_Detail&amp;Reduction_Priority'!W$1,FALSE)=0,"",VLOOKUP($B136,'RouteDetail&amp;ReductionPrioritySr'!$B$5:$AT$566,'Route_Detail&amp;Reduction_Priority'!W$1,FALSE)))</f>
        <v>42036</v>
      </c>
      <c r="X136" s="395" t="str">
        <f>IF($B136="","",IF(VLOOKUP($B136,'RouteDetail&amp;ReductionPrioritySr'!$B$5:$AT$566,'Route_Detail&amp;Reduction_Priority'!X$1,FALSE)="","",VLOOKUP($B136,'RouteDetail&amp;ReductionPrioritySr'!$B$5:$AT$566,'Route_Detail&amp;Reduction_Priority'!X$1,FALSE)))</f>
        <v>Delete</v>
      </c>
      <c r="Y136" s="110" t="str">
        <f>IF($B136="","",IF(VLOOKUP($B136,'RouteDetail&amp;ReductionPrioritySr'!$B$5:$AT$566,'Route_Detail&amp;Reduction_Priority'!Y$1,FALSE)="","",VLOOKUP($B136,'RouteDetail&amp;ReductionPrioritySr'!$B$5:$AT$566,'Route_Detail&amp;Reduction_Priority'!Y$1,FALSE)))</f>
        <v/>
      </c>
      <c r="Z136" s="178" t="str">
        <f>IF($B136="","",IF(VLOOKUP($B136,'RouteDetail&amp;ReductionPrioritySr'!$B$5:$AT$566,'Route_Detail&amp;Reduction_Priority'!Z$1,FALSE)="","",VLOOKUP($B136,'RouteDetail&amp;ReductionPrioritySr'!$B$5:$AT$566,'Route_Detail&amp;Reduction_Priority'!Z$1,FALSE)))</f>
        <v/>
      </c>
      <c r="AA136" s="178" t="str">
        <f>IF($B136="","",IF(VLOOKUP($B136,'RouteDetail&amp;ReductionPrioritySr'!$B$5:$AT$566,'Route_Detail&amp;Reduction_Priority'!AA$1,FALSE)="","",VLOOKUP($B136,'RouteDetail&amp;ReductionPrioritySr'!$B$5:$AT$566,'Route_Detail&amp;Reduction_Priority'!AA$1,FALSE)))</f>
        <v/>
      </c>
      <c r="AB136" s="178" t="str">
        <f>IF($B136="","",IF(VLOOKUP($B136,'RouteDetail&amp;ReductionPrioritySr'!$B$5:$AT$566,'Route_Detail&amp;Reduction_Priority'!AB$1,FALSE)="","",VLOOKUP($B136,'RouteDetail&amp;ReductionPrioritySr'!$B$5:$AT$566,'Route_Detail&amp;Reduction_Priority'!AB$1,FALSE)))</f>
        <v/>
      </c>
      <c r="AC136" s="178" t="str">
        <f>IF($B136="","",IF(VLOOKUP($B136,'RouteDetail&amp;ReductionPrioritySr'!$B$5:$AT$566,'Route_Detail&amp;Reduction_Priority'!AC$1,FALSE)="","",VLOOKUP($B136,'RouteDetail&amp;ReductionPrioritySr'!$B$5:$AT$566,'Route_Detail&amp;Reduction_Priority'!AC$1,FALSE)))</f>
        <v/>
      </c>
      <c r="AD136" s="350" t="str">
        <f>IF($B136="","",IF(VLOOKUP($B136,'RouteDetail&amp;ReductionPrioritySr'!$B$5:$AT$566,'Route_Detail&amp;Reduction_Priority'!AD$1,FALSE)=0,"",VLOOKUP($B136,'RouteDetail&amp;ReductionPrioritySr'!$B$5:$AT$566,'Route_Detail&amp;Reduction_Priority'!AD$1,FALSE)))</f>
        <v/>
      </c>
      <c r="AE136" s="397" t="str">
        <f>IF($B136="","",IF(VLOOKUP($B136,'RouteDetail&amp;ReductionPrioritySr'!$B$5:$AT$566,'Route_Detail&amp;Reduction_Priority'!AE$1,FALSE)=0,"",VLOOKUP($B136,'RouteDetail&amp;ReductionPrioritySr'!$B$5:$AT$566,'Route_Detail&amp;Reduction_Priority'!AE$1,FALSE)))</f>
        <v>At the South 320th Street Park-and-Ride, use revised Route 177.</v>
      </c>
      <c r="AF136" s="147">
        <f>IF($B136="","",IF(VLOOKUP($B136,'RouteDetail&amp;ReductionPrioritySr'!$B$5:$AT$566,'Route_Detail&amp;Reduction_Priority'!AF$1,FALSE)="","",VLOOKUP($B136,'RouteDetail&amp;ReductionPrioritySr'!$B$5:$AT$566,'Route_Detail&amp;Reduction_Priority'!AF$1,FALSE)))</f>
        <v>2</v>
      </c>
      <c r="AG136" s="147">
        <f>IF($B136="","",IF(VLOOKUP($B136,'RouteDetail&amp;ReductionPrioritySr'!$B$5:$AT$566,'Route_Detail&amp;Reduction_Priority'!AG$1,FALSE)="","",VLOOKUP($B136,'RouteDetail&amp;ReductionPrioritySr'!$B$5:$AT$566,'Route_Detail&amp;Reduction_Priority'!AG$1,FALSE)))</f>
        <v>3</v>
      </c>
      <c r="AH136" s="147" t="str">
        <f>IF($B136="","",IF(VLOOKUP($B136,'RouteDetail&amp;ReductionPrioritySr'!$B$5:$AT$566,'Route_Detail&amp;Reduction_Priority'!AH$1,FALSE)="","",VLOOKUP($B136,'RouteDetail&amp;ReductionPrioritySr'!$B$5:$AT$566,'Route_Detail&amp;Reduction_Priority'!AH$1,FALSE)))</f>
        <v/>
      </c>
      <c r="AI136" s="147" t="str">
        <f>IF($B136="","",IF(VLOOKUP($B136,'RouteDetail&amp;ReductionPrioritySr'!$B$5:$AT$566,'Route_Detail&amp;Reduction_Priority'!AI$1,FALSE)="","",VLOOKUP($B136,'RouteDetail&amp;ReductionPrioritySr'!$B$5:$AT$566,'Route_Detail&amp;Reduction_Priority'!AI$1,FALSE)))</f>
        <v/>
      </c>
      <c r="AJ136" s="147" t="str">
        <f>IF($B136="","",IF(VLOOKUP($B136,'RouteDetail&amp;ReductionPrioritySr'!$B$5:$AT$566,'Route_Detail&amp;Reduction_Priority'!AJ$1,FALSE)="","",VLOOKUP($B136,'RouteDetail&amp;ReductionPrioritySr'!$B$5:$AT$566,'Route_Detail&amp;Reduction_Priority'!AJ$1,FALSE)))</f>
        <v/>
      </c>
      <c r="AK136" s="147" t="str">
        <f>IF($B136="","",IF(VLOOKUP($B136,'RouteDetail&amp;ReductionPrioritySr'!$B$5:$AT$566,'Route_Detail&amp;Reduction_Priority'!AK$1,FALSE)="","",VLOOKUP($B136,'RouteDetail&amp;ReductionPrioritySr'!$B$5:$AT$566,'Route_Detail&amp;Reduction_Priority'!AK$1,FALSE)))</f>
        <v/>
      </c>
    </row>
    <row r="137" spans="1:37" ht="15" customHeight="1" x14ac:dyDescent="0.25">
      <c r="A137">
        <v>115</v>
      </c>
      <c r="B137" s="110">
        <f>IF(HLOOKUP($C$3,'Route by Jurisdiction'!$A$1:$AP$214,A137,FALSE)="","",HLOOKUP($C$3,'Route by Jurisdiction'!$A$1:$AP$214,A137,FALSE))</f>
        <v>179</v>
      </c>
      <c r="C137" s="110" t="str">
        <f>IF($B137="","",IF(VLOOKUP($B137,'RouteDetail&amp;ReductionPrioritySr'!$B$5:$T$566,'Route_Detail&amp;Reduction_Priority'!C$1,FALSE)="","",VLOOKUP($B137,'RouteDetail&amp;ReductionPrioritySr'!$B$5:$T$566,'Route_Detail&amp;Reduction_Priority'!C$1,FALSE)))</f>
        <v>179*</v>
      </c>
      <c r="D137" s="71" t="str">
        <f>IF($B137="","",IF(VLOOKUP($B137,'RouteDetail&amp;ReductionPrioritySr'!$B$5:$T$566,'Route_Detail&amp;Reduction_Priority'!D$1,FALSE)="","",VLOOKUP($B137,'RouteDetail&amp;ReductionPrioritySr'!$B$5:$T$566,'Route_Detail&amp;Reduction_Priority'!D$1,FALSE)))</f>
        <v>Twin Lakes - Seattle CBD</v>
      </c>
      <c r="E137" s="170">
        <f>IF($B137="","",IF(VLOOKUP($B137,'RouteDetail&amp;ReductionPrioritySr'!$B$5:$T$566,'Route_Detail&amp;Reduction_Priority'!E$1,FALSE)="","",VLOOKUP($B137,'RouteDetail&amp;ReductionPrioritySr'!$B$5:$T$566,'Route_Detail&amp;Reduction_Priority'!E$1,FALSE)))</f>
        <v>22.7</v>
      </c>
      <c r="F137" s="162">
        <f>IF($B137="","",IF(VLOOKUP($B137,'RouteDetail&amp;ReductionPrioritySr'!$B$5:$T$566,'Route_Detail&amp;Reduction_Priority'!F$1,FALSE)="","",VLOOKUP($B137,'RouteDetail&amp;ReductionPrioritySr'!$B$5:$T$566,'Route_Detail&amp;Reduction_Priority'!F$1,FALSE)))</f>
        <v>16.7</v>
      </c>
      <c r="G137" s="162" t="str">
        <f>IF($B137="","",IF(VLOOKUP($B137,'RouteDetail&amp;ReductionPrioritySr'!$B$5:$T$566,'Route_Detail&amp;Reduction_Priority'!G$1,FALSE)="","",VLOOKUP($B137,'RouteDetail&amp;ReductionPrioritySr'!$B$5:$T$566,'Route_Detail&amp;Reduction_Priority'!G$1,FALSE)))</f>
        <v xml:space="preserve"> </v>
      </c>
      <c r="H137" s="162" t="str">
        <f>IF($B137="","",IF(VLOOKUP($B137,'RouteDetail&amp;ReductionPrioritySr'!$B$5:$T$566,'Route_Detail&amp;Reduction_Priority'!H$1,FALSE)="","",VLOOKUP($B137,'RouteDetail&amp;ReductionPrioritySr'!$B$5:$T$566,'Route_Detail&amp;Reduction_Priority'!H$1,FALSE)))</f>
        <v xml:space="preserve"> </v>
      </c>
      <c r="I137" s="162" t="str">
        <f>IF($B137="","",IF(VLOOKUP($B137,'RouteDetail&amp;ReductionPrioritySr'!$B$5:$T$566,'Route_Detail&amp;Reduction_Priority'!I$1,FALSE)="","",VLOOKUP($B137,'RouteDetail&amp;ReductionPrioritySr'!$B$5:$T$566,'Route_Detail&amp;Reduction_Priority'!I$1,FALSE)))</f>
        <v xml:space="preserve"> </v>
      </c>
      <c r="J137" s="171" t="str">
        <f>IF($B137="","",IF(VLOOKUP($B137,'RouteDetail&amp;ReductionPrioritySr'!$B$5:$T$566,'Route_Detail&amp;Reduction_Priority'!J$1,FALSE)="","",VLOOKUP($B137,'RouteDetail&amp;ReductionPrioritySr'!$B$5:$T$566,'Route_Detail&amp;Reduction_Priority'!J$1,FALSE)))</f>
        <v xml:space="preserve"> </v>
      </c>
      <c r="K137" s="62" t="str">
        <f>IF($B137="","",IF(VLOOKUP($B137,'RouteDetail&amp;ReductionPrioritySr'!$B$5:$T$566,'Route_Detail&amp;Reduction_Priority'!K$1,FALSE)="","",VLOOKUP($B137,'RouteDetail&amp;ReductionPrioritySr'!$B$5:$T$566,'Route_Detail&amp;Reduction_Priority'!K$1,FALSE)))</f>
        <v>Peak</v>
      </c>
      <c r="L137" s="62" t="str">
        <f>IF($B137="","",IF(VLOOKUP($B137,'RouteDetail&amp;ReductionPrioritySr'!$B$5:$T$566,'Route_Detail&amp;Reduction_Priority'!L$1,FALSE)="","",VLOOKUP($B137,'RouteDetail&amp;ReductionPrioritySr'!$B$5:$T$566,'Route_Detail&amp;Reduction_Priority'!L$1,FALSE)))</f>
        <v>Peak</v>
      </c>
      <c r="M137" s="110" t="str">
        <f>IF($B137="","",IF(VLOOKUP($B137,'RouteDetail&amp;ReductionPrioritySr'!$B$5:$T$566,'Route_Detail&amp;Reduction_Priority'!M$1,FALSE)="","",VLOOKUP($B137,'RouteDetail&amp;ReductionPrioritySr'!$B$5:$T$566,'Route_Detail&amp;Reduction_Priority'!M$1,FALSE)))</f>
        <v>No</v>
      </c>
      <c r="N137" s="112" t="str">
        <f>IF($B137="","",IF(VLOOKUP($B137,'RouteDetail&amp;ReductionPrioritySr'!$B$5:$T$566,'Route_Detail&amp;Reduction_Priority'!N$1,FALSE)="","",VLOOKUP($B137,'RouteDetail&amp;ReductionPrioritySr'!$B$5:$T$566,'Route_Detail&amp;Reduction_Priority'!N$1,FALSE)))</f>
        <v>No</v>
      </c>
      <c r="O137" s="110" t="str">
        <f>IF($B137="","",IF(VLOOKUP($B137,'RouteDetail&amp;ReductionPrioritySr'!$B$5:$T$566,'Route_Detail&amp;Reduction_Priority'!O$1,FALSE)="","",VLOOKUP($B137,'RouteDetail&amp;ReductionPrioritySr'!$B$5:$T$566,'Route_Detail&amp;Reduction_Priority'!O$1,FALSE)))</f>
        <v>Peak</v>
      </c>
      <c r="P137" s="111" t="str">
        <f>IF($B137="","",IF(VLOOKUP($B137,'RouteDetail&amp;ReductionPrioritySr'!$B$5:$T$566,'Route_Detail&amp;Reduction_Priority'!P$1,FALSE)="","",VLOOKUP($B137,'RouteDetail&amp;ReductionPrioritySr'!$B$5:$T$566,'Route_Detail&amp;Reduction_Priority'!P$1,FALSE)))</f>
        <v>Peak</v>
      </c>
      <c r="Q137" s="112" t="str">
        <f>IF($B137="","",IF(VLOOKUP($B137,'RouteDetail&amp;ReductionPrioritySr'!$B$5:$T$566,'Route_Detail&amp;Reduction_Priority'!Q$1,FALSE)="","",VLOOKUP($B137,'RouteDetail&amp;ReductionPrioritySr'!$B$5:$T$566,'Route_Detail&amp;Reduction_Priority'!Q$1,FALSE)))</f>
        <v>Peak</v>
      </c>
      <c r="R137" s="110">
        <f>IF($B137="","",IF(VLOOKUP($B137,'RouteDetail&amp;ReductionPrioritySr'!$B$5:$T$566,'Route_Detail&amp;Reduction_Priority'!R$1,FALSE)="","",VLOOKUP($B137,'RouteDetail&amp;ReductionPrioritySr'!$B$5:$T$566,'Route_Detail&amp;Reduction_Priority'!R$1,FALSE)))</f>
        <v>1</v>
      </c>
      <c r="S137" s="111" t="str">
        <f>IF($B137="","",IF(VLOOKUP($B137,'RouteDetail&amp;ReductionPrioritySr'!$B$5:$T$566,'Route_Detail&amp;Reduction_Priority'!S$1,FALSE)="","",VLOOKUP($B137,'RouteDetail&amp;ReductionPrioritySr'!$B$5:$T$566,'Route_Detail&amp;Reduction_Priority'!S$1,FALSE)))</f>
        <v>-</v>
      </c>
      <c r="T137" s="175" t="str">
        <f>IF($B137="","",IF(VLOOKUP($B137,'RouteDetail&amp;ReductionPrioritySr'!$B$5:$T$566,'Route_Detail&amp;Reduction_Priority'!T$1,FALSE)="","",VLOOKUP($B137,'RouteDetail&amp;ReductionPrioritySr'!$B$5:$T$566,'Route_Detail&amp;Reduction_Priority'!T$1,FALSE)))</f>
        <v>-</v>
      </c>
      <c r="U137" s="348" t="str">
        <f>IF($B137="","",IF(VLOOKUP($B137,'RouteDetail&amp;ReductionPrioritySr'!$B$5:$AT$566,'Route_Detail&amp;Reduction_Priority'!U$1,FALSE)="","",VLOOKUP($B137,'RouteDetail&amp;ReductionPrioritySr'!$B$5:$AT$566,'Route_Detail&amp;Reduction_Priority'!U$1,FALSE)))</f>
        <v>Deleted</v>
      </c>
      <c r="V137" s="53" t="str">
        <f>IF($B137="","",IF(VLOOKUP($B137,'RouteDetail&amp;ReductionPrioritySr'!$B$5:$AT$566,'Route_Detail&amp;Reduction_Priority'!V$1,FALSE)=0,"",VLOOKUP($B137,'RouteDetail&amp;ReductionPrioritySr'!$B$5:$AT$566,'Route_Detail&amp;Reduction_Priority'!V$1,FALSE)))</f>
        <v>Restructure</v>
      </c>
      <c r="W137" s="358">
        <f>IF($B137="","",IF(VLOOKUP($B137,'RouteDetail&amp;ReductionPrioritySr'!$B$5:$AT$566,'Route_Detail&amp;Reduction_Priority'!W$1,FALSE)=0,"",VLOOKUP($B137,'RouteDetail&amp;ReductionPrioritySr'!$B$5:$AT$566,'Route_Detail&amp;Reduction_Priority'!W$1,FALSE)))</f>
        <v>42036</v>
      </c>
      <c r="X137" s="395" t="str">
        <f>IF($B137="","",IF(VLOOKUP($B137,'RouteDetail&amp;ReductionPrioritySr'!$B$5:$AT$566,'Route_Detail&amp;Reduction_Priority'!X$1,FALSE)="","",VLOOKUP($B137,'RouteDetail&amp;ReductionPrioritySr'!$B$5:$AT$566,'Route_Detail&amp;Reduction_Priority'!X$1,FALSE)))</f>
        <v>Delete</v>
      </c>
      <c r="Y137" s="110" t="str">
        <f>IF($B137="","",IF(VLOOKUP($B137,'RouteDetail&amp;ReductionPrioritySr'!$B$5:$AT$566,'Route_Detail&amp;Reduction_Priority'!Y$1,FALSE)="","",VLOOKUP($B137,'RouteDetail&amp;ReductionPrioritySr'!$B$5:$AT$566,'Route_Detail&amp;Reduction_Priority'!Y$1,FALSE)))</f>
        <v/>
      </c>
      <c r="Z137" s="178" t="str">
        <f>IF($B137="","",IF(VLOOKUP($B137,'RouteDetail&amp;ReductionPrioritySr'!$B$5:$AT$566,'Route_Detail&amp;Reduction_Priority'!Z$1,FALSE)="","",VLOOKUP($B137,'RouteDetail&amp;ReductionPrioritySr'!$B$5:$AT$566,'Route_Detail&amp;Reduction_Priority'!Z$1,FALSE)))</f>
        <v/>
      </c>
      <c r="AA137" s="178" t="str">
        <f>IF($B137="","",IF(VLOOKUP($B137,'RouteDetail&amp;ReductionPrioritySr'!$B$5:$AT$566,'Route_Detail&amp;Reduction_Priority'!AA$1,FALSE)="","",VLOOKUP($B137,'RouteDetail&amp;ReductionPrioritySr'!$B$5:$AT$566,'Route_Detail&amp;Reduction_Priority'!AA$1,FALSE)))</f>
        <v/>
      </c>
      <c r="AB137" s="178" t="str">
        <f>IF($B137="","",IF(VLOOKUP($B137,'RouteDetail&amp;ReductionPrioritySr'!$B$5:$AT$566,'Route_Detail&amp;Reduction_Priority'!AB$1,FALSE)="","",VLOOKUP($B137,'RouteDetail&amp;ReductionPrioritySr'!$B$5:$AT$566,'Route_Detail&amp;Reduction_Priority'!AB$1,FALSE)))</f>
        <v/>
      </c>
      <c r="AC137" s="178" t="str">
        <f>IF($B137="","",IF(VLOOKUP($B137,'RouteDetail&amp;ReductionPrioritySr'!$B$5:$AT$566,'Route_Detail&amp;Reduction_Priority'!AC$1,FALSE)="","",VLOOKUP($B137,'RouteDetail&amp;ReductionPrioritySr'!$B$5:$AT$566,'Route_Detail&amp;Reduction_Priority'!AC$1,FALSE)))</f>
        <v/>
      </c>
      <c r="AD137" s="350" t="str">
        <f>IF($B137="","",IF(VLOOKUP($B137,'RouteDetail&amp;ReductionPrioritySr'!$B$5:$AT$566,'Route_Detail&amp;Reduction_Priority'!AD$1,FALSE)=0,"",VLOOKUP($B137,'RouteDetail&amp;ReductionPrioritySr'!$B$5:$AT$566,'Route_Detail&amp;Reduction_Priority'!AD$1,FALSE)))</f>
        <v/>
      </c>
      <c r="AE137" s="397" t="str">
        <f>IF($B137="","",IF(VLOOKUP($B137,'RouteDetail&amp;ReductionPrioritySr'!$B$5:$AT$566,'Route_Detail&amp;Reduction_Priority'!AE$1,FALSE)=0,"",VLOOKUP($B137,'RouteDetail&amp;ReductionPrioritySr'!$B$5:$AT$566,'Route_Detail&amp;Reduction_Priority'!AE$1,FALSE)))</f>
        <v>In Federal Way, between the Twin Lakes Park-and-Ride and the Federal Way Transit Center, use revised Route 181 and connect with revised Route 177 or Sound Transit Route 577.</v>
      </c>
      <c r="AF137" s="147">
        <f>IF($B137="","",IF(VLOOKUP($B137,'RouteDetail&amp;ReductionPrioritySr'!$B$5:$AT$566,'Route_Detail&amp;Reduction_Priority'!AF$1,FALSE)="","",VLOOKUP($B137,'RouteDetail&amp;ReductionPrioritySr'!$B$5:$AT$566,'Route_Detail&amp;Reduction_Priority'!AF$1,FALSE)))</f>
        <v>1</v>
      </c>
      <c r="AG137" s="147">
        <f>IF($B137="","",IF(VLOOKUP($B137,'RouteDetail&amp;ReductionPrioritySr'!$B$5:$AT$566,'Route_Detail&amp;Reduction_Priority'!AG$1,FALSE)="","",VLOOKUP($B137,'RouteDetail&amp;ReductionPrioritySr'!$B$5:$AT$566,'Route_Detail&amp;Reduction_Priority'!AG$1,FALSE)))</f>
        <v>4</v>
      </c>
      <c r="AH137" s="147" t="str">
        <f>IF($B137="","",IF(VLOOKUP($B137,'RouteDetail&amp;ReductionPrioritySr'!$B$5:$AT$566,'Route_Detail&amp;Reduction_Priority'!AH$1,FALSE)="","",VLOOKUP($B137,'RouteDetail&amp;ReductionPrioritySr'!$B$5:$AT$566,'Route_Detail&amp;Reduction_Priority'!AH$1,FALSE)))</f>
        <v/>
      </c>
      <c r="AI137" s="147" t="str">
        <f>IF($B137="","",IF(VLOOKUP($B137,'RouteDetail&amp;ReductionPrioritySr'!$B$5:$AT$566,'Route_Detail&amp;Reduction_Priority'!AI$1,FALSE)="","",VLOOKUP($B137,'RouteDetail&amp;ReductionPrioritySr'!$B$5:$AT$566,'Route_Detail&amp;Reduction_Priority'!AI$1,FALSE)))</f>
        <v/>
      </c>
      <c r="AJ137" s="147" t="str">
        <f>IF($B137="","",IF(VLOOKUP($B137,'RouteDetail&amp;ReductionPrioritySr'!$B$5:$AT$566,'Route_Detail&amp;Reduction_Priority'!AJ$1,FALSE)="","",VLOOKUP($B137,'RouteDetail&amp;ReductionPrioritySr'!$B$5:$AT$566,'Route_Detail&amp;Reduction_Priority'!AJ$1,FALSE)))</f>
        <v/>
      </c>
      <c r="AK137" s="147" t="str">
        <f>IF($B137="","",IF(VLOOKUP($B137,'RouteDetail&amp;ReductionPrioritySr'!$B$5:$AT$566,'Route_Detail&amp;Reduction_Priority'!AK$1,FALSE)="","",VLOOKUP($B137,'RouteDetail&amp;ReductionPrioritySr'!$B$5:$AT$566,'Route_Detail&amp;Reduction_Priority'!AK$1,FALSE)))</f>
        <v/>
      </c>
    </row>
    <row r="138" spans="1:37" ht="15" customHeight="1" x14ac:dyDescent="0.25">
      <c r="A138">
        <v>116</v>
      </c>
      <c r="B138" s="110">
        <f>IF(HLOOKUP($C$3,'Route by Jurisdiction'!$A$1:$AP$214,A138,FALSE)="","",HLOOKUP($C$3,'Route by Jurisdiction'!$A$1:$AP$214,A138,FALSE))</f>
        <v>180</v>
      </c>
      <c r="C138" s="110" t="str">
        <f>IF($B138="","",IF(VLOOKUP($B138,'RouteDetail&amp;ReductionPrioritySr'!$B$5:$T$566,'Route_Detail&amp;Reduction_Priority'!C$1,FALSE)="","",VLOOKUP($B138,'RouteDetail&amp;ReductionPrioritySr'!$B$5:$T$566,'Route_Detail&amp;Reduction_Priority'!C$1,FALSE)))</f>
        <v>180</v>
      </c>
      <c r="D138" s="71" t="str">
        <f>IF($B138="","",IF(VLOOKUP($B138,'RouteDetail&amp;ReductionPrioritySr'!$B$5:$T$566,'Route_Detail&amp;Reduction_Priority'!D$1,FALSE)="","",VLOOKUP($B138,'RouteDetail&amp;ReductionPrioritySr'!$B$5:$T$566,'Route_Detail&amp;Reduction_Priority'!D$1,FALSE)))</f>
        <v>Auburn - SeaTac Airport - Burien TC</v>
      </c>
      <c r="E138" s="170">
        <f>IF($B138="","",IF(VLOOKUP($B138,'RouteDetail&amp;ReductionPrioritySr'!$B$5:$T$566,'Route_Detail&amp;Reduction_Priority'!E$1,FALSE)="","",VLOOKUP($B138,'RouteDetail&amp;ReductionPrioritySr'!$B$5:$T$566,'Route_Detail&amp;Reduction_Priority'!E$1,FALSE)))</f>
        <v>32.799999999999997</v>
      </c>
      <c r="F138" s="162">
        <f>IF($B138="","",IF(VLOOKUP($B138,'RouteDetail&amp;ReductionPrioritySr'!$B$5:$T$566,'Route_Detail&amp;Reduction_Priority'!F$1,FALSE)="","",VLOOKUP($B138,'RouteDetail&amp;ReductionPrioritySr'!$B$5:$T$566,'Route_Detail&amp;Reduction_Priority'!F$1,FALSE)))</f>
        <v>10.199999999999999</v>
      </c>
      <c r="G138" s="162">
        <f>IF($B138="","",IF(VLOOKUP($B138,'RouteDetail&amp;ReductionPrioritySr'!$B$5:$T$566,'Route_Detail&amp;Reduction_Priority'!G$1,FALSE)="","",VLOOKUP($B138,'RouteDetail&amp;ReductionPrioritySr'!$B$5:$T$566,'Route_Detail&amp;Reduction_Priority'!G$1,FALSE)))</f>
        <v>33.200000000000003</v>
      </c>
      <c r="H138" s="162">
        <f>IF($B138="","",IF(VLOOKUP($B138,'RouteDetail&amp;ReductionPrioritySr'!$B$5:$T$566,'Route_Detail&amp;Reduction_Priority'!H$1,FALSE)="","",VLOOKUP($B138,'RouteDetail&amp;ReductionPrioritySr'!$B$5:$T$566,'Route_Detail&amp;Reduction_Priority'!H$1,FALSE)))</f>
        <v>11.9</v>
      </c>
      <c r="I138" s="162">
        <f>IF($B138="","",IF(VLOOKUP($B138,'RouteDetail&amp;ReductionPrioritySr'!$B$5:$T$566,'Route_Detail&amp;Reduction_Priority'!I$1,FALSE)="","",VLOOKUP($B138,'RouteDetail&amp;ReductionPrioritySr'!$B$5:$T$566,'Route_Detail&amp;Reduction_Priority'!I$1,FALSE)))</f>
        <v>15.3</v>
      </c>
      <c r="J138" s="171">
        <f>IF($B138="","",IF(VLOOKUP($B138,'RouteDetail&amp;ReductionPrioritySr'!$B$5:$T$566,'Route_Detail&amp;Reduction_Priority'!J$1,FALSE)="","",VLOOKUP($B138,'RouteDetail&amp;ReductionPrioritySr'!$B$5:$T$566,'Route_Detail&amp;Reduction_Priority'!J$1,FALSE)))</f>
        <v>6.1</v>
      </c>
      <c r="K138" s="62">
        <f>IF($B138="","",IF(VLOOKUP($B138,'RouteDetail&amp;ReductionPrioritySr'!$B$5:$T$566,'Route_Detail&amp;Reduction_Priority'!K$1,FALSE)="","",VLOOKUP($B138,'RouteDetail&amp;ReductionPrioritySr'!$B$5:$T$566,'Route_Detail&amp;Reduction_Priority'!K$1,FALSE)))</f>
        <v>3</v>
      </c>
      <c r="L138" s="62" t="str">
        <f>IF($B138="","",IF(VLOOKUP($B138,'RouteDetail&amp;ReductionPrioritySr'!$B$5:$T$566,'Route_Detail&amp;Reduction_Priority'!L$1,FALSE)="","",VLOOKUP($B138,'RouteDetail&amp;ReductionPrioritySr'!$B$5:$T$566,'Route_Detail&amp;Reduction_Priority'!L$1,FALSE)))</f>
        <v>Very Frequent</v>
      </c>
      <c r="M138" s="110" t="str">
        <f>IF($B138="","",IF(VLOOKUP($B138,'RouteDetail&amp;ReductionPrioritySr'!$B$5:$T$566,'Route_Detail&amp;Reduction_Priority'!M$1,FALSE)="","",VLOOKUP($B138,'RouteDetail&amp;ReductionPrioritySr'!$B$5:$T$566,'Route_Detail&amp;Reduction_Priority'!M$1,FALSE)))</f>
        <v/>
      </c>
      <c r="N138" s="112" t="str">
        <f>IF($B138="","",IF(VLOOKUP($B138,'RouteDetail&amp;ReductionPrioritySr'!$B$5:$T$566,'Route_Detail&amp;Reduction_Priority'!N$1,FALSE)="","",VLOOKUP($B138,'RouteDetail&amp;ReductionPrioritySr'!$B$5:$T$566,'Route_Detail&amp;Reduction_Priority'!N$1,FALSE)))</f>
        <v/>
      </c>
      <c r="O138" s="110" t="str">
        <f>IF($B138="","",IF(VLOOKUP($B138,'RouteDetail&amp;ReductionPrioritySr'!$B$5:$T$566,'Route_Detail&amp;Reduction_Priority'!O$1,FALSE)="","",VLOOKUP($B138,'RouteDetail&amp;ReductionPrioritySr'!$B$5:$T$566,'Route_Detail&amp;Reduction_Priority'!O$1,FALSE)))</f>
        <v>Below</v>
      </c>
      <c r="P138" s="111" t="str">
        <f>IF($B138="","",IF(VLOOKUP($B138,'RouteDetail&amp;ReductionPrioritySr'!$B$5:$T$566,'Route_Detail&amp;Reduction_Priority'!P$1,FALSE)="","",VLOOKUP($B138,'RouteDetail&amp;ReductionPrioritySr'!$B$5:$T$566,'Route_Detail&amp;Reduction_Priority'!P$1,FALSE)))</f>
        <v>Below</v>
      </c>
      <c r="Q138" s="112" t="str">
        <f>IF($B138="","",IF(VLOOKUP($B138,'RouteDetail&amp;ReductionPrioritySr'!$B$5:$T$566,'Route_Detail&amp;Reduction_Priority'!Q$1,FALSE)="","",VLOOKUP($B138,'RouteDetail&amp;ReductionPrioritySr'!$B$5:$T$566,'Route_Detail&amp;Reduction_Priority'!Q$1,FALSE)))</f>
        <v>At</v>
      </c>
      <c r="R138" s="110" t="str">
        <f>IF($B138="","",IF(VLOOKUP($B138,'RouteDetail&amp;ReductionPrioritySr'!$B$5:$T$566,'Route_Detail&amp;Reduction_Priority'!R$1,FALSE)="","",VLOOKUP($B138,'RouteDetail&amp;ReductionPrioritySr'!$B$5:$T$566,'Route_Detail&amp;Reduction_Priority'!R$1,FALSE)))</f>
        <v>-</v>
      </c>
      <c r="S138" s="111" t="str">
        <f>IF($B138="","",IF(VLOOKUP($B138,'RouteDetail&amp;ReductionPrioritySr'!$B$5:$T$566,'Route_Detail&amp;Reduction_Priority'!S$1,FALSE)="","",VLOOKUP($B138,'RouteDetail&amp;ReductionPrioritySr'!$B$5:$T$566,'Route_Detail&amp;Reduction_Priority'!S$1,FALSE)))</f>
        <v>-</v>
      </c>
      <c r="T138" s="175" t="str">
        <f>IF($B138="","",IF(VLOOKUP($B138,'RouteDetail&amp;ReductionPrioritySr'!$B$5:$T$566,'Route_Detail&amp;Reduction_Priority'!T$1,FALSE)="","",VLOOKUP($B138,'RouteDetail&amp;ReductionPrioritySr'!$B$5:$T$566,'Route_Detail&amp;Reduction_Priority'!T$1,FALSE)))</f>
        <v>-</v>
      </c>
      <c r="U138" s="348" t="str">
        <f>IF($B138="","",IF(VLOOKUP($B138,'RouteDetail&amp;ReductionPrioritySr'!$B$5:$AT$566,'Route_Detail&amp;Reduction_Priority'!U$1,FALSE)="","",VLOOKUP($B138,'RouteDetail&amp;ReductionPrioritySr'!$B$5:$AT$566,'Route_Detail&amp;Reduction_Priority'!U$1,FALSE)))</f>
        <v>Unchanged</v>
      </c>
      <c r="V138" s="53" t="str">
        <f>IF($B138="","",IF(VLOOKUP($B138,'RouteDetail&amp;ReductionPrioritySr'!$B$5:$AT$566,'Route_Detail&amp;Reduction_Priority'!V$1,FALSE)=0,"",VLOOKUP($B138,'RouteDetail&amp;ReductionPrioritySr'!$B$5:$AT$566,'Route_Detail&amp;Reduction_Priority'!V$1,FALSE)))</f>
        <v/>
      </c>
      <c r="W138" s="358" t="str">
        <f>IF($B138="","",IF(VLOOKUP($B138,'RouteDetail&amp;ReductionPrioritySr'!$B$5:$AT$566,'Route_Detail&amp;Reduction_Priority'!W$1,FALSE)=0,"",VLOOKUP($B138,'RouteDetail&amp;ReductionPrioritySr'!$B$5:$AT$566,'Route_Detail&amp;Reduction_Priority'!W$1,FALSE)))</f>
        <v>N/A</v>
      </c>
      <c r="X138" s="395" t="str">
        <f>IF($B138="","",IF(VLOOKUP($B138,'RouteDetail&amp;ReductionPrioritySr'!$B$5:$AT$566,'Route_Detail&amp;Reduction_Priority'!X$1,FALSE)="","",VLOOKUP($B138,'RouteDetail&amp;ReductionPrioritySr'!$B$5:$AT$566,'Route_Detail&amp;Reduction_Priority'!X$1,FALSE)))</f>
        <v>Unchanged</v>
      </c>
      <c r="Y138" s="110">
        <f>IF($B138="","",IF(VLOOKUP($B138,'RouteDetail&amp;ReductionPrioritySr'!$B$5:$AT$566,'Route_Detail&amp;Reduction_Priority'!Y$1,FALSE)="","",VLOOKUP($B138,'RouteDetail&amp;ReductionPrioritySr'!$B$5:$AT$566,'Route_Detail&amp;Reduction_Priority'!Y$1,FALSE)))</f>
        <v>30</v>
      </c>
      <c r="Z138" s="178">
        <f>IF($B138="","",IF(VLOOKUP($B138,'RouteDetail&amp;ReductionPrioritySr'!$B$5:$AT$566,'Route_Detail&amp;Reduction_Priority'!Z$1,FALSE)="","",VLOOKUP($B138,'RouteDetail&amp;ReductionPrioritySr'!$B$5:$AT$566,'Route_Detail&amp;Reduction_Priority'!Z$1,FALSE)))</f>
        <v>30</v>
      </c>
      <c r="AA138" s="178" t="str">
        <f>IF($B138="","",IF(VLOOKUP($B138,'RouteDetail&amp;ReductionPrioritySr'!$B$5:$AT$566,'Route_Detail&amp;Reduction_Priority'!AA$1,FALSE)="","",VLOOKUP($B138,'RouteDetail&amp;ReductionPrioritySr'!$B$5:$AT$566,'Route_Detail&amp;Reduction_Priority'!AA$1,FALSE)))</f>
        <v>30-60</v>
      </c>
      <c r="AB138" s="178">
        <f>IF($B138="","",IF(VLOOKUP($B138,'RouteDetail&amp;ReductionPrioritySr'!$B$5:$AT$566,'Route_Detail&amp;Reduction_Priority'!AB$1,FALSE)="","",VLOOKUP($B138,'RouteDetail&amp;ReductionPrioritySr'!$B$5:$AT$566,'Route_Detail&amp;Reduction_Priority'!AB$1,FALSE)))</f>
        <v>30</v>
      </c>
      <c r="AC138" s="178">
        <f>IF($B138="","",IF(VLOOKUP($B138,'RouteDetail&amp;ReductionPrioritySr'!$B$5:$AT$566,'Route_Detail&amp;Reduction_Priority'!AC$1,FALSE)="","",VLOOKUP($B138,'RouteDetail&amp;ReductionPrioritySr'!$B$5:$AT$566,'Route_Detail&amp;Reduction_Priority'!AC$1,FALSE)))</f>
        <v>30</v>
      </c>
      <c r="AD138" s="350" t="str">
        <f>IF($B138="","",IF(VLOOKUP($B138,'RouteDetail&amp;ReductionPrioritySr'!$B$5:$AT$566,'Route_Detail&amp;Reduction_Priority'!AD$1,FALSE)=0,"",VLOOKUP($B138,'RouteDetail&amp;ReductionPrioritySr'!$B$5:$AT$566,'Route_Detail&amp;Reduction_Priority'!AD$1,FALSE)))</f>
        <v>Before 4:00 AM</v>
      </c>
      <c r="AE138" s="397" t="str">
        <f>IF($B138="","",IF(VLOOKUP($B138,'RouteDetail&amp;ReductionPrioritySr'!$B$5:$AT$566,'Route_Detail&amp;Reduction_Priority'!AE$1,FALSE)=0,"",VLOOKUP($B138,'RouteDetail&amp;ReductionPrioritySr'!$B$5:$AT$566,'Route_Detail&amp;Reduction_Priority'!AE$1,FALSE)))</f>
        <v/>
      </c>
      <c r="AF138" s="147">
        <f>IF($B138="","",IF(VLOOKUP($B138,'RouteDetail&amp;ReductionPrioritySr'!$B$5:$AT$566,'Route_Detail&amp;Reduction_Priority'!AF$1,FALSE)="","",VLOOKUP($B138,'RouteDetail&amp;ReductionPrioritySr'!$B$5:$AT$566,'Route_Detail&amp;Reduction_Priority'!AF$1,FALSE)))</f>
        <v>4</v>
      </c>
      <c r="AG138" s="147">
        <f>IF($B138="","",IF(VLOOKUP($B138,'RouteDetail&amp;ReductionPrioritySr'!$B$5:$AT$566,'Route_Detail&amp;Reduction_Priority'!AG$1,FALSE)="","",VLOOKUP($B138,'RouteDetail&amp;ReductionPrioritySr'!$B$5:$AT$566,'Route_Detail&amp;Reduction_Priority'!AG$1,FALSE)))</f>
        <v>4</v>
      </c>
      <c r="AH138" s="147">
        <f>IF($B138="","",IF(VLOOKUP($B138,'RouteDetail&amp;ReductionPrioritySr'!$B$5:$AT$566,'Route_Detail&amp;Reduction_Priority'!AH$1,FALSE)="","",VLOOKUP($B138,'RouteDetail&amp;ReductionPrioritySr'!$B$5:$AT$566,'Route_Detail&amp;Reduction_Priority'!AH$1,FALSE)))</f>
        <v>4</v>
      </c>
      <c r="AI138" s="147">
        <f>IF($B138="","",IF(VLOOKUP($B138,'RouteDetail&amp;ReductionPrioritySr'!$B$5:$AT$566,'Route_Detail&amp;Reduction_Priority'!AI$1,FALSE)="","",VLOOKUP($B138,'RouteDetail&amp;ReductionPrioritySr'!$B$5:$AT$566,'Route_Detail&amp;Reduction_Priority'!AI$1,FALSE)))</f>
        <v>4</v>
      </c>
      <c r="AJ138" s="147">
        <f>IF($B138="","",IF(VLOOKUP($B138,'RouteDetail&amp;ReductionPrioritySr'!$B$5:$AT$566,'Route_Detail&amp;Reduction_Priority'!AJ$1,FALSE)="","",VLOOKUP($B138,'RouteDetail&amp;ReductionPrioritySr'!$B$5:$AT$566,'Route_Detail&amp;Reduction_Priority'!AJ$1,FALSE)))</f>
        <v>3</v>
      </c>
      <c r="AK138" s="147">
        <f>IF($B138="","",IF(VLOOKUP($B138,'RouteDetail&amp;ReductionPrioritySr'!$B$5:$AT$566,'Route_Detail&amp;Reduction_Priority'!AK$1,FALSE)="","",VLOOKUP($B138,'RouteDetail&amp;ReductionPrioritySr'!$B$5:$AT$566,'Route_Detail&amp;Reduction_Priority'!AK$1,FALSE)))</f>
        <v>3</v>
      </c>
    </row>
    <row r="139" spans="1:37" ht="15" customHeight="1" x14ac:dyDescent="0.25">
      <c r="A139">
        <v>117</v>
      </c>
      <c r="B139" s="110">
        <f>IF(HLOOKUP($C$3,'Route by Jurisdiction'!$A$1:$AP$214,A139,FALSE)="","",HLOOKUP($C$3,'Route by Jurisdiction'!$A$1:$AP$214,A139,FALSE))</f>
        <v>181</v>
      </c>
      <c r="C139" s="110" t="str">
        <f>IF($B139="","",IF(VLOOKUP($B139,'RouteDetail&amp;ReductionPrioritySr'!$B$5:$T$566,'Route_Detail&amp;Reduction_Priority'!C$1,FALSE)="","",VLOOKUP($B139,'RouteDetail&amp;ReductionPrioritySr'!$B$5:$T$566,'Route_Detail&amp;Reduction_Priority'!C$1,FALSE)))</f>
        <v>181</v>
      </c>
      <c r="D139" s="71" t="str">
        <f>IF($B139="","",IF(VLOOKUP($B139,'RouteDetail&amp;ReductionPrioritySr'!$B$5:$T$566,'Route_Detail&amp;Reduction_Priority'!D$1,FALSE)="","",VLOOKUP($B139,'RouteDetail&amp;ReductionPrioritySr'!$B$5:$T$566,'Route_Detail&amp;Reduction_Priority'!D$1,FALSE)))</f>
        <v>Twin Lakes P&amp;R - Green River CC</v>
      </c>
      <c r="E139" s="170">
        <f>IF($B139="","",IF(VLOOKUP($B139,'RouteDetail&amp;ReductionPrioritySr'!$B$5:$T$566,'Route_Detail&amp;Reduction_Priority'!E$1,FALSE)="","",VLOOKUP($B139,'RouteDetail&amp;ReductionPrioritySr'!$B$5:$T$566,'Route_Detail&amp;Reduction_Priority'!E$1,FALSE)))</f>
        <v>28</v>
      </c>
      <c r="F139" s="162">
        <f>IF($B139="","",IF(VLOOKUP($B139,'RouteDetail&amp;ReductionPrioritySr'!$B$5:$T$566,'Route_Detail&amp;Reduction_Priority'!F$1,FALSE)="","",VLOOKUP($B139,'RouteDetail&amp;ReductionPrioritySr'!$B$5:$T$566,'Route_Detail&amp;Reduction_Priority'!F$1,FALSE)))</f>
        <v>8.4</v>
      </c>
      <c r="G139" s="162">
        <f>IF($B139="","",IF(VLOOKUP($B139,'RouteDetail&amp;ReductionPrioritySr'!$B$5:$T$566,'Route_Detail&amp;Reduction_Priority'!G$1,FALSE)="","",VLOOKUP($B139,'RouteDetail&amp;ReductionPrioritySr'!$B$5:$T$566,'Route_Detail&amp;Reduction_Priority'!G$1,FALSE)))</f>
        <v>27.2</v>
      </c>
      <c r="H139" s="162">
        <f>IF($B139="","",IF(VLOOKUP($B139,'RouteDetail&amp;ReductionPrioritySr'!$B$5:$T$566,'Route_Detail&amp;Reduction_Priority'!H$1,FALSE)="","",VLOOKUP($B139,'RouteDetail&amp;ReductionPrioritySr'!$B$5:$T$566,'Route_Detail&amp;Reduction_Priority'!H$1,FALSE)))</f>
        <v>9.8000000000000007</v>
      </c>
      <c r="I139" s="162">
        <f>IF($B139="","",IF(VLOOKUP($B139,'RouteDetail&amp;ReductionPrioritySr'!$B$5:$T$566,'Route_Detail&amp;Reduction_Priority'!I$1,FALSE)="","",VLOOKUP($B139,'RouteDetail&amp;ReductionPrioritySr'!$B$5:$T$566,'Route_Detail&amp;Reduction_Priority'!I$1,FALSE)))</f>
        <v>17.399999999999999</v>
      </c>
      <c r="J139" s="171">
        <f>IF($B139="","",IF(VLOOKUP($B139,'RouteDetail&amp;ReductionPrioritySr'!$B$5:$T$566,'Route_Detail&amp;Reduction_Priority'!J$1,FALSE)="","",VLOOKUP($B139,'RouteDetail&amp;ReductionPrioritySr'!$B$5:$T$566,'Route_Detail&amp;Reduction_Priority'!J$1,FALSE)))</f>
        <v>4.3</v>
      </c>
      <c r="K139" s="62">
        <f>IF($B139="","",IF(VLOOKUP($B139,'RouteDetail&amp;ReductionPrioritySr'!$B$5:$T$566,'Route_Detail&amp;Reduction_Priority'!K$1,FALSE)="","",VLOOKUP($B139,'RouteDetail&amp;ReductionPrioritySr'!$B$5:$T$566,'Route_Detail&amp;Reduction_Priority'!K$1,FALSE)))</f>
        <v>4</v>
      </c>
      <c r="L139" s="62" t="str">
        <f>IF($B139="","",IF(VLOOKUP($B139,'RouteDetail&amp;ReductionPrioritySr'!$B$5:$T$566,'Route_Detail&amp;Reduction_Priority'!L$1,FALSE)="","",VLOOKUP($B139,'RouteDetail&amp;ReductionPrioritySr'!$B$5:$T$566,'Route_Detail&amp;Reduction_Priority'!L$1,FALSE)))</f>
        <v>Local</v>
      </c>
      <c r="M139" s="110" t="str">
        <f>IF($B139="","",IF(VLOOKUP($B139,'RouteDetail&amp;ReductionPrioritySr'!$B$5:$T$566,'Route_Detail&amp;Reduction_Priority'!M$1,FALSE)="","",VLOOKUP($B139,'RouteDetail&amp;ReductionPrioritySr'!$B$5:$T$566,'Route_Detail&amp;Reduction_Priority'!M$1,FALSE)))</f>
        <v/>
      </c>
      <c r="N139" s="112" t="str">
        <f>IF($B139="","",IF(VLOOKUP($B139,'RouteDetail&amp;ReductionPrioritySr'!$B$5:$T$566,'Route_Detail&amp;Reduction_Priority'!N$1,FALSE)="","",VLOOKUP($B139,'RouteDetail&amp;ReductionPrioritySr'!$B$5:$T$566,'Route_Detail&amp;Reduction_Priority'!N$1,FALSE)))</f>
        <v/>
      </c>
      <c r="O139" s="110" t="str">
        <f>IF($B139="","",IF(VLOOKUP($B139,'RouteDetail&amp;ReductionPrioritySr'!$B$5:$T$566,'Route_Detail&amp;Reduction_Priority'!O$1,FALSE)="","",VLOOKUP($B139,'RouteDetail&amp;ReductionPrioritySr'!$B$5:$T$566,'Route_Detail&amp;Reduction_Priority'!O$1,FALSE)))</f>
        <v>At</v>
      </c>
      <c r="P139" s="111" t="str">
        <f>IF($B139="","",IF(VLOOKUP($B139,'RouteDetail&amp;ReductionPrioritySr'!$B$5:$T$566,'Route_Detail&amp;Reduction_Priority'!P$1,FALSE)="","",VLOOKUP($B139,'RouteDetail&amp;ReductionPrioritySr'!$B$5:$T$566,'Route_Detail&amp;Reduction_Priority'!P$1,FALSE)))</f>
        <v>At</v>
      </c>
      <c r="Q139" s="112" t="str">
        <f>IF($B139="","",IF(VLOOKUP($B139,'RouteDetail&amp;ReductionPrioritySr'!$B$5:$T$566,'Route_Detail&amp;Reduction_Priority'!Q$1,FALSE)="","",VLOOKUP($B139,'RouteDetail&amp;ReductionPrioritySr'!$B$5:$T$566,'Route_Detail&amp;Reduction_Priority'!Q$1,FALSE)))</f>
        <v>At</v>
      </c>
      <c r="R139" s="110" t="str">
        <f>IF($B139="","",IF(VLOOKUP($B139,'RouteDetail&amp;ReductionPrioritySr'!$B$5:$T$566,'Route_Detail&amp;Reduction_Priority'!R$1,FALSE)="","",VLOOKUP($B139,'RouteDetail&amp;ReductionPrioritySr'!$B$5:$T$566,'Route_Detail&amp;Reduction_Priority'!R$1,FALSE)))</f>
        <v>-</v>
      </c>
      <c r="S139" s="111" t="str">
        <f>IF($B139="","",IF(VLOOKUP($B139,'RouteDetail&amp;ReductionPrioritySr'!$B$5:$T$566,'Route_Detail&amp;Reduction_Priority'!S$1,FALSE)="","",VLOOKUP($B139,'RouteDetail&amp;ReductionPrioritySr'!$B$5:$T$566,'Route_Detail&amp;Reduction_Priority'!S$1,FALSE)))</f>
        <v>-</v>
      </c>
      <c r="T139" s="175">
        <f>IF($B139="","",IF(VLOOKUP($B139,'RouteDetail&amp;ReductionPrioritySr'!$B$5:$T$566,'Route_Detail&amp;Reduction_Priority'!T$1,FALSE)="","",VLOOKUP($B139,'RouteDetail&amp;ReductionPrioritySr'!$B$5:$T$566,'Route_Detail&amp;Reduction_Priority'!T$1,FALSE)))</f>
        <v>3</v>
      </c>
      <c r="U139" s="348" t="str">
        <f>IF($B139="","",IF(VLOOKUP($B139,'RouteDetail&amp;ReductionPrioritySr'!$B$5:$AT$566,'Route_Detail&amp;Reduction_Priority'!U$1,FALSE)="","",VLOOKUP($B139,'RouteDetail&amp;ReductionPrioritySr'!$B$5:$AT$566,'Route_Detail&amp;Reduction_Priority'!U$1,FALSE)))</f>
        <v>Revised</v>
      </c>
      <c r="V139" s="53" t="str">
        <f>IF($B139="","",IF(VLOOKUP($B139,'RouteDetail&amp;ReductionPrioritySr'!$B$5:$AT$566,'Route_Detail&amp;Reduction_Priority'!V$1,FALSE)=0,"",VLOOKUP($B139,'RouteDetail&amp;ReductionPrioritySr'!$B$5:$AT$566,'Route_Detail&amp;Reduction_Priority'!V$1,FALSE)))</f>
        <v>Restructure</v>
      </c>
      <c r="W139" s="358" t="str">
        <f>IF($B139="","",IF(VLOOKUP($B139,'RouteDetail&amp;ReductionPrioritySr'!$B$5:$AT$566,'Route_Detail&amp;Reduction_Priority'!W$1,FALSE)=0,"",VLOOKUP($B139,'RouteDetail&amp;ReductionPrioritySr'!$B$5:$AT$566,'Route_Detail&amp;Reduction_Priority'!W$1,FALSE)))</f>
        <v>Feb. 2015/ Sept. 2015</v>
      </c>
      <c r="X139" s="395" t="str">
        <f>IF($B139="","",IF(VLOOKUP($B139,'RouteDetail&amp;ReductionPrioritySr'!$B$5:$AT$566,'Route_Detail&amp;Reduction_Priority'!X$1,FALSE)="","",VLOOKUP($B139,'RouteDetail&amp;ReductionPrioritySr'!$B$5:$AT$566,'Route_Detail&amp;Reduction_Priority'!X$1,FALSE)))</f>
        <v xml:space="preserve">Add service during commute hours between Twin Lakes Park-and-Ride and Federal Way Transit Center in order to improve connections replacing routes 179 and 197.
End service earlier. </v>
      </c>
      <c r="Y139" s="110" t="str">
        <f>IF($B139="","",IF(VLOOKUP($B139,'RouteDetail&amp;ReductionPrioritySr'!$B$5:$AT$566,'Route_Detail&amp;Reduction_Priority'!Y$1,FALSE)="","",VLOOKUP($B139,'RouteDetail&amp;ReductionPrioritySr'!$B$5:$AT$566,'Route_Detail&amp;Reduction_Priority'!Y$1,FALSE)))</f>
        <v>15-30</v>
      </c>
      <c r="Z139" s="178">
        <f>IF($B139="","",IF(VLOOKUP($B139,'RouteDetail&amp;ReductionPrioritySr'!$B$5:$AT$566,'Route_Detail&amp;Reduction_Priority'!Z$1,FALSE)="","",VLOOKUP($B139,'RouteDetail&amp;ReductionPrioritySr'!$B$5:$AT$566,'Route_Detail&amp;Reduction_Priority'!Z$1,FALSE)))</f>
        <v>30</v>
      </c>
      <c r="AA139" s="178">
        <f>IF($B139="","",IF(VLOOKUP($B139,'RouteDetail&amp;ReductionPrioritySr'!$B$5:$AT$566,'Route_Detail&amp;Reduction_Priority'!AA$1,FALSE)="","",VLOOKUP($B139,'RouteDetail&amp;ReductionPrioritySr'!$B$5:$AT$566,'Route_Detail&amp;Reduction_Priority'!AA$1,FALSE)))</f>
        <v>30</v>
      </c>
      <c r="AB139" s="178">
        <f>IF($B139="","",IF(VLOOKUP($B139,'RouteDetail&amp;ReductionPrioritySr'!$B$5:$AT$566,'Route_Detail&amp;Reduction_Priority'!AB$1,FALSE)="","",VLOOKUP($B139,'RouteDetail&amp;ReductionPrioritySr'!$B$5:$AT$566,'Route_Detail&amp;Reduction_Priority'!AB$1,FALSE)))</f>
        <v>30</v>
      </c>
      <c r="AC139" s="178">
        <f>IF($B139="","",IF(VLOOKUP($B139,'RouteDetail&amp;ReductionPrioritySr'!$B$5:$AT$566,'Route_Detail&amp;Reduction_Priority'!AC$1,FALSE)="","",VLOOKUP($B139,'RouteDetail&amp;ReductionPrioritySr'!$B$5:$AT$566,'Route_Detail&amp;Reduction_Priority'!AC$1,FALSE)))</f>
        <v>30</v>
      </c>
      <c r="AD139" s="350" t="str">
        <f>IF($B139="","",IF(VLOOKUP($B139,'RouteDetail&amp;ReductionPrioritySr'!$B$5:$AT$566,'Route_Detail&amp;Reduction_Priority'!AD$1,FALSE)=0,"",VLOOKUP($B139,'RouteDetail&amp;ReductionPrioritySr'!$B$5:$AT$566,'Route_Detail&amp;Reduction_Priority'!AD$1,FALSE)))</f>
        <v>Before 9:00 PM</v>
      </c>
      <c r="AE139" s="397" t="str">
        <f>IF($B139="","",IF(VLOOKUP($B139,'RouteDetail&amp;ReductionPrioritySr'!$B$5:$AT$566,'Route_Detail&amp;Reduction_Priority'!AE$1,FALSE)=0,"",VLOOKUP($B139,'RouteDetail&amp;ReductionPrioritySr'!$B$5:$AT$566,'Route_Detail&amp;Reduction_Priority'!AE$1,FALSE)))</f>
        <v/>
      </c>
      <c r="AF139" s="147">
        <f>IF($B139="","",IF(VLOOKUP($B139,'RouteDetail&amp;ReductionPrioritySr'!$B$5:$AT$566,'Route_Detail&amp;Reduction_Priority'!AF$1,FALSE)="","",VLOOKUP($B139,'RouteDetail&amp;ReductionPrioritySr'!$B$5:$AT$566,'Route_Detail&amp;Reduction_Priority'!AF$1,FALSE)))</f>
        <v>4</v>
      </c>
      <c r="AG139" s="147">
        <f>IF($B139="","",IF(VLOOKUP($B139,'RouteDetail&amp;ReductionPrioritySr'!$B$5:$AT$566,'Route_Detail&amp;Reduction_Priority'!AG$1,FALSE)="","",VLOOKUP($B139,'RouteDetail&amp;ReductionPrioritySr'!$B$5:$AT$566,'Route_Detail&amp;Reduction_Priority'!AG$1,FALSE)))</f>
        <v>4</v>
      </c>
      <c r="AH139" s="147">
        <f>IF($B139="","",IF(VLOOKUP($B139,'RouteDetail&amp;ReductionPrioritySr'!$B$5:$AT$566,'Route_Detail&amp;Reduction_Priority'!AH$1,FALSE)="","",VLOOKUP($B139,'RouteDetail&amp;ReductionPrioritySr'!$B$5:$AT$566,'Route_Detail&amp;Reduction_Priority'!AH$1,FALSE)))</f>
        <v>4</v>
      </c>
      <c r="AI139" s="147">
        <f>IF($B139="","",IF(VLOOKUP($B139,'RouteDetail&amp;ReductionPrioritySr'!$B$5:$AT$566,'Route_Detail&amp;Reduction_Priority'!AI$1,FALSE)="","",VLOOKUP($B139,'RouteDetail&amp;ReductionPrioritySr'!$B$5:$AT$566,'Route_Detail&amp;Reduction_Priority'!AI$1,FALSE)))</f>
        <v>4</v>
      </c>
      <c r="AJ139" s="147">
        <f>IF($B139="","",IF(VLOOKUP($B139,'RouteDetail&amp;ReductionPrioritySr'!$B$5:$AT$566,'Route_Detail&amp;Reduction_Priority'!AJ$1,FALSE)="","",VLOOKUP($B139,'RouteDetail&amp;ReductionPrioritySr'!$B$5:$AT$566,'Route_Detail&amp;Reduction_Priority'!AJ$1,FALSE)))</f>
        <v>3</v>
      </c>
      <c r="AK139" s="147">
        <f>IF($B139="","",IF(VLOOKUP($B139,'RouteDetail&amp;ReductionPrioritySr'!$B$5:$AT$566,'Route_Detail&amp;Reduction_Priority'!AK$1,FALSE)="","",VLOOKUP($B139,'RouteDetail&amp;ReductionPrioritySr'!$B$5:$AT$566,'Route_Detail&amp;Reduction_Priority'!AK$1,FALSE)))</f>
        <v>2</v>
      </c>
    </row>
    <row r="140" spans="1:37" ht="15" customHeight="1" x14ac:dyDescent="0.25">
      <c r="A140">
        <v>118</v>
      </c>
      <c r="B140" s="110">
        <f>IF(HLOOKUP($C$3,'Route by Jurisdiction'!$A$1:$AP$214,A140,FALSE)="","",HLOOKUP($C$3,'Route by Jurisdiction'!$A$1:$AP$214,A140,FALSE))</f>
        <v>182</v>
      </c>
      <c r="C140" s="110" t="str">
        <f>IF($B140="","",IF(VLOOKUP($B140,'RouteDetail&amp;ReductionPrioritySr'!$B$5:$T$566,'Route_Detail&amp;Reduction_Priority'!C$1,FALSE)="","",VLOOKUP($B140,'RouteDetail&amp;ReductionPrioritySr'!$B$5:$T$566,'Route_Detail&amp;Reduction_Priority'!C$1,FALSE)))</f>
        <v>182</v>
      </c>
      <c r="D140" s="71" t="str">
        <f>IF($B140="","",IF(VLOOKUP($B140,'RouteDetail&amp;ReductionPrioritySr'!$B$5:$T$566,'Route_Detail&amp;Reduction_Priority'!D$1,FALSE)="","",VLOOKUP($B140,'RouteDetail&amp;ReductionPrioritySr'!$B$5:$T$566,'Route_Detail&amp;Reduction_Priority'!D$1,FALSE)))</f>
        <v>NE Tacoma - Federal Way TC</v>
      </c>
      <c r="E140" s="170">
        <f>IF($B140="","",IF(VLOOKUP($B140,'RouteDetail&amp;ReductionPrioritySr'!$B$5:$T$566,'Route_Detail&amp;Reduction_Priority'!E$1,FALSE)="","",VLOOKUP($B140,'RouteDetail&amp;ReductionPrioritySr'!$B$5:$T$566,'Route_Detail&amp;Reduction_Priority'!E$1,FALSE)))</f>
        <v>16.3</v>
      </c>
      <c r="F140" s="162">
        <f>IF($B140="","",IF(VLOOKUP($B140,'RouteDetail&amp;ReductionPrioritySr'!$B$5:$T$566,'Route_Detail&amp;Reduction_Priority'!F$1,FALSE)="","",VLOOKUP($B140,'RouteDetail&amp;ReductionPrioritySr'!$B$5:$T$566,'Route_Detail&amp;Reduction_Priority'!F$1,FALSE)))</f>
        <v>4.4000000000000004</v>
      </c>
      <c r="G140" s="162">
        <f>IF($B140="","",IF(VLOOKUP($B140,'RouteDetail&amp;ReductionPrioritySr'!$B$5:$T$566,'Route_Detail&amp;Reduction_Priority'!G$1,FALSE)="","",VLOOKUP($B140,'RouteDetail&amp;ReductionPrioritySr'!$B$5:$T$566,'Route_Detail&amp;Reduction_Priority'!G$1,FALSE)))</f>
        <v>19.600000000000001</v>
      </c>
      <c r="H140" s="162">
        <f>IF($B140="","",IF(VLOOKUP($B140,'RouteDetail&amp;ReductionPrioritySr'!$B$5:$T$566,'Route_Detail&amp;Reduction_Priority'!H$1,FALSE)="","",VLOOKUP($B140,'RouteDetail&amp;ReductionPrioritySr'!$B$5:$T$566,'Route_Detail&amp;Reduction_Priority'!H$1,FALSE)))</f>
        <v>6.2</v>
      </c>
      <c r="I140" s="162" t="str">
        <f>IF($B140="","",IF(VLOOKUP($B140,'RouteDetail&amp;ReductionPrioritySr'!$B$5:$T$566,'Route_Detail&amp;Reduction_Priority'!I$1,FALSE)="","",VLOOKUP($B140,'RouteDetail&amp;ReductionPrioritySr'!$B$5:$T$566,'Route_Detail&amp;Reduction_Priority'!I$1,FALSE)))</f>
        <v xml:space="preserve"> </v>
      </c>
      <c r="J140" s="171" t="str">
        <f>IF($B140="","",IF(VLOOKUP($B140,'RouteDetail&amp;ReductionPrioritySr'!$B$5:$T$566,'Route_Detail&amp;Reduction_Priority'!J$1,FALSE)="","",VLOOKUP($B140,'RouteDetail&amp;ReductionPrioritySr'!$B$5:$T$566,'Route_Detail&amp;Reduction_Priority'!J$1,FALSE)))</f>
        <v xml:space="preserve"> </v>
      </c>
      <c r="K140" s="62">
        <f>IF($B140="","",IF(VLOOKUP($B140,'RouteDetail&amp;ReductionPrioritySr'!$B$5:$T$566,'Route_Detail&amp;Reduction_Priority'!K$1,FALSE)="","",VLOOKUP($B140,'RouteDetail&amp;ReductionPrioritySr'!$B$5:$T$566,'Route_Detail&amp;Reduction_Priority'!K$1,FALSE)))</f>
        <v>67</v>
      </c>
      <c r="L140" s="62" t="str">
        <f>IF($B140="","",IF(VLOOKUP($B140,'RouteDetail&amp;ReductionPrioritySr'!$B$5:$T$566,'Route_Detail&amp;Reduction_Priority'!L$1,FALSE)="","",VLOOKUP($B140,'RouteDetail&amp;ReductionPrioritySr'!$B$5:$T$566,'Route_Detail&amp;Reduction_Priority'!L$1,FALSE)))</f>
        <v>Hourly</v>
      </c>
      <c r="M140" s="110" t="str">
        <f>IF($B140="","",IF(VLOOKUP($B140,'RouteDetail&amp;ReductionPrioritySr'!$B$5:$T$566,'Route_Detail&amp;Reduction_Priority'!M$1,FALSE)="","",VLOOKUP($B140,'RouteDetail&amp;ReductionPrioritySr'!$B$5:$T$566,'Route_Detail&amp;Reduction_Priority'!M$1,FALSE)))</f>
        <v/>
      </c>
      <c r="N140" s="112" t="str">
        <f>IF($B140="","",IF(VLOOKUP($B140,'RouteDetail&amp;ReductionPrioritySr'!$B$5:$T$566,'Route_Detail&amp;Reduction_Priority'!N$1,FALSE)="","",VLOOKUP($B140,'RouteDetail&amp;ReductionPrioritySr'!$B$5:$T$566,'Route_Detail&amp;Reduction_Priority'!N$1,FALSE)))</f>
        <v/>
      </c>
      <c r="O140" s="110" t="str">
        <f>IF($B140="","",IF(VLOOKUP($B140,'RouteDetail&amp;ReductionPrioritySr'!$B$5:$T$566,'Route_Detail&amp;Reduction_Priority'!O$1,FALSE)="","",VLOOKUP($B140,'RouteDetail&amp;ReductionPrioritySr'!$B$5:$T$566,'Route_Detail&amp;Reduction_Priority'!O$1,FALSE)))</f>
        <v>Above</v>
      </c>
      <c r="P140" s="111" t="str">
        <f>IF($B140="","",IF(VLOOKUP($B140,'RouteDetail&amp;ReductionPrioritySr'!$B$5:$T$566,'Route_Detail&amp;Reduction_Priority'!P$1,FALSE)="","",VLOOKUP($B140,'RouteDetail&amp;ReductionPrioritySr'!$B$5:$T$566,'Route_Detail&amp;Reduction_Priority'!P$1,FALSE)))</f>
        <v>At</v>
      </c>
      <c r="Q140" s="112" t="str">
        <f>IF($B140="","",IF(VLOOKUP($B140,'RouteDetail&amp;ReductionPrioritySr'!$B$5:$T$566,'Route_Detail&amp;Reduction_Priority'!Q$1,FALSE)="","",VLOOKUP($B140,'RouteDetail&amp;ReductionPrioritySr'!$B$5:$T$566,'Route_Detail&amp;Reduction_Priority'!Q$1,FALSE)))</f>
        <v>At</v>
      </c>
      <c r="R140" s="110">
        <f>IF($B140="","",IF(VLOOKUP($B140,'RouteDetail&amp;ReductionPrioritySr'!$B$5:$T$566,'Route_Detail&amp;Reduction_Priority'!R$1,FALSE)="","",VLOOKUP($B140,'RouteDetail&amp;ReductionPrioritySr'!$B$5:$T$566,'Route_Detail&amp;Reduction_Priority'!R$1,FALSE)))</f>
        <v>3</v>
      </c>
      <c r="S140" s="111" t="str">
        <f>IF($B140="","",IF(VLOOKUP($B140,'RouteDetail&amp;ReductionPrioritySr'!$B$5:$T$566,'Route_Detail&amp;Reduction_Priority'!S$1,FALSE)="","",VLOOKUP($B140,'RouteDetail&amp;ReductionPrioritySr'!$B$5:$T$566,'Route_Detail&amp;Reduction_Priority'!S$1,FALSE)))</f>
        <v>-</v>
      </c>
      <c r="T140" s="175" t="str">
        <f>IF($B140="","",IF(VLOOKUP($B140,'RouteDetail&amp;ReductionPrioritySr'!$B$5:$T$566,'Route_Detail&amp;Reduction_Priority'!T$1,FALSE)="","",VLOOKUP($B140,'RouteDetail&amp;ReductionPrioritySr'!$B$5:$T$566,'Route_Detail&amp;Reduction_Priority'!T$1,FALSE)))</f>
        <v>-</v>
      </c>
      <c r="U140" s="348" t="str">
        <f>IF($B140="","",IF(VLOOKUP($B140,'RouteDetail&amp;ReductionPrioritySr'!$B$5:$AT$566,'Route_Detail&amp;Reduction_Priority'!U$1,FALSE)="","",VLOOKUP($B140,'RouteDetail&amp;ReductionPrioritySr'!$B$5:$AT$566,'Route_Detail&amp;Reduction_Priority'!U$1,FALSE)))</f>
        <v>Revised</v>
      </c>
      <c r="V140" s="53" t="str">
        <f>IF($B140="","",IF(VLOOKUP($B140,'RouteDetail&amp;ReductionPrioritySr'!$B$5:$AT$566,'Route_Detail&amp;Reduction_Priority'!V$1,FALSE)=0,"",VLOOKUP($B140,'RouteDetail&amp;ReductionPrioritySr'!$B$5:$AT$566,'Route_Detail&amp;Reduction_Priority'!V$1,FALSE)))</f>
        <v>Low performing</v>
      </c>
      <c r="W140" s="358">
        <f>IF($B140="","",IF(VLOOKUP($B140,'RouteDetail&amp;ReductionPrioritySr'!$B$5:$AT$566,'Route_Detail&amp;Reduction_Priority'!W$1,FALSE)=0,"",VLOOKUP($B140,'RouteDetail&amp;ReductionPrioritySr'!$B$5:$AT$566,'Route_Detail&amp;Reduction_Priority'!W$1,FALSE)))</f>
        <v>42248</v>
      </c>
      <c r="X140" s="395" t="str">
        <f>IF($B140="","",IF(VLOOKUP($B140,'RouteDetail&amp;ReductionPrioritySr'!$B$5:$AT$566,'Route_Detail&amp;Reduction_Priority'!X$1,FALSE)="","",VLOOKUP($B140,'RouteDetail&amp;ReductionPrioritySr'!$B$5:$AT$566,'Route_Detail&amp;Reduction_Priority'!X$1,FALSE)))</f>
        <v>Operate service less often during commute hours.</v>
      </c>
      <c r="Y140" s="110">
        <f>IF($B140="","",IF(VLOOKUP($B140,'RouteDetail&amp;ReductionPrioritySr'!$B$5:$AT$566,'Route_Detail&amp;Reduction_Priority'!Y$1,FALSE)="","",VLOOKUP($B140,'RouteDetail&amp;ReductionPrioritySr'!$B$5:$AT$566,'Route_Detail&amp;Reduction_Priority'!Y$1,FALSE)))</f>
        <v>60</v>
      </c>
      <c r="Z140" s="178">
        <f>IF($B140="","",IF(VLOOKUP($B140,'RouteDetail&amp;ReductionPrioritySr'!$B$5:$AT$566,'Route_Detail&amp;Reduction_Priority'!Z$1,FALSE)="","",VLOOKUP($B140,'RouteDetail&amp;ReductionPrioritySr'!$B$5:$AT$566,'Route_Detail&amp;Reduction_Priority'!Z$1,FALSE)))</f>
        <v>60</v>
      </c>
      <c r="AA140" s="178" t="str">
        <f>IF($B140="","",IF(VLOOKUP($B140,'RouteDetail&amp;ReductionPrioritySr'!$B$5:$AT$566,'Route_Detail&amp;Reduction_Priority'!AA$1,FALSE)="","",VLOOKUP($B140,'RouteDetail&amp;ReductionPrioritySr'!$B$5:$AT$566,'Route_Detail&amp;Reduction_Priority'!AA$1,FALSE)))</f>
        <v/>
      </c>
      <c r="AB140" s="178">
        <f>IF($B140="","",IF(VLOOKUP($B140,'RouteDetail&amp;ReductionPrioritySr'!$B$5:$AT$566,'Route_Detail&amp;Reduction_Priority'!AB$1,FALSE)="","",VLOOKUP($B140,'RouteDetail&amp;ReductionPrioritySr'!$B$5:$AT$566,'Route_Detail&amp;Reduction_Priority'!AB$1,FALSE)))</f>
        <v>60</v>
      </c>
      <c r="AC140" s="178">
        <f>IF($B140="","",IF(VLOOKUP($B140,'RouteDetail&amp;ReductionPrioritySr'!$B$5:$AT$566,'Route_Detail&amp;Reduction_Priority'!AC$1,FALSE)="","",VLOOKUP($B140,'RouteDetail&amp;ReductionPrioritySr'!$B$5:$AT$566,'Route_Detail&amp;Reduction_Priority'!AC$1,FALSE)))</f>
        <v>60</v>
      </c>
      <c r="AD140" s="350" t="str">
        <f>IF($B140="","",IF(VLOOKUP($B140,'RouteDetail&amp;ReductionPrioritySr'!$B$5:$AT$566,'Route_Detail&amp;Reduction_Priority'!AD$1,FALSE)=0,"",VLOOKUP($B140,'RouteDetail&amp;ReductionPrioritySr'!$B$5:$AT$566,'Route_Detail&amp;Reduction_Priority'!AD$1,FALSE)))</f>
        <v>Before 8:00 PM</v>
      </c>
      <c r="AE140" s="397" t="str">
        <f>IF($B140="","",IF(VLOOKUP($B140,'RouteDetail&amp;ReductionPrioritySr'!$B$5:$AT$566,'Route_Detail&amp;Reduction_Priority'!AE$1,FALSE)=0,"",VLOOKUP($B140,'RouteDetail&amp;ReductionPrioritySr'!$B$5:$AT$566,'Route_Detail&amp;Reduction_Priority'!AE$1,FALSE)))</f>
        <v/>
      </c>
      <c r="AF140" s="147">
        <f>IF($B140="","",IF(VLOOKUP($B140,'RouteDetail&amp;ReductionPrioritySr'!$B$5:$AT$566,'Route_Detail&amp;Reduction_Priority'!AF$1,FALSE)="","",VLOOKUP($B140,'RouteDetail&amp;ReductionPrioritySr'!$B$5:$AT$566,'Route_Detail&amp;Reduction_Priority'!AF$1,FALSE)))</f>
        <v>2</v>
      </c>
      <c r="AG140" s="147">
        <f>IF($B140="","",IF(VLOOKUP($B140,'RouteDetail&amp;ReductionPrioritySr'!$B$5:$AT$566,'Route_Detail&amp;Reduction_Priority'!AG$1,FALSE)="","",VLOOKUP($B140,'RouteDetail&amp;ReductionPrioritySr'!$B$5:$AT$566,'Route_Detail&amp;Reduction_Priority'!AG$1,FALSE)))</f>
        <v>2</v>
      </c>
      <c r="AH140" s="147">
        <f>IF($B140="","",IF(VLOOKUP($B140,'RouteDetail&amp;ReductionPrioritySr'!$B$5:$AT$566,'Route_Detail&amp;Reduction_Priority'!AH$1,FALSE)="","",VLOOKUP($B140,'RouteDetail&amp;ReductionPrioritySr'!$B$5:$AT$566,'Route_Detail&amp;Reduction_Priority'!AH$1,FALSE)))</f>
        <v>3</v>
      </c>
      <c r="AI140" s="147">
        <f>IF($B140="","",IF(VLOOKUP($B140,'RouteDetail&amp;ReductionPrioritySr'!$B$5:$AT$566,'Route_Detail&amp;Reduction_Priority'!AI$1,FALSE)="","",VLOOKUP($B140,'RouteDetail&amp;ReductionPrioritySr'!$B$5:$AT$566,'Route_Detail&amp;Reduction_Priority'!AI$1,FALSE)))</f>
        <v>3</v>
      </c>
      <c r="AJ140" s="147" t="str">
        <f>IF($B140="","",IF(VLOOKUP($B140,'RouteDetail&amp;ReductionPrioritySr'!$B$5:$AT$566,'Route_Detail&amp;Reduction_Priority'!AJ$1,FALSE)="","",VLOOKUP($B140,'RouteDetail&amp;ReductionPrioritySr'!$B$5:$AT$566,'Route_Detail&amp;Reduction_Priority'!AJ$1,FALSE)))</f>
        <v/>
      </c>
      <c r="AK140" s="147" t="str">
        <f>IF($B140="","",IF(VLOOKUP($B140,'RouteDetail&amp;ReductionPrioritySr'!$B$5:$AT$566,'Route_Detail&amp;Reduction_Priority'!AK$1,FALSE)="","",VLOOKUP($B140,'RouteDetail&amp;ReductionPrioritySr'!$B$5:$AT$566,'Route_Detail&amp;Reduction_Priority'!AK$1,FALSE)))</f>
        <v/>
      </c>
    </row>
    <row r="141" spans="1:37" ht="15" customHeight="1" x14ac:dyDescent="0.25">
      <c r="A141">
        <v>119</v>
      </c>
      <c r="B141" s="110">
        <f>IF(HLOOKUP($C$3,'Route by Jurisdiction'!$A$1:$AP$214,A141,FALSE)="","",HLOOKUP($C$3,'Route by Jurisdiction'!$A$1:$AP$214,A141,FALSE))</f>
        <v>183</v>
      </c>
      <c r="C141" s="110" t="str">
        <f>IF($B141="","",IF(VLOOKUP($B141,'RouteDetail&amp;ReductionPrioritySr'!$B$5:$T$566,'Route_Detail&amp;Reduction_Priority'!C$1,FALSE)="","",VLOOKUP($B141,'RouteDetail&amp;ReductionPrioritySr'!$B$5:$T$566,'Route_Detail&amp;Reduction_Priority'!C$1,FALSE)))</f>
        <v>183</v>
      </c>
      <c r="D141" s="71" t="str">
        <f>IF($B141="","",IF(VLOOKUP($B141,'RouteDetail&amp;ReductionPrioritySr'!$B$5:$T$566,'Route_Detail&amp;Reduction_Priority'!D$1,FALSE)="","",VLOOKUP($B141,'RouteDetail&amp;ReductionPrioritySr'!$B$5:$T$566,'Route_Detail&amp;Reduction_Priority'!D$1,FALSE)))</f>
        <v>Federal Way - Kent Station</v>
      </c>
      <c r="E141" s="170">
        <f>IF($B141="","",IF(VLOOKUP($B141,'RouteDetail&amp;ReductionPrioritySr'!$B$5:$T$566,'Route_Detail&amp;Reduction_Priority'!E$1,FALSE)="","",VLOOKUP($B141,'RouteDetail&amp;ReductionPrioritySr'!$B$5:$T$566,'Route_Detail&amp;Reduction_Priority'!E$1,FALSE)))</f>
        <v>21.3</v>
      </c>
      <c r="F141" s="162">
        <f>IF($B141="","",IF(VLOOKUP($B141,'RouteDetail&amp;ReductionPrioritySr'!$B$5:$T$566,'Route_Detail&amp;Reduction_Priority'!F$1,FALSE)="","",VLOOKUP($B141,'RouteDetail&amp;ReductionPrioritySr'!$B$5:$T$566,'Route_Detail&amp;Reduction_Priority'!F$1,FALSE)))</f>
        <v>6.4</v>
      </c>
      <c r="G141" s="162">
        <f>IF($B141="","",IF(VLOOKUP($B141,'RouteDetail&amp;ReductionPrioritySr'!$B$5:$T$566,'Route_Detail&amp;Reduction_Priority'!G$1,FALSE)="","",VLOOKUP($B141,'RouteDetail&amp;ReductionPrioritySr'!$B$5:$T$566,'Route_Detail&amp;Reduction_Priority'!G$1,FALSE)))</f>
        <v>21.6</v>
      </c>
      <c r="H141" s="162">
        <f>IF($B141="","",IF(VLOOKUP($B141,'RouteDetail&amp;ReductionPrioritySr'!$B$5:$T$566,'Route_Detail&amp;Reduction_Priority'!H$1,FALSE)="","",VLOOKUP($B141,'RouteDetail&amp;ReductionPrioritySr'!$B$5:$T$566,'Route_Detail&amp;Reduction_Priority'!H$1,FALSE)))</f>
        <v>8.6999999999999993</v>
      </c>
      <c r="I141" s="162" t="str">
        <f>IF($B141="","",IF(VLOOKUP($B141,'RouteDetail&amp;ReductionPrioritySr'!$B$5:$T$566,'Route_Detail&amp;Reduction_Priority'!I$1,FALSE)="","",VLOOKUP($B141,'RouteDetail&amp;ReductionPrioritySr'!$B$5:$T$566,'Route_Detail&amp;Reduction_Priority'!I$1,FALSE)))</f>
        <v xml:space="preserve"> </v>
      </c>
      <c r="J141" s="171" t="str">
        <f>IF($B141="","",IF(VLOOKUP($B141,'RouteDetail&amp;ReductionPrioritySr'!$B$5:$T$566,'Route_Detail&amp;Reduction_Priority'!J$1,FALSE)="","",VLOOKUP($B141,'RouteDetail&amp;ReductionPrioritySr'!$B$5:$T$566,'Route_Detail&amp;Reduction_Priority'!J$1,FALSE)))</f>
        <v xml:space="preserve"> </v>
      </c>
      <c r="K141" s="62">
        <f>IF($B141="","",IF(VLOOKUP($B141,'RouteDetail&amp;ReductionPrioritySr'!$B$5:$T$566,'Route_Detail&amp;Reduction_Priority'!K$1,FALSE)="","",VLOOKUP($B141,'RouteDetail&amp;ReductionPrioritySr'!$B$5:$T$566,'Route_Detail&amp;Reduction_Priority'!K$1,FALSE)))</f>
        <v>33</v>
      </c>
      <c r="L141" s="62" t="str">
        <f>IF($B141="","",IF(VLOOKUP($B141,'RouteDetail&amp;ReductionPrioritySr'!$B$5:$T$566,'Route_Detail&amp;Reduction_Priority'!L$1,FALSE)="","",VLOOKUP($B141,'RouteDetail&amp;ReductionPrioritySr'!$B$5:$T$566,'Route_Detail&amp;Reduction_Priority'!L$1,FALSE)))</f>
        <v>Frequent</v>
      </c>
      <c r="M141" s="110" t="str">
        <f>IF($B141="","",IF(VLOOKUP($B141,'RouteDetail&amp;ReductionPrioritySr'!$B$5:$T$566,'Route_Detail&amp;Reduction_Priority'!M$1,FALSE)="","",VLOOKUP($B141,'RouteDetail&amp;ReductionPrioritySr'!$B$5:$T$566,'Route_Detail&amp;Reduction_Priority'!M$1,FALSE)))</f>
        <v/>
      </c>
      <c r="N141" s="112" t="str">
        <f>IF($B141="","",IF(VLOOKUP($B141,'RouteDetail&amp;ReductionPrioritySr'!$B$5:$T$566,'Route_Detail&amp;Reduction_Priority'!N$1,FALSE)="","",VLOOKUP($B141,'RouteDetail&amp;ReductionPrioritySr'!$B$5:$T$566,'Route_Detail&amp;Reduction_Priority'!N$1,FALSE)))</f>
        <v/>
      </c>
      <c r="O141" s="110" t="str">
        <f>IF($B141="","",IF(VLOOKUP($B141,'RouteDetail&amp;ReductionPrioritySr'!$B$5:$T$566,'Route_Detail&amp;Reduction_Priority'!O$1,FALSE)="","",VLOOKUP($B141,'RouteDetail&amp;ReductionPrioritySr'!$B$5:$T$566,'Route_Detail&amp;Reduction_Priority'!O$1,FALSE)))</f>
        <v>Below</v>
      </c>
      <c r="P141" s="111" t="str">
        <f>IF($B141="","",IF(VLOOKUP($B141,'RouteDetail&amp;ReductionPrioritySr'!$B$5:$T$566,'Route_Detail&amp;Reduction_Priority'!P$1,FALSE)="","",VLOOKUP($B141,'RouteDetail&amp;ReductionPrioritySr'!$B$5:$T$566,'Route_Detail&amp;Reduction_Priority'!P$1,FALSE)))</f>
        <v>Below</v>
      </c>
      <c r="Q141" s="112" t="str">
        <f>IF($B141="","",IF(VLOOKUP($B141,'RouteDetail&amp;ReductionPrioritySr'!$B$5:$T$566,'Route_Detail&amp;Reduction_Priority'!Q$1,FALSE)="","",VLOOKUP($B141,'RouteDetail&amp;ReductionPrioritySr'!$B$5:$T$566,'Route_Detail&amp;Reduction_Priority'!Q$1,FALSE)))</f>
        <v>Below</v>
      </c>
      <c r="R141" s="110" t="str">
        <f>IF($B141="","",IF(VLOOKUP($B141,'RouteDetail&amp;ReductionPrioritySr'!$B$5:$T$566,'Route_Detail&amp;Reduction_Priority'!R$1,FALSE)="","",VLOOKUP($B141,'RouteDetail&amp;ReductionPrioritySr'!$B$5:$T$566,'Route_Detail&amp;Reduction_Priority'!R$1,FALSE)))</f>
        <v>-</v>
      </c>
      <c r="S141" s="111" t="str">
        <f>IF($B141="","",IF(VLOOKUP($B141,'RouteDetail&amp;ReductionPrioritySr'!$B$5:$T$566,'Route_Detail&amp;Reduction_Priority'!S$1,FALSE)="","",VLOOKUP($B141,'RouteDetail&amp;ReductionPrioritySr'!$B$5:$T$566,'Route_Detail&amp;Reduction_Priority'!S$1,FALSE)))</f>
        <v>-</v>
      </c>
      <c r="T141" s="175" t="str">
        <f>IF($B141="","",IF(VLOOKUP($B141,'RouteDetail&amp;ReductionPrioritySr'!$B$5:$T$566,'Route_Detail&amp;Reduction_Priority'!T$1,FALSE)="","",VLOOKUP($B141,'RouteDetail&amp;ReductionPrioritySr'!$B$5:$T$566,'Route_Detail&amp;Reduction_Priority'!T$1,FALSE)))</f>
        <v>-</v>
      </c>
      <c r="U141" s="348" t="str">
        <f>IF($B141="","",IF(VLOOKUP($B141,'RouteDetail&amp;ReductionPrioritySr'!$B$5:$AT$566,'Route_Detail&amp;Reduction_Priority'!U$1,FALSE)="","",VLOOKUP($B141,'RouteDetail&amp;ReductionPrioritySr'!$B$5:$AT$566,'Route_Detail&amp;Reduction_Priority'!U$1,FALSE)))</f>
        <v>Unchanged</v>
      </c>
      <c r="V141" s="53" t="str">
        <f>IF($B141="","",IF(VLOOKUP($B141,'RouteDetail&amp;ReductionPrioritySr'!$B$5:$AT$566,'Route_Detail&amp;Reduction_Priority'!V$1,FALSE)=0,"",VLOOKUP($B141,'RouteDetail&amp;ReductionPrioritySr'!$B$5:$AT$566,'Route_Detail&amp;Reduction_Priority'!V$1,FALSE)))</f>
        <v/>
      </c>
      <c r="W141" s="358" t="str">
        <f>IF($B141="","",IF(VLOOKUP($B141,'RouteDetail&amp;ReductionPrioritySr'!$B$5:$AT$566,'Route_Detail&amp;Reduction_Priority'!W$1,FALSE)=0,"",VLOOKUP($B141,'RouteDetail&amp;ReductionPrioritySr'!$B$5:$AT$566,'Route_Detail&amp;Reduction_Priority'!W$1,FALSE)))</f>
        <v>N/A</v>
      </c>
      <c r="X141" s="395" t="str">
        <f>IF($B141="","",IF(VLOOKUP($B141,'RouteDetail&amp;ReductionPrioritySr'!$B$5:$AT$566,'Route_Detail&amp;Reduction_Priority'!X$1,FALSE)="","",VLOOKUP($B141,'RouteDetail&amp;ReductionPrioritySr'!$B$5:$AT$566,'Route_Detail&amp;Reduction_Priority'!X$1,FALSE)))</f>
        <v>Unchanged</v>
      </c>
      <c r="Y141" s="110">
        <f>IF($B141="","",IF(VLOOKUP($B141,'RouteDetail&amp;ReductionPrioritySr'!$B$5:$AT$566,'Route_Detail&amp;Reduction_Priority'!Y$1,FALSE)="","",VLOOKUP($B141,'RouteDetail&amp;ReductionPrioritySr'!$B$5:$AT$566,'Route_Detail&amp;Reduction_Priority'!Y$1,FALSE)))</f>
        <v>30</v>
      </c>
      <c r="Z141" s="178">
        <f>IF($B141="","",IF(VLOOKUP($B141,'RouteDetail&amp;ReductionPrioritySr'!$B$5:$AT$566,'Route_Detail&amp;Reduction_Priority'!Z$1,FALSE)="","",VLOOKUP($B141,'RouteDetail&amp;ReductionPrioritySr'!$B$5:$AT$566,'Route_Detail&amp;Reduction_Priority'!Z$1,FALSE)))</f>
        <v>60</v>
      </c>
      <c r="AA141" s="178" t="str">
        <f>IF($B141="","",IF(VLOOKUP($B141,'RouteDetail&amp;ReductionPrioritySr'!$B$5:$AT$566,'Route_Detail&amp;Reduction_Priority'!AA$1,FALSE)="","",VLOOKUP($B141,'RouteDetail&amp;ReductionPrioritySr'!$B$5:$AT$566,'Route_Detail&amp;Reduction_Priority'!AA$1,FALSE)))</f>
        <v/>
      </c>
      <c r="AB141" s="178">
        <f>IF($B141="","",IF(VLOOKUP($B141,'RouteDetail&amp;ReductionPrioritySr'!$B$5:$AT$566,'Route_Detail&amp;Reduction_Priority'!AB$1,FALSE)="","",VLOOKUP($B141,'RouteDetail&amp;ReductionPrioritySr'!$B$5:$AT$566,'Route_Detail&amp;Reduction_Priority'!AB$1,FALSE)))</f>
        <v>60</v>
      </c>
      <c r="AC141" s="178" t="str">
        <f>IF($B141="","",IF(VLOOKUP($B141,'RouteDetail&amp;ReductionPrioritySr'!$B$5:$AT$566,'Route_Detail&amp;Reduction_Priority'!AC$1,FALSE)="","",VLOOKUP($B141,'RouteDetail&amp;ReductionPrioritySr'!$B$5:$AT$566,'Route_Detail&amp;Reduction_Priority'!AC$1,FALSE)))</f>
        <v/>
      </c>
      <c r="AD141" s="350" t="str">
        <f>IF($B141="","",IF(VLOOKUP($B141,'RouteDetail&amp;ReductionPrioritySr'!$B$5:$AT$566,'Route_Detail&amp;Reduction_Priority'!AD$1,FALSE)=0,"",VLOOKUP($B141,'RouteDetail&amp;ReductionPrioritySr'!$B$5:$AT$566,'Route_Detail&amp;Reduction_Priority'!AD$1,FALSE)))</f>
        <v>Before 6:00 PM</v>
      </c>
      <c r="AE141" s="397" t="str">
        <f>IF($B141="","",IF(VLOOKUP($B141,'RouteDetail&amp;ReductionPrioritySr'!$B$5:$AT$566,'Route_Detail&amp;Reduction_Priority'!AE$1,FALSE)=0,"",VLOOKUP($B141,'RouteDetail&amp;ReductionPrioritySr'!$B$5:$AT$566,'Route_Detail&amp;Reduction_Priority'!AE$1,FALSE)))</f>
        <v/>
      </c>
      <c r="AF141" s="147">
        <f>IF($B141="","",IF(VLOOKUP($B141,'RouteDetail&amp;ReductionPrioritySr'!$B$5:$AT$566,'Route_Detail&amp;Reduction_Priority'!AF$1,FALSE)="","",VLOOKUP($B141,'RouteDetail&amp;ReductionPrioritySr'!$B$5:$AT$566,'Route_Detail&amp;Reduction_Priority'!AF$1,FALSE)))</f>
        <v>3</v>
      </c>
      <c r="AG141" s="147">
        <f>IF($B141="","",IF(VLOOKUP($B141,'RouteDetail&amp;ReductionPrioritySr'!$B$5:$AT$566,'Route_Detail&amp;Reduction_Priority'!AG$1,FALSE)="","",VLOOKUP($B141,'RouteDetail&amp;ReductionPrioritySr'!$B$5:$AT$566,'Route_Detail&amp;Reduction_Priority'!AG$1,FALSE)))</f>
        <v>3</v>
      </c>
      <c r="AH141" s="147">
        <f>IF($B141="","",IF(VLOOKUP($B141,'RouteDetail&amp;ReductionPrioritySr'!$B$5:$AT$566,'Route_Detail&amp;Reduction_Priority'!AH$1,FALSE)="","",VLOOKUP($B141,'RouteDetail&amp;ReductionPrioritySr'!$B$5:$AT$566,'Route_Detail&amp;Reduction_Priority'!AH$1,FALSE)))</f>
        <v>3</v>
      </c>
      <c r="AI141" s="147">
        <f>IF($B141="","",IF(VLOOKUP($B141,'RouteDetail&amp;ReductionPrioritySr'!$B$5:$AT$566,'Route_Detail&amp;Reduction_Priority'!AI$1,FALSE)="","",VLOOKUP($B141,'RouteDetail&amp;ReductionPrioritySr'!$B$5:$AT$566,'Route_Detail&amp;Reduction_Priority'!AI$1,FALSE)))</f>
        <v>4</v>
      </c>
      <c r="AJ141" s="147" t="str">
        <f>IF($B141="","",IF(VLOOKUP($B141,'RouteDetail&amp;ReductionPrioritySr'!$B$5:$AT$566,'Route_Detail&amp;Reduction_Priority'!AJ$1,FALSE)="","",VLOOKUP($B141,'RouteDetail&amp;ReductionPrioritySr'!$B$5:$AT$566,'Route_Detail&amp;Reduction_Priority'!AJ$1,FALSE)))</f>
        <v/>
      </c>
      <c r="AK141" s="147" t="str">
        <f>IF($B141="","",IF(VLOOKUP($B141,'RouteDetail&amp;ReductionPrioritySr'!$B$5:$AT$566,'Route_Detail&amp;Reduction_Priority'!AK$1,FALSE)="","",VLOOKUP($B141,'RouteDetail&amp;ReductionPrioritySr'!$B$5:$AT$566,'Route_Detail&amp;Reduction_Priority'!AK$1,FALSE)))</f>
        <v/>
      </c>
    </row>
    <row r="142" spans="1:37" ht="15" customHeight="1" x14ac:dyDescent="0.25">
      <c r="A142">
        <v>120</v>
      </c>
      <c r="B142" s="110">
        <f>IF(HLOOKUP($C$3,'Route by Jurisdiction'!$A$1:$AP$214,A142,FALSE)="","",HLOOKUP($C$3,'Route by Jurisdiction'!$A$1:$AP$214,A142,FALSE))</f>
        <v>186</v>
      </c>
      <c r="C142" s="110" t="str">
        <f>IF($B142="","",IF(VLOOKUP($B142,'RouteDetail&amp;ReductionPrioritySr'!$B$5:$T$566,'Route_Detail&amp;Reduction_Priority'!C$1,FALSE)="","",VLOOKUP($B142,'RouteDetail&amp;ReductionPrioritySr'!$B$5:$T$566,'Route_Detail&amp;Reduction_Priority'!C$1,FALSE)))</f>
        <v>186</v>
      </c>
      <c r="D142" s="71" t="str">
        <f>IF($B142="","",IF(VLOOKUP($B142,'RouteDetail&amp;ReductionPrioritySr'!$B$5:$T$566,'Route_Detail&amp;Reduction_Priority'!D$1,FALSE)="","",VLOOKUP($B142,'RouteDetail&amp;ReductionPrioritySr'!$B$5:$T$566,'Route_Detail&amp;Reduction_Priority'!D$1,FALSE)))</f>
        <v>Enumclaw - Auburn Station</v>
      </c>
      <c r="E142" s="170">
        <f>IF($B142="","",IF(VLOOKUP($B142,'RouteDetail&amp;ReductionPrioritySr'!$B$5:$T$566,'Route_Detail&amp;Reduction_Priority'!E$1,FALSE)="","",VLOOKUP($B142,'RouteDetail&amp;ReductionPrioritySr'!$B$5:$T$566,'Route_Detail&amp;Reduction_Priority'!E$1,FALSE)))</f>
        <v>12.6</v>
      </c>
      <c r="F142" s="162">
        <f>IF($B142="","",IF(VLOOKUP($B142,'RouteDetail&amp;ReductionPrioritySr'!$B$5:$T$566,'Route_Detail&amp;Reduction_Priority'!F$1,FALSE)="","",VLOOKUP($B142,'RouteDetail&amp;ReductionPrioritySr'!$B$5:$T$566,'Route_Detail&amp;Reduction_Priority'!F$1,FALSE)))</f>
        <v>3.2</v>
      </c>
      <c r="G142" s="162" t="str">
        <f>IF($B142="","",IF(VLOOKUP($B142,'RouteDetail&amp;ReductionPrioritySr'!$B$5:$T$566,'Route_Detail&amp;Reduction_Priority'!G$1,FALSE)="","",VLOOKUP($B142,'RouteDetail&amp;ReductionPrioritySr'!$B$5:$T$566,'Route_Detail&amp;Reduction_Priority'!G$1,FALSE)))</f>
        <v xml:space="preserve"> </v>
      </c>
      <c r="H142" s="162" t="str">
        <f>IF($B142="","",IF(VLOOKUP($B142,'RouteDetail&amp;ReductionPrioritySr'!$B$5:$T$566,'Route_Detail&amp;Reduction_Priority'!H$1,FALSE)="","",VLOOKUP($B142,'RouteDetail&amp;ReductionPrioritySr'!$B$5:$T$566,'Route_Detail&amp;Reduction_Priority'!H$1,FALSE)))</f>
        <v xml:space="preserve"> </v>
      </c>
      <c r="I142" s="162" t="str">
        <f>IF($B142="","",IF(VLOOKUP($B142,'RouteDetail&amp;ReductionPrioritySr'!$B$5:$T$566,'Route_Detail&amp;Reduction_Priority'!I$1,FALSE)="","",VLOOKUP($B142,'RouteDetail&amp;ReductionPrioritySr'!$B$5:$T$566,'Route_Detail&amp;Reduction_Priority'!I$1,FALSE)))</f>
        <v xml:space="preserve"> </v>
      </c>
      <c r="J142" s="171" t="str">
        <f>IF($B142="","",IF(VLOOKUP($B142,'RouteDetail&amp;ReductionPrioritySr'!$B$5:$T$566,'Route_Detail&amp;Reduction_Priority'!J$1,FALSE)="","",VLOOKUP($B142,'RouteDetail&amp;ReductionPrioritySr'!$B$5:$T$566,'Route_Detail&amp;Reduction_Priority'!J$1,FALSE)))</f>
        <v xml:space="preserve"> </v>
      </c>
      <c r="K142" s="62">
        <f>IF($B142="","",IF(VLOOKUP($B142,'RouteDetail&amp;ReductionPrioritySr'!$B$5:$T$566,'Route_Detail&amp;Reduction_Priority'!K$1,FALSE)="","",VLOOKUP($B142,'RouteDetail&amp;ReductionPrioritySr'!$B$5:$T$566,'Route_Detail&amp;Reduction_Priority'!K$1,FALSE)))</f>
        <v>30</v>
      </c>
      <c r="L142" s="62" t="str">
        <f>IF($B142="","",IF(VLOOKUP($B142,'RouteDetail&amp;ReductionPrioritySr'!$B$5:$T$566,'Route_Detail&amp;Reduction_Priority'!L$1,FALSE)="","",VLOOKUP($B142,'RouteDetail&amp;ReductionPrioritySr'!$B$5:$T$566,'Route_Detail&amp;Reduction_Priority'!L$1,FALSE)))</f>
        <v>Local</v>
      </c>
      <c r="M142" s="110" t="str">
        <f>IF($B142="","",IF(VLOOKUP($B142,'RouteDetail&amp;ReductionPrioritySr'!$B$5:$T$566,'Route_Detail&amp;Reduction_Priority'!M$1,FALSE)="","",VLOOKUP($B142,'RouteDetail&amp;ReductionPrioritySr'!$B$5:$T$566,'Route_Detail&amp;Reduction_Priority'!M$1,FALSE)))</f>
        <v/>
      </c>
      <c r="N142" s="112" t="str">
        <f>IF($B142="","",IF(VLOOKUP($B142,'RouteDetail&amp;ReductionPrioritySr'!$B$5:$T$566,'Route_Detail&amp;Reduction_Priority'!N$1,FALSE)="","",VLOOKUP($B142,'RouteDetail&amp;ReductionPrioritySr'!$B$5:$T$566,'Route_Detail&amp;Reduction_Priority'!N$1,FALSE)))</f>
        <v/>
      </c>
      <c r="O142" s="110" t="str">
        <f>IF($B142="","",IF(VLOOKUP($B142,'RouteDetail&amp;ReductionPrioritySr'!$B$5:$T$566,'Route_Detail&amp;Reduction_Priority'!O$1,FALSE)="","",VLOOKUP($B142,'RouteDetail&amp;ReductionPrioritySr'!$B$5:$T$566,'Route_Detail&amp;Reduction_Priority'!O$1,FALSE)))</f>
        <v>At</v>
      </c>
      <c r="P142" s="111" t="str">
        <f>IF($B142="","",IF(VLOOKUP($B142,'RouteDetail&amp;ReductionPrioritySr'!$B$5:$T$566,'Route_Detail&amp;Reduction_Priority'!P$1,FALSE)="","",VLOOKUP($B142,'RouteDetail&amp;ReductionPrioritySr'!$B$5:$T$566,'Route_Detail&amp;Reduction_Priority'!P$1,FALSE)))</f>
        <v>Below</v>
      </c>
      <c r="Q142" s="112" t="str">
        <f>IF($B142="","",IF(VLOOKUP($B142,'RouteDetail&amp;ReductionPrioritySr'!$B$5:$T$566,'Route_Detail&amp;Reduction_Priority'!Q$1,FALSE)="","",VLOOKUP($B142,'RouteDetail&amp;ReductionPrioritySr'!$B$5:$T$566,'Route_Detail&amp;Reduction_Priority'!Q$1,FALSE)))</f>
        <v>At</v>
      </c>
      <c r="R142" s="110">
        <f>IF($B142="","",IF(VLOOKUP($B142,'RouteDetail&amp;ReductionPrioritySr'!$B$5:$T$566,'Route_Detail&amp;Reduction_Priority'!R$1,FALSE)="","",VLOOKUP($B142,'RouteDetail&amp;ReductionPrioritySr'!$B$5:$T$566,'Route_Detail&amp;Reduction_Priority'!R$1,FALSE)))</f>
        <v>3</v>
      </c>
      <c r="S142" s="111" t="str">
        <f>IF($B142="","",IF(VLOOKUP($B142,'RouteDetail&amp;ReductionPrioritySr'!$B$5:$T$566,'Route_Detail&amp;Reduction_Priority'!S$1,FALSE)="","",VLOOKUP($B142,'RouteDetail&amp;ReductionPrioritySr'!$B$5:$T$566,'Route_Detail&amp;Reduction_Priority'!S$1,FALSE)))</f>
        <v>-</v>
      </c>
      <c r="T142" s="175" t="str">
        <f>IF($B142="","",IF(VLOOKUP($B142,'RouteDetail&amp;ReductionPrioritySr'!$B$5:$T$566,'Route_Detail&amp;Reduction_Priority'!T$1,FALSE)="","",VLOOKUP($B142,'RouteDetail&amp;ReductionPrioritySr'!$B$5:$T$566,'Route_Detail&amp;Reduction_Priority'!T$1,FALSE)))</f>
        <v>-</v>
      </c>
      <c r="U142" s="348" t="str">
        <f>IF($B142="","",IF(VLOOKUP($B142,'RouteDetail&amp;ReductionPrioritySr'!$B$5:$AT$566,'Route_Detail&amp;Reduction_Priority'!U$1,FALSE)="","",VLOOKUP($B142,'RouteDetail&amp;ReductionPrioritySr'!$B$5:$AT$566,'Route_Detail&amp;Reduction_Priority'!U$1,FALSE)))</f>
        <v>Revised</v>
      </c>
      <c r="V142" s="53" t="str">
        <f>IF($B142="","",IF(VLOOKUP($B142,'RouteDetail&amp;ReductionPrioritySr'!$B$5:$AT$566,'Route_Detail&amp;Reduction_Priority'!V$1,FALSE)=0,"",VLOOKUP($B142,'RouteDetail&amp;ReductionPrioritySr'!$B$5:$AT$566,'Route_Detail&amp;Reduction_Priority'!V$1,FALSE)))</f>
        <v>Low performing</v>
      </c>
      <c r="W142" s="358">
        <f>IF($B142="","",IF(VLOOKUP($B142,'RouteDetail&amp;ReductionPrioritySr'!$B$5:$AT$566,'Route_Detail&amp;Reduction_Priority'!W$1,FALSE)=0,"",VLOOKUP($B142,'RouteDetail&amp;ReductionPrioritySr'!$B$5:$AT$566,'Route_Detail&amp;Reduction_Priority'!W$1,FALSE)))</f>
        <v>42248</v>
      </c>
      <c r="X142" s="395" t="str">
        <f>IF($B142="","",IF(VLOOKUP($B142,'RouteDetail&amp;ReductionPrioritySr'!$B$5:$AT$566,'Route_Detail&amp;Reduction_Priority'!X$1,FALSE)="","",VLOOKUP($B142,'RouteDetail&amp;ReductionPrioritySr'!$B$5:$AT$566,'Route_Detail&amp;Reduction_Priority'!X$1,FALSE)))</f>
        <v>Operate service less often.</v>
      </c>
      <c r="Y142" s="110">
        <f>IF($B142="","",IF(VLOOKUP($B142,'RouteDetail&amp;ReductionPrioritySr'!$B$5:$AT$566,'Route_Detail&amp;Reduction_Priority'!Y$1,FALSE)="","",VLOOKUP($B142,'RouteDetail&amp;ReductionPrioritySr'!$B$5:$AT$566,'Route_Detail&amp;Reduction_Priority'!Y$1,FALSE)))</f>
        <v>60</v>
      </c>
      <c r="Z142" s="178" t="str">
        <f>IF($B142="","",IF(VLOOKUP($B142,'RouteDetail&amp;ReductionPrioritySr'!$B$5:$AT$566,'Route_Detail&amp;Reduction_Priority'!Z$1,FALSE)="","",VLOOKUP($B142,'RouteDetail&amp;ReductionPrioritySr'!$B$5:$AT$566,'Route_Detail&amp;Reduction_Priority'!Z$1,FALSE)))</f>
        <v/>
      </c>
      <c r="AA142" s="178" t="str">
        <f>IF($B142="","",IF(VLOOKUP($B142,'RouteDetail&amp;ReductionPrioritySr'!$B$5:$AT$566,'Route_Detail&amp;Reduction_Priority'!AA$1,FALSE)="","",VLOOKUP($B142,'RouteDetail&amp;ReductionPrioritySr'!$B$5:$AT$566,'Route_Detail&amp;Reduction_Priority'!AA$1,FALSE)))</f>
        <v/>
      </c>
      <c r="AB142" s="178" t="str">
        <f>IF($B142="","",IF(VLOOKUP($B142,'RouteDetail&amp;ReductionPrioritySr'!$B$5:$AT$566,'Route_Detail&amp;Reduction_Priority'!AB$1,FALSE)="","",VLOOKUP($B142,'RouteDetail&amp;ReductionPrioritySr'!$B$5:$AT$566,'Route_Detail&amp;Reduction_Priority'!AB$1,FALSE)))</f>
        <v/>
      </c>
      <c r="AC142" s="178" t="str">
        <f>IF($B142="","",IF(VLOOKUP($B142,'RouteDetail&amp;ReductionPrioritySr'!$B$5:$AT$566,'Route_Detail&amp;Reduction_Priority'!AC$1,FALSE)="","",VLOOKUP($B142,'RouteDetail&amp;ReductionPrioritySr'!$B$5:$AT$566,'Route_Detail&amp;Reduction_Priority'!AC$1,FALSE)))</f>
        <v/>
      </c>
      <c r="AD142" s="350" t="str">
        <f>IF($B142="","",IF(VLOOKUP($B142,'RouteDetail&amp;ReductionPrioritySr'!$B$5:$AT$566,'Route_Detail&amp;Reduction_Priority'!AD$1,FALSE)=0,"",VLOOKUP($B142,'RouteDetail&amp;ReductionPrioritySr'!$B$5:$AT$566,'Route_Detail&amp;Reduction_Priority'!AD$1,FALSE)))</f>
        <v>Before 6:00 PM</v>
      </c>
      <c r="AE142" s="397" t="str">
        <f>IF($B142="","",IF(VLOOKUP($B142,'RouteDetail&amp;ReductionPrioritySr'!$B$5:$AT$566,'Route_Detail&amp;Reduction_Priority'!AE$1,FALSE)=0,"",VLOOKUP($B142,'RouteDetail&amp;ReductionPrioritySr'!$B$5:$AT$566,'Route_Detail&amp;Reduction_Priority'!AE$1,FALSE)))</f>
        <v/>
      </c>
      <c r="AF142" s="147">
        <f>IF($B142="","",IF(VLOOKUP($B142,'RouteDetail&amp;ReductionPrioritySr'!$B$5:$AT$566,'Route_Detail&amp;Reduction_Priority'!AF$1,FALSE)="","",VLOOKUP($B142,'RouteDetail&amp;ReductionPrioritySr'!$B$5:$AT$566,'Route_Detail&amp;Reduction_Priority'!AF$1,FALSE)))</f>
        <v>2</v>
      </c>
      <c r="AG142" s="147">
        <f>IF($B142="","",IF(VLOOKUP($B142,'RouteDetail&amp;ReductionPrioritySr'!$B$5:$AT$566,'Route_Detail&amp;Reduction_Priority'!AG$1,FALSE)="","",VLOOKUP($B142,'RouteDetail&amp;ReductionPrioritySr'!$B$5:$AT$566,'Route_Detail&amp;Reduction_Priority'!AG$1,FALSE)))</f>
        <v>2</v>
      </c>
      <c r="AH142" s="147" t="str">
        <f>IF($B142="","",IF(VLOOKUP($B142,'RouteDetail&amp;ReductionPrioritySr'!$B$5:$AT$566,'Route_Detail&amp;Reduction_Priority'!AH$1,FALSE)="","",VLOOKUP($B142,'RouteDetail&amp;ReductionPrioritySr'!$B$5:$AT$566,'Route_Detail&amp;Reduction_Priority'!AH$1,FALSE)))</f>
        <v/>
      </c>
      <c r="AI142" s="147" t="str">
        <f>IF($B142="","",IF(VLOOKUP($B142,'RouteDetail&amp;ReductionPrioritySr'!$B$5:$AT$566,'Route_Detail&amp;Reduction_Priority'!AI$1,FALSE)="","",VLOOKUP($B142,'RouteDetail&amp;ReductionPrioritySr'!$B$5:$AT$566,'Route_Detail&amp;Reduction_Priority'!AI$1,FALSE)))</f>
        <v/>
      </c>
      <c r="AJ142" s="147" t="str">
        <f>IF($B142="","",IF(VLOOKUP($B142,'RouteDetail&amp;ReductionPrioritySr'!$B$5:$AT$566,'Route_Detail&amp;Reduction_Priority'!AJ$1,FALSE)="","",VLOOKUP($B142,'RouteDetail&amp;ReductionPrioritySr'!$B$5:$AT$566,'Route_Detail&amp;Reduction_Priority'!AJ$1,FALSE)))</f>
        <v/>
      </c>
      <c r="AK142" s="147" t="str">
        <f>IF($B142="","",IF(VLOOKUP($B142,'RouteDetail&amp;ReductionPrioritySr'!$B$5:$AT$566,'Route_Detail&amp;Reduction_Priority'!AK$1,FALSE)="","",VLOOKUP($B142,'RouteDetail&amp;ReductionPrioritySr'!$B$5:$AT$566,'Route_Detail&amp;Reduction_Priority'!AK$1,FALSE)))</f>
        <v/>
      </c>
    </row>
    <row r="143" spans="1:37" ht="15" customHeight="1" x14ac:dyDescent="0.25">
      <c r="A143">
        <v>121</v>
      </c>
      <c r="B143" s="110">
        <f>IF(HLOOKUP($C$3,'Route by Jurisdiction'!$A$1:$AP$214,A143,FALSE)="","",HLOOKUP($C$3,'Route by Jurisdiction'!$A$1:$AP$214,A143,FALSE))</f>
        <v>187</v>
      </c>
      <c r="C143" s="110" t="str">
        <f>IF($B143="","",IF(VLOOKUP($B143,'RouteDetail&amp;ReductionPrioritySr'!$B$5:$T$566,'Route_Detail&amp;Reduction_Priority'!C$1,FALSE)="","",VLOOKUP($B143,'RouteDetail&amp;ReductionPrioritySr'!$B$5:$T$566,'Route_Detail&amp;Reduction_Priority'!C$1,FALSE)))</f>
        <v>187</v>
      </c>
      <c r="D143" s="71" t="str">
        <f>IF($B143="","",IF(VLOOKUP($B143,'RouteDetail&amp;ReductionPrioritySr'!$B$5:$T$566,'Route_Detail&amp;Reduction_Priority'!D$1,FALSE)="","",VLOOKUP($B143,'RouteDetail&amp;ReductionPrioritySr'!$B$5:$T$566,'Route_Detail&amp;Reduction_Priority'!D$1,FALSE)))</f>
        <v>Federal Way TC - Twin Lakes</v>
      </c>
      <c r="E143" s="170">
        <f>IF($B143="","",IF(VLOOKUP($B143,'RouteDetail&amp;ReductionPrioritySr'!$B$5:$T$566,'Route_Detail&amp;Reduction_Priority'!E$1,FALSE)="","",VLOOKUP($B143,'RouteDetail&amp;ReductionPrioritySr'!$B$5:$T$566,'Route_Detail&amp;Reduction_Priority'!E$1,FALSE)))</f>
        <v>22.9</v>
      </c>
      <c r="F143" s="162">
        <f>IF($B143="","",IF(VLOOKUP($B143,'RouteDetail&amp;ReductionPrioritySr'!$B$5:$T$566,'Route_Detail&amp;Reduction_Priority'!F$1,FALSE)="","",VLOOKUP($B143,'RouteDetail&amp;ReductionPrioritySr'!$B$5:$T$566,'Route_Detail&amp;Reduction_Priority'!F$1,FALSE)))</f>
        <v>5.9</v>
      </c>
      <c r="G143" s="162">
        <f>IF($B143="","",IF(VLOOKUP($B143,'RouteDetail&amp;ReductionPrioritySr'!$B$5:$T$566,'Route_Detail&amp;Reduction_Priority'!G$1,FALSE)="","",VLOOKUP($B143,'RouteDetail&amp;ReductionPrioritySr'!$B$5:$T$566,'Route_Detail&amp;Reduction_Priority'!G$1,FALSE)))</f>
        <v>27.6</v>
      </c>
      <c r="H143" s="162">
        <f>IF($B143="","",IF(VLOOKUP($B143,'RouteDetail&amp;ReductionPrioritySr'!$B$5:$T$566,'Route_Detail&amp;Reduction_Priority'!H$1,FALSE)="","",VLOOKUP($B143,'RouteDetail&amp;ReductionPrioritySr'!$B$5:$T$566,'Route_Detail&amp;Reduction_Priority'!H$1,FALSE)))</f>
        <v>7.4</v>
      </c>
      <c r="I143" s="162">
        <f>IF($B143="","",IF(VLOOKUP($B143,'RouteDetail&amp;ReductionPrioritySr'!$B$5:$T$566,'Route_Detail&amp;Reduction_Priority'!I$1,FALSE)="","",VLOOKUP($B143,'RouteDetail&amp;ReductionPrioritySr'!$B$5:$T$566,'Route_Detail&amp;Reduction_Priority'!I$1,FALSE)))</f>
        <v>15.5</v>
      </c>
      <c r="J143" s="171">
        <f>IF($B143="","",IF(VLOOKUP($B143,'RouteDetail&amp;ReductionPrioritySr'!$B$5:$T$566,'Route_Detail&amp;Reduction_Priority'!J$1,FALSE)="","",VLOOKUP($B143,'RouteDetail&amp;ReductionPrioritySr'!$B$5:$T$566,'Route_Detail&amp;Reduction_Priority'!J$1,FALSE)))</f>
        <v>3.7</v>
      </c>
      <c r="K143" s="62">
        <f>IF($B143="","",IF(VLOOKUP($B143,'RouteDetail&amp;ReductionPrioritySr'!$B$5:$T$566,'Route_Detail&amp;Reduction_Priority'!K$1,FALSE)="","",VLOOKUP($B143,'RouteDetail&amp;ReductionPrioritySr'!$B$5:$T$566,'Route_Detail&amp;Reduction_Priority'!K$1,FALSE)))</f>
        <v>103</v>
      </c>
      <c r="L143" s="62" t="str">
        <f>IF($B143="","",IF(VLOOKUP($B143,'RouteDetail&amp;ReductionPrioritySr'!$B$5:$T$566,'Route_Detail&amp;Reduction_Priority'!L$1,FALSE)="","",VLOOKUP($B143,'RouteDetail&amp;ReductionPrioritySr'!$B$5:$T$566,'Route_Detail&amp;Reduction_Priority'!L$1,FALSE)))</f>
        <v>Local</v>
      </c>
      <c r="M143" s="110" t="str">
        <f>IF($B143="","",IF(VLOOKUP($B143,'RouteDetail&amp;ReductionPrioritySr'!$B$5:$T$566,'Route_Detail&amp;Reduction_Priority'!M$1,FALSE)="","",VLOOKUP($B143,'RouteDetail&amp;ReductionPrioritySr'!$B$5:$T$566,'Route_Detail&amp;Reduction_Priority'!M$1,FALSE)))</f>
        <v/>
      </c>
      <c r="N143" s="112" t="str">
        <f>IF($B143="","",IF(VLOOKUP($B143,'RouteDetail&amp;ReductionPrioritySr'!$B$5:$T$566,'Route_Detail&amp;Reduction_Priority'!N$1,FALSE)="","",VLOOKUP($B143,'RouteDetail&amp;ReductionPrioritySr'!$B$5:$T$566,'Route_Detail&amp;Reduction_Priority'!N$1,FALSE)))</f>
        <v/>
      </c>
      <c r="O143" s="110" t="str">
        <f>IF($B143="","",IF(VLOOKUP($B143,'RouteDetail&amp;ReductionPrioritySr'!$B$5:$T$566,'Route_Detail&amp;Reduction_Priority'!O$1,FALSE)="","",VLOOKUP($B143,'RouteDetail&amp;ReductionPrioritySr'!$B$5:$T$566,'Route_Detail&amp;Reduction_Priority'!O$1,FALSE)))</f>
        <v>At</v>
      </c>
      <c r="P143" s="111" t="str">
        <f>IF($B143="","",IF(VLOOKUP($B143,'RouteDetail&amp;ReductionPrioritySr'!$B$5:$T$566,'Route_Detail&amp;Reduction_Priority'!P$1,FALSE)="","",VLOOKUP($B143,'RouteDetail&amp;ReductionPrioritySr'!$B$5:$T$566,'Route_Detail&amp;Reduction_Priority'!P$1,FALSE)))</f>
        <v>At</v>
      </c>
      <c r="Q143" s="112" t="str">
        <f>IF($B143="","",IF(VLOOKUP($B143,'RouteDetail&amp;ReductionPrioritySr'!$B$5:$T$566,'Route_Detail&amp;Reduction_Priority'!Q$1,FALSE)="","",VLOOKUP($B143,'RouteDetail&amp;ReductionPrioritySr'!$B$5:$T$566,'Route_Detail&amp;Reduction_Priority'!Q$1,FALSE)))</f>
        <v>At</v>
      </c>
      <c r="R143" s="110" t="str">
        <f>IF($B143="","",IF(VLOOKUP($B143,'RouteDetail&amp;ReductionPrioritySr'!$B$5:$T$566,'Route_Detail&amp;Reduction_Priority'!R$1,FALSE)="","",VLOOKUP($B143,'RouteDetail&amp;ReductionPrioritySr'!$B$5:$T$566,'Route_Detail&amp;Reduction_Priority'!R$1,FALSE)))</f>
        <v>-</v>
      </c>
      <c r="S143" s="111" t="str">
        <f>IF($B143="","",IF(VLOOKUP($B143,'RouteDetail&amp;ReductionPrioritySr'!$B$5:$T$566,'Route_Detail&amp;Reduction_Priority'!S$1,FALSE)="","",VLOOKUP($B143,'RouteDetail&amp;ReductionPrioritySr'!$B$5:$T$566,'Route_Detail&amp;Reduction_Priority'!S$1,FALSE)))</f>
        <v>-</v>
      </c>
      <c r="T143" s="175">
        <f>IF($B143="","",IF(VLOOKUP($B143,'RouteDetail&amp;ReductionPrioritySr'!$B$5:$T$566,'Route_Detail&amp;Reduction_Priority'!T$1,FALSE)="","",VLOOKUP($B143,'RouteDetail&amp;ReductionPrioritySr'!$B$5:$T$566,'Route_Detail&amp;Reduction_Priority'!T$1,FALSE)))</f>
        <v>3</v>
      </c>
      <c r="U143" s="348" t="str">
        <f>IF($B143="","",IF(VLOOKUP($B143,'RouteDetail&amp;ReductionPrioritySr'!$B$5:$AT$566,'Route_Detail&amp;Reduction_Priority'!U$1,FALSE)="","",VLOOKUP($B143,'RouteDetail&amp;ReductionPrioritySr'!$B$5:$AT$566,'Route_Detail&amp;Reduction_Priority'!U$1,FALSE)))</f>
        <v>Revised</v>
      </c>
      <c r="V143" s="53" t="str">
        <f>IF($B143="","",IF(VLOOKUP($B143,'RouteDetail&amp;ReductionPrioritySr'!$B$5:$AT$566,'Route_Detail&amp;Reduction_Priority'!V$1,FALSE)=0,"",VLOOKUP($B143,'RouteDetail&amp;ReductionPrioritySr'!$B$5:$AT$566,'Route_Detail&amp;Reduction_Priority'!V$1,FALSE)))</f>
        <v>Restructure</v>
      </c>
      <c r="W143" s="358">
        <f>IF($B143="","",IF(VLOOKUP($B143,'RouteDetail&amp;ReductionPrioritySr'!$B$5:$AT$566,'Route_Detail&amp;Reduction_Priority'!W$1,FALSE)=0,"",VLOOKUP($B143,'RouteDetail&amp;ReductionPrioritySr'!$B$5:$AT$566,'Route_Detail&amp;Reduction_Priority'!W$1,FALSE)))</f>
        <v>42036</v>
      </c>
      <c r="X143" s="395" t="str">
        <f>IF($B143="","",IF(VLOOKUP($B143,'RouteDetail&amp;ReductionPrioritySr'!$B$5:$AT$566,'Route_Detail&amp;Reduction_Priority'!X$1,FALSE)="","",VLOOKUP($B143,'RouteDetail&amp;ReductionPrioritySr'!$B$5:$AT$566,'Route_Detail&amp;Reduction_Priority'!X$1,FALSE)))</f>
        <v>Shift routing to SW 312th Street between 21st Avenue SW and Federal Way Transit Center since Route 901 DART would no longer serve the area.
End service earlier.</v>
      </c>
      <c r="Y143" s="110" t="str">
        <f>IF($B143="","",IF(VLOOKUP($B143,'RouteDetail&amp;ReductionPrioritySr'!$B$5:$AT$566,'Route_Detail&amp;Reduction_Priority'!Y$1,FALSE)="","",VLOOKUP($B143,'RouteDetail&amp;ReductionPrioritySr'!$B$5:$AT$566,'Route_Detail&amp;Reduction_Priority'!Y$1,FALSE)))</f>
        <v>30-60</v>
      </c>
      <c r="Z143" s="178">
        <f>IF($B143="","",IF(VLOOKUP($B143,'RouteDetail&amp;ReductionPrioritySr'!$B$5:$AT$566,'Route_Detail&amp;Reduction_Priority'!Z$1,FALSE)="","",VLOOKUP($B143,'RouteDetail&amp;ReductionPrioritySr'!$B$5:$AT$566,'Route_Detail&amp;Reduction_Priority'!Z$1,FALSE)))</f>
        <v>60</v>
      </c>
      <c r="AA143" s="178">
        <f>IF($B143="","",IF(VLOOKUP($B143,'RouteDetail&amp;ReductionPrioritySr'!$B$5:$AT$566,'Route_Detail&amp;Reduction_Priority'!AA$1,FALSE)="","",VLOOKUP($B143,'RouteDetail&amp;ReductionPrioritySr'!$B$5:$AT$566,'Route_Detail&amp;Reduction_Priority'!AA$1,FALSE)))</f>
        <v>60</v>
      </c>
      <c r="AB143" s="178">
        <f>IF($B143="","",IF(VLOOKUP($B143,'RouteDetail&amp;ReductionPrioritySr'!$B$5:$AT$566,'Route_Detail&amp;Reduction_Priority'!AB$1,FALSE)="","",VLOOKUP($B143,'RouteDetail&amp;ReductionPrioritySr'!$B$5:$AT$566,'Route_Detail&amp;Reduction_Priority'!AB$1,FALSE)))</f>
        <v>60</v>
      </c>
      <c r="AC143" s="178">
        <f>IF($B143="","",IF(VLOOKUP($B143,'RouteDetail&amp;ReductionPrioritySr'!$B$5:$AT$566,'Route_Detail&amp;Reduction_Priority'!AC$1,FALSE)="","",VLOOKUP($B143,'RouteDetail&amp;ReductionPrioritySr'!$B$5:$AT$566,'Route_Detail&amp;Reduction_Priority'!AC$1,FALSE)))</f>
        <v>60</v>
      </c>
      <c r="AD143" s="350" t="str">
        <f>IF($B143="","",IF(VLOOKUP($B143,'RouteDetail&amp;ReductionPrioritySr'!$B$5:$AT$566,'Route_Detail&amp;Reduction_Priority'!AD$1,FALSE)=0,"",VLOOKUP($B143,'RouteDetail&amp;ReductionPrioritySr'!$B$5:$AT$566,'Route_Detail&amp;Reduction_Priority'!AD$1,FALSE)))</f>
        <v>Before 9:00 PM</v>
      </c>
      <c r="AE143" s="397" t="str">
        <f>IF($B143="","",IF(VLOOKUP($B143,'RouteDetail&amp;ReductionPrioritySr'!$B$5:$AT$566,'Route_Detail&amp;Reduction_Priority'!AE$1,FALSE)=0,"",VLOOKUP($B143,'RouteDetail&amp;ReductionPrioritySr'!$B$5:$AT$566,'Route_Detail&amp;Reduction_Priority'!AE$1,FALSE)))</f>
        <v>Along S 320th Street, use Route 181.</v>
      </c>
      <c r="AF143" s="147">
        <f>IF($B143="","",IF(VLOOKUP($B143,'RouteDetail&amp;ReductionPrioritySr'!$B$5:$AT$566,'Route_Detail&amp;Reduction_Priority'!AF$1,FALSE)="","",VLOOKUP($B143,'RouteDetail&amp;ReductionPrioritySr'!$B$5:$AT$566,'Route_Detail&amp;Reduction_Priority'!AF$1,FALSE)))</f>
        <v>3</v>
      </c>
      <c r="AG143" s="147">
        <f>IF($B143="","",IF(VLOOKUP($B143,'RouteDetail&amp;ReductionPrioritySr'!$B$5:$AT$566,'Route_Detail&amp;Reduction_Priority'!AG$1,FALSE)="","",VLOOKUP($B143,'RouteDetail&amp;ReductionPrioritySr'!$B$5:$AT$566,'Route_Detail&amp;Reduction_Priority'!AG$1,FALSE)))</f>
        <v>3</v>
      </c>
      <c r="AH143" s="147">
        <f>IF($B143="","",IF(VLOOKUP($B143,'RouteDetail&amp;ReductionPrioritySr'!$B$5:$AT$566,'Route_Detail&amp;Reduction_Priority'!AH$1,FALSE)="","",VLOOKUP($B143,'RouteDetail&amp;ReductionPrioritySr'!$B$5:$AT$566,'Route_Detail&amp;Reduction_Priority'!AH$1,FALSE)))</f>
        <v>4</v>
      </c>
      <c r="AI143" s="147">
        <f>IF($B143="","",IF(VLOOKUP($B143,'RouteDetail&amp;ReductionPrioritySr'!$B$5:$AT$566,'Route_Detail&amp;Reduction_Priority'!AI$1,FALSE)="","",VLOOKUP($B143,'RouteDetail&amp;ReductionPrioritySr'!$B$5:$AT$566,'Route_Detail&amp;Reduction_Priority'!AI$1,FALSE)))</f>
        <v>3</v>
      </c>
      <c r="AJ143" s="147">
        <f>IF($B143="","",IF(VLOOKUP($B143,'RouteDetail&amp;ReductionPrioritySr'!$B$5:$AT$566,'Route_Detail&amp;Reduction_Priority'!AJ$1,FALSE)="","",VLOOKUP($B143,'RouteDetail&amp;ReductionPrioritySr'!$B$5:$AT$566,'Route_Detail&amp;Reduction_Priority'!AJ$1,FALSE)))</f>
        <v>3</v>
      </c>
      <c r="AK143" s="147">
        <f>IF($B143="","",IF(VLOOKUP($B143,'RouteDetail&amp;ReductionPrioritySr'!$B$5:$AT$566,'Route_Detail&amp;Reduction_Priority'!AK$1,FALSE)="","",VLOOKUP($B143,'RouteDetail&amp;ReductionPrioritySr'!$B$5:$AT$566,'Route_Detail&amp;Reduction_Priority'!AK$1,FALSE)))</f>
        <v>2</v>
      </c>
    </row>
    <row r="144" spans="1:37" ht="15" customHeight="1" x14ac:dyDescent="0.25">
      <c r="A144">
        <v>122</v>
      </c>
      <c r="B144" s="110">
        <f>IF(HLOOKUP($C$3,'Route by Jurisdiction'!$A$1:$AP$214,A144,FALSE)="","",HLOOKUP($C$3,'Route by Jurisdiction'!$A$1:$AP$214,A144,FALSE))</f>
        <v>190</v>
      </c>
      <c r="C144" s="110" t="str">
        <f>IF($B144="","",IF(VLOOKUP($B144,'RouteDetail&amp;ReductionPrioritySr'!$B$5:$T$566,'Route_Detail&amp;Reduction_Priority'!C$1,FALSE)="","",VLOOKUP($B144,'RouteDetail&amp;ReductionPrioritySr'!$B$5:$T$566,'Route_Detail&amp;Reduction_Priority'!C$1,FALSE)))</f>
        <v>190*</v>
      </c>
      <c r="D144" s="71" t="str">
        <f>IF($B144="","",IF(VLOOKUP($B144,'RouteDetail&amp;ReductionPrioritySr'!$B$5:$T$566,'Route_Detail&amp;Reduction_Priority'!D$1,FALSE)="","",VLOOKUP($B144,'RouteDetail&amp;ReductionPrioritySr'!$B$5:$T$566,'Route_Detail&amp;Reduction_Priority'!D$1,FALSE)))</f>
        <v>Redondo Heights - Seattle CBD</v>
      </c>
      <c r="E144" s="170">
        <f>IF($B144="","",IF(VLOOKUP($B144,'RouteDetail&amp;ReductionPrioritySr'!$B$5:$T$566,'Route_Detail&amp;Reduction_Priority'!E$1,FALSE)="","",VLOOKUP($B144,'RouteDetail&amp;ReductionPrioritySr'!$B$5:$T$566,'Route_Detail&amp;Reduction_Priority'!E$1,FALSE)))</f>
        <v>22.1</v>
      </c>
      <c r="F144" s="162">
        <f>IF($B144="","",IF(VLOOKUP($B144,'RouteDetail&amp;ReductionPrioritySr'!$B$5:$T$566,'Route_Detail&amp;Reduction_Priority'!F$1,FALSE)="","",VLOOKUP($B144,'RouteDetail&amp;ReductionPrioritySr'!$B$5:$T$566,'Route_Detail&amp;Reduction_Priority'!F$1,FALSE)))</f>
        <v>13.6</v>
      </c>
      <c r="G144" s="162" t="str">
        <f>IF($B144="","",IF(VLOOKUP($B144,'RouteDetail&amp;ReductionPrioritySr'!$B$5:$T$566,'Route_Detail&amp;Reduction_Priority'!G$1,FALSE)="","",VLOOKUP($B144,'RouteDetail&amp;ReductionPrioritySr'!$B$5:$T$566,'Route_Detail&amp;Reduction_Priority'!G$1,FALSE)))</f>
        <v xml:space="preserve"> </v>
      </c>
      <c r="H144" s="162" t="str">
        <f>IF($B144="","",IF(VLOOKUP($B144,'RouteDetail&amp;ReductionPrioritySr'!$B$5:$T$566,'Route_Detail&amp;Reduction_Priority'!H$1,FALSE)="","",VLOOKUP($B144,'RouteDetail&amp;ReductionPrioritySr'!$B$5:$T$566,'Route_Detail&amp;Reduction_Priority'!H$1,FALSE)))</f>
        <v xml:space="preserve"> </v>
      </c>
      <c r="I144" s="162" t="str">
        <f>IF($B144="","",IF(VLOOKUP($B144,'RouteDetail&amp;ReductionPrioritySr'!$B$5:$T$566,'Route_Detail&amp;Reduction_Priority'!I$1,FALSE)="","",VLOOKUP($B144,'RouteDetail&amp;ReductionPrioritySr'!$B$5:$T$566,'Route_Detail&amp;Reduction_Priority'!I$1,FALSE)))</f>
        <v xml:space="preserve"> </v>
      </c>
      <c r="J144" s="171" t="str">
        <f>IF($B144="","",IF(VLOOKUP($B144,'RouteDetail&amp;ReductionPrioritySr'!$B$5:$T$566,'Route_Detail&amp;Reduction_Priority'!J$1,FALSE)="","",VLOOKUP($B144,'RouteDetail&amp;ReductionPrioritySr'!$B$5:$T$566,'Route_Detail&amp;Reduction_Priority'!J$1,FALSE)))</f>
        <v xml:space="preserve"> </v>
      </c>
      <c r="K144" s="62" t="str">
        <f>IF($B144="","",IF(VLOOKUP($B144,'RouteDetail&amp;ReductionPrioritySr'!$B$5:$T$566,'Route_Detail&amp;Reduction_Priority'!K$1,FALSE)="","",VLOOKUP($B144,'RouteDetail&amp;ReductionPrioritySr'!$B$5:$T$566,'Route_Detail&amp;Reduction_Priority'!K$1,FALSE)))</f>
        <v>Peak</v>
      </c>
      <c r="L144" s="62" t="str">
        <f>IF($B144="","",IF(VLOOKUP($B144,'RouteDetail&amp;ReductionPrioritySr'!$B$5:$T$566,'Route_Detail&amp;Reduction_Priority'!L$1,FALSE)="","",VLOOKUP($B144,'RouteDetail&amp;ReductionPrioritySr'!$B$5:$T$566,'Route_Detail&amp;Reduction_Priority'!L$1,FALSE)))</f>
        <v>Peak</v>
      </c>
      <c r="M144" s="110" t="str">
        <f>IF($B144="","",IF(VLOOKUP($B144,'RouteDetail&amp;ReductionPrioritySr'!$B$5:$T$566,'Route_Detail&amp;Reduction_Priority'!M$1,FALSE)="","",VLOOKUP($B144,'RouteDetail&amp;ReductionPrioritySr'!$B$5:$T$566,'Route_Detail&amp;Reduction_Priority'!M$1,FALSE)))</f>
        <v>Yes</v>
      </c>
      <c r="N144" s="112" t="str">
        <f>IF($B144="","",IF(VLOOKUP($B144,'RouteDetail&amp;ReductionPrioritySr'!$B$5:$T$566,'Route_Detail&amp;Reduction_Priority'!N$1,FALSE)="","",VLOOKUP($B144,'RouteDetail&amp;ReductionPrioritySr'!$B$5:$T$566,'Route_Detail&amp;Reduction_Priority'!N$1,FALSE)))</f>
        <v>Yes</v>
      </c>
      <c r="O144" s="110" t="str">
        <f>IF($B144="","",IF(VLOOKUP($B144,'RouteDetail&amp;ReductionPrioritySr'!$B$5:$T$566,'Route_Detail&amp;Reduction_Priority'!O$1,FALSE)="","",VLOOKUP($B144,'RouteDetail&amp;ReductionPrioritySr'!$B$5:$T$566,'Route_Detail&amp;Reduction_Priority'!O$1,FALSE)))</f>
        <v>Peak</v>
      </c>
      <c r="P144" s="111" t="str">
        <f>IF($B144="","",IF(VLOOKUP($B144,'RouteDetail&amp;ReductionPrioritySr'!$B$5:$T$566,'Route_Detail&amp;Reduction_Priority'!P$1,FALSE)="","",VLOOKUP($B144,'RouteDetail&amp;ReductionPrioritySr'!$B$5:$T$566,'Route_Detail&amp;Reduction_Priority'!P$1,FALSE)))</f>
        <v>Peak</v>
      </c>
      <c r="Q144" s="112" t="str">
        <f>IF($B144="","",IF(VLOOKUP($B144,'RouteDetail&amp;ReductionPrioritySr'!$B$5:$T$566,'Route_Detail&amp;Reduction_Priority'!Q$1,FALSE)="","",VLOOKUP($B144,'RouteDetail&amp;ReductionPrioritySr'!$B$5:$T$566,'Route_Detail&amp;Reduction_Priority'!Q$1,FALSE)))</f>
        <v>Peak</v>
      </c>
      <c r="R144" s="110">
        <f>IF($B144="","",IF(VLOOKUP($B144,'RouteDetail&amp;ReductionPrioritySr'!$B$5:$T$566,'Route_Detail&amp;Reduction_Priority'!R$1,FALSE)="","",VLOOKUP($B144,'RouteDetail&amp;ReductionPrioritySr'!$B$5:$T$566,'Route_Detail&amp;Reduction_Priority'!R$1,FALSE)))</f>
        <v>3</v>
      </c>
      <c r="S144" s="111" t="str">
        <f>IF($B144="","",IF(VLOOKUP($B144,'RouteDetail&amp;ReductionPrioritySr'!$B$5:$T$566,'Route_Detail&amp;Reduction_Priority'!S$1,FALSE)="","",VLOOKUP($B144,'RouteDetail&amp;ReductionPrioritySr'!$B$5:$T$566,'Route_Detail&amp;Reduction_Priority'!S$1,FALSE)))</f>
        <v>-</v>
      </c>
      <c r="T144" s="175" t="str">
        <f>IF($B144="","",IF(VLOOKUP($B144,'RouteDetail&amp;ReductionPrioritySr'!$B$5:$T$566,'Route_Detail&amp;Reduction_Priority'!T$1,FALSE)="","",VLOOKUP($B144,'RouteDetail&amp;ReductionPrioritySr'!$B$5:$T$566,'Route_Detail&amp;Reduction_Priority'!T$1,FALSE)))</f>
        <v>-</v>
      </c>
      <c r="U144" s="348" t="str">
        <f>IF($B144="","",IF(VLOOKUP($B144,'RouteDetail&amp;ReductionPrioritySr'!$B$5:$AT$566,'Route_Detail&amp;Reduction_Priority'!U$1,FALSE)="","",VLOOKUP($B144,'RouteDetail&amp;ReductionPrioritySr'!$B$5:$AT$566,'Route_Detail&amp;Reduction_Priority'!U$1,FALSE)))</f>
        <v>Deleted</v>
      </c>
      <c r="V144" s="53" t="str">
        <f>IF($B144="","",IF(VLOOKUP($B144,'RouteDetail&amp;ReductionPrioritySr'!$B$5:$AT$566,'Route_Detail&amp;Reduction_Priority'!V$1,FALSE)=0,"",VLOOKUP($B144,'RouteDetail&amp;ReductionPrioritySr'!$B$5:$AT$566,'Route_Detail&amp;Reduction_Priority'!V$1,FALSE)))</f>
        <v>Restructure</v>
      </c>
      <c r="W144" s="358">
        <f>IF($B144="","",IF(VLOOKUP($B144,'RouteDetail&amp;ReductionPrioritySr'!$B$5:$AT$566,'Route_Detail&amp;Reduction_Priority'!W$1,FALSE)=0,"",VLOOKUP($B144,'RouteDetail&amp;ReductionPrioritySr'!$B$5:$AT$566,'Route_Detail&amp;Reduction_Priority'!W$1,FALSE)))</f>
        <v>42036</v>
      </c>
      <c r="X144" s="395" t="str">
        <f>IF($B144="","",IF(VLOOKUP($B144,'RouteDetail&amp;ReductionPrioritySr'!$B$5:$AT$566,'Route_Detail&amp;Reduction_Priority'!X$1,FALSE)="","",VLOOKUP($B144,'RouteDetail&amp;ReductionPrioritySr'!$B$5:$AT$566,'Route_Detail&amp;Reduction_Priority'!X$1,FALSE)))</f>
        <v>Delete</v>
      </c>
      <c r="Y144" s="110" t="str">
        <f>IF($B144="","",IF(VLOOKUP($B144,'RouteDetail&amp;ReductionPrioritySr'!$B$5:$AT$566,'Route_Detail&amp;Reduction_Priority'!Y$1,FALSE)="","",VLOOKUP($B144,'RouteDetail&amp;ReductionPrioritySr'!$B$5:$AT$566,'Route_Detail&amp;Reduction_Priority'!Y$1,FALSE)))</f>
        <v/>
      </c>
      <c r="Z144" s="178" t="str">
        <f>IF($B144="","",IF(VLOOKUP($B144,'RouteDetail&amp;ReductionPrioritySr'!$B$5:$AT$566,'Route_Detail&amp;Reduction_Priority'!Z$1,FALSE)="","",VLOOKUP($B144,'RouteDetail&amp;ReductionPrioritySr'!$B$5:$AT$566,'Route_Detail&amp;Reduction_Priority'!Z$1,FALSE)))</f>
        <v/>
      </c>
      <c r="AA144" s="178" t="str">
        <f>IF($B144="","",IF(VLOOKUP($B144,'RouteDetail&amp;ReductionPrioritySr'!$B$5:$AT$566,'Route_Detail&amp;Reduction_Priority'!AA$1,FALSE)="","",VLOOKUP($B144,'RouteDetail&amp;ReductionPrioritySr'!$B$5:$AT$566,'Route_Detail&amp;Reduction_Priority'!AA$1,FALSE)))</f>
        <v/>
      </c>
      <c r="AB144" s="178" t="str">
        <f>IF($B144="","",IF(VLOOKUP($B144,'RouteDetail&amp;ReductionPrioritySr'!$B$5:$AT$566,'Route_Detail&amp;Reduction_Priority'!AB$1,FALSE)="","",VLOOKUP($B144,'RouteDetail&amp;ReductionPrioritySr'!$B$5:$AT$566,'Route_Detail&amp;Reduction_Priority'!AB$1,FALSE)))</f>
        <v/>
      </c>
      <c r="AC144" s="178" t="str">
        <f>IF($B144="","",IF(VLOOKUP($B144,'RouteDetail&amp;ReductionPrioritySr'!$B$5:$AT$566,'Route_Detail&amp;Reduction_Priority'!AC$1,FALSE)="","",VLOOKUP($B144,'RouteDetail&amp;ReductionPrioritySr'!$B$5:$AT$566,'Route_Detail&amp;Reduction_Priority'!AC$1,FALSE)))</f>
        <v/>
      </c>
      <c r="AD144" s="350" t="str">
        <f>IF($B144="","",IF(VLOOKUP($B144,'RouteDetail&amp;ReductionPrioritySr'!$B$5:$AT$566,'Route_Detail&amp;Reduction_Priority'!AD$1,FALSE)=0,"",VLOOKUP($B144,'RouteDetail&amp;ReductionPrioritySr'!$B$5:$AT$566,'Route_Detail&amp;Reduction_Priority'!AD$1,FALSE)))</f>
        <v/>
      </c>
      <c r="AE144" s="397" t="str">
        <f>IF($B144="","",IF(VLOOKUP($B144,'RouteDetail&amp;ReductionPrioritySr'!$B$5:$AT$566,'Route_Detail&amp;Reduction_Priority'!AE$1,FALSE)=0,"",VLOOKUP($B144,'RouteDetail&amp;ReductionPrioritySr'!$B$5:$AT$566,'Route_Detail&amp;Reduction_Priority'!AE$1,FALSE)))</f>
        <v>At the Star Lake Park-and-Ride, use revised Route 177.
At the Redondo Heights Park-and-Ride, use the RapidRide A Line (unchanged) and connect with Link light rail at the Tukwila Link Station.</v>
      </c>
      <c r="AF144" s="147">
        <f>IF($B144="","",IF(VLOOKUP($B144,'RouteDetail&amp;ReductionPrioritySr'!$B$5:$AT$566,'Route_Detail&amp;Reduction_Priority'!AF$1,FALSE)="","",VLOOKUP($B144,'RouteDetail&amp;ReductionPrioritySr'!$B$5:$AT$566,'Route_Detail&amp;Reduction_Priority'!AF$1,FALSE)))</f>
        <v>1</v>
      </c>
      <c r="AG144" s="147">
        <f>IF($B144="","",IF(VLOOKUP($B144,'RouteDetail&amp;ReductionPrioritySr'!$B$5:$AT$566,'Route_Detail&amp;Reduction_Priority'!AG$1,FALSE)="","",VLOOKUP($B144,'RouteDetail&amp;ReductionPrioritySr'!$B$5:$AT$566,'Route_Detail&amp;Reduction_Priority'!AG$1,FALSE)))</f>
        <v>3</v>
      </c>
      <c r="AH144" s="147" t="str">
        <f>IF($B144="","",IF(VLOOKUP($B144,'RouteDetail&amp;ReductionPrioritySr'!$B$5:$AT$566,'Route_Detail&amp;Reduction_Priority'!AH$1,FALSE)="","",VLOOKUP($B144,'RouteDetail&amp;ReductionPrioritySr'!$B$5:$AT$566,'Route_Detail&amp;Reduction_Priority'!AH$1,FALSE)))</f>
        <v/>
      </c>
      <c r="AI144" s="147" t="str">
        <f>IF($B144="","",IF(VLOOKUP($B144,'RouteDetail&amp;ReductionPrioritySr'!$B$5:$AT$566,'Route_Detail&amp;Reduction_Priority'!AI$1,FALSE)="","",VLOOKUP($B144,'RouteDetail&amp;ReductionPrioritySr'!$B$5:$AT$566,'Route_Detail&amp;Reduction_Priority'!AI$1,FALSE)))</f>
        <v/>
      </c>
      <c r="AJ144" s="147" t="str">
        <f>IF($B144="","",IF(VLOOKUP($B144,'RouteDetail&amp;ReductionPrioritySr'!$B$5:$AT$566,'Route_Detail&amp;Reduction_Priority'!AJ$1,FALSE)="","",VLOOKUP($B144,'RouteDetail&amp;ReductionPrioritySr'!$B$5:$AT$566,'Route_Detail&amp;Reduction_Priority'!AJ$1,FALSE)))</f>
        <v/>
      </c>
      <c r="AK144" s="147" t="str">
        <f>IF($B144="","",IF(VLOOKUP($B144,'RouteDetail&amp;ReductionPrioritySr'!$B$5:$AT$566,'Route_Detail&amp;Reduction_Priority'!AK$1,FALSE)="","",VLOOKUP($B144,'RouteDetail&amp;ReductionPrioritySr'!$B$5:$AT$566,'Route_Detail&amp;Reduction_Priority'!AK$1,FALSE)))</f>
        <v/>
      </c>
    </row>
    <row r="145" spans="1:37" ht="15" customHeight="1" x14ac:dyDescent="0.25">
      <c r="A145">
        <v>123</v>
      </c>
      <c r="B145" s="110">
        <f>IF(HLOOKUP($C$3,'Route by Jurisdiction'!$A$1:$AP$214,A145,FALSE)="","",HLOOKUP($C$3,'Route by Jurisdiction'!$A$1:$AP$214,A145,FALSE))</f>
        <v>192</v>
      </c>
      <c r="C145" s="110" t="str">
        <f>IF($B145="","",IF(VLOOKUP($B145,'RouteDetail&amp;ReductionPrioritySr'!$B$5:$T$566,'Route_Detail&amp;Reduction_Priority'!C$1,FALSE)="","",VLOOKUP($B145,'RouteDetail&amp;ReductionPrioritySr'!$B$5:$T$566,'Route_Detail&amp;Reduction_Priority'!C$1,FALSE)))</f>
        <v>192*</v>
      </c>
      <c r="D145" s="71" t="str">
        <f>IF($B145="","",IF(VLOOKUP($B145,'RouteDetail&amp;ReductionPrioritySr'!$B$5:$T$566,'Route_Detail&amp;Reduction_Priority'!D$1,FALSE)="","",VLOOKUP($B145,'RouteDetail&amp;ReductionPrioritySr'!$B$5:$T$566,'Route_Detail&amp;Reduction_Priority'!D$1,FALSE)))</f>
        <v>Star Lake - Seattle CBD</v>
      </c>
      <c r="E145" s="170">
        <f>IF($B145="","",IF(VLOOKUP($B145,'RouteDetail&amp;ReductionPrioritySr'!$B$5:$T$566,'Route_Detail&amp;Reduction_Priority'!E$1,FALSE)="","",VLOOKUP($B145,'RouteDetail&amp;ReductionPrioritySr'!$B$5:$T$566,'Route_Detail&amp;Reduction_Priority'!E$1,FALSE)))</f>
        <v>21.4</v>
      </c>
      <c r="F145" s="162">
        <f>IF($B145="","",IF(VLOOKUP($B145,'RouteDetail&amp;ReductionPrioritySr'!$B$5:$T$566,'Route_Detail&amp;Reduction_Priority'!F$1,FALSE)="","",VLOOKUP($B145,'RouteDetail&amp;ReductionPrioritySr'!$B$5:$T$566,'Route_Detail&amp;Reduction_Priority'!F$1,FALSE)))</f>
        <v>13.4</v>
      </c>
      <c r="G145" s="162" t="str">
        <f>IF($B145="","",IF(VLOOKUP($B145,'RouteDetail&amp;ReductionPrioritySr'!$B$5:$T$566,'Route_Detail&amp;Reduction_Priority'!G$1,FALSE)="","",VLOOKUP($B145,'RouteDetail&amp;ReductionPrioritySr'!$B$5:$T$566,'Route_Detail&amp;Reduction_Priority'!G$1,FALSE)))</f>
        <v xml:space="preserve"> </v>
      </c>
      <c r="H145" s="162" t="str">
        <f>IF($B145="","",IF(VLOOKUP($B145,'RouteDetail&amp;ReductionPrioritySr'!$B$5:$T$566,'Route_Detail&amp;Reduction_Priority'!H$1,FALSE)="","",VLOOKUP($B145,'RouteDetail&amp;ReductionPrioritySr'!$B$5:$T$566,'Route_Detail&amp;Reduction_Priority'!H$1,FALSE)))</f>
        <v xml:space="preserve"> </v>
      </c>
      <c r="I145" s="162" t="str">
        <f>IF($B145="","",IF(VLOOKUP($B145,'RouteDetail&amp;ReductionPrioritySr'!$B$5:$T$566,'Route_Detail&amp;Reduction_Priority'!I$1,FALSE)="","",VLOOKUP($B145,'RouteDetail&amp;ReductionPrioritySr'!$B$5:$T$566,'Route_Detail&amp;Reduction_Priority'!I$1,FALSE)))</f>
        <v xml:space="preserve"> </v>
      </c>
      <c r="J145" s="171" t="str">
        <f>IF($B145="","",IF(VLOOKUP($B145,'RouteDetail&amp;ReductionPrioritySr'!$B$5:$T$566,'Route_Detail&amp;Reduction_Priority'!J$1,FALSE)="","",VLOOKUP($B145,'RouteDetail&amp;ReductionPrioritySr'!$B$5:$T$566,'Route_Detail&amp;Reduction_Priority'!J$1,FALSE)))</f>
        <v xml:space="preserve"> </v>
      </c>
      <c r="K145" s="62" t="str">
        <f>IF($B145="","",IF(VLOOKUP($B145,'RouteDetail&amp;ReductionPrioritySr'!$B$5:$T$566,'Route_Detail&amp;Reduction_Priority'!K$1,FALSE)="","",VLOOKUP($B145,'RouteDetail&amp;ReductionPrioritySr'!$B$5:$T$566,'Route_Detail&amp;Reduction_Priority'!K$1,FALSE)))</f>
        <v>Peak</v>
      </c>
      <c r="L145" s="62" t="str">
        <f>IF($B145="","",IF(VLOOKUP($B145,'RouteDetail&amp;ReductionPrioritySr'!$B$5:$T$566,'Route_Detail&amp;Reduction_Priority'!L$1,FALSE)="","",VLOOKUP($B145,'RouteDetail&amp;ReductionPrioritySr'!$B$5:$T$566,'Route_Detail&amp;Reduction_Priority'!L$1,FALSE)))</f>
        <v>Peak</v>
      </c>
      <c r="M145" s="110" t="str">
        <f>IF($B145="","",IF(VLOOKUP($B145,'RouteDetail&amp;ReductionPrioritySr'!$B$5:$T$566,'Route_Detail&amp;Reduction_Priority'!M$1,FALSE)="","",VLOOKUP($B145,'RouteDetail&amp;ReductionPrioritySr'!$B$5:$T$566,'Route_Detail&amp;Reduction_Priority'!M$1,FALSE)))</f>
        <v>Yes</v>
      </c>
      <c r="N145" s="112" t="str">
        <f>IF($B145="","",IF(VLOOKUP($B145,'RouteDetail&amp;ReductionPrioritySr'!$B$5:$T$566,'Route_Detail&amp;Reduction_Priority'!N$1,FALSE)="","",VLOOKUP($B145,'RouteDetail&amp;ReductionPrioritySr'!$B$5:$T$566,'Route_Detail&amp;Reduction_Priority'!N$1,FALSE)))</f>
        <v>Yes</v>
      </c>
      <c r="O145" s="110" t="str">
        <f>IF($B145="","",IF(VLOOKUP($B145,'RouteDetail&amp;ReductionPrioritySr'!$B$5:$T$566,'Route_Detail&amp;Reduction_Priority'!O$1,FALSE)="","",VLOOKUP($B145,'RouteDetail&amp;ReductionPrioritySr'!$B$5:$T$566,'Route_Detail&amp;Reduction_Priority'!O$1,FALSE)))</f>
        <v>Peak</v>
      </c>
      <c r="P145" s="111" t="str">
        <f>IF($B145="","",IF(VLOOKUP($B145,'RouteDetail&amp;ReductionPrioritySr'!$B$5:$T$566,'Route_Detail&amp;Reduction_Priority'!P$1,FALSE)="","",VLOOKUP($B145,'RouteDetail&amp;ReductionPrioritySr'!$B$5:$T$566,'Route_Detail&amp;Reduction_Priority'!P$1,FALSE)))</f>
        <v>Peak</v>
      </c>
      <c r="Q145" s="112" t="str">
        <f>IF($B145="","",IF(VLOOKUP($B145,'RouteDetail&amp;ReductionPrioritySr'!$B$5:$T$566,'Route_Detail&amp;Reduction_Priority'!Q$1,FALSE)="","",VLOOKUP($B145,'RouteDetail&amp;ReductionPrioritySr'!$B$5:$T$566,'Route_Detail&amp;Reduction_Priority'!Q$1,FALSE)))</f>
        <v>Peak</v>
      </c>
      <c r="R145" s="110">
        <f>IF($B145="","",IF(VLOOKUP($B145,'RouteDetail&amp;ReductionPrioritySr'!$B$5:$T$566,'Route_Detail&amp;Reduction_Priority'!R$1,FALSE)="","",VLOOKUP($B145,'RouteDetail&amp;ReductionPrioritySr'!$B$5:$T$566,'Route_Detail&amp;Reduction_Priority'!R$1,FALSE)))</f>
        <v>3</v>
      </c>
      <c r="S145" s="111" t="str">
        <f>IF($B145="","",IF(VLOOKUP($B145,'RouteDetail&amp;ReductionPrioritySr'!$B$5:$T$566,'Route_Detail&amp;Reduction_Priority'!S$1,FALSE)="","",VLOOKUP($B145,'RouteDetail&amp;ReductionPrioritySr'!$B$5:$T$566,'Route_Detail&amp;Reduction_Priority'!S$1,FALSE)))</f>
        <v>-</v>
      </c>
      <c r="T145" s="175" t="str">
        <f>IF($B145="","",IF(VLOOKUP($B145,'RouteDetail&amp;ReductionPrioritySr'!$B$5:$T$566,'Route_Detail&amp;Reduction_Priority'!T$1,FALSE)="","",VLOOKUP($B145,'RouteDetail&amp;ReductionPrioritySr'!$B$5:$T$566,'Route_Detail&amp;Reduction_Priority'!T$1,FALSE)))</f>
        <v>-</v>
      </c>
      <c r="U145" s="348" t="str">
        <f>IF($B145="","",IF(VLOOKUP($B145,'RouteDetail&amp;ReductionPrioritySr'!$B$5:$AT$566,'Route_Detail&amp;Reduction_Priority'!U$1,FALSE)="","",VLOOKUP($B145,'RouteDetail&amp;ReductionPrioritySr'!$B$5:$AT$566,'Route_Detail&amp;Reduction_Priority'!U$1,FALSE)))</f>
        <v>Deleted</v>
      </c>
      <c r="V145" s="53" t="str">
        <f>IF($B145="","",IF(VLOOKUP($B145,'RouteDetail&amp;ReductionPrioritySr'!$B$5:$AT$566,'Route_Detail&amp;Reduction_Priority'!V$1,FALSE)=0,"",VLOOKUP($B145,'RouteDetail&amp;ReductionPrioritySr'!$B$5:$AT$566,'Route_Detail&amp;Reduction_Priority'!V$1,FALSE)))</f>
        <v>Restructure</v>
      </c>
      <c r="W145" s="358">
        <f>IF($B145="","",IF(VLOOKUP($B145,'RouteDetail&amp;ReductionPrioritySr'!$B$5:$AT$566,'Route_Detail&amp;Reduction_Priority'!W$1,FALSE)=0,"",VLOOKUP($B145,'RouteDetail&amp;ReductionPrioritySr'!$B$5:$AT$566,'Route_Detail&amp;Reduction_Priority'!W$1,FALSE)))</f>
        <v>42036</v>
      </c>
      <c r="X145" s="395" t="str">
        <f>IF($B145="","",IF(VLOOKUP($B145,'RouteDetail&amp;ReductionPrioritySr'!$B$5:$AT$566,'Route_Detail&amp;Reduction_Priority'!X$1,FALSE)="","",VLOOKUP($B145,'RouteDetail&amp;ReductionPrioritySr'!$B$5:$AT$566,'Route_Detail&amp;Reduction_Priority'!X$1,FALSE)))</f>
        <v>Delete</v>
      </c>
      <c r="Y145" s="110" t="str">
        <f>IF($B145="","",IF(VLOOKUP($B145,'RouteDetail&amp;ReductionPrioritySr'!$B$5:$AT$566,'Route_Detail&amp;Reduction_Priority'!Y$1,FALSE)="","",VLOOKUP($B145,'RouteDetail&amp;ReductionPrioritySr'!$B$5:$AT$566,'Route_Detail&amp;Reduction_Priority'!Y$1,FALSE)))</f>
        <v/>
      </c>
      <c r="Z145" s="178" t="str">
        <f>IF($B145="","",IF(VLOOKUP($B145,'RouteDetail&amp;ReductionPrioritySr'!$B$5:$AT$566,'Route_Detail&amp;Reduction_Priority'!Z$1,FALSE)="","",VLOOKUP($B145,'RouteDetail&amp;ReductionPrioritySr'!$B$5:$AT$566,'Route_Detail&amp;Reduction_Priority'!Z$1,FALSE)))</f>
        <v/>
      </c>
      <c r="AA145" s="178" t="str">
        <f>IF($B145="","",IF(VLOOKUP($B145,'RouteDetail&amp;ReductionPrioritySr'!$B$5:$AT$566,'Route_Detail&amp;Reduction_Priority'!AA$1,FALSE)="","",VLOOKUP($B145,'RouteDetail&amp;ReductionPrioritySr'!$B$5:$AT$566,'Route_Detail&amp;Reduction_Priority'!AA$1,FALSE)))</f>
        <v/>
      </c>
      <c r="AB145" s="178" t="str">
        <f>IF($B145="","",IF(VLOOKUP($B145,'RouteDetail&amp;ReductionPrioritySr'!$B$5:$AT$566,'Route_Detail&amp;Reduction_Priority'!AB$1,FALSE)="","",VLOOKUP($B145,'RouteDetail&amp;ReductionPrioritySr'!$B$5:$AT$566,'Route_Detail&amp;Reduction_Priority'!AB$1,FALSE)))</f>
        <v/>
      </c>
      <c r="AC145" s="178" t="str">
        <f>IF($B145="","",IF(VLOOKUP($B145,'RouteDetail&amp;ReductionPrioritySr'!$B$5:$AT$566,'Route_Detail&amp;Reduction_Priority'!AC$1,FALSE)="","",VLOOKUP($B145,'RouteDetail&amp;ReductionPrioritySr'!$B$5:$AT$566,'Route_Detail&amp;Reduction_Priority'!AC$1,FALSE)))</f>
        <v/>
      </c>
      <c r="AD145" s="350" t="str">
        <f>IF($B145="","",IF(VLOOKUP($B145,'RouteDetail&amp;ReductionPrioritySr'!$B$5:$AT$566,'Route_Detail&amp;Reduction_Priority'!AD$1,FALSE)=0,"",VLOOKUP($B145,'RouteDetail&amp;ReductionPrioritySr'!$B$5:$AT$566,'Route_Detail&amp;Reduction_Priority'!AD$1,FALSE)))</f>
        <v/>
      </c>
      <c r="AE145" s="397" t="str">
        <f>IF($B145="","",IF(VLOOKUP($B145,'RouteDetail&amp;ReductionPrioritySr'!$B$5:$AT$566,'Route_Detail&amp;Reduction_Priority'!AE$1,FALSE)=0,"",VLOOKUP($B145,'RouteDetail&amp;ReductionPrioritySr'!$B$5:$AT$566,'Route_Detail&amp;Reduction_Priority'!AE$1,FALSE)))</f>
        <v>Along Military Road S, south of Reith Road, use Route 183 (unchanged) and connect at Kent Station with the Sounder Train.
Along Military Road S, north of Reith Road, use Route 166 (unchanged) and connect at the Kent/DesMoines Park-and-Ride with revised Route 177.</v>
      </c>
      <c r="AF145" s="147">
        <f>IF($B145="","",IF(VLOOKUP($B145,'RouteDetail&amp;ReductionPrioritySr'!$B$5:$AT$566,'Route_Detail&amp;Reduction_Priority'!AF$1,FALSE)="","",VLOOKUP($B145,'RouteDetail&amp;ReductionPrioritySr'!$B$5:$AT$566,'Route_Detail&amp;Reduction_Priority'!AF$1,FALSE)))</f>
        <v>1</v>
      </c>
      <c r="AG145" s="147">
        <f>IF($B145="","",IF(VLOOKUP($B145,'RouteDetail&amp;ReductionPrioritySr'!$B$5:$AT$566,'Route_Detail&amp;Reduction_Priority'!AG$1,FALSE)="","",VLOOKUP($B145,'RouteDetail&amp;ReductionPrioritySr'!$B$5:$AT$566,'Route_Detail&amp;Reduction_Priority'!AG$1,FALSE)))</f>
        <v>3</v>
      </c>
      <c r="AH145" s="147" t="str">
        <f>IF($B145="","",IF(VLOOKUP($B145,'RouteDetail&amp;ReductionPrioritySr'!$B$5:$AT$566,'Route_Detail&amp;Reduction_Priority'!AH$1,FALSE)="","",VLOOKUP($B145,'RouteDetail&amp;ReductionPrioritySr'!$B$5:$AT$566,'Route_Detail&amp;Reduction_Priority'!AH$1,FALSE)))</f>
        <v/>
      </c>
      <c r="AI145" s="147" t="str">
        <f>IF($B145="","",IF(VLOOKUP($B145,'RouteDetail&amp;ReductionPrioritySr'!$B$5:$AT$566,'Route_Detail&amp;Reduction_Priority'!AI$1,FALSE)="","",VLOOKUP($B145,'RouteDetail&amp;ReductionPrioritySr'!$B$5:$AT$566,'Route_Detail&amp;Reduction_Priority'!AI$1,FALSE)))</f>
        <v/>
      </c>
      <c r="AJ145" s="147" t="str">
        <f>IF($B145="","",IF(VLOOKUP($B145,'RouteDetail&amp;ReductionPrioritySr'!$B$5:$AT$566,'Route_Detail&amp;Reduction_Priority'!AJ$1,FALSE)="","",VLOOKUP($B145,'RouteDetail&amp;ReductionPrioritySr'!$B$5:$AT$566,'Route_Detail&amp;Reduction_Priority'!AJ$1,FALSE)))</f>
        <v/>
      </c>
      <c r="AK145" s="147" t="str">
        <f>IF($B145="","",IF(VLOOKUP($B145,'RouteDetail&amp;ReductionPrioritySr'!$B$5:$AT$566,'Route_Detail&amp;Reduction_Priority'!AK$1,FALSE)="","",VLOOKUP($B145,'RouteDetail&amp;ReductionPrioritySr'!$B$5:$AT$566,'Route_Detail&amp;Reduction_Priority'!AK$1,FALSE)))</f>
        <v/>
      </c>
    </row>
    <row r="146" spans="1:37" ht="15" customHeight="1" x14ac:dyDescent="0.25">
      <c r="A146">
        <v>124</v>
      </c>
      <c r="B146" s="110" t="str">
        <f>IF(HLOOKUP($C$3,'Route by Jurisdiction'!$A$1:$AP$214,A146,FALSE)="","",HLOOKUP($C$3,'Route by Jurisdiction'!$A$1:$AP$214,A146,FALSE))</f>
        <v>193EX</v>
      </c>
      <c r="C146" s="110" t="str">
        <f>IF($B146="","",IF(VLOOKUP($B146,'RouteDetail&amp;ReductionPrioritySr'!$B$5:$T$566,'Route_Detail&amp;Reduction_Priority'!C$1,FALSE)="","",VLOOKUP($B146,'RouteDetail&amp;ReductionPrioritySr'!$B$5:$T$566,'Route_Detail&amp;Reduction_Priority'!C$1,FALSE)))</f>
        <v>193EX*</v>
      </c>
      <c r="D146" s="71" t="str">
        <f>IF($B146="","",IF(VLOOKUP($B146,'RouteDetail&amp;ReductionPrioritySr'!$B$5:$T$566,'Route_Detail&amp;Reduction_Priority'!D$1,FALSE)="","",VLOOKUP($B146,'RouteDetail&amp;ReductionPrioritySr'!$B$5:$T$566,'Route_Detail&amp;Reduction_Priority'!D$1,FALSE)))</f>
        <v>Federal Way - First Hill</v>
      </c>
      <c r="E146" s="170">
        <f>IF($B146="","",IF(VLOOKUP($B146,'RouteDetail&amp;ReductionPrioritySr'!$B$5:$T$566,'Route_Detail&amp;Reduction_Priority'!E$1,FALSE)="","",VLOOKUP($B146,'RouteDetail&amp;ReductionPrioritySr'!$B$5:$T$566,'Route_Detail&amp;Reduction_Priority'!E$1,FALSE)))</f>
        <v>24.7</v>
      </c>
      <c r="F146" s="162">
        <f>IF($B146="","",IF(VLOOKUP($B146,'RouteDetail&amp;ReductionPrioritySr'!$B$5:$T$566,'Route_Detail&amp;Reduction_Priority'!F$1,FALSE)="","",VLOOKUP($B146,'RouteDetail&amp;ReductionPrioritySr'!$B$5:$T$566,'Route_Detail&amp;Reduction_Priority'!F$1,FALSE)))</f>
        <v>16.2</v>
      </c>
      <c r="G146" s="162" t="str">
        <f>IF($B146="","",IF(VLOOKUP($B146,'RouteDetail&amp;ReductionPrioritySr'!$B$5:$T$566,'Route_Detail&amp;Reduction_Priority'!G$1,FALSE)="","",VLOOKUP($B146,'RouteDetail&amp;ReductionPrioritySr'!$B$5:$T$566,'Route_Detail&amp;Reduction_Priority'!G$1,FALSE)))</f>
        <v xml:space="preserve"> </v>
      </c>
      <c r="H146" s="162" t="str">
        <f>IF($B146="","",IF(VLOOKUP($B146,'RouteDetail&amp;ReductionPrioritySr'!$B$5:$T$566,'Route_Detail&amp;Reduction_Priority'!H$1,FALSE)="","",VLOOKUP($B146,'RouteDetail&amp;ReductionPrioritySr'!$B$5:$T$566,'Route_Detail&amp;Reduction_Priority'!H$1,FALSE)))</f>
        <v xml:space="preserve"> </v>
      </c>
      <c r="I146" s="162" t="str">
        <f>IF($B146="","",IF(VLOOKUP($B146,'RouteDetail&amp;ReductionPrioritySr'!$B$5:$T$566,'Route_Detail&amp;Reduction_Priority'!I$1,FALSE)="","",VLOOKUP($B146,'RouteDetail&amp;ReductionPrioritySr'!$B$5:$T$566,'Route_Detail&amp;Reduction_Priority'!I$1,FALSE)))</f>
        <v xml:space="preserve"> </v>
      </c>
      <c r="J146" s="171" t="str">
        <f>IF($B146="","",IF(VLOOKUP($B146,'RouteDetail&amp;ReductionPrioritySr'!$B$5:$T$566,'Route_Detail&amp;Reduction_Priority'!J$1,FALSE)="","",VLOOKUP($B146,'RouteDetail&amp;ReductionPrioritySr'!$B$5:$T$566,'Route_Detail&amp;Reduction_Priority'!J$1,FALSE)))</f>
        <v xml:space="preserve"> </v>
      </c>
      <c r="K146" s="62" t="str">
        <f>IF($B146="","",IF(VLOOKUP($B146,'RouteDetail&amp;ReductionPrioritySr'!$B$5:$T$566,'Route_Detail&amp;Reduction_Priority'!K$1,FALSE)="","",VLOOKUP($B146,'RouteDetail&amp;ReductionPrioritySr'!$B$5:$T$566,'Route_Detail&amp;Reduction_Priority'!K$1,FALSE)))</f>
        <v>Peak</v>
      </c>
      <c r="L146" s="62" t="str">
        <f>IF($B146="","",IF(VLOOKUP($B146,'RouteDetail&amp;ReductionPrioritySr'!$B$5:$T$566,'Route_Detail&amp;Reduction_Priority'!L$1,FALSE)="","",VLOOKUP($B146,'RouteDetail&amp;ReductionPrioritySr'!$B$5:$T$566,'Route_Detail&amp;Reduction_Priority'!L$1,FALSE)))</f>
        <v>Peak</v>
      </c>
      <c r="M146" s="110" t="str">
        <f>IF($B146="","",IF(VLOOKUP($B146,'RouteDetail&amp;ReductionPrioritySr'!$B$5:$T$566,'Route_Detail&amp;Reduction_Priority'!M$1,FALSE)="","",VLOOKUP($B146,'RouteDetail&amp;ReductionPrioritySr'!$B$5:$T$566,'Route_Detail&amp;Reduction_Priority'!M$1,FALSE)))</f>
        <v>Yes</v>
      </c>
      <c r="N146" s="112" t="str">
        <f>IF($B146="","",IF(VLOOKUP($B146,'RouteDetail&amp;ReductionPrioritySr'!$B$5:$T$566,'Route_Detail&amp;Reduction_Priority'!N$1,FALSE)="","",VLOOKUP($B146,'RouteDetail&amp;ReductionPrioritySr'!$B$5:$T$566,'Route_Detail&amp;Reduction_Priority'!N$1,FALSE)))</f>
        <v>Yes</v>
      </c>
      <c r="O146" s="110" t="str">
        <f>IF($B146="","",IF(VLOOKUP($B146,'RouteDetail&amp;ReductionPrioritySr'!$B$5:$T$566,'Route_Detail&amp;Reduction_Priority'!O$1,FALSE)="","",VLOOKUP($B146,'RouteDetail&amp;ReductionPrioritySr'!$B$5:$T$566,'Route_Detail&amp;Reduction_Priority'!O$1,FALSE)))</f>
        <v>Peak</v>
      </c>
      <c r="P146" s="111" t="str">
        <f>IF($B146="","",IF(VLOOKUP($B146,'RouteDetail&amp;ReductionPrioritySr'!$B$5:$T$566,'Route_Detail&amp;Reduction_Priority'!P$1,FALSE)="","",VLOOKUP($B146,'RouteDetail&amp;ReductionPrioritySr'!$B$5:$T$566,'Route_Detail&amp;Reduction_Priority'!P$1,FALSE)))</f>
        <v>Peak</v>
      </c>
      <c r="Q146" s="112" t="str">
        <f>IF($B146="","",IF(VLOOKUP($B146,'RouteDetail&amp;ReductionPrioritySr'!$B$5:$T$566,'Route_Detail&amp;Reduction_Priority'!Q$1,FALSE)="","",VLOOKUP($B146,'RouteDetail&amp;ReductionPrioritySr'!$B$5:$T$566,'Route_Detail&amp;Reduction_Priority'!Q$1,FALSE)))</f>
        <v>Peak</v>
      </c>
      <c r="R146" s="110">
        <f>IF($B146="","",IF(VLOOKUP($B146,'RouteDetail&amp;ReductionPrioritySr'!$B$5:$T$566,'Route_Detail&amp;Reduction_Priority'!R$1,FALSE)="","",VLOOKUP($B146,'RouteDetail&amp;ReductionPrioritySr'!$B$5:$T$566,'Route_Detail&amp;Reduction_Priority'!R$1,FALSE)))</f>
        <v>3</v>
      </c>
      <c r="S146" s="111" t="str">
        <f>IF($B146="","",IF(VLOOKUP($B146,'RouteDetail&amp;ReductionPrioritySr'!$B$5:$T$566,'Route_Detail&amp;Reduction_Priority'!S$1,FALSE)="","",VLOOKUP($B146,'RouteDetail&amp;ReductionPrioritySr'!$B$5:$T$566,'Route_Detail&amp;Reduction_Priority'!S$1,FALSE)))</f>
        <v>-</v>
      </c>
      <c r="T146" s="175" t="str">
        <f>IF($B146="","",IF(VLOOKUP($B146,'RouteDetail&amp;ReductionPrioritySr'!$B$5:$T$566,'Route_Detail&amp;Reduction_Priority'!T$1,FALSE)="","",VLOOKUP($B146,'RouteDetail&amp;ReductionPrioritySr'!$B$5:$T$566,'Route_Detail&amp;Reduction_Priority'!T$1,FALSE)))</f>
        <v>-</v>
      </c>
      <c r="U146" s="348" t="str">
        <f>IF($B146="","",IF(VLOOKUP($B146,'RouteDetail&amp;ReductionPrioritySr'!$B$5:$AT$566,'Route_Detail&amp;Reduction_Priority'!U$1,FALSE)="","",VLOOKUP($B146,'RouteDetail&amp;ReductionPrioritySr'!$B$5:$AT$566,'Route_Detail&amp;Reduction_Priority'!U$1,FALSE)))</f>
        <v>Revised</v>
      </c>
      <c r="V146" s="53" t="str">
        <f>IF($B146="","",IF(VLOOKUP($B146,'RouteDetail&amp;ReductionPrioritySr'!$B$5:$AT$566,'Route_Detail&amp;Reduction_Priority'!V$1,FALSE)=0,"",VLOOKUP($B146,'RouteDetail&amp;ReductionPrioritySr'!$B$5:$AT$566,'Route_Detail&amp;Reduction_Priority'!V$1,FALSE)))</f>
        <v>Restructure</v>
      </c>
      <c r="W146" s="358">
        <f>IF($B146="","",IF(VLOOKUP($B146,'RouteDetail&amp;ReductionPrioritySr'!$B$5:$AT$566,'Route_Detail&amp;Reduction_Priority'!W$1,FALSE)=0,"",VLOOKUP($B146,'RouteDetail&amp;ReductionPrioritySr'!$B$5:$AT$566,'Route_Detail&amp;Reduction_Priority'!W$1,FALSE)))</f>
        <v>42036</v>
      </c>
      <c r="X146" s="395" t="str">
        <f>IF($B146="","",IF(VLOOKUP($B146,'RouteDetail&amp;ReductionPrioritySr'!$B$5:$AT$566,'Route_Detail&amp;Reduction_Priority'!X$1,FALSE)="","",VLOOKUP($B146,'RouteDetail&amp;ReductionPrioritySr'!$B$5:$AT$566,'Route_Detail&amp;Reduction_Priority'!X$1,FALSE)))</f>
        <v xml:space="preserve">
Revise to serve north part of downtown Seattle in order to provide additional service capacity.
</v>
      </c>
      <c r="Y146" s="110" t="str">
        <f>IF($B146="","",IF(VLOOKUP($B146,'RouteDetail&amp;ReductionPrioritySr'!$B$5:$AT$566,'Route_Detail&amp;Reduction_Priority'!Y$1,FALSE)="","",VLOOKUP($B146,'RouteDetail&amp;ReductionPrioritySr'!$B$5:$AT$566,'Route_Detail&amp;Reduction_Priority'!Y$1,FALSE)))</f>
        <v/>
      </c>
      <c r="Z146" s="178" t="str">
        <f>IF($B146="","",IF(VLOOKUP($B146,'RouteDetail&amp;ReductionPrioritySr'!$B$5:$AT$566,'Route_Detail&amp;Reduction_Priority'!Z$1,FALSE)="","",VLOOKUP($B146,'RouteDetail&amp;ReductionPrioritySr'!$B$5:$AT$566,'Route_Detail&amp;Reduction_Priority'!Z$1,FALSE)))</f>
        <v/>
      </c>
      <c r="AA146" s="178" t="str">
        <f>IF($B146="","",IF(VLOOKUP($B146,'RouteDetail&amp;ReductionPrioritySr'!$B$5:$AT$566,'Route_Detail&amp;Reduction_Priority'!AA$1,FALSE)="","",VLOOKUP($B146,'RouteDetail&amp;ReductionPrioritySr'!$B$5:$AT$566,'Route_Detail&amp;Reduction_Priority'!AA$1,FALSE)))</f>
        <v/>
      </c>
      <c r="AB146" s="178" t="str">
        <f>IF($B146="","",IF(VLOOKUP($B146,'RouteDetail&amp;ReductionPrioritySr'!$B$5:$AT$566,'Route_Detail&amp;Reduction_Priority'!AB$1,FALSE)="","",VLOOKUP($B146,'RouteDetail&amp;ReductionPrioritySr'!$B$5:$AT$566,'Route_Detail&amp;Reduction_Priority'!AB$1,FALSE)))</f>
        <v/>
      </c>
      <c r="AC146" s="178" t="str">
        <f>IF($B146="","",IF(VLOOKUP($B146,'RouteDetail&amp;ReductionPrioritySr'!$B$5:$AT$566,'Route_Detail&amp;Reduction_Priority'!AC$1,FALSE)="","",VLOOKUP($B146,'RouteDetail&amp;ReductionPrioritySr'!$B$5:$AT$566,'Route_Detail&amp;Reduction_Priority'!AC$1,FALSE)))</f>
        <v/>
      </c>
      <c r="AD146" s="350" t="str">
        <f>IF($B146="","",IF(VLOOKUP($B146,'RouteDetail&amp;ReductionPrioritySr'!$B$5:$AT$566,'Route_Detail&amp;Reduction_Priority'!AD$1,FALSE)=0,"",VLOOKUP($B146,'RouteDetail&amp;ReductionPrioritySr'!$B$5:$AT$566,'Route_Detail&amp;Reduction_Priority'!AD$1,FALSE)))</f>
        <v/>
      </c>
      <c r="AE146" s="397" t="str">
        <f>IF($B146="","",IF(VLOOKUP($B146,'RouteDetail&amp;ReductionPrioritySr'!$B$5:$AT$566,'Route_Detail&amp;Reduction_Priority'!AE$1,FALSE)=0,"",VLOOKUP($B146,'RouteDetail&amp;ReductionPrioritySr'!$B$5:$AT$566,'Route_Detail&amp;Reduction_Priority'!AE$1,FALSE)))</f>
        <v/>
      </c>
      <c r="AF146" s="147">
        <f>IF($B146="","",IF(VLOOKUP($B146,'RouteDetail&amp;ReductionPrioritySr'!$B$5:$AT$566,'Route_Detail&amp;Reduction_Priority'!AF$1,FALSE)="","",VLOOKUP($B146,'RouteDetail&amp;ReductionPrioritySr'!$B$5:$AT$566,'Route_Detail&amp;Reduction_Priority'!AF$1,FALSE)))</f>
        <v>2</v>
      </c>
      <c r="AG146" s="147">
        <f>IF($B146="","",IF(VLOOKUP($B146,'RouteDetail&amp;ReductionPrioritySr'!$B$5:$AT$566,'Route_Detail&amp;Reduction_Priority'!AG$1,FALSE)="","",VLOOKUP($B146,'RouteDetail&amp;ReductionPrioritySr'!$B$5:$AT$566,'Route_Detail&amp;Reduction_Priority'!AG$1,FALSE)))</f>
        <v>3</v>
      </c>
      <c r="AH146" s="147" t="str">
        <f>IF($B146="","",IF(VLOOKUP($B146,'RouteDetail&amp;ReductionPrioritySr'!$B$5:$AT$566,'Route_Detail&amp;Reduction_Priority'!AH$1,FALSE)="","",VLOOKUP($B146,'RouteDetail&amp;ReductionPrioritySr'!$B$5:$AT$566,'Route_Detail&amp;Reduction_Priority'!AH$1,FALSE)))</f>
        <v/>
      </c>
      <c r="AI146" s="147" t="str">
        <f>IF($B146="","",IF(VLOOKUP($B146,'RouteDetail&amp;ReductionPrioritySr'!$B$5:$AT$566,'Route_Detail&amp;Reduction_Priority'!AI$1,FALSE)="","",VLOOKUP($B146,'RouteDetail&amp;ReductionPrioritySr'!$B$5:$AT$566,'Route_Detail&amp;Reduction_Priority'!AI$1,FALSE)))</f>
        <v/>
      </c>
      <c r="AJ146" s="147" t="str">
        <f>IF($B146="","",IF(VLOOKUP($B146,'RouteDetail&amp;ReductionPrioritySr'!$B$5:$AT$566,'Route_Detail&amp;Reduction_Priority'!AJ$1,FALSE)="","",VLOOKUP($B146,'RouteDetail&amp;ReductionPrioritySr'!$B$5:$AT$566,'Route_Detail&amp;Reduction_Priority'!AJ$1,FALSE)))</f>
        <v/>
      </c>
      <c r="AK146" s="147" t="str">
        <f>IF($B146="","",IF(VLOOKUP($B146,'RouteDetail&amp;ReductionPrioritySr'!$B$5:$AT$566,'Route_Detail&amp;Reduction_Priority'!AK$1,FALSE)="","",VLOOKUP($B146,'RouteDetail&amp;ReductionPrioritySr'!$B$5:$AT$566,'Route_Detail&amp;Reduction_Priority'!AK$1,FALSE)))</f>
        <v/>
      </c>
    </row>
    <row r="147" spans="1:37" ht="15" customHeight="1" x14ac:dyDescent="0.25">
      <c r="A147">
        <v>125</v>
      </c>
      <c r="B147" s="110">
        <f>IF(HLOOKUP($C$3,'Route by Jurisdiction'!$A$1:$AP$214,A147,FALSE)="","",HLOOKUP($C$3,'Route by Jurisdiction'!$A$1:$AP$214,A147,FALSE))</f>
        <v>197</v>
      </c>
      <c r="C147" s="110" t="str">
        <f>IF($B147="","",IF(VLOOKUP($B147,'RouteDetail&amp;ReductionPrioritySr'!$B$5:$T$566,'Route_Detail&amp;Reduction_Priority'!C$1,FALSE)="","",VLOOKUP($B147,'RouteDetail&amp;ReductionPrioritySr'!$B$5:$T$566,'Route_Detail&amp;Reduction_Priority'!C$1,FALSE)))</f>
        <v>197*</v>
      </c>
      <c r="D147" s="71" t="str">
        <f>IF($B147="","",IF(VLOOKUP($B147,'RouteDetail&amp;ReductionPrioritySr'!$B$5:$T$566,'Route_Detail&amp;Reduction_Priority'!D$1,FALSE)="","",VLOOKUP($B147,'RouteDetail&amp;ReductionPrioritySr'!$B$5:$T$566,'Route_Detail&amp;Reduction_Priority'!D$1,FALSE)))</f>
        <v>Twin Lakes - University District</v>
      </c>
      <c r="E147" s="170">
        <f>IF($B147="","",IF(VLOOKUP($B147,'RouteDetail&amp;ReductionPrioritySr'!$B$5:$T$566,'Route_Detail&amp;Reduction_Priority'!E$1,FALSE)="","",VLOOKUP($B147,'RouteDetail&amp;ReductionPrioritySr'!$B$5:$T$566,'Route_Detail&amp;Reduction_Priority'!E$1,FALSE)))</f>
        <v>22.3</v>
      </c>
      <c r="F147" s="162">
        <f>IF($B147="","",IF(VLOOKUP($B147,'RouteDetail&amp;ReductionPrioritySr'!$B$5:$T$566,'Route_Detail&amp;Reduction_Priority'!F$1,FALSE)="","",VLOOKUP($B147,'RouteDetail&amp;ReductionPrioritySr'!$B$5:$T$566,'Route_Detail&amp;Reduction_Priority'!F$1,FALSE)))</f>
        <v>17.899999999999999</v>
      </c>
      <c r="G147" s="162" t="str">
        <f>IF($B147="","",IF(VLOOKUP($B147,'RouteDetail&amp;ReductionPrioritySr'!$B$5:$T$566,'Route_Detail&amp;Reduction_Priority'!G$1,FALSE)="","",VLOOKUP($B147,'RouteDetail&amp;ReductionPrioritySr'!$B$5:$T$566,'Route_Detail&amp;Reduction_Priority'!G$1,FALSE)))</f>
        <v xml:space="preserve"> </v>
      </c>
      <c r="H147" s="162" t="str">
        <f>IF($B147="","",IF(VLOOKUP($B147,'RouteDetail&amp;ReductionPrioritySr'!$B$5:$T$566,'Route_Detail&amp;Reduction_Priority'!H$1,FALSE)="","",VLOOKUP($B147,'RouteDetail&amp;ReductionPrioritySr'!$B$5:$T$566,'Route_Detail&amp;Reduction_Priority'!H$1,FALSE)))</f>
        <v xml:space="preserve"> </v>
      </c>
      <c r="I147" s="162" t="str">
        <f>IF($B147="","",IF(VLOOKUP($B147,'RouteDetail&amp;ReductionPrioritySr'!$B$5:$T$566,'Route_Detail&amp;Reduction_Priority'!I$1,FALSE)="","",VLOOKUP($B147,'RouteDetail&amp;ReductionPrioritySr'!$B$5:$T$566,'Route_Detail&amp;Reduction_Priority'!I$1,FALSE)))</f>
        <v xml:space="preserve"> </v>
      </c>
      <c r="J147" s="171" t="str">
        <f>IF($B147="","",IF(VLOOKUP($B147,'RouteDetail&amp;ReductionPrioritySr'!$B$5:$T$566,'Route_Detail&amp;Reduction_Priority'!J$1,FALSE)="","",VLOOKUP($B147,'RouteDetail&amp;ReductionPrioritySr'!$B$5:$T$566,'Route_Detail&amp;Reduction_Priority'!J$1,FALSE)))</f>
        <v xml:space="preserve"> </v>
      </c>
      <c r="K147" s="62" t="str">
        <f>IF($B147="","",IF(VLOOKUP($B147,'RouteDetail&amp;ReductionPrioritySr'!$B$5:$T$566,'Route_Detail&amp;Reduction_Priority'!K$1,FALSE)="","",VLOOKUP($B147,'RouteDetail&amp;ReductionPrioritySr'!$B$5:$T$566,'Route_Detail&amp;Reduction_Priority'!K$1,FALSE)))</f>
        <v>Peak</v>
      </c>
      <c r="L147" s="62" t="str">
        <f>IF($B147="","",IF(VLOOKUP($B147,'RouteDetail&amp;ReductionPrioritySr'!$B$5:$T$566,'Route_Detail&amp;Reduction_Priority'!L$1,FALSE)="","",VLOOKUP($B147,'RouteDetail&amp;ReductionPrioritySr'!$B$5:$T$566,'Route_Detail&amp;Reduction_Priority'!L$1,FALSE)))</f>
        <v>Peak</v>
      </c>
      <c r="M147" s="110" t="str">
        <f>IF($B147="","",IF(VLOOKUP($B147,'RouteDetail&amp;ReductionPrioritySr'!$B$5:$T$566,'Route_Detail&amp;Reduction_Priority'!M$1,FALSE)="","",VLOOKUP($B147,'RouteDetail&amp;ReductionPrioritySr'!$B$5:$T$566,'Route_Detail&amp;Reduction_Priority'!M$1,FALSE)))</f>
        <v>Yes</v>
      </c>
      <c r="N147" s="112" t="str">
        <f>IF($B147="","",IF(VLOOKUP($B147,'RouteDetail&amp;ReductionPrioritySr'!$B$5:$T$566,'Route_Detail&amp;Reduction_Priority'!N$1,FALSE)="","",VLOOKUP($B147,'RouteDetail&amp;ReductionPrioritySr'!$B$5:$T$566,'Route_Detail&amp;Reduction_Priority'!N$1,FALSE)))</f>
        <v>No</v>
      </c>
      <c r="O147" s="110" t="str">
        <f>IF($B147="","",IF(VLOOKUP($B147,'RouteDetail&amp;ReductionPrioritySr'!$B$5:$T$566,'Route_Detail&amp;Reduction_Priority'!O$1,FALSE)="","",VLOOKUP($B147,'RouteDetail&amp;ReductionPrioritySr'!$B$5:$T$566,'Route_Detail&amp;Reduction_Priority'!O$1,FALSE)))</f>
        <v>Peak</v>
      </c>
      <c r="P147" s="111" t="str">
        <f>IF($B147="","",IF(VLOOKUP($B147,'RouteDetail&amp;ReductionPrioritySr'!$B$5:$T$566,'Route_Detail&amp;Reduction_Priority'!P$1,FALSE)="","",VLOOKUP($B147,'RouteDetail&amp;ReductionPrioritySr'!$B$5:$T$566,'Route_Detail&amp;Reduction_Priority'!P$1,FALSE)))</f>
        <v>Peak</v>
      </c>
      <c r="Q147" s="112" t="str">
        <f>IF($B147="","",IF(VLOOKUP($B147,'RouteDetail&amp;ReductionPrioritySr'!$B$5:$T$566,'Route_Detail&amp;Reduction_Priority'!Q$1,FALSE)="","",VLOOKUP($B147,'RouteDetail&amp;ReductionPrioritySr'!$B$5:$T$566,'Route_Detail&amp;Reduction_Priority'!Q$1,FALSE)))</f>
        <v>Peak</v>
      </c>
      <c r="R147" s="110">
        <f>IF($B147="","",IF(VLOOKUP($B147,'RouteDetail&amp;ReductionPrioritySr'!$B$5:$T$566,'Route_Detail&amp;Reduction_Priority'!R$1,FALSE)="","",VLOOKUP($B147,'RouteDetail&amp;ReductionPrioritySr'!$B$5:$T$566,'Route_Detail&amp;Reduction_Priority'!R$1,FALSE)))</f>
        <v>1</v>
      </c>
      <c r="S147" s="111" t="str">
        <f>IF($B147="","",IF(VLOOKUP($B147,'RouteDetail&amp;ReductionPrioritySr'!$B$5:$T$566,'Route_Detail&amp;Reduction_Priority'!S$1,FALSE)="","",VLOOKUP($B147,'RouteDetail&amp;ReductionPrioritySr'!$B$5:$T$566,'Route_Detail&amp;Reduction_Priority'!S$1,FALSE)))</f>
        <v>-</v>
      </c>
      <c r="T147" s="175" t="str">
        <f>IF($B147="","",IF(VLOOKUP($B147,'RouteDetail&amp;ReductionPrioritySr'!$B$5:$T$566,'Route_Detail&amp;Reduction_Priority'!T$1,FALSE)="","",VLOOKUP($B147,'RouteDetail&amp;ReductionPrioritySr'!$B$5:$T$566,'Route_Detail&amp;Reduction_Priority'!T$1,FALSE)))</f>
        <v>-</v>
      </c>
      <c r="U147" s="348" t="str">
        <f>IF($B147="","",IF(VLOOKUP($B147,'RouteDetail&amp;ReductionPrioritySr'!$B$5:$AT$566,'Route_Detail&amp;Reduction_Priority'!U$1,FALSE)="","",VLOOKUP($B147,'RouteDetail&amp;ReductionPrioritySr'!$B$5:$AT$566,'Route_Detail&amp;Reduction_Priority'!U$1,FALSE)))</f>
        <v>Revised</v>
      </c>
      <c r="V147" s="53" t="str">
        <f>IF($B147="","",IF(VLOOKUP($B147,'RouteDetail&amp;ReductionPrioritySr'!$B$5:$AT$566,'Route_Detail&amp;Reduction_Priority'!V$1,FALSE)=0,"",VLOOKUP($B147,'RouteDetail&amp;ReductionPrioritySr'!$B$5:$AT$566,'Route_Detail&amp;Reduction_Priority'!V$1,FALSE)))</f>
        <v>Restructure</v>
      </c>
      <c r="W147" s="358">
        <f>IF($B147="","",IF(VLOOKUP($B147,'RouteDetail&amp;ReductionPrioritySr'!$B$5:$AT$566,'Route_Detail&amp;Reduction_Priority'!W$1,FALSE)=0,"",VLOOKUP($B147,'RouteDetail&amp;ReductionPrioritySr'!$B$5:$AT$566,'Route_Detail&amp;Reduction_Priority'!W$1,FALSE)))</f>
        <v>42036</v>
      </c>
      <c r="X147" s="395" t="str">
        <f>IF($B147="","",IF(VLOOKUP($B147,'RouteDetail&amp;ReductionPrioritySr'!$B$5:$AT$566,'Route_Detail&amp;Reduction_Priority'!X$1,FALSE)="","",VLOOKUP($B147,'RouteDetail&amp;ReductionPrioritySr'!$B$5:$AT$566,'Route_Detail&amp;Reduction_Priority'!X$1,FALSE)))</f>
        <v>Eliminate the part of the route west of Federal Way Transit Center to make it more efficient to operate.
Reduce two afternoon trips.</v>
      </c>
      <c r="Y147" s="110" t="str">
        <f>IF($B147="","",IF(VLOOKUP($B147,'RouteDetail&amp;ReductionPrioritySr'!$B$5:$AT$566,'Route_Detail&amp;Reduction_Priority'!Y$1,FALSE)="","",VLOOKUP($B147,'RouteDetail&amp;ReductionPrioritySr'!$B$5:$AT$566,'Route_Detail&amp;Reduction_Priority'!Y$1,FALSE)))</f>
        <v/>
      </c>
      <c r="Z147" s="178" t="str">
        <f>IF($B147="","",IF(VLOOKUP($B147,'RouteDetail&amp;ReductionPrioritySr'!$B$5:$AT$566,'Route_Detail&amp;Reduction_Priority'!Z$1,FALSE)="","",VLOOKUP($B147,'RouteDetail&amp;ReductionPrioritySr'!$B$5:$AT$566,'Route_Detail&amp;Reduction_Priority'!Z$1,FALSE)))</f>
        <v/>
      </c>
      <c r="AA147" s="178" t="str">
        <f>IF($B147="","",IF(VLOOKUP($B147,'RouteDetail&amp;ReductionPrioritySr'!$B$5:$AT$566,'Route_Detail&amp;Reduction_Priority'!AA$1,FALSE)="","",VLOOKUP($B147,'RouteDetail&amp;ReductionPrioritySr'!$B$5:$AT$566,'Route_Detail&amp;Reduction_Priority'!AA$1,FALSE)))</f>
        <v/>
      </c>
      <c r="AB147" s="178" t="str">
        <f>IF($B147="","",IF(VLOOKUP($B147,'RouteDetail&amp;ReductionPrioritySr'!$B$5:$AT$566,'Route_Detail&amp;Reduction_Priority'!AB$1,FALSE)="","",VLOOKUP($B147,'RouteDetail&amp;ReductionPrioritySr'!$B$5:$AT$566,'Route_Detail&amp;Reduction_Priority'!AB$1,FALSE)))</f>
        <v/>
      </c>
      <c r="AC147" s="178" t="str">
        <f>IF($B147="","",IF(VLOOKUP($B147,'RouteDetail&amp;ReductionPrioritySr'!$B$5:$AT$566,'Route_Detail&amp;Reduction_Priority'!AC$1,FALSE)="","",VLOOKUP($B147,'RouteDetail&amp;ReductionPrioritySr'!$B$5:$AT$566,'Route_Detail&amp;Reduction_Priority'!AC$1,FALSE)))</f>
        <v/>
      </c>
      <c r="AD147" s="350" t="str">
        <f>IF($B147="","",IF(VLOOKUP($B147,'RouteDetail&amp;ReductionPrioritySr'!$B$5:$AT$566,'Route_Detail&amp;Reduction_Priority'!AD$1,FALSE)=0,"",VLOOKUP($B147,'RouteDetail&amp;ReductionPrioritySr'!$B$5:$AT$566,'Route_Detail&amp;Reduction_Priority'!AD$1,FALSE)))</f>
        <v/>
      </c>
      <c r="AE147" s="397" t="str">
        <f>IF($B147="","",IF(VLOOKUP($B147,'RouteDetail&amp;ReductionPrioritySr'!$B$5:$AT$566,'Route_Detail&amp;Reduction_Priority'!AE$1,FALSE)=0,"",VLOOKUP($B147,'RouteDetail&amp;ReductionPrioritySr'!$B$5:$AT$566,'Route_Detail&amp;Reduction_Priority'!AE$1,FALSE)))</f>
        <v>In Federal Way between Twin Lakes and the Federal Way Transit Center, use Route 181 and connect with the revised Route 197.</v>
      </c>
      <c r="AF147" s="147">
        <f>IF($B147="","",IF(VLOOKUP($B147,'RouteDetail&amp;ReductionPrioritySr'!$B$5:$AT$566,'Route_Detail&amp;Reduction_Priority'!AF$1,FALSE)="","",VLOOKUP($B147,'RouteDetail&amp;ReductionPrioritySr'!$B$5:$AT$566,'Route_Detail&amp;Reduction_Priority'!AF$1,FALSE)))</f>
        <v>1</v>
      </c>
      <c r="AG147" s="147">
        <f>IF($B147="","",IF(VLOOKUP($B147,'RouteDetail&amp;ReductionPrioritySr'!$B$5:$AT$566,'Route_Detail&amp;Reduction_Priority'!AG$1,FALSE)="","",VLOOKUP($B147,'RouteDetail&amp;ReductionPrioritySr'!$B$5:$AT$566,'Route_Detail&amp;Reduction_Priority'!AG$1,FALSE)))</f>
        <v>4</v>
      </c>
      <c r="AH147" s="147" t="str">
        <f>IF($B147="","",IF(VLOOKUP($B147,'RouteDetail&amp;ReductionPrioritySr'!$B$5:$AT$566,'Route_Detail&amp;Reduction_Priority'!AH$1,FALSE)="","",VLOOKUP($B147,'RouteDetail&amp;ReductionPrioritySr'!$B$5:$AT$566,'Route_Detail&amp;Reduction_Priority'!AH$1,FALSE)))</f>
        <v/>
      </c>
      <c r="AI147" s="147" t="str">
        <f>IF($B147="","",IF(VLOOKUP($B147,'RouteDetail&amp;ReductionPrioritySr'!$B$5:$AT$566,'Route_Detail&amp;Reduction_Priority'!AI$1,FALSE)="","",VLOOKUP($B147,'RouteDetail&amp;ReductionPrioritySr'!$B$5:$AT$566,'Route_Detail&amp;Reduction_Priority'!AI$1,FALSE)))</f>
        <v/>
      </c>
      <c r="AJ147" s="147" t="str">
        <f>IF($B147="","",IF(VLOOKUP($B147,'RouteDetail&amp;ReductionPrioritySr'!$B$5:$AT$566,'Route_Detail&amp;Reduction_Priority'!AJ$1,FALSE)="","",VLOOKUP($B147,'RouteDetail&amp;ReductionPrioritySr'!$B$5:$AT$566,'Route_Detail&amp;Reduction_Priority'!AJ$1,FALSE)))</f>
        <v/>
      </c>
      <c r="AK147" s="147" t="str">
        <f>IF($B147="","",IF(VLOOKUP($B147,'RouteDetail&amp;ReductionPrioritySr'!$B$5:$AT$566,'Route_Detail&amp;Reduction_Priority'!AK$1,FALSE)="","",VLOOKUP($B147,'RouteDetail&amp;ReductionPrioritySr'!$B$5:$AT$566,'Route_Detail&amp;Reduction_Priority'!AK$1,FALSE)))</f>
        <v/>
      </c>
    </row>
    <row r="148" spans="1:37" ht="15" customHeight="1" x14ac:dyDescent="0.25">
      <c r="A148">
        <v>126</v>
      </c>
      <c r="B148" s="110">
        <f>IF(HLOOKUP($C$3,'Route by Jurisdiction'!$A$1:$AP$214,A148,FALSE)="","",HLOOKUP($C$3,'Route by Jurisdiction'!$A$1:$AP$214,A148,FALSE))</f>
        <v>200</v>
      </c>
      <c r="C148" s="110" t="str">
        <f>IF($B148="","",IF(VLOOKUP($B148,'RouteDetail&amp;ReductionPrioritySr'!$B$5:$T$566,'Route_Detail&amp;Reduction_Priority'!C$1,FALSE)="","",VLOOKUP($B148,'RouteDetail&amp;ReductionPrioritySr'!$B$5:$T$566,'Route_Detail&amp;Reduction_Priority'!C$1,FALSE)))</f>
        <v>200</v>
      </c>
      <c r="D148" s="71" t="str">
        <f>IF($B148="","",IF(VLOOKUP($B148,'RouteDetail&amp;ReductionPrioritySr'!$B$5:$T$566,'Route_Detail&amp;Reduction_Priority'!D$1,FALSE)="","",VLOOKUP($B148,'RouteDetail&amp;ReductionPrioritySr'!$B$5:$T$566,'Route_Detail&amp;Reduction_Priority'!D$1,FALSE)))</f>
        <v>Downtown Issaquah - North Issaquah</v>
      </c>
      <c r="E148" s="170">
        <f>IF($B148="","",IF(VLOOKUP($B148,'RouteDetail&amp;ReductionPrioritySr'!$B$5:$T$566,'Route_Detail&amp;Reduction_Priority'!E$1,FALSE)="","",VLOOKUP($B148,'RouteDetail&amp;ReductionPrioritySr'!$B$5:$T$566,'Route_Detail&amp;Reduction_Priority'!E$1,FALSE)))</f>
        <v>9.5</v>
      </c>
      <c r="F148" s="162">
        <f>IF($B148="","",IF(VLOOKUP($B148,'RouteDetail&amp;ReductionPrioritySr'!$B$5:$T$566,'Route_Detail&amp;Reduction_Priority'!F$1,FALSE)="","",VLOOKUP($B148,'RouteDetail&amp;ReductionPrioritySr'!$B$5:$T$566,'Route_Detail&amp;Reduction_Priority'!F$1,FALSE)))</f>
        <v>2</v>
      </c>
      <c r="G148" s="162">
        <f>IF($B148="","",IF(VLOOKUP($B148,'RouteDetail&amp;ReductionPrioritySr'!$B$5:$T$566,'Route_Detail&amp;Reduction_Priority'!G$1,FALSE)="","",VLOOKUP($B148,'RouteDetail&amp;ReductionPrioritySr'!$B$5:$T$566,'Route_Detail&amp;Reduction_Priority'!G$1,FALSE)))</f>
        <v>13.4</v>
      </c>
      <c r="H148" s="162">
        <f>IF($B148="","",IF(VLOOKUP($B148,'RouteDetail&amp;ReductionPrioritySr'!$B$5:$T$566,'Route_Detail&amp;Reduction_Priority'!H$1,FALSE)="","",VLOOKUP($B148,'RouteDetail&amp;ReductionPrioritySr'!$B$5:$T$566,'Route_Detail&amp;Reduction_Priority'!H$1,FALSE)))</f>
        <v>3.5</v>
      </c>
      <c r="I148" s="162" t="str">
        <f>IF($B148="","",IF(VLOOKUP($B148,'RouteDetail&amp;ReductionPrioritySr'!$B$5:$T$566,'Route_Detail&amp;Reduction_Priority'!I$1,FALSE)="","",VLOOKUP($B148,'RouteDetail&amp;ReductionPrioritySr'!$B$5:$T$566,'Route_Detail&amp;Reduction_Priority'!I$1,FALSE)))</f>
        <v xml:space="preserve"> </v>
      </c>
      <c r="J148" s="171" t="str">
        <f>IF($B148="","",IF(VLOOKUP($B148,'RouteDetail&amp;ReductionPrioritySr'!$B$5:$T$566,'Route_Detail&amp;Reduction_Priority'!J$1,FALSE)="","",VLOOKUP($B148,'RouteDetail&amp;ReductionPrioritySr'!$B$5:$T$566,'Route_Detail&amp;Reduction_Priority'!J$1,FALSE)))</f>
        <v xml:space="preserve"> </v>
      </c>
      <c r="K148" s="62" t="str">
        <f>IF($B148="","",IF(VLOOKUP($B148,'RouteDetail&amp;ReductionPrioritySr'!$B$5:$T$566,'Route_Detail&amp;Reduction_Priority'!K$1,FALSE)="","",VLOOKUP($B148,'RouteDetail&amp;ReductionPrioritySr'!$B$5:$T$566,'Route_Detail&amp;Reduction_Priority'!K$1,FALSE)))</f>
        <v>None</v>
      </c>
      <c r="L148" s="62" t="str">
        <f>IF($B148="","",IF(VLOOKUP($B148,'RouteDetail&amp;ReductionPrioritySr'!$B$5:$T$566,'Route_Detail&amp;Reduction_Priority'!L$1,FALSE)="","",VLOOKUP($B148,'RouteDetail&amp;ReductionPrioritySr'!$B$5:$T$566,'Route_Detail&amp;Reduction_Priority'!L$1,FALSE)))</f>
        <v>None</v>
      </c>
      <c r="M148" s="110" t="str">
        <f>IF($B148="","",IF(VLOOKUP($B148,'RouteDetail&amp;ReductionPrioritySr'!$B$5:$T$566,'Route_Detail&amp;Reduction_Priority'!M$1,FALSE)="","",VLOOKUP($B148,'RouteDetail&amp;ReductionPrioritySr'!$B$5:$T$566,'Route_Detail&amp;Reduction_Priority'!M$1,FALSE)))</f>
        <v/>
      </c>
      <c r="N148" s="112" t="str">
        <f>IF($B148="","",IF(VLOOKUP($B148,'RouteDetail&amp;ReductionPrioritySr'!$B$5:$T$566,'Route_Detail&amp;Reduction_Priority'!N$1,FALSE)="","",VLOOKUP($B148,'RouteDetail&amp;ReductionPrioritySr'!$B$5:$T$566,'Route_Detail&amp;Reduction_Priority'!N$1,FALSE)))</f>
        <v/>
      </c>
      <c r="O148" s="110" t="str">
        <f>IF($B148="","",IF(VLOOKUP($B148,'RouteDetail&amp;ReductionPrioritySr'!$B$5:$T$566,'Route_Detail&amp;Reduction_Priority'!O$1,FALSE)="","",VLOOKUP($B148,'RouteDetail&amp;ReductionPrioritySr'!$B$5:$T$566,'Route_Detail&amp;Reduction_Priority'!O$1,FALSE)))</f>
        <v>None</v>
      </c>
      <c r="P148" s="111" t="str">
        <f>IF($B148="","",IF(VLOOKUP($B148,'RouteDetail&amp;ReductionPrioritySr'!$B$5:$T$566,'Route_Detail&amp;Reduction_Priority'!P$1,FALSE)="","",VLOOKUP($B148,'RouteDetail&amp;ReductionPrioritySr'!$B$5:$T$566,'Route_Detail&amp;Reduction_Priority'!P$1,FALSE)))</f>
        <v>None</v>
      </c>
      <c r="Q148" s="112" t="str">
        <f>IF($B148="","",IF(VLOOKUP($B148,'RouteDetail&amp;ReductionPrioritySr'!$B$5:$T$566,'Route_Detail&amp;Reduction_Priority'!Q$1,FALSE)="","",VLOOKUP($B148,'RouteDetail&amp;ReductionPrioritySr'!$B$5:$T$566,'Route_Detail&amp;Reduction_Priority'!Q$1,FALSE)))</f>
        <v>None</v>
      </c>
      <c r="R148" s="110">
        <f>IF($B148="","",IF(VLOOKUP($B148,'RouteDetail&amp;ReductionPrioritySr'!$B$5:$T$566,'Route_Detail&amp;Reduction_Priority'!R$1,FALSE)="","",VLOOKUP($B148,'RouteDetail&amp;ReductionPrioritySr'!$B$5:$T$566,'Route_Detail&amp;Reduction_Priority'!R$1,FALSE)))</f>
        <v>1</v>
      </c>
      <c r="S148" s="111">
        <f>IF($B148="","",IF(VLOOKUP($B148,'RouteDetail&amp;ReductionPrioritySr'!$B$5:$T$566,'Route_Detail&amp;Reduction_Priority'!S$1,FALSE)="","",VLOOKUP($B148,'RouteDetail&amp;ReductionPrioritySr'!$B$5:$T$566,'Route_Detail&amp;Reduction_Priority'!S$1,FALSE)))</f>
        <v>3</v>
      </c>
      <c r="T148" s="175" t="str">
        <f>IF($B148="","",IF(VLOOKUP($B148,'RouteDetail&amp;ReductionPrioritySr'!$B$5:$T$566,'Route_Detail&amp;Reduction_Priority'!T$1,FALSE)="","",VLOOKUP($B148,'RouteDetail&amp;ReductionPrioritySr'!$B$5:$T$566,'Route_Detail&amp;Reduction_Priority'!T$1,FALSE)))</f>
        <v>-</v>
      </c>
      <c r="U148" s="348" t="str">
        <f>IF($B148="","",IF(VLOOKUP($B148,'RouteDetail&amp;ReductionPrioritySr'!$B$5:$AT$566,'Route_Detail&amp;Reduction_Priority'!U$1,FALSE)="","",VLOOKUP($B148,'RouteDetail&amp;ReductionPrioritySr'!$B$5:$AT$566,'Route_Detail&amp;Reduction_Priority'!U$1,FALSE)))</f>
        <v>Deleted</v>
      </c>
      <c r="V148" s="53" t="str">
        <f>IF($B148="","",IF(VLOOKUP($B148,'RouteDetail&amp;ReductionPrioritySr'!$B$5:$AT$566,'Route_Detail&amp;Reduction_Priority'!V$1,FALSE)=0,"",VLOOKUP($B148,'RouteDetail&amp;ReductionPrioritySr'!$B$5:$AT$566,'Route_Detail&amp;Reduction_Priority'!V$1,FALSE)))</f>
        <v>Low performing</v>
      </c>
      <c r="W148" s="358" t="str">
        <f>IF($B148="","",IF(VLOOKUP($B148,'RouteDetail&amp;ReductionPrioritySr'!$B$5:$AT$566,'Route_Detail&amp;Reduction_Priority'!W$1,FALSE)=0,"",VLOOKUP($B148,'RouteDetail&amp;ReductionPrioritySr'!$B$5:$AT$566,'Route_Detail&amp;Reduction_Priority'!W$1,FALSE)))</f>
        <v>Sept. 2014/ Sept. 2015</v>
      </c>
      <c r="X148" s="395" t="str">
        <f>IF($B148="","",IF(VLOOKUP($B148,'RouteDetail&amp;ReductionPrioritySr'!$B$5:$AT$566,'Route_Detail&amp;Reduction_Priority'!X$1,FALSE)="","",VLOOKUP($B148,'RouteDetail&amp;ReductionPrioritySr'!$B$5:$AT$566,'Route_Detail&amp;Reduction_Priority'!X$1,FALSE)))</f>
        <v>Delete</v>
      </c>
      <c r="Y148" s="110" t="str">
        <f>IF($B148="","",IF(VLOOKUP($B148,'RouteDetail&amp;ReductionPrioritySr'!$B$5:$AT$566,'Route_Detail&amp;Reduction_Priority'!Y$1,FALSE)="","",VLOOKUP($B148,'RouteDetail&amp;ReductionPrioritySr'!$B$5:$AT$566,'Route_Detail&amp;Reduction_Priority'!Y$1,FALSE)))</f>
        <v/>
      </c>
      <c r="Z148" s="178" t="str">
        <f>IF($B148="","",IF(VLOOKUP($B148,'RouteDetail&amp;ReductionPrioritySr'!$B$5:$AT$566,'Route_Detail&amp;Reduction_Priority'!Z$1,FALSE)="","",VLOOKUP($B148,'RouteDetail&amp;ReductionPrioritySr'!$B$5:$AT$566,'Route_Detail&amp;Reduction_Priority'!Z$1,FALSE)))</f>
        <v/>
      </c>
      <c r="AA148" s="178" t="str">
        <f>IF($B148="","",IF(VLOOKUP($B148,'RouteDetail&amp;ReductionPrioritySr'!$B$5:$AT$566,'Route_Detail&amp;Reduction_Priority'!AA$1,FALSE)="","",VLOOKUP($B148,'RouteDetail&amp;ReductionPrioritySr'!$B$5:$AT$566,'Route_Detail&amp;Reduction_Priority'!AA$1,FALSE)))</f>
        <v/>
      </c>
      <c r="AB148" s="178" t="str">
        <f>IF($B148="","",IF(VLOOKUP($B148,'RouteDetail&amp;ReductionPrioritySr'!$B$5:$AT$566,'Route_Detail&amp;Reduction_Priority'!AB$1,FALSE)="","",VLOOKUP($B148,'RouteDetail&amp;ReductionPrioritySr'!$B$5:$AT$566,'Route_Detail&amp;Reduction_Priority'!AB$1,FALSE)))</f>
        <v/>
      </c>
      <c r="AC148" s="178" t="str">
        <f>IF($B148="","",IF(VLOOKUP($B148,'RouteDetail&amp;ReductionPrioritySr'!$B$5:$AT$566,'Route_Detail&amp;Reduction_Priority'!AC$1,FALSE)="","",VLOOKUP($B148,'RouteDetail&amp;ReductionPrioritySr'!$B$5:$AT$566,'Route_Detail&amp;Reduction_Priority'!AC$1,FALSE)))</f>
        <v/>
      </c>
      <c r="AD148" s="350" t="str">
        <f>IF($B148="","",IF(VLOOKUP($B148,'RouteDetail&amp;ReductionPrioritySr'!$B$5:$AT$566,'Route_Detail&amp;Reduction_Priority'!AD$1,FALSE)=0,"",VLOOKUP($B148,'RouteDetail&amp;ReductionPrioritySr'!$B$5:$AT$566,'Route_Detail&amp;Reduction_Priority'!AD$1,FALSE)))</f>
        <v/>
      </c>
      <c r="AE148" s="397" t="str">
        <f>IF($B148="","",IF(VLOOKUP($B148,'RouteDetail&amp;ReductionPrioritySr'!$B$5:$AT$566,'Route_Detail&amp;Reduction_Priority'!AE$1,FALSE)=0,"",VLOOKUP($B148,'RouteDetail&amp;ReductionPrioritySr'!$B$5:$AT$566,'Route_Detail&amp;Reduction_Priority'!AE$1,FALSE)))</f>
        <v>South of I-90, use revised Route 208 and Sound Transit Route 554.
North of I-90, use revised Route 269 during peak travel periods.</v>
      </c>
      <c r="AF148" s="147">
        <f>IF($B148="","",IF(VLOOKUP($B148,'RouteDetail&amp;ReductionPrioritySr'!$B$5:$AT$566,'Route_Detail&amp;Reduction_Priority'!AF$1,FALSE)="","",VLOOKUP($B148,'RouteDetail&amp;ReductionPrioritySr'!$B$5:$AT$566,'Route_Detail&amp;Reduction_Priority'!AF$1,FALSE)))</f>
        <v>1</v>
      </c>
      <c r="AG148" s="147">
        <f>IF($B148="","",IF(VLOOKUP($B148,'RouteDetail&amp;ReductionPrioritySr'!$B$5:$AT$566,'Route_Detail&amp;Reduction_Priority'!AG$1,FALSE)="","",VLOOKUP($B148,'RouteDetail&amp;ReductionPrioritySr'!$B$5:$AT$566,'Route_Detail&amp;Reduction_Priority'!AG$1,FALSE)))</f>
        <v>1</v>
      </c>
      <c r="AH148" s="147">
        <f>IF($B148="","",IF(VLOOKUP($B148,'RouteDetail&amp;ReductionPrioritySr'!$B$5:$AT$566,'Route_Detail&amp;Reduction_Priority'!AH$1,FALSE)="","",VLOOKUP($B148,'RouteDetail&amp;ReductionPrioritySr'!$B$5:$AT$566,'Route_Detail&amp;Reduction_Priority'!AH$1,FALSE)))</f>
        <v>2</v>
      </c>
      <c r="AI148" s="147">
        <f>IF($B148="","",IF(VLOOKUP($B148,'RouteDetail&amp;ReductionPrioritySr'!$B$5:$AT$566,'Route_Detail&amp;Reduction_Priority'!AI$1,FALSE)="","",VLOOKUP($B148,'RouteDetail&amp;ReductionPrioritySr'!$B$5:$AT$566,'Route_Detail&amp;Reduction_Priority'!AI$1,FALSE)))</f>
        <v>2</v>
      </c>
      <c r="AJ148" s="147" t="str">
        <f>IF($B148="","",IF(VLOOKUP($B148,'RouteDetail&amp;ReductionPrioritySr'!$B$5:$AT$566,'Route_Detail&amp;Reduction_Priority'!AJ$1,FALSE)="","",VLOOKUP($B148,'RouteDetail&amp;ReductionPrioritySr'!$B$5:$AT$566,'Route_Detail&amp;Reduction_Priority'!AJ$1,FALSE)))</f>
        <v/>
      </c>
      <c r="AK148" s="147" t="str">
        <f>IF($B148="","",IF(VLOOKUP($B148,'RouteDetail&amp;ReductionPrioritySr'!$B$5:$AT$566,'Route_Detail&amp;Reduction_Priority'!AK$1,FALSE)="","",VLOOKUP($B148,'RouteDetail&amp;ReductionPrioritySr'!$B$5:$AT$566,'Route_Detail&amp;Reduction_Priority'!AK$1,FALSE)))</f>
        <v/>
      </c>
    </row>
    <row r="149" spans="1:37" ht="15" customHeight="1" x14ac:dyDescent="0.25">
      <c r="A149">
        <v>127</v>
      </c>
      <c r="B149" s="110">
        <f>IF(HLOOKUP($C$3,'Route by Jurisdiction'!$A$1:$AP$214,A149,FALSE)="","",HLOOKUP($C$3,'Route by Jurisdiction'!$A$1:$AP$214,A149,FALSE))</f>
        <v>201</v>
      </c>
      <c r="C149" s="110" t="str">
        <f>IF($B149="","",IF(VLOOKUP($B149,'RouteDetail&amp;ReductionPrioritySr'!$B$5:$T$566,'Route_Detail&amp;Reduction_Priority'!C$1,FALSE)="","",VLOOKUP($B149,'RouteDetail&amp;ReductionPrioritySr'!$B$5:$T$566,'Route_Detail&amp;Reduction_Priority'!C$1,FALSE)))</f>
        <v>201</v>
      </c>
      <c r="D149" s="71" t="str">
        <f>IF($B149="","",IF(VLOOKUP($B149,'RouteDetail&amp;ReductionPrioritySr'!$B$5:$T$566,'Route_Detail&amp;Reduction_Priority'!D$1,FALSE)="","",VLOOKUP($B149,'RouteDetail&amp;ReductionPrioritySr'!$B$5:$T$566,'Route_Detail&amp;Reduction_Priority'!D$1,FALSE)))</f>
        <v>South Mercer Island - Mercer Island P&amp;R via Mercer Wy</v>
      </c>
      <c r="E149" s="170">
        <f>IF($B149="","",IF(VLOOKUP($B149,'RouteDetail&amp;ReductionPrioritySr'!$B$5:$T$566,'Route_Detail&amp;Reduction_Priority'!E$1,FALSE)="","",VLOOKUP($B149,'RouteDetail&amp;ReductionPrioritySr'!$B$5:$T$566,'Route_Detail&amp;Reduction_Priority'!E$1,FALSE)))</f>
        <v>5.7</v>
      </c>
      <c r="F149" s="162">
        <f>IF($B149="","",IF(VLOOKUP($B149,'RouteDetail&amp;ReductionPrioritySr'!$B$5:$T$566,'Route_Detail&amp;Reduction_Priority'!F$1,FALSE)="","",VLOOKUP($B149,'RouteDetail&amp;ReductionPrioritySr'!$B$5:$T$566,'Route_Detail&amp;Reduction_Priority'!F$1,FALSE)))</f>
        <v>1.2</v>
      </c>
      <c r="G149" s="162" t="str">
        <f>IF($B149="","",IF(VLOOKUP($B149,'RouteDetail&amp;ReductionPrioritySr'!$B$5:$T$566,'Route_Detail&amp;Reduction_Priority'!G$1,FALSE)="","",VLOOKUP($B149,'RouteDetail&amp;ReductionPrioritySr'!$B$5:$T$566,'Route_Detail&amp;Reduction_Priority'!G$1,FALSE)))</f>
        <v xml:space="preserve"> </v>
      </c>
      <c r="H149" s="162" t="str">
        <f>IF($B149="","",IF(VLOOKUP($B149,'RouteDetail&amp;ReductionPrioritySr'!$B$5:$T$566,'Route_Detail&amp;Reduction_Priority'!H$1,FALSE)="","",VLOOKUP($B149,'RouteDetail&amp;ReductionPrioritySr'!$B$5:$T$566,'Route_Detail&amp;Reduction_Priority'!H$1,FALSE)))</f>
        <v xml:space="preserve"> </v>
      </c>
      <c r="I149" s="162" t="str">
        <f>IF($B149="","",IF(VLOOKUP($B149,'RouteDetail&amp;ReductionPrioritySr'!$B$5:$T$566,'Route_Detail&amp;Reduction_Priority'!I$1,FALSE)="","",VLOOKUP($B149,'RouteDetail&amp;ReductionPrioritySr'!$B$5:$T$566,'Route_Detail&amp;Reduction_Priority'!I$1,FALSE)))</f>
        <v xml:space="preserve"> </v>
      </c>
      <c r="J149" s="171" t="str">
        <f>IF($B149="","",IF(VLOOKUP($B149,'RouteDetail&amp;ReductionPrioritySr'!$B$5:$T$566,'Route_Detail&amp;Reduction_Priority'!J$1,FALSE)="","",VLOOKUP($B149,'RouteDetail&amp;ReductionPrioritySr'!$B$5:$T$566,'Route_Detail&amp;Reduction_Priority'!J$1,FALSE)))</f>
        <v xml:space="preserve"> </v>
      </c>
      <c r="K149" s="62" t="str">
        <f>IF($B149="","",IF(VLOOKUP($B149,'RouteDetail&amp;ReductionPrioritySr'!$B$5:$T$566,'Route_Detail&amp;Reduction_Priority'!K$1,FALSE)="","",VLOOKUP($B149,'RouteDetail&amp;ReductionPrioritySr'!$B$5:$T$566,'Route_Detail&amp;Reduction_Priority'!K$1,FALSE)))</f>
        <v>Peak</v>
      </c>
      <c r="L149" s="62" t="str">
        <f>IF($B149="","",IF(VLOOKUP($B149,'RouteDetail&amp;ReductionPrioritySr'!$B$5:$T$566,'Route_Detail&amp;Reduction_Priority'!L$1,FALSE)="","",VLOOKUP($B149,'RouteDetail&amp;ReductionPrioritySr'!$B$5:$T$566,'Route_Detail&amp;Reduction_Priority'!L$1,FALSE)))</f>
        <v>Peak</v>
      </c>
      <c r="M149" s="110" t="str">
        <f>IF($B149="","",IF(VLOOKUP($B149,'RouteDetail&amp;ReductionPrioritySr'!$B$5:$T$566,'Route_Detail&amp;Reduction_Priority'!M$1,FALSE)="","",VLOOKUP($B149,'RouteDetail&amp;ReductionPrioritySr'!$B$5:$T$566,'Route_Detail&amp;Reduction_Priority'!M$1,FALSE)))</f>
        <v>Yes</v>
      </c>
      <c r="N149" s="112" t="str">
        <f>IF($B149="","",IF(VLOOKUP($B149,'RouteDetail&amp;ReductionPrioritySr'!$B$5:$T$566,'Route_Detail&amp;Reduction_Priority'!N$1,FALSE)="","",VLOOKUP($B149,'RouteDetail&amp;ReductionPrioritySr'!$B$5:$T$566,'Route_Detail&amp;Reduction_Priority'!N$1,FALSE)))</f>
        <v>Yes</v>
      </c>
      <c r="O149" s="110" t="str">
        <f>IF($B149="","",IF(VLOOKUP($B149,'RouteDetail&amp;ReductionPrioritySr'!$B$5:$T$566,'Route_Detail&amp;Reduction_Priority'!O$1,FALSE)="","",VLOOKUP($B149,'RouteDetail&amp;ReductionPrioritySr'!$B$5:$T$566,'Route_Detail&amp;Reduction_Priority'!O$1,FALSE)))</f>
        <v>Peak</v>
      </c>
      <c r="P149" s="111" t="str">
        <f>IF($B149="","",IF(VLOOKUP($B149,'RouteDetail&amp;ReductionPrioritySr'!$B$5:$T$566,'Route_Detail&amp;Reduction_Priority'!P$1,FALSE)="","",VLOOKUP($B149,'RouteDetail&amp;ReductionPrioritySr'!$B$5:$T$566,'Route_Detail&amp;Reduction_Priority'!P$1,FALSE)))</f>
        <v>Peak</v>
      </c>
      <c r="Q149" s="112" t="str">
        <f>IF($B149="","",IF(VLOOKUP($B149,'RouteDetail&amp;ReductionPrioritySr'!$B$5:$T$566,'Route_Detail&amp;Reduction_Priority'!Q$1,FALSE)="","",VLOOKUP($B149,'RouteDetail&amp;ReductionPrioritySr'!$B$5:$T$566,'Route_Detail&amp;Reduction_Priority'!Q$1,FALSE)))</f>
        <v>Peak</v>
      </c>
      <c r="R149" s="110">
        <f>IF($B149="","",IF(VLOOKUP($B149,'RouteDetail&amp;ReductionPrioritySr'!$B$5:$T$566,'Route_Detail&amp;Reduction_Priority'!R$1,FALSE)="","",VLOOKUP($B149,'RouteDetail&amp;ReductionPrioritySr'!$B$5:$T$566,'Route_Detail&amp;Reduction_Priority'!R$1,FALSE)))</f>
        <v>3</v>
      </c>
      <c r="S149" s="111" t="str">
        <f>IF($B149="","",IF(VLOOKUP($B149,'RouteDetail&amp;ReductionPrioritySr'!$B$5:$T$566,'Route_Detail&amp;Reduction_Priority'!S$1,FALSE)="","",VLOOKUP($B149,'RouteDetail&amp;ReductionPrioritySr'!$B$5:$T$566,'Route_Detail&amp;Reduction_Priority'!S$1,FALSE)))</f>
        <v>-</v>
      </c>
      <c r="T149" s="175" t="str">
        <f>IF($B149="","",IF(VLOOKUP($B149,'RouteDetail&amp;ReductionPrioritySr'!$B$5:$T$566,'Route_Detail&amp;Reduction_Priority'!T$1,FALSE)="","",VLOOKUP($B149,'RouteDetail&amp;ReductionPrioritySr'!$B$5:$T$566,'Route_Detail&amp;Reduction_Priority'!T$1,FALSE)))</f>
        <v>-</v>
      </c>
      <c r="U149" s="348" t="str">
        <f>IF($B149="","",IF(VLOOKUP($B149,'RouteDetail&amp;ReductionPrioritySr'!$B$5:$AT$566,'Route_Detail&amp;Reduction_Priority'!U$1,FALSE)="","",VLOOKUP($B149,'RouteDetail&amp;ReductionPrioritySr'!$B$5:$AT$566,'Route_Detail&amp;Reduction_Priority'!U$1,FALSE)))</f>
        <v>Deleted</v>
      </c>
      <c r="V149" s="53" t="str">
        <f>IF($B149="","",IF(VLOOKUP($B149,'RouteDetail&amp;ReductionPrioritySr'!$B$5:$AT$566,'Route_Detail&amp;Reduction_Priority'!V$1,FALSE)=0,"",VLOOKUP($B149,'RouteDetail&amp;ReductionPrioritySr'!$B$5:$AT$566,'Route_Detail&amp;Reduction_Priority'!V$1,FALSE)))</f>
        <v>Lowest performing</v>
      </c>
      <c r="W149" s="358">
        <f>IF($B149="","",IF(VLOOKUP($B149,'RouteDetail&amp;ReductionPrioritySr'!$B$5:$AT$566,'Route_Detail&amp;Reduction_Priority'!W$1,FALSE)=0,"",VLOOKUP($B149,'RouteDetail&amp;ReductionPrioritySr'!$B$5:$AT$566,'Route_Detail&amp;Reduction_Priority'!W$1,FALSE)))</f>
        <v>42248</v>
      </c>
      <c r="X149" s="395" t="str">
        <f>IF($B149="","",IF(VLOOKUP($B149,'RouteDetail&amp;ReductionPrioritySr'!$B$5:$AT$566,'Route_Detail&amp;Reduction_Priority'!X$1,FALSE)="","",VLOOKUP($B149,'RouteDetail&amp;ReductionPrioritySr'!$B$5:$AT$566,'Route_Detail&amp;Reduction_Priority'!X$1,FALSE)))</f>
        <v>Delete</v>
      </c>
      <c r="Y149" s="110" t="str">
        <f>IF($B149="","",IF(VLOOKUP($B149,'RouteDetail&amp;ReductionPrioritySr'!$B$5:$AT$566,'Route_Detail&amp;Reduction_Priority'!Y$1,FALSE)="","",VLOOKUP($B149,'RouteDetail&amp;ReductionPrioritySr'!$B$5:$AT$566,'Route_Detail&amp;Reduction_Priority'!Y$1,FALSE)))</f>
        <v/>
      </c>
      <c r="Z149" s="178" t="str">
        <f>IF($B149="","",IF(VLOOKUP($B149,'RouteDetail&amp;ReductionPrioritySr'!$B$5:$AT$566,'Route_Detail&amp;Reduction_Priority'!Z$1,FALSE)="","",VLOOKUP($B149,'RouteDetail&amp;ReductionPrioritySr'!$B$5:$AT$566,'Route_Detail&amp;Reduction_Priority'!Z$1,FALSE)))</f>
        <v/>
      </c>
      <c r="AA149" s="178" t="str">
        <f>IF($B149="","",IF(VLOOKUP($B149,'RouteDetail&amp;ReductionPrioritySr'!$B$5:$AT$566,'Route_Detail&amp;Reduction_Priority'!AA$1,FALSE)="","",VLOOKUP($B149,'RouteDetail&amp;ReductionPrioritySr'!$B$5:$AT$566,'Route_Detail&amp;Reduction_Priority'!AA$1,FALSE)))</f>
        <v/>
      </c>
      <c r="AB149" s="178" t="str">
        <f>IF($B149="","",IF(VLOOKUP($B149,'RouteDetail&amp;ReductionPrioritySr'!$B$5:$AT$566,'Route_Detail&amp;Reduction_Priority'!AB$1,FALSE)="","",VLOOKUP($B149,'RouteDetail&amp;ReductionPrioritySr'!$B$5:$AT$566,'Route_Detail&amp;Reduction_Priority'!AB$1,FALSE)))</f>
        <v/>
      </c>
      <c r="AC149" s="178" t="str">
        <f>IF($B149="","",IF(VLOOKUP($B149,'RouteDetail&amp;ReductionPrioritySr'!$B$5:$AT$566,'Route_Detail&amp;Reduction_Priority'!AC$1,FALSE)="","",VLOOKUP($B149,'RouteDetail&amp;ReductionPrioritySr'!$B$5:$AT$566,'Route_Detail&amp;Reduction_Priority'!AC$1,FALSE)))</f>
        <v/>
      </c>
      <c r="AD149" s="350" t="str">
        <f>IF($B149="","",IF(VLOOKUP($B149,'RouteDetail&amp;ReductionPrioritySr'!$B$5:$AT$566,'Route_Detail&amp;Reduction_Priority'!AD$1,FALSE)=0,"",VLOOKUP($B149,'RouteDetail&amp;ReductionPrioritySr'!$B$5:$AT$566,'Route_Detail&amp;Reduction_Priority'!AD$1,FALSE)))</f>
        <v/>
      </c>
      <c r="AE149" s="397" t="str">
        <f>IF($B149="","",IF(VLOOKUP($B149,'RouteDetail&amp;ReductionPrioritySr'!$B$5:$AT$566,'Route_Detail&amp;Reduction_Priority'!AE$1,FALSE)=0,"",VLOOKUP($B149,'RouteDetail&amp;ReductionPrioritySr'!$B$5:$AT$566,'Route_Detail&amp;Reduction_Priority'!AE$1,FALSE)))</f>
        <v>Metro’s RideShare or VanPool programs may be options.</v>
      </c>
      <c r="AF149" s="147">
        <f>IF($B149="","",IF(VLOOKUP($B149,'RouteDetail&amp;ReductionPrioritySr'!$B$5:$AT$566,'Route_Detail&amp;Reduction_Priority'!AF$1,FALSE)="","",VLOOKUP($B149,'RouteDetail&amp;ReductionPrioritySr'!$B$5:$AT$566,'Route_Detail&amp;Reduction_Priority'!AF$1,FALSE)))</f>
        <v>1</v>
      </c>
      <c r="AG149" s="147">
        <f>IF($B149="","",IF(VLOOKUP($B149,'RouteDetail&amp;ReductionPrioritySr'!$B$5:$AT$566,'Route_Detail&amp;Reduction_Priority'!AG$1,FALSE)="","",VLOOKUP($B149,'RouteDetail&amp;ReductionPrioritySr'!$B$5:$AT$566,'Route_Detail&amp;Reduction_Priority'!AG$1,FALSE)))</f>
        <v>1</v>
      </c>
      <c r="AH149" s="147" t="str">
        <f>IF($B149="","",IF(VLOOKUP($B149,'RouteDetail&amp;ReductionPrioritySr'!$B$5:$AT$566,'Route_Detail&amp;Reduction_Priority'!AH$1,FALSE)="","",VLOOKUP($B149,'RouteDetail&amp;ReductionPrioritySr'!$B$5:$AT$566,'Route_Detail&amp;Reduction_Priority'!AH$1,FALSE)))</f>
        <v/>
      </c>
      <c r="AI149" s="147" t="str">
        <f>IF($B149="","",IF(VLOOKUP($B149,'RouteDetail&amp;ReductionPrioritySr'!$B$5:$AT$566,'Route_Detail&amp;Reduction_Priority'!AI$1,FALSE)="","",VLOOKUP($B149,'RouteDetail&amp;ReductionPrioritySr'!$B$5:$AT$566,'Route_Detail&amp;Reduction_Priority'!AI$1,FALSE)))</f>
        <v/>
      </c>
      <c r="AJ149" s="147" t="str">
        <f>IF($B149="","",IF(VLOOKUP($B149,'RouteDetail&amp;ReductionPrioritySr'!$B$5:$AT$566,'Route_Detail&amp;Reduction_Priority'!AJ$1,FALSE)="","",VLOOKUP($B149,'RouteDetail&amp;ReductionPrioritySr'!$B$5:$AT$566,'Route_Detail&amp;Reduction_Priority'!AJ$1,FALSE)))</f>
        <v/>
      </c>
      <c r="AK149" s="147" t="str">
        <f>IF($B149="","",IF(VLOOKUP($B149,'RouteDetail&amp;ReductionPrioritySr'!$B$5:$AT$566,'Route_Detail&amp;Reduction_Priority'!AK$1,FALSE)="","",VLOOKUP($B149,'RouteDetail&amp;ReductionPrioritySr'!$B$5:$AT$566,'Route_Detail&amp;Reduction_Priority'!AK$1,FALSE)))</f>
        <v/>
      </c>
    </row>
    <row r="150" spans="1:37" ht="15" customHeight="1" x14ac:dyDescent="0.25">
      <c r="A150">
        <v>128</v>
      </c>
      <c r="B150" s="110">
        <f>IF(HLOOKUP($C$3,'Route by Jurisdiction'!$A$1:$AP$214,A150,FALSE)="","",HLOOKUP($C$3,'Route by Jurisdiction'!$A$1:$AP$214,A150,FALSE))</f>
        <v>202</v>
      </c>
      <c r="C150" s="110" t="str">
        <f>IF($B150="","",IF(VLOOKUP($B150,'RouteDetail&amp;ReductionPrioritySr'!$B$5:$T$566,'Route_Detail&amp;Reduction_Priority'!C$1,FALSE)="","",VLOOKUP($B150,'RouteDetail&amp;ReductionPrioritySr'!$B$5:$T$566,'Route_Detail&amp;Reduction_Priority'!C$1,FALSE)))</f>
        <v>202*</v>
      </c>
      <c r="D150" s="71" t="str">
        <f>IF($B150="","",IF(VLOOKUP($B150,'RouteDetail&amp;ReductionPrioritySr'!$B$5:$T$566,'Route_Detail&amp;Reduction_Priority'!D$1,FALSE)="","",VLOOKUP($B150,'RouteDetail&amp;ReductionPrioritySr'!$B$5:$T$566,'Route_Detail&amp;Reduction_Priority'!D$1,FALSE)))</f>
        <v>South Mercer Island - Seattle CBD</v>
      </c>
      <c r="E150" s="170">
        <f>IF($B150="","",IF(VLOOKUP($B150,'RouteDetail&amp;ReductionPrioritySr'!$B$5:$T$566,'Route_Detail&amp;Reduction_Priority'!E$1,FALSE)="","",VLOOKUP($B150,'RouteDetail&amp;ReductionPrioritySr'!$B$5:$T$566,'Route_Detail&amp;Reduction_Priority'!E$1,FALSE)))</f>
        <v>12.5</v>
      </c>
      <c r="F150" s="162">
        <f>IF($B150="","",IF(VLOOKUP($B150,'RouteDetail&amp;ReductionPrioritySr'!$B$5:$T$566,'Route_Detail&amp;Reduction_Priority'!F$1,FALSE)="","",VLOOKUP($B150,'RouteDetail&amp;ReductionPrioritySr'!$B$5:$T$566,'Route_Detail&amp;Reduction_Priority'!F$1,FALSE)))</f>
        <v>4.0999999999999996</v>
      </c>
      <c r="G150" s="162" t="str">
        <f>IF($B150="","",IF(VLOOKUP($B150,'RouteDetail&amp;ReductionPrioritySr'!$B$5:$T$566,'Route_Detail&amp;Reduction_Priority'!G$1,FALSE)="","",VLOOKUP($B150,'RouteDetail&amp;ReductionPrioritySr'!$B$5:$T$566,'Route_Detail&amp;Reduction_Priority'!G$1,FALSE)))</f>
        <v xml:space="preserve"> </v>
      </c>
      <c r="H150" s="162" t="str">
        <f>IF($B150="","",IF(VLOOKUP($B150,'RouteDetail&amp;ReductionPrioritySr'!$B$5:$T$566,'Route_Detail&amp;Reduction_Priority'!H$1,FALSE)="","",VLOOKUP($B150,'RouteDetail&amp;ReductionPrioritySr'!$B$5:$T$566,'Route_Detail&amp;Reduction_Priority'!H$1,FALSE)))</f>
        <v xml:space="preserve"> </v>
      </c>
      <c r="I150" s="162" t="str">
        <f>IF($B150="","",IF(VLOOKUP($B150,'RouteDetail&amp;ReductionPrioritySr'!$B$5:$T$566,'Route_Detail&amp;Reduction_Priority'!I$1,FALSE)="","",VLOOKUP($B150,'RouteDetail&amp;ReductionPrioritySr'!$B$5:$T$566,'Route_Detail&amp;Reduction_Priority'!I$1,FALSE)))</f>
        <v xml:space="preserve"> </v>
      </c>
      <c r="J150" s="171" t="str">
        <f>IF($B150="","",IF(VLOOKUP($B150,'RouteDetail&amp;ReductionPrioritySr'!$B$5:$T$566,'Route_Detail&amp;Reduction_Priority'!J$1,FALSE)="","",VLOOKUP($B150,'RouteDetail&amp;ReductionPrioritySr'!$B$5:$T$566,'Route_Detail&amp;Reduction_Priority'!J$1,FALSE)))</f>
        <v xml:space="preserve"> </v>
      </c>
      <c r="K150" s="62" t="str">
        <f>IF($B150="","",IF(VLOOKUP($B150,'RouteDetail&amp;ReductionPrioritySr'!$B$5:$T$566,'Route_Detail&amp;Reduction_Priority'!K$1,FALSE)="","",VLOOKUP($B150,'RouteDetail&amp;ReductionPrioritySr'!$B$5:$T$566,'Route_Detail&amp;Reduction_Priority'!K$1,FALSE)))</f>
        <v>Peak</v>
      </c>
      <c r="L150" s="62" t="str">
        <f>IF($B150="","",IF(VLOOKUP($B150,'RouteDetail&amp;ReductionPrioritySr'!$B$5:$T$566,'Route_Detail&amp;Reduction_Priority'!L$1,FALSE)="","",VLOOKUP($B150,'RouteDetail&amp;ReductionPrioritySr'!$B$5:$T$566,'Route_Detail&amp;Reduction_Priority'!L$1,FALSE)))</f>
        <v>Peak</v>
      </c>
      <c r="M150" s="110" t="str">
        <f>IF($B150="","",IF(VLOOKUP($B150,'RouteDetail&amp;ReductionPrioritySr'!$B$5:$T$566,'Route_Detail&amp;Reduction_Priority'!M$1,FALSE)="","",VLOOKUP($B150,'RouteDetail&amp;ReductionPrioritySr'!$B$5:$T$566,'Route_Detail&amp;Reduction_Priority'!M$1,FALSE)))</f>
        <v>No</v>
      </c>
      <c r="N150" s="112" t="str">
        <f>IF($B150="","",IF(VLOOKUP($B150,'RouteDetail&amp;ReductionPrioritySr'!$B$5:$T$566,'Route_Detail&amp;Reduction_Priority'!N$1,FALSE)="","",VLOOKUP($B150,'RouteDetail&amp;ReductionPrioritySr'!$B$5:$T$566,'Route_Detail&amp;Reduction_Priority'!N$1,FALSE)))</f>
        <v>No</v>
      </c>
      <c r="O150" s="110" t="str">
        <f>IF($B150="","",IF(VLOOKUP($B150,'RouteDetail&amp;ReductionPrioritySr'!$B$5:$T$566,'Route_Detail&amp;Reduction_Priority'!O$1,FALSE)="","",VLOOKUP($B150,'RouteDetail&amp;ReductionPrioritySr'!$B$5:$T$566,'Route_Detail&amp;Reduction_Priority'!O$1,FALSE)))</f>
        <v>Peak</v>
      </c>
      <c r="P150" s="111" t="str">
        <f>IF($B150="","",IF(VLOOKUP($B150,'RouteDetail&amp;ReductionPrioritySr'!$B$5:$T$566,'Route_Detail&amp;Reduction_Priority'!P$1,FALSE)="","",VLOOKUP($B150,'RouteDetail&amp;ReductionPrioritySr'!$B$5:$T$566,'Route_Detail&amp;Reduction_Priority'!P$1,FALSE)))</f>
        <v>Peak</v>
      </c>
      <c r="Q150" s="112" t="str">
        <f>IF($B150="","",IF(VLOOKUP($B150,'RouteDetail&amp;ReductionPrioritySr'!$B$5:$T$566,'Route_Detail&amp;Reduction_Priority'!Q$1,FALSE)="","",VLOOKUP($B150,'RouteDetail&amp;ReductionPrioritySr'!$B$5:$T$566,'Route_Detail&amp;Reduction_Priority'!Q$1,FALSE)))</f>
        <v>Peak</v>
      </c>
      <c r="R150" s="110">
        <f>IF($B150="","",IF(VLOOKUP($B150,'RouteDetail&amp;ReductionPrioritySr'!$B$5:$T$566,'Route_Detail&amp;Reduction_Priority'!R$1,FALSE)="","",VLOOKUP($B150,'RouteDetail&amp;ReductionPrioritySr'!$B$5:$T$566,'Route_Detail&amp;Reduction_Priority'!R$1,FALSE)))</f>
        <v>1</v>
      </c>
      <c r="S150" s="111" t="str">
        <f>IF($B150="","",IF(VLOOKUP($B150,'RouteDetail&amp;ReductionPrioritySr'!$B$5:$T$566,'Route_Detail&amp;Reduction_Priority'!S$1,FALSE)="","",VLOOKUP($B150,'RouteDetail&amp;ReductionPrioritySr'!$B$5:$T$566,'Route_Detail&amp;Reduction_Priority'!S$1,FALSE)))</f>
        <v>-</v>
      </c>
      <c r="T150" s="175" t="str">
        <f>IF($B150="","",IF(VLOOKUP($B150,'RouteDetail&amp;ReductionPrioritySr'!$B$5:$T$566,'Route_Detail&amp;Reduction_Priority'!T$1,FALSE)="","",VLOOKUP($B150,'RouteDetail&amp;ReductionPrioritySr'!$B$5:$T$566,'Route_Detail&amp;Reduction_Priority'!T$1,FALSE)))</f>
        <v>-</v>
      </c>
      <c r="U150" s="348" t="str">
        <f>IF($B150="","",IF(VLOOKUP($B150,'RouteDetail&amp;ReductionPrioritySr'!$B$5:$AT$566,'Route_Detail&amp;Reduction_Priority'!U$1,FALSE)="","",VLOOKUP($B150,'RouteDetail&amp;ReductionPrioritySr'!$B$5:$AT$566,'Route_Detail&amp;Reduction_Priority'!U$1,FALSE)))</f>
        <v>Deleted</v>
      </c>
      <c r="V150" s="53" t="str">
        <f>IF($B150="","",IF(VLOOKUP($B150,'RouteDetail&amp;ReductionPrioritySr'!$B$5:$AT$566,'Route_Detail&amp;Reduction_Priority'!V$1,FALSE)=0,"",VLOOKUP($B150,'RouteDetail&amp;ReductionPrioritySr'!$B$5:$AT$566,'Route_Detail&amp;Reduction_Priority'!V$1,FALSE)))</f>
        <v>Lowest performing</v>
      </c>
      <c r="W150" s="358">
        <f>IF($B150="","",IF(VLOOKUP($B150,'RouteDetail&amp;ReductionPrioritySr'!$B$5:$AT$566,'Route_Detail&amp;Reduction_Priority'!W$1,FALSE)=0,"",VLOOKUP($B150,'RouteDetail&amp;ReductionPrioritySr'!$B$5:$AT$566,'Route_Detail&amp;Reduction_Priority'!W$1,FALSE)))</f>
        <v>41883</v>
      </c>
      <c r="X150" s="395" t="str">
        <f>IF($B150="","",IF(VLOOKUP($B150,'RouteDetail&amp;ReductionPrioritySr'!$B$5:$AT$566,'Route_Detail&amp;Reduction_Priority'!X$1,FALSE)="","",VLOOKUP($B150,'RouteDetail&amp;ReductionPrioritySr'!$B$5:$AT$566,'Route_Detail&amp;Reduction_Priority'!X$1,FALSE)))</f>
        <v>Delete</v>
      </c>
      <c r="Y150" s="110" t="str">
        <f>IF($B150="","",IF(VLOOKUP($B150,'RouteDetail&amp;ReductionPrioritySr'!$B$5:$AT$566,'Route_Detail&amp;Reduction_Priority'!Y$1,FALSE)="","",VLOOKUP($B150,'RouteDetail&amp;ReductionPrioritySr'!$B$5:$AT$566,'Route_Detail&amp;Reduction_Priority'!Y$1,FALSE)))</f>
        <v/>
      </c>
      <c r="Z150" s="178" t="str">
        <f>IF($B150="","",IF(VLOOKUP($B150,'RouteDetail&amp;ReductionPrioritySr'!$B$5:$AT$566,'Route_Detail&amp;Reduction_Priority'!Z$1,FALSE)="","",VLOOKUP($B150,'RouteDetail&amp;ReductionPrioritySr'!$B$5:$AT$566,'Route_Detail&amp;Reduction_Priority'!Z$1,FALSE)))</f>
        <v/>
      </c>
      <c r="AA150" s="178" t="str">
        <f>IF($B150="","",IF(VLOOKUP($B150,'RouteDetail&amp;ReductionPrioritySr'!$B$5:$AT$566,'Route_Detail&amp;Reduction_Priority'!AA$1,FALSE)="","",VLOOKUP($B150,'RouteDetail&amp;ReductionPrioritySr'!$B$5:$AT$566,'Route_Detail&amp;Reduction_Priority'!AA$1,FALSE)))</f>
        <v/>
      </c>
      <c r="AB150" s="178" t="str">
        <f>IF($B150="","",IF(VLOOKUP($B150,'RouteDetail&amp;ReductionPrioritySr'!$B$5:$AT$566,'Route_Detail&amp;Reduction_Priority'!AB$1,FALSE)="","",VLOOKUP($B150,'RouteDetail&amp;ReductionPrioritySr'!$B$5:$AT$566,'Route_Detail&amp;Reduction_Priority'!AB$1,FALSE)))</f>
        <v/>
      </c>
      <c r="AC150" s="178" t="str">
        <f>IF($B150="","",IF(VLOOKUP($B150,'RouteDetail&amp;ReductionPrioritySr'!$B$5:$AT$566,'Route_Detail&amp;Reduction_Priority'!AC$1,FALSE)="","",VLOOKUP($B150,'RouteDetail&amp;ReductionPrioritySr'!$B$5:$AT$566,'Route_Detail&amp;Reduction_Priority'!AC$1,FALSE)))</f>
        <v/>
      </c>
      <c r="AD150" s="350" t="str">
        <f>IF($B150="","",IF(VLOOKUP($B150,'RouteDetail&amp;ReductionPrioritySr'!$B$5:$AT$566,'Route_Detail&amp;Reduction_Priority'!AD$1,FALSE)=0,"",VLOOKUP($B150,'RouteDetail&amp;ReductionPrioritySr'!$B$5:$AT$566,'Route_Detail&amp;Reduction_Priority'!AD$1,FALSE)))</f>
        <v/>
      </c>
      <c r="AE150" s="397" t="str">
        <f>IF($B150="","",IF(VLOOKUP($B150,'RouteDetail&amp;ReductionPrioritySr'!$B$5:$AT$566,'Route_Detail&amp;Reduction_Priority'!AE$1,FALSE)=0,"",VLOOKUP($B150,'RouteDetail&amp;ReductionPrioritySr'!$B$5:$AT$566,'Route_Detail&amp;Reduction_Priority'!AE$1,FALSE)))</f>
        <v>Use revised Route 204 and connect with Route 216 (unchanged) or with Sound Transit routes 550 or 554 for downtown Seattle.</v>
      </c>
      <c r="AF150" s="147">
        <f>IF($B150="","",IF(VLOOKUP($B150,'RouteDetail&amp;ReductionPrioritySr'!$B$5:$AT$566,'Route_Detail&amp;Reduction_Priority'!AF$1,FALSE)="","",VLOOKUP($B150,'RouteDetail&amp;ReductionPrioritySr'!$B$5:$AT$566,'Route_Detail&amp;Reduction_Priority'!AF$1,FALSE)))</f>
        <v>1</v>
      </c>
      <c r="AG150" s="147">
        <f>IF($B150="","",IF(VLOOKUP($B150,'RouteDetail&amp;ReductionPrioritySr'!$B$5:$AT$566,'Route_Detail&amp;Reduction_Priority'!AG$1,FALSE)="","",VLOOKUP($B150,'RouteDetail&amp;ReductionPrioritySr'!$B$5:$AT$566,'Route_Detail&amp;Reduction_Priority'!AG$1,FALSE)))</f>
        <v>1</v>
      </c>
      <c r="AH150" s="147" t="str">
        <f>IF($B150="","",IF(VLOOKUP($B150,'RouteDetail&amp;ReductionPrioritySr'!$B$5:$AT$566,'Route_Detail&amp;Reduction_Priority'!AH$1,FALSE)="","",VLOOKUP($B150,'RouteDetail&amp;ReductionPrioritySr'!$B$5:$AT$566,'Route_Detail&amp;Reduction_Priority'!AH$1,FALSE)))</f>
        <v/>
      </c>
      <c r="AI150" s="147" t="str">
        <f>IF($B150="","",IF(VLOOKUP($B150,'RouteDetail&amp;ReductionPrioritySr'!$B$5:$AT$566,'Route_Detail&amp;Reduction_Priority'!AI$1,FALSE)="","",VLOOKUP($B150,'RouteDetail&amp;ReductionPrioritySr'!$B$5:$AT$566,'Route_Detail&amp;Reduction_Priority'!AI$1,FALSE)))</f>
        <v/>
      </c>
      <c r="AJ150" s="147" t="str">
        <f>IF($B150="","",IF(VLOOKUP($B150,'RouteDetail&amp;ReductionPrioritySr'!$B$5:$AT$566,'Route_Detail&amp;Reduction_Priority'!AJ$1,FALSE)="","",VLOOKUP($B150,'RouteDetail&amp;ReductionPrioritySr'!$B$5:$AT$566,'Route_Detail&amp;Reduction_Priority'!AJ$1,FALSE)))</f>
        <v/>
      </c>
      <c r="AK150" s="147" t="str">
        <f>IF($B150="","",IF(VLOOKUP($B150,'RouteDetail&amp;ReductionPrioritySr'!$B$5:$AT$566,'Route_Detail&amp;Reduction_Priority'!AK$1,FALSE)="","",VLOOKUP($B150,'RouteDetail&amp;ReductionPrioritySr'!$B$5:$AT$566,'Route_Detail&amp;Reduction_Priority'!AK$1,FALSE)))</f>
        <v/>
      </c>
    </row>
    <row r="151" spans="1:37" ht="15" customHeight="1" x14ac:dyDescent="0.25">
      <c r="A151">
        <v>129</v>
      </c>
      <c r="B151" s="110">
        <f>IF(HLOOKUP($C$3,'Route by Jurisdiction'!$A$1:$AP$214,A151,FALSE)="","",HLOOKUP($C$3,'Route by Jurisdiction'!$A$1:$AP$214,A151,FALSE))</f>
        <v>203</v>
      </c>
      <c r="C151" s="110" t="str">
        <f>IF($B151="","",IF(VLOOKUP($B151,'RouteDetail&amp;ReductionPrioritySr'!$B$5:$T$566,'Route_Detail&amp;Reduction_Priority'!C$1,FALSE)="","",VLOOKUP($B151,'RouteDetail&amp;ReductionPrioritySr'!$B$5:$T$566,'Route_Detail&amp;Reduction_Priority'!C$1,FALSE)))</f>
        <v>203</v>
      </c>
      <c r="D151" s="71" t="str">
        <f>IF($B151="","",IF(VLOOKUP($B151,'RouteDetail&amp;ReductionPrioritySr'!$B$5:$T$566,'Route_Detail&amp;Reduction_Priority'!D$1,FALSE)="","",VLOOKUP($B151,'RouteDetail&amp;ReductionPrioritySr'!$B$5:$T$566,'Route_Detail&amp;Reduction_Priority'!D$1,FALSE)))</f>
        <v>Mercer Island P&amp;R - Shorewood</v>
      </c>
      <c r="E151" s="170">
        <f>IF($B151="","",IF(VLOOKUP($B151,'RouteDetail&amp;ReductionPrioritySr'!$B$5:$T$566,'Route_Detail&amp;Reduction_Priority'!E$1,FALSE)="","",VLOOKUP($B151,'RouteDetail&amp;ReductionPrioritySr'!$B$5:$T$566,'Route_Detail&amp;Reduction_Priority'!E$1,FALSE)))</f>
        <v>12.3</v>
      </c>
      <c r="F151" s="162">
        <f>IF($B151="","",IF(VLOOKUP($B151,'RouteDetail&amp;ReductionPrioritySr'!$B$5:$T$566,'Route_Detail&amp;Reduction_Priority'!F$1,FALSE)="","",VLOOKUP($B151,'RouteDetail&amp;ReductionPrioritySr'!$B$5:$T$566,'Route_Detail&amp;Reduction_Priority'!F$1,FALSE)))</f>
        <v>1.8</v>
      </c>
      <c r="G151" s="162">
        <f>IF($B151="","",IF(VLOOKUP($B151,'RouteDetail&amp;ReductionPrioritySr'!$B$5:$T$566,'Route_Detail&amp;Reduction_Priority'!G$1,FALSE)="","",VLOOKUP($B151,'RouteDetail&amp;ReductionPrioritySr'!$B$5:$T$566,'Route_Detail&amp;Reduction_Priority'!G$1,FALSE)))</f>
        <v>11.8</v>
      </c>
      <c r="H151" s="162">
        <f>IF($B151="","",IF(VLOOKUP($B151,'RouteDetail&amp;ReductionPrioritySr'!$B$5:$T$566,'Route_Detail&amp;Reduction_Priority'!H$1,FALSE)="","",VLOOKUP($B151,'RouteDetail&amp;ReductionPrioritySr'!$B$5:$T$566,'Route_Detail&amp;Reduction_Priority'!H$1,FALSE)))</f>
        <v>1.1000000000000001</v>
      </c>
      <c r="I151" s="162" t="str">
        <f>IF($B151="","",IF(VLOOKUP($B151,'RouteDetail&amp;ReductionPrioritySr'!$B$5:$T$566,'Route_Detail&amp;Reduction_Priority'!I$1,FALSE)="","",VLOOKUP($B151,'RouteDetail&amp;ReductionPrioritySr'!$B$5:$T$566,'Route_Detail&amp;Reduction_Priority'!I$1,FALSE)))</f>
        <v xml:space="preserve"> </v>
      </c>
      <c r="J151" s="171" t="str">
        <f>IF($B151="","",IF(VLOOKUP($B151,'RouteDetail&amp;ReductionPrioritySr'!$B$5:$T$566,'Route_Detail&amp;Reduction_Priority'!J$1,FALSE)="","",VLOOKUP($B151,'RouteDetail&amp;ReductionPrioritySr'!$B$5:$T$566,'Route_Detail&amp;Reduction_Priority'!J$1,FALSE)))</f>
        <v xml:space="preserve"> </v>
      </c>
      <c r="K151" s="62" t="str">
        <f>IF($B151="","",IF(VLOOKUP($B151,'RouteDetail&amp;ReductionPrioritySr'!$B$5:$T$566,'Route_Detail&amp;Reduction_Priority'!K$1,FALSE)="","",VLOOKUP($B151,'RouteDetail&amp;ReductionPrioritySr'!$B$5:$T$566,'Route_Detail&amp;Reduction_Priority'!K$1,FALSE)))</f>
        <v>None</v>
      </c>
      <c r="L151" s="62" t="str">
        <f>IF($B151="","",IF(VLOOKUP($B151,'RouteDetail&amp;ReductionPrioritySr'!$B$5:$T$566,'Route_Detail&amp;Reduction_Priority'!L$1,FALSE)="","",VLOOKUP($B151,'RouteDetail&amp;ReductionPrioritySr'!$B$5:$T$566,'Route_Detail&amp;Reduction_Priority'!L$1,FALSE)))</f>
        <v>None</v>
      </c>
      <c r="M151" s="110" t="str">
        <f>IF($B151="","",IF(VLOOKUP($B151,'RouteDetail&amp;ReductionPrioritySr'!$B$5:$T$566,'Route_Detail&amp;Reduction_Priority'!M$1,FALSE)="","",VLOOKUP($B151,'RouteDetail&amp;ReductionPrioritySr'!$B$5:$T$566,'Route_Detail&amp;Reduction_Priority'!M$1,FALSE)))</f>
        <v/>
      </c>
      <c r="N151" s="112" t="str">
        <f>IF($B151="","",IF(VLOOKUP($B151,'RouteDetail&amp;ReductionPrioritySr'!$B$5:$T$566,'Route_Detail&amp;Reduction_Priority'!N$1,FALSE)="","",VLOOKUP($B151,'RouteDetail&amp;ReductionPrioritySr'!$B$5:$T$566,'Route_Detail&amp;Reduction_Priority'!N$1,FALSE)))</f>
        <v/>
      </c>
      <c r="O151" s="110" t="str">
        <f>IF($B151="","",IF(VLOOKUP($B151,'RouteDetail&amp;ReductionPrioritySr'!$B$5:$T$566,'Route_Detail&amp;Reduction_Priority'!O$1,FALSE)="","",VLOOKUP($B151,'RouteDetail&amp;ReductionPrioritySr'!$B$5:$T$566,'Route_Detail&amp;Reduction_Priority'!O$1,FALSE)))</f>
        <v>None</v>
      </c>
      <c r="P151" s="111" t="str">
        <f>IF($B151="","",IF(VLOOKUP($B151,'RouteDetail&amp;ReductionPrioritySr'!$B$5:$T$566,'Route_Detail&amp;Reduction_Priority'!P$1,FALSE)="","",VLOOKUP($B151,'RouteDetail&amp;ReductionPrioritySr'!$B$5:$T$566,'Route_Detail&amp;Reduction_Priority'!P$1,FALSE)))</f>
        <v>None</v>
      </c>
      <c r="Q151" s="112" t="str">
        <f>IF($B151="","",IF(VLOOKUP($B151,'RouteDetail&amp;ReductionPrioritySr'!$B$5:$T$566,'Route_Detail&amp;Reduction_Priority'!Q$1,FALSE)="","",VLOOKUP($B151,'RouteDetail&amp;ReductionPrioritySr'!$B$5:$T$566,'Route_Detail&amp;Reduction_Priority'!Q$1,FALSE)))</f>
        <v>None</v>
      </c>
      <c r="R151" s="110">
        <f>IF($B151="","",IF(VLOOKUP($B151,'RouteDetail&amp;ReductionPrioritySr'!$B$5:$T$566,'Route_Detail&amp;Reduction_Priority'!R$1,FALSE)="","",VLOOKUP($B151,'RouteDetail&amp;ReductionPrioritySr'!$B$5:$T$566,'Route_Detail&amp;Reduction_Priority'!R$1,FALSE)))</f>
        <v>1</v>
      </c>
      <c r="S151" s="111">
        <f>IF($B151="","",IF(VLOOKUP($B151,'RouteDetail&amp;ReductionPrioritySr'!$B$5:$T$566,'Route_Detail&amp;Reduction_Priority'!S$1,FALSE)="","",VLOOKUP($B151,'RouteDetail&amp;ReductionPrioritySr'!$B$5:$T$566,'Route_Detail&amp;Reduction_Priority'!S$1,FALSE)))</f>
        <v>1</v>
      </c>
      <c r="T151" s="175" t="str">
        <f>IF($B151="","",IF(VLOOKUP($B151,'RouteDetail&amp;ReductionPrioritySr'!$B$5:$T$566,'Route_Detail&amp;Reduction_Priority'!T$1,FALSE)="","",VLOOKUP($B151,'RouteDetail&amp;ReductionPrioritySr'!$B$5:$T$566,'Route_Detail&amp;Reduction_Priority'!T$1,FALSE)))</f>
        <v>-</v>
      </c>
      <c r="U151" s="348" t="str">
        <f>IF($B151="","",IF(VLOOKUP($B151,'RouteDetail&amp;ReductionPrioritySr'!$B$5:$AT$566,'Route_Detail&amp;Reduction_Priority'!U$1,FALSE)="","",VLOOKUP($B151,'RouteDetail&amp;ReductionPrioritySr'!$B$5:$AT$566,'Route_Detail&amp;Reduction_Priority'!U$1,FALSE)))</f>
        <v>Deleted</v>
      </c>
      <c r="V151" s="53" t="str">
        <f>IF($B151="","",IF(VLOOKUP($B151,'RouteDetail&amp;ReductionPrioritySr'!$B$5:$AT$566,'Route_Detail&amp;Reduction_Priority'!V$1,FALSE)=0,"",VLOOKUP($B151,'RouteDetail&amp;ReductionPrioritySr'!$B$5:$AT$566,'Route_Detail&amp;Reduction_Priority'!V$1,FALSE)))</f>
        <v>Lowest performing</v>
      </c>
      <c r="W151" s="358">
        <f>IF($B151="","",IF(VLOOKUP($B151,'RouteDetail&amp;ReductionPrioritySr'!$B$5:$AT$566,'Route_Detail&amp;Reduction_Priority'!W$1,FALSE)=0,"",VLOOKUP($B151,'RouteDetail&amp;ReductionPrioritySr'!$B$5:$AT$566,'Route_Detail&amp;Reduction_Priority'!W$1,FALSE)))</f>
        <v>41883</v>
      </c>
      <c r="X151" s="395" t="str">
        <f>IF($B151="","",IF(VLOOKUP($B151,'RouteDetail&amp;ReductionPrioritySr'!$B$5:$AT$566,'Route_Detail&amp;Reduction_Priority'!X$1,FALSE)="","",VLOOKUP($B151,'RouteDetail&amp;ReductionPrioritySr'!$B$5:$AT$566,'Route_Detail&amp;Reduction_Priority'!X$1,FALSE)))</f>
        <v>Delete</v>
      </c>
      <c r="Y151" s="110" t="str">
        <f>IF($B151="","",IF(VLOOKUP($B151,'RouteDetail&amp;ReductionPrioritySr'!$B$5:$AT$566,'Route_Detail&amp;Reduction_Priority'!Y$1,FALSE)="","",VLOOKUP($B151,'RouteDetail&amp;ReductionPrioritySr'!$B$5:$AT$566,'Route_Detail&amp;Reduction_Priority'!Y$1,FALSE)))</f>
        <v/>
      </c>
      <c r="Z151" s="178" t="str">
        <f>IF($B151="","",IF(VLOOKUP($B151,'RouteDetail&amp;ReductionPrioritySr'!$B$5:$AT$566,'Route_Detail&amp;Reduction_Priority'!Z$1,FALSE)="","",VLOOKUP($B151,'RouteDetail&amp;ReductionPrioritySr'!$B$5:$AT$566,'Route_Detail&amp;Reduction_Priority'!Z$1,FALSE)))</f>
        <v/>
      </c>
      <c r="AA151" s="178" t="str">
        <f>IF($B151="","",IF(VLOOKUP($B151,'RouteDetail&amp;ReductionPrioritySr'!$B$5:$AT$566,'Route_Detail&amp;Reduction_Priority'!AA$1,FALSE)="","",VLOOKUP($B151,'RouteDetail&amp;ReductionPrioritySr'!$B$5:$AT$566,'Route_Detail&amp;Reduction_Priority'!AA$1,FALSE)))</f>
        <v/>
      </c>
      <c r="AB151" s="178" t="str">
        <f>IF($B151="","",IF(VLOOKUP($B151,'RouteDetail&amp;ReductionPrioritySr'!$B$5:$AT$566,'Route_Detail&amp;Reduction_Priority'!AB$1,FALSE)="","",VLOOKUP($B151,'RouteDetail&amp;ReductionPrioritySr'!$B$5:$AT$566,'Route_Detail&amp;Reduction_Priority'!AB$1,FALSE)))</f>
        <v/>
      </c>
      <c r="AC151" s="178" t="str">
        <f>IF($B151="","",IF(VLOOKUP($B151,'RouteDetail&amp;ReductionPrioritySr'!$B$5:$AT$566,'Route_Detail&amp;Reduction_Priority'!AC$1,FALSE)="","",VLOOKUP($B151,'RouteDetail&amp;ReductionPrioritySr'!$B$5:$AT$566,'Route_Detail&amp;Reduction_Priority'!AC$1,FALSE)))</f>
        <v/>
      </c>
      <c r="AD151" s="350" t="str">
        <f>IF($B151="","",IF(VLOOKUP($B151,'RouteDetail&amp;ReductionPrioritySr'!$B$5:$AT$566,'Route_Detail&amp;Reduction_Priority'!AD$1,FALSE)=0,"",VLOOKUP($B151,'RouteDetail&amp;ReductionPrioritySr'!$B$5:$AT$566,'Route_Detail&amp;Reduction_Priority'!AD$1,FALSE)))</f>
        <v/>
      </c>
      <c r="AE151" s="397" t="str">
        <f>IF($B151="","",IF(VLOOKUP($B151,'RouteDetail&amp;ReductionPrioritySr'!$B$5:$AT$566,'Route_Detail&amp;Reduction_Priority'!AE$1,FALSE)=0,"",VLOOKUP($B151,'RouteDetail&amp;ReductionPrioritySr'!$B$5:$AT$566,'Route_Detail&amp;Reduction_Priority'!AE$1,FALSE)))</f>
        <v>Metro’s RideShare or VanPool programs may be options.</v>
      </c>
      <c r="AF151" s="147">
        <f>IF($B151="","",IF(VLOOKUP($B151,'RouteDetail&amp;ReductionPrioritySr'!$B$5:$AT$566,'Route_Detail&amp;Reduction_Priority'!AF$1,FALSE)="","",VLOOKUP($B151,'RouteDetail&amp;ReductionPrioritySr'!$B$5:$AT$566,'Route_Detail&amp;Reduction_Priority'!AF$1,FALSE)))</f>
        <v>2</v>
      </c>
      <c r="AG151" s="147">
        <f>IF($B151="","",IF(VLOOKUP($B151,'RouteDetail&amp;ReductionPrioritySr'!$B$5:$AT$566,'Route_Detail&amp;Reduction_Priority'!AG$1,FALSE)="","",VLOOKUP($B151,'RouteDetail&amp;ReductionPrioritySr'!$B$5:$AT$566,'Route_Detail&amp;Reduction_Priority'!AG$1,FALSE)))</f>
        <v>1</v>
      </c>
      <c r="AH151" s="147">
        <f>IF($B151="","",IF(VLOOKUP($B151,'RouteDetail&amp;ReductionPrioritySr'!$B$5:$AT$566,'Route_Detail&amp;Reduction_Priority'!AH$1,FALSE)="","",VLOOKUP($B151,'RouteDetail&amp;ReductionPrioritySr'!$B$5:$AT$566,'Route_Detail&amp;Reduction_Priority'!AH$1,FALSE)))</f>
        <v>1</v>
      </c>
      <c r="AI151" s="147">
        <f>IF($B151="","",IF(VLOOKUP($B151,'RouteDetail&amp;ReductionPrioritySr'!$B$5:$AT$566,'Route_Detail&amp;Reduction_Priority'!AI$1,FALSE)="","",VLOOKUP($B151,'RouteDetail&amp;ReductionPrioritySr'!$B$5:$AT$566,'Route_Detail&amp;Reduction_Priority'!AI$1,FALSE)))</f>
        <v>1</v>
      </c>
      <c r="AJ151" s="147" t="str">
        <f>IF($B151="","",IF(VLOOKUP($B151,'RouteDetail&amp;ReductionPrioritySr'!$B$5:$AT$566,'Route_Detail&amp;Reduction_Priority'!AJ$1,FALSE)="","",VLOOKUP($B151,'RouteDetail&amp;ReductionPrioritySr'!$B$5:$AT$566,'Route_Detail&amp;Reduction_Priority'!AJ$1,FALSE)))</f>
        <v/>
      </c>
      <c r="AK151" s="147" t="str">
        <f>IF($B151="","",IF(VLOOKUP($B151,'RouteDetail&amp;ReductionPrioritySr'!$B$5:$AT$566,'Route_Detail&amp;Reduction_Priority'!AK$1,FALSE)="","",VLOOKUP($B151,'RouteDetail&amp;ReductionPrioritySr'!$B$5:$AT$566,'Route_Detail&amp;Reduction_Priority'!AK$1,FALSE)))</f>
        <v/>
      </c>
    </row>
    <row r="152" spans="1:37" ht="15" customHeight="1" x14ac:dyDescent="0.25">
      <c r="A152">
        <v>130</v>
      </c>
      <c r="B152" s="110">
        <f>IF(HLOOKUP($C$3,'Route by Jurisdiction'!$A$1:$AP$214,A152,FALSE)="","",HLOOKUP($C$3,'Route by Jurisdiction'!$A$1:$AP$214,A152,FALSE))</f>
        <v>204</v>
      </c>
      <c r="C152" s="110" t="str">
        <f>IF($B152="","",IF(VLOOKUP($B152,'RouteDetail&amp;ReductionPrioritySr'!$B$5:$T$566,'Route_Detail&amp;Reduction_Priority'!C$1,FALSE)="","",VLOOKUP($B152,'RouteDetail&amp;ReductionPrioritySr'!$B$5:$T$566,'Route_Detail&amp;Reduction_Priority'!C$1,FALSE)))</f>
        <v>204</v>
      </c>
      <c r="D152" s="71" t="str">
        <f>IF($B152="","",IF(VLOOKUP($B152,'RouteDetail&amp;ReductionPrioritySr'!$B$5:$T$566,'Route_Detail&amp;Reduction_Priority'!D$1,FALSE)="","",VLOOKUP($B152,'RouteDetail&amp;ReductionPrioritySr'!$B$5:$T$566,'Route_Detail&amp;Reduction_Priority'!D$1,FALSE)))</f>
        <v>South Mercer Island - Mercer Island P&amp;R via Island Crest</v>
      </c>
      <c r="E152" s="170" t="str">
        <f>IF($B152="","",IF(VLOOKUP($B152,'RouteDetail&amp;ReductionPrioritySr'!$B$5:$T$566,'Route_Detail&amp;Reduction_Priority'!E$1,FALSE)="","",VLOOKUP($B152,'RouteDetail&amp;ReductionPrioritySr'!$B$5:$T$566,'Route_Detail&amp;Reduction_Priority'!E$1,FALSE)))</f>
        <v xml:space="preserve"> </v>
      </c>
      <c r="F152" s="162" t="str">
        <f>IF($B152="","",IF(VLOOKUP($B152,'RouteDetail&amp;ReductionPrioritySr'!$B$5:$T$566,'Route_Detail&amp;Reduction_Priority'!F$1,FALSE)="","",VLOOKUP($B152,'RouteDetail&amp;ReductionPrioritySr'!$B$5:$T$566,'Route_Detail&amp;Reduction_Priority'!F$1,FALSE)))</f>
        <v xml:space="preserve"> </v>
      </c>
      <c r="G152" s="162">
        <f>IF($B152="","",IF(VLOOKUP($B152,'RouteDetail&amp;ReductionPrioritySr'!$B$5:$T$566,'Route_Detail&amp;Reduction_Priority'!G$1,FALSE)="","",VLOOKUP($B152,'RouteDetail&amp;ReductionPrioritySr'!$B$5:$T$566,'Route_Detail&amp;Reduction_Priority'!G$1,FALSE)))</f>
        <v>10.1</v>
      </c>
      <c r="H152" s="162">
        <f>IF($B152="","",IF(VLOOKUP($B152,'RouteDetail&amp;ReductionPrioritySr'!$B$5:$T$566,'Route_Detail&amp;Reduction_Priority'!H$1,FALSE)="","",VLOOKUP($B152,'RouteDetail&amp;ReductionPrioritySr'!$B$5:$T$566,'Route_Detail&amp;Reduction_Priority'!H$1,FALSE)))</f>
        <v>1.5</v>
      </c>
      <c r="I152" s="162" t="str">
        <f>IF($B152="","",IF(VLOOKUP($B152,'RouteDetail&amp;ReductionPrioritySr'!$B$5:$T$566,'Route_Detail&amp;Reduction_Priority'!I$1,FALSE)="","",VLOOKUP($B152,'RouteDetail&amp;ReductionPrioritySr'!$B$5:$T$566,'Route_Detail&amp;Reduction_Priority'!I$1,FALSE)))</f>
        <v xml:space="preserve"> </v>
      </c>
      <c r="J152" s="171" t="str">
        <f>IF($B152="","",IF(VLOOKUP($B152,'RouteDetail&amp;ReductionPrioritySr'!$B$5:$T$566,'Route_Detail&amp;Reduction_Priority'!J$1,FALSE)="","",VLOOKUP($B152,'RouteDetail&amp;ReductionPrioritySr'!$B$5:$T$566,'Route_Detail&amp;Reduction_Priority'!J$1,FALSE)))</f>
        <v xml:space="preserve"> </v>
      </c>
      <c r="K152" s="62">
        <f>IF($B152="","",IF(VLOOKUP($B152,'RouteDetail&amp;ReductionPrioritySr'!$B$5:$T$566,'Route_Detail&amp;Reduction_Priority'!K$1,FALSE)="","",VLOOKUP($B152,'RouteDetail&amp;ReductionPrioritySr'!$B$5:$T$566,'Route_Detail&amp;Reduction_Priority'!K$1,FALSE)))</f>
        <v>62</v>
      </c>
      <c r="L152" s="62" t="str">
        <f>IF($B152="","",IF(VLOOKUP($B152,'RouteDetail&amp;ReductionPrioritySr'!$B$5:$T$566,'Route_Detail&amp;Reduction_Priority'!L$1,FALSE)="","",VLOOKUP($B152,'RouteDetail&amp;ReductionPrioritySr'!$B$5:$T$566,'Route_Detail&amp;Reduction_Priority'!L$1,FALSE)))</f>
        <v>Local</v>
      </c>
      <c r="M152" s="110" t="str">
        <f>IF($B152="","",IF(VLOOKUP($B152,'RouteDetail&amp;ReductionPrioritySr'!$B$5:$T$566,'Route_Detail&amp;Reduction_Priority'!M$1,FALSE)="","",VLOOKUP($B152,'RouteDetail&amp;ReductionPrioritySr'!$B$5:$T$566,'Route_Detail&amp;Reduction_Priority'!M$1,FALSE)))</f>
        <v/>
      </c>
      <c r="N152" s="112" t="str">
        <f>IF($B152="","",IF(VLOOKUP($B152,'RouteDetail&amp;ReductionPrioritySr'!$B$5:$T$566,'Route_Detail&amp;Reduction_Priority'!N$1,FALSE)="","",VLOOKUP($B152,'RouteDetail&amp;ReductionPrioritySr'!$B$5:$T$566,'Route_Detail&amp;Reduction_Priority'!N$1,FALSE)))</f>
        <v/>
      </c>
      <c r="O152" s="110" t="str">
        <f>IF($B152="","",IF(VLOOKUP($B152,'RouteDetail&amp;ReductionPrioritySr'!$B$5:$T$566,'Route_Detail&amp;Reduction_Priority'!O$1,FALSE)="","",VLOOKUP($B152,'RouteDetail&amp;ReductionPrioritySr'!$B$5:$T$566,'Route_Detail&amp;Reduction_Priority'!O$1,FALSE)))</f>
        <v>At</v>
      </c>
      <c r="P152" s="111" t="str">
        <f>IF($B152="","",IF(VLOOKUP($B152,'RouteDetail&amp;ReductionPrioritySr'!$B$5:$T$566,'Route_Detail&amp;Reduction_Priority'!P$1,FALSE)="","",VLOOKUP($B152,'RouteDetail&amp;ReductionPrioritySr'!$B$5:$T$566,'Route_Detail&amp;Reduction_Priority'!P$1,FALSE)))</f>
        <v>Above</v>
      </c>
      <c r="Q152" s="112" t="str">
        <f>IF($B152="","",IF(VLOOKUP($B152,'RouteDetail&amp;ReductionPrioritySr'!$B$5:$T$566,'Route_Detail&amp;Reduction_Priority'!Q$1,FALSE)="","",VLOOKUP($B152,'RouteDetail&amp;ReductionPrioritySr'!$B$5:$T$566,'Route_Detail&amp;Reduction_Priority'!Q$1,FALSE)))</f>
        <v>At</v>
      </c>
      <c r="R152" s="110" t="str">
        <f>IF($B152="","",IF(VLOOKUP($B152,'RouteDetail&amp;ReductionPrioritySr'!$B$5:$T$566,'Route_Detail&amp;Reduction_Priority'!R$1,FALSE)="","",VLOOKUP($B152,'RouteDetail&amp;ReductionPrioritySr'!$B$5:$T$566,'Route_Detail&amp;Reduction_Priority'!R$1,FALSE)))</f>
        <v>-</v>
      </c>
      <c r="S152" s="111">
        <f>IF($B152="","",IF(VLOOKUP($B152,'RouteDetail&amp;ReductionPrioritySr'!$B$5:$T$566,'Route_Detail&amp;Reduction_Priority'!S$1,FALSE)="","",VLOOKUP($B152,'RouteDetail&amp;ReductionPrioritySr'!$B$5:$T$566,'Route_Detail&amp;Reduction_Priority'!S$1,FALSE)))</f>
        <v>1</v>
      </c>
      <c r="T152" s="175" t="str">
        <f>IF($B152="","",IF(VLOOKUP($B152,'RouteDetail&amp;ReductionPrioritySr'!$B$5:$T$566,'Route_Detail&amp;Reduction_Priority'!T$1,FALSE)="","",VLOOKUP($B152,'RouteDetail&amp;ReductionPrioritySr'!$B$5:$T$566,'Route_Detail&amp;Reduction_Priority'!T$1,FALSE)))</f>
        <v>-</v>
      </c>
      <c r="U152" s="348" t="str">
        <f>IF($B152="","",IF(VLOOKUP($B152,'RouteDetail&amp;ReductionPrioritySr'!$B$5:$AT$566,'Route_Detail&amp;Reduction_Priority'!U$1,FALSE)="","",VLOOKUP($B152,'RouteDetail&amp;ReductionPrioritySr'!$B$5:$AT$566,'Route_Detail&amp;Reduction_Priority'!U$1,FALSE)))</f>
        <v>Revised</v>
      </c>
      <c r="V152" s="53" t="str">
        <f>IF($B152="","",IF(VLOOKUP($B152,'RouteDetail&amp;ReductionPrioritySr'!$B$5:$AT$566,'Route_Detail&amp;Reduction_Priority'!V$1,FALSE)=0,"",VLOOKUP($B152,'RouteDetail&amp;ReductionPrioritySr'!$B$5:$AT$566,'Route_Detail&amp;Reduction_Priority'!V$1,FALSE)))</f>
        <v>Combining service</v>
      </c>
      <c r="W152" s="358">
        <f>IF($B152="","",IF(VLOOKUP($B152,'RouteDetail&amp;ReductionPrioritySr'!$B$5:$AT$566,'Route_Detail&amp;Reduction_Priority'!W$1,FALSE)=0,"",VLOOKUP($B152,'RouteDetail&amp;ReductionPrioritySr'!$B$5:$AT$566,'Route_Detail&amp;Reduction_Priority'!W$1,FALSE)))</f>
        <v>41883</v>
      </c>
      <c r="X152" s="395" t="str">
        <f>IF($B152="","",IF(VLOOKUP($B152,'RouteDetail&amp;ReductionPrioritySr'!$B$5:$AT$566,'Route_Detail&amp;Reduction_Priority'!X$1,FALSE)="","",VLOOKUP($B152,'RouteDetail&amp;ReductionPrioritySr'!$B$5:$AT$566,'Route_Detail&amp;Reduction_Priority'!X$1,FALSE)))</f>
        <v>Combine service with Route 202 and operate between 6:00 AM and 6:00 PM on weekdays.  
Operate service less often during the midday.
Eliminate weekend service.</v>
      </c>
      <c r="Y152" s="110">
        <f>IF($B152="","",IF(VLOOKUP($B152,'RouteDetail&amp;ReductionPrioritySr'!$B$5:$AT$566,'Route_Detail&amp;Reduction_Priority'!Y$1,FALSE)="","",VLOOKUP($B152,'RouteDetail&amp;ReductionPrioritySr'!$B$5:$AT$566,'Route_Detail&amp;Reduction_Priority'!Y$1,FALSE)))</f>
        <v>30</v>
      </c>
      <c r="Z152" s="178">
        <f>IF($B152="","",IF(VLOOKUP($B152,'RouteDetail&amp;ReductionPrioritySr'!$B$5:$AT$566,'Route_Detail&amp;Reduction_Priority'!Z$1,FALSE)="","",VLOOKUP($B152,'RouteDetail&amp;ReductionPrioritySr'!$B$5:$AT$566,'Route_Detail&amp;Reduction_Priority'!Z$1,FALSE)))</f>
        <v>60</v>
      </c>
      <c r="AA152" s="178" t="str">
        <f>IF($B152="","",IF(VLOOKUP($B152,'RouteDetail&amp;ReductionPrioritySr'!$B$5:$AT$566,'Route_Detail&amp;Reduction_Priority'!AA$1,FALSE)="","",VLOOKUP($B152,'RouteDetail&amp;ReductionPrioritySr'!$B$5:$AT$566,'Route_Detail&amp;Reduction_Priority'!AA$1,FALSE)))</f>
        <v/>
      </c>
      <c r="AB152" s="178" t="str">
        <f>IF($B152="","",IF(VLOOKUP($B152,'RouteDetail&amp;ReductionPrioritySr'!$B$5:$AT$566,'Route_Detail&amp;Reduction_Priority'!AB$1,FALSE)="","",VLOOKUP($B152,'RouteDetail&amp;ReductionPrioritySr'!$B$5:$AT$566,'Route_Detail&amp;Reduction_Priority'!AB$1,FALSE)))</f>
        <v>-</v>
      </c>
      <c r="AC152" s="178" t="str">
        <f>IF($B152="","",IF(VLOOKUP($B152,'RouteDetail&amp;ReductionPrioritySr'!$B$5:$AT$566,'Route_Detail&amp;Reduction_Priority'!AC$1,FALSE)="","",VLOOKUP($B152,'RouteDetail&amp;ReductionPrioritySr'!$B$5:$AT$566,'Route_Detail&amp;Reduction_Priority'!AC$1,FALSE)))</f>
        <v>-</v>
      </c>
      <c r="AD152" s="350" t="str">
        <f>IF($B152="","",IF(VLOOKUP($B152,'RouteDetail&amp;ReductionPrioritySr'!$B$5:$AT$566,'Route_Detail&amp;Reduction_Priority'!AD$1,FALSE)=0,"",VLOOKUP($B152,'RouteDetail&amp;ReductionPrioritySr'!$B$5:$AT$566,'Route_Detail&amp;Reduction_Priority'!AD$1,FALSE)))</f>
        <v>Before 6:00 PM</v>
      </c>
      <c r="AE152" s="397" t="str">
        <f>IF($B152="","",IF(VLOOKUP($B152,'RouteDetail&amp;ReductionPrioritySr'!$B$5:$AT$566,'Route_Detail&amp;Reduction_Priority'!AE$1,FALSE)=0,"",VLOOKUP($B152,'RouteDetail&amp;ReductionPrioritySr'!$B$5:$AT$566,'Route_Detail&amp;Reduction_Priority'!AE$1,FALSE)))</f>
        <v/>
      </c>
      <c r="AF152" s="147" t="str">
        <f>IF($B152="","",IF(VLOOKUP($B152,'RouteDetail&amp;ReductionPrioritySr'!$B$5:$AT$566,'Route_Detail&amp;Reduction_Priority'!AF$1,FALSE)="","",VLOOKUP($B152,'RouteDetail&amp;ReductionPrioritySr'!$B$5:$AT$566,'Route_Detail&amp;Reduction_Priority'!AF$1,FALSE)))</f>
        <v/>
      </c>
      <c r="AG152" s="147" t="str">
        <f>IF($B152="","",IF(VLOOKUP($B152,'RouteDetail&amp;ReductionPrioritySr'!$B$5:$AT$566,'Route_Detail&amp;Reduction_Priority'!AG$1,FALSE)="","",VLOOKUP($B152,'RouteDetail&amp;ReductionPrioritySr'!$B$5:$AT$566,'Route_Detail&amp;Reduction_Priority'!AG$1,FALSE)))</f>
        <v/>
      </c>
      <c r="AH152" s="147">
        <f>IF($B152="","",IF(VLOOKUP($B152,'RouteDetail&amp;ReductionPrioritySr'!$B$5:$AT$566,'Route_Detail&amp;Reduction_Priority'!AH$1,FALSE)="","",VLOOKUP($B152,'RouteDetail&amp;ReductionPrioritySr'!$B$5:$AT$566,'Route_Detail&amp;Reduction_Priority'!AH$1,FALSE)))</f>
        <v>1</v>
      </c>
      <c r="AI152" s="147">
        <f>IF($B152="","",IF(VLOOKUP($B152,'RouteDetail&amp;ReductionPrioritySr'!$B$5:$AT$566,'Route_Detail&amp;Reduction_Priority'!AI$1,FALSE)="","",VLOOKUP($B152,'RouteDetail&amp;ReductionPrioritySr'!$B$5:$AT$566,'Route_Detail&amp;Reduction_Priority'!AI$1,FALSE)))</f>
        <v>1</v>
      </c>
      <c r="AJ152" s="147" t="str">
        <f>IF($B152="","",IF(VLOOKUP($B152,'RouteDetail&amp;ReductionPrioritySr'!$B$5:$AT$566,'Route_Detail&amp;Reduction_Priority'!AJ$1,FALSE)="","",VLOOKUP($B152,'RouteDetail&amp;ReductionPrioritySr'!$B$5:$AT$566,'Route_Detail&amp;Reduction_Priority'!AJ$1,FALSE)))</f>
        <v/>
      </c>
      <c r="AK152" s="147" t="str">
        <f>IF($B152="","",IF(VLOOKUP($B152,'RouteDetail&amp;ReductionPrioritySr'!$B$5:$AT$566,'Route_Detail&amp;Reduction_Priority'!AK$1,FALSE)="","",VLOOKUP($B152,'RouteDetail&amp;ReductionPrioritySr'!$B$5:$AT$566,'Route_Detail&amp;Reduction_Priority'!AK$1,FALSE)))</f>
        <v/>
      </c>
    </row>
    <row r="153" spans="1:37" ht="15" customHeight="1" x14ac:dyDescent="0.25">
      <c r="A153">
        <v>131</v>
      </c>
      <c r="B153" s="110" t="str">
        <f>IF(HLOOKUP($C$3,'Route by Jurisdiction'!$A$1:$AP$214,A153,FALSE)="","",HLOOKUP($C$3,'Route by Jurisdiction'!$A$1:$AP$214,A153,FALSE))</f>
        <v>205EX</v>
      </c>
      <c r="C153" s="110" t="str">
        <f>IF($B153="","",IF(VLOOKUP($B153,'RouteDetail&amp;ReductionPrioritySr'!$B$5:$T$566,'Route_Detail&amp;Reduction_Priority'!C$1,FALSE)="","",VLOOKUP($B153,'RouteDetail&amp;ReductionPrioritySr'!$B$5:$T$566,'Route_Detail&amp;Reduction_Priority'!C$1,FALSE)))</f>
        <v>205EX*</v>
      </c>
      <c r="D153" s="71" t="str">
        <f>IF($B153="","",IF(VLOOKUP($B153,'RouteDetail&amp;ReductionPrioritySr'!$B$5:$T$566,'Route_Detail&amp;Reduction_Priority'!D$1,FALSE)="","",VLOOKUP($B153,'RouteDetail&amp;ReductionPrioritySr'!$B$5:$T$566,'Route_Detail&amp;Reduction_Priority'!D$1,FALSE)))</f>
        <v>South Mercer Island - First Hill - University District</v>
      </c>
      <c r="E153" s="170">
        <f>IF($B153="","",IF(VLOOKUP($B153,'RouteDetail&amp;ReductionPrioritySr'!$B$5:$T$566,'Route_Detail&amp;Reduction_Priority'!E$1,FALSE)="","",VLOOKUP($B153,'RouteDetail&amp;ReductionPrioritySr'!$B$5:$T$566,'Route_Detail&amp;Reduction_Priority'!E$1,FALSE)))</f>
        <v>19</v>
      </c>
      <c r="F153" s="162">
        <f>IF($B153="","",IF(VLOOKUP($B153,'RouteDetail&amp;ReductionPrioritySr'!$B$5:$T$566,'Route_Detail&amp;Reduction_Priority'!F$1,FALSE)="","",VLOOKUP($B153,'RouteDetail&amp;ReductionPrioritySr'!$B$5:$T$566,'Route_Detail&amp;Reduction_Priority'!F$1,FALSE)))</f>
        <v>5.5</v>
      </c>
      <c r="G153" s="162" t="str">
        <f>IF($B153="","",IF(VLOOKUP($B153,'RouteDetail&amp;ReductionPrioritySr'!$B$5:$T$566,'Route_Detail&amp;Reduction_Priority'!G$1,FALSE)="","",VLOOKUP($B153,'RouteDetail&amp;ReductionPrioritySr'!$B$5:$T$566,'Route_Detail&amp;Reduction_Priority'!G$1,FALSE)))</f>
        <v xml:space="preserve"> </v>
      </c>
      <c r="H153" s="162" t="str">
        <f>IF($B153="","",IF(VLOOKUP($B153,'RouteDetail&amp;ReductionPrioritySr'!$B$5:$T$566,'Route_Detail&amp;Reduction_Priority'!H$1,FALSE)="","",VLOOKUP($B153,'RouteDetail&amp;ReductionPrioritySr'!$B$5:$T$566,'Route_Detail&amp;Reduction_Priority'!H$1,FALSE)))</f>
        <v xml:space="preserve"> </v>
      </c>
      <c r="I153" s="162" t="str">
        <f>IF($B153="","",IF(VLOOKUP($B153,'RouteDetail&amp;ReductionPrioritySr'!$B$5:$T$566,'Route_Detail&amp;Reduction_Priority'!I$1,FALSE)="","",VLOOKUP($B153,'RouteDetail&amp;ReductionPrioritySr'!$B$5:$T$566,'Route_Detail&amp;Reduction_Priority'!I$1,FALSE)))</f>
        <v xml:space="preserve"> </v>
      </c>
      <c r="J153" s="171" t="str">
        <f>IF($B153="","",IF(VLOOKUP($B153,'RouteDetail&amp;ReductionPrioritySr'!$B$5:$T$566,'Route_Detail&amp;Reduction_Priority'!J$1,FALSE)="","",VLOOKUP($B153,'RouteDetail&amp;ReductionPrioritySr'!$B$5:$T$566,'Route_Detail&amp;Reduction_Priority'!J$1,FALSE)))</f>
        <v xml:space="preserve"> </v>
      </c>
      <c r="K153" s="62" t="str">
        <f>IF($B153="","",IF(VLOOKUP($B153,'RouteDetail&amp;ReductionPrioritySr'!$B$5:$T$566,'Route_Detail&amp;Reduction_Priority'!K$1,FALSE)="","",VLOOKUP($B153,'RouteDetail&amp;ReductionPrioritySr'!$B$5:$T$566,'Route_Detail&amp;Reduction_Priority'!K$1,FALSE)))</f>
        <v>Peak</v>
      </c>
      <c r="L153" s="62" t="str">
        <f>IF($B153="","",IF(VLOOKUP($B153,'RouteDetail&amp;ReductionPrioritySr'!$B$5:$T$566,'Route_Detail&amp;Reduction_Priority'!L$1,FALSE)="","",VLOOKUP($B153,'RouteDetail&amp;ReductionPrioritySr'!$B$5:$T$566,'Route_Detail&amp;Reduction_Priority'!L$1,FALSE)))</f>
        <v>Peak</v>
      </c>
      <c r="M153" s="110" t="str">
        <f>IF($B153="","",IF(VLOOKUP($B153,'RouteDetail&amp;ReductionPrioritySr'!$B$5:$T$566,'Route_Detail&amp;Reduction_Priority'!M$1,FALSE)="","",VLOOKUP($B153,'RouteDetail&amp;ReductionPrioritySr'!$B$5:$T$566,'Route_Detail&amp;Reduction_Priority'!M$1,FALSE)))</f>
        <v>No</v>
      </c>
      <c r="N153" s="112" t="str">
        <f>IF($B153="","",IF(VLOOKUP($B153,'RouteDetail&amp;ReductionPrioritySr'!$B$5:$T$566,'Route_Detail&amp;Reduction_Priority'!N$1,FALSE)="","",VLOOKUP($B153,'RouteDetail&amp;ReductionPrioritySr'!$B$5:$T$566,'Route_Detail&amp;Reduction_Priority'!N$1,FALSE)))</f>
        <v>No</v>
      </c>
      <c r="O153" s="110" t="str">
        <f>IF($B153="","",IF(VLOOKUP($B153,'RouteDetail&amp;ReductionPrioritySr'!$B$5:$T$566,'Route_Detail&amp;Reduction_Priority'!O$1,FALSE)="","",VLOOKUP($B153,'RouteDetail&amp;ReductionPrioritySr'!$B$5:$T$566,'Route_Detail&amp;Reduction_Priority'!O$1,FALSE)))</f>
        <v>Peak</v>
      </c>
      <c r="P153" s="111" t="str">
        <f>IF($B153="","",IF(VLOOKUP($B153,'RouteDetail&amp;ReductionPrioritySr'!$B$5:$T$566,'Route_Detail&amp;Reduction_Priority'!P$1,FALSE)="","",VLOOKUP($B153,'RouteDetail&amp;ReductionPrioritySr'!$B$5:$T$566,'Route_Detail&amp;Reduction_Priority'!P$1,FALSE)))</f>
        <v>Peak</v>
      </c>
      <c r="Q153" s="112" t="str">
        <f>IF($B153="","",IF(VLOOKUP($B153,'RouteDetail&amp;ReductionPrioritySr'!$B$5:$T$566,'Route_Detail&amp;Reduction_Priority'!Q$1,FALSE)="","",VLOOKUP($B153,'RouteDetail&amp;ReductionPrioritySr'!$B$5:$T$566,'Route_Detail&amp;Reduction_Priority'!Q$1,FALSE)))</f>
        <v>Peak</v>
      </c>
      <c r="R153" s="110">
        <f>IF($B153="","",IF(VLOOKUP($B153,'RouteDetail&amp;ReductionPrioritySr'!$B$5:$T$566,'Route_Detail&amp;Reduction_Priority'!R$1,FALSE)="","",VLOOKUP($B153,'RouteDetail&amp;ReductionPrioritySr'!$B$5:$T$566,'Route_Detail&amp;Reduction_Priority'!R$1,FALSE)))</f>
        <v>1</v>
      </c>
      <c r="S153" s="111" t="str">
        <f>IF($B153="","",IF(VLOOKUP($B153,'RouteDetail&amp;ReductionPrioritySr'!$B$5:$T$566,'Route_Detail&amp;Reduction_Priority'!S$1,FALSE)="","",VLOOKUP($B153,'RouteDetail&amp;ReductionPrioritySr'!$B$5:$T$566,'Route_Detail&amp;Reduction_Priority'!S$1,FALSE)))</f>
        <v>-</v>
      </c>
      <c r="T153" s="175" t="str">
        <f>IF($B153="","",IF(VLOOKUP($B153,'RouteDetail&amp;ReductionPrioritySr'!$B$5:$T$566,'Route_Detail&amp;Reduction_Priority'!T$1,FALSE)="","",VLOOKUP($B153,'RouteDetail&amp;ReductionPrioritySr'!$B$5:$T$566,'Route_Detail&amp;Reduction_Priority'!T$1,FALSE)))</f>
        <v>-</v>
      </c>
      <c r="U153" s="348" t="str">
        <f>IF($B153="","",IF(VLOOKUP($B153,'RouteDetail&amp;ReductionPrioritySr'!$B$5:$AT$566,'Route_Detail&amp;Reduction_Priority'!U$1,FALSE)="","",VLOOKUP($B153,'RouteDetail&amp;ReductionPrioritySr'!$B$5:$AT$566,'Route_Detail&amp;Reduction_Priority'!U$1,FALSE)))</f>
        <v>Deleted</v>
      </c>
      <c r="V153" s="53" t="str">
        <f>IF($B153="","",IF(VLOOKUP($B153,'RouteDetail&amp;ReductionPrioritySr'!$B$5:$AT$566,'Route_Detail&amp;Reduction_Priority'!V$1,FALSE)=0,"",VLOOKUP($B153,'RouteDetail&amp;ReductionPrioritySr'!$B$5:$AT$566,'Route_Detail&amp;Reduction_Priority'!V$1,FALSE)))</f>
        <v>Low performing</v>
      </c>
      <c r="W153" s="358">
        <f>IF($B153="","",IF(VLOOKUP($B153,'RouteDetail&amp;ReductionPrioritySr'!$B$5:$AT$566,'Route_Detail&amp;Reduction_Priority'!W$1,FALSE)=0,"",VLOOKUP($B153,'RouteDetail&amp;ReductionPrioritySr'!$B$5:$AT$566,'Route_Detail&amp;Reduction_Priority'!W$1,FALSE)))</f>
        <v>41883</v>
      </c>
      <c r="X153" s="395" t="str">
        <f>IF($B153="","",IF(VLOOKUP($B153,'RouteDetail&amp;ReductionPrioritySr'!$B$5:$AT$566,'Route_Detail&amp;Reduction_Priority'!X$1,FALSE)="","",VLOOKUP($B153,'RouteDetail&amp;ReductionPrioritySr'!$B$5:$AT$566,'Route_Detail&amp;Reduction_Priority'!X$1,FALSE)))</f>
        <v>Delete</v>
      </c>
      <c r="Y153" s="110" t="str">
        <f>IF($B153="","",IF(VLOOKUP($B153,'RouteDetail&amp;ReductionPrioritySr'!$B$5:$AT$566,'Route_Detail&amp;Reduction_Priority'!Y$1,FALSE)="","",VLOOKUP($B153,'RouteDetail&amp;ReductionPrioritySr'!$B$5:$AT$566,'Route_Detail&amp;Reduction_Priority'!Y$1,FALSE)))</f>
        <v/>
      </c>
      <c r="Z153" s="178" t="str">
        <f>IF($B153="","",IF(VLOOKUP($B153,'RouteDetail&amp;ReductionPrioritySr'!$B$5:$AT$566,'Route_Detail&amp;Reduction_Priority'!Z$1,FALSE)="","",VLOOKUP($B153,'RouteDetail&amp;ReductionPrioritySr'!$B$5:$AT$566,'Route_Detail&amp;Reduction_Priority'!Z$1,FALSE)))</f>
        <v/>
      </c>
      <c r="AA153" s="178" t="str">
        <f>IF($B153="","",IF(VLOOKUP($B153,'RouteDetail&amp;ReductionPrioritySr'!$B$5:$AT$566,'Route_Detail&amp;Reduction_Priority'!AA$1,FALSE)="","",VLOOKUP($B153,'RouteDetail&amp;ReductionPrioritySr'!$B$5:$AT$566,'Route_Detail&amp;Reduction_Priority'!AA$1,FALSE)))</f>
        <v/>
      </c>
      <c r="AB153" s="178" t="str">
        <f>IF($B153="","",IF(VLOOKUP($B153,'RouteDetail&amp;ReductionPrioritySr'!$B$5:$AT$566,'Route_Detail&amp;Reduction_Priority'!AB$1,FALSE)="","",VLOOKUP($B153,'RouteDetail&amp;ReductionPrioritySr'!$B$5:$AT$566,'Route_Detail&amp;Reduction_Priority'!AB$1,FALSE)))</f>
        <v/>
      </c>
      <c r="AC153" s="178" t="str">
        <f>IF($B153="","",IF(VLOOKUP($B153,'RouteDetail&amp;ReductionPrioritySr'!$B$5:$AT$566,'Route_Detail&amp;Reduction_Priority'!AC$1,FALSE)="","",VLOOKUP($B153,'RouteDetail&amp;ReductionPrioritySr'!$B$5:$AT$566,'Route_Detail&amp;Reduction_Priority'!AC$1,FALSE)))</f>
        <v/>
      </c>
      <c r="AD153" s="350" t="str">
        <f>IF($B153="","",IF(VLOOKUP($B153,'RouteDetail&amp;ReductionPrioritySr'!$B$5:$AT$566,'Route_Detail&amp;Reduction_Priority'!AD$1,FALSE)=0,"",VLOOKUP($B153,'RouteDetail&amp;ReductionPrioritySr'!$B$5:$AT$566,'Route_Detail&amp;Reduction_Priority'!AD$1,FALSE)))</f>
        <v/>
      </c>
      <c r="AE153" s="397" t="str">
        <f>IF($B153="","",IF(VLOOKUP($B153,'RouteDetail&amp;ReductionPrioritySr'!$B$5:$AT$566,'Route_Detail&amp;Reduction_Priority'!AE$1,FALSE)=0,"",VLOOKUP($B153,'RouteDetail&amp;ReductionPrioritySr'!$B$5:$AT$566,'Route_Detail&amp;Reduction_Priority'!AE$1,FALSE)))</f>
        <v>Use revised Route 204 and connect with Route 216 (unchanged) or with Sound Transit routes 550 or 554 for downtown Seattle and connections to First Hill or the University District.</v>
      </c>
      <c r="AF153" s="147">
        <f>IF($B153="","",IF(VLOOKUP($B153,'RouteDetail&amp;ReductionPrioritySr'!$B$5:$AT$566,'Route_Detail&amp;Reduction_Priority'!AF$1,FALSE)="","",VLOOKUP($B153,'RouteDetail&amp;ReductionPrioritySr'!$B$5:$AT$566,'Route_Detail&amp;Reduction_Priority'!AF$1,FALSE)))</f>
        <v>1</v>
      </c>
      <c r="AG153" s="147">
        <f>IF($B153="","",IF(VLOOKUP($B153,'RouteDetail&amp;ReductionPrioritySr'!$B$5:$AT$566,'Route_Detail&amp;Reduction_Priority'!AG$1,FALSE)="","",VLOOKUP($B153,'RouteDetail&amp;ReductionPrioritySr'!$B$5:$AT$566,'Route_Detail&amp;Reduction_Priority'!AG$1,FALSE)))</f>
        <v>1</v>
      </c>
      <c r="AH153" s="147" t="str">
        <f>IF($B153="","",IF(VLOOKUP($B153,'RouteDetail&amp;ReductionPrioritySr'!$B$5:$AT$566,'Route_Detail&amp;Reduction_Priority'!AH$1,FALSE)="","",VLOOKUP($B153,'RouteDetail&amp;ReductionPrioritySr'!$B$5:$AT$566,'Route_Detail&amp;Reduction_Priority'!AH$1,FALSE)))</f>
        <v/>
      </c>
      <c r="AI153" s="147" t="str">
        <f>IF($B153="","",IF(VLOOKUP($B153,'RouteDetail&amp;ReductionPrioritySr'!$B$5:$AT$566,'Route_Detail&amp;Reduction_Priority'!AI$1,FALSE)="","",VLOOKUP($B153,'RouteDetail&amp;ReductionPrioritySr'!$B$5:$AT$566,'Route_Detail&amp;Reduction_Priority'!AI$1,FALSE)))</f>
        <v/>
      </c>
      <c r="AJ153" s="147" t="str">
        <f>IF($B153="","",IF(VLOOKUP($B153,'RouteDetail&amp;ReductionPrioritySr'!$B$5:$AT$566,'Route_Detail&amp;Reduction_Priority'!AJ$1,FALSE)="","",VLOOKUP($B153,'RouteDetail&amp;ReductionPrioritySr'!$B$5:$AT$566,'Route_Detail&amp;Reduction_Priority'!AJ$1,FALSE)))</f>
        <v/>
      </c>
      <c r="AK153" s="147" t="str">
        <f>IF($B153="","",IF(VLOOKUP($B153,'RouteDetail&amp;ReductionPrioritySr'!$B$5:$AT$566,'Route_Detail&amp;Reduction_Priority'!AK$1,FALSE)="","",VLOOKUP($B153,'RouteDetail&amp;ReductionPrioritySr'!$B$5:$AT$566,'Route_Detail&amp;Reduction_Priority'!AK$1,FALSE)))</f>
        <v/>
      </c>
    </row>
    <row r="154" spans="1:37" ht="15" customHeight="1" x14ac:dyDescent="0.25">
      <c r="A154">
        <v>132</v>
      </c>
      <c r="B154" s="110">
        <f>IF(HLOOKUP($C$3,'Route by Jurisdiction'!$A$1:$AP$214,A154,FALSE)="","",HLOOKUP($C$3,'Route by Jurisdiction'!$A$1:$AP$214,A154,FALSE))</f>
        <v>208</v>
      </c>
      <c r="C154" s="110">
        <f>IF($B154="","",IF(VLOOKUP($B154,'RouteDetail&amp;ReductionPrioritySr'!$B$5:$T$566,'Route_Detail&amp;Reduction_Priority'!C$1,FALSE)="","",VLOOKUP($B154,'RouteDetail&amp;ReductionPrioritySr'!$B$5:$T$566,'Route_Detail&amp;Reduction_Priority'!C$1,FALSE)))</f>
        <v>208</v>
      </c>
      <c r="D154" s="71" t="str">
        <f>IF($B154="","",IF(VLOOKUP($B154,'RouteDetail&amp;ReductionPrioritySr'!$B$5:$T$566,'Route_Detail&amp;Reduction_Priority'!D$1,FALSE)="","",VLOOKUP($B154,'RouteDetail&amp;ReductionPrioritySr'!$B$5:$T$566,'Route_Detail&amp;Reduction_Priority'!D$1,FALSE)))</f>
        <v>North Bend - Snoqualamie - Issaquah</v>
      </c>
      <c r="E154" s="170" t="str">
        <f>IF($B154="","",IF(VLOOKUP($B154,'RouteDetail&amp;ReductionPrioritySr'!$B$5:$T$566,'Route_Detail&amp;Reduction_Priority'!E$1,FALSE)="","",VLOOKUP($B154,'RouteDetail&amp;ReductionPrioritySr'!$B$5:$T$566,'Route_Detail&amp;Reduction_Priority'!E$1,FALSE)))</f>
        <v/>
      </c>
      <c r="F154" s="162" t="str">
        <f>IF($B154="","",IF(VLOOKUP($B154,'RouteDetail&amp;ReductionPrioritySr'!$B$5:$T$566,'Route_Detail&amp;Reduction_Priority'!F$1,FALSE)="","",VLOOKUP($B154,'RouteDetail&amp;ReductionPrioritySr'!$B$5:$T$566,'Route_Detail&amp;Reduction_Priority'!F$1,FALSE)))</f>
        <v/>
      </c>
      <c r="G154" s="162" t="str">
        <f>IF($B154="","",IF(VLOOKUP($B154,'RouteDetail&amp;ReductionPrioritySr'!$B$5:$T$566,'Route_Detail&amp;Reduction_Priority'!G$1,FALSE)="","",VLOOKUP($B154,'RouteDetail&amp;ReductionPrioritySr'!$B$5:$T$566,'Route_Detail&amp;Reduction_Priority'!G$1,FALSE)))</f>
        <v/>
      </c>
      <c r="H154" s="162" t="str">
        <f>IF($B154="","",IF(VLOOKUP($B154,'RouteDetail&amp;ReductionPrioritySr'!$B$5:$T$566,'Route_Detail&amp;Reduction_Priority'!H$1,FALSE)="","",VLOOKUP($B154,'RouteDetail&amp;ReductionPrioritySr'!$B$5:$T$566,'Route_Detail&amp;Reduction_Priority'!H$1,FALSE)))</f>
        <v/>
      </c>
      <c r="I154" s="162" t="str">
        <f>IF($B154="","",IF(VLOOKUP($B154,'RouteDetail&amp;ReductionPrioritySr'!$B$5:$T$566,'Route_Detail&amp;Reduction_Priority'!I$1,FALSE)="","",VLOOKUP($B154,'RouteDetail&amp;ReductionPrioritySr'!$B$5:$T$566,'Route_Detail&amp;Reduction_Priority'!I$1,FALSE)))</f>
        <v/>
      </c>
      <c r="J154" s="171" t="str">
        <f>IF($B154="","",IF(VLOOKUP($B154,'RouteDetail&amp;ReductionPrioritySr'!$B$5:$T$566,'Route_Detail&amp;Reduction_Priority'!J$1,FALSE)="","",VLOOKUP($B154,'RouteDetail&amp;ReductionPrioritySr'!$B$5:$T$566,'Route_Detail&amp;Reduction_Priority'!J$1,FALSE)))</f>
        <v/>
      </c>
      <c r="K154" s="62" t="str">
        <f>IF($B154="","",IF(VLOOKUP($B154,'RouteDetail&amp;ReductionPrioritySr'!$B$5:$T$566,'Route_Detail&amp;Reduction_Priority'!K$1,FALSE)="","",VLOOKUP($B154,'RouteDetail&amp;ReductionPrioritySr'!$B$5:$T$566,'Route_Detail&amp;Reduction_Priority'!K$1,FALSE)))</f>
        <v/>
      </c>
      <c r="L154" s="62" t="str">
        <f>IF($B154="","",IF(VLOOKUP($B154,'RouteDetail&amp;ReductionPrioritySr'!$B$5:$T$566,'Route_Detail&amp;Reduction_Priority'!L$1,FALSE)="","",VLOOKUP($B154,'RouteDetail&amp;ReductionPrioritySr'!$B$5:$T$566,'Route_Detail&amp;Reduction_Priority'!L$1,FALSE)))</f>
        <v>New| Fall 2013</v>
      </c>
      <c r="M154" s="110" t="str">
        <f>IF($B154="","",IF(VLOOKUP($B154,'RouteDetail&amp;ReductionPrioritySr'!$B$5:$T$566,'Route_Detail&amp;Reduction_Priority'!M$1,FALSE)="","",VLOOKUP($B154,'RouteDetail&amp;ReductionPrioritySr'!$B$5:$T$566,'Route_Detail&amp;Reduction_Priority'!M$1,FALSE)))</f>
        <v/>
      </c>
      <c r="N154" s="112" t="str">
        <f>IF($B154="","",IF(VLOOKUP($B154,'RouteDetail&amp;ReductionPrioritySr'!$B$5:$T$566,'Route_Detail&amp;Reduction_Priority'!N$1,FALSE)="","",VLOOKUP($B154,'RouteDetail&amp;ReductionPrioritySr'!$B$5:$T$566,'Route_Detail&amp;Reduction_Priority'!N$1,FALSE)))</f>
        <v/>
      </c>
      <c r="O154" s="110" t="str">
        <f>IF($B154="","",IF(VLOOKUP($B154,'RouteDetail&amp;ReductionPrioritySr'!$B$5:$T$566,'Route_Detail&amp;Reduction_Priority'!O$1,FALSE)="","",VLOOKUP($B154,'RouteDetail&amp;ReductionPrioritySr'!$B$5:$T$566,'Route_Detail&amp;Reduction_Priority'!O$1,FALSE)))</f>
        <v/>
      </c>
      <c r="P154" s="111" t="str">
        <f>IF($B154="","",IF(VLOOKUP($B154,'RouteDetail&amp;ReductionPrioritySr'!$B$5:$T$566,'Route_Detail&amp;Reduction_Priority'!P$1,FALSE)="","",VLOOKUP($B154,'RouteDetail&amp;ReductionPrioritySr'!$B$5:$T$566,'Route_Detail&amp;Reduction_Priority'!P$1,FALSE)))</f>
        <v/>
      </c>
      <c r="Q154" s="112" t="str">
        <f>IF($B154="","",IF(VLOOKUP($B154,'RouteDetail&amp;ReductionPrioritySr'!$B$5:$T$566,'Route_Detail&amp;Reduction_Priority'!Q$1,FALSE)="","",VLOOKUP($B154,'RouteDetail&amp;ReductionPrioritySr'!$B$5:$T$566,'Route_Detail&amp;Reduction_Priority'!Q$1,FALSE)))</f>
        <v/>
      </c>
      <c r="R154" s="110" t="str">
        <f>IF($B154="","",IF(VLOOKUP($B154,'RouteDetail&amp;ReductionPrioritySr'!$B$5:$T$566,'Route_Detail&amp;Reduction_Priority'!R$1,FALSE)="","",VLOOKUP($B154,'RouteDetail&amp;ReductionPrioritySr'!$B$5:$T$566,'Route_Detail&amp;Reduction_Priority'!R$1,FALSE)))</f>
        <v/>
      </c>
      <c r="S154" s="111" t="str">
        <f>IF($B154="","",IF(VLOOKUP($B154,'RouteDetail&amp;ReductionPrioritySr'!$B$5:$T$566,'Route_Detail&amp;Reduction_Priority'!S$1,FALSE)="","",VLOOKUP($B154,'RouteDetail&amp;ReductionPrioritySr'!$B$5:$T$566,'Route_Detail&amp;Reduction_Priority'!S$1,FALSE)))</f>
        <v/>
      </c>
      <c r="T154" s="175" t="str">
        <f>IF($B154="","",IF(VLOOKUP($B154,'RouteDetail&amp;ReductionPrioritySr'!$B$5:$T$566,'Route_Detail&amp;Reduction_Priority'!T$1,FALSE)="","",VLOOKUP($B154,'RouteDetail&amp;ReductionPrioritySr'!$B$5:$T$566,'Route_Detail&amp;Reduction_Priority'!T$1,FALSE)))</f>
        <v/>
      </c>
      <c r="U154" s="348" t="str">
        <f>IF($B154="","",IF(VLOOKUP($B154,'RouteDetail&amp;ReductionPrioritySr'!$B$5:$AT$566,'Route_Detail&amp;Reduction_Priority'!U$1,FALSE)="","",VLOOKUP($B154,'RouteDetail&amp;ReductionPrioritySr'!$B$5:$AT$566,'Route_Detail&amp;Reduction_Priority'!U$1,FALSE)))</f>
        <v>Revised</v>
      </c>
      <c r="V154" s="53" t="str">
        <f>IF($B154="","",IF(VLOOKUP($B154,'RouteDetail&amp;ReductionPrioritySr'!$B$5:$AT$566,'Route_Detail&amp;Reduction_Priority'!V$1,FALSE)=0,"",VLOOKUP($B154,'RouteDetail&amp;ReductionPrioritySr'!$B$5:$AT$566,'Route_Detail&amp;Reduction_Priority'!V$1,FALSE)))</f>
        <v>Lowest performing</v>
      </c>
      <c r="W154" s="358">
        <f>IF($B154="","",IF(VLOOKUP($B154,'RouteDetail&amp;ReductionPrioritySr'!$B$5:$AT$566,'Route_Detail&amp;Reduction_Priority'!W$1,FALSE)=0,"",VLOOKUP($B154,'RouteDetail&amp;ReductionPrioritySr'!$B$5:$AT$566,'Route_Detail&amp;Reduction_Priority'!W$1,FALSE)))</f>
        <v>41883</v>
      </c>
      <c r="X154" s="395" t="str">
        <f>IF($B154="","",IF(VLOOKUP($B154,'RouteDetail&amp;ReductionPrioritySr'!$B$5:$AT$566,'Route_Detail&amp;Reduction_Priority'!X$1,FALSE)="","",VLOOKUP($B154,'RouteDetail&amp;ReductionPrioritySr'!$B$5:$AT$566,'Route_Detail&amp;Reduction_Priority'!X$1,FALSE)))</f>
        <v>Operate service less often.
Operate in both directions during commute hours since routes 209 and 215 would no longer operate.</v>
      </c>
      <c r="Y154" s="110">
        <f>IF($B154="","",IF(VLOOKUP($B154,'RouteDetail&amp;ReductionPrioritySr'!$B$5:$AT$566,'Route_Detail&amp;Reduction_Priority'!Y$1,FALSE)="","",VLOOKUP($B154,'RouteDetail&amp;ReductionPrioritySr'!$B$5:$AT$566,'Route_Detail&amp;Reduction_Priority'!Y$1,FALSE)))</f>
        <v>120</v>
      </c>
      <c r="Z154" s="178">
        <f>IF($B154="","",IF(VLOOKUP($B154,'RouteDetail&amp;ReductionPrioritySr'!$B$5:$AT$566,'Route_Detail&amp;Reduction_Priority'!Z$1,FALSE)="","",VLOOKUP($B154,'RouteDetail&amp;ReductionPrioritySr'!$B$5:$AT$566,'Route_Detail&amp;Reduction_Priority'!Z$1,FALSE)))</f>
        <v>120</v>
      </c>
      <c r="AA154" s="178" t="str">
        <f>IF($B154="","",IF(VLOOKUP($B154,'RouteDetail&amp;ReductionPrioritySr'!$B$5:$AT$566,'Route_Detail&amp;Reduction_Priority'!AA$1,FALSE)="","",VLOOKUP($B154,'RouteDetail&amp;ReductionPrioritySr'!$B$5:$AT$566,'Route_Detail&amp;Reduction_Priority'!AA$1,FALSE)))</f>
        <v/>
      </c>
      <c r="AB154" s="178">
        <f>IF($B154="","",IF(VLOOKUP($B154,'RouteDetail&amp;ReductionPrioritySr'!$B$5:$AT$566,'Route_Detail&amp;Reduction_Priority'!AB$1,FALSE)="","",VLOOKUP($B154,'RouteDetail&amp;ReductionPrioritySr'!$B$5:$AT$566,'Route_Detail&amp;Reduction_Priority'!AB$1,FALSE)))</f>
        <v>120</v>
      </c>
      <c r="AC154" s="178">
        <f>IF($B154="","",IF(VLOOKUP($B154,'RouteDetail&amp;ReductionPrioritySr'!$B$5:$AT$566,'Route_Detail&amp;Reduction_Priority'!AC$1,FALSE)="","",VLOOKUP($B154,'RouteDetail&amp;ReductionPrioritySr'!$B$5:$AT$566,'Route_Detail&amp;Reduction_Priority'!AC$1,FALSE)))</f>
        <v>0</v>
      </c>
      <c r="AD154" s="350" t="str">
        <f>IF($B154="","",IF(VLOOKUP($B154,'RouteDetail&amp;ReductionPrioritySr'!$B$5:$AT$566,'Route_Detail&amp;Reduction_Priority'!AD$1,FALSE)=0,"",VLOOKUP($B154,'RouteDetail&amp;ReductionPrioritySr'!$B$5:$AT$566,'Route_Detail&amp;Reduction_Priority'!AD$1,FALSE)))</f>
        <v/>
      </c>
      <c r="AE154" s="397" t="str">
        <f>IF($B154="","",IF(VLOOKUP($B154,'RouteDetail&amp;ReductionPrioritySr'!$B$5:$AT$566,'Route_Detail&amp;Reduction_Priority'!AE$1,FALSE)=0,"",VLOOKUP($B154,'RouteDetail&amp;ReductionPrioritySr'!$B$5:$AT$566,'Route_Detail&amp;Reduction_Priority'!AE$1,FALSE)))</f>
        <v>The Valley Shuttle and Snoqualmie Valley Transportation may be options.</v>
      </c>
      <c r="AF154" s="147" t="str">
        <f>IF($B154="","",IF(VLOOKUP($B154,'RouteDetail&amp;ReductionPrioritySr'!$B$5:$AT$566,'Route_Detail&amp;Reduction_Priority'!AF$1,FALSE)="","",VLOOKUP($B154,'RouteDetail&amp;ReductionPrioritySr'!$B$5:$AT$566,'Route_Detail&amp;Reduction_Priority'!AF$1,FALSE)))</f>
        <v/>
      </c>
      <c r="AG154" s="147" t="str">
        <f>IF($B154="","",IF(VLOOKUP($B154,'RouteDetail&amp;ReductionPrioritySr'!$B$5:$AT$566,'Route_Detail&amp;Reduction_Priority'!AG$1,FALSE)="","",VLOOKUP($B154,'RouteDetail&amp;ReductionPrioritySr'!$B$5:$AT$566,'Route_Detail&amp;Reduction_Priority'!AG$1,FALSE)))</f>
        <v/>
      </c>
      <c r="AH154" s="147" t="str">
        <f>IF($B154="","",IF(VLOOKUP($B154,'RouteDetail&amp;ReductionPrioritySr'!$B$5:$AT$566,'Route_Detail&amp;Reduction_Priority'!AH$1,FALSE)="","",VLOOKUP($B154,'RouteDetail&amp;ReductionPrioritySr'!$B$5:$AT$566,'Route_Detail&amp;Reduction_Priority'!AH$1,FALSE)))</f>
        <v/>
      </c>
      <c r="AI154" s="147" t="str">
        <f>IF($B154="","",IF(VLOOKUP($B154,'RouteDetail&amp;ReductionPrioritySr'!$B$5:$AT$566,'Route_Detail&amp;Reduction_Priority'!AI$1,FALSE)="","",VLOOKUP($B154,'RouteDetail&amp;ReductionPrioritySr'!$B$5:$AT$566,'Route_Detail&amp;Reduction_Priority'!AI$1,FALSE)))</f>
        <v/>
      </c>
      <c r="AJ154" s="147" t="str">
        <f>IF($B154="","",IF(VLOOKUP($B154,'RouteDetail&amp;ReductionPrioritySr'!$B$5:$AT$566,'Route_Detail&amp;Reduction_Priority'!AJ$1,FALSE)="","",VLOOKUP($B154,'RouteDetail&amp;ReductionPrioritySr'!$B$5:$AT$566,'Route_Detail&amp;Reduction_Priority'!AJ$1,FALSE)))</f>
        <v/>
      </c>
      <c r="AK154" s="147" t="str">
        <f>IF($B154="","",IF(VLOOKUP($B154,'RouteDetail&amp;ReductionPrioritySr'!$B$5:$AT$566,'Route_Detail&amp;Reduction_Priority'!AK$1,FALSE)="","",VLOOKUP($B154,'RouteDetail&amp;ReductionPrioritySr'!$B$5:$AT$566,'Route_Detail&amp;Reduction_Priority'!AK$1,FALSE)))</f>
        <v/>
      </c>
    </row>
    <row r="155" spans="1:37" ht="15" customHeight="1" x14ac:dyDescent="0.25">
      <c r="A155">
        <v>133</v>
      </c>
      <c r="B155" s="110">
        <f>IF(HLOOKUP($C$3,'Route by Jurisdiction'!$A$1:$AP$214,A155,FALSE)="","",HLOOKUP($C$3,'Route by Jurisdiction'!$A$1:$AP$214,A155,FALSE))</f>
        <v>209</v>
      </c>
      <c r="C155" s="110" t="str">
        <f>IF($B155="","",IF(VLOOKUP($B155,'RouteDetail&amp;ReductionPrioritySr'!$B$5:$T$566,'Route_Detail&amp;Reduction_Priority'!C$1,FALSE)="","",VLOOKUP($B155,'RouteDetail&amp;ReductionPrioritySr'!$B$5:$T$566,'Route_Detail&amp;Reduction_Priority'!C$1,FALSE)))</f>
        <v>209</v>
      </c>
      <c r="D155" s="71" t="str">
        <f>IF($B155="","",IF(VLOOKUP($B155,'RouteDetail&amp;ReductionPrioritySr'!$B$5:$T$566,'Route_Detail&amp;Reduction_Priority'!D$1,FALSE)="","",VLOOKUP($B155,'RouteDetail&amp;ReductionPrioritySr'!$B$5:$T$566,'Route_Detail&amp;Reduction_Priority'!D$1,FALSE)))</f>
        <v>North Bend - Snoqualamie - Issaquah</v>
      </c>
      <c r="E155" s="170">
        <f>IF($B155="","",IF(VLOOKUP($B155,'RouteDetail&amp;ReductionPrioritySr'!$B$5:$T$566,'Route_Detail&amp;Reduction_Priority'!E$1,FALSE)="","",VLOOKUP($B155,'RouteDetail&amp;ReductionPrioritySr'!$B$5:$T$566,'Route_Detail&amp;Reduction_Priority'!E$1,FALSE)))</f>
        <v>7.8</v>
      </c>
      <c r="F155" s="162">
        <f>IF($B155="","",IF(VLOOKUP($B155,'RouteDetail&amp;ReductionPrioritySr'!$B$5:$T$566,'Route_Detail&amp;Reduction_Priority'!F$1,FALSE)="","",VLOOKUP($B155,'RouteDetail&amp;ReductionPrioritySr'!$B$5:$T$566,'Route_Detail&amp;Reduction_Priority'!F$1,FALSE)))</f>
        <v>3.5</v>
      </c>
      <c r="G155" s="162">
        <f>IF($B155="","",IF(VLOOKUP($B155,'RouteDetail&amp;ReductionPrioritySr'!$B$5:$T$566,'Route_Detail&amp;Reduction_Priority'!G$1,FALSE)="","",VLOOKUP($B155,'RouteDetail&amp;ReductionPrioritySr'!$B$5:$T$566,'Route_Detail&amp;Reduction_Priority'!G$1,FALSE)))</f>
        <v>10.7</v>
      </c>
      <c r="H155" s="162">
        <f>IF($B155="","",IF(VLOOKUP($B155,'RouteDetail&amp;ReductionPrioritySr'!$B$5:$T$566,'Route_Detail&amp;Reduction_Priority'!H$1,FALSE)="","",VLOOKUP($B155,'RouteDetail&amp;ReductionPrioritySr'!$B$5:$T$566,'Route_Detail&amp;Reduction_Priority'!H$1,FALSE)))</f>
        <v>5.3</v>
      </c>
      <c r="I155" s="162" t="str">
        <f>IF($B155="","",IF(VLOOKUP($B155,'RouteDetail&amp;ReductionPrioritySr'!$B$5:$T$566,'Route_Detail&amp;Reduction_Priority'!I$1,FALSE)="","",VLOOKUP($B155,'RouteDetail&amp;ReductionPrioritySr'!$B$5:$T$566,'Route_Detail&amp;Reduction_Priority'!I$1,FALSE)))</f>
        <v xml:space="preserve"> </v>
      </c>
      <c r="J155" s="171" t="str">
        <f>IF($B155="","",IF(VLOOKUP($B155,'RouteDetail&amp;ReductionPrioritySr'!$B$5:$T$566,'Route_Detail&amp;Reduction_Priority'!J$1,FALSE)="","",VLOOKUP($B155,'RouteDetail&amp;ReductionPrioritySr'!$B$5:$T$566,'Route_Detail&amp;Reduction_Priority'!J$1,FALSE)))</f>
        <v xml:space="preserve"> </v>
      </c>
      <c r="K155" s="62">
        <f>IF($B155="","",IF(VLOOKUP($B155,'RouteDetail&amp;ReductionPrioritySr'!$B$5:$T$566,'Route_Detail&amp;Reduction_Priority'!K$1,FALSE)="","",VLOOKUP($B155,'RouteDetail&amp;ReductionPrioritySr'!$B$5:$T$566,'Route_Detail&amp;Reduction_Priority'!K$1,FALSE)))</f>
        <v>42</v>
      </c>
      <c r="L155" s="62" t="str">
        <f>IF($B155="","",IF(VLOOKUP($B155,'RouteDetail&amp;ReductionPrioritySr'!$B$5:$T$566,'Route_Detail&amp;Reduction_Priority'!L$1,FALSE)="","",VLOOKUP($B155,'RouteDetail&amp;ReductionPrioritySr'!$B$5:$T$566,'Route_Detail&amp;Reduction_Priority'!L$1,FALSE)))</f>
        <v>Hourly</v>
      </c>
      <c r="M155" s="110" t="str">
        <f>IF($B155="","",IF(VLOOKUP($B155,'RouteDetail&amp;ReductionPrioritySr'!$B$5:$T$566,'Route_Detail&amp;Reduction_Priority'!M$1,FALSE)="","",VLOOKUP($B155,'RouteDetail&amp;ReductionPrioritySr'!$B$5:$T$566,'Route_Detail&amp;Reduction_Priority'!M$1,FALSE)))</f>
        <v/>
      </c>
      <c r="N155" s="112" t="str">
        <f>IF($B155="","",IF(VLOOKUP($B155,'RouteDetail&amp;ReductionPrioritySr'!$B$5:$T$566,'Route_Detail&amp;Reduction_Priority'!N$1,FALSE)="","",VLOOKUP($B155,'RouteDetail&amp;ReductionPrioritySr'!$B$5:$T$566,'Route_Detail&amp;Reduction_Priority'!N$1,FALSE)))</f>
        <v/>
      </c>
      <c r="O155" s="110" t="str">
        <f>IF($B155="","",IF(VLOOKUP($B155,'RouteDetail&amp;ReductionPrioritySr'!$B$5:$T$566,'Route_Detail&amp;Reduction_Priority'!O$1,FALSE)="","",VLOOKUP($B155,'RouteDetail&amp;ReductionPrioritySr'!$B$5:$T$566,'Route_Detail&amp;Reduction_Priority'!O$1,FALSE)))</f>
        <v>At</v>
      </c>
      <c r="P155" s="111" t="str">
        <f>IF($B155="","",IF(VLOOKUP($B155,'RouteDetail&amp;ReductionPrioritySr'!$B$5:$T$566,'Route_Detail&amp;Reduction_Priority'!P$1,FALSE)="","",VLOOKUP($B155,'RouteDetail&amp;ReductionPrioritySr'!$B$5:$T$566,'Route_Detail&amp;Reduction_Priority'!P$1,FALSE)))</f>
        <v>At</v>
      </c>
      <c r="Q155" s="112" t="str">
        <f>IF($B155="","",IF(VLOOKUP($B155,'RouteDetail&amp;ReductionPrioritySr'!$B$5:$T$566,'Route_Detail&amp;Reduction_Priority'!Q$1,FALSE)="","",VLOOKUP($B155,'RouteDetail&amp;ReductionPrioritySr'!$B$5:$T$566,'Route_Detail&amp;Reduction_Priority'!Q$1,FALSE)))</f>
        <v>At</v>
      </c>
      <c r="R155" s="110">
        <f>IF($B155="","",IF(VLOOKUP($B155,'RouteDetail&amp;ReductionPrioritySr'!$B$5:$T$566,'Route_Detail&amp;Reduction_Priority'!R$1,FALSE)="","",VLOOKUP($B155,'RouteDetail&amp;ReductionPrioritySr'!$B$5:$T$566,'Route_Detail&amp;Reduction_Priority'!R$1,FALSE)))</f>
        <v>1</v>
      </c>
      <c r="S155" s="111">
        <f>IF($B155="","",IF(VLOOKUP($B155,'RouteDetail&amp;ReductionPrioritySr'!$B$5:$T$566,'Route_Detail&amp;Reduction_Priority'!S$1,FALSE)="","",VLOOKUP($B155,'RouteDetail&amp;ReductionPrioritySr'!$B$5:$T$566,'Route_Detail&amp;Reduction_Priority'!S$1,FALSE)))</f>
        <v>1</v>
      </c>
      <c r="T155" s="175" t="str">
        <f>IF($B155="","",IF(VLOOKUP($B155,'RouteDetail&amp;ReductionPrioritySr'!$B$5:$T$566,'Route_Detail&amp;Reduction_Priority'!T$1,FALSE)="","",VLOOKUP($B155,'RouteDetail&amp;ReductionPrioritySr'!$B$5:$T$566,'Route_Detail&amp;Reduction_Priority'!T$1,FALSE)))</f>
        <v>-</v>
      </c>
      <c r="U155" s="348" t="str">
        <f>IF($B155="","",IF(VLOOKUP($B155,'RouteDetail&amp;ReductionPrioritySr'!$B$5:$AT$566,'Route_Detail&amp;Reduction_Priority'!U$1,FALSE)="","",VLOOKUP($B155,'RouteDetail&amp;ReductionPrioritySr'!$B$5:$AT$566,'Route_Detail&amp;Reduction_Priority'!U$1,FALSE)))</f>
        <v>Deleted</v>
      </c>
      <c r="V155" s="53" t="str">
        <f>IF($B155="","",IF(VLOOKUP($B155,'RouteDetail&amp;ReductionPrioritySr'!$B$5:$AT$566,'Route_Detail&amp;Reduction_Priority'!V$1,FALSE)=0,"",VLOOKUP($B155,'RouteDetail&amp;ReductionPrioritySr'!$B$5:$AT$566,'Route_Detail&amp;Reduction_Priority'!V$1,FALSE)))</f>
        <v>Lowest performing</v>
      </c>
      <c r="W155" s="358">
        <f>IF($B155="","",IF(VLOOKUP($B155,'RouteDetail&amp;ReductionPrioritySr'!$B$5:$AT$566,'Route_Detail&amp;Reduction_Priority'!W$1,FALSE)=0,"",VLOOKUP($B155,'RouteDetail&amp;ReductionPrioritySr'!$B$5:$AT$566,'Route_Detail&amp;Reduction_Priority'!W$1,FALSE)))</f>
        <v>41883</v>
      </c>
      <c r="X155" s="395" t="str">
        <f>IF($B155="","",IF(VLOOKUP($B155,'RouteDetail&amp;ReductionPrioritySr'!$B$5:$AT$566,'Route_Detail&amp;Reduction_Priority'!X$1,FALSE)="","",VLOOKUP($B155,'RouteDetail&amp;ReductionPrioritySr'!$B$5:$AT$566,'Route_Detail&amp;Reduction_Priority'!X$1,FALSE)))</f>
        <v>Delete</v>
      </c>
      <c r="Y155" s="110">
        <f>IF($B155="","",IF(VLOOKUP($B155,'RouteDetail&amp;ReductionPrioritySr'!$B$5:$AT$566,'Route_Detail&amp;Reduction_Priority'!Y$1,FALSE)="","",VLOOKUP($B155,'RouteDetail&amp;ReductionPrioritySr'!$B$5:$AT$566,'Route_Detail&amp;Reduction_Priority'!Y$1,FALSE)))</f>
        <v>0</v>
      </c>
      <c r="Z155" s="178">
        <f>IF($B155="","",IF(VLOOKUP($B155,'RouteDetail&amp;ReductionPrioritySr'!$B$5:$AT$566,'Route_Detail&amp;Reduction_Priority'!Z$1,FALSE)="","",VLOOKUP($B155,'RouteDetail&amp;ReductionPrioritySr'!$B$5:$AT$566,'Route_Detail&amp;Reduction_Priority'!Z$1,FALSE)))</f>
        <v>0</v>
      </c>
      <c r="AA155" s="178">
        <f>IF($B155="","",IF(VLOOKUP($B155,'RouteDetail&amp;ReductionPrioritySr'!$B$5:$AT$566,'Route_Detail&amp;Reduction_Priority'!AA$1,FALSE)="","",VLOOKUP($B155,'RouteDetail&amp;ReductionPrioritySr'!$B$5:$AT$566,'Route_Detail&amp;Reduction_Priority'!AA$1,FALSE)))</f>
        <v>0</v>
      </c>
      <c r="AB155" s="178">
        <f>IF($B155="","",IF(VLOOKUP($B155,'RouteDetail&amp;ReductionPrioritySr'!$B$5:$AT$566,'Route_Detail&amp;Reduction_Priority'!AB$1,FALSE)="","",VLOOKUP($B155,'RouteDetail&amp;ReductionPrioritySr'!$B$5:$AT$566,'Route_Detail&amp;Reduction_Priority'!AB$1,FALSE)))</f>
        <v>0</v>
      </c>
      <c r="AC155" s="178" t="str">
        <f>IF($B155="","",IF(VLOOKUP($B155,'RouteDetail&amp;ReductionPrioritySr'!$B$5:$AT$566,'Route_Detail&amp;Reduction_Priority'!AC$1,FALSE)="","",VLOOKUP($B155,'RouteDetail&amp;ReductionPrioritySr'!$B$5:$AT$566,'Route_Detail&amp;Reduction_Priority'!AC$1,FALSE)))</f>
        <v/>
      </c>
      <c r="AD155" s="350" t="str">
        <f>IF($B155="","",IF(VLOOKUP($B155,'RouteDetail&amp;ReductionPrioritySr'!$B$5:$AT$566,'Route_Detail&amp;Reduction_Priority'!AD$1,FALSE)=0,"",VLOOKUP($B155,'RouteDetail&amp;ReductionPrioritySr'!$B$5:$AT$566,'Route_Detail&amp;Reduction_Priority'!AD$1,FALSE)))</f>
        <v/>
      </c>
      <c r="AE155" s="397" t="str">
        <f>IF($B155="","",IF(VLOOKUP($B155,'RouteDetail&amp;ReductionPrioritySr'!$B$5:$AT$566,'Route_Detail&amp;Reduction_Priority'!AE$1,FALSE)=0,"",VLOOKUP($B155,'RouteDetail&amp;ReductionPrioritySr'!$B$5:$AT$566,'Route_Detail&amp;Reduction_Priority'!AE$1,FALSE)))</f>
        <v>Along Railroad Avenue, between Snoqualmie Parkway and the Factory Stores, use revised Route 208.
West of Snoqualmie Parkway, use the Valley Shuttle.</v>
      </c>
      <c r="AF155" s="147">
        <f>IF($B155="","",IF(VLOOKUP($B155,'RouteDetail&amp;ReductionPrioritySr'!$B$5:$AT$566,'Route_Detail&amp;Reduction_Priority'!AF$1,FALSE)="","",VLOOKUP($B155,'RouteDetail&amp;ReductionPrioritySr'!$B$5:$AT$566,'Route_Detail&amp;Reduction_Priority'!AF$1,FALSE)))</f>
        <v>1</v>
      </c>
      <c r="AG155" s="147">
        <f>IF($B155="","",IF(VLOOKUP($B155,'RouteDetail&amp;ReductionPrioritySr'!$B$5:$AT$566,'Route_Detail&amp;Reduction_Priority'!AG$1,FALSE)="","",VLOOKUP($B155,'RouteDetail&amp;ReductionPrioritySr'!$B$5:$AT$566,'Route_Detail&amp;Reduction_Priority'!AG$1,FALSE)))</f>
        <v>2</v>
      </c>
      <c r="AH155" s="147">
        <f>IF($B155="","",IF(VLOOKUP($B155,'RouteDetail&amp;ReductionPrioritySr'!$B$5:$AT$566,'Route_Detail&amp;Reduction_Priority'!AH$1,FALSE)="","",VLOOKUP($B155,'RouteDetail&amp;ReductionPrioritySr'!$B$5:$AT$566,'Route_Detail&amp;Reduction_Priority'!AH$1,FALSE)))</f>
        <v>1</v>
      </c>
      <c r="AI155" s="147">
        <f>IF($B155="","",IF(VLOOKUP($B155,'RouteDetail&amp;ReductionPrioritySr'!$B$5:$AT$566,'Route_Detail&amp;Reduction_Priority'!AI$1,FALSE)="","",VLOOKUP($B155,'RouteDetail&amp;ReductionPrioritySr'!$B$5:$AT$566,'Route_Detail&amp;Reduction_Priority'!AI$1,FALSE)))</f>
        <v>3</v>
      </c>
      <c r="AJ155" s="147" t="str">
        <f>IF($B155="","",IF(VLOOKUP($B155,'RouteDetail&amp;ReductionPrioritySr'!$B$5:$AT$566,'Route_Detail&amp;Reduction_Priority'!AJ$1,FALSE)="","",VLOOKUP($B155,'RouteDetail&amp;ReductionPrioritySr'!$B$5:$AT$566,'Route_Detail&amp;Reduction_Priority'!AJ$1,FALSE)))</f>
        <v/>
      </c>
      <c r="AK155" s="147" t="str">
        <f>IF($B155="","",IF(VLOOKUP($B155,'RouteDetail&amp;ReductionPrioritySr'!$B$5:$AT$566,'Route_Detail&amp;Reduction_Priority'!AK$1,FALSE)="","",VLOOKUP($B155,'RouteDetail&amp;ReductionPrioritySr'!$B$5:$AT$566,'Route_Detail&amp;Reduction_Priority'!AK$1,FALSE)))</f>
        <v/>
      </c>
    </row>
    <row r="156" spans="1:37" ht="15" customHeight="1" x14ac:dyDescent="0.25">
      <c r="A156">
        <v>134</v>
      </c>
      <c r="B156" s="110">
        <f>IF(HLOOKUP($C$3,'Route by Jurisdiction'!$A$1:$AP$214,A156,FALSE)="","",HLOOKUP($C$3,'Route by Jurisdiction'!$A$1:$AP$214,A156,FALSE))</f>
        <v>210</v>
      </c>
      <c r="C156" s="110" t="str">
        <f>IF($B156="","",IF(VLOOKUP($B156,'RouteDetail&amp;ReductionPrioritySr'!$B$5:$T$566,'Route_Detail&amp;Reduction_Priority'!C$1,FALSE)="","",VLOOKUP($B156,'RouteDetail&amp;ReductionPrioritySr'!$B$5:$T$566,'Route_Detail&amp;Reduction_Priority'!C$1,FALSE)))</f>
        <v>210*</v>
      </c>
      <c r="D156" s="71" t="str">
        <f>IF($B156="","",IF(VLOOKUP($B156,'RouteDetail&amp;ReductionPrioritySr'!$B$5:$T$566,'Route_Detail&amp;Reduction_Priority'!D$1,FALSE)="","",VLOOKUP($B156,'RouteDetail&amp;ReductionPrioritySr'!$B$5:$T$566,'Route_Detail&amp;Reduction_Priority'!D$1,FALSE)))</f>
        <v>Issaquah - Factoria - Seattle CBD</v>
      </c>
      <c r="E156" s="170">
        <f>IF($B156="","",IF(VLOOKUP($B156,'RouteDetail&amp;ReductionPrioritySr'!$B$5:$T$566,'Route_Detail&amp;Reduction_Priority'!E$1,FALSE)="","",VLOOKUP($B156,'RouteDetail&amp;ReductionPrioritySr'!$B$5:$T$566,'Route_Detail&amp;Reduction_Priority'!E$1,FALSE)))</f>
        <v>13.3</v>
      </c>
      <c r="F156" s="162">
        <f>IF($B156="","",IF(VLOOKUP($B156,'RouteDetail&amp;ReductionPrioritySr'!$B$5:$T$566,'Route_Detail&amp;Reduction_Priority'!F$1,FALSE)="","",VLOOKUP($B156,'RouteDetail&amp;ReductionPrioritySr'!$B$5:$T$566,'Route_Detail&amp;Reduction_Priority'!F$1,FALSE)))</f>
        <v>5.5</v>
      </c>
      <c r="G156" s="162" t="str">
        <f>IF($B156="","",IF(VLOOKUP($B156,'RouteDetail&amp;ReductionPrioritySr'!$B$5:$T$566,'Route_Detail&amp;Reduction_Priority'!G$1,FALSE)="","",VLOOKUP($B156,'RouteDetail&amp;ReductionPrioritySr'!$B$5:$T$566,'Route_Detail&amp;Reduction_Priority'!G$1,FALSE)))</f>
        <v xml:space="preserve"> </v>
      </c>
      <c r="H156" s="162" t="str">
        <f>IF($B156="","",IF(VLOOKUP($B156,'RouteDetail&amp;ReductionPrioritySr'!$B$5:$T$566,'Route_Detail&amp;Reduction_Priority'!H$1,FALSE)="","",VLOOKUP($B156,'RouteDetail&amp;ReductionPrioritySr'!$B$5:$T$566,'Route_Detail&amp;Reduction_Priority'!H$1,FALSE)))</f>
        <v xml:space="preserve"> </v>
      </c>
      <c r="I156" s="162" t="str">
        <f>IF($B156="","",IF(VLOOKUP($B156,'RouteDetail&amp;ReductionPrioritySr'!$B$5:$T$566,'Route_Detail&amp;Reduction_Priority'!I$1,FALSE)="","",VLOOKUP($B156,'RouteDetail&amp;ReductionPrioritySr'!$B$5:$T$566,'Route_Detail&amp;Reduction_Priority'!I$1,FALSE)))</f>
        <v xml:space="preserve"> </v>
      </c>
      <c r="J156" s="171" t="str">
        <f>IF($B156="","",IF(VLOOKUP($B156,'RouteDetail&amp;ReductionPrioritySr'!$B$5:$T$566,'Route_Detail&amp;Reduction_Priority'!J$1,FALSE)="","",VLOOKUP($B156,'RouteDetail&amp;ReductionPrioritySr'!$B$5:$T$566,'Route_Detail&amp;Reduction_Priority'!J$1,FALSE)))</f>
        <v xml:space="preserve"> </v>
      </c>
      <c r="K156" s="62" t="str">
        <f>IF($B156="","",IF(VLOOKUP($B156,'RouteDetail&amp;ReductionPrioritySr'!$B$5:$T$566,'Route_Detail&amp;Reduction_Priority'!K$1,FALSE)="","",VLOOKUP($B156,'RouteDetail&amp;ReductionPrioritySr'!$B$5:$T$566,'Route_Detail&amp;Reduction_Priority'!K$1,FALSE)))</f>
        <v>Peak</v>
      </c>
      <c r="L156" s="62" t="str">
        <f>IF($B156="","",IF(VLOOKUP($B156,'RouteDetail&amp;ReductionPrioritySr'!$B$5:$T$566,'Route_Detail&amp;Reduction_Priority'!L$1,FALSE)="","",VLOOKUP($B156,'RouteDetail&amp;ReductionPrioritySr'!$B$5:$T$566,'Route_Detail&amp;Reduction_Priority'!L$1,FALSE)))</f>
        <v>Peak</v>
      </c>
      <c r="M156" s="110" t="str">
        <f>IF($B156="","",IF(VLOOKUP($B156,'RouteDetail&amp;ReductionPrioritySr'!$B$5:$T$566,'Route_Detail&amp;Reduction_Priority'!M$1,FALSE)="","",VLOOKUP($B156,'RouteDetail&amp;ReductionPrioritySr'!$B$5:$T$566,'Route_Detail&amp;Reduction_Priority'!M$1,FALSE)))</f>
        <v>Yes</v>
      </c>
      <c r="N156" s="112" t="str">
        <f>IF($B156="","",IF(VLOOKUP($B156,'RouteDetail&amp;ReductionPrioritySr'!$B$5:$T$566,'Route_Detail&amp;Reduction_Priority'!N$1,FALSE)="","",VLOOKUP($B156,'RouteDetail&amp;ReductionPrioritySr'!$B$5:$T$566,'Route_Detail&amp;Reduction_Priority'!N$1,FALSE)))</f>
        <v>No</v>
      </c>
      <c r="O156" s="110" t="str">
        <f>IF($B156="","",IF(VLOOKUP($B156,'RouteDetail&amp;ReductionPrioritySr'!$B$5:$T$566,'Route_Detail&amp;Reduction_Priority'!O$1,FALSE)="","",VLOOKUP($B156,'RouteDetail&amp;ReductionPrioritySr'!$B$5:$T$566,'Route_Detail&amp;Reduction_Priority'!O$1,FALSE)))</f>
        <v>Peak</v>
      </c>
      <c r="P156" s="111" t="str">
        <f>IF($B156="","",IF(VLOOKUP($B156,'RouteDetail&amp;ReductionPrioritySr'!$B$5:$T$566,'Route_Detail&amp;Reduction_Priority'!P$1,FALSE)="","",VLOOKUP($B156,'RouteDetail&amp;ReductionPrioritySr'!$B$5:$T$566,'Route_Detail&amp;Reduction_Priority'!P$1,FALSE)))</f>
        <v>Peak</v>
      </c>
      <c r="Q156" s="112" t="str">
        <f>IF($B156="","",IF(VLOOKUP($B156,'RouteDetail&amp;ReductionPrioritySr'!$B$5:$T$566,'Route_Detail&amp;Reduction_Priority'!Q$1,FALSE)="","",VLOOKUP($B156,'RouteDetail&amp;ReductionPrioritySr'!$B$5:$T$566,'Route_Detail&amp;Reduction_Priority'!Q$1,FALSE)))</f>
        <v>Peak</v>
      </c>
      <c r="R156" s="110">
        <f>IF($B156="","",IF(VLOOKUP($B156,'RouteDetail&amp;ReductionPrioritySr'!$B$5:$T$566,'Route_Detail&amp;Reduction_Priority'!R$1,FALSE)="","",VLOOKUP($B156,'RouteDetail&amp;ReductionPrioritySr'!$B$5:$T$566,'Route_Detail&amp;Reduction_Priority'!R$1,FALSE)))</f>
        <v>1</v>
      </c>
      <c r="S156" s="111" t="str">
        <f>IF($B156="","",IF(VLOOKUP($B156,'RouteDetail&amp;ReductionPrioritySr'!$B$5:$T$566,'Route_Detail&amp;Reduction_Priority'!S$1,FALSE)="","",VLOOKUP($B156,'RouteDetail&amp;ReductionPrioritySr'!$B$5:$T$566,'Route_Detail&amp;Reduction_Priority'!S$1,FALSE)))</f>
        <v>-</v>
      </c>
      <c r="T156" s="175" t="str">
        <f>IF($B156="","",IF(VLOOKUP($B156,'RouteDetail&amp;ReductionPrioritySr'!$B$5:$T$566,'Route_Detail&amp;Reduction_Priority'!T$1,FALSE)="","",VLOOKUP($B156,'RouteDetail&amp;ReductionPrioritySr'!$B$5:$T$566,'Route_Detail&amp;Reduction_Priority'!T$1,FALSE)))</f>
        <v>-</v>
      </c>
      <c r="U156" s="348" t="str">
        <f>IF($B156="","",IF(VLOOKUP($B156,'RouteDetail&amp;ReductionPrioritySr'!$B$5:$AT$566,'Route_Detail&amp;Reduction_Priority'!U$1,FALSE)="","",VLOOKUP($B156,'RouteDetail&amp;ReductionPrioritySr'!$B$5:$AT$566,'Route_Detail&amp;Reduction_Priority'!U$1,FALSE)))</f>
        <v>Deleted</v>
      </c>
      <c r="V156" s="53" t="str">
        <f>IF($B156="","",IF(VLOOKUP($B156,'RouteDetail&amp;ReductionPrioritySr'!$B$5:$AT$566,'Route_Detail&amp;Reduction_Priority'!V$1,FALSE)=0,"",VLOOKUP($B156,'RouteDetail&amp;ReductionPrioritySr'!$B$5:$AT$566,'Route_Detail&amp;Reduction_Priority'!V$1,FALSE)))</f>
        <v>Lowest performing</v>
      </c>
      <c r="W156" s="358">
        <f>IF($B156="","",IF(VLOOKUP($B156,'RouteDetail&amp;ReductionPrioritySr'!$B$5:$AT$566,'Route_Detail&amp;Reduction_Priority'!W$1,FALSE)=0,"",VLOOKUP($B156,'RouteDetail&amp;ReductionPrioritySr'!$B$5:$AT$566,'Route_Detail&amp;Reduction_Priority'!W$1,FALSE)))</f>
        <v>41883</v>
      </c>
      <c r="X156" s="395" t="str">
        <f>IF($B156="","",IF(VLOOKUP($B156,'RouteDetail&amp;ReductionPrioritySr'!$B$5:$AT$566,'Route_Detail&amp;Reduction_Priority'!X$1,FALSE)="","",VLOOKUP($B156,'RouteDetail&amp;ReductionPrioritySr'!$B$5:$AT$566,'Route_Detail&amp;Reduction_Priority'!X$1,FALSE)))</f>
        <v>Delete</v>
      </c>
      <c r="Y156" s="110" t="str">
        <f>IF($B156="","",IF(VLOOKUP($B156,'RouteDetail&amp;ReductionPrioritySr'!$B$5:$AT$566,'Route_Detail&amp;Reduction_Priority'!Y$1,FALSE)="","",VLOOKUP($B156,'RouteDetail&amp;ReductionPrioritySr'!$B$5:$AT$566,'Route_Detail&amp;Reduction_Priority'!Y$1,FALSE)))</f>
        <v/>
      </c>
      <c r="Z156" s="178" t="str">
        <f>IF($B156="","",IF(VLOOKUP($B156,'RouteDetail&amp;ReductionPrioritySr'!$B$5:$AT$566,'Route_Detail&amp;Reduction_Priority'!Z$1,FALSE)="","",VLOOKUP($B156,'RouteDetail&amp;ReductionPrioritySr'!$B$5:$AT$566,'Route_Detail&amp;Reduction_Priority'!Z$1,FALSE)))</f>
        <v/>
      </c>
      <c r="AA156" s="178" t="str">
        <f>IF($B156="","",IF(VLOOKUP($B156,'RouteDetail&amp;ReductionPrioritySr'!$B$5:$AT$566,'Route_Detail&amp;Reduction_Priority'!AA$1,FALSE)="","",VLOOKUP($B156,'RouteDetail&amp;ReductionPrioritySr'!$B$5:$AT$566,'Route_Detail&amp;Reduction_Priority'!AA$1,FALSE)))</f>
        <v/>
      </c>
      <c r="AB156" s="178" t="str">
        <f>IF($B156="","",IF(VLOOKUP($B156,'RouteDetail&amp;ReductionPrioritySr'!$B$5:$AT$566,'Route_Detail&amp;Reduction_Priority'!AB$1,FALSE)="","",VLOOKUP($B156,'RouteDetail&amp;ReductionPrioritySr'!$B$5:$AT$566,'Route_Detail&amp;Reduction_Priority'!AB$1,FALSE)))</f>
        <v/>
      </c>
      <c r="AC156" s="178" t="str">
        <f>IF($B156="","",IF(VLOOKUP($B156,'RouteDetail&amp;ReductionPrioritySr'!$B$5:$AT$566,'Route_Detail&amp;Reduction_Priority'!AC$1,FALSE)="","",VLOOKUP($B156,'RouteDetail&amp;ReductionPrioritySr'!$B$5:$AT$566,'Route_Detail&amp;Reduction_Priority'!AC$1,FALSE)))</f>
        <v/>
      </c>
      <c r="AD156" s="350" t="str">
        <f>IF($B156="","",IF(VLOOKUP($B156,'RouteDetail&amp;ReductionPrioritySr'!$B$5:$AT$566,'Route_Detail&amp;Reduction_Priority'!AD$1,FALSE)=0,"",VLOOKUP($B156,'RouteDetail&amp;ReductionPrioritySr'!$B$5:$AT$566,'Route_Detail&amp;Reduction_Priority'!AD$1,FALSE)))</f>
        <v/>
      </c>
      <c r="AE156" s="397" t="str">
        <f>IF($B156="","",IF(VLOOKUP($B156,'RouteDetail&amp;ReductionPrioritySr'!$B$5:$AT$566,'Route_Detail&amp;Reduction_Priority'!AE$1,FALSE)=0,"",VLOOKUP($B156,'RouteDetail&amp;ReductionPrioritySr'!$B$5:$AT$566,'Route_Detail&amp;Reduction_Priority'!AE$1,FALSE)))</f>
        <v>At the Eastgate Park-and-Ride, use revised Route 212.
In Somerset, use revised Route 241.
In Lakemont, Metro’s RideShare or VanPool programs may be options.</v>
      </c>
      <c r="AF156" s="147">
        <f>IF($B156="","",IF(VLOOKUP($B156,'RouteDetail&amp;ReductionPrioritySr'!$B$5:$AT$566,'Route_Detail&amp;Reduction_Priority'!AF$1,FALSE)="","",VLOOKUP($B156,'RouteDetail&amp;ReductionPrioritySr'!$B$5:$AT$566,'Route_Detail&amp;Reduction_Priority'!AF$1,FALSE)))</f>
        <v>1</v>
      </c>
      <c r="AG156" s="147">
        <f>IF($B156="","",IF(VLOOKUP($B156,'RouteDetail&amp;ReductionPrioritySr'!$B$5:$AT$566,'Route_Detail&amp;Reduction_Priority'!AG$1,FALSE)="","",VLOOKUP($B156,'RouteDetail&amp;ReductionPrioritySr'!$B$5:$AT$566,'Route_Detail&amp;Reduction_Priority'!AG$1,FALSE)))</f>
        <v>1</v>
      </c>
      <c r="AH156" s="147" t="str">
        <f>IF($B156="","",IF(VLOOKUP($B156,'RouteDetail&amp;ReductionPrioritySr'!$B$5:$AT$566,'Route_Detail&amp;Reduction_Priority'!AH$1,FALSE)="","",VLOOKUP($B156,'RouteDetail&amp;ReductionPrioritySr'!$B$5:$AT$566,'Route_Detail&amp;Reduction_Priority'!AH$1,FALSE)))</f>
        <v/>
      </c>
      <c r="AI156" s="147" t="str">
        <f>IF($B156="","",IF(VLOOKUP($B156,'RouteDetail&amp;ReductionPrioritySr'!$B$5:$AT$566,'Route_Detail&amp;Reduction_Priority'!AI$1,FALSE)="","",VLOOKUP($B156,'RouteDetail&amp;ReductionPrioritySr'!$B$5:$AT$566,'Route_Detail&amp;Reduction_Priority'!AI$1,FALSE)))</f>
        <v/>
      </c>
      <c r="AJ156" s="147" t="str">
        <f>IF($B156="","",IF(VLOOKUP($B156,'RouteDetail&amp;ReductionPrioritySr'!$B$5:$AT$566,'Route_Detail&amp;Reduction_Priority'!AJ$1,FALSE)="","",VLOOKUP($B156,'RouteDetail&amp;ReductionPrioritySr'!$B$5:$AT$566,'Route_Detail&amp;Reduction_Priority'!AJ$1,FALSE)))</f>
        <v/>
      </c>
      <c r="AK156" s="147" t="str">
        <f>IF($B156="","",IF(VLOOKUP($B156,'RouteDetail&amp;ReductionPrioritySr'!$B$5:$AT$566,'Route_Detail&amp;Reduction_Priority'!AK$1,FALSE)="","",VLOOKUP($B156,'RouteDetail&amp;ReductionPrioritySr'!$B$5:$AT$566,'Route_Detail&amp;Reduction_Priority'!AK$1,FALSE)))</f>
        <v/>
      </c>
    </row>
    <row r="157" spans="1:37" ht="15" customHeight="1" x14ac:dyDescent="0.25">
      <c r="A157">
        <v>135</v>
      </c>
      <c r="B157" s="110" t="str">
        <f>IF(HLOOKUP($C$3,'Route by Jurisdiction'!$A$1:$AP$214,A157,FALSE)="","",HLOOKUP($C$3,'Route by Jurisdiction'!$A$1:$AP$214,A157,FALSE))</f>
        <v>211EX</v>
      </c>
      <c r="C157" s="110" t="str">
        <f>IF($B157="","",IF(VLOOKUP($B157,'RouteDetail&amp;ReductionPrioritySr'!$B$5:$T$566,'Route_Detail&amp;Reduction_Priority'!C$1,FALSE)="","",VLOOKUP($B157,'RouteDetail&amp;ReductionPrioritySr'!$B$5:$T$566,'Route_Detail&amp;Reduction_Priority'!C$1,FALSE)))</f>
        <v>211EX*</v>
      </c>
      <c r="D157" s="71" t="str">
        <f>IF($B157="","",IF(VLOOKUP($B157,'RouteDetail&amp;ReductionPrioritySr'!$B$5:$T$566,'Route_Detail&amp;Reduction_Priority'!D$1,FALSE)="","",VLOOKUP($B157,'RouteDetail&amp;ReductionPrioritySr'!$B$5:$T$566,'Route_Detail&amp;Reduction_Priority'!D$1,FALSE)))</f>
        <v>Issaquah Highlands - First Hill</v>
      </c>
      <c r="E157" s="170">
        <f>IF($B157="","",IF(VLOOKUP($B157,'RouteDetail&amp;ReductionPrioritySr'!$B$5:$T$566,'Route_Detail&amp;Reduction_Priority'!E$1,FALSE)="","",VLOOKUP($B157,'RouteDetail&amp;ReductionPrioritySr'!$B$5:$T$566,'Route_Detail&amp;Reduction_Priority'!E$1,FALSE)))</f>
        <v>15.4</v>
      </c>
      <c r="F157" s="162">
        <f>IF($B157="","",IF(VLOOKUP($B157,'RouteDetail&amp;ReductionPrioritySr'!$B$5:$T$566,'Route_Detail&amp;Reduction_Priority'!F$1,FALSE)="","",VLOOKUP($B157,'RouteDetail&amp;ReductionPrioritySr'!$B$5:$T$566,'Route_Detail&amp;Reduction_Priority'!F$1,FALSE)))</f>
        <v>4.7</v>
      </c>
      <c r="G157" s="162" t="str">
        <f>IF($B157="","",IF(VLOOKUP($B157,'RouteDetail&amp;ReductionPrioritySr'!$B$5:$T$566,'Route_Detail&amp;Reduction_Priority'!G$1,FALSE)="","",VLOOKUP($B157,'RouteDetail&amp;ReductionPrioritySr'!$B$5:$T$566,'Route_Detail&amp;Reduction_Priority'!G$1,FALSE)))</f>
        <v xml:space="preserve"> </v>
      </c>
      <c r="H157" s="162" t="str">
        <f>IF($B157="","",IF(VLOOKUP($B157,'RouteDetail&amp;ReductionPrioritySr'!$B$5:$T$566,'Route_Detail&amp;Reduction_Priority'!H$1,FALSE)="","",VLOOKUP($B157,'RouteDetail&amp;ReductionPrioritySr'!$B$5:$T$566,'Route_Detail&amp;Reduction_Priority'!H$1,FALSE)))</f>
        <v xml:space="preserve"> </v>
      </c>
      <c r="I157" s="162" t="str">
        <f>IF($B157="","",IF(VLOOKUP($B157,'RouteDetail&amp;ReductionPrioritySr'!$B$5:$T$566,'Route_Detail&amp;Reduction_Priority'!I$1,FALSE)="","",VLOOKUP($B157,'RouteDetail&amp;ReductionPrioritySr'!$B$5:$T$566,'Route_Detail&amp;Reduction_Priority'!I$1,FALSE)))</f>
        <v xml:space="preserve"> </v>
      </c>
      <c r="J157" s="171" t="str">
        <f>IF($B157="","",IF(VLOOKUP($B157,'RouteDetail&amp;ReductionPrioritySr'!$B$5:$T$566,'Route_Detail&amp;Reduction_Priority'!J$1,FALSE)="","",VLOOKUP($B157,'RouteDetail&amp;ReductionPrioritySr'!$B$5:$T$566,'Route_Detail&amp;Reduction_Priority'!J$1,FALSE)))</f>
        <v xml:space="preserve"> </v>
      </c>
      <c r="K157" s="62" t="str">
        <f>IF($B157="","",IF(VLOOKUP($B157,'RouteDetail&amp;ReductionPrioritySr'!$B$5:$T$566,'Route_Detail&amp;Reduction_Priority'!K$1,FALSE)="","",VLOOKUP($B157,'RouteDetail&amp;ReductionPrioritySr'!$B$5:$T$566,'Route_Detail&amp;Reduction_Priority'!K$1,FALSE)))</f>
        <v>Peak</v>
      </c>
      <c r="L157" s="62" t="str">
        <f>IF($B157="","",IF(VLOOKUP($B157,'RouteDetail&amp;ReductionPrioritySr'!$B$5:$T$566,'Route_Detail&amp;Reduction_Priority'!L$1,FALSE)="","",VLOOKUP($B157,'RouteDetail&amp;ReductionPrioritySr'!$B$5:$T$566,'Route_Detail&amp;Reduction_Priority'!L$1,FALSE)))</f>
        <v>Peak</v>
      </c>
      <c r="M157" s="110" t="str">
        <f>IF($B157="","",IF(VLOOKUP($B157,'RouteDetail&amp;ReductionPrioritySr'!$B$5:$T$566,'Route_Detail&amp;Reduction_Priority'!M$1,FALSE)="","",VLOOKUP($B157,'RouteDetail&amp;ReductionPrioritySr'!$B$5:$T$566,'Route_Detail&amp;Reduction_Priority'!M$1,FALSE)))</f>
        <v>No</v>
      </c>
      <c r="N157" s="112" t="str">
        <f>IF($B157="","",IF(VLOOKUP($B157,'RouteDetail&amp;ReductionPrioritySr'!$B$5:$T$566,'Route_Detail&amp;Reduction_Priority'!N$1,FALSE)="","",VLOOKUP($B157,'RouteDetail&amp;ReductionPrioritySr'!$B$5:$T$566,'Route_Detail&amp;Reduction_Priority'!N$1,FALSE)))</f>
        <v>No</v>
      </c>
      <c r="O157" s="110" t="str">
        <f>IF($B157="","",IF(VLOOKUP($B157,'RouteDetail&amp;ReductionPrioritySr'!$B$5:$T$566,'Route_Detail&amp;Reduction_Priority'!O$1,FALSE)="","",VLOOKUP($B157,'RouteDetail&amp;ReductionPrioritySr'!$B$5:$T$566,'Route_Detail&amp;Reduction_Priority'!O$1,FALSE)))</f>
        <v>Peak</v>
      </c>
      <c r="P157" s="111" t="str">
        <f>IF($B157="","",IF(VLOOKUP($B157,'RouteDetail&amp;ReductionPrioritySr'!$B$5:$T$566,'Route_Detail&amp;Reduction_Priority'!P$1,FALSE)="","",VLOOKUP($B157,'RouteDetail&amp;ReductionPrioritySr'!$B$5:$T$566,'Route_Detail&amp;Reduction_Priority'!P$1,FALSE)))</f>
        <v>Peak</v>
      </c>
      <c r="Q157" s="112" t="str">
        <f>IF($B157="","",IF(VLOOKUP($B157,'RouteDetail&amp;ReductionPrioritySr'!$B$5:$T$566,'Route_Detail&amp;Reduction_Priority'!Q$1,FALSE)="","",VLOOKUP($B157,'RouteDetail&amp;ReductionPrioritySr'!$B$5:$T$566,'Route_Detail&amp;Reduction_Priority'!Q$1,FALSE)))</f>
        <v>Peak</v>
      </c>
      <c r="R157" s="110">
        <f>IF($B157="","",IF(VLOOKUP($B157,'RouteDetail&amp;ReductionPrioritySr'!$B$5:$T$566,'Route_Detail&amp;Reduction_Priority'!R$1,FALSE)="","",VLOOKUP($B157,'RouteDetail&amp;ReductionPrioritySr'!$B$5:$T$566,'Route_Detail&amp;Reduction_Priority'!R$1,FALSE)))</f>
        <v>1</v>
      </c>
      <c r="S157" s="111" t="str">
        <f>IF($B157="","",IF(VLOOKUP($B157,'RouteDetail&amp;ReductionPrioritySr'!$B$5:$T$566,'Route_Detail&amp;Reduction_Priority'!S$1,FALSE)="","",VLOOKUP($B157,'RouteDetail&amp;ReductionPrioritySr'!$B$5:$T$566,'Route_Detail&amp;Reduction_Priority'!S$1,FALSE)))</f>
        <v>-</v>
      </c>
      <c r="T157" s="175" t="str">
        <f>IF($B157="","",IF(VLOOKUP($B157,'RouteDetail&amp;ReductionPrioritySr'!$B$5:$T$566,'Route_Detail&amp;Reduction_Priority'!T$1,FALSE)="","",VLOOKUP($B157,'RouteDetail&amp;ReductionPrioritySr'!$B$5:$T$566,'Route_Detail&amp;Reduction_Priority'!T$1,FALSE)))</f>
        <v>-</v>
      </c>
      <c r="U157" s="348" t="str">
        <f>IF($B157="","",IF(VLOOKUP($B157,'RouteDetail&amp;ReductionPrioritySr'!$B$5:$AT$566,'Route_Detail&amp;Reduction_Priority'!U$1,FALSE)="","",VLOOKUP($B157,'RouteDetail&amp;ReductionPrioritySr'!$B$5:$AT$566,'Route_Detail&amp;Reduction_Priority'!U$1,FALSE)))</f>
        <v>Deleted</v>
      </c>
      <c r="V157" s="53" t="str">
        <f>IF($B157="","",IF(VLOOKUP($B157,'RouteDetail&amp;ReductionPrioritySr'!$B$5:$AT$566,'Route_Detail&amp;Reduction_Priority'!V$1,FALSE)=0,"",VLOOKUP($B157,'RouteDetail&amp;ReductionPrioritySr'!$B$5:$AT$566,'Route_Detail&amp;Reduction_Priority'!V$1,FALSE)))</f>
        <v>Lowest performing</v>
      </c>
      <c r="W157" s="358">
        <f>IF($B157="","",IF(VLOOKUP($B157,'RouteDetail&amp;ReductionPrioritySr'!$B$5:$AT$566,'Route_Detail&amp;Reduction_Priority'!W$1,FALSE)=0,"",VLOOKUP($B157,'RouteDetail&amp;ReductionPrioritySr'!$B$5:$AT$566,'Route_Detail&amp;Reduction_Priority'!W$1,FALSE)))</f>
        <v>41883</v>
      </c>
      <c r="X157" s="395" t="str">
        <f>IF($B157="","",IF(VLOOKUP($B157,'RouteDetail&amp;ReductionPrioritySr'!$B$5:$AT$566,'Route_Detail&amp;Reduction_Priority'!X$1,FALSE)="","",VLOOKUP($B157,'RouteDetail&amp;ReductionPrioritySr'!$B$5:$AT$566,'Route_Detail&amp;Reduction_Priority'!X$1,FALSE)))</f>
        <v>Delete</v>
      </c>
      <c r="Y157" s="110" t="str">
        <f>IF($B157="","",IF(VLOOKUP($B157,'RouteDetail&amp;ReductionPrioritySr'!$B$5:$AT$566,'Route_Detail&amp;Reduction_Priority'!Y$1,FALSE)="","",VLOOKUP($B157,'RouteDetail&amp;ReductionPrioritySr'!$B$5:$AT$566,'Route_Detail&amp;Reduction_Priority'!Y$1,FALSE)))</f>
        <v/>
      </c>
      <c r="Z157" s="178" t="str">
        <f>IF($B157="","",IF(VLOOKUP($B157,'RouteDetail&amp;ReductionPrioritySr'!$B$5:$AT$566,'Route_Detail&amp;Reduction_Priority'!Z$1,FALSE)="","",VLOOKUP($B157,'RouteDetail&amp;ReductionPrioritySr'!$B$5:$AT$566,'Route_Detail&amp;Reduction_Priority'!Z$1,FALSE)))</f>
        <v/>
      </c>
      <c r="AA157" s="178" t="str">
        <f>IF($B157="","",IF(VLOOKUP($B157,'RouteDetail&amp;ReductionPrioritySr'!$B$5:$AT$566,'Route_Detail&amp;Reduction_Priority'!AA$1,FALSE)="","",VLOOKUP($B157,'RouteDetail&amp;ReductionPrioritySr'!$B$5:$AT$566,'Route_Detail&amp;Reduction_Priority'!AA$1,FALSE)))</f>
        <v/>
      </c>
      <c r="AB157" s="178" t="str">
        <f>IF($B157="","",IF(VLOOKUP($B157,'RouteDetail&amp;ReductionPrioritySr'!$B$5:$AT$566,'Route_Detail&amp;Reduction_Priority'!AB$1,FALSE)="","",VLOOKUP($B157,'RouteDetail&amp;ReductionPrioritySr'!$B$5:$AT$566,'Route_Detail&amp;Reduction_Priority'!AB$1,FALSE)))</f>
        <v/>
      </c>
      <c r="AC157" s="178" t="str">
        <f>IF($B157="","",IF(VLOOKUP($B157,'RouteDetail&amp;ReductionPrioritySr'!$B$5:$AT$566,'Route_Detail&amp;Reduction_Priority'!AC$1,FALSE)="","",VLOOKUP($B157,'RouteDetail&amp;ReductionPrioritySr'!$B$5:$AT$566,'Route_Detail&amp;Reduction_Priority'!AC$1,FALSE)))</f>
        <v/>
      </c>
      <c r="AD157" s="350" t="str">
        <f>IF($B157="","",IF(VLOOKUP($B157,'RouteDetail&amp;ReductionPrioritySr'!$B$5:$AT$566,'Route_Detail&amp;Reduction_Priority'!AD$1,FALSE)=0,"",VLOOKUP($B157,'RouteDetail&amp;ReductionPrioritySr'!$B$5:$AT$566,'Route_Detail&amp;Reduction_Priority'!AD$1,FALSE)))</f>
        <v/>
      </c>
      <c r="AE157" s="397" t="str">
        <f>IF($B157="","",IF(VLOOKUP($B157,'RouteDetail&amp;ReductionPrioritySr'!$B$5:$AT$566,'Route_Detail&amp;Reduction_Priority'!AE$1,FALSE)=0,"",VLOOKUP($B157,'RouteDetail&amp;ReductionPrioritySr'!$B$5:$AT$566,'Route_Detail&amp;Reduction_Priority'!AE$1,FALSE)))</f>
        <v>At the Issaquah Highlands, Eastgate, and Mercer Island park-and-rides, use revised Route 212 or routes 216, 218, or 219 (unchanged) and connect with the First Hill Streetcar.</v>
      </c>
      <c r="AF157" s="147">
        <f>IF($B157="","",IF(VLOOKUP($B157,'RouteDetail&amp;ReductionPrioritySr'!$B$5:$AT$566,'Route_Detail&amp;Reduction_Priority'!AF$1,FALSE)="","",VLOOKUP($B157,'RouteDetail&amp;ReductionPrioritySr'!$B$5:$AT$566,'Route_Detail&amp;Reduction_Priority'!AF$1,FALSE)))</f>
        <v>1</v>
      </c>
      <c r="AG157" s="147">
        <f>IF($B157="","",IF(VLOOKUP($B157,'RouteDetail&amp;ReductionPrioritySr'!$B$5:$AT$566,'Route_Detail&amp;Reduction_Priority'!AG$1,FALSE)="","",VLOOKUP($B157,'RouteDetail&amp;ReductionPrioritySr'!$B$5:$AT$566,'Route_Detail&amp;Reduction_Priority'!AG$1,FALSE)))</f>
        <v>1</v>
      </c>
      <c r="AH157" s="147" t="str">
        <f>IF($B157="","",IF(VLOOKUP($B157,'RouteDetail&amp;ReductionPrioritySr'!$B$5:$AT$566,'Route_Detail&amp;Reduction_Priority'!AH$1,FALSE)="","",VLOOKUP($B157,'RouteDetail&amp;ReductionPrioritySr'!$B$5:$AT$566,'Route_Detail&amp;Reduction_Priority'!AH$1,FALSE)))</f>
        <v/>
      </c>
      <c r="AI157" s="147" t="str">
        <f>IF($B157="","",IF(VLOOKUP($B157,'RouteDetail&amp;ReductionPrioritySr'!$B$5:$AT$566,'Route_Detail&amp;Reduction_Priority'!AI$1,FALSE)="","",VLOOKUP($B157,'RouteDetail&amp;ReductionPrioritySr'!$B$5:$AT$566,'Route_Detail&amp;Reduction_Priority'!AI$1,FALSE)))</f>
        <v/>
      </c>
      <c r="AJ157" s="147" t="str">
        <f>IF($B157="","",IF(VLOOKUP($B157,'RouteDetail&amp;ReductionPrioritySr'!$B$5:$AT$566,'Route_Detail&amp;Reduction_Priority'!AJ$1,FALSE)="","",VLOOKUP($B157,'RouteDetail&amp;ReductionPrioritySr'!$B$5:$AT$566,'Route_Detail&amp;Reduction_Priority'!AJ$1,FALSE)))</f>
        <v/>
      </c>
      <c r="AK157" s="147" t="str">
        <f>IF($B157="","",IF(VLOOKUP($B157,'RouteDetail&amp;ReductionPrioritySr'!$B$5:$AT$566,'Route_Detail&amp;Reduction_Priority'!AK$1,FALSE)="","",VLOOKUP($B157,'RouteDetail&amp;ReductionPrioritySr'!$B$5:$AT$566,'Route_Detail&amp;Reduction_Priority'!AK$1,FALSE)))</f>
        <v/>
      </c>
    </row>
    <row r="158" spans="1:37" ht="15" customHeight="1" x14ac:dyDescent="0.25">
      <c r="A158">
        <v>136</v>
      </c>
      <c r="B158" s="110">
        <f>IF(HLOOKUP($C$3,'Route by Jurisdiction'!$A$1:$AP$214,A158,FALSE)="","",HLOOKUP($C$3,'Route by Jurisdiction'!$A$1:$AP$214,A158,FALSE))</f>
        <v>212</v>
      </c>
      <c r="C158" s="110" t="str">
        <f>IF($B158="","",IF(VLOOKUP($B158,'RouteDetail&amp;ReductionPrioritySr'!$B$5:$T$566,'Route_Detail&amp;Reduction_Priority'!C$1,FALSE)="","",VLOOKUP($B158,'RouteDetail&amp;ReductionPrioritySr'!$B$5:$T$566,'Route_Detail&amp;Reduction_Priority'!C$1,FALSE)))</f>
        <v>212*</v>
      </c>
      <c r="D158" s="71" t="str">
        <f>IF($B158="","",IF(VLOOKUP($B158,'RouteDetail&amp;ReductionPrioritySr'!$B$5:$T$566,'Route_Detail&amp;Reduction_Priority'!D$1,FALSE)="","",VLOOKUP($B158,'RouteDetail&amp;ReductionPrioritySr'!$B$5:$T$566,'Route_Detail&amp;Reduction_Priority'!D$1,FALSE)))</f>
        <v>Eastgate - Seattle CBD</v>
      </c>
      <c r="E158" s="170">
        <f>IF($B158="","",IF(VLOOKUP($B158,'RouteDetail&amp;ReductionPrioritySr'!$B$5:$T$566,'Route_Detail&amp;Reduction_Priority'!E$1,FALSE)="","",VLOOKUP($B158,'RouteDetail&amp;ReductionPrioritySr'!$B$5:$T$566,'Route_Detail&amp;Reduction_Priority'!E$1,FALSE)))</f>
        <v>36</v>
      </c>
      <c r="F158" s="162">
        <f>IF($B158="","",IF(VLOOKUP($B158,'RouteDetail&amp;ReductionPrioritySr'!$B$5:$T$566,'Route_Detail&amp;Reduction_Priority'!F$1,FALSE)="","",VLOOKUP($B158,'RouteDetail&amp;ReductionPrioritySr'!$B$5:$T$566,'Route_Detail&amp;Reduction_Priority'!F$1,FALSE)))</f>
        <v>18.7</v>
      </c>
      <c r="G158" s="162" t="str">
        <f>IF($B158="","",IF(VLOOKUP($B158,'RouteDetail&amp;ReductionPrioritySr'!$B$5:$T$566,'Route_Detail&amp;Reduction_Priority'!G$1,FALSE)="","",VLOOKUP($B158,'RouteDetail&amp;ReductionPrioritySr'!$B$5:$T$566,'Route_Detail&amp;Reduction_Priority'!G$1,FALSE)))</f>
        <v xml:space="preserve"> </v>
      </c>
      <c r="H158" s="162" t="str">
        <f>IF($B158="","",IF(VLOOKUP($B158,'RouteDetail&amp;ReductionPrioritySr'!$B$5:$T$566,'Route_Detail&amp;Reduction_Priority'!H$1,FALSE)="","",VLOOKUP($B158,'RouteDetail&amp;ReductionPrioritySr'!$B$5:$T$566,'Route_Detail&amp;Reduction_Priority'!H$1,FALSE)))</f>
        <v xml:space="preserve"> </v>
      </c>
      <c r="I158" s="162" t="str">
        <f>IF($B158="","",IF(VLOOKUP($B158,'RouteDetail&amp;ReductionPrioritySr'!$B$5:$T$566,'Route_Detail&amp;Reduction_Priority'!I$1,FALSE)="","",VLOOKUP($B158,'RouteDetail&amp;ReductionPrioritySr'!$B$5:$T$566,'Route_Detail&amp;Reduction_Priority'!I$1,FALSE)))</f>
        <v xml:space="preserve"> </v>
      </c>
      <c r="J158" s="171" t="str">
        <f>IF($B158="","",IF(VLOOKUP($B158,'RouteDetail&amp;ReductionPrioritySr'!$B$5:$T$566,'Route_Detail&amp;Reduction_Priority'!J$1,FALSE)="","",VLOOKUP($B158,'RouteDetail&amp;ReductionPrioritySr'!$B$5:$T$566,'Route_Detail&amp;Reduction_Priority'!J$1,FALSE)))</f>
        <v xml:space="preserve"> </v>
      </c>
      <c r="K158" s="62" t="str">
        <f>IF($B158="","",IF(VLOOKUP($B158,'RouteDetail&amp;ReductionPrioritySr'!$B$5:$T$566,'Route_Detail&amp;Reduction_Priority'!K$1,FALSE)="","",VLOOKUP($B158,'RouteDetail&amp;ReductionPrioritySr'!$B$5:$T$566,'Route_Detail&amp;Reduction_Priority'!K$1,FALSE)))</f>
        <v>Peak</v>
      </c>
      <c r="L158" s="62" t="str">
        <f>IF($B158="","",IF(VLOOKUP($B158,'RouteDetail&amp;ReductionPrioritySr'!$B$5:$T$566,'Route_Detail&amp;Reduction_Priority'!L$1,FALSE)="","",VLOOKUP($B158,'RouteDetail&amp;ReductionPrioritySr'!$B$5:$T$566,'Route_Detail&amp;Reduction_Priority'!L$1,FALSE)))</f>
        <v>Peak</v>
      </c>
      <c r="M158" s="110" t="str">
        <f>IF($B158="","",IF(VLOOKUP($B158,'RouteDetail&amp;ReductionPrioritySr'!$B$5:$T$566,'Route_Detail&amp;Reduction_Priority'!M$1,FALSE)="","",VLOOKUP($B158,'RouteDetail&amp;ReductionPrioritySr'!$B$5:$T$566,'Route_Detail&amp;Reduction_Priority'!M$1,FALSE)))</f>
        <v>No</v>
      </c>
      <c r="N158" s="112" t="str">
        <f>IF($B158="","",IF(VLOOKUP($B158,'RouteDetail&amp;ReductionPrioritySr'!$B$5:$T$566,'Route_Detail&amp;Reduction_Priority'!N$1,FALSE)="","",VLOOKUP($B158,'RouteDetail&amp;ReductionPrioritySr'!$B$5:$T$566,'Route_Detail&amp;Reduction_Priority'!N$1,FALSE)))</f>
        <v>No</v>
      </c>
      <c r="O158" s="110" t="str">
        <f>IF($B158="","",IF(VLOOKUP($B158,'RouteDetail&amp;ReductionPrioritySr'!$B$5:$T$566,'Route_Detail&amp;Reduction_Priority'!O$1,FALSE)="","",VLOOKUP($B158,'RouteDetail&amp;ReductionPrioritySr'!$B$5:$T$566,'Route_Detail&amp;Reduction_Priority'!O$1,FALSE)))</f>
        <v>Peak</v>
      </c>
      <c r="P158" s="111" t="str">
        <f>IF($B158="","",IF(VLOOKUP($B158,'RouteDetail&amp;ReductionPrioritySr'!$B$5:$T$566,'Route_Detail&amp;Reduction_Priority'!P$1,FALSE)="","",VLOOKUP($B158,'RouteDetail&amp;ReductionPrioritySr'!$B$5:$T$566,'Route_Detail&amp;Reduction_Priority'!P$1,FALSE)))</f>
        <v>Peak</v>
      </c>
      <c r="Q158" s="112" t="str">
        <f>IF($B158="","",IF(VLOOKUP($B158,'RouteDetail&amp;ReductionPrioritySr'!$B$5:$T$566,'Route_Detail&amp;Reduction_Priority'!Q$1,FALSE)="","",VLOOKUP($B158,'RouteDetail&amp;ReductionPrioritySr'!$B$5:$T$566,'Route_Detail&amp;Reduction_Priority'!Q$1,FALSE)))</f>
        <v>Peak</v>
      </c>
      <c r="R158" s="110" t="str">
        <f>IF($B158="","",IF(VLOOKUP($B158,'RouteDetail&amp;ReductionPrioritySr'!$B$5:$T$566,'Route_Detail&amp;Reduction_Priority'!R$1,FALSE)="","",VLOOKUP($B158,'RouteDetail&amp;ReductionPrioritySr'!$B$5:$T$566,'Route_Detail&amp;Reduction_Priority'!R$1,FALSE)))</f>
        <v>-</v>
      </c>
      <c r="S158" s="111" t="str">
        <f>IF($B158="","",IF(VLOOKUP($B158,'RouteDetail&amp;ReductionPrioritySr'!$B$5:$T$566,'Route_Detail&amp;Reduction_Priority'!S$1,FALSE)="","",VLOOKUP($B158,'RouteDetail&amp;ReductionPrioritySr'!$B$5:$T$566,'Route_Detail&amp;Reduction_Priority'!S$1,FALSE)))</f>
        <v>-</v>
      </c>
      <c r="T158" s="175" t="str">
        <f>IF($B158="","",IF(VLOOKUP($B158,'RouteDetail&amp;ReductionPrioritySr'!$B$5:$T$566,'Route_Detail&amp;Reduction_Priority'!T$1,FALSE)="","",VLOOKUP($B158,'RouteDetail&amp;ReductionPrioritySr'!$B$5:$T$566,'Route_Detail&amp;Reduction_Priority'!T$1,FALSE)))</f>
        <v>-</v>
      </c>
      <c r="U158" s="348" t="str">
        <f>IF($B158="","",IF(VLOOKUP($B158,'RouteDetail&amp;ReductionPrioritySr'!$B$5:$AT$566,'Route_Detail&amp;Reduction_Priority'!U$1,FALSE)="","",VLOOKUP($B158,'RouteDetail&amp;ReductionPrioritySr'!$B$5:$AT$566,'Route_Detail&amp;Reduction_Priority'!U$1,FALSE)))</f>
        <v>Revised</v>
      </c>
      <c r="V158" s="53" t="str">
        <f>IF($B158="","",IF(VLOOKUP($B158,'RouteDetail&amp;ReductionPrioritySr'!$B$5:$AT$566,'Route_Detail&amp;Reduction_Priority'!V$1,FALSE)=0,"",VLOOKUP($B158,'RouteDetail&amp;ReductionPrioritySr'!$B$5:$AT$566,'Route_Detail&amp;Reduction_Priority'!V$1,FALSE)))</f>
        <v>Combining service</v>
      </c>
      <c r="W158" s="358" t="str">
        <f>IF($B158="","",IF(VLOOKUP($B158,'RouteDetail&amp;ReductionPrioritySr'!$B$5:$AT$566,'Route_Detail&amp;Reduction_Priority'!W$1,FALSE)=0,"",VLOOKUP($B158,'RouteDetail&amp;ReductionPrioritySr'!$B$5:$AT$566,'Route_Detail&amp;Reduction_Priority'!W$1,FALSE)))</f>
        <v>Sept. 2014/ Sept. 2015</v>
      </c>
      <c r="X158" s="395" t="str">
        <f>IF($B158="","",IF(VLOOKUP($B158,'RouteDetail&amp;ReductionPrioritySr'!$B$5:$AT$566,'Route_Detail&amp;Reduction_Priority'!X$1,FALSE)="","",VLOOKUP($B158,'RouteDetail&amp;ReductionPrioritySr'!$B$5:$AT$566,'Route_Detail&amp;Reduction_Priority'!X$1,FALSE)))</f>
        <v>Add one morning and one afternoon peak direction trip since Route 210 would no longer operate.
Add three morning and three afternoon reverse-peak direction trips since route 217 would no longer operate.</v>
      </c>
      <c r="Y158" s="110" t="str">
        <f>IF($B158="","",IF(VLOOKUP($B158,'RouteDetail&amp;ReductionPrioritySr'!$B$5:$AT$566,'Route_Detail&amp;Reduction_Priority'!Y$1,FALSE)="","",VLOOKUP($B158,'RouteDetail&amp;ReductionPrioritySr'!$B$5:$AT$566,'Route_Detail&amp;Reduction_Priority'!Y$1,FALSE)))</f>
        <v/>
      </c>
      <c r="Z158" s="178" t="str">
        <f>IF($B158="","",IF(VLOOKUP($B158,'RouteDetail&amp;ReductionPrioritySr'!$B$5:$AT$566,'Route_Detail&amp;Reduction_Priority'!Z$1,FALSE)="","",VLOOKUP($B158,'RouteDetail&amp;ReductionPrioritySr'!$B$5:$AT$566,'Route_Detail&amp;Reduction_Priority'!Z$1,FALSE)))</f>
        <v/>
      </c>
      <c r="AA158" s="178" t="str">
        <f>IF($B158="","",IF(VLOOKUP($B158,'RouteDetail&amp;ReductionPrioritySr'!$B$5:$AT$566,'Route_Detail&amp;Reduction_Priority'!AA$1,FALSE)="","",VLOOKUP($B158,'RouteDetail&amp;ReductionPrioritySr'!$B$5:$AT$566,'Route_Detail&amp;Reduction_Priority'!AA$1,FALSE)))</f>
        <v/>
      </c>
      <c r="AB158" s="178" t="str">
        <f>IF($B158="","",IF(VLOOKUP($B158,'RouteDetail&amp;ReductionPrioritySr'!$B$5:$AT$566,'Route_Detail&amp;Reduction_Priority'!AB$1,FALSE)="","",VLOOKUP($B158,'RouteDetail&amp;ReductionPrioritySr'!$B$5:$AT$566,'Route_Detail&amp;Reduction_Priority'!AB$1,FALSE)))</f>
        <v/>
      </c>
      <c r="AC158" s="178" t="str">
        <f>IF($B158="","",IF(VLOOKUP($B158,'RouteDetail&amp;ReductionPrioritySr'!$B$5:$AT$566,'Route_Detail&amp;Reduction_Priority'!AC$1,FALSE)="","",VLOOKUP($B158,'RouteDetail&amp;ReductionPrioritySr'!$B$5:$AT$566,'Route_Detail&amp;Reduction_Priority'!AC$1,FALSE)))</f>
        <v/>
      </c>
      <c r="AD158" s="350" t="str">
        <f>IF($B158="","",IF(VLOOKUP($B158,'RouteDetail&amp;ReductionPrioritySr'!$B$5:$AT$566,'Route_Detail&amp;Reduction_Priority'!AD$1,FALSE)=0,"",VLOOKUP($B158,'RouteDetail&amp;ReductionPrioritySr'!$B$5:$AT$566,'Route_Detail&amp;Reduction_Priority'!AD$1,FALSE)))</f>
        <v/>
      </c>
      <c r="AE158" s="397" t="str">
        <f>IF($B158="","",IF(VLOOKUP($B158,'RouteDetail&amp;ReductionPrioritySr'!$B$5:$AT$566,'Route_Detail&amp;Reduction_Priority'!AE$1,FALSE)=0,"",VLOOKUP($B158,'RouteDetail&amp;ReductionPrioritySr'!$B$5:$AT$566,'Route_Detail&amp;Reduction_Priority'!AE$1,FALSE)))</f>
        <v/>
      </c>
      <c r="AF158" s="147">
        <f>IF($B158="","",IF(VLOOKUP($B158,'RouteDetail&amp;ReductionPrioritySr'!$B$5:$AT$566,'Route_Detail&amp;Reduction_Priority'!AF$1,FALSE)="","",VLOOKUP($B158,'RouteDetail&amp;ReductionPrioritySr'!$B$5:$AT$566,'Route_Detail&amp;Reduction_Priority'!AF$1,FALSE)))</f>
        <v>3</v>
      </c>
      <c r="AG158" s="147">
        <f>IF($B158="","",IF(VLOOKUP($B158,'RouteDetail&amp;ReductionPrioritySr'!$B$5:$AT$566,'Route_Detail&amp;Reduction_Priority'!AG$1,FALSE)="","",VLOOKUP($B158,'RouteDetail&amp;ReductionPrioritySr'!$B$5:$AT$566,'Route_Detail&amp;Reduction_Priority'!AG$1,FALSE)))</f>
        <v>4</v>
      </c>
      <c r="AH158" s="147" t="str">
        <f>IF($B158="","",IF(VLOOKUP($B158,'RouteDetail&amp;ReductionPrioritySr'!$B$5:$AT$566,'Route_Detail&amp;Reduction_Priority'!AH$1,FALSE)="","",VLOOKUP($B158,'RouteDetail&amp;ReductionPrioritySr'!$B$5:$AT$566,'Route_Detail&amp;Reduction_Priority'!AH$1,FALSE)))</f>
        <v/>
      </c>
      <c r="AI158" s="147" t="str">
        <f>IF($B158="","",IF(VLOOKUP($B158,'RouteDetail&amp;ReductionPrioritySr'!$B$5:$AT$566,'Route_Detail&amp;Reduction_Priority'!AI$1,FALSE)="","",VLOOKUP($B158,'RouteDetail&amp;ReductionPrioritySr'!$B$5:$AT$566,'Route_Detail&amp;Reduction_Priority'!AI$1,FALSE)))</f>
        <v/>
      </c>
      <c r="AJ158" s="147" t="str">
        <f>IF($B158="","",IF(VLOOKUP($B158,'RouteDetail&amp;ReductionPrioritySr'!$B$5:$AT$566,'Route_Detail&amp;Reduction_Priority'!AJ$1,FALSE)="","",VLOOKUP($B158,'RouteDetail&amp;ReductionPrioritySr'!$B$5:$AT$566,'Route_Detail&amp;Reduction_Priority'!AJ$1,FALSE)))</f>
        <v/>
      </c>
      <c r="AK158" s="147" t="str">
        <f>IF($B158="","",IF(VLOOKUP($B158,'RouteDetail&amp;ReductionPrioritySr'!$B$5:$AT$566,'Route_Detail&amp;Reduction_Priority'!AK$1,FALSE)="","",VLOOKUP($B158,'RouteDetail&amp;ReductionPrioritySr'!$B$5:$AT$566,'Route_Detail&amp;Reduction_Priority'!AK$1,FALSE)))</f>
        <v/>
      </c>
    </row>
    <row r="159" spans="1:37" ht="15" customHeight="1" x14ac:dyDescent="0.25">
      <c r="A159">
        <v>137</v>
      </c>
      <c r="B159" s="110">
        <f>IF(HLOOKUP($C$3,'Route by Jurisdiction'!$A$1:$AP$214,A159,FALSE)="","",HLOOKUP($C$3,'Route by Jurisdiction'!$A$1:$AP$214,A159,FALSE))</f>
        <v>213</v>
      </c>
      <c r="C159" s="110" t="str">
        <f>IF($B159="","",IF(VLOOKUP($B159,'RouteDetail&amp;ReductionPrioritySr'!$B$5:$T$566,'Route_Detail&amp;Reduction_Priority'!C$1,FALSE)="","",VLOOKUP($B159,'RouteDetail&amp;ReductionPrioritySr'!$B$5:$T$566,'Route_Detail&amp;Reduction_Priority'!C$1,FALSE)))</f>
        <v>213</v>
      </c>
      <c r="D159" s="71" t="str">
        <f>IF($B159="","",IF(VLOOKUP($B159,'RouteDetail&amp;ReductionPrioritySr'!$B$5:$T$566,'Route_Detail&amp;Reduction_Priority'!D$1,FALSE)="","",VLOOKUP($B159,'RouteDetail&amp;ReductionPrioritySr'!$B$5:$T$566,'Route_Detail&amp;Reduction_Priority'!D$1,FALSE)))</f>
        <v>Mercer Island P&amp;R - Covenant Shores</v>
      </c>
      <c r="E159" s="170" t="str">
        <f>IF($B159="","",IF(VLOOKUP($B159,'RouteDetail&amp;ReductionPrioritySr'!$B$5:$T$566,'Route_Detail&amp;Reduction_Priority'!E$1,FALSE)="","",VLOOKUP($B159,'RouteDetail&amp;ReductionPrioritySr'!$B$5:$T$566,'Route_Detail&amp;Reduction_Priority'!E$1,FALSE)))</f>
        <v xml:space="preserve"> </v>
      </c>
      <c r="F159" s="162" t="str">
        <f>IF($B159="","",IF(VLOOKUP($B159,'RouteDetail&amp;ReductionPrioritySr'!$B$5:$T$566,'Route_Detail&amp;Reduction_Priority'!F$1,FALSE)="","",VLOOKUP($B159,'RouteDetail&amp;ReductionPrioritySr'!$B$5:$T$566,'Route_Detail&amp;Reduction_Priority'!F$1,FALSE)))</f>
        <v xml:space="preserve"> </v>
      </c>
      <c r="G159" s="162">
        <f>IF($B159="","",IF(VLOOKUP($B159,'RouteDetail&amp;ReductionPrioritySr'!$B$5:$T$566,'Route_Detail&amp;Reduction_Priority'!G$1,FALSE)="","",VLOOKUP($B159,'RouteDetail&amp;ReductionPrioritySr'!$B$5:$T$566,'Route_Detail&amp;Reduction_Priority'!G$1,FALSE)))</f>
        <v>9.6</v>
      </c>
      <c r="H159" s="162">
        <f>IF($B159="","",IF(VLOOKUP($B159,'RouteDetail&amp;ReductionPrioritySr'!$B$5:$T$566,'Route_Detail&amp;Reduction_Priority'!H$1,FALSE)="","",VLOOKUP($B159,'RouteDetail&amp;ReductionPrioritySr'!$B$5:$T$566,'Route_Detail&amp;Reduction_Priority'!H$1,FALSE)))</f>
        <v>0.9</v>
      </c>
      <c r="I159" s="162" t="str">
        <f>IF($B159="","",IF(VLOOKUP($B159,'RouteDetail&amp;ReductionPrioritySr'!$B$5:$T$566,'Route_Detail&amp;Reduction_Priority'!I$1,FALSE)="","",VLOOKUP($B159,'RouteDetail&amp;ReductionPrioritySr'!$B$5:$T$566,'Route_Detail&amp;Reduction_Priority'!I$1,FALSE)))</f>
        <v xml:space="preserve"> </v>
      </c>
      <c r="J159" s="171" t="str">
        <f>IF($B159="","",IF(VLOOKUP($B159,'RouteDetail&amp;ReductionPrioritySr'!$B$5:$T$566,'Route_Detail&amp;Reduction_Priority'!J$1,FALSE)="","",VLOOKUP($B159,'RouteDetail&amp;ReductionPrioritySr'!$B$5:$T$566,'Route_Detail&amp;Reduction_Priority'!J$1,FALSE)))</f>
        <v xml:space="preserve"> </v>
      </c>
      <c r="K159" s="62" t="str">
        <f>IF($B159="","",IF(VLOOKUP($B159,'RouteDetail&amp;ReductionPrioritySr'!$B$5:$T$566,'Route_Detail&amp;Reduction_Priority'!K$1,FALSE)="","",VLOOKUP($B159,'RouteDetail&amp;ReductionPrioritySr'!$B$5:$T$566,'Route_Detail&amp;Reduction_Priority'!K$1,FALSE)))</f>
        <v>None</v>
      </c>
      <c r="L159" s="62" t="str">
        <f>IF($B159="","",IF(VLOOKUP($B159,'RouteDetail&amp;ReductionPrioritySr'!$B$5:$T$566,'Route_Detail&amp;Reduction_Priority'!L$1,FALSE)="","",VLOOKUP($B159,'RouteDetail&amp;ReductionPrioritySr'!$B$5:$T$566,'Route_Detail&amp;Reduction_Priority'!L$1,FALSE)))</f>
        <v>None</v>
      </c>
      <c r="M159" s="110" t="str">
        <f>IF($B159="","",IF(VLOOKUP($B159,'RouteDetail&amp;ReductionPrioritySr'!$B$5:$T$566,'Route_Detail&amp;Reduction_Priority'!M$1,FALSE)="","",VLOOKUP($B159,'RouteDetail&amp;ReductionPrioritySr'!$B$5:$T$566,'Route_Detail&amp;Reduction_Priority'!M$1,FALSE)))</f>
        <v/>
      </c>
      <c r="N159" s="112" t="str">
        <f>IF($B159="","",IF(VLOOKUP($B159,'RouteDetail&amp;ReductionPrioritySr'!$B$5:$T$566,'Route_Detail&amp;Reduction_Priority'!N$1,FALSE)="","",VLOOKUP($B159,'RouteDetail&amp;ReductionPrioritySr'!$B$5:$T$566,'Route_Detail&amp;Reduction_Priority'!N$1,FALSE)))</f>
        <v/>
      </c>
      <c r="O159" s="110" t="str">
        <f>IF($B159="","",IF(VLOOKUP($B159,'RouteDetail&amp;ReductionPrioritySr'!$B$5:$T$566,'Route_Detail&amp;Reduction_Priority'!O$1,FALSE)="","",VLOOKUP($B159,'RouteDetail&amp;ReductionPrioritySr'!$B$5:$T$566,'Route_Detail&amp;Reduction_Priority'!O$1,FALSE)))</f>
        <v>None</v>
      </c>
      <c r="P159" s="111" t="str">
        <f>IF($B159="","",IF(VLOOKUP($B159,'RouteDetail&amp;ReductionPrioritySr'!$B$5:$T$566,'Route_Detail&amp;Reduction_Priority'!P$1,FALSE)="","",VLOOKUP($B159,'RouteDetail&amp;ReductionPrioritySr'!$B$5:$T$566,'Route_Detail&amp;Reduction_Priority'!P$1,FALSE)))</f>
        <v>None</v>
      </c>
      <c r="Q159" s="112" t="str">
        <f>IF($B159="","",IF(VLOOKUP($B159,'RouteDetail&amp;ReductionPrioritySr'!$B$5:$T$566,'Route_Detail&amp;Reduction_Priority'!Q$1,FALSE)="","",VLOOKUP($B159,'RouteDetail&amp;ReductionPrioritySr'!$B$5:$T$566,'Route_Detail&amp;Reduction_Priority'!Q$1,FALSE)))</f>
        <v>None</v>
      </c>
      <c r="R159" s="110" t="str">
        <f>IF($B159="","",IF(VLOOKUP($B159,'RouteDetail&amp;ReductionPrioritySr'!$B$5:$T$566,'Route_Detail&amp;Reduction_Priority'!R$1,FALSE)="","",VLOOKUP($B159,'RouteDetail&amp;ReductionPrioritySr'!$B$5:$T$566,'Route_Detail&amp;Reduction_Priority'!R$1,FALSE)))</f>
        <v>-</v>
      </c>
      <c r="S159" s="111">
        <f>IF($B159="","",IF(VLOOKUP($B159,'RouteDetail&amp;ReductionPrioritySr'!$B$5:$T$566,'Route_Detail&amp;Reduction_Priority'!S$1,FALSE)="","",VLOOKUP($B159,'RouteDetail&amp;ReductionPrioritySr'!$B$5:$T$566,'Route_Detail&amp;Reduction_Priority'!S$1,FALSE)))</f>
        <v>1</v>
      </c>
      <c r="T159" s="175" t="str">
        <f>IF($B159="","",IF(VLOOKUP($B159,'RouteDetail&amp;ReductionPrioritySr'!$B$5:$T$566,'Route_Detail&amp;Reduction_Priority'!T$1,FALSE)="","",VLOOKUP($B159,'RouteDetail&amp;ReductionPrioritySr'!$B$5:$T$566,'Route_Detail&amp;Reduction_Priority'!T$1,FALSE)))</f>
        <v>-</v>
      </c>
      <c r="U159" s="348" t="str">
        <f>IF($B159="","",IF(VLOOKUP($B159,'RouteDetail&amp;ReductionPrioritySr'!$B$5:$AT$566,'Route_Detail&amp;Reduction_Priority'!U$1,FALSE)="","",VLOOKUP($B159,'RouteDetail&amp;ReductionPrioritySr'!$B$5:$AT$566,'Route_Detail&amp;Reduction_Priority'!U$1,FALSE)))</f>
        <v>Deleted</v>
      </c>
      <c r="V159" s="53" t="str">
        <f>IF($B159="","",IF(VLOOKUP($B159,'RouteDetail&amp;ReductionPrioritySr'!$B$5:$AT$566,'Route_Detail&amp;Reduction_Priority'!V$1,FALSE)=0,"",VLOOKUP($B159,'RouteDetail&amp;ReductionPrioritySr'!$B$5:$AT$566,'Route_Detail&amp;Reduction_Priority'!V$1,FALSE)))</f>
        <v>Lowest performing</v>
      </c>
      <c r="W159" s="358">
        <f>IF($B159="","",IF(VLOOKUP($B159,'RouteDetail&amp;ReductionPrioritySr'!$B$5:$AT$566,'Route_Detail&amp;Reduction_Priority'!W$1,FALSE)=0,"",VLOOKUP($B159,'RouteDetail&amp;ReductionPrioritySr'!$B$5:$AT$566,'Route_Detail&amp;Reduction_Priority'!W$1,FALSE)))</f>
        <v>41883</v>
      </c>
      <c r="X159" s="395" t="str">
        <f>IF($B159="","",IF(VLOOKUP($B159,'RouteDetail&amp;ReductionPrioritySr'!$B$5:$AT$566,'Route_Detail&amp;Reduction_Priority'!X$1,FALSE)="","",VLOOKUP($B159,'RouteDetail&amp;ReductionPrioritySr'!$B$5:$AT$566,'Route_Detail&amp;Reduction_Priority'!X$1,FALSE)))</f>
        <v>Delete</v>
      </c>
      <c r="Y159" s="110" t="str">
        <f>IF($B159="","",IF(VLOOKUP($B159,'RouteDetail&amp;ReductionPrioritySr'!$B$5:$AT$566,'Route_Detail&amp;Reduction_Priority'!Y$1,FALSE)="","",VLOOKUP($B159,'RouteDetail&amp;ReductionPrioritySr'!$B$5:$AT$566,'Route_Detail&amp;Reduction_Priority'!Y$1,FALSE)))</f>
        <v/>
      </c>
      <c r="Z159" s="178" t="str">
        <f>IF($B159="","",IF(VLOOKUP($B159,'RouteDetail&amp;ReductionPrioritySr'!$B$5:$AT$566,'Route_Detail&amp;Reduction_Priority'!Z$1,FALSE)="","",VLOOKUP($B159,'RouteDetail&amp;ReductionPrioritySr'!$B$5:$AT$566,'Route_Detail&amp;Reduction_Priority'!Z$1,FALSE)))</f>
        <v/>
      </c>
      <c r="AA159" s="178" t="str">
        <f>IF($B159="","",IF(VLOOKUP($B159,'RouteDetail&amp;ReductionPrioritySr'!$B$5:$AT$566,'Route_Detail&amp;Reduction_Priority'!AA$1,FALSE)="","",VLOOKUP($B159,'RouteDetail&amp;ReductionPrioritySr'!$B$5:$AT$566,'Route_Detail&amp;Reduction_Priority'!AA$1,FALSE)))</f>
        <v/>
      </c>
      <c r="AB159" s="178" t="str">
        <f>IF($B159="","",IF(VLOOKUP($B159,'RouteDetail&amp;ReductionPrioritySr'!$B$5:$AT$566,'Route_Detail&amp;Reduction_Priority'!AB$1,FALSE)="","",VLOOKUP($B159,'RouteDetail&amp;ReductionPrioritySr'!$B$5:$AT$566,'Route_Detail&amp;Reduction_Priority'!AB$1,FALSE)))</f>
        <v/>
      </c>
      <c r="AC159" s="178" t="str">
        <f>IF($B159="","",IF(VLOOKUP($B159,'RouteDetail&amp;ReductionPrioritySr'!$B$5:$AT$566,'Route_Detail&amp;Reduction_Priority'!AC$1,FALSE)="","",VLOOKUP($B159,'RouteDetail&amp;ReductionPrioritySr'!$B$5:$AT$566,'Route_Detail&amp;Reduction_Priority'!AC$1,FALSE)))</f>
        <v/>
      </c>
      <c r="AD159" s="350" t="str">
        <f>IF($B159="","",IF(VLOOKUP($B159,'RouteDetail&amp;ReductionPrioritySr'!$B$5:$AT$566,'Route_Detail&amp;Reduction_Priority'!AD$1,FALSE)=0,"",VLOOKUP($B159,'RouteDetail&amp;ReductionPrioritySr'!$B$5:$AT$566,'Route_Detail&amp;Reduction_Priority'!AD$1,FALSE)))</f>
        <v/>
      </c>
      <c r="AE159" s="397" t="str">
        <f>IF($B159="","",IF(VLOOKUP($B159,'RouteDetail&amp;ReductionPrioritySr'!$B$5:$AT$566,'Route_Detail&amp;Reduction_Priority'!AE$1,FALSE)=0,"",VLOOKUP($B159,'RouteDetail&amp;ReductionPrioritySr'!$B$5:$AT$566,'Route_Detail&amp;Reduction_Priority'!AE$1,FALSE)))</f>
        <v>Metro’s RideShare or VanPool programs may be options.</v>
      </c>
      <c r="AF159" s="147" t="str">
        <f>IF($B159="","",IF(VLOOKUP($B159,'RouteDetail&amp;ReductionPrioritySr'!$B$5:$AT$566,'Route_Detail&amp;Reduction_Priority'!AF$1,FALSE)="","",VLOOKUP($B159,'RouteDetail&amp;ReductionPrioritySr'!$B$5:$AT$566,'Route_Detail&amp;Reduction_Priority'!AF$1,FALSE)))</f>
        <v/>
      </c>
      <c r="AG159" s="147" t="str">
        <f>IF($B159="","",IF(VLOOKUP($B159,'RouteDetail&amp;ReductionPrioritySr'!$B$5:$AT$566,'Route_Detail&amp;Reduction_Priority'!AG$1,FALSE)="","",VLOOKUP($B159,'RouteDetail&amp;ReductionPrioritySr'!$B$5:$AT$566,'Route_Detail&amp;Reduction_Priority'!AG$1,FALSE)))</f>
        <v/>
      </c>
      <c r="AH159" s="147">
        <f>IF($B159="","",IF(VLOOKUP($B159,'RouteDetail&amp;ReductionPrioritySr'!$B$5:$AT$566,'Route_Detail&amp;Reduction_Priority'!AH$1,FALSE)="","",VLOOKUP($B159,'RouteDetail&amp;ReductionPrioritySr'!$B$5:$AT$566,'Route_Detail&amp;Reduction_Priority'!AH$1,FALSE)))</f>
        <v>1</v>
      </c>
      <c r="AI159" s="147">
        <f>IF($B159="","",IF(VLOOKUP($B159,'RouteDetail&amp;ReductionPrioritySr'!$B$5:$AT$566,'Route_Detail&amp;Reduction_Priority'!AI$1,FALSE)="","",VLOOKUP($B159,'RouteDetail&amp;ReductionPrioritySr'!$B$5:$AT$566,'Route_Detail&amp;Reduction_Priority'!AI$1,FALSE)))</f>
        <v>1</v>
      </c>
      <c r="AJ159" s="147" t="str">
        <f>IF($B159="","",IF(VLOOKUP($B159,'RouteDetail&amp;ReductionPrioritySr'!$B$5:$AT$566,'Route_Detail&amp;Reduction_Priority'!AJ$1,FALSE)="","",VLOOKUP($B159,'RouteDetail&amp;ReductionPrioritySr'!$B$5:$AT$566,'Route_Detail&amp;Reduction_Priority'!AJ$1,FALSE)))</f>
        <v/>
      </c>
      <c r="AK159" s="147" t="str">
        <f>IF($B159="","",IF(VLOOKUP($B159,'RouteDetail&amp;ReductionPrioritySr'!$B$5:$AT$566,'Route_Detail&amp;Reduction_Priority'!AK$1,FALSE)="","",VLOOKUP($B159,'RouteDetail&amp;ReductionPrioritySr'!$B$5:$AT$566,'Route_Detail&amp;Reduction_Priority'!AK$1,FALSE)))</f>
        <v/>
      </c>
    </row>
    <row r="160" spans="1:37" ht="15" customHeight="1" x14ac:dyDescent="0.25">
      <c r="A160">
        <v>138</v>
      </c>
      <c r="B160" s="110">
        <f>IF(HLOOKUP($C$3,'Route by Jurisdiction'!$A$1:$AP$214,A160,FALSE)="","",HLOOKUP($C$3,'Route by Jurisdiction'!$A$1:$AP$214,A160,FALSE))</f>
        <v>214</v>
      </c>
      <c r="C160" s="110" t="str">
        <f>IF($B160="","",IF(VLOOKUP($B160,'RouteDetail&amp;ReductionPrioritySr'!$B$5:$T$566,'Route_Detail&amp;Reduction_Priority'!C$1,FALSE)="","",VLOOKUP($B160,'RouteDetail&amp;ReductionPrioritySr'!$B$5:$T$566,'Route_Detail&amp;Reduction_Priority'!C$1,FALSE)))</f>
        <v>214*</v>
      </c>
      <c r="D160" s="71" t="str">
        <f>IF($B160="","",IF(VLOOKUP($B160,'RouteDetail&amp;ReductionPrioritySr'!$B$5:$T$566,'Route_Detail&amp;Reduction_Priority'!D$1,FALSE)="","",VLOOKUP($B160,'RouteDetail&amp;ReductionPrioritySr'!$B$5:$T$566,'Route_Detail&amp;Reduction_Priority'!D$1,FALSE)))</f>
        <v>Issaquah - Seattle CBD</v>
      </c>
      <c r="E160" s="170" t="str">
        <f>IF($B160="","",IF(VLOOKUP($B160,'RouteDetail&amp;ReductionPrioritySr'!$B$5:$T$566,'Route_Detail&amp;Reduction_Priority'!E$1,FALSE)="","",VLOOKUP($B160,'RouteDetail&amp;ReductionPrioritySr'!$B$5:$T$566,'Route_Detail&amp;Reduction_Priority'!E$1,FALSE)))</f>
        <v/>
      </c>
      <c r="F160" s="162">
        <f>IF($B160="","",IF(VLOOKUP($B160,'RouteDetail&amp;ReductionPrioritySr'!$B$5:$T$566,'Route_Detail&amp;Reduction_Priority'!F$1,FALSE)="","",VLOOKUP($B160,'RouteDetail&amp;ReductionPrioritySr'!$B$5:$T$566,'Route_Detail&amp;Reduction_Priority'!F$1,FALSE)))</f>
        <v>14.9</v>
      </c>
      <c r="G160" s="162" t="str">
        <f>IF($B160="","",IF(VLOOKUP($B160,'RouteDetail&amp;ReductionPrioritySr'!$B$5:$T$566,'Route_Detail&amp;Reduction_Priority'!G$1,FALSE)="","",VLOOKUP($B160,'RouteDetail&amp;ReductionPrioritySr'!$B$5:$T$566,'Route_Detail&amp;Reduction_Priority'!G$1,FALSE)))</f>
        <v xml:space="preserve"> </v>
      </c>
      <c r="H160" s="162" t="str">
        <f>IF($B160="","",IF(VLOOKUP($B160,'RouteDetail&amp;ReductionPrioritySr'!$B$5:$T$566,'Route_Detail&amp;Reduction_Priority'!H$1,FALSE)="","",VLOOKUP($B160,'RouteDetail&amp;ReductionPrioritySr'!$B$5:$T$566,'Route_Detail&amp;Reduction_Priority'!H$1,FALSE)))</f>
        <v xml:space="preserve"> </v>
      </c>
      <c r="I160" s="162" t="str">
        <f>IF($B160="","",IF(VLOOKUP($B160,'RouteDetail&amp;ReductionPrioritySr'!$B$5:$T$566,'Route_Detail&amp;Reduction_Priority'!I$1,FALSE)="","",VLOOKUP($B160,'RouteDetail&amp;ReductionPrioritySr'!$B$5:$T$566,'Route_Detail&amp;Reduction_Priority'!I$1,FALSE)))</f>
        <v xml:space="preserve"> </v>
      </c>
      <c r="J160" s="171" t="str">
        <f>IF($B160="","",IF(VLOOKUP($B160,'RouteDetail&amp;ReductionPrioritySr'!$B$5:$T$566,'Route_Detail&amp;Reduction_Priority'!J$1,FALSE)="","",VLOOKUP($B160,'RouteDetail&amp;ReductionPrioritySr'!$B$5:$T$566,'Route_Detail&amp;Reduction_Priority'!J$1,FALSE)))</f>
        <v xml:space="preserve"> </v>
      </c>
      <c r="K160" s="62" t="str">
        <f>IF($B160="","",IF(VLOOKUP($B160,'RouteDetail&amp;ReductionPrioritySr'!$B$5:$T$566,'Route_Detail&amp;Reduction_Priority'!K$1,FALSE)="","",VLOOKUP($B160,'RouteDetail&amp;ReductionPrioritySr'!$B$5:$T$566,'Route_Detail&amp;Reduction_Priority'!K$1,FALSE)))</f>
        <v>Peak</v>
      </c>
      <c r="L160" s="62" t="str">
        <f>IF($B160="","",IF(VLOOKUP($B160,'RouteDetail&amp;ReductionPrioritySr'!$B$5:$T$566,'Route_Detail&amp;Reduction_Priority'!L$1,FALSE)="","",VLOOKUP($B160,'RouteDetail&amp;ReductionPrioritySr'!$B$5:$T$566,'Route_Detail&amp;Reduction_Priority'!L$1,FALSE)))</f>
        <v>Peak</v>
      </c>
      <c r="M160" s="110" t="str">
        <f>IF($B160="","",IF(VLOOKUP($B160,'RouteDetail&amp;ReductionPrioritySr'!$B$5:$T$566,'Route_Detail&amp;Reduction_Priority'!M$1,FALSE)="","",VLOOKUP($B160,'RouteDetail&amp;ReductionPrioritySr'!$B$5:$T$566,'Route_Detail&amp;Reduction_Priority'!M$1,FALSE)))</f>
        <v>No</v>
      </c>
      <c r="N160" s="112" t="str">
        <f>IF($B160="","",IF(VLOOKUP($B160,'RouteDetail&amp;ReductionPrioritySr'!$B$5:$T$566,'Route_Detail&amp;Reduction_Priority'!N$1,FALSE)="","",VLOOKUP($B160,'RouteDetail&amp;ReductionPrioritySr'!$B$5:$T$566,'Route_Detail&amp;Reduction_Priority'!N$1,FALSE)))</f>
        <v>No</v>
      </c>
      <c r="O160" s="110" t="str">
        <f>IF($B160="","",IF(VLOOKUP($B160,'RouteDetail&amp;ReductionPrioritySr'!$B$5:$T$566,'Route_Detail&amp;Reduction_Priority'!O$1,FALSE)="","",VLOOKUP($B160,'RouteDetail&amp;ReductionPrioritySr'!$B$5:$T$566,'Route_Detail&amp;Reduction_Priority'!O$1,FALSE)))</f>
        <v>Peak</v>
      </c>
      <c r="P160" s="111" t="str">
        <f>IF($B160="","",IF(VLOOKUP($B160,'RouteDetail&amp;ReductionPrioritySr'!$B$5:$T$566,'Route_Detail&amp;Reduction_Priority'!P$1,FALSE)="","",VLOOKUP($B160,'RouteDetail&amp;ReductionPrioritySr'!$B$5:$T$566,'Route_Detail&amp;Reduction_Priority'!P$1,FALSE)))</f>
        <v>Peak</v>
      </c>
      <c r="Q160" s="112" t="str">
        <f>IF($B160="","",IF(VLOOKUP($B160,'RouteDetail&amp;ReductionPrioritySr'!$B$5:$T$566,'Route_Detail&amp;Reduction_Priority'!Q$1,FALSE)="","",VLOOKUP($B160,'RouteDetail&amp;ReductionPrioritySr'!$B$5:$T$566,'Route_Detail&amp;Reduction_Priority'!Q$1,FALSE)))</f>
        <v>Peak</v>
      </c>
      <c r="R160" s="110">
        <f>IF($B160="","",IF(VLOOKUP($B160,'RouteDetail&amp;ReductionPrioritySr'!$B$5:$T$566,'Route_Detail&amp;Reduction_Priority'!R$1,FALSE)="","",VLOOKUP($B160,'RouteDetail&amp;ReductionPrioritySr'!$B$5:$T$566,'Route_Detail&amp;Reduction_Priority'!R$1,FALSE)))</f>
        <v>3</v>
      </c>
      <c r="S160" s="111" t="str">
        <f>IF($B160="","",IF(VLOOKUP($B160,'RouteDetail&amp;ReductionPrioritySr'!$B$5:$T$566,'Route_Detail&amp;Reduction_Priority'!S$1,FALSE)="","",VLOOKUP($B160,'RouteDetail&amp;ReductionPrioritySr'!$B$5:$T$566,'Route_Detail&amp;Reduction_Priority'!S$1,FALSE)))</f>
        <v>-</v>
      </c>
      <c r="T160" s="175" t="str">
        <f>IF($B160="","",IF(VLOOKUP($B160,'RouteDetail&amp;ReductionPrioritySr'!$B$5:$T$566,'Route_Detail&amp;Reduction_Priority'!T$1,FALSE)="","",VLOOKUP($B160,'RouteDetail&amp;ReductionPrioritySr'!$B$5:$T$566,'Route_Detail&amp;Reduction_Priority'!T$1,FALSE)))</f>
        <v>-</v>
      </c>
      <c r="U160" s="348" t="str">
        <f>IF($B160="","",IF(VLOOKUP($B160,'RouteDetail&amp;ReductionPrioritySr'!$B$5:$AT$566,'Route_Detail&amp;Reduction_Priority'!U$1,FALSE)="","",VLOOKUP($B160,'RouteDetail&amp;ReductionPrioritySr'!$B$5:$AT$566,'Route_Detail&amp;Reduction_Priority'!U$1,FALSE)))</f>
        <v>Revised</v>
      </c>
      <c r="V160" s="53" t="str">
        <f>IF($B160="","",IF(VLOOKUP($B160,'RouteDetail&amp;ReductionPrioritySr'!$B$5:$AT$566,'Route_Detail&amp;Reduction_Priority'!V$1,FALSE)=0,"",VLOOKUP($B160,'RouteDetail&amp;ReductionPrioritySr'!$B$5:$AT$566,'Route_Detail&amp;Reduction_Priority'!V$1,FALSE)))</f>
        <v>Low performing</v>
      </c>
      <c r="W160" s="358">
        <f>IF($B160="","",IF(VLOOKUP($B160,'RouteDetail&amp;ReductionPrioritySr'!$B$5:$AT$566,'Route_Detail&amp;Reduction_Priority'!W$1,FALSE)=0,"",VLOOKUP($B160,'RouteDetail&amp;ReductionPrioritySr'!$B$5:$AT$566,'Route_Detail&amp;Reduction_Priority'!W$1,FALSE)))</f>
        <v>42248</v>
      </c>
      <c r="X160" s="395" t="str">
        <f>IF($B160="","",IF(VLOOKUP($B160,'RouteDetail&amp;ReductionPrioritySr'!$B$5:$AT$566,'Route_Detail&amp;Reduction_Priority'!X$1,FALSE)="","",VLOOKUP($B160,'RouteDetail&amp;ReductionPrioritySr'!$B$5:$AT$566,'Route_Detail&amp;Reduction_Priority'!X$1,FALSE)))</f>
        <v>Reduce five morning and six afternoon trips.</v>
      </c>
      <c r="Y160" s="110" t="str">
        <f>IF($B160="","",IF(VLOOKUP($B160,'RouteDetail&amp;ReductionPrioritySr'!$B$5:$AT$566,'Route_Detail&amp;Reduction_Priority'!Y$1,FALSE)="","",VLOOKUP($B160,'RouteDetail&amp;ReductionPrioritySr'!$B$5:$AT$566,'Route_Detail&amp;Reduction_Priority'!Y$1,FALSE)))</f>
        <v/>
      </c>
      <c r="Z160" s="178" t="str">
        <f>IF($B160="","",IF(VLOOKUP($B160,'RouteDetail&amp;ReductionPrioritySr'!$B$5:$AT$566,'Route_Detail&amp;Reduction_Priority'!Z$1,FALSE)="","",VLOOKUP($B160,'RouteDetail&amp;ReductionPrioritySr'!$B$5:$AT$566,'Route_Detail&amp;Reduction_Priority'!Z$1,FALSE)))</f>
        <v/>
      </c>
      <c r="AA160" s="178" t="str">
        <f>IF($B160="","",IF(VLOOKUP($B160,'RouteDetail&amp;ReductionPrioritySr'!$B$5:$AT$566,'Route_Detail&amp;Reduction_Priority'!AA$1,FALSE)="","",VLOOKUP($B160,'RouteDetail&amp;ReductionPrioritySr'!$B$5:$AT$566,'Route_Detail&amp;Reduction_Priority'!AA$1,FALSE)))</f>
        <v/>
      </c>
      <c r="AB160" s="178" t="str">
        <f>IF($B160="","",IF(VLOOKUP($B160,'RouteDetail&amp;ReductionPrioritySr'!$B$5:$AT$566,'Route_Detail&amp;Reduction_Priority'!AB$1,FALSE)="","",VLOOKUP($B160,'RouteDetail&amp;ReductionPrioritySr'!$B$5:$AT$566,'Route_Detail&amp;Reduction_Priority'!AB$1,FALSE)))</f>
        <v/>
      </c>
      <c r="AC160" s="178" t="str">
        <f>IF($B160="","",IF(VLOOKUP($B160,'RouteDetail&amp;ReductionPrioritySr'!$B$5:$AT$566,'Route_Detail&amp;Reduction_Priority'!AC$1,FALSE)="","",VLOOKUP($B160,'RouteDetail&amp;ReductionPrioritySr'!$B$5:$AT$566,'Route_Detail&amp;Reduction_Priority'!AC$1,FALSE)))</f>
        <v/>
      </c>
      <c r="AD160" s="350" t="str">
        <f>IF($B160="","",IF(VLOOKUP($B160,'RouteDetail&amp;ReductionPrioritySr'!$B$5:$AT$566,'Route_Detail&amp;Reduction_Priority'!AD$1,FALSE)=0,"",VLOOKUP($B160,'RouteDetail&amp;ReductionPrioritySr'!$B$5:$AT$566,'Route_Detail&amp;Reduction_Priority'!AD$1,FALSE)))</f>
        <v/>
      </c>
      <c r="AE160" s="397" t="str">
        <f>IF($B160="","",IF(VLOOKUP($B160,'RouteDetail&amp;ReductionPrioritySr'!$B$5:$AT$566,'Route_Detail&amp;Reduction_Priority'!AE$1,FALSE)=0,"",VLOOKUP($B160,'RouteDetail&amp;ReductionPrioritySr'!$B$5:$AT$566,'Route_Detail&amp;Reduction_Priority'!AE$1,FALSE)))</f>
        <v/>
      </c>
      <c r="AF160" s="147">
        <f>IF($B160="","",IF(VLOOKUP($B160,'RouteDetail&amp;ReductionPrioritySr'!$B$5:$AT$566,'Route_Detail&amp;Reduction_Priority'!AF$1,FALSE)="","",VLOOKUP($B160,'RouteDetail&amp;ReductionPrioritySr'!$B$5:$AT$566,'Route_Detail&amp;Reduction_Priority'!AF$1,FALSE)))</f>
        <v>2</v>
      </c>
      <c r="AG160" s="147">
        <f>IF($B160="","",IF(VLOOKUP($B160,'RouteDetail&amp;ReductionPrioritySr'!$B$5:$AT$566,'Route_Detail&amp;Reduction_Priority'!AG$1,FALSE)="","",VLOOKUP($B160,'RouteDetail&amp;ReductionPrioritySr'!$B$5:$AT$566,'Route_Detail&amp;Reduction_Priority'!AG$1,FALSE)))</f>
        <v>3</v>
      </c>
      <c r="AH160" s="147" t="str">
        <f>IF($B160="","",IF(VLOOKUP($B160,'RouteDetail&amp;ReductionPrioritySr'!$B$5:$AT$566,'Route_Detail&amp;Reduction_Priority'!AH$1,FALSE)="","",VLOOKUP($B160,'RouteDetail&amp;ReductionPrioritySr'!$B$5:$AT$566,'Route_Detail&amp;Reduction_Priority'!AH$1,FALSE)))</f>
        <v/>
      </c>
      <c r="AI160" s="147" t="str">
        <f>IF($B160="","",IF(VLOOKUP($B160,'RouteDetail&amp;ReductionPrioritySr'!$B$5:$AT$566,'Route_Detail&amp;Reduction_Priority'!AI$1,FALSE)="","",VLOOKUP($B160,'RouteDetail&amp;ReductionPrioritySr'!$B$5:$AT$566,'Route_Detail&amp;Reduction_Priority'!AI$1,FALSE)))</f>
        <v/>
      </c>
      <c r="AJ160" s="147" t="str">
        <f>IF($B160="","",IF(VLOOKUP($B160,'RouteDetail&amp;ReductionPrioritySr'!$B$5:$AT$566,'Route_Detail&amp;Reduction_Priority'!AJ$1,FALSE)="","",VLOOKUP($B160,'RouteDetail&amp;ReductionPrioritySr'!$B$5:$AT$566,'Route_Detail&amp;Reduction_Priority'!AJ$1,FALSE)))</f>
        <v/>
      </c>
      <c r="AK160" s="147" t="str">
        <f>IF($B160="","",IF(VLOOKUP($B160,'RouteDetail&amp;ReductionPrioritySr'!$B$5:$AT$566,'Route_Detail&amp;Reduction_Priority'!AK$1,FALSE)="","",VLOOKUP($B160,'RouteDetail&amp;ReductionPrioritySr'!$B$5:$AT$566,'Route_Detail&amp;Reduction_Priority'!AK$1,FALSE)))</f>
        <v/>
      </c>
    </row>
    <row r="161" spans="1:37" ht="15" customHeight="1" x14ac:dyDescent="0.25">
      <c r="A161">
        <v>139</v>
      </c>
      <c r="B161" s="110">
        <f>IF(HLOOKUP($C$3,'Route by Jurisdiction'!$A$1:$AP$214,A161,FALSE)="","",HLOOKUP($C$3,'Route by Jurisdiction'!$A$1:$AP$214,A161,FALSE))</f>
        <v>215</v>
      </c>
      <c r="C161" s="110" t="str">
        <f>IF($B161="","",IF(VLOOKUP($B161,'RouteDetail&amp;ReductionPrioritySr'!$B$5:$T$566,'Route_Detail&amp;Reduction_Priority'!C$1,FALSE)="","",VLOOKUP($B161,'RouteDetail&amp;ReductionPrioritySr'!$B$5:$T$566,'Route_Detail&amp;Reduction_Priority'!C$1,FALSE)))</f>
        <v>215*</v>
      </c>
      <c r="D161" s="71" t="str">
        <f>IF($B161="","",IF(VLOOKUP($B161,'RouteDetail&amp;ReductionPrioritySr'!$B$5:$T$566,'Route_Detail&amp;Reduction_Priority'!D$1,FALSE)="","",VLOOKUP($B161,'RouteDetail&amp;ReductionPrioritySr'!$B$5:$T$566,'Route_Detail&amp;Reduction_Priority'!D$1,FALSE)))</f>
        <v>North Bend - Seattle CBD</v>
      </c>
      <c r="E161" s="170">
        <f>IF($B161="","",IF(VLOOKUP($B161,'RouteDetail&amp;ReductionPrioritySr'!$B$5:$T$566,'Route_Detail&amp;Reduction_Priority'!E$1,FALSE)="","",VLOOKUP($B161,'RouteDetail&amp;ReductionPrioritySr'!$B$5:$T$566,'Route_Detail&amp;Reduction_Priority'!E$1,FALSE)))</f>
        <v>23.7</v>
      </c>
      <c r="F161" s="162">
        <f>IF($B161="","",IF(VLOOKUP($B161,'RouteDetail&amp;ReductionPrioritySr'!$B$5:$T$566,'Route_Detail&amp;Reduction_Priority'!F$1,FALSE)="","",VLOOKUP($B161,'RouteDetail&amp;ReductionPrioritySr'!$B$5:$T$566,'Route_Detail&amp;Reduction_Priority'!F$1,FALSE)))</f>
        <v>13.8</v>
      </c>
      <c r="G161" s="162" t="str">
        <f>IF($B161="","",IF(VLOOKUP($B161,'RouteDetail&amp;ReductionPrioritySr'!$B$5:$T$566,'Route_Detail&amp;Reduction_Priority'!G$1,FALSE)="","",VLOOKUP($B161,'RouteDetail&amp;ReductionPrioritySr'!$B$5:$T$566,'Route_Detail&amp;Reduction_Priority'!G$1,FALSE)))</f>
        <v xml:space="preserve"> </v>
      </c>
      <c r="H161" s="162" t="str">
        <f>IF($B161="","",IF(VLOOKUP($B161,'RouteDetail&amp;ReductionPrioritySr'!$B$5:$T$566,'Route_Detail&amp;Reduction_Priority'!H$1,FALSE)="","",VLOOKUP($B161,'RouteDetail&amp;ReductionPrioritySr'!$B$5:$T$566,'Route_Detail&amp;Reduction_Priority'!H$1,FALSE)))</f>
        <v xml:space="preserve"> </v>
      </c>
      <c r="I161" s="162" t="str">
        <f>IF($B161="","",IF(VLOOKUP($B161,'RouteDetail&amp;ReductionPrioritySr'!$B$5:$T$566,'Route_Detail&amp;Reduction_Priority'!I$1,FALSE)="","",VLOOKUP($B161,'RouteDetail&amp;ReductionPrioritySr'!$B$5:$T$566,'Route_Detail&amp;Reduction_Priority'!I$1,FALSE)))</f>
        <v xml:space="preserve"> </v>
      </c>
      <c r="J161" s="171" t="str">
        <f>IF($B161="","",IF(VLOOKUP($B161,'RouteDetail&amp;ReductionPrioritySr'!$B$5:$T$566,'Route_Detail&amp;Reduction_Priority'!J$1,FALSE)="","",VLOOKUP($B161,'RouteDetail&amp;ReductionPrioritySr'!$B$5:$T$566,'Route_Detail&amp;Reduction_Priority'!J$1,FALSE)))</f>
        <v xml:space="preserve"> </v>
      </c>
      <c r="K161" s="62" t="str">
        <f>IF($B161="","",IF(VLOOKUP($B161,'RouteDetail&amp;ReductionPrioritySr'!$B$5:$T$566,'Route_Detail&amp;Reduction_Priority'!K$1,FALSE)="","",VLOOKUP($B161,'RouteDetail&amp;ReductionPrioritySr'!$B$5:$T$566,'Route_Detail&amp;Reduction_Priority'!K$1,FALSE)))</f>
        <v>Peak</v>
      </c>
      <c r="L161" s="62" t="str">
        <f>IF($B161="","",IF(VLOOKUP($B161,'RouteDetail&amp;ReductionPrioritySr'!$B$5:$T$566,'Route_Detail&amp;Reduction_Priority'!L$1,FALSE)="","",VLOOKUP($B161,'RouteDetail&amp;ReductionPrioritySr'!$B$5:$T$566,'Route_Detail&amp;Reduction_Priority'!L$1,FALSE)))</f>
        <v>Peak</v>
      </c>
      <c r="M161" s="110" t="str">
        <f>IF($B161="","",IF(VLOOKUP($B161,'RouteDetail&amp;ReductionPrioritySr'!$B$5:$T$566,'Route_Detail&amp;Reduction_Priority'!M$1,FALSE)="","",VLOOKUP($B161,'RouteDetail&amp;ReductionPrioritySr'!$B$5:$T$566,'Route_Detail&amp;Reduction_Priority'!M$1,FALSE)))</f>
        <v>No</v>
      </c>
      <c r="N161" s="112" t="str">
        <f>IF($B161="","",IF(VLOOKUP($B161,'RouteDetail&amp;ReductionPrioritySr'!$B$5:$T$566,'Route_Detail&amp;Reduction_Priority'!N$1,FALSE)="","",VLOOKUP($B161,'RouteDetail&amp;ReductionPrioritySr'!$B$5:$T$566,'Route_Detail&amp;Reduction_Priority'!N$1,FALSE)))</f>
        <v>Yes</v>
      </c>
      <c r="O161" s="110" t="str">
        <f>IF($B161="","",IF(VLOOKUP($B161,'RouteDetail&amp;ReductionPrioritySr'!$B$5:$T$566,'Route_Detail&amp;Reduction_Priority'!O$1,FALSE)="","",VLOOKUP($B161,'RouteDetail&amp;ReductionPrioritySr'!$B$5:$T$566,'Route_Detail&amp;Reduction_Priority'!O$1,FALSE)))</f>
        <v>Peak</v>
      </c>
      <c r="P161" s="111" t="str">
        <f>IF($B161="","",IF(VLOOKUP($B161,'RouteDetail&amp;ReductionPrioritySr'!$B$5:$T$566,'Route_Detail&amp;Reduction_Priority'!P$1,FALSE)="","",VLOOKUP($B161,'RouteDetail&amp;ReductionPrioritySr'!$B$5:$T$566,'Route_Detail&amp;Reduction_Priority'!P$1,FALSE)))</f>
        <v>Peak</v>
      </c>
      <c r="Q161" s="112" t="str">
        <f>IF($B161="","",IF(VLOOKUP($B161,'RouteDetail&amp;ReductionPrioritySr'!$B$5:$T$566,'Route_Detail&amp;Reduction_Priority'!Q$1,FALSE)="","",VLOOKUP($B161,'RouteDetail&amp;ReductionPrioritySr'!$B$5:$T$566,'Route_Detail&amp;Reduction_Priority'!Q$1,FALSE)))</f>
        <v>Peak</v>
      </c>
      <c r="R161" s="110">
        <f>IF($B161="","",IF(VLOOKUP($B161,'RouteDetail&amp;ReductionPrioritySr'!$B$5:$T$566,'Route_Detail&amp;Reduction_Priority'!R$1,FALSE)="","",VLOOKUP($B161,'RouteDetail&amp;ReductionPrioritySr'!$B$5:$T$566,'Route_Detail&amp;Reduction_Priority'!R$1,FALSE)))</f>
        <v>1</v>
      </c>
      <c r="S161" s="111" t="str">
        <f>IF($B161="","",IF(VLOOKUP($B161,'RouteDetail&amp;ReductionPrioritySr'!$B$5:$T$566,'Route_Detail&amp;Reduction_Priority'!S$1,FALSE)="","",VLOOKUP($B161,'RouteDetail&amp;ReductionPrioritySr'!$B$5:$T$566,'Route_Detail&amp;Reduction_Priority'!S$1,FALSE)))</f>
        <v>-</v>
      </c>
      <c r="T161" s="175" t="str">
        <f>IF($B161="","",IF(VLOOKUP($B161,'RouteDetail&amp;ReductionPrioritySr'!$B$5:$T$566,'Route_Detail&amp;Reduction_Priority'!T$1,FALSE)="","",VLOOKUP($B161,'RouteDetail&amp;ReductionPrioritySr'!$B$5:$T$566,'Route_Detail&amp;Reduction_Priority'!T$1,FALSE)))</f>
        <v>-</v>
      </c>
      <c r="U161" s="348" t="str">
        <f>IF($B161="","",IF(VLOOKUP($B161,'RouteDetail&amp;ReductionPrioritySr'!$B$5:$AT$566,'Route_Detail&amp;Reduction_Priority'!U$1,FALSE)="","",VLOOKUP($B161,'RouteDetail&amp;ReductionPrioritySr'!$B$5:$AT$566,'Route_Detail&amp;Reduction_Priority'!U$1,FALSE)))</f>
        <v>Deleted</v>
      </c>
      <c r="V161" s="53" t="str">
        <f>IF($B161="","",IF(VLOOKUP($B161,'RouteDetail&amp;ReductionPrioritySr'!$B$5:$AT$566,'Route_Detail&amp;Reduction_Priority'!V$1,FALSE)=0,"",VLOOKUP($B161,'RouteDetail&amp;ReductionPrioritySr'!$B$5:$AT$566,'Route_Detail&amp;Reduction_Priority'!V$1,FALSE)))</f>
        <v>Lowest performing</v>
      </c>
      <c r="W161" s="358">
        <f>IF($B161="","",IF(VLOOKUP($B161,'RouteDetail&amp;ReductionPrioritySr'!$B$5:$AT$566,'Route_Detail&amp;Reduction_Priority'!W$1,FALSE)=0,"",VLOOKUP($B161,'RouteDetail&amp;ReductionPrioritySr'!$B$5:$AT$566,'Route_Detail&amp;Reduction_Priority'!W$1,FALSE)))</f>
        <v>41883</v>
      </c>
      <c r="X161" s="395" t="str">
        <f>IF($B161="","",IF(VLOOKUP($B161,'RouteDetail&amp;ReductionPrioritySr'!$B$5:$AT$566,'Route_Detail&amp;Reduction_Priority'!X$1,FALSE)="","",VLOOKUP($B161,'RouteDetail&amp;ReductionPrioritySr'!$B$5:$AT$566,'Route_Detail&amp;Reduction_Priority'!X$1,FALSE)))</f>
        <v>Delete</v>
      </c>
      <c r="Y161" s="110" t="str">
        <f>IF($B161="","",IF(VLOOKUP($B161,'RouteDetail&amp;ReductionPrioritySr'!$B$5:$AT$566,'Route_Detail&amp;Reduction_Priority'!Y$1,FALSE)="","",VLOOKUP($B161,'RouteDetail&amp;ReductionPrioritySr'!$B$5:$AT$566,'Route_Detail&amp;Reduction_Priority'!Y$1,FALSE)))</f>
        <v/>
      </c>
      <c r="Z161" s="178" t="str">
        <f>IF($B161="","",IF(VLOOKUP($B161,'RouteDetail&amp;ReductionPrioritySr'!$B$5:$AT$566,'Route_Detail&amp;Reduction_Priority'!Z$1,FALSE)="","",VLOOKUP($B161,'RouteDetail&amp;ReductionPrioritySr'!$B$5:$AT$566,'Route_Detail&amp;Reduction_Priority'!Z$1,FALSE)))</f>
        <v/>
      </c>
      <c r="AA161" s="178" t="str">
        <f>IF($B161="","",IF(VLOOKUP($B161,'RouteDetail&amp;ReductionPrioritySr'!$B$5:$AT$566,'Route_Detail&amp;Reduction_Priority'!AA$1,FALSE)="","",VLOOKUP($B161,'RouteDetail&amp;ReductionPrioritySr'!$B$5:$AT$566,'Route_Detail&amp;Reduction_Priority'!AA$1,FALSE)))</f>
        <v/>
      </c>
      <c r="AB161" s="178" t="str">
        <f>IF($B161="","",IF(VLOOKUP($B161,'RouteDetail&amp;ReductionPrioritySr'!$B$5:$AT$566,'Route_Detail&amp;Reduction_Priority'!AB$1,FALSE)="","",VLOOKUP($B161,'RouteDetail&amp;ReductionPrioritySr'!$B$5:$AT$566,'Route_Detail&amp;Reduction_Priority'!AB$1,FALSE)))</f>
        <v/>
      </c>
      <c r="AC161" s="178" t="str">
        <f>IF($B161="","",IF(VLOOKUP($B161,'RouteDetail&amp;ReductionPrioritySr'!$B$5:$AT$566,'Route_Detail&amp;Reduction_Priority'!AC$1,FALSE)="","",VLOOKUP($B161,'RouteDetail&amp;ReductionPrioritySr'!$B$5:$AT$566,'Route_Detail&amp;Reduction_Priority'!AC$1,FALSE)))</f>
        <v/>
      </c>
      <c r="AD161" s="350" t="str">
        <f>IF($B161="","",IF(VLOOKUP($B161,'RouteDetail&amp;ReductionPrioritySr'!$B$5:$AT$566,'Route_Detail&amp;Reduction_Priority'!AD$1,FALSE)=0,"",VLOOKUP($B161,'RouteDetail&amp;ReductionPrioritySr'!$B$5:$AT$566,'Route_Detail&amp;Reduction_Priority'!AD$1,FALSE)))</f>
        <v/>
      </c>
      <c r="AE161" s="397" t="str">
        <f>IF($B161="","",IF(VLOOKUP($B161,'RouteDetail&amp;ReductionPrioritySr'!$B$5:$AT$566,'Route_Detail&amp;Reduction_Priority'!AE$1,FALSE)=0,"",VLOOKUP($B161,'RouteDetail&amp;ReductionPrioritySr'!$B$5:$AT$566,'Route_Detail&amp;Reduction_Priority'!AE$1,FALSE)))</f>
        <v>Use revised Route 208 and connect with revised Route 214 or Sound Transit Route 554 at the Issaquah Transit Center.</v>
      </c>
      <c r="AF161" s="147">
        <f>IF($B161="","",IF(VLOOKUP($B161,'RouteDetail&amp;ReductionPrioritySr'!$B$5:$AT$566,'Route_Detail&amp;Reduction_Priority'!AF$1,FALSE)="","",VLOOKUP($B161,'RouteDetail&amp;ReductionPrioritySr'!$B$5:$AT$566,'Route_Detail&amp;Reduction_Priority'!AF$1,FALSE)))</f>
        <v>1</v>
      </c>
      <c r="AG161" s="147">
        <f>IF($B161="","",IF(VLOOKUP($B161,'RouteDetail&amp;ReductionPrioritySr'!$B$5:$AT$566,'Route_Detail&amp;Reduction_Priority'!AG$1,FALSE)="","",VLOOKUP($B161,'RouteDetail&amp;ReductionPrioritySr'!$B$5:$AT$566,'Route_Detail&amp;Reduction_Priority'!AG$1,FALSE)))</f>
        <v>3</v>
      </c>
      <c r="AH161" s="147" t="str">
        <f>IF($B161="","",IF(VLOOKUP($B161,'RouteDetail&amp;ReductionPrioritySr'!$B$5:$AT$566,'Route_Detail&amp;Reduction_Priority'!AH$1,FALSE)="","",VLOOKUP($B161,'RouteDetail&amp;ReductionPrioritySr'!$B$5:$AT$566,'Route_Detail&amp;Reduction_Priority'!AH$1,FALSE)))</f>
        <v/>
      </c>
      <c r="AI161" s="147" t="str">
        <f>IF($B161="","",IF(VLOOKUP($B161,'RouteDetail&amp;ReductionPrioritySr'!$B$5:$AT$566,'Route_Detail&amp;Reduction_Priority'!AI$1,FALSE)="","",VLOOKUP($B161,'RouteDetail&amp;ReductionPrioritySr'!$B$5:$AT$566,'Route_Detail&amp;Reduction_Priority'!AI$1,FALSE)))</f>
        <v/>
      </c>
      <c r="AJ161" s="147" t="str">
        <f>IF($B161="","",IF(VLOOKUP($B161,'RouteDetail&amp;ReductionPrioritySr'!$B$5:$AT$566,'Route_Detail&amp;Reduction_Priority'!AJ$1,FALSE)="","",VLOOKUP($B161,'RouteDetail&amp;ReductionPrioritySr'!$B$5:$AT$566,'Route_Detail&amp;Reduction_Priority'!AJ$1,FALSE)))</f>
        <v/>
      </c>
      <c r="AK161" s="147" t="str">
        <f>IF($B161="","",IF(VLOOKUP($B161,'RouteDetail&amp;ReductionPrioritySr'!$B$5:$AT$566,'Route_Detail&amp;Reduction_Priority'!AK$1,FALSE)="","",VLOOKUP($B161,'RouteDetail&amp;ReductionPrioritySr'!$B$5:$AT$566,'Route_Detail&amp;Reduction_Priority'!AK$1,FALSE)))</f>
        <v/>
      </c>
    </row>
    <row r="162" spans="1:37" ht="15" customHeight="1" x14ac:dyDescent="0.25">
      <c r="A162">
        <v>140</v>
      </c>
      <c r="B162" s="110">
        <f>IF(HLOOKUP($C$3,'Route by Jurisdiction'!$A$1:$AP$214,A162,FALSE)="","",HLOOKUP($C$3,'Route by Jurisdiction'!$A$1:$AP$214,A162,FALSE))</f>
        <v>216</v>
      </c>
      <c r="C162" s="110" t="str">
        <f>IF($B162="","",IF(VLOOKUP($B162,'RouteDetail&amp;ReductionPrioritySr'!$B$5:$T$566,'Route_Detail&amp;Reduction_Priority'!C$1,FALSE)="","",VLOOKUP($B162,'RouteDetail&amp;ReductionPrioritySr'!$B$5:$T$566,'Route_Detail&amp;Reduction_Priority'!C$1,FALSE)))</f>
        <v>216*</v>
      </c>
      <c r="D162" s="71" t="str">
        <f>IF($B162="","",IF(VLOOKUP($B162,'RouteDetail&amp;ReductionPrioritySr'!$B$5:$T$566,'Route_Detail&amp;Reduction_Priority'!D$1,FALSE)="","",VLOOKUP($B162,'RouteDetail&amp;ReductionPrioritySr'!$B$5:$T$566,'Route_Detail&amp;Reduction_Priority'!D$1,FALSE)))</f>
        <v>Sammamish - Seattle CBD</v>
      </c>
      <c r="E162" s="170">
        <f>IF($B162="","",IF(VLOOKUP($B162,'RouteDetail&amp;ReductionPrioritySr'!$B$5:$T$566,'Route_Detail&amp;Reduction_Priority'!E$1,FALSE)="","",VLOOKUP($B162,'RouteDetail&amp;ReductionPrioritySr'!$B$5:$T$566,'Route_Detail&amp;Reduction_Priority'!E$1,FALSE)))</f>
        <v>28.3</v>
      </c>
      <c r="F162" s="162">
        <f>IF($B162="","",IF(VLOOKUP($B162,'RouteDetail&amp;ReductionPrioritySr'!$B$5:$T$566,'Route_Detail&amp;Reduction_Priority'!F$1,FALSE)="","",VLOOKUP($B162,'RouteDetail&amp;ReductionPrioritySr'!$B$5:$T$566,'Route_Detail&amp;Reduction_Priority'!F$1,FALSE)))</f>
        <v>17.600000000000001</v>
      </c>
      <c r="G162" s="162" t="str">
        <f>IF($B162="","",IF(VLOOKUP($B162,'RouteDetail&amp;ReductionPrioritySr'!$B$5:$T$566,'Route_Detail&amp;Reduction_Priority'!G$1,FALSE)="","",VLOOKUP($B162,'RouteDetail&amp;ReductionPrioritySr'!$B$5:$T$566,'Route_Detail&amp;Reduction_Priority'!G$1,FALSE)))</f>
        <v xml:space="preserve"> </v>
      </c>
      <c r="H162" s="162" t="str">
        <f>IF($B162="","",IF(VLOOKUP($B162,'RouteDetail&amp;ReductionPrioritySr'!$B$5:$T$566,'Route_Detail&amp;Reduction_Priority'!H$1,FALSE)="","",VLOOKUP($B162,'RouteDetail&amp;ReductionPrioritySr'!$B$5:$T$566,'Route_Detail&amp;Reduction_Priority'!H$1,FALSE)))</f>
        <v xml:space="preserve"> </v>
      </c>
      <c r="I162" s="162" t="str">
        <f>IF($B162="","",IF(VLOOKUP($B162,'RouteDetail&amp;ReductionPrioritySr'!$B$5:$T$566,'Route_Detail&amp;Reduction_Priority'!I$1,FALSE)="","",VLOOKUP($B162,'RouteDetail&amp;ReductionPrioritySr'!$B$5:$T$566,'Route_Detail&amp;Reduction_Priority'!I$1,FALSE)))</f>
        <v xml:space="preserve"> </v>
      </c>
      <c r="J162" s="171" t="str">
        <f>IF($B162="","",IF(VLOOKUP($B162,'RouteDetail&amp;ReductionPrioritySr'!$B$5:$T$566,'Route_Detail&amp;Reduction_Priority'!J$1,FALSE)="","",VLOOKUP($B162,'RouteDetail&amp;ReductionPrioritySr'!$B$5:$T$566,'Route_Detail&amp;Reduction_Priority'!J$1,FALSE)))</f>
        <v xml:space="preserve"> </v>
      </c>
      <c r="K162" s="62" t="str">
        <f>IF($B162="","",IF(VLOOKUP($B162,'RouteDetail&amp;ReductionPrioritySr'!$B$5:$T$566,'Route_Detail&amp;Reduction_Priority'!K$1,FALSE)="","",VLOOKUP($B162,'RouteDetail&amp;ReductionPrioritySr'!$B$5:$T$566,'Route_Detail&amp;Reduction_Priority'!K$1,FALSE)))</f>
        <v>Peak</v>
      </c>
      <c r="L162" s="62" t="str">
        <f>IF($B162="","",IF(VLOOKUP($B162,'RouteDetail&amp;ReductionPrioritySr'!$B$5:$T$566,'Route_Detail&amp;Reduction_Priority'!L$1,FALSE)="","",VLOOKUP($B162,'RouteDetail&amp;ReductionPrioritySr'!$B$5:$T$566,'Route_Detail&amp;Reduction_Priority'!L$1,FALSE)))</f>
        <v>Peak</v>
      </c>
      <c r="M162" s="110" t="str">
        <f>IF($B162="","",IF(VLOOKUP($B162,'RouteDetail&amp;ReductionPrioritySr'!$B$5:$T$566,'Route_Detail&amp;Reduction_Priority'!M$1,FALSE)="","",VLOOKUP($B162,'RouteDetail&amp;ReductionPrioritySr'!$B$5:$T$566,'Route_Detail&amp;Reduction_Priority'!M$1,FALSE)))</f>
        <v>No</v>
      </c>
      <c r="N162" s="112" t="str">
        <f>IF($B162="","",IF(VLOOKUP($B162,'RouteDetail&amp;ReductionPrioritySr'!$B$5:$T$566,'Route_Detail&amp;Reduction_Priority'!N$1,FALSE)="","",VLOOKUP($B162,'RouteDetail&amp;ReductionPrioritySr'!$B$5:$T$566,'Route_Detail&amp;Reduction_Priority'!N$1,FALSE)))</f>
        <v>No</v>
      </c>
      <c r="O162" s="110" t="str">
        <f>IF($B162="","",IF(VLOOKUP($B162,'RouteDetail&amp;ReductionPrioritySr'!$B$5:$T$566,'Route_Detail&amp;Reduction_Priority'!O$1,FALSE)="","",VLOOKUP($B162,'RouteDetail&amp;ReductionPrioritySr'!$B$5:$T$566,'Route_Detail&amp;Reduction_Priority'!O$1,FALSE)))</f>
        <v>Peak</v>
      </c>
      <c r="P162" s="111" t="str">
        <f>IF($B162="","",IF(VLOOKUP($B162,'RouteDetail&amp;ReductionPrioritySr'!$B$5:$T$566,'Route_Detail&amp;Reduction_Priority'!P$1,FALSE)="","",VLOOKUP($B162,'RouteDetail&amp;ReductionPrioritySr'!$B$5:$T$566,'Route_Detail&amp;Reduction_Priority'!P$1,FALSE)))</f>
        <v>Peak</v>
      </c>
      <c r="Q162" s="112" t="str">
        <f>IF($B162="","",IF(VLOOKUP($B162,'RouteDetail&amp;ReductionPrioritySr'!$B$5:$T$566,'Route_Detail&amp;Reduction_Priority'!Q$1,FALSE)="","",VLOOKUP($B162,'RouteDetail&amp;ReductionPrioritySr'!$B$5:$T$566,'Route_Detail&amp;Reduction_Priority'!Q$1,FALSE)))</f>
        <v>Peak</v>
      </c>
      <c r="R162" s="110">
        <f>IF($B162="","",IF(VLOOKUP($B162,'RouteDetail&amp;ReductionPrioritySr'!$B$5:$T$566,'Route_Detail&amp;Reduction_Priority'!R$1,FALSE)="","",VLOOKUP($B162,'RouteDetail&amp;ReductionPrioritySr'!$B$5:$T$566,'Route_Detail&amp;Reduction_Priority'!R$1,FALSE)))</f>
        <v>3</v>
      </c>
      <c r="S162" s="111" t="str">
        <f>IF($B162="","",IF(VLOOKUP($B162,'RouteDetail&amp;ReductionPrioritySr'!$B$5:$T$566,'Route_Detail&amp;Reduction_Priority'!S$1,FALSE)="","",VLOOKUP($B162,'RouteDetail&amp;ReductionPrioritySr'!$B$5:$T$566,'Route_Detail&amp;Reduction_Priority'!S$1,FALSE)))</f>
        <v>-</v>
      </c>
      <c r="T162" s="175" t="str">
        <f>IF($B162="","",IF(VLOOKUP($B162,'RouteDetail&amp;ReductionPrioritySr'!$B$5:$T$566,'Route_Detail&amp;Reduction_Priority'!T$1,FALSE)="","",VLOOKUP($B162,'RouteDetail&amp;ReductionPrioritySr'!$B$5:$T$566,'Route_Detail&amp;Reduction_Priority'!T$1,FALSE)))</f>
        <v>-</v>
      </c>
      <c r="U162" s="348" t="str">
        <f>IF($B162="","",IF(VLOOKUP($B162,'RouteDetail&amp;ReductionPrioritySr'!$B$5:$AT$566,'Route_Detail&amp;Reduction_Priority'!U$1,FALSE)="","",VLOOKUP($B162,'RouteDetail&amp;ReductionPrioritySr'!$B$5:$AT$566,'Route_Detail&amp;Reduction_Priority'!U$1,FALSE)))</f>
        <v>Unchanged</v>
      </c>
      <c r="V162" s="53" t="str">
        <f>IF($B162="","",IF(VLOOKUP($B162,'RouteDetail&amp;ReductionPrioritySr'!$B$5:$AT$566,'Route_Detail&amp;Reduction_Priority'!V$1,FALSE)=0,"",VLOOKUP($B162,'RouteDetail&amp;ReductionPrioritySr'!$B$5:$AT$566,'Route_Detail&amp;Reduction_Priority'!V$1,FALSE)))</f>
        <v/>
      </c>
      <c r="W162" s="358" t="str">
        <f>IF($B162="","",IF(VLOOKUP($B162,'RouteDetail&amp;ReductionPrioritySr'!$B$5:$AT$566,'Route_Detail&amp;Reduction_Priority'!W$1,FALSE)=0,"",VLOOKUP($B162,'RouteDetail&amp;ReductionPrioritySr'!$B$5:$AT$566,'Route_Detail&amp;Reduction_Priority'!W$1,FALSE)))</f>
        <v>N/A</v>
      </c>
      <c r="X162" s="395" t="str">
        <f>IF($B162="","",IF(VLOOKUP($B162,'RouteDetail&amp;ReductionPrioritySr'!$B$5:$AT$566,'Route_Detail&amp;Reduction_Priority'!X$1,FALSE)="","",VLOOKUP($B162,'RouteDetail&amp;ReductionPrioritySr'!$B$5:$AT$566,'Route_Detail&amp;Reduction_Priority'!X$1,FALSE)))</f>
        <v>Unchanged</v>
      </c>
      <c r="Y162" s="110" t="str">
        <f>IF($B162="","",IF(VLOOKUP($B162,'RouteDetail&amp;ReductionPrioritySr'!$B$5:$AT$566,'Route_Detail&amp;Reduction_Priority'!Y$1,FALSE)="","",VLOOKUP($B162,'RouteDetail&amp;ReductionPrioritySr'!$B$5:$AT$566,'Route_Detail&amp;Reduction_Priority'!Y$1,FALSE)))</f>
        <v/>
      </c>
      <c r="Z162" s="178" t="str">
        <f>IF($B162="","",IF(VLOOKUP($B162,'RouteDetail&amp;ReductionPrioritySr'!$B$5:$AT$566,'Route_Detail&amp;Reduction_Priority'!Z$1,FALSE)="","",VLOOKUP($B162,'RouteDetail&amp;ReductionPrioritySr'!$B$5:$AT$566,'Route_Detail&amp;Reduction_Priority'!Z$1,FALSE)))</f>
        <v/>
      </c>
      <c r="AA162" s="178" t="str">
        <f>IF($B162="","",IF(VLOOKUP($B162,'RouteDetail&amp;ReductionPrioritySr'!$B$5:$AT$566,'Route_Detail&amp;Reduction_Priority'!AA$1,FALSE)="","",VLOOKUP($B162,'RouteDetail&amp;ReductionPrioritySr'!$B$5:$AT$566,'Route_Detail&amp;Reduction_Priority'!AA$1,FALSE)))</f>
        <v/>
      </c>
      <c r="AB162" s="178" t="str">
        <f>IF($B162="","",IF(VLOOKUP($B162,'RouteDetail&amp;ReductionPrioritySr'!$B$5:$AT$566,'Route_Detail&amp;Reduction_Priority'!AB$1,FALSE)="","",VLOOKUP($B162,'RouteDetail&amp;ReductionPrioritySr'!$B$5:$AT$566,'Route_Detail&amp;Reduction_Priority'!AB$1,FALSE)))</f>
        <v/>
      </c>
      <c r="AC162" s="178" t="str">
        <f>IF($B162="","",IF(VLOOKUP($B162,'RouteDetail&amp;ReductionPrioritySr'!$B$5:$AT$566,'Route_Detail&amp;Reduction_Priority'!AC$1,FALSE)="","",VLOOKUP($B162,'RouteDetail&amp;ReductionPrioritySr'!$B$5:$AT$566,'Route_Detail&amp;Reduction_Priority'!AC$1,FALSE)))</f>
        <v/>
      </c>
      <c r="AD162" s="350" t="str">
        <f>IF($B162="","",IF(VLOOKUP($B162,'RouteDetail&amp;ReductionPrioritySr'!$B$5:$AT$566,'Route_Detail&amp;Reduction_Priority'!AD$1,FALSE)=0,"",VLOOKUP($B162,'RouteDetail&amp;ReductionPrioritySr'!$B$5:$AT$566,'Route_Detail&amp;Reduction_Priority'!AD$1,FALSE)))</f>
        <v/>
      </c>
      <c r="AE162" s="397" t="str">
        <f>IF($B162="","",IF(VLOOKUP($B162,'RouteDetail&amp;ReductionPrioritySr'!$B$5:$AT$566,'Route_Detail&amp;Reduction_Priority'!AE$1,FALSE)=0,"",VLOOKUP($B162,'RouteDetail&amp;ReductionPrioritySr'!$B$5:$AT$566,'Route_Detail&amp;Reduction_Priority'!AE$1,FALSE)))</f>
        <v/>
      </c>
      <c r="AF162" s="147">
        <f>IF($B162="","",IF(VLOOKUP($B162,'RouteDetail&amp;ReductionPrioritySr'!$B$5:$AT$566,'Route_Detail&amp;Reduction_Priority'!AF$1,FALSE)="","",VLOOKUP($B162,'RouteDetail&amp;ReductionPrioritySr'!$B$5:$AT$566,'Route_Detail&amp;Reduction_Priority'!AF$1,FALSE)))</f>
        <v>2</v>
      </c>
      <c r="AG162" s="147">
        <f>IF($B162="","",IF(VLOOKUP($B162,'RouteDetail&amp;ReductionPrioritySr'!$B$5:$AT$566,'Route_Detail&amp;Reduction_Priority'!AG$1,FALSE)="","",VLOOKUP($B162,'RouteDetail&amp;ReductionPrioritySr'!$B$5:$AT$566,'Route_Detail&amp;Reduction_Priority'!AG$1,FALSE)))</f>
        <v>4</v>
      </c>
      <c r="AH162" s="147" t="str">
        <f>IF($B162="","",IF(VLOOKUP($B162,'RouteDetail&amp;ReductionPrioritySr'!$B$5:$AT$566,'Route_Detail&amp;Reduction_Priority'!AH$1,FALSE)="","",VLOOKUP($B162,'RouteDetail&amp;ReductionPrioritySr'!$B$5:$AT$566,'Route_Detail&amp;Reduction_Priority'!AH$1,FALSE)))</f>
        <v/>
      </c>
      <c r="AI162" s="147" t="str">
        <f>IF($B162="","",IF(VLOOKUP($B162,'RouteDetail&amp;ReductionPrioritySr'!$B$5:$AT$566,'Route_Detail&amp;Reduction_Priority'!AI$1,FALSE)="","",VLOOKUP($B162,'RouteDetail&amp;ReductionPrioritySr'!$B$5:$AT$566,'Route_Detail&amp;Reduction_Priority'!AI$1,FALSE)))</f>
        <v/>
      </c>
      <c r="AJ162" s="147" t="str">
        <f>IF($B162="","",IF(VLOOKUP($B162,'RouteDetail&amp;ReductionPrioritySr'!$B$5:$AT$566,'Route_Detail&amp;Reduction_Priority'!AJ$1,FALSE)="","",VLOOKUP($B162,'RouteDetail&amp;ReductionPrioritySr'!$B$5:$AT$566,'Route_Detail&amp;Reduction_Priority'!AJ$1,FALSE)))</f>
        <v/>
      </c>
      <c r="AK162" s="147" t="str">
        <f>IF($B162="","",IF(VLOOKUP($B162,'RouteDetail&amp;ReductionPrioritySr'!$B$5:$AT$566,'Route_Detail&amp;Reduction_Priority'!AK$1,FALSE)="","",VLOOKUP($B162,'RouteDetail&amp;ReductionPrioritySr'!$B$5:$AT$566,'Route_Detail&amp;Reduction_Priority'!AK$1,FALSE)))</f>
        <v/>
      </c>
    </row>
    <row r="163" spans="1:37" ht="15" customHeight="1" x14ac:dyDescent="0.25">
      <c r="A163">
        <v>141</v>
      </c>
      <c r="B163" s="110">
        <f>IF(HLOOKUP($C$3,'Route by Jurisdiction'!$A$1:$AP$214,A163,FALSE)="","",HLOOKUP($C$3,'Route by Jurisdiction'!$A$1:$AP$214,A163,FALSE))</f>
        <v>217</v>
      </c>
      <c r="C163" s="110" t="str">
        <f>IF($B163="","",IF(VLOOKUP($B163,'RouteDetail&amp;ReductionPrioritySr'!$B$5:$T$566,'Route_Detail&amp;Reduction_Priority'!C$1,FALSE)="","",VLOOKUP($B163,'RouteDetail&amp;ReductionPrioritySr'!$B$5:$T$566,'Route_Detail&amp;Reduction_Priority'!C$1,FALSE)))</f>
        <v>217*</v>
      </c>
      <c r="D163" s="71" t="str">
        <f>IF($B163="","",IF(VLOOKUP($B163,'RouteDetail&amp;ReductionPrioritySr'!$B$5:$T$566,'Route_Detail&amp;Reduction_Priority'!D$1,FALSE)="","",VLOOKUP($B163,'RouteDetail&amp;ReductionPrioritySr'!$B$5:$T$566,'Route_Detail&amp;Reduction_Priority'!D$1,FALSE)))</f>
        <v>Issaquah - Eastgate - Seattle CBD</v>
      </c>
      <c r="E163" s="170">
        <f>IF($B163="","",IF(VLOOKUP($B163,'RouteDetail&amp;ReductionPrioritySr'!$B$5:$T$566,'Route_Detail&amp;Reduction_Priority'!E$1,FALSE)="","",VLOOKUP($B163,'RouteDetail&amp;ReductionPrioritySr'!$B$5:$T$566,'Route_Detail&amp;Reduction_Priority'!E$1,FALSE)))</f>
        <v>24.5</v>
      </c>
      <c r="F163" s="162">
        <f>IF($B163="","",IF(VLOOKUP($B163,'RouteDetail&amp;ReductionPrioritySr'!$B$5:$T$566,'Route_Detail&amp;Reduction_Priority'!F$1,FALSE)="","",VLOOKUP($B163,'RouteDetail&amp;ReductionPrioritySr'!$B$5:$T$566,'Route_Detail&amp;Reduction_Priority'!F$1,FALSE)))</f>
        <v>15.7</v>
      </c>
      <c r="G163" s="162" t="str">
        <f>IF($B163="","",IF(VLOOKUP($B163,'RouteDetail&amp;ReductionPrioritySr'!$B$5:$T$566,'Route_Detail&amp;Reduction_Priority'!G$1,FALSE)="","",VLOOKUP($B163,'RouteDetail&amp;ReductionPrioritySr'!$B$5:$T$566,'Route_Detail&amp;Reduction_Priority'!G$1,FALSE)))</f>
        <v xml:space="preserve"> </v>
      </c>
      <c r="H163" s="162" t="str">
        <f>IF($B163="","",IF(VLOOKUP($B163,'RouteDetail&amp;ReductionPrioritySr'!$B$5:$T$566,'Route_Detail&amp;Reduction_Priority'!H$1,FALSE)="","",VLOOKUP($B163,'RouteDetail&amp;ReductionPrioritySr'!$B$5:$T$566,'Route_Detail&amp;Reduction_Priority'!H$1,FALSE)))</f>
        <v xml:space="preserve"> </v>
      </c>
      <c r="I163" s="162" t="str">
        <f>IF($B163="","",IF(VLOOKUP($B163,'RouteDetail&amp;ReductionPrioritySr'!$B$5:$T$566,'Route_Detail&amp;Reduction_Priority'!I$1,FALSE)="","",VLOOKUP($B163,'RouteDetail&amp;ReductionPrioritySr'!$B$5:$T$566,'Route_Detail&amp;Reduction_Priority'!I$1,FALSE)))</f>
        <v xml:space="preserve"> </v>
      </c>
      <c r="J163" s="171" t="str">
        <f>IF($B163="","",IF(VLOOKUP($B163,'RouteDetail&amp;ReductionPrioritySr'!$B$5:$T$566,'Route_Detail&amp;Reduction_Priority'!J$1,FALSE)="","",VLOOKUP($B163,'RouteDetail&amp;ReductionPrioritySr'!$B$5:$T$566,'Route_Detail&amp;Reduction_Priority'!J$1,FALSE)))</f>
        <v xml:space="preserve"> </v>
      </c>
      <c r="K163" s="62" t="str">
        <f>IF($B163="","",IF(VLOOKUP($B163,'RouteDetail&amp;ReductionPrioritySr'!$B$5:$T$566,'Route_Detail&amp;Reduction_Priority'!K$1,FALSE)="","",VLOOKUP($B163,'RouteDetail&amp;ReductionPrioritySr'!$B$5:$T$566,'Route_Detail&amp;Reduction_Priority'!K$1,FALSE)))</f>
        <v>Peak</v>
      </c>
      <c r="L163" s="62" t="str">
        <f>IF($B163="","",IF(VLOOKUP($B163,'RouteDetail&amp;ReductionPrioritySr'!$B$5:$T$566,'Route_Detail&amp;Reduction_Priority'!L$1,FALSE)="","",VLOOKUP($B163,'RouteDetail&amp;ReductionPrioritySr'!$B$5:$T$566,'Route_Detail&amp;Reduction_Priority'!L$1,FALSE)))</f>
        <v>Peak</v>
      </c>
      <c r="M163" s="110" t="str">
        <f>IF($B163="","",IF(VLOOKUP($B163,'RouteDetail&amp;ReductionPrioritySr'!$B$5:$T$566,'Route_Detail&amp;Reduction_Priority'!M$1,FALSE)="","",VLOOKUP($B163,'RouteDetail&amp;ReductionPrioritySr'!$B$5:$T$566,'Route_Detail&amp;Reduction_Priority'!M$1,FALSE)))</f>
        <v>Yes</v>
      </c>
      <c r="N163" s="112" t="str">
        <f>IF($B163="","",IF(VLOOKUP($B163,'RouteDetail&amp;ReductionPrioritySr'!$B$5:$T$566,'Route_Detail&amp;Reduction_Priority'!N$1,FALSE)="","",VLOOKUP($B163,'RouteDetail&amp;ReductionPrioritySr'!$B$5:$T$566,'Route_Detail&amp;Reduction_Priority'!N$1,FALSE)))</f>
        <v>No</v>
      </c>
      <c r="O163" s="110" t="str">
        <f>IF($B163="","",IF(VLOOKUP($B163,'RouteDetail&amp;ReductionPrioritySr'!$B$5:$T$566,'Route_Detail&amp;Reduction_Priority'!O$1,FALSE)="","",VLOOKUP($B163,'RouteDetail&amp;ReductionPrioritySr'!$B$5:$T$566,'Route_Detail&amp;Reduction_Priority'!O$1,FALSE)))</f>
        <v>Peak</v>
      </c>
      <c r="P163" s="111" t="str">
        <f>IF($B163="","",IF(VLOOKUP($B163,'RouteDetail&amp;ReductionPrioritySr'!$B$5:$T$566,'Route_Detail&amp;Reduction_Priority'!P$1,FALSE)="","",VLOOKUP($B163,'RouteDetail&amp;ReductionPrioritySr'!$B$5:$T$566,'Route_Detail&amp;Reduction_Priority'!P$1,FALSE)))</f>
        <v>Peak</v>
      </c>
      <c r="Q163" s="112" t="str">
        <f>IF($B163="","",IF(VLOOKUP($B163,'RouteDetail&amp;ReductionPrioritySr'!$B$5:$T$566,'Route_Detail&amp;Reduction_Priority'!Q$1,FALSE)="","",VLOOKUP($B163,'RouteDetail&amp;ReductionPrioritySr'!$B$5:$T$566,'Route_Detail&amp;Reduction_Priority'!Q$1,FALSE)))</f>
        <v>Peak</v>
      </c>
      <c r="R163" s="110">
        <f>IF($B163="","",IF(VLOOKUP($B163,'RouteDetail&amp;ReductionPrioritySr'!$B$5:$T$566,'Route_Detail&amp;Reduction_Priority'!R$1,FALSE)="","",VLOOKUP($B163,'RouteDetail&amp;ReductionPrioritySr'!$B$5:$T$566,'Route_Detail&amp;Reduction_Priority'!R$1,FALSE)))</f>
        <v>3</v>
      </c>
      <c r="S163" s="111" t="str">
        <f>IF($B163="","",IF(VLOOKUP($B163,'RouteDetail&amp;ReductionPrioritySr'!$B$5:$T$566,'Route_Detail&amp;Reduction_Priority'!S$1,FALSE)="","",VLOOKUP($B163,'RouteDetail&amp;ReductionPrioritySr'!$B$5:$T$566,'Route_Detail&amp;Reduction_Priority'!S$1,FALSE)))</f>
        <v>-</v>
      </c>
      <c r="T163" s="175" t="str">
        <f>IF($B163="","",IF(VLOOKUP($B163,'RouteDetail&amp;ReductionPrioritySr'!$B$5:$T$566,'Route_Detail&amp;Reduction_Priority'!T$1,FALSE)="","",VLOOKUP($B163,'RouteDetail&amp;ReductionPrioritySr'!$B$5:$T$566,'Route_Detail&amp;Reduction_Priority'!T$1,FALSE)))</f>
        <v>-</v>
      </c>
      <c r="U163" s="348" t="str">
        <f>IF($B163="","",IF(VLOOKUP($B163,'RouteDetail&amp;ReductionPrioritySr'!$B$5:$AT$566,'Route_Detail&amp;Reduction_Priority'!U$1,FALSE)="","",VLOOKUP($B163,'RouteDetail&amp;ReductionPrioritySr'!$B$5:$AT$566,'Route_Detail&amp;Reduction_Priority'!U$1,FALSE)))</f>
        <v>Deleted</v>
      </c>
      <c r="V163" s="53" t="str">
        <f>IF($B163="","",IF(VLOOKUP($B163,'RouteDetail&amp;ReductionPrioritySr'!$B$5:$AT$566,'Route_Detail&amp;Reduction_Priority'!V$1,FALSE)=0,"",VLOOKUP($B163,'RouteDetail&amp;ReductionPrioritySr'!$B$5:$AT$566,'Route_Detail&amp;Reduction_Priority'!V$1,FALSE)))</f>
        <v>Low performing</v>
      </c>
      <c r="W163" s="358">
        <f>IF($B163="","",IF(VLOOKUP($B163,'RouteDetail&amp;ReductionPrioritySr'!$B$5:$AT$566,'Route_Detail&amp;Reduction_Priority'!W$1,FALSE)=0,"",VLOOKUP($B163,'RouteDetail&amp;ReductionPrioritySr'!$B$5:$AT$566,'Route_Detail&amp;Reduction_Priority'!W$1,FALSE)))</f>
        <v>42248</v>
      </c>
      <c r="X163" s="395" t="str">
        <f>IF($B163="","",IF(VLOOKUP($B163,'RouteDetail&amp;ReductionPrioritySr'!$B$5:$AT$566,'Route_Detail&amp;Reduction_Priority'!X$1,FALSE)="","",VLOOKUP($B163,'RouteDetail&amp;ReductionPrioritySr'!$B$5:$AT$566,'Route_Detail&amp;Reduction_Priority'!X$1,FALSE)))</f>
        <v>Delete</v>
      </c>
      <c r="Y163" s="110" t="str">
        <f>IF($B163="","",IF(VLOOKUP($B163,'RouteDetail&amp;ReductionPrioritySr'!$B$5:$AT$566,'Route_Detail&amp;Reduction_Priority'!Y$1,FALSE)="","",VLOOKUP($B163,'RouteDetail&amp;ReductionPrioritySr'!$B$5:$AT$566,'Route_Detail&amp;Reduction_Priority'!Y$1,FALSE)))</f>
        <v/>
      </c>
      <c r="Z163" s="178" t="str">
        <f>IF($B163="","",IF(VLOOKUP($B163,'RouteDetail&amp;ReductionPrioritySr'!$B$5:$AT$566,'Route_Detail&amp;Reduction_Priority'!Z$1,FALSE)="","",VLOOKUP($B163,'RouteDetail&amp;ReductionPrioritySr'!$B$5:$AT$566,'Route_Detail&amp;Reduction_Priority'!Z$1,FALSE)))</f>
        <v/>
      </c>
      <c r="AA163" s="178" t="str">
        <f>IF($B163="","",IF(VLOOKUP($B163,'RouteDetail&amp;ReductionPrioritySr'!$B$5:$AT$566,'Route_Detail&amp;Reduction_Priority'!AA$1,FALSE)="","",VLOOKUP($B163,'RouteDetail&amp;ReductionPrioritySr'!$B$5:$AT$566,'Route_Detail&amp;Reduction_Priority'!AA$1,FALSE)))</f>
        <v/>
      </c>
      <c r="AB163" s="178" t="str">
        <f>IF($B163="","",IF(VLOOKUP($B163,'RouteDetail&amp;ReductionPrioritySr'!$B$5:$AT$566,'Route_Detail&amp;Reduction_Priority'!AB$1,FALSE)="","",VLOOKUP($B163,'RouteDetail&amp;ReductionPrioritySr'!$B$5:$AT$566,'Route_Detail&amp;Reduction_Priority'!AB$1,FALSE)))</f>
        <v/>
      </c>
      <c r="AC163" s="178" t="str">
        <f>IF($B163="","",IF(VLOOKUP($B163,'RouteDetail&amp;ReductionPrioritySr'!$B$5:$AT$566,'Route_Detail&amp;Reduction_Priority'!AC$1,FALSE)="","",VLOOKUP($B163,'RouteDetail&amp;ReductionPrioritySr'!$B$5:$AT$566,'Route_Detail&amp;Reduction_Priority'!AC$1,FALSE)))</f>
        <v/>
      </c>
      <c r="AD163" s="350" t="str">
        <f>IF($B163="","",IF(VLOOKUP($B163,'RouteDetail&amp;ReductionPrioritySr'!$B$5:$AT$566,'Route_Detail&amp;Reduction_Priority'!AD$1,FALSE)=0,"",VLOOKUP($B163,'RouteDetail&amp;ReductionPrioritySr'!$B$5:$AT$566,'Route_Detail&amp;Reduction_Priority'!AD$1,FALSE)))</f>
        <v/>
      </c>
      <c r="AE163" s="397" t="str">
        <f>IF($B163="","",IF(VLOOKUP($B163,'RouteDetail&amp;ReductionPrioritySr'!$B$5:$AT$566,'Route_Detail&amp;Reduction_Priority'!AE$1,FALSE)=0,"",VLOOKUP($B163,'RouteDetail&amp;ReductionPrioritySr'!$B$5:$AT$566,'Route_Detail&amp;Reduction_Priority'!AE$1,FALSE)))</f>
        <v>In Issaquah, use Sound Transit Route 554 to connect with Route 269.
At the Eastgate Park-and-Ride, use revised Route 212 or Sound Transit Route 554.</v>
      </c>
      <c r="AF163" s="147">
        <f>IF($B163="","",IF(VLOOKUP($B163,'RouteDetail&amp;ReductionPrioritySr'!$B$5:$AT$566,'Route_Detail&amp;Reduction_Priority'!AF$1,FALSE)="","",VLOOKUP($B163,'RouteDetail&amp;ReductionPrioritySr'!$B$5:$AT$566,'Route_Detail&amp;Reduction_Priority'!AF$1,FALSE)))</f>
        <v>2</v>
      </c>
      <c r="AG163" s="147">
        <f>IF($B163="","",IF(VLOOKUP($B163,'RouteDetail&amp;ReductionPrioritySr'!$B$5:$AT$566,'Route_Detail&amp;Reduction_Priority'!AG$1,FALSE)="","",VLOOKUP($B163,'RouteDetail&amp;ReductionPrioritySr'!$B$5:$AT$566,'Route_Detail&amp;Reduction_Priority'!AG$1,FALSE)))</f>
        <v>3</v>
      </c>
      <c r="AH163" s="147" t="str">
        <f>IF($B163="","",IF(VLOOKUP($B163,'RouteDetail&amp;ReductionPrioritySr'!$B$5:$AT$566,'Route_Detail&amp;Reduction_Priority'!AH$1,FALSE)="","",VLOOKUP($B163,'RouteDetail&amp;ReductionPrioritySr'!$B$5:$AT$566,'Route_Detail&amp;Reduction_Priority'!AH$1,FALSE)))</f>
        <v/>
      </c>
      <c r="AI163" s="147" t="str">
        <f>IF($B163="","",IF(VLOOKUP($B163,'RouteDetail&amp;ReductionPrioritySr'!$B$5:$AT$566,'Route_Detail&amp;Reduction_Priority'!AI$1,FALSE)="","",VLOOKUP($B163,'RouteDetail&amp;ReductionPrioritySr'!$B$5:$AT$566,'Route_Detail&amp;Reduction_Priority'!AI$1,FALSE)))</f>
        <v/>
      </c>
      <c r="AJ163" s="147" t="str">
        <f>IF($B163="","",IF(VLOOKUP($B163,'RouteDetail&amp;ReductionPrioritySr'!$B$5:$AT$566,'Route_Detail&amp;Reduction_Priority'!AJ$1,FALSE)="","",VLOOKUP($B163,'RouteDetail&amp;ReductionPrioritySr'!$B$5:$AT$566,'Route_Detail&amp;Reduction_Priority'!AJ$1,FALSE)))</f>
        <v/>
      </c>
      <c r="AK163" s="147" t="str">
        <f>IF($B163="","",IF(VLOOKUP($B163,'RouteDetail&amp;ReductionPrioritySr'!$B$5:$AT$566,'Route_Detail&amp;Reduction_Priority'!AK$1,FALSE)="","",VLOOKUP($B163,'RouteDetail&amp;ReductionPrioritySr'!$B$5:$AT$566,'Route_Detail&amp;Reduction_Priority'!AK$1,FALSE)))</f>
        <v/>
      </c>
    </row>
    <row r="164" spans="1:37" ht="15" customHeight="1" x14ac:dyDescent="0.25">
      <c r="A164">
        <v>142</v>
      </c>
      <c r="B164" s="110">
        <f>IF(HLOOKUP($C$3,'Route by Jurisdiction'!$A$1:$AP$214,A164,FALSE)="","",HLOOKUP($C$3,'Route by Jurisdiction'!$A$1:$AP$214,A164,FALSE))</f>
        <v>218</v>
      </c>
      <c r="C164" s="110" t="str">
        <f>IF($B164="","",IF(VLOOKUP($B164,'RouteDetail&amp;ReductionPrioritySr'!$B$5:$T$566,'Route_Detail&amp;Reduction_Priority'!C$1,FALSE)="","",VLOOKUP($B164,'RouteDetail&amp;ReductionPrioritySr'!$B$5:$T$566,'Route_Detail&amp;Reduction_Priority'!C$1,FALSE)))</f>
        <v>218*</v>
      </c>
      <c r="D164" s="71" t="str">
        <f>IF($B164="","",IF(VLOOKUP($B164,'RouteDetail&amp;ReductionPrioritySr'!$B$5:$T$566,'Route_Detail&amp;Reduction_Priority'!D$1,FALSE)="","",VLOOKUP($B164,'RouteDetail&amp;ReductionPrioritySr'!$B$5:$T$566,'Route_Detail&amp;Reduction_Priority'!D$1,FALSE)))</f>
        <v>Issaquah Highlands - Seattle CBD</v>
      </c>
      <c r="E164" s="170">
        <f>IF($B164="","",IF(VLOOKUP($B164,'RouteDetail&amp;ReductionPrioritySr'!$B$5:$T$566,'Route_Detail&amp;Reduction_Priority'!E$1,FALSE)="","",VLOOKUP($B164,'RouteDetail&amp;ReductionPrioritySr'!$B$5:$T$566,'Route_Detail&amp;Reduction_Priority'!E$1,FALSE)))</f>
        <v>44.5</v>
      </c>
      <c r="F164" s="162">
        <f>IF($B164="","",IF(VLOOKUP($B164,'RouteDetail&amp;ReductionPrioritySr'!$B$5:$T$566,'Route_Detail&amp;Reduction_Priority'!F$1,FALSE)="","",VLOOKUP($B164,'RouteDetail&amp;ReductionPrioritySr'!$B$5:$T$566,'Route_Detail&amp;Reduction_Priority'!F$1,FALSE)))</f>
        <v>24.2</v>
      </c>
      <c r="G164" s="162" t="str">
        <f>IF($B164="","",IF(VLOOKUP($B164,'RouteDetail&amp;ReductionPrioritySr'!$B$5:$T$566,'Route_Detail&amp;Reduction_Priority'!G$1,FALSE)="","",VLOOKUP($B164,'RouteDetail&amp;ReductionPrioritySr'!$B$5:$T$566,'Route_Detail&amp;Reduction_Priority'!G$1,FALSE)))</f>
        <v xml:space="preserve"> </v>
      </c>
      <c r="H164" s="162" t="str">
        <f>IF($B164="","",IF(VLOOKUP($B164,'RouteDetail&amp;ReductionPrioritySr'!$B$5:$T$566,'Route_Detail&amp;Reduction_Priority'!H$1,FALSE)="","",VLOOKUP($B164,'RouteDetail&amp;ReductionPrioritySr'!$B$5:$T$566,'Route_Detail&amp;Reduction_Priority'!H$1,FALSE)))</f>
        <v xml:space="preserve"> </v>
      </c>
      <c r="I164" s="162" t="str">
        <f>IF($B164="","",IF(VLOOKUP($B164,'RouteDetail&amp;ReductionPrioritySr'!$B$5:$T$566,'Route_Detail&amp;Reduction_Priority'!I$1,FALSE)="","",VLOOKUP($B164,'RouteDetail&amp;ReductionPrioritySr'!$B$5:$T$566,'Route_Detail&amp;Reduction_Priority'!I$1,FALSE)))</f>
        <v xml:space="preserve"> </v>
      </c>
      <c r="J164" s="171" t="str">
        <f>IF($B164="","",IF(VLOOKUP($B164,'RouteDetail&amp;ReductionPrioritySr'!$B$5:$T$566,'Route_Detail&amp;Reduction_Priority'!J$1,FALSE)="","",VLOOKUP($B164,'RouteDetail&amp;ReductionPrioritySr'!$B$5:$T$566,'Route_Detail&amp;Reduction_Priority'!J$1,FALSE)))</f>
        <v xml:space="preserve"> </v>
      </c>
      <c r="K164" s="62" t="str">
        <f>IF($B164="","",IF(VLOOKUP($B164,'RouteDetail&amp;ReductionPrioritySr'!$B$5:$T$566,'Route_Detail&amp;Reduction_Priority'!K$1,FALSE)="","",VLOOKUP($B164,'RouteDetail&amp;ReductionPrioritySr'!$B$5:$T$566,'Route_Detail&amp;Reduction_Priority'!K$1,FALSE)))</f>
        <v>Peak</v>
      </c>
      <c r="L164" s="62" t="str">
        <f>IF($B164="","",IF(VLOOKUP($B164,'RouteDetail&amp;ReductionPrioritySr'!$B$5:$T$566,'Route_Detail&amp;Reduction_Priority'!L$1,FALSE)="","",VLOOKUP($B164,'RouteDetail&amp;ReductionPrioritySr'!$B$5:$T$566,'Route_Detail&amp;Reduction_Priority'!L$1,FALSE)))</f>
        <v>Peak</v>
      </c>
      <c r="M164" s="110" t="str">
        <f>IF($B164="","",IF(VLOOKUP($B164,'RouteDetail&amp;ReductionPrioritySr'!$B$5:$T$566,'Route_Detail&amp;Reduction_Priority'!M$1,FALSE)="","",VLOOKUP($B164,'RouteDetail&amp;ReductionPrioritySr'!$B$5:$T$566,'Route_Detail&amp;Reduction_Priority'!M$1,FALSE)))</f>
        <v>Yes</v>
      </c>
      <c r="N164" s="112" t="str">
        <f>IF($B164="","",IF(VLOOKUP($B164,'RouteDetail&amp;ReductionPrioritySr'!$B$5:$T$566,'Route_Detail&amp;Reduction_Priority'!N$1,FALSE)="","",VLOOKUP($B164,'RouteDetail&amp;ReductionPrioritySr'!$B$5:$T$566,'Route_Detail&amp;Reduction_Priority'!N$1,FALSE)))</f>
        <v>Yes</v>
      </c>
      <c r="O164" s="110" t="str">
        <f>IF($B164="","",IF(VLOOKUP($B164,'RouteDetail&amp;ReductionPrioritySr'!$B$5:$T$566,'Route_Detail&amp;Reduction_Priority'!O$1,FALSE)="","",VLOOKUP($B164,'RouteDetail&amp;ReductionPrioritySr'!$B$5:$T$566,'Route_Detail&amp;Reduction_Priority'!O$1,FALSE)))</f>
        <v>Peak</v>
      </c>
      <c r="P164" s="111" t="str">
        <f>IF($B164="","",IF(VLOOKUP($B164,'RouteDetail&amp;ReductionPrioritySr'!$B$5:$T$566,'Route_Detail&amp;Reduction_Priority'!P$1,FALSE)="","",VLOOKUP($B164,'RouteDetail&amp;ReductionPrioritySr'!$B$5:$T$566,'Route_Detail&amp;Reduction_Priority'!P$1,FALSE)))</f>
        <v>Peak</v>
      </c>
      <c r="Q164" s="112" t="str">
        <f>IF($B164="","",IF(VLOOKUP($B164,'RouteDetail&amp;ReductionPrioritySr'!$B$5:$T$566,'Route_Detail&amp;Reduction_Priority'!Q$1,FALSE)="","",VLOOKUP($B164,'RouteDetail&amp;ReductionPrioritySr'!$B$5:$T$566,'Route_Detail&amp;Reduction_Priority'!Q$1,FALSE)))</f>
        <v>Peak</v>
      </c>
      <c r="R164" s="110" t="str">
        <f>IF($B164="","",IF(VLOOKUP($B164,'RouteDetail&amp;ReductionPrioritySr'!$B$5:$T$566,'Route_Detail&amp;Reduction_Priority'!R$1,FALSE)="","",VLOOKUP($B164,'RouteDetail&amp;ReductionPrioritySr'!$B$5:$T$566,'Route_Detail&amp;Reduction_Priority'!R$1,FALSE)))</f>
        <v>-</v>
      </c>
      <c r="S164" s="111" t="str">
        <f>IF($B164="","",IF(VLOOKUP($B164,'RouteDetail&amp;ReductionPrioritySr'!$B$5:$T$566,'Route_Detail&amp;Reduction_Priority'!S$1,FALSE)="","",VLOOKUP($B164,'RouteDetail&amp;ReductionPrioritySr'!$B$5:$T$566,'Route_Detail&amp;Reduction_Priority'!S$1,FALSE)))</f>
        <v>-</v>
      </c>
      <c r="T164" s="175" t="str">
        <f>IF($B164="","",IF(VLOOKUP($B164,'RouteDetail&amp;ReductionPrioritySr'!$B$5:$T$566,'Route_Detail&amp;Reduction_Priority'!T$1,FALSE)="","",VLOOKUP($B164,'RouteDetail&amp;ReductionPrioritySr'!$B$5:$T$566,'Route_Detail&amp;Reduction_Priority'!T$1,FALSE)))</f>
        <v>-</v>
      </c>
      <c r="U164" s="348" t="str">
        <f>IF($B164="","",IF(VLOOKUP($B164,'RouteDetail&amp;ReductionPrioritySr'!$B$5:$AT$566,'Route_Detail&amp;Reduction_Priority'!U$1,FALSE)="","",VLOOKUP($B164,'RouteDetail&amp;ReductionPrioritySr'!$B$5:$AT$566,'Route_Detail&amp;Reduction_Priority'!U$1,FALSE)))</f>
        <v>Unchanged</v>
      </c>
      <c r="V164" s="53" t="str">
        <f>IF($B164="","",IF(VLOOKUP($B164,'RouteDetail&amp;ReductionPrioritySr'!$B$5:$AT$566,'Route_Detail&amp;Reduction_Priority'!V$1,FALSE)=0,"",VLOOKUP($B164,'RouteDetail&amp;ReductionPrioritySr'!$B$5:$AT$566,'Route_Detail&amp;Reduction_Priority'!V$1,FALSE)))</f>
        <v/>
      </c>
      <c r="W164" s="358" t="str">
        <f>IF($B164="","",IF(VLOOKUP($B164,'RouteDetail&amp;ReductionPrioritySr'!$B$5:$AT$566,'Route_Detail&amp;Reduction_Priority'!W$1,FALSE)=0,"",VLOOKUP($B164,'RouteDetail&amp;ReductionPrioritySr'!$B$5:$AT$566,'Route_Detail&amp;Reduction_Priority'!W$1,FALSE)))</f>
        <v>N/A</v>
      </c>
      <c r="X164" s="395" t="str">
        <f>IF($B164="","",IF(VLOOKUP($B164,'RouteDetail&amp;ReductionPrioritySr'!$B$5:$AT$566,'Route_Detail&amp;Reduction_Priority'!X$1,FALSE)="","",VLOOKUP($B164,'RouteDetail&amp;ReductionPrioritySr'!$B$5:$AT$566,'Route_Detail&amp;Reduction_Priority'!X$1,FALSE)))</f>
        <v>Unchanged</v>
      </c>
      <c r="Y164" s="110" t="str">
        <f>IF($B164="","",IF(VLOOKUP($B164,'RouteDetail&amp;ReductionPrioritySr'!$B$5:$AT$566,'Route_Detail&amp;Reduction_Priority'!Y$1,FALSE)="","",VLOOKUP($B164,'RouteDetail&amp;ReductionPrioritySr'!$B$5:$AT$566,'Route_Detail&amp;Reduction_Priority'!Y$1,FALSE)))</f>
        <v/>
      </c>
      <c r="Z164" s="178" t="str">
        <f>IF($B164="","",IF(VLOOKUP($B164,'RouteDetail&amp;ReductionPrioritySr'!$B$5:$AT$566,'Route_Detail&amp;Reduction_Priority'!Z$1,FALSE)="","",VLOOKUP($B164,'RouteDetail&amp;ReductionPrioritySr'!$B$5:$AT$566,'Route_Detail&amp;Reduction_Priority'!Z$1,FALSE)))</f>
        <v/>
      </c>
      <c r="AA164" s="178" t="str">
        <f>IF($B164="","",IF(VLOOKUP($B164,'RouteDetail&amp;ReductionPrioritySr'!$B$5:$AT$566,'Route_Detail&amp;Reduction_Priority'!AA$1,FALSE)="","",VLOOKUP($B164,'RouteDetail&amp;ReductionPrioritySr'!$B$5:$AT$566,'Route_Detail&amp;Reduction_Priority'!AA$1,FALSE)))</f>
        <v/>
      </c>
      <c r="AB164" s="178" t="str">
        <f>IF($B164="","",IF(VLOOKUP($B164,'RouteDetail&amp;ReductionPrioritySr'!$B$5:$AT$566,'Route_Detail&amp;Reduction_Priority'!AB$1,FALSE)="","",VLOOKUP($B164,'RouteDetail&amp;ReductionPrioritySr'!$B$5:$AT$566,'Route_Detail&amp;Reduction_Priority'!AB$1,FALSE)))</f>
        <v/>
      </c>
      <c r="AC164" s="178" t="str">
        <f>IF($B164="","",IF(VLOOKUP($B164,'RouteDetail&amp;ReductionPrioritySr'!$B$5:$AT$566,'Route_Detail&amp;Reduction_Priority'!AC$1,FALSE)="","",VLOOKUP($B164,'RouteDetail&amp;ReductionPrioritySr'!$B$5:$AT$566,'Route_Detail&amp;Reduction_Priority'!AC$1,FALSE)))</f>
        <v/>
      </c>
      <c r="AD164" s="350" t="str">
        <f>IF($B164="","",IF(VLOOKUP($B164,'RouteDetail&amp;ReductionPrioritySr'!$B$5:$AT$566,'Route_Detail&amp;Reduction_Priority'!AD$1,FALSE)=0,"",VLOOKUP($B164,'RouteDetail&amp;ReductionPrioritySr'!$B$5:$AT$566,'Route_Detail&amp;Reduction_Priority'!AD$1,FALSE)))</f>
        <v/>
      </c>
      <c r="AE164" s="397" t="str">
        <f>IF($B164="","",IF(VLOOKUP($B164,'RouteDetail&amp;ReductionPrioritySr'!$B$5:$AT$566,'Route_Detail&amp;Reduction_Priority'!AE$1,FALSE)=0,"",VLOOKUP($B164,'RouteDetail&amp;ReductionPrioritySr'!$B$5:$AT$566,'Route_Detail&amp;Reduction_Priority'!AE$1,FALSE)))</f>
        <v/>
      </c>
      <c r="AF164" s="147">
        <f>IF($B164="","",IF(VLOOKUP($B164,'RouteDetail&amp;ReductionPrioritySr'!$B$5:$AT$566,'Route_Detail&amp;Reduction_Priority'!AF$1,FALSE)="","",VLOOKUP($B164,'RouteDetail&amp;ReductionPrioritySr'!$B$5:$AT$566,'Route_Detail&amp;Reduction_Priority'!AF$1,FALSE)))</f>
        <v>3</v>
      </c>
      <c r="AG164" s="147">
        <f>IF($B164="","",IF(VLOOKUP($B164,'RouteDetail&amp;ReductionPrioritySr'!$B$5:$AT$566,'Route_Detail&amp;Reduction_Priority'!AG$1,FALSE)="","",VLOOKUP($B164,'RouteDetail&amp;ReductionPrioritySr'!$B$5:$AT$566,'Route_Detail&amp;Reduction_Priority'!AG$1,FALSE)))</f>
        <v>4</v>
      </c>
      <c r="AH164" s="147" t="str">
        <f>IF($B164="","",IF(VLOOKUP($B164,'RouteDetail&amp;ReductionPrioritySr'!$B$5:$AT$566,'Route_Detail&amp;Reduction_Priority'!AH$1,FALSE)="","",VLOOKUP($B164,'RouteDetail&amp;ReductionPrioritySr'!$B$5:$AT$566,'Route_Detail&amp;Reduction_Priority'!AH$1,FALSE)))</f>
        <v/>
      </c>
      <c r="AI164" s="147" t="str">
        <f>IF($B164="","",IF(VLOOKUP($B164,'RouteDetail&amp;ReductionPrioritySr'!$B$5:$AT$566,'Route_Detail&amp;Reduction_Priority'!AI$1,FALSE)="","",VLOOKUP($B164,'RouteDetail&amp;ReductionPrioritySr'!$B$5:$AT$566,'Route_Detail&amp;Reduction_Priority'!AI$1,FALSE)))</f>
        <v/>
      </c>
      <c r="AJ164" s="147" t="str">
        <f>IF($B164="","",IF(VLOOKUP($B164,'RouteDetail&amp;ReductionPrioritySr'!$B$5:$AT$566,'Route_Detail&amp;Reduction_Priority'!AJ$1,FALSE)="","",VLOOKUP($B164,'RouteDetail&amp;ReductionPrioritySr'!$B$5:$AT$566,'Route_Detail&amp;Reduction_Priority'!AJ$1,FALSE)))</f>
        <v/>
      </c>
      <c r="AK164" s="147" t="str">
        <f>IF($B164="","",IF(VLOOKUP($B164,'RouteDetail&amp;ReductionPrioritySr'!$B$5:$AT$566,'Route_Detail&amp;Reduction_Priority'!AK$1,FALSE)="","",VLOOKUP($B164,'RouteDetail&amp;ReductionPrioritySr'!$B$5:$AT$566,'Route_Detail&amp;Reduction_Priority'!AK$1,FALSE)))</f>
        <v/>
      </c>
    </row>
    <row r="165" spans="1:37" ht="15" customHeight="1" x14ac:dyDescent="0.25">
      <c r="A165">
        <v>143</v>
      </c>
      <c r="B165" s="110">
        <f>IF(HLOOKUP($C$3,'Route by Jurisdiction'!$A$1:$AP$214,A165,FALSE)="","",HLOOKUP($C$3,'Route by Jurisdiction'!$A$1:$AP$214,A165,FALSE))</f>
        <v>219</v>
      </c>
      <c r="C165" s="110" t="str">
        <f>IF($B165="","",IF(VLOOKUP($B165,'RouteDetail&amp;ReductionPrioritySr'!$B$5:$T$566,'Route_Detail&amp;Reduction_Priority'!C$1,FALSE)="","",VLOOKUP($B165,'RouteDetail&amp;ReductionPrioritySr'!$B$5:$T$566,'Route_Detail&amp;Reduction_Priority'!C$1,FALSE)))</f>
        <v>219*</v>
      </c>
      <c r="D165" s="71" t="str">
        <f>IF($B165="","",IF(VLOOKUP($B165,'RouteDetail&amp;ReductionPrioritySr'!$B$5:$T$566,'Route_Detail&amp;Reduction_Priority'!D$1,FALSE)="","",VLOOKUP($B165,'RouteDetail&amp;ReductionPrioritySr'!$B$5:$T$566,'Route_Detail&amp;Reduction_Priority'!D$1,FALSE)))</f>
        <v>Sammamish - Seattle CBD</v>
      </c>
      <c r="E165" s="170" t="str">
        <f>IF($B165="","",IF(VLOOKUP($B165,'RouteDetail&amp;ReductionPrioritySr'!$B$5:$T$566,'Route_Detail&amp;Reduction_Priority'!E$1,FALSE)="","",VLOOKUP($B165,'RouteDetail&amp;ReductionPrioritySr'!$B$5:$T$566,'Route_Detail&amp;Reduction_Priority'!E$1,FALSE)))</f>
        <v/>
      </c>
      <c r="F165" s="162" t="str">
        <f>IF($B165="","",IF(VLOOKUP($B165,'RouteDetail&amp;ReductionPrioritySr'!$B$5:$T$566,'Route_Detail&amp;Reduction_Priority'!F$1,FALSE)="","",VLOOKUP($B165,'RouteDetail&amp;ReductionPrioritySr'!$B$5:$T$566,'Route_Detail&amp;Reduction_Priority'!F$1,FALSE)))</f>
        <v/>
      </c>
      <c r="G165" s="162" t="str">
        <f>IF($B165="","",IF(VLOOKUP($B165,'RouteDetail&amp;ReductionPrioritySr'!$B$5:$T$566,'Route_Detail&amp;Reduction_Priority'!G$1,FALSE)="","",VLOOKUP($B165,'RouteDetail&amp;ReductionPrioritySr'!$B$5:$T$566,'Route_Detail&amp;Reduction_Priority'!G$1,FALSE)))</f>
        <v/>
      </c>
      <c r="H165" s="162" t="str">
        <f>IF($B165="","",IF(VLOOKUP($B165,'RouteDetail&amp;ReductionPrioritySr'!$B$5:$T$566,'Route_Detail&amp;Reduction_Priority'!H$1,FALSE)="","",VLOOKUP($B165,'RouteDetail&amp;ReductionPrioritySr'!$B$5:$T$566,'Route_Detail&amp;Reduction_Priority'!H$1,FALSE)))</f>
        <v/>
      </c>
      <c r="I165" s="162" t="str">
        <f>IF($B165="","",IF(VLOOKUP($B165,'RouteDetail&amp;ReductionPrioritySr'!$B$5:$T$566,'Route_Detail&amp;Reduction_Priority'!I$1,FALSE)="","",VLOOKUP($B165,'RouteDetail&amp;ReductionPrioritySr'!$B$5:$T$566,'Route_Detail&amp;Reduction_Priority'!I$1,FALSE)))</f>
        <v/>
      </c>
      <c r="J165" s="171" t="str">
        <f>IF($B165="","",IF(VLOOKUP($B165,'RouteDetail&amp;ReductionPrioritySr'!$B$5:$T$566,'Route_Detail&amp;Reduction_Priority'!J$1,FALSE)="","",VLOOKUP($B165,'RouteDetail&amp;ReductionPrioritySr'!$B$5:$T$566,'Route_Detail&amp;Reduction_Priority'!J$1,FALSE)))</f>
        <v/>
      </c>
      <c r="K165" s="62" t="str">
        <f>IF($B165="","",IF(VLOOKUP($B165,'RouteDetail&amp;ReductionPrioritySr'!$B$5:$T$566,'Route_Detail&amp;Reduction_Priority'!K$1,FALSE)="","",VLOOKUP($B165,'RouteDetail&amp;ReductionPrioritySr'!$B$5:$T$566,'Route_Detail&amp;Reduction_Priority'!K$1,FALSE)))</f>
        <v/>
      </c>
      <c r="L165" s="62" t="str">
        <f>IF($B165="","",IF(VLOOKUP($B165,'RouteDetail&amp;ReductionPrioritySr'!$B$5:$T$566,'Route_Detail&amp;Reduction_Priority'!L$1,FALSE)="","",VLOOKUP($B165,'RouteDetail&amp;ReductionPrioritySr'!$B$5:$T$566,'Route_Detail&amp;Reduction_Priority'!L$1,FALSE)))</f>
        <v>New Fall 2013</v>
      </c>
      <c r="M165" s="110" t="str">
        <f>IF($B165="","",IF(VLOOKUP($B165,'RouteDetail&amp;ReductionPrioritySr'!$B$5:$T$566,'Route_Detail&amp;Reduction_Priority'!M$1,FALSE)="","",VLOOKUP($B165,'RouteDetail&amp;ReductionPrioritySr'!$B$5:$T$566,'Route_Detail&amp;Reduction_Priority'!M$1,FALSE)))</f>
        <v/>
      </c>
      <c r="N165" s="112" t="str">
        <f>IF($B165="","",IF(VLOOKUP($B165,'RouteDetail&amp;ReductionPrioritySr'!$B$5:$T$566,'Route_Detail&amp;Reduction_Priority'!N$1,FALSE)="","",VLOOKUP($B165,'RouteDetail&amp;ReductionPrioritySr'!$B$5:$T$566,'Route_Detail&amp;Reduction_Priority'!N$1,FALSE)))</f>
        <v/>
      </c>
      <c r="O165" s="110" t="str">
        <f>IF($B165="","",IF(VLOOKUP($B165,'RouteDetail&amp;ReductionPrioritySr'!$B$5:$T$566,'Route_Detail&amp;Reduction_Priority'!O$1,FALSE)="","",VLOOKUP($B165,'RouteDetail&amp;ReductionPrioritySr'!$B$5:$T$566,'Route_Detail&amp;Reduction_Priority'!O$1,FALSE)))</f>
        <v/>
      </c>
      <c r="P165" s="111" t="str">
        <f>IF($B165="","",IF(VLOOKUP($B165,'RouteDetail&amp;ReductionPrioritySr'!$B$5:$T$566,'Route_Detail&amp;Reduction_Priority'!P$1,FALSE)="","",VLOOKUP($B165,'RouteDetail&amp;ReductionPrioritySr'!$B$5:$T$566,'Route_Detail&amp;Reduction_Priority'!P$1,FALSE)))</f>
        <v/>
      </c>
      <c r="Q165" s="112" t="str">
        <f>IF($B165="","",IF(VLOOKUP($B165,'RouteDetail&amp;ReductionPrioritySr'!$B$5:$T$566,'Route_Detail&amp;Reduction_Priority'!Q$1,FALSE)="","",VLOOKUP($B165,'RouteDetail&amp;ReductionPrioritySr'!$B$5:$T$566,'Route_Detail&amp;Reduction_Priority'!Q$1,FALSE)))</f>
        <v/>
      </c>
      <c r="R165" s="110" t="str">
        <f>IF($B165="","",IF(VLOOKUP($B165,'RouteDetail&amp;ReductionPrioritySr'!$B$5:$T$566,'Route_Detail&amp;Reduction_Priority'!R$1,FALSE)="","",VLOOKUP($B165,'RouteDetail&amp;ReductionPrioritySr'!$B$5:$T$566,'Route_Detail&amp;Reduction_Priority'!R$1,FALSE)))</f>
        <v/>
      </c>
      <c r="S165" s="111" t="str">
        <f>IF($B165="","",IF(VLOOKUP($B165,'RouteDetail&amp;ReductionPrioritySr'!$B$5:$T$566,'Route_Detail&amp;Reduction_Priority'!S$1,FALSE)="","",VLOOKUP($B165,'RouteDetail&amp;ReductionPrioritySr'!$B$5:$T$566,'Route_Detail&amp;Reduction_Priority'!S$1,FALSE)))</f>
        <v/>
      </c>
      <c r="T165" s="175" t="str">
        <f>IF($B165="","",IF(VLOOKUP($B165,'RouteDetail&amp;ReductionPrioritySr'!$B$5:$T$566,'Route_Detail&amp;Reduction_Priority'!T$1,FALSE)="","",VLOOKUP($B165,'RouteDetail&amp;ReductionPrioritySr'!$B$5:$T$566,'Route_Detail&amp;Reduction_Priority'!T$1,FALSE)))</f>
        <v/>
      </c>
      <c r="U165" s="348" t="str">
        <f>IF($B165="","",IF(VLOOKUP($B165,'RouteDetail&amp;ReductionPrioritySr'!$B$5:$AT$566,'Route_Detail&amp;Reduction_Priority'!U$1,FALSE)="","",VLOOKUP($B165,'RouteDetail&amp;ReductionPrioritySr'!$B$5:$AT$566,'Route_Detail&amp;Reduction_Priority'!U$1,FALSE)))</f>
        <v>Unchanged</v>
      </c>
      <c r="V165" s="53" t="str">
        <f>IF($B165="","",IF(VLOOKUP($B165,'RouteDetail&amp;ReductionPrioritySr'!$B$5:$AT$566,'Route_Detail&amp;Reduction_Priority'!V$1,FALSE)=0,"",VLOOKUP($B165,'RouteDetail&amp;ReductionPrioritySr'!$B$5:$AT$566,'Route_Detail&amp;Reduction_Priority'!V$1,FALSE)))</f>
        <v/>
      </c>
      <c r="W165" s="358" t="str">
        <f>IF($B165="","",IF(VLOOKUP($B165,'RouteDetail&amp;ReductionPrioritySr'!$B$5:$AT$566,'Route_Detail&amp;Reduction_Priority'!W$1,FALSE)=0,"",VLOOKUP($B165,'RouteDetail&amp;ReductionPrioritySr'!$B$5:$AT$566,'Route_Detail&amp;Reduction_Priority'!W$1,FALSE)))</f>
        <v>N/A</v>
      </c>
      <c r="X165" s="395" t="str">
        <f>IF($B165="","",IF(VLOOKUP($B165,'RouteDetail&amp;ReductionPrioritySr'!$B$5:$AT$566,'Route_Detail&amp;Reduction_Priority'!X$1,FALSE)="","",VLOOKUP($B165,'RouteDetail&amp;ReductionPrioritySr'!$B$5:$AT$566,'Route_Detail&amp;Reduction_Priority'!X$1,FALSE)))</f>
        <v>Unchanged</v>
      </c>
      <c r="Y165" s="110">
        <f>IF($B165="","",IF(VLOOKUP($B165,'RouteDetail&amp;ReductionPrioritySr'!$B$5:$AT$566,'Route_Detail&amp;Reduction_Priority'!Y$1,FALSE)="","",VLOOKUP($B165,'RouteDetail&amp;ReductionPrioritySr'!$B$5:$AT$566,'Route_Detail&amp;Reduction_Priority'!Y$1,FALSE)))</f>
        <v>0</v>
      </c>
      <c r="Z165" s="178">
        <f>IF($B165="","",IF(VLOOKUP($B165,'RouteDetail&amp;ReductionPrioritySr'!$B$5:$AT$566,'Route_Detail&amp;Reduction_Priority'!Z$1,FALSE)="","",VLOOKUP($B165,'RouteDetail&amp;ReductionPrioritySr'!$B$5:$AT$566,'Route_Detail&amp;Reduction_Priority'!Z$1,FALSE)))</f>
        <v>0</v>
      </c>
      <c r="AA165" s="178">
        <f>IF($B165="","",IF(VLOOKUP($B165,'RouteDetail&amp;ReductionPrioritySr'!$B$5:$AT$566,'Route_Detail&amp;Reduction_Priority'!AA$1,FALSE)="","",VLOOKUP($B165,'RouteDetail&amp;ReductionPrioritySr'!$B$5:$AT$566,'Route_Detail&amp;Reduction_Priority'!AA$1,FALSE)))</f>
        <v>0</v>
      </c>
      <c r="AB165" s="178">
        <f>IF($B165="","",IF(VLOOKUP($B165,'RouteDetail&amp;ReductionPrioritySr'!$B$5:$AT$566,'Route_Detail&amp;Reduction_Priority'!AB$1,FALSE)="","",VLOOKUP($B165,'RouteDetail&amp;ReductionPrioritySr'!$B$5:$AT$566,'Route_Detail&amp;Reduction_Priority'!AB$1,FALSE)))</f>
        <v>0</v>
      </c>
      <c r="AC165" s="178">
        <f>IF($B165="","",IF(VLOOKUP($B165,'RouteDetail&amp;ReductionPrioritySr'!$B$5:$AT$566,'Route_Detail&amp;Reduction_Priority'!AC$1,FALSE)="","",VLOOKUP($B165,'RouteDetail&amp;ReductionPrioritySr'!$B$5:$AT$566,'Route_Detail&amp;Reduction_Priority'!AC$1,FALSE)))</f>
        <v>0</v>
      </c>
      <c r="AD165" s="350" t="str">
        <f>IF($B165="","",IF(VLOOKUP($B165,'RouteDetail&amp;ReductionPrioritySr'!$B$5:$AT$566,'Route_Detail&amp;Reduction_Priority'!AD$1,FALSE)=0,"",VLOOKUP($B165,'RouteDetail&amp;ReductionPrioritySr'!$B$5:$AT$566,'Route_Detail&amp;Reduction_Priority'!AD$1,FALSE)))</f>
        <v/>
      </c>
      <c r="AE165" s="397" t="str">
        <f>IF($B165="","",IF(VLOOKUP($B165,'RouteDetail&amp;ReductionPrioritySr'!$B$5:$AT$566,'Route_Detail&amp;Reduction_Priority'!AE$1,FALSE)=0,"",VLOOKUP($B165,'RouteDetail&amp;ReductionPrioritySr'!$B$5:$AT$566,'Route_Detail&amp;Reduction_Priority'!AE$1,FALSE)))</f>
        <v/>
      </c>
      <c r="AF165" s="147" t="str">
        <f>IF($B165="","",IF(VLOOKUP($B165,'RouteDetail&amp;ReductionPrioritySr'!$B$5:$AT$566,'Route_Detail&amp;Reduction_Priority'!AF$1,FALSE)="","",VLOOKUP($B165,'RouteDetail&amp;ReductionPrioritySr'!$B$5:$AT$566,'Route_Detail&amp;Reduction_Priority'!AF$1,FALSE)))</f>
        <v/>
      </c>
      <c r="AG165" s="147" t="str">
        <f>IF($B165="","",IF(VLOOKUP($B165,'RouteDetail&amp;ReductionPrioritySr'!$B$5:$AT$566,'Route_Detail&amp;Reduction_Priority'!AG$1,FALSE)="","",VLOOKUP($B165,'RouteDetail&amp;ReductionPrioritySr'!$B$5:$AT$566,'Route_Detail&amp;Reduction_Priority'!AG$1,FALSE)))</f>
        <v/>
      </c>
      <c r="AH165" s="147" t="str">
        <f>IF($B165="","",IF(VLOOKUP($B165,'RouteDetail&amp;ReductionPrioritySr'!$B$5:$AT$566,'Route_Detail&amp;Reduction_Priority'!AH$1,FALSE)="","",VLOOKUP($B165,'RouteDetail&amp;ReductionPrioritySr'!$B$5:$AT$566,'Route_Detail&amp;Reduction_Priority'!AH$1,FALSE)))</f>
        <v/>
      </c>
      <c r="AI165" s="147" t="str">
        <f>IF($B165="","",IF(VLOOKUP($B165,'RouteDetail&amp;ReductionPrioritySr'!$B$5:$AT$566,'Route_Detail&amp;Reduction_Priority'!AI$1,FALSE)="","",VLOOKUP($B165,'RouteDetail&amp;ReductionPrioritySr'!$B$5:$AT$566,'Route_Detail&amp;Reduction_Priority'!AI$1,FALSE)))</f>
        <v/>
      </c>
      <c r="AJ165" s="147" t="str">
        <f>IF($B165="","",IF(VLOOKUP($B165,'RouteDetail&amp;ReductionPrioritySr'!$B$5:$AT$566,'Route_Detail&amp;Reduction_Priority'!AJ$1,FALSE)="","",VLOOKUP($B165,'RouteDetail&amp;ReductionPrioritySr'!$B$5:$AT$566,'Route_Detail&amp;Reduction_Priority'!AJ$1,FALSE)))</f>
        <v/>
      </c>
      <c r="AK165" s="147" t="str">
        <f>IF($B165="","",IF(VLOOKUP($B165,'RouteDetail&amp;ReductionPrioritySr'!$B$5:$AT$566,'Route_Detail&amp;Reduction_Priority'!AK$1,FALSE)="","",VLOOKUP($B165,'RouteDetail&amp;ReductionPrioritySr'!$B$5:$AT$566,'Route_Detail&amp;Reduction_Priority'!AK$1,FALSE)))</f>
        <v/>
      </c>
    </row>
    <row r="166" spans="1:37" ht="15" customHeight="1" x14ac:dyDescent="0.25">
      <c r="A166">
        <v>144</v>
      </c>
      <c r="B166" s="110">
        <f>IF(HLOOKUP($C$3,'Route by Jurisdiction'!$A$1:$AP$214,A166,FALSE)="","",HLOOKUP($C$3,'Route by Jurisdiction'!$A$1:$AP$214,A166,FALSE))</f>
        <v>221</v>
      </c>
      <c r="C166" s="110" t="str">
        <f>IF($B166="","",IF(VLOOKUP($B166,'RouteDetail&amp;ReductionPrioritySr'!$B$5:$T$566,'Route_Detail&amp;Reduction_Priority'!C$1,FALSE)="","",VLOOKUP($B166,'RouteDetail&amp;ReductionPrioritySr'!$B$5:$T$566,'Route_Detail&amp;Reduction_Priority'!C$1,FALSE)))</f>
        <v>221</v>
      </c>
      <c r="D166" s="71" t="str">
        <f>IF($B166="","",IF(VLOOKUP($B166,'RouteDetail&amp;ReductionPrioritySr'!$B$5:$T$566,'Route_Detail&amp;Reduction_Priority'!D$1,FALSE)="","",VLOOKUP($B166,'RouteDetail&amp;ReductionPrioritySr'!$B$5:$T$566,'Route_Detail&amp;Reduction_Priority'!D$1,FALSE)))</f>
        <v>Education Hill - Overlake - Eastgate</v>
      </c>
      <c r="E166" s="170">
        <f>IF($B166="","",IF(VLOOKUP($B166,'RouteDetail&amp;ReductionPrioritySr'!$B$5:$T$566,'Route_Detail&amp;Reduction_Priority'!E$1,FALSE)="","",VLOOKUP($B166,'RouteDetail&amp;ReductionPrioritySr'!$B$5:$T$566,'Route_Detail&amp;Reduction_Priority'!E$1,FALSE)))</f>
        <v>20.3</v>
      </c>
      <c r="F166" s="162">
        <f>IF($B166="","",IF(VLOOKUP($B166,'RouteDetail&amp;ReductionPrioritySr'!$B$5:$T$566,'Route_Detail&amp;Reduction_Priority'!F$1,FALSE)="","",VLOOKUP($B166,'RouteDetail&amp;ReductionPrioritySr'!$B$5:$T$566,'Route_Detail&amp;Reduction_Priority'!F$1,FALSE)))</f>
        <v>5.9</v>
      </c>
      <c r="G166" s="162">
        <f>IF($B166="","",IF(VLOOKUP($B166,'RouteDetail&amp;ReductionPrioritySr'!$B$5:$T$566,'Route_Detail&amp;Reduction_Priority'!G$1,FALSE)="","",VLOOKUP($B166,'RouteDetail&amp;ReductionPrioritySr'!$B$5:$T$566,'Route_Detail&amp;Reduction_Priority'!G$1,FALSE)))</f>
        <v>17.5</v>
      </c>
      <c r="H166" s="162">
        <f>IF($B166="","",IF(VLOOKUP($B166,'RouteDetail&amp;ReductionPrioritySr'!$B$5:$T$566,'Route_Detail&amp;Reduction_Priority'!H$1,FALSE)="","",VLOOKUP($B166,'RouteDetail&amp;ReductionPrioritySr'!$B$5:$T$566,'Route_Detail&amp;Reduction_Priority'!H$1,FALSE)))</f>
        <v>4.9000000000000004</v>
      </c>
      <c r="I166" s="162">
        <f>IF($B166="","",IF(VLOOKUP($B166,'RouteDetail&amp;ReductionPrioritySr'!$B$5:$T$566,'Route_Detail&amp;Reduction_Priority'!I$1,FALSE)="","",VLOOKUP($B166,'RouteDetail&amp;ReductionPrioritySr'!$B$5:$T$566,'Route_Detail&amp;Reduction_Priority'!I$1,FALSE)))</f>
        <v>12.5</v>
      </c>
      <c r="J166" s="171">
        <f>IF($B166="","",IF(VLOOKUP($B166,'RouteDetail&amp;ReductionPrioritySr'!$B$5:$T$566,'Route_Detail&amp;Reduction_Priority'!J$1,FALSE)="","",VLOOKUP($B166,'RouteDetail&amp;ReductionPrioritySr'!$B$5:$T$566,'Route_Detail&amp;Reduction_Priority'!J$1,FALSE)))</f>
        <v>2.6</v>
      </c>
      <c r="K166" s="62">
        <f>IF($B166="","",IF(VLOOKUP($B166,'RouteDetail&amp;ReductionPrioritySr'!$B$5:$T$566,'Route_Detail&amp;Reduction_Priority'!K$1,FALSE)="","",VLOOKUP($B166,'RouteDetail&amp;ReductionPrioritySr'!$B$5:$T$566,'Route_Detail&amp;Reduction_Priority'!K$1,FALSE)))</f>
        <v>80</v>
      </c>
      <c r="L166" s="62" t="str">
        <f>IF($B166="","",IF(VLOOKUP($B166,'RouteDetail&amp;ReductionPrioritySr'!$B$5:$T$566,'Route_Detail&amp;Reduction_Priority'!L$1,FALSE)="","",VLOOKUP($B166,'RouteDetail&amp;ReductionPrioritySr'!$B$5:$T$566,'Route_Detail&amp;Reduction_Priority'!L$1,FALSE)))</f>
        <v>Local</v>
      </c>
      <c r="M166" s="110" t="str">
        <f>IF($B166="","",IF(VLOOKUP($B166,'RouteDetail&amp;ReductionPrioritySr'!$B$5:$T$566,'Route_Detail&amp;Reduction_Priority'!M$1,FALSE)="","",VLOOKUP($B166,'RouteDetail&amp;ReductionPrioritySr'!$B$5:$T$566,'Route_Detail&amp;Reduction_Priority'!M$1,FALSE)))</f>
        <v/>
      </c>
      <c r="N166" s="112" t="str">
        <f>IF($B166="","",IF(VLOOKUP($B166,'RouteDetail&amp;ReductionPrioritySr'!$B$5:$T$566,'Route_Detail&amp;Reduction_Priority'!N$1,FALSE)="","",VLOOKUP($B166,'RouteDetail&amp;ReductionPrioritySr'!$B$5:$T$566,'Route_Detail&amp;Reduction_Priority'!N$1,FALSE)))</f>
        <v/>
      </c>
      <c r="O166" s="110" t="str">
        <f>IF($B166="","",IF(VLOOKUP($B166,'RouteDetail&amp;ReductionPrioritySr'!$B$5:$T$566,'Route_Detail&amp;Reduction_Priority'!O$1,FALSE)="","",VLOOKUP($B166,'RouteDetail&amp;ReductionPrioritySr'!$B$5:$T$566,'Route_Detail&amp;Reduction_Priority'!O$1,FALSE)))</f>
        <v>At</v>
      </c>
      <c r="P166" s="111" t="str">
        <f>IF($B166="","",IF(VLOOKUP($B166,'RouteDetail&amp;ReductionPrioritySr'!$B$5:$T$566,'Route_Detail&amp;Reduction_Priority'!P$1,FALSE)="","",VLOOKUP($B166,'RouteDetail&amp;ReductionPrioritySr'!$B$5:$T$566,'Route_Detail&amp;Reduction_Priority'!P$1,FALSE)))</f>
        <v>At</v>
      </c>
      <c r="Q166" s="112" t="str">
        <f>IF($B166="","",IF(VLOOKUP($B166,'RouteDetail&amp;ReductionPrioritySr'!$B$5:$T$566,'Route_Detail&amp;Reduction_Priority'!Q$1,FALSE)="","",VLOOKUP($B166,'RouteDetail&amp;ReductionPrioritySr'!$B$5:$T$566,'Route_Detail&amp;Reduction_Priority'!Q$1,FALSE)))</f>
        <v>At</v>
      </c>
      <c r="R166" s="110" t="str">
        <f>IF($B166="","",IF(VLOOKUP($B166,'RouteDetail&amp;ReductionPrioritySr'!$B$5:$T$566,'Route_Detail&amp;Reduction_Priority'!R$1,FALSE)="","",VLOOKUP($B166,'RouteDetail&amp;ReductionPrioritySr'!$B$5:$T$566,'Route_Detail&amp;Reduction_Priority'!R$1,FALSE)))</f>
        <v>-</v>
      </c>
      <c r="S166" s="111">
        <f>IF($B166="","",IF(VLOOKUP($B166,'RouteDetail&amp;ReductionPrioritySr'!$B$5:$T$566,'Route_Detail&amp;Reduction_Priority'!S$1,FALSE)="","",VLOOKUP($B166,'RouteDetail&amp;ReductionPrioritySr'!$B$5:$T$566,'Route_Detail&amp;Reduction_Priority'!S$1,FALSE)))</f>
        <v>3</v>
      </c>
      <c r="T166" s="175">
        <f>IF($B166="","",IF(VLOOKUP($B166,'RouteDetail&amp;ReductionPrioritySr'!$B$5:$T$566,'Route_Detail&amp;Reduction_Priority'!T$1,FALSE)="","",VLOOKUP($B166,'RouteDetail&amp;ReductionPrioritySr'!$B$5:$T$566,'Route_Detail&amp;Reduction_Priority'!T$1,FALSE)))</f>
        <v>3</v>
      </c>
      <c r="U166" s="348" t="str">
        <f>IF($B166="","",IF(VLOOKUP($B166,'RouteDetail&amp;ReductionPrioritySr'!$B$5:$AT$566,'Route_Detail&amp;Reduction_Priority'!U$1,FALSE)="","",VLOOKUP($B166,'RouteDetail&amp;ReductionPrioritySr'!$B$5:$AT$566,'Route_Detail&amp;Reduction_Priority'!U$1,FALSE)))</f>
        <v>Revised</v>
      </c>
      <c r="V166" s="53" t="str">
        <f>IF($B166="","",IF(VLOOKUP($B166,'RouteDetail&amp;ReductionPrioritySr'!$B$5:$AT$566,'Route_Detail&amp;Reduction_Priority'!V$1,FALSE)=0,"",VLOOKUP($B166,'RouteDetail&amp;ReductionPrioritySr'!$B$5:$AT$566,'Route_Detail&amp;Reduction_Priority'!V$1,FALSE)))</f>
        <v>Restructure</v>
      </c>
      <c r="W166" s="358">
        <f>IF($B166="","",IF(VLOOKUP($B166,'RouteDetail&amp;ReductionPrioritySr'!$B$5:$AT$566,'Route_Detail&amp;Reduction_Priority'!W$1,FALSE)=0,"",VLOOKUP($B166,'RouteDetail&amp;ReductionPrioritySr'!$B$5:$AT$566,'Route_Detail&amp;Reduction_Priority'!W$1,FALSE)))</f>
        <v>42036</v>
      </c>
      <c r="X166" s="395" t="str">
        <f>IF($B166="","",IF(VLOOKUP($B166,'RouteDetail&amp;ReductionPrioritySr'!$B$5:$AT$566,'Route_Detail&amp;Reduction_Priority'!X$1,FALSE)="","",VLOOKUP($B166,'RouteDetail&amp;ReductionPrioritySr'!$B$5:$AT$566,'Route_Detail&amp;Reduction_Priority'!X$1,FALSE)))</f>
        <v>Eliminate the part of the route between Overlake Transit Center and Education Hill. 
Revise Route 234 to serve Education Hill.
Operate service more often on Sundays.</v>
      </c>
      <c r="Y166" s="110">
        <f>IF($B166="","",IF(VLOOKUP($B166,'RouteDetail&amp;ReductionPrioritySr'!$B$5:$AT$566,'Route_Detail&amp;Reduction_Priority'!Y$1,FALSE)="","",VLOOKUP($B166,'RouteDetail&amp;ReductionPrioritySr'!$B$5:$AT$566,'Route_Detail&amp;Reduction_Priority'!Y$1,FALSE)))</f>
        <v>30</v>
      </c>
      <c r="Z166" s="178">
        <f>IF($B166="","",IF(VLOOKUP($B166,'RouteDetail&amp;ReductionPrioritySr'!$B$5:$AT$566,'Route_Detail&amp;Reduction_Priority'!Z$1,FALSE)="","",VLOOKUP($B166,'RouteDetail&amp;ReductionPrioritySr'!$B$5:$AT$566,'Route_Detail&amp;Reduction_Priority'!Z$1,FALSE)))</f>
        <v>30</v>
      </c>
      <c r="AA166" s="178">
        <f>IF($B166="","",IF(VLOOKUP($B166,'RouteDetail&amp;ReductionPrioritySr'!$B$5:$AT$566,'Route_Detail&amp;Reduction_Priority'!AA$1,FALSE)="","",VLOOKUP($B166,'RouteDetail&amp;ReductionPrioritySr'!$B$5:$AT$566,'Route_Detail&amp;Reduction_Priority'!AA$1,FALSE)))</f>
        <v>60</v>
      </c>
      <c r="AB166" s="178">
        <f>IF($B166="","",IF(VLOOKUP($B166,'RouteDetail&amp;ReductionPrioritySr'!$B$5:$AT$566,'Route_Detail&amp;Reduction_Priority'!AB$1,FALSE)="","",VLOOKUP($B166,'RouteDetail&amp;ReductionPrioritySr'!$B$5:$AT$566,'Route_Detail&amp;Reduction_Priority'!AB$1,FALSE)))</f>
        <v>30</v>
      </c>
      <c r="AC166" s="178">
        <f>IF($B166="","",IF(VLOOKUP($B166,'RouteDetail&amp;ReductionPrioritySr'!$B$5:$AT$566,'Route_Detail&amp;Reduction_Priority'!AC$1,FALSE)="","",VLOOKUP($B166,'RouteDetail&amp;ReductionPrioritySr'!$B$5:$AT$566,'Route_Detail&amp;Reduction_Priority'!AC$1,FALSE)))</f>
        <v>30</v>
      </c>
      <c r="AD166" s="350" t="str">
        <f>IF($B166="","",IF(VLOOKUP($B166,'RouteDetail&amp;ReductionPrioritySr'!$B$5:$AT$566,'Route_Detail&amp;Reduction_Priority'!AD$1,FALSE)=0,"",VLOOKUP($B166,'RouteDetail&amp;ReductionPrioritySr'!$B$5:$AT$566,'Route_Detail&amp;Reduction_Priority'!AD$1,FALSE)))</f>
        <v>Before 9:00 PM</v>
      </c>
      <c r="AE166" s="397" t="str">
        <f>IF($B166="","",IF(VLOOKUP($B166,'RouteDetail&amp;ReductionPrioritySr'!$B$5:$AT$566,'Route_Detail&amp;Reduction_Priority'!AE$1,FALSE)=0,"",VLOOKUP($B166,'RouteDetail&amp;ReductionPrioritySr'!$B$5:$AT$566,'Route_Detail&amp;Reduction_Priority'!AE$1,FALSE)))</f>
        <v xml:space="preserve">Between Redmond Transit Center and Education Hill, use revised Route 234.
Between NE 40th and 70th streets, use the RapidRide B Line or revised Route 245. </v>
      </c>
      <c r="AF166" s="147">
        <f>IF($B166="","",IF(VLOOKUP($B166,'RouteDetail&amp;ReductionPrioritySr'!$B$5:$AT$566,'Route_Detail&amp;Reduction_Priority'!AF$1,FALSE)="","",VLOOKUP($B166,'RouteDetail&amp;ReductionPrioritySr'!$B$5:$AT$566,'Route_Detail&amp;Reduction_Priority'!AF$1,FALSE)))</f>
        <v>3</v>
      </c>
      <c r="AG166" s="147">
        <f>IF($B166="","",IF(VLOOKUP($B166,'RouteDetail&amp;ReductionPrioritySr'!$B$5:$AT$566,'Route_Detail&amp;Reduction_Priority'!AG$1,FALSE)="","",VLOOKUP($B166,'RouteDetail&amp;ReductionPrioritySr'!$B$5:$AT$566,'Route_Detail&amp;Reduction_Priority'!AG$1,FALSE)))</f>
        <v>3</v>
      </c>
      <c r="AH166" s="147">
        <f>IF($B166="","",IF(VLOOKUP($B166,'RouteDetail&amp;ReductionPrioritySr'!$B$5:$AT$566,'Route_Detail&amp;Reduction_Priority'!AH$1,FALSE)="","",VLOOKUP($B166,'RouteDetail&amp;ReductionPrioritySr'!$B$5:$AT$566,'Route_Detail&amp;Reduction_Priority'!AH$1,FALSE)))</f>
        <v>2</v>
      </c>
      <c r="AI166" s="147">
        <f>IF($B166="","",IF(VLOOKUP($B166,'RouteDetail&amp;ReductionPrioritySr'!$B$5:$AT$566,'Route_Detail&amp;Reduction_Priority'!AI$1,FALSE)="","",VLOOKUP($B166,'RouteDetail&amp;ReductionPrioritySr'!$B$5:$AT$566,'Route_Detail&amp;Reduction_Priority'!AI$1,FALSE)))</f>
        <v>3</v>
      </c>
      <c r="AJ166" s="147">
        <f>IF($B166="","",IF(VLOOKUP($B166,'RouteDetail&amp;ReductionPrioritySr'!$B$5:$AT$566,'Route_Detail&amp;Reduction_Priority'!AJ$1,FALSE)="","",VLOOKUP($B166,'RouteDetail&amp;ReductionPrioritySr'!$B$5:$AT$566,'Route_Detail&amp;Reduction_Priority'!AJ$1,FALSE)))</f>
        <v>2</v>
      </c>
      <c r="AK166" s="147">
        <f>IF($B166="","",IF(VLOOKUP($B166,'RouteDetail&amp;ReductionPrioritySr'!$B$5:$AT$566,'Route_Detail&amp;Reduction_Priority'!AK$1,FALSE)="","",VLOOKUP($B166,'RouteDetail&amp;ReductionPrioritySr'!$B$5:$AT$566,'Route_Detail&amp;Reduction_Priority'!AK$1,FALSE)))</f>
        <v>2</v>
      </c>
    </row>
    <row r="167" spans="1:37" ht="15" customHeight="1" x14ac:dyDescent="0.25">
      <c r="A167">
        <v>145</v>
      </c>
      <c r="B167" s="110">
        <f>IF(HLOOKUP($C$3,'Route by Jurisdiction'!$A$1:$AP$214,A167,FALSE)="","",HLOOKUP($C$3,'Route by Jurisdiction'!$A$1:$AP$214,A167,FALSE))</f>
        <v>224</v>
      </c>
      <c r="C167" s="110" t="str">
        <f>IF($B167="","",IF(VLOOKUP($B167,'RouteDetail&amp;ReductionPrioritySr'!$B$5:$T$566,'Route_Detail&amp;Reduction_Priority'!C$1,FALSE)="","",VLOOKUP($B167,'RouteDetail&amp;ReductionPrioritySr'!$B$5:$T$566,'Route_Detail&amp;Reduction_Priority'!C$1,FALSE)))</f>
        <v>224</v>
      </c>
      <c r="D167" s="71" t="str">
        <f>IF($B167="","",IF(VLOOKUP($B167,'RouteDetail&amp;ReductionPrioritySr'!$B$5:$T$566,'Route_Detail&amp;Reduction_Priority'!D$1,FALSE)="","",VLOOKUP($B167,'RouteDetail&amp;ReductionPrioritySr'!$B$5:$T$566,'Route_Detail&amp;Reduction_Priority'!D$1,FALSE)))</f>
        <v>Fall City - Duvall - Redmond TC</v>
      </c>
      <c r="E167" s="170">
        <f>IF($B167="","",IF(VLOOKUP($B167,'RouteDetail&amp;ReductionPrioritySr'!$B$5:$T$566,'Route_Detail&amp;Reduction_Priority'!E$1,FALSE)="","",VLOOKUP($B167,'RouteDetail&amp;ReductionPrioritySr'!$B$5:$T$566,'Route_Detail&amp;Reduction_Priority'!E$1,FALSE)))</f>
        <v>6.9</v>
      </c>
      <c r="F167" s="162">
        <f>IF($B167="","",IF(VLOOKUP($B167,'RouteDetail&amp;ReductionPrioritySr'!$B$5:$T$566,'Route_Detail&amp;Reduction_Priority'!F$1,FALSE)="","",VLOOKUP($B167,'RouteDetail&amp;ReductionPrioritySr'!$B$5:$T$566,'Route_Detail&amp;Reduction_Priority'!F$1,FALSE)))</f>
        <v>3.2</v>
      </c>
      <c r="G167" s="162">
        <f>IF($B167="","",IF(VLOOKUP($B167,'RouteDetail&amp;ReductionPrioritySr'!$B$5:$T$566,'Route_Detail&amp;Reduction_Priority'!G$1,FALSE)="","",VLOOKUP($B167,'RouteDetail&amp;ReductionPrioritySr'!$B$5:$T$566,'Route_Detail&amp;Reduction_Priority'!G$1,FALSE)))</f>
        <v>7.8</v>
      </c>
      <c r="H167" s="162">
        <f>IF($B167="","",IF(VLOOKUP($B167,'RouteDetail&amp;ReductionPrioritySr'!$B$5:$T$566,'Route_Detail&amp;Reduction_Priority'!H$1,FALSE)="","",VLOOKUP($B167,'RouteDetail&amp;ReductionPrioritySr'!$B$5:$T$566,'Route_Detail&amp;Reduction_Priority'!H$1,FALSE)))</f>
        <v>4</v>
      </c>
      <c r="I167" s="162" t="str">
        <f>IF($B167="","",IF(VLOOKUP($B167,'RouteDetail&amp;ReductionPrioritySr'!$B$5:$T$566,'Route_Detail&amp;Reduction_Priority'!I$1,FALSE)="","",VLOOKUP($B167,'RouteDetail&amp;ReductionPrioritySr'!$B$5:$T$566,'Route_Detail&amp;Reduction_Priority'!I$1,FALSE)))</f>
        <v xml:space="preserve"> </v>
      </c>
      <c r="J167" s="171" t="str">
        <f>IF($B167="","",IF(VLOOKUP($B167,'RouteDetail&amp;ReductionPrioritySr'!$B$5:$T$566,'Route_Detail&amp;Reduction_Priority'!J$1,FALSE)="","",VLOOKUP($B167,'RouteDetail&amp;ReductionPrioritySr'!$B$5:$T$566,'Route_Detail&amp;Reduction_Priority'!J$1,FALSE)))</f>
        <v xml:space="preserve"> </v>
      </c>
      <c r="K167" s="62">
        <f>IF($B167="","",IF(VLOOKUP($B167,'RouteDetail&amp;ReductionPrioritySr'!$B$5:$T$566,'Route_Detail&amp;Reduction_Priority'!K$1,FALSE)="","",VLOOKUP($B167,'RouteDetail&amp;ReductionPrioritySr'!$B$5:$T$566,'Route_Detail&amp;Reduction_Priority'!K$1,FALSE)))</f>
        <v>82</v>
      </c>
      <c r="L167" s="62" t="str">
        <f>IF($B167="","",IF(VLOOKUP($B167,'RouteDetail&amp;ReductionPrioritySr'!$B$5:$T$566,'Route_Detail&amp;Reduction_Priority'!L$1,FALSE)="","",VLOOKUP($B167,'RouteDetail&amp;ReductionPrioritySr'!$B$5:$T$566,'Route_Detail&amp;Reduction_Priority'!L$1,FALSE)))</f>
        <v>Hourly</v>
      </c>
      <c r="M167" s="110" t="str">
        <f>IF($B167="","",IF(VLOOKUP($B167,'RouteDetail&amp;ReductionPrioritySr'!$B$5:$T$566,'Route_Detail&amp;Reduction_Priority'!M$1,FALSE)="","",VLOOKUP($B167,'RouteDetail&amp;ReductionPrioritySr'!$B$5:$T$566,'Route_Detail&amp;Reduction_Priority'!M$1,FALSE)))</f>
        <v/>
      </c>
      <c r="N167" s="112" t="str">
        <f>IF($B167="","",IF(VLOOKUP($B167,'RouteDetail&amp;ReductionPrioritySr'!$B$5:$T$566,'Route_Detail&amp;Reduction_Priority'!N$1,FALSE)="","",VLOOKUP($B167,'RouteDetail&amp;ReductionPrioritySr'!$B$5:$T$566,'Route_Detail&amp;Reduction_Priority'!N$1,FALSE)))</f>
        <v/>
      </c>
      <c r="O167" s="110" t="str">
        <f>IF($B167="","",IF(VLOOKUP($B167,'RouteDetail&amp;ReductionPrioritySr'!$B$5:$T$566,'Route_Detail&amp;Reduction_Priority'!O$1,FALSE)="","",VLOOKUP($B167,'RouteDetail&amp;ReductionPrioritySr'!$B$5:$T$566,'Route_Detail&amp;Reduction_Priority'!O$1,FALSE)))</f>
        <v>At</v>
      </c>
      <c r="P167" s="111" t="str">
        <f>IF($B167="","",IF(VLOOKUP($B167,'RouteDetail&amp;ReductionPrioritySr'!$B$5:$T$566,'Route_Detail&amp;Reduction_Priority'!P$1,FALSE)="","",VLOOKUP($B167,'RouteDetail&amp;ReductionPrioritySr'!$B$5:$T$566,'Route_Detail&amp;Reduction_Priority'!P$1,FALSE)))</f>
        <v>At</v>
      </c>
      <c r="Q167" s="112" t="str">
        <f>IF($B167="","",IF(VLOOKUP($B167,'RouteDetail&amp;ReductionPrioritySr'!$B$5:$T$566,'Route_Detail&amp;Reduction_Priority'!Q$1,FALSE)="","",VLOOKUP($B167,'RouteDetail&amp;ReductionPrioritySr'!$B$5:$T$566,'Route_Detail&amp;Reduction_Priority'!Q$1,FALSE)))</f>
        <v>At</v>
      </c>
      <c r="R167" s="110">
        <f>IF($B167="","",IF(VLOOKUP($B167,'RouteDetail&amp;ReductionPrioritySr'!$B$5:$T$566,'Route_Detail&amp;Reduction_Priority'!R$1,FALSE)="","",VLOOKUP($B167,'RouteDetail&amp;ReductionPrioritySr'!$B$5:$T$566,'Route_Detail&amp;Reduction_Priority'!R$1,FALSE)))</f>
        <v>1</v>
      </c>
      <c r="S167" s="111">
        <f>IF($B167="","",IF(VLOOKUP($B167,'RouteDetail&amp;ReductionPrioritySr'!$B$5:$T$566,'Route_Detail&amp;Reduction_Priority'!S$1,FALSE)="","",VLOOKUP($B167,'RouteDetail&amp;ReductionPrioritySr'!$B$5:$T$566,'Route_Detail&amp;Reduction_Priority'!S$1,FALSE)))</f>
        <v>1</v>
      </c>
      <c r="T167" s="175" t="str">
        <f>IF($B167="","",IF(VLOOKUP($B167,'RouteDetail&amp;ReductionPrioritySr'!$B$5:$T$566,'Route_Detail&amp;Reduction_Priority'!T$1,FALSE)="","",VLOOKUP($B167,'RouteDetail&amp;ReductionPrioritySr'!$B$5:$T$566,'Route_Detail&amp;Reduction_Priority'!T$1,FALSE)))</f>
        <v>-</v>
      </c>
      <c r="U167" s="348" t="str">
        <f>IF($B167="","",IF(VLOOKUP($B167,'RouteDetail&amp;ReductionPrioritySr'!$B$5:$AT$566,'Route_Detail&amp;Reduction_Priority'!U$1,FALSE)="","",VLOOKUP($B167,'RouteDetail&amp;ReductionPrioritySr'!$B$5:$AT$566,'Route_Detail&amp;Reduction_Priority'!U$1,FALSE)))</f>
        <v>Unchanged</v>
      </c>
      <c r="V167" s="53" t="str">
        <f>IF($B167="","",IF(VLOOKUP($B167,'RouteDetail&amp;ReductionPrioritySr'!$B$5:$AT$566,'Route_Detail&amp;Reduction_Priority'!V$1,FALSE)=0,"",VLOOKUP($B167,'RouteDetail&amp;ReductionPrioritySr'!$B$5:$AT$566,'Route_Detail&amp;Reduction_Priority'!V$1,FALSE)))</f>
        <v/>
      </c>
      <c r="W167" s="358" t="str">
        <f>IF($B167="","",IF(VLOOKUP($B167,'RouteDetail&amp;ReductionPrioritySr'!$B$5:$AT$566,'Route_Detail&amp;Reduction_Priority'!W$1,FALSE)=0,"",VLOOKUP($B167,'RouteDetail&amp;ReductionPrioritySr'!$B$5:$AT$566,'Route_Detail&amp;Reduction_Priority'!W$1,FALSE)))</f>
        <v>N/A</v>
      </c>
      <c r="X167" s="395" t="str">
        <f>IF($B167="","",IF(VLOOKUP($B167,'RouteDetail&amp;ReductionPrioritySr'!$B$5:$AT$566,'Route_Detail&amp;Reduction_Priority'!X$1,FALSE)="","",VLOOKUP($B167,'RouteDetail&amp;ReductionPrioritySr'!$B$5:$AT$566,'Route_Detail&amp;Reduction_Priority'!X$1,FALSE)))</f>
        <v>Unchanged</v>
      </c>
      <c r="Y167" s="110">
        <f>IF($B167="","",IF(VLOOKUP($B167,'RouteDetail&amp;ReductionPrioritySr'!$B$5:$AT$566,'Route_Detail&amp;Reduction_Priority'!Y$1,FALSE)="","",VLOOKUP($B167,'RouteDetail&amp;ReductionPrioritySr'!$B$5:$AT$566,'Route_Detail&amp;Reduction_Priority'!Y$1,FALSE)))</f>
        <v>120</v>
      </c>
      <c r="Z167" s="178">
        <f>IF($B167="","",IF(VLOOKUP($B167,'RouteDetail&amp;ReductionPrioritySr'!$B$5:$AT$566,'Route_Detail&amp;Reduction_Priority'!Z$1,FALSE)="","",VLOOKUP($B167,'RouteDetail&amp;ReductionPrioritySr'!$B$5:$AT$566,'Route_Detail&amp;Reduction_Priority'!Z$1,FALSE)))</f>
        <v>150</v>
      </c>
      <c r="AA167" s="178" t="str">
        <f>IF($B167="","",IF(VLOOKUP($B167,'RouteDetail&amp;ReductionPrioritySr'!$B$5:$AT$566,'Route_Detail&amp;Reduction_Priority'!AA$1,FALSE)="","",VLOOKUP($B167,'RouteDetail&amp;ReductionPrioritySr'!$B$5:$AT$566,'Route_Detail&amp;Reduction_Priority'!AA$1,FALSE)))</f>
        <v/>
      </c>
      <c r="AB167" s="178" t="str">
        <f>IF($B167="","",IF(VLOOKUP($B167,'RouteDetail&amp;ReductionPrioritySr'!$B$5:$AT$566,'Route_Detail&amp;Reduction_Priority'!AB$1,FALSE)="","",VLOOKUP($B167,'RouteDetail&amp;ReductionPrioritySr'!$B$5:$AT$566,'Route_Detail&amp;Reduction_Priority'!AB$1,FALSE)))</f>
        <v/>
      </c>
      <c r="AC167" s="178" t="str">
        <f>IF($B167="","",IF(VLOOKUP($B167,'RouteDetail&amp;ReductionPrioritySr'!$B$5:$AT$566,'Route_Detail&amp;Reduction_Priority'!AC$1,FALSE)="","",VLOOKUP($B167,'RouteDetail&amp;ReductionPrioritySr'!$B$5:$AT$566,'Route_Detail&amp;Reduction_Priority'!AC$1,FALSE)))</f>
        <v/>
      </c>
      <c r="AD167" s="350" t="str">
        <f>IF($B167="","",IF(VLOOKUP($B167,'RouteDetail&amp;ReductionPrioritySr'!$B$5:$AT$566,'Route_Detail&amp;Reduction_Priority'!AD$1,FALSE)=0,"",VLOOKUP($B167,'RouteDetail&amp;ReductionPrioritySr'!$B$5:$AT$566,'Route_Detail&amp;Reduction_Priority'!AD$1,FALSE)))</f>
        <v>Before 6:00 PM</v>
      </c>
      <c r="AE167" s="397" t="str">
        <f>IF($B167="","",IF(VLOOKUP($B167,'RouteDetail&amp;ReductionPrioritySr'!$B$5:$AT$566,'Route_Detail&amp;Reduction_Priority'!AE$1,FALSE)=0,"",VLOOKUP($B167,'RouteDetail&amp;ReductionPrioritySr'!$B$5:$AT$566,'Route_Detail&amp;Reduction_Priority'!AE$1,FALSE)))</f>
        <v/>
      </c>
      <c r="AF167" s="147">
        <f>IF($B167="","",IF(VLOOKUP($B167,'RouteDetail&amp;ReductionPrioritySr'!$B$5:$AT$566,'Route_Detail&amp;Reduction_Priority'!AF$1,FALSE)="","",VLOOKUP($B167,'RouteDetail&amp;ReductionPrioritySr'!$B$5:$AT$566,'Route_Detail&amp;Reduction_Priority'!AF$1,FALSE)))</f>
        <v>1</v>
      </c>
      <c r="AG167" s="147">
        <f>IF($B167="","",IF(VLOOKUP($B167,'RouteDetail&amp;ReductionPrioritySr'!$B$5:$AT$566,'Route_Detail&amp;Reduction_Priority'!AG$1,FALSE)="","",VLOOKUP($B167,'RouteDetail&amp;ReductionPrioritySr'!$B$5:$AT$566,'Route_Detail&amp;Reduction_Priority'!AG$1,FALSE)))</f>
        <v>2</v>
      </c>
      <c r="AH167" s="147">
        <f>IF($B167="","",IF(VLOOKUP($B167,'RouteDetail&amp;ReductionPrioritySr'!$B$5:$AT$566,'Route_Detail&amp;Reduction_Priority'!AH$1,FALSE)="","",VLOOKUP($B167,'RouteDetail&amp;ReductionPrioritySr'!$B$5:$AT$566,'Route_Detail&amp;Reduction_Priority'!AH$1,FALSE)))</f>
        <v>1</v>
      </c>
      <c r="AI167" s="147">
        <f>IF($B167="","",IF(VLOOKUP($B167,'RouteDetail&amp;ReductionPrioritySr'!$B$5:$AT$566,'Route_Detail&amp;Reduction_Priority'!AI$1,FALSE)="","",VLOOKUP($B167,'RouteDetail&amp;ReductionPrioritySr'!$B$5:$AT$566,'Route_Detail&amp;Reduction_Priority'!AI$1,FALSE)))</f>
        <v>2</v>
      </c>
      <c r="AJ167" s="147" t="str">
        <f>IF($B167="","",IF(VLOOKUP($B167,'RouteDetail&amp;ReductionPrioritySr'!$B$5:$AT$566,'Route_Detail&amp;Reduction_Priority'!AJ$1,FALSE)="","",VLOOKUP($B167,'RouteDetail&amp;ReductionPrioritySr'!$B$5:$AT$566,'Route_Detail&amp;Reduction_Priority'!AJ$1,FALSE)))</f>
        <v/>
      </c>
      <c r="AK167" s="147" t="str">
        <f>IF($B167="","",IF(VLOOKUP($B167,'RouteDetail&amp;ReductionPrioritySr'!$B$5:$AT$566,'Route_Detail&amp;Reduction_Priority'!AK$1,FALSE)="","",VLOOKUP($B167,'RouteDetail&amp;ReductionPrioritySr'!$B$5:$AT$566,'Route_Detail&amp;Reduction_Priority'!AK$1,FALSE)))</f>
        <v/>
      </c>
    </row>
    <row r="168" spans="1:37" ht="15" customHeight="1" x14ac:dyDescent="0.25">
      <c r="A168">
        <v>146</v>
      </c>
      <c r="B168" s="110">
        <f>IF(HLOOKUP($C$3,'Route by Jurisdiction'!$A$1:$AP$214,A168,FALSE)="","",HLOOKUP($C$3,'Route by Jurisdiction'!$A$1:$AP$214,A168,FALSE))</f>
        <v>226</v>
      </c>
      <c r="C168" s="110" t="str">
        <f>IF($B168="","",IF(VLOOKUP($B168,'RouteDetail&amp;ReductionPrioritySr'!$B$5:$T$566,'Route_Detail&amp;Reduction_Priority'!C$1,FALSE)="","",VLOOKUP($B168,'RouteDetail&amp;ReductionPrioritySr'!$B$5:$T$566,'Route_Detail&amp;Reduction_Priority'!C$1,FALSE)))</f>
        <v>226</v>
      </c>
      <c r="D168" s="71" t="str">
        <f>IF($B168="","",IF(VLOOKUP($B168,'RouteDetail&amp;ReductionPrioritySr'!$B$5:$T$566,'Route_Detail&amp;Reduction_Priority'!D$1,FALSE)="","",VLOOKUP($B168,'RouteDetail&amp;ReductionPrioritySr'!$B$5:$T$566,'Route_Detail&amp;Reduction_Priority'!D$1,FALSE)))</f>
        <v>Eastgate - Crossroads - Bellevue</v>
      </c>
      <c r="E168" s="170">
        <f>IF($B168="","",IF(VLOOKUP($B168,'RouteDetail&amp;ReductionPrioritySr'!$B$5:$T$566,'Route_Detail&amp;Reduction_Priority'!E$1,FALSE)="","",VLOOKUP($B168,'RouteDetail&amp;ReductionPrioritySr'!$B$5:$T$566,'Route_Detail&amp;Reduction_Priority'!E$1,FALSE)))</f>
        <v>27.6</v>
      </c>
      <c r="F168" s="162">
        <f>IF($B168="","",IF(VLOOKUP($B168,'RouteDetail&amp;ReductionPrioritySr'!$B$5:$T$566,'Route_Detail&amp;Reduction_Priority'!F$1,FALSE)="","",VLOOKUP($B168,'RouteDetail&amp;ReductionPrioritySr'!$B$5:$T$566,'Route_Detail&amp;Reduction_Priority'!F$1,FALSE)))</f>
        <v>7</v>
      </c>
      <c r="G168" s="162">
        <f>IF($B168="","",IF(VLOOKUP($B168,'RouteDetail&amp;ReductionPrioritySr'!$B$5:$T$566,'Route_Detail&amp;Reduction_Priority'!G$1,FALSE)="","",VLOOKUP($B168,'RouteDetail&amp;ReductionPrioritySr'!$B$5:$T$566,'Route_Detail&amp;Reduction_Priority'!G$1,FALSE)))</f>
        <v>25.6</v>
      </c>
      <c r="H168" s="162">
        <f>IF($B168="","",IF(VLOOKUP($B168,'RouteDetail&amp;ReductionPrioritySr'!$B$5:$T$566,'Route_Detail&amp;Reduction_Priority'!H$1,FALSE)="","",VLOOKUP($B168,'RouteDetail&amp;ReductionPrioritySr'!$B$5:$T$566,'Route_Detail&amp;Reduction_Priority'!H$1,FALSE)))</f>
        <v>6</v>
      </c>
      <c r="I168" s="162">
        <f>IF($B168="","",IF(VLOOKUP($B168,'RouteDetail&amp;ReductionPrioritySr'!$B$5:$T$566,'Route_Detail&amp;Reduction_Priority'!I$1,FALSE)="","",VLOOKUP($B168,'RouteDetail&amp;ReductionPrioritySr'!$B$5:$T$566,'Route_Detail&amp;Reduction_Priority'!I$1,FALSE)))</f>
        <v>12.4</v>
      </c>
      <c r="J168" s="171">
        <f>IF($B168="","",IF(VLOOKUP($B168,'RouteDetail&amp;ReductionPrioritySr'!$B$5:$T$566,'Route_Detail&amp;Reduction_Priority'!J$1,FALSE)="","",VLOOKUP($B168,'RouteDetail&amp;ReductionPrioritySr'!$B$5:$T$566,'Route_Detail&amp;Reduction_Priority'!J$1,FALSE)))</f>
        <v>2.9</v>
      </c>
      <c r="K168" s="62" t="str">
        <f>IF($B168="","",IF(VLOOKUP($B168,'RouteDetail&amp;ReductionPrioritySr'!$B$5:$T$566,'Route_Detail&amp;Reduction_Priority'!K$1,FALSE)="","",VLOOKUP($B168,'RouteDetail&amp;ReductionPrioritySr'!$B$5:$T$566,'Route_Detail&amp;Reduction_Priority'!K$1,FALSE)))</f>
        <v>29/72</v>
      </c>
      <c r="L168" s="62" t="str">
        <f>IF($B168="","",IF(VLOOKUP($B168,'RouteDetail&amp;ReductionPrioritySr'!$B$5:$T$566,'Route_Detail&amp;Reduction_Priority'!L$1,FALSE)="","",VLOOKUP($B168,'RouteDetail&amp;ReductionPrioritySr'!$B$5:$T$566,'Route_Detail&amp;Reduction_Priority'!L$1,FALSE)))</f>
        <v>Hourly/ Frequent</v>
      </c>
      <c r="M168" s="110" t="str">
        <f>IF($B168="","",IF(VLOOKUP($B168,'RouteDetail&amp;ReductionPrioritySr'!$B$5:$T$566,'Route_Detail&amp;Reduction_Priority'!M$1,FALSE)="","",VLOOKUP($B168,'RouteDetail&amp;ReductionPrioritySr'!$B$5:$T$566,'Route_Detail&amp;Reduction_Priority'!M$1,FALSE)))</f>
        <v/>
      </c>
      <c r="N168" s="112" t="str">
        <f>IF($B168="","",IF(VLOOKUP($B168,'RouteDetail&amp;ReductionPrioritySr'!$B$5:$T$566,'Route_Detail&amp;Reduction_Priority'!N$1,FALSE)="","",VLOOKUP($B168,'RouteDetail&amp;ReductionPrioritySr'!$B$5:$T$566,'Route_Detail&amp;Reduction_Priority'!N$1,FALSE)))</f>
        <v/>
      </c>
      <c r="O168" s="110" t="str">
        <f>IF($B168="","",IF(VLOOKUP($B168,'RouteDetail&amp;ReductionPrioritySr'!$B$5:$T$566,'Route_Detail&amp;Reduction_Priority'!O$1,FALSE)="","",VLOOKUP($B168,'RouteDetail&amp;ReductionPrioritySr'!$B$5:$T$566,'Route_Detail&amp;Reduction_Priority'!O$1,FALSE)))</f>
        <v>Above, Below</v>
      </c>
      <c r="P168" s="111" t="str">
        <f>IF($B168="","",IF(VLOOKUP($B168,'RouteDetail&amp;ReductionPrioritySr'!$B$5:$T$566,'Route_Detail&amp;Reduction_Priority'!P$1,FALSE)="","",VLOOKUP($B168,'RouteDetail&amp;ReductionPrioritySr'!$B$5:$T$566,'Route_Detail&amp;Reduction_Priority'!P$1,FALSE)))</f>
        <v>Above, At</v>
      </c>
      <c r="Q168" s="112" t="str">
        <f>IF($B168="","",IF(VLOOKUP($B168,'RouteDetail&amp;ReductionPrioritySr'!$B$5:$T$566,'Route_Detail&amp;Reduction_Priority'!Q$1,FALSE)="","",VLOOKUP($B168,'RouteDetail&amp;ReductionPrioritySr'!$B$5:$T$566,'Route_Detail&amp;Reduction_Priority'!Q$1,FALSE)))</f>
        <v>Above, Below</v>
      </c>
      <c r="R168" s="110" t="str">
        <f>IF($B168="","",IF(VLOOKUP($B168,'RouteDetail&amp;ReductionPrioritySr'!$B$5:$T$566,'Route_Detail&amp;Reduction_Priority'!R$1,FALSE)="","",VLOOKUP($B168,'RouteDetail&amp;ReductionPrioritySr'!$B$5:$T$566,'Route_Detail&amp;Reduction_Priority'!R$1,FALSE)))</f>
        <v>-</v>
      </c>
      <c r="S168" s="111" t="str">
        <f>IF($B168="","",IF(VLOOKUP($B168,'RouteDetail&amp;ReductionPrioritySr'!$B$5:$T$566,'Route_Detail&amp;Reduction_Priority'!S$1,FALSE)="","",VLOOKUP($B168,'RouteDetail&amp;ReductionPrioritySr'!$B$5:$T$566,'Route_Detail&amp;Reduction_Priority'!S$1,FALSE)))</f>
        <v>-</v>
      </c>
      <c r="T168" s="175">
        <f>IF($B168="","",IF(VLOOKUP($B168,'RouteDetail&amp;ReductionPrioritySr'!$B$5:$T$566,'Route_Detail&amp;Reduction_Priority'!T$1,FALSE)="","",VLOOKUP($B168,'RouteDetail&amp;ReductionPrioritySr'!$B$5:$T$566,'Route_Detail&amp;Reduction_Priority'!T$1,FALSE)))</f>
        <v>3</v>
      </c>
      <c r="U168" s="348" t="str">
        <f>IF($B168="","",IF(VLOOKUP($B168,'RouteDetail&amp;ReductionPrioritySr'!$B$5:$AT$566,'Route_Detail&amp;Reduction_Priority'!U$1,FALSE)="","",VLOOKUP($B168,'RouteDetail&amp;ReductionPrioritySr'!$B$5:$AT$566,'Route_Detail&amp;Reduction_Priority'!U$1,FALSE)))</f>
        <v>Revised</v>
      </c>
      <c r="V168" s="53" t="str">
        <f>IF($B168="","",IF(VLOOKUP($B168,'RouteDetail&amp;ReductionPrioritySr'!$B$5:$AT$566,'Route_Detail&amp;Reduction_Priority'!V$1,FALSE)=0,"",VLOOKUP($B168,'RouteDetail&amp;ReductionPrioritySr'!$B$5:$AT$566,'Route_Detail&amp;Reduction_Priority'!V$1,FALSE)))</f>
        <v>Low performing</v>
      </c>
      <c r="W168" s="358">
        <f>IF($B168="","",IF(VLOOKUP($B168,'RouteDetail&amp;ReductionPrioritySr'!$B$5:$AT$566,'Route_Detail&amp;Reduction_Priority'!W$1,FALSE)=0,"",VLOOKUP($B168,'RouteDetail&amp;ReductionPrioritySr'!$B$5:$AT$566,'Route_Detail&amp;Reduction_Priority'!W$1,FALSE)))</f>
        <v>42248</v>
      </c>
      <c r="X168" s="395" t="str">
        <f>IF($B168="","",IF(VLOOKUP($B168,'RouteDetail&amp;ReductionPrioritySr'!$B$5:$AT$566,'Route_Detail&amp;Reduction_Priority'!X$1,FALSE)="","",VLOOKUP($B168,'RouteDetail&amp;ReductionPrioritySr'!$B$5:$AT$566,'Route_Detail&amp;Reduction_Priority'!X$1,FALSE)))</f>
        <v>End service earlier.</v>
      </c>
      <c r="Y168" s="110">
        <f>IF($B168="","",IF(VLOOKUP($B168,'RouteDetail&amp;ReductionPrioritySr'!$B$5:$AT$566,'Route_Detail&amp;Reduction_Priority'!Y$1,FALSE)="","",VLOOKUP($B168,'RouteDetail&amp;ReductionPrioritySr'!$B$5:$AT$566,'Route_Detail&amp;Reduction_Priority'!Y$1,FALSE)))</f>
        <v>30</v>
      </c>
      <c r="Z168" s="178">
        <f>IF($B168="","",IF(VLOOKUP($B168,'RouteDetail&amp;ReductionPrioritySr'!$B$5:$AT$566,'Route_Detail&amp;Reduction_Priority'!Z$1,FALSE)="","",VLOOKUP($B168,'RouteDetail&amp;ReductionPrioritySr'!$B$5:$AT$566,'Route_Detail&amp;Reduction_Priority'!Z$1,FALSE)))</f>
        <v>30</v>
      </c>
      <c r="AA168" s="178">
        <f>IF($B168="","",IF(VLOOKUP($B168,'RouteDetail&amp;ReductionPrioritySr'!$B$5:$AT$566,'Route_Detail&amp;Reduction_Priority'!AA$1,FALSE)="","",VLOOKUP($B168,'RouteDetail&amp;ReductionPrioritySr'!$B$5:$AT$566,'Route_Detail&amp;Reduction_Priority'!AA$1,FALSE)))</f>
        <v>60</v>
      </c>
      <c r="AB168" s="178">
        <f>IF($B168="","",IF(VLOOKUP($B168,'RouteDetail&amp;ReductionPrioritySr'!$B$5:$AT$566,'Route_Detail&amp;Reduction_Priority'!AB$1,FALSE)="","",VLOOKUP($B168,'RouteDetail&amp;ReductionPrioritySr'!$B$5:$AT$566,'Route_Detail&amp;Reduction_Priority'!AB$1,FALSE)))</f>
        <v>30</v>
      </c>
      <c r="AC168" s="178">
        <f>IF($B168="","",IF(VLOOKUP($B168,'RouteDetail&amp;ReductionPrioritySr'!$B$5:$AT$566,'Route_Detail&amp;Reduction_Priority'!AC$1,FALSE)="","",VLOOKUP($B168,'RouteDetail&amp;ReductionPrioritySr'!$B$5:$AT$566,'Route_Detail&amp;Reduction_Priority'!AC$1,FALSE)))</f>
        <v>60</v>
      </c>
      <c r="AD168" s="350" t="str">
        <f>IF($B168="","",IF(VLOOKUP($B168,'RouteDetail&amp;ReductionPrioritySr'!$B$5:$AT$566,'Route_Detail&amp;Reduction_Priority'!AD$1,FALSE)=0,"",VLOOKUP($B168,'RouteDetail&amp;ReductionPrioritySr'!$B$5:$AT$566,'Route_Detail&amp;Reduction_Priority'!AD$1,FALSE)))</f>
        <v>Before 9:00 PM</v>
      </c>
      <c r="AE168" s="397" t="str">
        <f>IF($B168="","",IF(VLOOKUP($B168,'RouteDetail&amp;ReductionPrioritySr'!$B$5:$AT$566,'Route_Detail&amp;Reduction_Priority'!AE$1,FALSE)=0,"",VLOOKUP($B168,'RouteDetail&amp;ReductionPrioritySr'!$B$5:$AT$566,'Route_Detail&amp;Reduction_Priority'!AE$1,FALSE)))</f>
        <v/>
      </c>
      <c r="AF168" s="147">
        <f>IF($B168="","",IF(VLOOKUP($B168,'RouteDetail&amp;ReductionPrioritySr'!$B$5:$AT$566,'Route_Detail&amp;Reduction_Priority'!AF$1,FALSE)="","",VLOOKUP($B168,'RouteDetail&amp;ReductionPrioritySr'!$B$5:$AT$566,'Route_Detail&amp;Reduction_Priority'!AF$1,FALSE)))</f>
        <v>4</v>
      </c>
      <c r="AG168" s="147">
        <f>IF($B168="","",IF(VLOOKUP($B168,'RouteDetail&amp;ReductionPrioritySr'!$B$5:$AT$566,'Route_Detail&amp;Reduction_Priority'!AG$1,FALSE)="","",VLOOKUP($B168,'RouteDetail&amp;ReductionPrioritySr'!$B$5:$AT$566,'Route_Detail&amp;Reduction_Priority'!AG$1,FALSE)))</f>
        <v>3</v>
      </c>
      <c r="AH168" s="147">
        <f>IF($B168="","",IF(VLOOKUP($B168,'RouteDetail&amp;ReductionPrioritySr'!$B$5:$AT$566,'Route_Detail&amp;Reduction_Priority'!AH$1,FALSE)="","",VLOOKUP($B168,'RouteDetail&amp;ReductionPrioritySr'!$B$5:$AT$566,'Route_Detail&amp;Reduction_Priority'!AH$1,FALSE)))</f>
        <v>4</v>
      </c>
      <c r="AI168" s="147">
        <f>IF($B168="","",IF(VLOOKUP($B168,'RouteDetail&amp;ReductionPrioritySr'!$B$5:$AT$566,'Route_Detail&amp;Reduction_Priority'!AI$1,FALSE)="","",VLOOKUP($B168,'RouteDetail&amp;ReductionPrioritySr'!$B$5:$AT$566,'Route_Detail&amp;Reduction_Priority'!AI$1,FALSE)))</f>
        <v>3</v>
      </c>
      <c r="AJ168" s="147">
        <f>IF($B168="","",IF(VLOOKUP($B168,'RouteDetail&amp;ReductionPrioritySr'!$B$5:$AT$566,'Route_Detail&amp;Reduction_Priority'!AJ$1,FALSE)="","",VLOOKUP($B168,'RouteDetail&amp;ReductionPrioritySr'!$B$5:$AT$566,'Route_Detail&amp;Reduction_Priority'!AJ$1,FALSE)))</f>
        <v>2</v>
      </c>
      <c r="AK168" s="147">
        <f>IF($B168="","",IF(VLOOKUP($B168,'RouteDetail&amp;ReductionPrioritySr'!$B$5:$AT$566,'Route_Detail&amp;Reduction_Priority'!AK$1,FALSE)="","",VLOOKUP($B168,'RouteDetail&amp;ReductionPrioritySr'!$B$5:$AT$566,'Route_Detail&amp;Reduction_Priority'!AK$1,FALSE)))</f>
        <v>2</v>
      </c>
    </row>
    <row r="169" spans="1:37" ht="15" customHeight="1" x14ac:dyDescent="0.25">
      <c r="A169">
        <v>147</v>
      </c>
      <c r="B169" s="110">
        <f>IF(HLOOKUP($C$3,'Route by Jurisdiction'!$A$1:$AP$214,A169,FALSE)="","",HLOOKUP($C$3,'Route by Jurisdiction'!$A$1:$AP$214,A169,FALSE))</f>
        <v>232</v>
      </c>
      <c r="C169" s="110" t="str">
        <f>IF($B169="","",IF(VLOOKUP($B169,'RouteDetail&amp;ReductionPrioritySr'!$B$5:$T$566,'Route_Detail&amp;Reduction_Priority'!C$1,FALSE)="","",VLOOKUP($B169,'RouteDetail&amp;ReductionPrioritySr'!$B$5:$T$566,'Route_Detail&amp;Reduction_Priority'!C$1,FALSE)))</f>
        <v>232</v>
      </c>
      <c r="D169" s="71" t="str">
        <f>IF($B169="","",IF(VLOOKUP($B169,'RouteDetail&amp;ReductionPrioritySr'!$B$5:$T$566,'Route_Detail&amp;Reduction_Priority'!D$1,FALSE)="","",VLOOKUP($B169,'RouteDetail&amp;ReductionPrioritySr'!$B$5:$T$566,'Route_Detail&amp;Reduction_Priority'!D$1,FALSE)))</f>
        <v>Duvall - Bellevue</v>
      </c>
      <c r="E169" s="170">
        <f>IF($B169="","",IF(VLOOKUP($B169,'RouteDetail&amp;ReductionPrioritySr'!$B$5:$T$566,'Route_Detail&amp;Reduction_Priority'!E$1,FALSE)="","",VLOOKUP($B169,'RouteDetail&amp;ReductionPrioritySr'!$B$5:$T$566,'Route_Detail&amp;Reduction_Priority'!E$1,FALSE)))</f>
        <v>17.7</v>
      </c>
      <c r="F169" s="162">
        <f>IF($B169="","",IF(VLOOKUP($B169,'RouteDetail&amp;ReductionPrioritySr'!$B$5:$T$566,'Route_Detail&amp;Reduction_Priority'!F$1,FALSE)="","",VLOOKUP($B169,'RouteDetail&amp;ReductionPrioritySr'!$B$5:$T$566,'Route_Detail&amp;Reduction_Priority'!F$1,FALSE)))</f>
        <v>6.1</v>
      </c>
      <c r="G169" s="162" t="str">
        <f>IF($B169="","",IF(VLOOKUP($B169,'RouteDetail&amp;ReductionPrioritySr'!$B$5:$T$566,'Route_Detail&amp;Reduction_Priority'!G$1,FALSE)="","",VLOOKUP($B169,'RouteDetail&amp;ReductionPrioritySr'!$B$5:$T$566,'Route_Detail&amp;Reduction_Priority'!G$1,FALSE)))</f>
        <v xml:space="preserve"> </v>
      </c>
      <c r="H169" s="162" t="str">
        <f>IF($B169="","",IF(VLOOKUP($B169,'RouteDetail&amp;ReductionPrioritySr'!$B$5:$T$566,'Route_Detail&amp;Reduction_Priority'!H$1,FALSE)="","",VLOOKUP($B169,'RouteDetail&amp;ReductionPrioritySr'!$B$5:$T$566,'Route_Detail&amp;Reduction_Priority'!H$1,FALSE)))</f>
        <v xml:space="preserve"> </v>
      </c>
      <c r="I169" s="162" t="str">
        <f>IF($B169="","",IF(VLOOKUP($B169,'RouteDetail&amp;ReductionPrioritySr'!$B$5:$T$566,'Route_Detail&amp;Reduction_Priority'!I$1,FALSE)="","",VLOOKUP($B169,'RouteDetail&amp;ReductionPrioritySr'!$B$5:$T$566,'Route_Detail&amp;Reduction_Priority'!I$1,FALSE)))</f>
        <v xml:space="preserve"> </v>
      </c>
      <c r="J169" s="171" t="str">
        <f>IF($B169="","",IF(VLOOKUP($B169,'RouteDetail&amp;ReductionPrioritySr'!$B$5:$T$566,'Route_Detail&amp;Reduction_Priority'!J$1,FALSE)="","",VLOOKUP($B169,'RouteDetail&amp;ReductionPrioritySr'!$B$5:$T$566,'Route_Detail&amp;Reduction_Priority'!J$1,FALSE)))</f>
        <v xml:space="preserve"> </v>
      </c>
      <c r="K169" s="62" t="str">
        <f>IF($B169="","",IF(VLOOKUP($B169,'RouteDetail&amp;ReductionPrioritySr'!$B$5:$T$566,'Route_Detail&amp;Reduction_Priority'!K$1,FALSE)="","",VLOOKUP($B169,'RouteDetail&amp;ReductionPrioritySr'!$B$5:$T$566,'Route_Detail&amp;Reduction_Priority'!K$1,FALSE)))</f>
        <v>Peak</v>
      </c>
      <c r="L169" s="62" t="str">
        <f>IF($B169="","",IF(VLOOKUP($B169,'RouteDetail&amp;ReductionPrioritySr'!$B$5:$T$566,'Route_Detail&amp;Reduction_Priority'!L$1,FALSE)="","",VLOOKUP($B169,'RouteDetail&amp;ReductionPrioritySr'!$B$5:$T$566,'Route_Detail&amp;Reduction_Priority'!L$1,FALSE)))</f>
        <v>Peak</v>
      </c>
      <c r="M169" s="110" t="str">
        <f>IF($B169="","",IF(VLOOKUP($B169,'RouteDetail&amp;ReductionPrioritySr'!$B$5:$T$566,'Route_Detail&amp;Reduction_Priority'!M$1,FALSE)="","",VLOOKUP($B169,'RouteDetail&amp;ReductionPrioritySr'!$B$5:$T$566,'Route_Detail&amp;Reduction_Priority'!M$1,FALSE)))</f>
        <v>Yes</v>
      </c>
      <c r="N169" s="112" t="str">
        <f>IF($B169="","",IF(VLOOKUP($B169,'RouteDetail&amp;ReductionPrioritySr'!$B$5:$T$566,'Route_Detail&amp;Reduction_Priority'!N$1,FALSE)="","",VLOOKUP($B169,'RouteDetail&amp;ReductionPrioritySr'!$B$5:$T$566,'Route_Detail&amp;Reduction_Priority'!N$1,FALSE)))</f>
        <v>No</v>
      </c>
      <c r="O169" s="110" t="str">
        <f>IF($B169="","",IF(VLOOKUP($B169,'RouteDetail&amp;ReductionPrioritySr'!$B$5:$T$566,'Route_Detail&amp;Reduction_Priority'!O$1,FALSE)="","",VLOOKUP($B169,'RouteDetail&amp;ReductionPrioritySr'!$B$5:$T$566,'Route_Detail&amp;Reduction_Priority'!O$1,FALSE)))</f>
        <v>Peak</v>
      </c>
      <c r="P169" s="111" t="str">
        <f>IF($B169="","",IF(VLOOKUP($B169,'RouteDetail&amp;ReductionPrioritySr'!$B$5:$T$566,'Route_Detail&amp;Reduction_Priority'!P$1,FALSE)="","",VLOOKUP($B169,'RouteDetail&amp;ReductionPrioritySr'!$B$5:$T$566,'Route_Detail&amp;Reduction_Priority'!P$1,FALSE)))</f>
        <v>Peak</v>
      </c>
      <c r="Q169" s="112" t="str">
        <f>IF($B169="","",IF(VLOOKUP($B169,'RouteDetail&amp;ReductionPrioritySr'!$B$5:$T$566,'Route_Detail&amp;Reduction_Priority'!Q$1,FALSE)="","",VLOOKUP($B169,'RouteDetail&amp;ReductionPrioritySr'!$B$5:$T$566,'Route_Detail&amp;Reduction_Priority'!Q$1,FALSE)))</f>
        <v>Peak</v>
      </c>
      <c r="R169" s="110">
        <f>IF($B169="","",IF(VLOOKUP($B169,'RouteDetail&amp;ReductionPrioritySr'!$B$5:$T$566,'Route_Detail&amp;Reduction_Priority'!R$1,FALSE)="","",VLOOKUP($B169,'RouteDetail&amp;ReductionPrioritySr'!$B$5:$T$566,'Route_Detail&amp;Reduction_Priority'!R$1,FALSE)))</f>
        <v>3</v>
      </c>
      <c r="S169" s="111" t="str">
        <f>IF($B169="","",IF(VLOOKUP($B169,'RouteDetail&amp;ReductionPrioritySr'!$B$5:$T$566,'Route_Detail&amp;Reduction_Priority'!S$1,FALSE)="","",VLOOKUP($B169,'RouteDetail&amp;ReductionPrioritySr'!$B$5:$T$566,'Route_Detail&amp;Reduction_Priority'!S$1,FALSE)))</f>
        <v>-</v>
      </c>
      <c r="T169" s="175" t="str">
        <f>IF($B169="","",IF(VLOOKUP($B169,'RouteDetail&amp;ReductionPrioritySr'!$B$5:$T$566,'Route_Detail&amp;Reduction_Priority'!T$1,FALSE)="","",VLOOKUP($B169,'RouteDetail&amp;ReductionPrioritySr'!$B$5:$T$566,'Route_Detail&amp;Reduction_Priority'!T$1,FALSE)))</f>
        <v>-</v>
      </c>
      <c r="U169" s="348" t="str">
        <f>IF($B169="","",IF(VLOOKUP($B169,'RouteDetail&amp;ReductionPrioritySr'!$B$5:$AT$566,'Route_Detail&amp;Reduction_Priority'!U$1,FALSE)="","",VLOOKUP($B169,'RouteDetail&amp;ReductionPrioritySr'!$B$5:$AT$566,'Route_Detail&amp;Reduction_Priority'!U$1,FALSE)))</f>
        <v>Revised</v>
      </c>
      <c r="V169" s="53" t="str">
        <f>IF($B169="","",IF(VLOOKUP($B169,'RouteDetail&amp;ReductionPrioritySr'!$B$5:$AT$566,'Route_Detail&amp;Reduction_Priority'!V$1,FALSE)=0,"",VLOOKUP($B169,'RouteDetail&amp;ReductionPrioritySr'!$B$5:$AT$566,'Route_Detail&amp;Reduction_Priority'!V$1,FALSE)))</f>
        <v>Low performing</v>
      </c>
      <c r="W169" s="358">
        <f>IF($B169="","",IF(VLOOKUP($B169,'RouteDetail&amp;ReductionPrioritySr'!$B$5:$AT$566,'Route_Detail&amp;Reduction_Priority'!W$1,FALSE)=0,"",VLOOKUP($B169,'RouteDetail&amp;ReductionPrioritySr'!$B$5:$AT$566,'Route_Detail&amp;Reduction_Priority'!W$1,FALSE)))</f>
        <v>42248</v>
      </c>
      <c r="X169" s="395" t="str">
        <f>IF($B169="","",IF(VLOOKUP($B169,'RouteDetail&amp;ReductionPrioritySr'!$B$5:$AT$566,'Route_Detail&amp;Reduction_Priority'!X$1,FALSE)="","",VLOOKUP($B169,'RouteDetail&amp;ReductionPrioritySr'!$B$5:$AT$566,'Route_Detail&amp;Reduction_Priority'!X$1,FALSE)))</f>
        <v>Reduce one morning trip to Bellevue and one afternoon trip from Bellevue.
Eliminate reverse-peak trips, eastbound in the morning and westbound in the afternoon.</v>
      </c>
      <c r="Y169" s="110" t="str">
        <f>IF($B169="","",IF(VLOOKUP($B169,'RouteDetail&amp;ReductionPrioritySr'!$B$5:$AT$566,'Route_Detail&amp;Reduction_Priority'!Y$1,FALSE)="","",VLOOKUP($B169,'RouteDetail&amp;ReductionPrioritySr'!$B$5:$AT$566,'Route_Detail&amp;Reduction_Priority'!Y$1,FALSE)))</f>
        <v/>
      </c>
      <c r="Z169" s="178" t="str">
        <f>IF($B169="","",IF(VLOOKUP($B169,'RouteDetail&amp;ReductionPrioritySr'!$B$5:$AT$566,'Route_Detail&amp;Reduction_Priority'!Z$1,FALSE)="","",VLOOKUP($B169,'RouteDetail&amp;ReductionPrioritySr'!$B$5:$AT$566,'Route_Detail&amp;Reduction_Priority'!Z$1,FALSE)))</f>
        <v/>
      </c>
      <c r="AA169" s="178" t="str">
        <f>IF($B169="","",IF(VLOOKUP($B169,'RouteDetail&amp;ReductionPrioritySr'!$B$5:$AT$566,'Route_Detail&amp;Reduction_Priority'!AA$1,FALSE)="","",VLOOKUP($B169,'RouteDetail&amp;ReductionPrioritySr'!$B$5:$AT$566,'Route_Detail&amp;Reduction_Priority'!AA$1,FALSE)))</f>
        <v/>
      </c>
      <c r="AB169" s="178" t="str">
        <f>IF($B169="","",IF(VLOOKUP($B169,'RouteDetail&amp;ReductionPrioritySr'!$B$5:$AT$566,'Route_Detail&amp;Reduction_Priority'!AB$1,FALSE)="","",VLOOKUP($B169,'RouteDetail&amp;ReductionPrioritySr'!$B$5:$AT$566,'Route_Detail&amp;Reduction_Priority'!AB$1,FALSE)))</f>
        <v/>
      </c>
      <c r="AC169" s="178" t="str">
        <f>IF($B169="","",IF(VLOOKUP($B169,'RouteDetail&amp;ReductionPrioritySr'!$B$5:$AT$566,'Route_Detail&amp;Reduction_Priority'!AC$1,FALSE)="","",VLOOKUP($B169,'RouteDetail&amp;ReductionPrioritySr'!$B$5:$AT$566,'Route_Detail&amp;Reduction_Priority'!AC$1,FALSE)))</f>
        <v/>
      </c>
      <c r="AD169" s="350" t="str">
        <f>IF($B169="","",IF(VLOOKUP($B169,'RouteDetail&amp;ReductionPrioritySr'!$B$5:$AT$566,'Route_Detail&amp;Reduction_Priority'!AD$1,FALSE)=0,"",VLOOKUP($B169,'RouteDetail&amp;ReductionPrioritySr'!$B$5:$AT$566,'Route_Detail&amp;Reduction_Priority'!AD$1,FALSE)))</f>
        <v/>
      </c>
      <c r="AE169" s="397" t="str">
        <f>IF($B169="","",IF(VLOOKUP($B169,'RouteDetail&amp;ReductionPrioritySr'!$B$5:$AT$566,'Route_Detail&amp;Reduction_Priority'!AE$1,FALSE)=0,"",VLOOKUP($B169,'RouteDetail&amp;ReductionPrioritySr'!$B$5:$AT$566,'Route_Detail&amp;Reduction_Priority'!AE$1,FALSE)))</f>
        <v/>
      </c>
      <c r="AF169" s="147">
        <f>IF($B169="","",IF(VLOOKUP($B169,'RouteDetail&amp;ReductionPrioritySr'!$B$5:$AT$566,'Route_Detail&amp;Reduction_Priority'!AF$1,FALSE)="","",VLOOKUP($B169,'RouteDetail&amp;ReductionPrioritySr'!$B$5:$AT$566,'Route_Detail&amp;Reduction_Priority'!AF$1,FALSE)))</f>
        <v>2</v>
      </c>
      <c r="AG169" s="147">
        <f>IF($B169="","",IF(VLOOKUP($B169,'RouteDetail&amp;ReductionPrioritySr'!$B$5:$AT$566,'Route_Detail&amp;Reduction_Priority'!AG$1,FALSE)="","",VLOOKUP($B169,'RouteDetail&amp;ReductionPrioritySr'!$B$5:$AT$566,'Route_Detail&amp;Reduction_Priority'!AG$1,FALSE)))</f>
        <v>3</v>
      </c>
      <c r="AH169" s="147" t="str">
        <f>IF($B169="","",IF(VLOOKUP($B169,'RouteDetail&amp;ReductionPrioritySr'!$B$5:$AT$566,'Route_Detail&amp;Reduction_Priority'!AH$1,FALSE)="","",VLOOKUP($B169,'RouteDetail&amp;ReductionPrioritySr'!$B$5:$AT$566,'Route_Detail&amp;Reduction_Priority'!AH$1,FALSE)))</f>
        <v/>
      </c>
      <c r="AI169" s="147" t="str">
        <f>IF($B169="","",IF(VLOOKUP($B169,'RouteDetail&amp;ReductionPrioritySr'!$B$5:$AT$566,'Route_Detail&amp;Reduction_Priority'!AI$1,FALSE)="","",VLOOKUP($B169,'RouteDetail&amp;ReductionPrioritySr'!$B$5:$AT$566,'Route_Detail&amp;Reduction_Priority'!AI$1,FALSE)))</f>
        <v/>
      </c>
      <c r="AJ169" s="147" t="str">
        <f>IF($B169="","",IF(VLOOKUP($B169,'RouteDetail&amp;ReductionPrioritySr'!$B$5:$AT$566,'Route_Detail&amp;Reduction_Priority'!AJ$1,FALSE)="","",VLOOKUP($B169,'RouteDetail&amp;ReductionPrioritySr'!$B$5:$AT$566,'Route_Detail&amp;Reduction_Priority'!AJ$1,FALSE)))</f>
        <v/>
      </c>
      <c r="AK169" s="147" t="str">
        <f>IF($B169="","",IF(VLOOKUP($B169,'RouteDetail&amp;ReductionPrioritySr'!$B$5:$AT$566,'Route_Detail&amp;Reduction_Priority'!AK$1,FALSE)="","",VLOOKUP($B169,'RouteDetail&amp;ReductionPrioritySr'!$B$5:$AT$566,'Route_Detail&amp;Reduction_Priority'!AK$1,FALSE)))</f>
        <v/>
      </c>
    </row>
    <row r="170" spans="1:37" ht="15" customHeight="1" x14ac:dyDescent="0.25">
      <c r="A170">
        <v>148</v>
      </c>
      <c r="B170" s="110">
        <f>IF(HLOOKUP($C$3,'Route by Jurisdiction'!$A$1:$AP$214,A170,FALSE)="","",HLOOKUP($C$3,'Route by Jurisdiction'!$A$1:$AP$214,A170,FALSE))</f>
        <v>234</v>
      </c>
      <c r="C170" s="110" t="str">
        <f>IF($B170="","",IF(VLOOKUP($B170,'RouteDetail&amp;ReductionPrioritySr'!$B$5:$T$566,'Route_Detail&amp;Reduction_Priority'!C$1,FALSE)="","",VLOOKUP($B170,'RouteDetail&amp;ReductionPrioritySr'!$B$5:$T$566,'Route_Detail&amp;Reduction_Priority'!C$1,FALSE)))</f>
        <v>234</v>
      </c>
      <c r="D170" s="71" t="str">
        <f>IF($B170="","",IF(VLOOKUP($B170,'RouteDetail&amp;ReductionPrioritySr'!$B$5:$T$566,'Route_Detail&amp;Reduction_Priority'!D$1,FALSE)="","",VLOOKUP($B170,'RouteDetail&amp;ReductionPrioritySr'!$B$5:$T$566,'Route_Detail&amp;Reduction_Priority'!D$1,FALSE)))</f>
        <v>Kenmore - Kirkland TC - Bellevue</v>
      </c>
      <c r="E170" s="170">
        <f>IF($B170="","",IF(VLOOKUP($B170,'RouteDetail&amp;ReductionPrioritySr'!$B$5:$T$566,'Route_Detail&amp;Reduction_Priority'!E$1,FALSE)="","",VLOOKUP($B170,'RouteDetail&amp;ReductionPrioritySr'!$B$5:$T$566,'Route_Detail&amp;Reduction_Priority'!E$1,FALSE)))</f>
        <v>22.1</v>
      </c>
      <c r="F170" s="162">
        <f>IF($B170="","",IF(VLOOKUP($B170,'RouteDetail&amp;ReductionPrioritySr'!$B$5:$T$566,'Route_Detail&amp;Reduction_Priority'!F$1,FALSE)="","",VLOOKUP($B170,'RouteDetail&amp;ReductionPrioritySr'!$B$5:$T$566,'Route_Detail&amp;Reduction_Priority'!F$1,FALSE)))</f>
        <v>8.6</v>
      </c>
      <c r="G170" s="162">
        <f>IF($B170="","",IF(VLOOKUP($B170,'RouteDetail&amp;ReductionPrioritySr'!$B$5:$T$566,'Route_Detail&amp;Reduction_Priority'!G$1,FALSE)="","",VLOOKUP($B170,'RouteDetail&amp;ReductionPrioritySr'!$B$5:$T$566,'Route_Detail&amp;Reduction_Priority'!G$1,FALSE)))</f>
        <v>19.5</v>
      </c>
      <c r="H170" s="162">
        <f>IF($B170="","",IF(VLOOKUP($B170,'RouteDetail&amp;ReductionPrioritySr'!$B$5:$T$566,'Route_Detail&amp;Reduction_Priority'!H$1,FALSE)="","",VLOOKUP($B170,'RouteDetail&amp;ReductionPrioritySr'!$B$5:$T$566,'Route_Detail&amp;Reduction_Priority'!H$1,FALSE)))</f>
        <v>7.5</v>
      </c>
      <c r="I170" s="162">
        <f>IF($B170="","",IF(VLOOKUP($B170,'RouteDetail&amp;ReductionPrioritySr'!$B$5:$T$566,'Route_Detail&amp;Reduction_Priority'!I$1,FALSE)="","",VLOOKUP($B170,'RouteDetail&amp;ReductionPrioritySr'!$B$5:$T$566,'Route_Detail&amp;Reduction_Priority'!I$1,FALSE)))</f>
        <v>14.6</v>
      </c>
      <c r="J170" s="171">
        <f>IF($B170="","",IF(VLOOKUP($B170,'RouteDetail&amp;ReductionPrioritySr'!$B$5:$T$566,'Route_Detail&amp;Reduction_Priority'!J$1,FALSE)="","",VLOOKUP($B170,'RouteDetail&amp;ReductionPrioritySr'!$B$5:$T$566,'Route_Detail&amp;Reduction_Priority'!J$1,FALSE)))</f>
        <v>5</v>
      </c>
      <c r="K170" s="62" t="str">
        <f>IF($B170="","",IF(VLOOKUP($B170,'RouteDetail&amp;ReductionPrioritySr'!$B$5:$T$566,'Route_Detail&amp;Reduction_Priority'!K$1,FALSE)="","",VLOOKUP($B170,'RouteDetail&amp;ReductionPrioritySr'!$B$5:$T$566,'Route_Detail&amp;Reduction_Priority'!K$1,FALSE)))</f>
        <v>43/53</v>
      </c>
      <c r="L170" s="62" t="str">
        <f>IF($B170="","",IF(VLOOKUP($B170,'RouteDetail&amp;ReductionPrioritySr'!$B$5:$T$566,'Route_Detail&amp;Reduction_Priority'!L$1,FALSE)="","",VLOOKUP($B170,'RouteDetail&amp;ReductionPrioritySr'!$B$5:$T$566,'Route_Detail&amp;Reduction_Priority'!L$1,FALSE)))</f>
        <v>Hourly/ Very Frequent</v>
      </c>
      <c r="M170" s="110" t="str">
        <f>IF($B170="","",IF(VLOOKUP($B170,'RouteDetail&amp;ReductionPrioritySr'!$B$5:$T$566,'Route_Detail&amp;Reduction_Priority'!M$1,FALSE)="","",VLOOKUP($B170,'RouteDetail&amp;ReductionPrioritySr'!$B$5:$T$566,'Route_Detail&amp;Reduction_Priority'!M$1,FALSE)))</f>
        <v/>
      </c>
      <c r="N170" s="112" t="str">
        <f>IF($B170="","",IF(VLOOKUP($B170,'RouteDetail&amp;ReductionPrioritySr'!$B$5:$T$566,'Route_Detail&amp;Reduction_Priority'!N$1,FALSE)="","",VLOOKUP($B170,'RouteDetail&amp;ReductionPrioritySr'!$B$5:$T$566,'Route_Detail&amp;Reduction_Priority'!N$1,FALSE)))</f>
        <v/>
      </c>
      <c r="O170" s="110" t="str">
        <f>IF($B170="","",IF(VLOOKUP($B170,'RouteDetail&amp;ReductionPrioritySr'!$B$5:$T$566,'Route_Detail&amp;Reduction_Priority'!O$1,FALSE)="","",VLOOKUP($B170,'RouteDetail&amp;ReductionPrioritySr'!$B$5:$T$566,'Route_Detail&amp;Reduction_Priority'!O$1,FALSE)))</f>
        <v>Above, At</v>
      </c>
      <c r="P170" s="111" t="str">
        <f>IF($B170="","",IF(VLOOKUP($B170,'RouteDetail&amp;ReductionPrioritySr'!$B$5:$T$566,'Route_Detail&amp;Reduction_Priority'!P$1,FALSE)="","",VLOOKUP($B170,'RouteDetail&amp;ReductionPrioritySr'!$B$5:$T$566,'Route_Detail&amp;Reduction_Priority'!P$1,FALSE)))</f>
        <v>Above, At</v>
      </c>
      <c r="Q170" s="112" t="str">
        <f>IF($B170="","",IF(VLOOKUP($B170,'RouteDetail&amp;ReductionPrioritySr'!$B$5:$T$566,'Route_Detail&amp;Reduction_Priority'!Q$1,FALSE)="","",VLOOKUP($B170,'RouteDetail&amp;ReductionPrioritySr'!$B$5:$T$566,'Route_Detail&amp;Reduction_Priority'!Q$1,FALSE)))</f>
        <v>Above, At</v>
      </c>
      <c r="R170" s="110" t="str">
        <f>IF($B170="","",IF(VLOOKUP($B170,'RouteDetail&amp;ReductionPrioritySr'!$B$5:$T$566,'Route_Detail&amp;Reduction_Priority'!R$1,FALSE)="","",VLOOKUP($B170,'RouteDetail&amp;ReductionPrioritySr'!$B$5:$T$566,'Route_Detail&amp;Reduction_Priority'!R$1,FALSE)))</f>
        <v>-</v>
      </c>
      <c r="S170" s="111" t="str">
        <f>IF($B170="","",IF(VLOOKUP($B170,'RouteDetail&amp;ReductionPrioritySr'!$B$5:$T$566,'Route_Detail&amp;Reduction_Priority'!S$1,FALSE)="","",VLOOKUP($B170,'RouteDetail&amp;ReductionPrioritySr'!$B$5:$T$566,'Route_Detail&amp;Reduction_Priority'!S$1,FALSE)))</f>
        <v>-</v>
      </c>
      <c r="T170" s="175">
        <f>IF($B170="","",IF(VLOOKUP($B170,'RouteDetail&amp;ReductionPrioritySr'!$B$5:$T$566,'Route_Detail&amp;Reduction_Priority'!T$1,FALSE)="","",VLOOKUP($B170,'RouteDetail&amp;ReductionPrioritySr'!$B$5:$T$566,'Route_Detail&amp;Reduction_Priority'!T$1,FALSE)))</f>
        <v>3</v>
      </c>
      <c r="U170" s="348" t="str">
        <f>IF($B170="","",IF(VLOOKUP($B170,'RouteDetail&amp;ReductionPrioritySr'!$B$5:$AT$566,'Route_Detail&amp;Reduction_Priority'!U$1,FALSE)="","",VLOOKUP($B170,'RouteDetail&amp;ReductionPrioritySr'!$B$5:$AT$566,'Route_Detail&amp;Reduction_Priority'!U$1,FALSE)))</f>
        <v>Revised</v>
      </c>
      <c r="V170" s="53" t="str">
        <f>IF($B170="","",IF(VLOOKUP($B170,'RouteDetail&amp;ReductionPrioritySr'!$B$5:$AT$566,'Route_Detail&amp;Reduction_Priority'!V$1,FALSE)=0,"",VLOOKUP($B170,'RouteDetail&amp;ReductionPrioritySr'!$B$5:$AT$566,'Route_Detail&amp;Reduction_Priority'!V$1,FALSE)))</f>
        <v>Restructure</v>
      </c>
      <c r="W170" s="358">
        <f>IF($B170="","",IF(VLOOKUP($B170,'RouteDetail&amp;ReductionPrioritySr'!$B$5:$AT$566,'Route_Detail&amp;Reduction_Priority'!W$1,FALSE)=0,"",VLOOKUP($B170,'RouteDetail&amp;ReductionPrioritySr'!$B$5:$AT$566,'Route_Detail&amp;Reduction_Priority'!W$1,FALSE)))</f>
        <v>42036</v>
      </c>
      <c r="X170" s="395" t="str">
        <f>IF($B170="","",IF(VLOOKUP($B170,'RouteDetail&amp;ReductionPrioritySr'!$B$5:$AT$566,'Route_Detail&amp;Reduction_Priority'!X$1,FALSE)="","",VLOOKUP($B170,'RouteDetail&amp;ReductionPrioritySr'!$B$5:$AT$566,'Route_Detail&amp;Reduction_Priority'!X$1,FALSE)))</f>
        <v>Revise routing east of 100th Avenue NE to serve Totem Lake Transit Center, Redmond Transit Center and Education Hill. 
Operate service less often during the midday.
End service earlier.</v>
      </c>
      <c r="Y170" s="110">
        <f>IF($B170="","",IF(VLOOKUP($B170,'RouteDetail&amp;ReductionPrioritySr'!$B$5:$AT$566,'Route_Detail&amp;Reduction_Priority'!Y$1,FALSE)="","",VLOOKUP($B170,'RouteDetail&amp;ReductionPrioritySr'!$B$5:$AT$566,'Route_Detail&amp;Reduction_Priority'!Y$1,FALSE)))</f>
        <v>30</v>
      </c>
      <c r="Z170" s="178">
        <f>IF($B170="","",IF(VLOOKUP($B170,'RouteDetail&amp;ReductionPrioritySr'!$B$5:$AT$566,'Route_Detail&amp;Reduction_Priority'!Z$1,FALSE)="","",VLOOKUP($B170,'RouteDetail&amp;ReductionPrioritySr'!$B$5:$AT$566,'Route_Detail&amp;Reduction_Priority'!Z$1,FALSE)))</f>
        <v>60</v>
      </c>
      <c r="AA170" s="178" t="str">
        <f>IF($B170="","",IF(VLOOKUP($B170,'RouteDetail&amp;ReductionPrioritySr'!$B$5:$AT$566,'Route_Detail&amp;Reduction_Priority'!AA$1,FALSE)="","",VLOOKUP($B170,'RouteDetail&amp;ReductionPrioritySr'!$B$5:$AT$566,'Route_Detail&amp;Reduction_Priority'!AA$1,FALSE)))</f>
        <v>-</v>
      </c>
      <c r="AB170" s="178">
        <f>IF($B170="","",IF(VLOOKUP($B170,'RouteDetail&amp;ReductionPrioritySr'!$B$5:$AT$566,'Route_Detail&amp;Reduction_Priority'!AB$1,FALSE)="","",VLOOKUP($B170,'RouteDetail&amp;ReductionPrioritySr'!$B$5:$AT$566,'Route_Detail&amp;Reduction_Priority'!AB$1,FALSE)))</f>
        <v>60</v>
      </c>
      <c r="AC170" s="178">
        <f>IF($B170="","",IF(VLOOKUP($B170,'RouteDetail&amp;ReductionPrioritySr'!$B$5:$AT$566,'Route_Detail&amp;Reduction_Priority'!AC$1,FALSE)="","",VLOOKUP($B170,'RouteDetail&amp;ReductionPrioritySr'!$B$5:$AT$566,'Route_Detail&amp;Reduction_Priority'!AC$1,FALSE)))</f>
        <v>60</v>
      </c>
      <c r="AD170" s="350" t="str">
        <f>IF($B170="","",IF(VLOOKUP($B170,'RouteDetail&amp;ReductionPrioritySr'!$B$5:$AT$566,'Route_Detail&amp;Reduction_Priority'!AD$1,FALSE)=0,"",VLOOKUP($B170,'RouteDetail&amp;ReductionPrioritySr'!$B$5:$AT$566,'Route_Detail&amp;Reduction_Priority'!AD$1,FALSE)))</f>
        <v>Before 7:00 PM</v>
      </c>
      <c r="AE170" s="397" t="str">
        <f>IF($B170="","",IF(VLOOKUP($B170,'RouteDetail&amp;ReductionPrioritySr'!$B$5:$AT$566,'Route_Detail&amp;Reduction_Priority'!AE$1,FALSE)=0,"",VLOOKUP($B170,'RouteDetail&amp;ReductionPrioritySr'!$B$5:$AT$566,'Route_Detail&amp;Reduction_Priority'!AE$1,FALSE)))</f>
        <v>Between Juanita and Kirkland Transit Center, use Route 255.
Between Kirkland Transit Center and Bellevue Transit Center, use revised Route 235.</v>
      </c>
      <c r="AF170" s="147">
        <f>IF($B170="","",IF(VLOOKUP($B170,'RouteDetail&amp;ReductionPrioritySr'!$B$5:$AT$566,'Route_Detail&amp;Reduction_Priority'!AF$1,FALSE)="","",VLOOKUP($B170,'RouteDetail&amp;ReductionPrioritySr'!$B$5:$AT$566,'Route_Detail&amp;Reduction_Priority'!AF$1,FALSE)))</f>
        <v>3</v>
      </c>
      <c r="AG170" s="147">
        <f>IF($B170="","",IF(VLOOKUP($B170,'RouteDetail&amp;ReductionPrioritySr'!$B$5:$AT$566,'Route_Detail&amp;Reduction_Priority'!AG$1,FALSE)="","",VLOOKUP($B170,'RouteDetail&amp;ReductionPrioritySr'!$B$5:$AT$566,'Route_Detail&amp;Reduction_Priority'!AG$1,FALSE)))</f>
        <v>4</v>
      </c>
      <c r="AH170" s="147">
        <f>IF($B170="","",IF(VLOOKUP($B170,'RouteDetail&amp;ReductionPrioritySr'!$B$5:$AT$566,'Route_Detail&amp;Reduction_Priority'!AH$1,FALSE)="","",VLOOKUP($B170,'RouteDetail&amp;ReductionPrioritySr'!$B$5:$AT$566,'Route_Detail&amp;Reduction_Priority'!AH$1,FALSE)))</f>
        <v>3</v>
      </c>
      <c r="AI170" s="147">
        <f>IF($B170="","",IF(VLOOKUP($B170,'RouteDetail&amp;ReductionPrioritySr'!$B$5:$AT$566,'Route_Detail&amp;Reduction_Priority'!AI$1,FALSE)="","",VLOOKUP($B170,'RouteDetail&amp;ReductionPrioritySr'!$B$5:$AT$566,'Route_Detail&amp;Reduction_Priority'!AI$1,FALSE)))</f>
        <v>3</v>
      </c>
      <c r="AJ170" s="147">
        <f>IF($B170="","",IF(VLOOKUP($B170,'RouteDetail&amp;ReductionPrioritySr'!$B$5:$AT$566,'Route_Detail&amp;Reduction_Priority'!AJ$1,FALSE)="","",VLOOKUP($B170,'RouteDetail&amp;ReductionPrioritySr'!$B$5:$AT$566,'Route_Detail&amp;Reduction_Priority'!AJ$1,FALSE)))</f>
        <v>2</v>
      </c>
      <c r="AK170" s="147">
        <f>IF($B170="","",IF(VLOOKUP($B170,'RouteDetail&amp;ReductionPrioritySr'!$B$5:$AT$566,'Route_Detail&amp;Reduction_Priority'!AK$1,FALSE)="","",VLOOKUP($B170,'RouteDetail&amp;ReductionPrioritySr'!$B$5:$AT$566,'Route_Detail&amp;Reduction_Priority'!AK$1,FALSE)))</f>
        <v>3</v>
      </c>
    </row>
    <row r="171" spans="1:37" ht="15" customHeight="1" x14ac:dyDescent="0.25">
      <c r="A171">
        <v>149</v>
      </c>
      <c r="B171" s="110">
        <f>IF(HLOOKUP($C$3,'Route by Jurisdiction'!$A$1:$AP$214,A171,FALSE)="","",HLOOKUP($C$3,'Route by Jurisdiction'!$A$1:$AP$214,A171,FALSE))</f>
        <v>235</v>
      </c>
      <c r="C171" s="110" t="str">
        <f>IF($B171="","",IF(VLOOKUP($B171,'RouteDetail&amp;ReductionPrioritySr'!$B$5:$T$566,'Route_Detail&amp;Reduction_Priority'!C$1,FALSE)="","",VLOOKUP($B171,'RouteDetail&amp;ReductionPrioritySr'!$B$5:$T$566,'Route_Detail&amp;Reduction_Priority'!C$1,FALSE)))</f>
        <v>235</v>
      </c>
      <c r="D171" s="71" t="str">
        <f>IF($B171="","",IF(VLOOKUP($B171,'RouteDetail&amp;ReductionPrioritySr'!$B$5:$T$566,'Route_Detail&amp;Reduction_Priority'!D$1,FALSE)="","",VLOOKUP($B171,'RouteDetail&amp;ReductionPrioritySr'!$B$5:$T$566,'Route_Detail&amp;Reduction_Priority'!D$1,FALSE)))</f>
        <v>Kingsgate - Kirkland TC - Bellevue</v>
      </c>
      <c r="E171" s="170">
        <f>IF($B171="","",IF(VLOOKUP($B171,'RouteDetail&amp;ReductionPrioritySr'!$B$5:$T$566,'Route_Detail&amp;Reduction_Priority'!E$1,FALSE)="","",VLOOKUP($B171,'RouteDetail&amp;ReductionPrioritySr'!$B$5:$T$566,'Route_Detail&amp;Reduction_Priority'!E$1,FALSE)))</f>
        <v>20.5</v>
      </c>
      <c r="F171" s="162">
        <f>IF($B171="","",IF(VLOOKUP($B171,'RouteDetail&amp;ReductionPrioritySr'!$B$5:$T$566,'Route_Detail&amp;Reduction_Priority'!F$1,FALSE)="","",VLOOKUP($B171,'RouteDetail&amp;ReductionPrioritySr'!$B$5:$T$566,'Route_Detail&amp;Reduction_Priority'!F$1,FALSE)))</f>
        <v>7.1</v>
      </c>
      <c r="G171" s="162">
        <f>IF($B171="","",IF(VLOOKUP($B171,'RouteDetail&amp;ReductionPrioritySr'!$B$5:$T$566,'Route_Detail&amp;Reduction_Priority'!G$1,FALSE)="","",VLOOKUP($B171,'RouteDetail&amp;ReductionPrioritySr'!$B$5:$T$566,'Route_Detail&amp;Reduction_Priority'!G$1,FALSE)))</f>
        <v>15.9</v>
      </c>
      <c r="H171" s="162">
        <f>IF($B171="","",IF(VLOOKUP($B171,'RouteDetail&amp;ReductionPrioritySr'!$B$5:$T$566,'Route_Detail&amp;Reduction_Priority'!H$1,FALSE)="","",VLOOKUP($B171,'RouteDetail&amp;ReductionPrioritySr'!$B$5:$T$566,'Route_Detail&amp;Reduction_Priority'!H$1,FALSE)))</f>
        <v>6.2</v>
      </c>
      <c r="I171" s="162">
        <f>IF($B171="","",IF(VLOOKUP($B171,'RouteDetail&amp;ReductionPrioritySr'!$B$5:$T$566,'Route_Detail&amp;Reduction_Priority'!I$1,FALSE)="","",VLOOKUP($B171,'RouteDetail&amp;ReductionPrioritySr'!$B$5:$T$566,'Route_Detail&amp;Reduction_Priority'!I$1,FALSE)))</f>
        <v>11.7</v>
      </c>
      <c r="J171" s="171">
        <f>IF($B171="","",IF(VLOOKUP($B171,'RouteDetail&amp;ReductionPrioritySr'!$B$5:$T$566,'Route_Detail&amp;Reduction_Priority'!J$1,FALSE)="","",VLOOKUP($B171,'RouteDetail&amp;ReductionPrioritySr'!$B$5:$T$566,'Route_Detail&amp;Reduction_Priority'!J$1,FALSE)))</f>
        <v>4.0999999999999996</v>
      </c>
      <c r="K171" s="62">
        <f>IF($B171="","",IF(VLOOKUP($B171,'RouteDetail&amp;ReductionPrioritySr'!$B$5:$T$566,'Route_Detail&amp;Reduction_Priority'!K$1,FALSE)="","",VLOOKUP($B171,'RouteDetail&amp;ReductionPrioritySr'!$B$5:$T$566,'Route_Detail&amp;Reduction_Priority'!K$1,FALSE)))</f>
        <v>53</v>
      </c>
      <c r="L171" s="62" t="str">
        <f>IF($B171="","",IF(VLOOKUP($B171,'RouteDetail&amp;ReductionPrioritySr'!$B$5:$T$566,'Route_Detail&amp;Reduction_Priority'!L$1,FALSE)="","",VLOOKUP($B171,'RouteDetail&amp;ReductionPrioritySr'!$B$5:$T$566,'Route_Detail&amp;Reduction_Priority'!L$1,FALSE)))</f>
        <v>Very Frequent</v>
      </c>
      <c r="M171" s="110" t="str">
        <f>IF($B171="","",IF(VLOOKUP($B171,'RouteDetail&amp;ReductionPrioritySr'!$B$5:$T$566,'Route_Detail&amp;Reduction_Priority'!M$1,FALSE)="","",VLOOKUP($B171,'RouteDetail&amp;ReductionPrioritySr'!$B$5:$T$566,'Route_Detail&amp;Reduction_Priority'!M$1,FALSE)))</f>
        <v/>
      </c>
      <c r="N171" s="112" t="str">
        <f>IF($B171="","",IF(VLOOKUP($B171,'RouteDetail&amp;ReductionPrioritySr'!$B$5:$T$566,'Route_Detail&amp;Reduction_Priority'!N$1,FALSE)="","",VLOOKUP($B171,'RouteDetail&amp;ReductionPrioritySr'!$B$5:$T$566,'Route_Detail&amp;Reduction_Priority'!N$1,FALSE)))</f>
        <v/>
      </c>
      <c r="O171" s="110" t="str">
        <f>IF($B171="","",IF(VLOOKUP($B171,'RouteDetail&amp;ReductionPrioritySr'!$B$5:$T$566,'Route_Detail&amp;Reduction_Priority'!O$1,FALSE)="","",VLOOKUP($B171,'RouteDetail&amp;ReductionPrioritySr'!$B$5:$T$566,'Route_Detail&amp;Reduction_Priority'!O$1,FALSE)))</f>
        <v>At</v>
      </c>
      <c r="P171" s="111" t="str">
        <f>IF($B171="","",IF(VLOOKUP($B171,'RouteDetail&amp;ReductionPrioritySr'!$B$5:$T$566,'Route_Detail&amp;Reduction_Priority'!P$1,FALSE)="","",VLOOKUP($B171,'RouteDetail&amp;ReductionPrioritySr'!$B$5:$T$566,'Route_Detail&amp;Reduction_Priority'!P$1,FALSE)))</f>
        <v>At</v>
      </c>
      <c r="Q171" s="112" t="str">
        <f>IF($B171="","",IF(VLOOKUP($B171,'RouteDetail&amp;ReductionPrioritySr'!$B$5:$T$566,'Route_Detail&amp;Reduction_Priority'!Q$1,FALSE)="","",VLOOKUP($B171,'RouteDetail&amp;ReductionPrioritySr'!$B$5:$T$566,'Route_Detail&amp;Reduction_Priority'!Q$1,FALSE)))</f>
        <v>At</v>
      </c>
      <c r="R171" s="110" t="str">
        <f>IF($B171="","",IF(VLOOKUP($B171,'RouteDetail&amp;ReductionPrioritySr'!$B$5:$T$566,'Route_Detail&amp;Reduction_Priority'!R$1,FALSE)="","",VLOOKUP($B171,'RouteDetail&amp;ReductionPrioritySr'!$B$5:$T$566,'Route_Detail&amp;Reduction_Priority'!R$1,FALSE)))</f>
        <v>-</v>
      </c>
      <c r="S171" s="111">
        <f>IF($B171="","",IF(VLOOKUP($B171,'RouteDetail&amp;ReductionPrioritySr'!$B$5:$T$566,'Route_Detail&amp;Reduction_Priority'!S$1,FALSE)="","",VLOOKUP($B171,'RouteDetail&amp;ReductionPrioritySr'!$B$5:$T$566,'Route_Detail&amp;Reduction_Priority'!S$1,FALSE)))</f>
        <v>3</v>
      </c>
      <c r="T171" s="175">
        <f>IF($B171="","",IF(VLOOKUP($B171,'RouteDetail&amp;ReductionPrioritySr'!$B$5:$T$566,'Route_Detail&amp;Reduction_Priority'!T$1,FALSE)="","",VLOOKUP($B171,'RouteDetail&amp;ReductionPrioritySr'!$B$5:$T$566,'Route_Detail&amp;Reduction_Priority'!T$1,FALSE)))</f>
        <v>3</v>
      </c>
      <c r="U171" s="368" t="str">
        <f>IF($B171="","",IF(VLOOKUP($B171,'RouteDetail&amp;ReductionPrioritySr'!$B$5:$AT$566,'Route_Detail&amp;Reduction_Priority'!U$1,FALSE)="","",VLOOKUP($B171,'RouteDetail&amp;ReductionPrioritySr'!$B$5:$AT$566,'Route_Detail&amp;Reduction_Priority'!U$1,FALSE)))</f>
        <v>Revised</v>
      </c>
      <c r="V171" s="369" t="str">
        <f>IF($B171="","",IF(VLOOKUP($B171,'RouteDetail&amp;ReductionPrioritySr'!$B$5:$AT$566,'Route_Detail&amp;Reduction_Priority'!V$1,FALSE)=0,"",VLOOKUP($B171,'RouteDetail&amp;ReductionPrioritySr'!$B$5:$AT$566,'Route_Detail&amp;Reduction_Priority'!V$1,FALSE)))</f>
        <v>Restructure</v>
      </c>
      <c r="W171" s="370">
        <f>IF($B171="","",IF(VLOOKUP($B171,'RouteDetail&amp;ReductionPrioritySr'!$B$5:$AT$566,'Route_Detail&amp;Reduction_Priority'!W$1,FALSE)=0,"",VLOOKUP($B171,'RouteDetail&amp;ReductionPrioritySr'!$B$5:$AT$566,'Route_Detail&amp;Reduction_Priority'!W$1,FALSE)))</f>
        <v>42036</v>
      </c>
      <c r="X171" s="396" t="str">
        <f>IF($B171="","",IF(VLOOKUP($B171,'RouteDetail&amp;ReductionPrioritySr'!$B$5:$AT$566,'Route_Detail&amp;Reduction_Priority'!X$1,FALSE)="","",VLOOKUP($B171,'RouteDetail&amp;ReductionPrioritySr'!$B$5:$AT$566,'Route_Detail&amp;Reduction_Priority'!X$1,FALSE)))</f>
        <v>Eliminate the part of the route north of Kirkland Transit Center. 
Operate service more often during commute hours, midday weekdays and on weekends since Route 234 will no longer serve the area.
End service earlier.</v>
      </c>
      <c r="Y171" s="371">
        <f>IF($B171="","",IF(VLOOKUP($B171,'RouteDetail&amp;ReductionPrioritySr'!$B$5:$AT$566,'Route_Detail&amp;Reduction_Priority'!Y$1,FALSE)="","",VLOOKUP($B171,'RouteDetail&amp;ReductionPrioritySr'!$B$5:$AT$566,'Route_Detail&amp;Reduction_Priority'!Y$1,FALSE)))</f>
        <v>15</v>
      </c>
      <c r="Z171" s="372">
        <f>IF($B171="","",IF(VLOOKUP($B171,'RouteDetail&amp;ReductionPrioritySr'!$B$5:$AT$566,'Route_Detail&amp;Reduction_Priority'!Z$1,FALSE)="","",VLOOKUP($B171,'RouteDetail&amp;ReductionPrioritySr'!$B$5:$AT$566,'Route_Detail&amp;Reduction_Priority'!Z$1,FALSE)))</f>
        <v>15</v>
      </c>
      <c r="AA171" s="372">
        <f>IF($B171="","",IF(VLOOKUP($B171,'RouteDetail&amp;ReductionPrioritySr'!$B$5:$AT$566,'Route_Detail&amp;Reduction_Priority'!AA$1,FALSE)="","",VLOOKUP($B171,'RouteDetail&amp;ReductionPrioritySr'!$B$5:$AT$566,'Route_Detail&amp;Reduction_Priority'!AA$1,FALSE)))</f>
        <v>30</v>
      </c>
      <c r="AB171" s="372">
        <f>IF($B171="","",IF(VLOOKUP($B171,'RouteDetail&amp;ReductionPrioritySr'!$B$5:$AT$566,'Route_Detail&amp;Reduction_Priority'!AB$1,FALSE)="","",VLOOKUP($B171,'RouteDetail&amp;ReductionPrioritySr'!$B$5:$AT$566,'Route_Detail&amp;Reduction_Priority'!AB$1,FALSE)))</f>
        <v>30</v>
      </c>
      <c r="AC171" s="372">
        <f>IF($B171="","",IF(VLOOKUP($B171,'RouteDetail&amp;ReductionPrioritySr'!$B$5:$AT$566,'Route_Detail&amp;Reduction_Priority'!AC$1,FALSE)="","",VLOOKUP($B171,'RouteDetail&amp;ReductionPrioritySr'!$B$5:$AT$566,'Route_Detail&amp;Reduction_Priority'!AC$1,FALSE)))</f>
        <v>30</v>
      </c>
      <c r="AD171" s="373" t="str">
        <f>IF($B171="","",IF(VLOOKUP($B171,'RouteDetail&amp;ReductionPrioritySr'!$B$5:$AT$566,'Route_Detail&amp;Reduction_Priority'!AD$1,FALSE)=0,"",VLOOKUP($B171,'RouteDetail&amp;ReductionPrioritySr'!$B$5:$AT$566,'Route_Detail&amp;Reduction_Priority'!AD$1,FALSE)))</f>
        <v>Before 10:00 PM</v>
      </c>
      <c r="AE171" s="399" t="str">
        <f>IF($B171="","",IF(VLOOKUP($B171,'RouteDetail&amp;ReductionPrioritySr'!$B$5:$AT$566,'Route_Detail&amp;Reduction_Priority'!AE$1,FALSE)=0,"",VLOOKUP($B171,'RouteDetail&amp;ReductionPrioritySr'!$B$5:$AT$566,'Route_Detail&amp;Reduction_Priority'!AE$1,FALSE)))</f>
        <v>Between Kirkland and Totem Lake Transit Centers, use revised Route 236.</v>
      </c>
      <c r="AF171" s="147">
        <f>IF($B171="","",IF(VLOOKUP($B171,'RouteDetail&amp;ReductionPrioritySr'!$B$5:$AT$566,'Route_Detail&amp;Reduction_Priority'!AF$1,FALSE)="","",VLOOKUP($B171,'RouteDetail&amp;ReductionPrioritySr'!$B$5:$AT$566,'Route_Detail&amp;Reduction_Priority'!AF$1,FALSE)))</f>
        <v>3</v>
      </c>
      <c r="AG171" s="147">
        <f>IF($B171="","",IF(VLOOKUP($B171,'RouteDetail&amp;ReductionPrioritySr'!$B$5:$AT$566,'Route_Detail&amp;Reduction_Priority'!AG$1,FALSE)="","",VLOOKUP($B171,'RouteDetail&amp;ReductionPrioritySr'!$B$5:$AT$566,'Route_Detail&amp;Reduction_Priority'!AG$1,FALSE)))</f>
        <v>3</v>
      </c>
      <c r="AH171" s="147">
        <f>IF($B171="","",IF(VLOOKUP($B171,'RouteDetail&amp;ReductionPrioritySr'!$B$5:$AT$566,'Route_Detail&amp;Reduction_Priority'!AH$1,FALSE)="","",VLOOKUP($B171,'RouteDetail&amp;ReductionPrioritySr'!$B$5:$AT$566,'Route_Detail&amp;Reduction_Priority'!AH$1,FALSE)))</f>
        <v>2</v>
      </c>
      <c r="AI171" s="147">
        <f>IF($B171="","",IF(VLOOKUP($B171,'RouteDetail&amp;ReductionPrioritySr'!$B$5:$AT$566,'Route_Detail&amp;Reduction_Priority'!AI$1,FALSE)="","",VLOOKUP($B171,'RouteDetail&amp;ReductionPrioritySr'!$B$5:$AT$566,'Route_Detail&amp;Reduction_Priority'!AI$1,FALSE)))</f>
        <v>3</v>
      </c>
      <c r="AJ171" s="147">
        <f>IF($B171="","",IF(VLOOKUP($B171,'RouteDetail&amp;ReductionPrioritySr'!$B$5:$AT$566,'Route_Detail&amp;Reduction_Priority'!AJ$1,FALSE)="","",VLOOKUP($B171,'RouteDetail&amp;ReductionPrioritySr'!$B$5:$AT$566,'Route_Detail&amp;Reduction_Priority'!AJ$1,FALSE)))</f>
        <v>2</v>
      </c>
      <c r="AK171" s="147">
        <f>IF($B171="","",IF(VLOOKUP($B171,'RouteDetail&amp;ReductionPrioritySr'!$B$5:$AT$566,'Route_Detail&amp;Reduction_Priority'!AK$1,FALSE)="","",VLOOKUP($B171,'RouteDetail&amp;ReductionPrioritySr'!$B$5:$AT$566,'Route_Detail&amp;Reduction_Priority'!AK$1,FALSE)))</f>
        <v>2</v>
      </c>
    </row>
    <row r="172" spans="1:37" ht="15" customHeight="1" x14ac:dyDescent="0.25">
      <c r="A172">
        <v>150</v>
      </c>
      <c r="B172" s="110">
        <f>IF(HLOOKUP($C$3,'Route by Jurisdiction'!$A$1:$AP$214,A172,FALSE)="","",HLOOKUP($C$3,'Route by Jurisdiction'!$A$1:$AP$214,A172,FALSE))</f>
        <v>236</v>
      </c>
      <c r="C172" s="110" t="str">
        <f>IF($B172="","",IF(VLOOKUP($B172,'RouteDetail&amp;ReductionPrioritySr'!$B$5:$T$566,'Route_Detail&amp;Reduction_Priority'!C$1,FALSE)="","",VLOOKUP($B172,'RouteDetail&amp;ReductionPrioritySr'!$B$5:$T$566,'Route_Detail&amp;Reduction_Priority'!C$1,FALSE)))</f>
        <v>236</v>
      </c>
      <c r="D172" s="71" t="str">
        <f>IF($B172="","",IF(VLOOKUP($B172,'RouteDetail&amp;ReductionPrioritySr'!$B$5:$T$566,'Route_Detail&amp;Reduction_Priority'!D$1,FALSE)="","",VLOOKUP($B172,'RouteDetail&amp;ReductionPrioritySr'!$B$5:$T$566,'Route_Detail&amp;Reduction_Priority'!D$1,FALSE)))</f>
        <v>Woodinville - Totem Lake - Kirkland</v>
      </c>
      <c r="E172" s="170">
        <f>IF($B172="","",IF(VLOOKUP($B172,'RouteDetail&amp;ReductionPrioritySr'!$B$5:$T$566,'Route_Detail&amp;Reduction_Priority'!E$1,FALSE)="","",VLOOKUP($B172,'RouteDetail&amp;ReductionPrioritySr'!$B$5:$T$566,'Route_Detail&amp;Reduction_Priority'!E$1,FALSE)))</f>
        <v>8.5</v>
      </c>
      <c r="F172" s="162">
        <f>IF($B172="","",IF(VLOOKUP($B172,'RouteDetail&amp;ReductionPrioritySr'!$B$5:$T$566,'Route_Detail&amp;Reduction_Priority'!F$1,FALSE)="","",VLOOKUP($B172,'RouteDetail&amp;ReductionPrioritySr'!$B$5:$T$566,'Route_Detail&amp;Reduction_Priority'!F$1,FALSE)))</f>
        <v>2.4</v>
      </c>
      <c r="G172" s="162">
        <f>IF($B172="","",IF(VLOOKUP($B172,'RouteDetail&amp;ReductionPrioritySr'!$B$5:$T$566,'Route_Detail&amp;Reduction_Priority'!G$1,FALSE)="","",VLOOKUP($B172,'RouteDetail&amp;ReductionPrioritySr'!$B$5:$T$566,'Route_Detail&amp;Reduction_Priority'!G$1,FALSE)))</f>
        <v>7.9</v>
      </c>
      <c r="H172" s="162">
        <f>IF($B172="","",IF(VLOOKUP($B172,'RouteDetail&amp;ReductionPrioritySr'!$B$5:$T$566,'Route_Detail&amp;Reduction_Priority'!H$1,FALSE)="","",VLOOKUP($B172,'RouteDetail&amp;ReductionPrioritySr'!$B$5:$T$566,'Route_Detail&amp;Reduction_Priority'!H$1,FALSE)))</f>
        <v>2.5</v>
      </c>
      <c r="I172" s="162">
        <f>IF($B172="","",IF(VLOOKUP($B172,'RouteDetail&amp;ReductionPrioritySr'!$B$5:$T$566,'Route_Detail&amp;Reduction_Priority'!I$1,FALSE)="","",VLOOKUP($B172,'RouteDetail&amp;ReductionPrioritySr'!$B$5:$T$566,'Route_Detail&amp;Reduction_Priority'!I$1,FALSE)))</f>
        <v>6.6</v>
      </c>
      <c r="J172" s="171">
        <f>IF($B172="","",IF(VLOOKUP($B172,'RouteDetail&amp;ReductionPrioritySr'!$B$5:$T$566,'Route_Detail&amp;Reduction_Priority'!J$1,FALSE)="","",VLOOKUP($B172,'RouteDetail&amp;ReductionPrioritySr'!$B$5:$T$566,'Route_Detail&amp;Reduction_Priority'!J$1,FALSE)))</f>
        <v>1.5</v>
      </c>
      <c r="K172" s="62">
        <f>IF($B172="","",IF(VLOOKUP($B172,'RouteDetail&amp;ReductionPrioritySr'!$B$5:$T$566,'Route_Detail&amp;Reduction_Priority'!K$1,FALSE)="","",VLOOKUP($B172,'RouteDetail&amp;ReductionPrioritySr'!$B$5:$T$566,'Route_Detail&amp;Reduction_Priority'!K$1,FALSE)))</f>
        <v>98</v>
      </c>
      <c r="L172" s="62" t="str">
        <f>IF($B172="","",IF(VLOOKUP($B172,'RouteDetail&amp;ReductionPrioritySr'!$B$5:$T$566,'Route_Detail&amp;Reduction_Priority'!L$1,FALSE)="","",VLOOKUP($B172,'RouteDetail&amp;ReductionPrioritySr'!$B$5:$T$566,'Route_Detail&amp;Reduction_Priority'!L$1,FALSE)))</f>
        <v>Hourly</v>
      </c>
      <c r="M172" s="110" t="str">
        <f>IF($B172="","",IF(VLOOKUP($B172,'RouteDetail&amp;ReductionPrioritySr'!$B$5:$T$566,'Route_Detail&amp;Reduction_Priority'!M$1,FALSE)="","",VLOOKUP($B172,'RouteDetail&amp;ReductionPrioritySr'!$B$5:$T$566,'Route_Detail&amp;Reduction_Priority'!M$1,FALSE)))</f>
        <v/>
      </c>
      <c r="N172" s="112" t="str">
        <f>IF($B172="","",IF(VLOOKUP($B172,'RouteDetail&amp;ReductionPrioritySr'!$B$5:$T$566,'Route_Detail&amp;Reduction_Priority'!N$1,FALSE)="","",VLOOKUP($B172,'RouteDetail&amp;ReductionPrioritySr'!$B$5:$T$566,'Route_Detail&amp;Reduction_Priority'!N$1,FALSE)))</f>
        <v/>
      </c>
      <c r="O172" s="110" t="str">
        <f>IF($B172="","",IF(VLOOKUP($B172,'RouteDetail&amp;ReductionPrioritySr'!$B$5:$T$566,'Route_Detail&amp;Reduction_Priority'!O$1,FALSE)="","",VLOOKUP($B172,'RouteDetail&amp;ReductionPrioritySr'!$B$5:$T$566,'Route_Detail&amp;Reduction_Priority'!O$1,FALSE)))</f>
        <v>Above</v>
      </c>
      <c r="P172" s="365" t="str">
        <f>IF($B172="","",IF(VLOOKUP($B172,'RouteDetail&amp;ReductionPrioritySr'!$B$5:$T$566,'Route_Detail&amp;Reduction_Priority'!P$1,FALSE)="","",VLOOKUP($B172,'RouteDetail&amp;ReductionPrioritySr'!$B$5:$T$566,'Route_Detail&amp;Reduction_Priority'!P$1,FALSE)))</f>
        <v>Above</v>
      </c>
      <c r="Q172" s="112" t="str">
        <f>IF($B172="","",IF(VLOOKUP($B172,'RouteDetail&amp;ReductionPrioritySr'!$B$5:$T$566,'Route_Detail&amp;Reduction_Priority'!Q$1,FALSE)="","",VLOOKUP($B172,'RouteDetail&amp;ReductionPrioritySr'!$B$5:$T$566,'Route_Detail&amp;Reduction_Priority'!Q$1,FALSE)))</f>
        <v>Above</v>
      </c>
      <c r="R172" s="110">
        <f>IF($B172="","",IF(VLOOKUP($B172,'RouteDetail&amp;ReductionPrioritySr'!$B$5:$T$566,'Route_Detail&amp;Reduction_Priority'!R$1,FALSE)="","",VLOOKUP($B172,'RouteDetail&amp;ReductionPrioritySr'!$B$5:$T$566,'Route_Detail&amp;Reduction_Priority'!R$1,FALSE)))</f>
        <v>1</v>
      </c>
      <c r="S172" s="365">
        <f>IF($B172="","",IF(VLOOKUP($B172,'RouteDetail&amp;ReductionPrioritySr'!$B$5:$T$566,'Route_Detail&amp;Reduction_Priority'!S$1,FALSE)="","",VLOOKUP($B172,'RouteDetail&amp;ReductionPrioritySr'!$B$5:$T$566,'Route_Detail&amp;Reduction_Priority'!S$1,FALSE)))</f>
        <v>1</v>
      </c>
      <c r="T172" s="363">
        <f>IF($B172="","",IF(VLOOKUP($B172,'RouteDetail&amp;ReductionPrioritySr'!$B$5:$T$566,'Route_Detail&amp;Reduction_Priority'!T$1,FALSE)="","",VLOOKUP($B172,'RouteDetail&amp;ReductionPrioritySr'!$B$5:$T$566,'Route_Detail&amp;Reduction_Priority'!T$1,FALSE)))</f>
        <v>1</v>
      </c>
      <c r="U172" s="348" t="str">
        <f>IF($B172="","",IF(VLOOKUP($B172,'RouteDetail&amp;ReductionPrioritySr'!$B$5:$AT$566,'Route_Detail&amp;Reduction_Priority'!U$1,FALSE)="","",VLOOKUP($B172,'RouteDetail&amp;ReductionPrioritySr'!$B$5:$AT$566,'Route_Detail&amp;Reduction_Priority'!U$1,FALSE)))</f>
        <v>Revised</v>
      </c>
      <c r="V172" s="53" t="str">
        <f>IF($B172="","",IF(VLOOKUP($B172,'RouteDetail&amp;ReductionPrioritySr'!$B$5:$AT$566,'Route_Detail&amp;Reduction_Priority'!V$1,FALSE)=0,"",VLOOKUP($B172,'RouteDetail&amp;ReductionPrioritySr'!$B$5:$AT$566,'Route_Detail&amp;Reduction_Priority'!V$1,FALSE)))</f>
        <v>Restructure</v>
      </c>
      <c r="W172" s="358" t="str">
        <f>IF($B172="","",IF(VLOOKUP($B172,'RouteDetail&amp;ReductionPrioritySr'!$B$5:$AT$566,'Route_Detail&amp;Reduction_Priority'!W$1,FALSE)=0,"",VLOOKUP($B172,'RouteDetail&amp;ReductionPrioritySr'!$B$5:$AT$566,'Route_Detail&amp;Reduction_Priority'!W$1,FALSE)))</f>
        <v>Sept. 2014/ Feb. 2015</v>
      </c>
      <c r="X172" s="397" t="str">
        <f>IF($B172="","",IF(VLOOKUP($B172,'RouteDetail&amp;ReductionPrioritySr'!$B$5:$AT$566,'Route_Detail&amp;Reduction_Priority'!X$1,FALSE)="","",VLOOKUP($B172,'RouteDetail&amp;ReductionPrioritySr'!$B$5:$AT$566,'Route_Detail&amp;Reduction_Priority'!X$1,FALSE)))</f>
        <v>Revise to use more direct routing on 124th Avenue NE between Brickyard Park-and-Ride and Totem Lake Transit Centers.
Revise routing to serve the Rose Hill neighborhood.
Operate service less often during the midday.
End service earlier.</v>
      </c>
      <c r="Y172" s="110">
        <f>IF($B172="","",IF(VLOOKUP($B172,'RouteDetail&amp;ReductionPrioritySr'!$B$5:$AT$566,'Route_Detail&amp;Reduction_Priority'!Y$1,FALSE)="","",VLOOKUP($B172,'RouteDetail&amp;ReductionPrioritySr'!$B$5:$AT$566,'Route_Detail&amp;Reduction_Priority'!Y$1,FALSE)))</f>
        <v>30</v>
      </c>
      <c r="Z172" s="365">
        <f>IF($B172="","",IF(VLOOKUP($B172,'RouteDetail&amp;ReductionPrioritySr'!$B$5:$AT$566,'Route_Detail&amp;Reduction_Priority'!Z$1,FALSE)="","",VLOOKUP($B172,'RouteDetail&amp;ReductionPrioritySr'!$B$5:$AT$566,'Route_Detail&amp;Reduction_Priority'!Z$1,FALSE)))</f>
        <v>60</v>
      </c>
      <c r="AA172" s="365">
        <f>IF($B172="","",IF(VLOOKUP($B172,'RouteDetail&amp;ReductionPrioritySr'!$B$5:$AT$566,'Route_Detail&amp;Reduction_Priority'!AA$1,FALSE)="","",VLOOKUP($B172,'RouteDetail&amp;ReductionPrioritySr'!$B$5:$AT$566,'Route_Detail&amp;Reduction_Priority'!AA$1,FALSE)))</f>
        <v>60</v>
      </c>
      <c r="AB172" s="365">
        <f>IF($B172="","",IF(VLOOKUP($B172,'RouteDetail&amp;ReductionPrioritySr'!$B$5:$AT$566,'Route_Detail&amp;Reduction_Priority'!AB$1,FALSE)="","",VLOOKUP($B172,'RouteDetail&amp;ReductionPrioritySr'!$B$5:$AT$566,'Route_Detail&amp;Reduction_Priority'!AB$1,FALSE)))</f>
        <v>60</v>
      </c>
      <c r="AC172" s="365">
        <f>IF($B172="","",IF(VLOOKUP($B172,'RouteDetail&amp;ReductionPrioritySr'!$B$5:$AT$566,'Route_Detail&amp;Reduction_Priority'!AC$1,FALSE)="","",VLOOKUP($B172,'RouteDetail&amp;ReductionPrioritySr'!$B$5:$AT$566,'Route_Detail&amp;Reduction_Priority'!AC$1,FALSE)))</f>
        <v>60</v>
      </c>
      <c r="AD172" s="350" t="str">
        <f>IF($B172="","",IF(VLOOKUP($B172,'RouteDetail&amp;ReductionPrioritySr'!$B$5:$AT$566,'Route_Detail&amp;Reduction_Priority'!AD$1,FALSE)=0,"",VLOOKUP($B172,'RouteDetail&amp;ReductionPrioritySr'!$B$5:$AT$566,'Route_Detail&amp;Reduction_Priority'!AD$1,FALSE)))</f>
        <v>Before 8:00 PM</v>
      </c>
      <c r="AE172" s="397" t="str">
        <f>IF($B172="","",IF(VLOOKUP($B172,'RouteDetail&amp;ReductionPrioritySr'!$B$5:$AT$566,'Route_Detail&amp;Reduction_Priority'!AE$1,FALSE)=0,"",VLOOKUP($B172,'RouteDetail&amp;ReductionPrioritySr'!$B$5:$AT$566,'Route_Detail&amp;Reduction_Priority'!AE$1,FALSE)))</f>
        <v>In Juanita, use revised Route 255.
On NE 116th Street, Metro's Rideshare and VanPool programs may be an option.
On 132nd Avenue NE, take revised Route 236 on 124th Avenuve NE.</v>
      </c>
    </row>
    <row r="173" spans="1:37" ht="15" customHeight="1" x14ac:dyDescent="0.25">
      <c r="A173">
        <v>151</v>
      </c>
      <c r="B173" s="110">
        <f>IF(HLOOKUP($C$3,'Route by Jurisdiction'!$A$1:$AP$214,A173,FALSE)="","",HLOOKUP($C$3,'Route by Jurisdiction'!$A$1:$AP$214,A173,FALSE))</f>
        <v>237</v>
      </c>
      <c r="C173" s="110" t="str">
        <f>IF($B173="","",IF(VLOOKUP($B173,'RouteDetail&amp;ReductionPrioritySr'!$B$5:$T$566,'Route_Detail&amp;Reduction_Priority'!C$1,FALSE)="","",VLOOKUP($B173,'RouteDetail&amp;ReductionPrioritySr'!$B$5:$T$566,'Route_Detail&amp;Reduction_Priority'!C$1,FALSE)))</f>
        <v>237</v>
      </c>
      <c r="D173" s="71" t="str">
        <f>IF($B173="","",IF(VLOOKUP($B173,'RouteDetail&amp;ReductionPrioritySr'!$B$5:$T$566,'Route_Detail&amp;Reduction_Priority'!D$1,FALSE)="","",VLOOKUP($B173,'RouteDetail&amp;ReductionPrioritySr'!$B$5:$T$566,'Route_Detail&amp;Reduction_Priority'!D$1,FALSE)))</f>
        <v>Woodinville - Bellevue</v>
      </c>
      <c r="E173" s="170">
        <f>IF($B173="","",IF(VLOOKUP($B173,'RouteDetail&amp;ReductionPrioritySr'!$B$5:$T$566,'Route_Detail&amp;Reduction_Priority'!E$1,FALSE)="","",VLOOKUP($B173,'RouteDetail&amp;ReductionPrioritySr'!$B$5:$T$566,'Route_Detail&amp;Reduction_Priority'!E$1,FALSE)))</f>
        <v>20</v>
      </c>
      <c r="F173" s="162">
        <f>IF($B173="","",IF(VLOOKUP($B173,'RouteDetail&amp;ReductionPrioritySr'!$B$5:$T$566,'Route_Detail&amp;Reduction_Priority'!F$1,FALSE)="","",VLOOKUP($B173,'RouteDetail&amp;ReductionPrioritySr'!$B$5:$T$566,'Route_Detail&amp;Reduction_Priority'!F$1,FALSE)))</f>
        <v>8.1999999999999993</v>
      </c>
      <c r="G173" s="162" t="str">
        <f>IF($B173="","",IF(VLOOKUP($B173,'RouteDetail&amp;ReductionPrioritySr'!$B$5:$T$566,'Route_Detail&amp;Reduction_Priority'!G$1,FALSE)="","",VLOOKUP($B173,'RouteDetail&amp;ReductionPrioritySr'!$B$5:$T$566,'Route_Detail&amp;Reduction_Priority'!G$1,FALSE)))</f>
        <v xml:space="preserve"> </v>
      </c>
      <c r="H173" s="162" t="str">
        <f>IF($B173="","",IF(VLOOKUP($B173,'RouteDetail&amp;ReductionPrioritySr'!$B$5:$T$566,'Route_Detail&amp;Reduction_Priority'!H$1,FALSE)="","",VLOOKUP($B173,'RouteDetail&amp;ReductionPrioritySr'!$B$5:$T$566,'Route_Detail&amp;Reduction_Priority'!H$1,FALSE)))</f>
        <v xml:space="preserve"> </v>
      </c>
      <c r="I173" s="162" t="str">
        <f>IF($B173="","",IF(VLOOKUP($B173,'RouteDetail&amp;ReductionPrioritySr'!$B$5:$T$566,'Route_Detail&amp;Reduction_Priority'!I$1,FALSE)="","",VLOOKUP($B173,'RouteDetail&amp;ReductionPrioritySr'!$B$5:$T$566,'Route_Detail&amp;Reduction_Priority'!I$1,FALSE)))</f>
        <v xml:space="preserve"> </v>
      </c>
      <c r="J173" s="171" t="str">
        <f>IF($B173="","",IF(VLOOKUP($B173,'RouteDetail&amp;ReductionPrioritySr'!$B$5:$T$566,'Route_Detail&amp;Reduction_Priority'!J$1,FALSE)="","",VLOOKUP($B173,'RouteDetail&amp;ReductionPrioritySr'!$B$5:$T$566,'Route_Detail&amp;Reduction_Priority'!J$1,FALSE)))</f>
        <v xml:space="preserve"> </v>
      </c>
      <c r="K173" s="62" t="str">
        <f>IF($B173="","",IF(VLOOKUP($B173,'RouteDetail&amp;ReductionPrioritySr'!$B$5:$T$566,'Route_Detail&amp;Reduction_Priority'!K$1,FALSE)="","",VLOOKUP($B173,'RouteDetail&amp;ReductionPrioritySr'!$B$5:$T$566,'Route_Detail&amp;Reduction_Priority'!K$1,FALSE)))</f>
        <v>Peak</v>
      </c>
      <c r="L173" s="62" t="str">
        <f>IF($B173="","",IF(VLOOKUP($B173,'RouteDetail&amp;ReductionPrioritySr'!$B$5:$T$566,'Route_Detail&amp;Reduction_Priority'!L$1,FALSE)="","",VLOOKUP($B173,'RouteDetail&amp;ReductionPrioritySr'!$B$5:$T$566,'Route_Detail&amp;Reduction_Priority'!L$1,FALSE)))</f>
        <v>Peak</v>
      </c>
      <c r="M173" s="110" t="str">
        <f>IF($B173="","",IF(VLOOKUP($B173,'RouteDetail&amp;ReductionPrioritySr'!$B$5:$T$566,'Route_Detail&amp;Reduction_Priority'!M$1,FALSE)="","",VLOOKUP($B173,'RouteDetail&amp;ReductionPrioritySr'!$B$5:$T$566,'Route_Detail&amp;Reduction_Priority'!M$1,FALSE)))</f>
        <v>Yes</v>
      </c>
      <c r="N173" s="112" t="str">
        <f>IF($B173="","",IF(VLOOKUP($B173,'RouteDetail&amp;ReductionPrioritySr'!$B$5:$T$566,'Route_Detail&amp;Reduction_Priority'!N$1,FALSE)="","",VLOOKUP($B173,'RouteDetail&amp;ReductionPrioritySr'!$B$5:$T$566,'Route_Detail&amp;Reduction_Priority'!N$1,FALSE)))</f>
        <v>No</v>
      </c>
      <c r="O173" s="110" t="str">
        <f>IF($B173="","",IF(VLOOKUP($B173,'RouteDetail&amp;ReductionPrioritySr'!$B$5:$T$566,'Route_Detail&amp;Reduction_Priority'!O$1,FALSE)="","",VLOOKUP($B173,'RouteDetail&amp;ReductionPrioritySr'!$B$5:$T$566,'Route_Detail&amp;Reduction_Priority'!O$1,FALSE)))</f>
        <v>Peak</v>
      </c>
      <c r="P173" s="365" t="str">
        <f>IF($B173="","",IF(VLOOKUP($B173,'RouteDetail&amp;ReductionPrioritySr'!$B$5:$T$566,'Route_Detail&amp;Reduction_Priority'!P$1,FALSE)="","",VLOOKUP($B173,'RouteDetail&amp;ReductionPrioritySr'!$B$5:$T$566,'Route_Detail&amp;Reduction_Priority'!P$1,FALSE)))</f>
        <v>Peak</v>
      </c>
      <c r="Q173" s="112" t="str">
        <f>IF($B173="","",IF(VLOOKUP($B173,'RouteDetail&amp;ReductionPrioritySr'!$B$5:$T$566,'Route_Detail&amp;Reduction_Priority'!Q$1,FALSE)="","",VLOOKUP($B173,'RouteDetail&amp;ReductionPrioritySr'!$B$5:$T$566,'Route_Detail&amp;Reduction_Priority'!Q$1,FALSE)))</f>
        <v>Peak</v>
      </c>
      <c r="R173" s="110" t="str">
        <f>IF($B173="","",IF(VLOOKUP($B173,'RouteDetail&amp;ReductionPrioritySr'!$B$5:$T$566,'Route_Detail&amp;Reduction_Priority'!R$1,FALSE)="","",VLOOKUP($B173,'RouteDetail&amp;ReductionPrioritySr'!$B$5:$T$566,'Route_Detail&amp;Reduction_Priority'!R$1,FALSE)))</f>
        <v>-</v>
      </c>
      <c r="S173" s="365" t="str">
        <f>IF($B173="","",IF(VLOOKUP($B173,'RouteDetail&amp;ReductionPrioritySr'!$B$5:$T$566,'Route_Detail&amp;Reduction_Priority'!S$1,FALSE)="","",VLOOKUP($B173,'RouteDetail&amp;ReductionPrioritySr'!$B$5:$T$566,'Route_Detail&amp;Reduction_Priority'!S$1,FALSE)))</f>
        <v>-</v>
      </c>
      <c r="T173" s="363" t="str">
        <f>IF($B173="","",IF(VLOOKUP($B173,'RouteDetail&amp;ReductionPrioritySr'!$B$5:$T$566,'Route_Detail&amp;Reduction_Priority'!T$1,FALSE)="","",VLOOKUP($B173,'RouteDetail&amp;ReductionPrioritySr'!$B$5:$T$566,'Route_Detail&amp;Reduction_Priority'!T$1,FALSE)))</f>
        <v>-</v>
      </c>
      <c r="U173" s="348" t="str">
        <f>IF($B173="","",IF(VLOOKUP($B173,'RouteDetail&amp;ReductionPrioritySr'!$B$5:$AT$566,'Route_Detail&amp;Reduction_Priority'!U$1,FALSE)="","",VLOOKUP($B173,'RouteDetail&amp;ReductionPrioritySr'!$B$5:$AT$566,'Route_Detail&amp;Reduction_Priority'!U$1,FALSE)))</f>
        <v>Deleted</v>
      </c>
      <c r="V173" s="53" t="str">
        <f>IF($B173="","",IF(VLOOKUP($B173,'RouteDetail&amp;ReductionPrioritySr'!$B$5:$AT$566,'Route_Detail&amp;Reduction_Priority'!V$1,FALSE)=0,"",VLOOKUP($B173,'RouteDetail&amp;ReductionPrioritySr'!$B$5:$AT$566,'Route_Detail&amp;Reduction_Priority'!V$1,FALSE)))</f>
        <v>Restructure</v>
      </c>
      <c r="W173" s="358">
        <f>IF($B173="","",IF(VLOOKUP($B173,'RouteDetail&amp;ReductionPrioritySr'!$B$5:$AT$566,'Route_Detail&amp;Reduction_Priority'!W$1,FALSE)=0,"",VLOOKUP($B173,'RouteDetail&amp;ReductionPrioritySr'!$B$5:$AT$566,'Route_Detail&amp;Reduction_Priority'!W$1,FALSE)))</f>
        <v>42036</v>
      </c>
      <c r="X173" s="397" t="str">
        <f>IF($B173="","",IF(VLOOKUP($B173,'RouteDetail&amp;ReductionPrioritySr'!$B$5:$AT$566,'Route_Detail&amp;Reduction_Priority'!X$1,FALSE)="","",VLOOKUP($B173,'RouteDetail&amp;ReductionPrioritySr'!$B$5:$AT$566,'Route_Detail&amp;Reduction_Priority'!X$1,FALSE)))</f>
        <v>Delete</v>
      </c>
      <c r="Y173" s="110" t="str">
        <f>IF($B173="","",IF(VLOOKUP($B173,'RouteDetail&amp;ReductionPrioritySr'!$B$5:$AT$566,'Route_Detail&amp;Reduction_Priority'!Y$1,FALSE)="","",VLOOKUP($B173,'RouteDetail&amp;ReductionPrioritySr'!$B$5:$AT$566,'Route_Detail&amp;Reduction_Priority'!Y$1,FALSE)))</f>
        <v/>
      </c>
      <c r="Z173" s="365" t="str">
        <f>IF($B173="","",IF(VLOOKUP($B173,'RouteDetail&amp;ReductionPrioritySr'!$B$5:$AT$566,'Route_Detail&amp;Reduction_Priority'!Z$1,FALSE)="","",VLOOKUP($B173,'RouteDetail&amp;ReductionPrioritySr'!$B$5:$AT$566,'Route_Detail&amp;Reduction_Priority'!Z$1,FALSE)))</f>
        <v/>
      </c>
      <c r="AA173" s="365" t="str">
        <f>IF($B173="","",IF(VLOOKUP($B173,'RouteDetail&amp;ReductionPrioritySr'!$B$5:$AT$566,'Route_Detail&amp;Reduction_Priority'!AA$1,FALSE)="","",VLOOKUP($B173,'RouteDetail&amp;ReductionPrioritySr'!$B$5:$AT$566,'Route_Detail&amp;Reduction_Priority'!AA$1,FALSE)))</f>
        <v/>
      </c>
      <c r="AB173" s="365" t="str">
        <f>IF($B173="","",IF(VLOOKUP($B173,'RouteDetail&amp;ReductionPrioritySr'!$B$5:$AT$566,'Route_Detail&amp;Reduction_Priority'!AB$1,FALSE)="","",VLOOKUP($B173,'RouteDetail&amp;ReductionPrioritySr'!$B$5:$AT$566,'Route_Detail&amp;Reduction_Priority'!AB$1,FALSE)))</f>
        <v/>
      </c>
      <c r="AC173" s="365" t="str">
        <f>IF($B173="","",IF(VLOOKUP($B173,'RouteDetail&amp;ReductionPrioritySr'!$B$5:$AT$566,'Route_Detail&amp;Reduction_Priority'!AC$1,FALSE)="","",VLOOKUP($B173,'RouteDetail&amp;ReductionPrioritySr'!$B$5:$AT$566,'Route_Detail&amp;Reduction_Priority'!AC$1,FALSE)))</f>
        <v/>
      </c>
      <c r="AD173" s="350" t="str">
        <f>IF($B173="","",IF(VLOOKUP($B173,'RouteDetail&amp;ReductionPrioritySr'!$B$5:$AT$566,'Route_Detail&amp;Reduction_Priority'!AD$1,FALSE)=0,"",VLOOKUP($B173,'RouteDetail&amp;ReductionPrioritySr'!$B$5:$AT$566,'Route_Detail&amp;Reduction_Priority'!AD$1,FALSE)))</f>
        <v/>
      </c>
      <c r="AE173" s="397" t="str">
        <f>IF($B173="","",IF(VLOOKUP($B173,'RouteDetail&amp;ReductionPrioritySr'!$B$5:$AT$566,'Route_Detail&amp;Reduction_Priority'!AE$1,FALSE)=0,"",VLOOKUP($B173,'RouteDetail&amp;ReductionPrioritySr'!$B$5:$AT$566,'Route_Detail&amp;Reduction_Priority'!AE$1,FALSE)))</f>
        <v>Between the Woodinville Park-and-Ride and NE 128th Street, use revised Route 311 and connect with revised Route 342 or Sound Transit routes 532 or 535 at the NE 128th Street freeway stops.</v>
      </c>
    </row>
    <row r="174" spans="1:37" ht="15" customHeight="1" x14ac:dyDescent="0.25">
      <c r="A174">
        <v>152</v>
      </c>
      <c r="B174" s="110">
        <f>IF(HLOOKUP($C$3,'Route by Jurisdiction'!$A$1:$AP$214,A174,FALSE)="","",HLOOKUP($C$3,'Route by Jurisdiction'!$A$1:$AP$214,A174,FALSE))</f>
        <v>238</v>
      </c>
      <c r="C174" s="110" t="str">
        <f>IF($B174="","",IF(VLOOKUP($B174,'RouteDetail&amp;ReductionPrioritySr'!$B$5:$T$566,'Route_Detail&amp;Reduction_Priority'!C$1,FALSE)="","",VLOOKUP($B174,'RouteDetail&amp;ReductionPrioritySr'!$B$5:$T$566,'Route_Detail&amp;Reduction_Priority'!C$1,FALSE)))</f>
        <v>238</v>
      </c>
      <c r="D174" s="71" t="str">
        <f>IF($B174="","",IF(VLOOKUP($B174,'RouteDetail&amp;ReductionPrioritySr'!$B$5:$T$566,'Route_Detail&amp;Reduction_Priority'!D$1,FALSE)="","",VLOOKUP($B174,'RouteDetail&amp;ReductionPrioritySr'!$B$5:$T$566,'Route_Detail&amp;Reduction_Priority'!D$1,FALSE)))</f>
        <v>Bothell - Totem Lake - Kirkland</v>
      </c>
      <c r="E174" s="170">
        <f>IF($B174="","",IF(VLOOKUP($B174,'RouteDetail&amp;ReductionPrioritySr'!$B$5:$T$566,'Route_Detail&amp;Reduction_Priority'!E$1,FALSE)="","",VLOOKUP($B174,'RouteDetail&amp;ReductionPrioritySr'!$B$5:$T$566,'Route_Detail&amp;Reduction_Priority'!E$1,FALSE)))</f>
        <v>12.5</v>
      </c>
      <c r="F174" s="162">
        <f>IF($B174="","",IF(VLOOKUP($B174,'RouteDetail&amp;ReductionPrioritySr'!$B$5:$T$566,'Route_Detail&amp;Reduction_Priority'!F$1,FALSE)="","",VLOOKUP($B174,'RouteDetail&amp;ReductionPrioritySr'!$B$5:$T$566,'Route_Detail&amp;Reduction_Priority'!F$1,FALSE)))</f>
        <v>3.4</v>
      </c>
      <c r="G174" s="162">
        <f>IF($B174="","",IF(VLOOKUP($B174,'RouteDetail&amp;ReductionPrioritySr'!$B$5:$T$566,'Route_Detail&amp;Reduction_Priority'!G$1,FALSE)="","",VLOOKUP($B174,'RouteDetail&amp;ReductionPrioritySr'!$B$5:$T$566,'Route_Detail&amp;Reduction_Priority'!G$1,FALSE)))</f>
        <v>13.5</v>
      </c>
      <c r="H174" s="162">
        <f>IF($B174="","",IF(VLOOKUP($B174,'RouteDetail&amp;ReductionPrioritySr'!$B$5:$T$566,'Route_Detail&amp;Reduction_Priority'!H$1,FALSE)="","",VLOOKUP($B174,'RouteDetail&amp;ReductionPrioritySr'!$B$5:$T$566,'Route_Detail&amp;Reduction_Priority'!H$1,FALSE)))</f>
        <v>4</v>
      </c>
      <c r="I174" s="162">
        <f>IF($B174="","",IF(VLOOKUP($B174,'RouteDetail&amp;ReductionPrioritySr'!$B$5:$T$566,'Route_Detail&amp;Reduction_Priority'!I$1,FALSE)="","",VLOOKUP($B174,'RouteDetail&amp;ReductionPrioritySr'!$B$5:$T$566,'Route_Detail&amp;Reduction_Priority'!I$1,FALSE)))</f>
        <v>6.4</v>
      </c>
      <c r="J174" s="171">
        <f>IF($B174="","",IF(VLOOKUP($B174,'RouteDetail&amp;ReductionPrioritySr'!$B$5:$T$566,'Route_Detail&amp;Reduction_Priority'!J$1,FALSE)="","",VLOOKUP($B174,'RouteDetail&amp;ReductionPrioritySr'!$B$5:$T$566,'Route_Detail&amp;Reduction_Priority'!J$1,FALSE)))</f>
        <v>1.6</v>
      </c>
      <c r="K174" s="62">
        <f>IF($B174="","",IF(VLOOKUP($B174,'RouteDetail&amp;ReductionPrioritySr'!$B$5:$T$566,'Route_Detail&amp;Reduction_Priority'!K$1,FALSE)="","",VLOOKUP($B174,'RouteDetail&amp;ReductionPrioritySr'!$B$5:$T$566,'Route_Detail&amp;Reduction_Priority'!K$1,FALSE)))</f>
        <v>109</v>
      </c>
      <c r="L174" s="62" t="str">
        <f>IF($B174="","",IF(VLOOKUP($B174,'RouteDetail&amp;ReductionPrioritySr'!$B$5:$T$566,'Route_Detail&amp;Reduction_Priority'!L$1,FALSE)="","",VLOOKUP($B174,'RouteDetail&amp;ReductionPrioritySr'!$B$5:$T$566,'Route_Detail&amp;Reduction_Priority'!L$1,FALSE)))</f>
        <v>Local</v>
      </c>
      <c r="M174" s="110" t="str">
        <f>IF($B174="","",IF(VLOOKUP($B174,'RouteDetail&amp;ReductionPrioritySr'!$B$5:$T$566,'Route_Detail&amp;Reduction_Priority'!M$1,FALSE)="","",VLOOKUP($B174,'RouteDetail&amp;ReductionPrioritySr'!$B$5:$T$566,'Route_Detail&amp;Reduction_Priority'!M$1,FALSE)))</f>
        <v/>
      </c>
      <c r="N174" s="112" t="str">
        <f>IF($B174="","",IF(VLOOKUP($B174,'RouteDetail&amp;ReductionPrioritySr'!$B$5:$T$566,'Route_Detail&amp;Reduction_Priority'!N$1,FALSE)="","",VLOOKUP($B174,'RouteDetail&amp;ReductionPrioritySr'!$B$5:$T$566,'Route_Detail&amp;Reduction_Priority'!N$1,FALSE)))</f>
        <v/>
      </c>
      <c r="O174" s="110" t="str">
        <f>IF($B174="","",IF(VLOOKUP($B174,'RouteDetail&amp;ReductionPrioritySr'!$B$5:$T$566,'Route_Detail&amp;Reduction_Priority'!O$1,FALSE)="","",VLOOKUP($B174,'RouteDetail&amp;ReductionPrioritySr'!$B$5:$T$566,'Route_Detail&amp;Reduction_Priority'!O$1,FALSE)))</f>
        <v>At</v>
      </c>
      <c r="P174" s="365" t="str">
        <f>IF($B174="","",IF(VLOOKUP($B174,'RouteDetail&amp;ReductionPrioritySr'!$B$5:$T$566,'Route_Detail&amp;Reduction_Priority'!P$1,FALSE)="","",VLOOKUP($B174,'RouteDetail&amp;ReductionPrioritySr'!$B$5:$T$566,'Route_Detail&amp;Reduction_Priority'!P$1,FALSE)))</f>
        <v>At</v>
      </c>
      <c r="Q174" s="112" t="str">
        <f>IF($B174="","",IF(VLOOKUP($B174,'RouteDetail&amp;ReductionPrioritySr'!$B$5:$T$566,'Route_Detail&amp;Reduction_Priority'!Q$1,FALSE)="","",VLOOKUP($B174,'RouteDetail&amp;ReductionPrioritySr'!$B$5:$T$566,'Route_Detail&amp;Reduction_Priority'!Q$1,FALSE)))</f>
        <v>Above</v>
      </c>
      <c r="R174" s="110">
        <f>IF($B174="","",IF(VLOOKUP($B174,'RouteDetail&amp;ReductionPrioritySr'!$B$5:$T$566,'Route_Detail&amp;Reduction_Priority'!R$1,FALSE)="","",VLOOKUP($B174,'RouteDetail&amp;ReductionPrioritySr'!$B$5:$T$566,'Route_Detail&amp;Reduction_Priority'!R$1,FALSE)))</f>
        <v>3</v>
      </c>
      <c r="S174" s="365">
        <f>IF($B174="","",IF(VLOOKUP($B174,'RouteDetail&amp;ReductionPrioritySr'!$B$5:$T$566,'Route_Detail&amp;Reduction_Priority'!S$1,FALSE)="","",VLOOKUP($B174,'RouteDetail&amp;ReductionPrioritySr'!$B$5:$T$566,'Route_Detail&amp;Reduction_Priority'!S$1,FALSE)))</f>
        <v>3</v>
      </c>
      <c r="T174" s="363">
        <f>IF($B174="","",IF(VLOOKUP($B174,'RouteDetail&amp;ReductionPrioritySr'!$B$5:$T$566,'Route_Detail&amp;Reduction_Priority'!T$1,FALSE)="","",VLOOKUP($B174,'RouteDetail&amp;ReductionPrioritySr'!$B$5:$T$566,'Route_Detail&amp;Reduction_Priority'!T$1,FALSE)))</f>
        <v>1</v>
      </c>
      <c r="U174" s="348" t="str">
        <f>IF($B174="","",IF(VLOOKUP($B174,'RouteDetail&amp;ReductionPrioritySr'!$B$5:$AT$566,'Route_Detail&amp;Reduction_Priority'!U$1,FALSE)="","",VLOOKUP($B174,'RouteDetail&amp;ReductionPrioritySr'!$B$5:$AT$566,'Route_Detail&amp;Reduction_Priority'!U$1,FALSE)))</f>
        <v>Deleted</v>
      </c>
      <c r="V174" s="53" t="str">
        <f>IF($B174="","",IF(VLOOKUP($B174,'RouteDetail&amp;ReductionPrioritySr'!$B$5:$AT$566,'Route_Detail&amp;Reduction_Priority'!V$1,FALSE)=0,"",VLOOKUP($B174,'RouteDetail&amp;ReductionPrioritySr'!$B$5:$AT$566,'Route_Detail&amp;Reduction_Priority'!V$1,FALSE)))</f>
        <v>Restructure</v>
      </c>
      <c r="W174" s="358" t="str">
        <f>IF($B174="","",IF(VLOOKUP($B174,'RouteDetail&amp;ReductionPrioritySr'!$B$5:$AT$566,'Route_Detail&amp;Reduction_Priority'!W$1,FALSE)=0,"",VLOOKUP($B174,'RouteDetail&amp;ReductionPrioritySr'!$B$5:$AT$566,'Route_Detail&amp;Reduction_Priority'!W$1,FALSE)))</f>
        <v>Sept. 2014/ Feb. 2015</v>
      </c>
      <c r="X174" s="397" t="str">
        <f>IF($B174="","",IF(VLOOKUP($B174,'RouteDetail&amp;ReductionPrioritySr'!$B$5:$AT$566,'Route_Detail&amp;Reduction_Priority'!X$1,FALSE)="","",VLOOKUP($B174,'RouteDetail&amp;ReductionPrioritySr'!$B$5:$AT$566,'Route_Detail&amp;Reduction_Priority'!X$1,FALSE)))</f>
        <v>Delete</v>
      </c>
      <c r="Y174" s="110" t="str">
        <f>IF($B174="","",IF(VLOOKUP($B174,'RouteDetail&amp;ReductionPrioritySr'!$B$5:$AT$566,'Route_Detail&amp;Reduction_Priority'!Y$1,FALSE)="","",VLOOKUP($B174,'RouteDetail&amp;ReductionPrioritySr'!$B$5:$AT$566,'Route_Detail&amp;Reduction_Priority'!Y$1,FALSE)))</f>
        <v/>
      </c>
      <c r="Z174" s="365" t="str">
        <f>IF($B174="","",IF(VLOOKUP($B174,'RouteDetail&amp;ReductionPrioritySr'!$B$5:$AT$566,'Route_Detail&amp;Reduction_Priority'!Z$1,FALSE)="","",VLOOKUP($B174,'RouteDetail&amp;ReductionPrioritySr'!$B$5:$AT$566,'Route_Detail&amp;Reduction_Priority'!Z$1,FALSE)))</f>
        <v/>
      </c>
      <c r="AA174" s="365" t="str">
        <f>IF($B174="","",IF(VLOOKUP($B174,'RouteDetail&amp;ReductionPrioritySr'!$B$5:$AT$566,'Route_Detail&amp;Reduction_Priority'!AA$1,FALSE)="","",VLOOKUP($B174,'RouteDetail&amp;ReductionPrioritySr'!$B$5:$AT$566,'Route_Detail&amp;Reduction_Priority'!AA$1,FALSE)))</f>
        <v/>
      </c>
      <c r="AB174" s="365" t="str">
        <f>IF($B174="","",IF(VLOOKUP($B174,'RouteDetail&amp;ReductionPrioritySr'!$B$5:$AT$566,'Route_Detail&amp;Reduction_Priority'!AB$1,FALSE)="","",VLOOKUP($B174,'RouteDetail&amp;ReductionPrioritySr'!$B$5:$AT$566,'Route_Detail&amp;Reduction_Priority'!AB$1,FALSE)))</f>
        <v/>
      </c>
      <c r="AC174" s="365" t="str">
        <f>IF($B174="","",IF(VLOOKUP($B174,'RouteDetail&amp;ReductionPrioritySr'!$B$5:$AT$566,'Route_Detail&amp;Reduction_Priority'!AC$1,FALSE)="","",VLOOKUP($B174,'RouteDetail&amp;ReductionPrioritySr'!$B$5:$AT$566,'Route_Detail&amp;Reduction_Priority'!AC$1,FALSE)))</f>
        <v/>
      </c>
      <c r="AD174" s="350" t="str">
        <f>IF($B174="","",IF(VLOOKUP($B174,'RouteDetail&amp;ReductionPrioritySr'!$B$5:$AT$566,'Route_Detail&amp;Reduction_Priority'!AD$1,FALSE)=0,"",VLOOKUP($B174,'RouteDetail&amp;ReductionPrioritySr'!$B$5:$AT$566,'Route_Detail&amp;Reduction_Priority'!AD$1,FALSE)))</f>
        <v/>
      </c>
      <c r="AE174" s="397" t="str">
        <f>IF($B174="","",IF(VLOOKUP($B174,'RouteDetail&amp;ReductionPrioritySr'!$B$5:$AT$566,'Route_Detail&amp;Reduction_Priority'!AE$1,FALSE)=0,"",VLOOKUP($B174,'RouteDetail&amp;ReductionPrioritySr'!$B$5:$AT$566,'Route_Detail&amp;Reduction_Priority'!AE$1,FALSE)))</f>
        <v>Between Bothell and Totem Lake, use revised Sound Transit Route 535.
Between the Brickyard Park-and-Ride and Riverside Road, use revised Route 236.
Between Brickyard and Kingsgate park-and-rides, use Route 257 during commute hours or revised Route 234 on 100th Avenue NE.
Between the Totem Lake Transit Center and NE 80th Street, use revised Route 234.
Between the Houghton Park-and-Ride and the Kirkland Transit Center, use revised route 236 or 245.
Between downtown Bothell and Brickyard Road NE, Metro’s RideShare or VanPool programs may be options.</v>
      </c>
    </row>
    <row r="175" spans="1:37" ht="15" customHeight="1" x14ac:dyDescent="0.25">
      <c r="A175">
        <v>153</v>
      </c>
      <c r="B175" s="110">
        <f>IF(HLOOKUP($C$3,'Route by Jurisdiction'!$A$1:$AP$214,A175,FALSE)="","",HLOOKUP($C$3,'Route by Jurisdiction'!$A$1:$AP$214,A175,FALSE))</f>
        <v>240</v>
      </c>
      <c r="C175" s="110" t="str">
        <f>IF($B175="","",IF(VLOOKUP($B175,'RouteDetail&amp;ReductionPrioritySr'!$B$5:$T$566,'Route_Detail&amp;Reduction_Priority'!C$1,FALSE)="","",VLOOKUP($B175,'RouteDetail&amp;ReductionPrioritySr'!$B$5:$T$566,'Route_Detail&amp;Reduction_Priority'!C$1,FALSE)))</f>
        <v>240</v>
      </c>
      <c r="D175" s="71" t="str">
        <f>IF($B175="","",IF(VLOOKUP($B175,'RouteDetail&amp;ReductionPrioritySr'!$B$5:$T$566,'Route_Detail&amp;Reduction_Priority'!D$1,FALSE)="","",VLOOKUP($B175,'RouteDetail&amp;ReductionPrioritySr'!$B$5:$T$566,'Route_Detail&amp;Reduction_Priority'!D$1,FALSE)))</f>
        <v>Bellevue - Newcastle - Renton</v>
      </c>
      <c r="E175" s="170">
        <f>IF($B175="","",IF(VLOOKUP($B175,'RouteDetail&amp;ReductionPrioritySr'!$B$5:$T$566,'Route_Detail&amp;Reduction_Priority'!E$1,FALSE)="","",VLOOKUP($B175,'RouteDetail&amp;ReductionPrioritySr'!$B$5:$T$566,'Route_Detail&amp;Reduction_Priority'!E$1,FALSE)))</f>
        <v>23.6</v>
      </c>
      <c r="F175" s="162">
        <f>IF($B175="","",IF(VLOOKUP($B175,'RouteDetail&amp;ReductionPrioritySr'!$B$5:$T$566,'Route_Detail&amp;Reduction_Priority'!F$1,FALSE)="","",VLOOKUP($B175,'RouteDetail&amp;ReductionPrioritySr'!$B$5:$T$566,'Route_Detail&amp;Reduction_Priority'!F$1,FALSE)))</f>
        <v>8.3000000000000007</v>
      </c>
      <c r="G175" s="162">
        <f>IF($B175="","",IF(VLOOKUP($B175,'RouteDetail&amp;ReductionPrioritySr'!$B$5:$T$566,'Route_Detail&amp;Reduction_Priority'!G$1,FALSE)="","",VLOOKUP($B175,'RouteDetail&amp;ReductionPrioritySr'!$B$5:$T$566,'Route_Detail&amp;Reduction_Priority'!G$1,FALSE)))</f>
        <v>22.2</v>
      </c>
      <c r="H175" s="162">
        <f>IF($B175="","",IF(VLOOKUP($B175,'RouteDetail&amp;ReductionPrioritySr'!$B$5:$T$566,'Route_Detail&amp;Reduction_Priority'!H$1,FALSE)="","",VLOOKUP($B175,'RouteDetail&amp;ReductionPrioritySr'!$B$5:$T$566,'Route_Detail&amp;Reduction_Priority'!H$1,FALSE)))</f>
        <v>8.9</v>
      </c>
      <c r="I175" s="162">
        <f>IF($B175="","",IF(VLOOKUP($B175,'RouteDetail&amp;ReductionPrioritySr'!$B$5:$T$566,'Route_Detail&amp;Reduction_Priority'!I$1,FALSE)="","",VLOOKUP($B175,'RouteDetail&amp;ReductionPrioritySr'!$B$5:$T$566,'Route_Detail&amp;Reduction_Priority'!I$1,FALSE)))</f>
        <v>15.1</v>
      </c>
      <c r="J175" s="171">
        <f>IF($B175="","",IF(VLOOKUP($B175,'RouteDetail&amp;ReductionPrioritySr'!$B$5:$T$566,'Route_Detail&amp;Reduction_Priority'!J$1,FALSE)="","",VLOOKUP($B175,'RouteDetail&amp;ReductionPrioritySr'!$B$5:$T$566,'Route_Detail&amp;Reduction_Priority'!J$1,FALSE)))</f>
        <v>6.3</v>
      </c>
      <c r="K175" s="62">
        <f>IF($B175="","",IF(VLOOKUP($B175,'RouteDetail&amp;ReductionPrioritySr'!$B$5:$T$566,'Route_Detail&amp;Reduction_Priority'!K$1,FALSE)="","",VLOOKUP($B175,'RouteDetail&amp;ReductionPrioritySr'!$B$5:$T$566,'Route_Detail&amp;Reduction_Priority'!K$1,FALSE)))</f>
        <v>16</v>
      </c>
      <c r="L175" s="62" t="str">
        <f>IF($B175="","",IF(VLOOKUP($B175,'RouteDetail&amp;ReductionPrioritySr'!$B$5:$T$566,'Route_Detail&amp;Reduction_Priority'!L$1,FALSE)="","",VLOOKUP($B175,'RouteDetail&amp;ReductionPrioritySr'!$B$5:$T$566,'Route_Detail&amp;Reduction_Priority'!L$1,FALSE)))</f>
        <v>Frequent</v>
      </c>
      <c r="M175" s="110" t="str">
        <f>IF($B175="","",IF(VLOOKUP($B175,'RouteDetail&amp;ReductionPrioritySr'!$B$5:$T$566,'Route_Detail&amp;Reduction_Priority'!M$1,FALSE)="","",VLOOKUP($B175,'RouteDetail&amp;ReductionPrioritySr'!$B$5:$T$566,'Route_Detail&amp;Reduction_Priority'!M$1,FALSE)))</f>
        <v/>
      </c>
      <c r="N175" s="112" t="str">
        <f>IF($B175="","",IF(VLOOKUP($B175,'RouteDetail&amp;ReductionPrioritySr'!$B$5:$T$566,'Route_Detail&amp;Reduction_Priority'!N$1,FALSE)="","",VLOOKUP($B175,'RouteDetail&amp;ReductionPrioritySr'!$B$5:$T$566,'Route_Detail&amp;Reduction_Priority'!N$1,FALSE)))</f>
        <v/>
      </c>
      <c r="O175" s="110" t="str">
        <f>IF($B175="","",IF(VLOOKUP($B175,'RouteDetail&amp;ReductionPrioritySr'!$B$5:$T$566,'Route_Detail&amp;Reduction_Priority'!O$1,FALSE)="","",VLOOKUP($B175,'RouteDetail&amp;ReductionPrioritySr'!$B$5:$T$566,'Route_Detail&amp;Reduction_Priority'!O$1,FALSE)))</f>
        <v>Below</v>
      </c>
      <c r="P175" s="365" t="str">
        <f>IF($B175="","",IF(VLOOKUP($B175,'RouteDetail&amp;ReductionPrioritySr'!$B$5:$T$566,'Route_Detail&amp;Reduction_Priority'!P$1,FALSE)="","",VLOOKUP($B175,'RouteDetail&amp;ReductionPrioritySr'!$B$5:$T$566,'Route_Detail&amp;Reduction_Priority'!P$1,FALSE)))</f>
        <v>At</v>
      </c>
      <c r="Q175" s="112" t="str">
        <f>IF($B175="","",IF(VLOOKUP($B175,'RouteDetail&amp;ReductionPrioritySr'!$B$5:$T$566,'Route_Detail&amp;Reduction_Priority'!Q$1,FALSE)="","",VLOOKUP($B175,'RouteDetail&amp;ReductionPrioritySr'!$B$5:$T$566,'Route_Detail&amp;Reduction_Priority'!Q$1,FALSE)))</f>
        <v>At</v>
      </c>
      <c r="R175" s="110" t="str">
        <f>IF($B175="","",IF(VLOOKUP($B175,'RouteDetail&amp;ReductionPrioritySr'!$B$5:$T$566,'Route_Detail&amp;Reduction_Priority'!R$1,FALSE)="","",VLOOKUP($B175,'RouteDetail&amp;ReductionPrioritySr'!$B$5:$T$566,'Route_Detail&amp;Reduction_Priority'!R$1,FALSE)))</f>
        <v>-</v>
      </c>
      <c r="S175" s="365" t="str">
        <f>IF($B175="","",IF(VLOOKUP($B175,'RouteDetail&amp;ReductionPrioritySr'!$B$5:$T$566,'Route_Detail&amp;Reduction_Priority'!S$1,FALSE)="","",VLOOKUP($B175,'RouteDetail&amp;ReductionPrioritySr'!$B$5:$T$566,'Route_Detail&amp;Reduction_Priority'!S$1,FALSE)))</f>
        <v>-</v>
      </c>
      <c r="T175" s="363">
        <f>IF($B175="","",IF(VLOOKUP($B175,'RouteDetail&amp;ReductionPrioritySr'!$B$5:$T$566,'Route_Detail&amp;Reduction_Priority'!T$1,FALSE)="","",VLOOKUP($B175,'RouteDetail&amp;ReductionPrioritySr'!$B$5:$T$566,'Route_Detail&amp;Reduction_Priority'!T$1,FALSE)))</f>
        <v>3</v>
      </c>
      <c r="U175" s="348" t="str">
        <f>IF($B175="","",IF(VLOOKUP($B175,'RouteDetail&amp;ReductionPrioritySr'!$B$5:$AT$566,'Route_Detail&amp;Reduction_Priority'!U$1,FALSE)="","",VLOOKUP($B175,'RouteDetail&amp;ReductionPrioritySr'!$B$5:$AT$566,'Route_Detail&amp;Reduction_Priority'!U$1,FALSE)))</f>
        <v>Revised</v>
      </c>
      <c r="V175" s="53" t="str">
        <f>IF($B175="","",IF(VLOOKUP($B175,'RouteDetail&amp;ReductionPrioritySr'!$B$5:$AT$566,'Route_Detail&amp;Reduction_Priority'!V$1,FALSE)=0,"",VLOOKUP($B175,'RouteDetail&amp;ReductionPrioritySr'!$B$5:$AT$566,'Route_Detail&amp;Reduction_Priority'!V$1,FALSE)))</f>
        <v>Low performing</v>
      </c>
      <c r="W175" s="358">
        <f>IF($B175="","",IF(VLOOKUP($B175,'RouteDetail&amp;ReductionPrioritySr'!$B$5:$AT$566,'Route_Detail&amp;Reduction_Priority'!W$1,FALSE)=0,"",VLOOKUP($B175,'RouteDetail&amp;ReductionPrioritySr'!$B$5:$AT$566,'Route_Detail&amp;Reduction_Priority'!W$1,FALSE)))</f>
        <v>42248</v>
      </c>
      <c r="X175" s="397" t="str">
        <f>IF($B175="","",IF(VLOOKUP($B175,'RouteDetail&amp;ReductionPrioritySr'!$B$5:$AT$566,'Route_Detail&amp;Reduction_Priority'!X$1,FALSE)="","",VLOOKUP($B175,'RouteDetail&amp;ReductionPrioritySr'!$B$5:$AT$566,'Route_Detail&amp;Reduction_Priority'!X$1,FALSE)))</f>
        <v>End service earlier.</v>
      </c>
      <c r="Y175" s="110">
        <f>IF($B175="","",IF(VLOOKUP($B175,'RouteDetail&amp;ReductionPrioritySr'!$B$5:$AT$566,'Route_Detail&amp;Reduction_Priority'!Y$1,FALSE)="","",VLOOKUP($B175,'RouteDetail&amp;ReductionPrioritySr'!$B$5:$AT$566,'Route_Detail&amp;Reduction_Priority'!Y$1,FALSE)))</f>
        <v>30</v>
      </c>
      <c r="Z175" s="365">
        <f>IF($B175="","",IF(VLOOKUP($B175,'RouteDetail&amp;ReductionPrioritySr'!$B$5:$AT$566,'Route_Detail&amp;Reduction_Priority'!Z$1,FALSE)="","",VLOOKUP($B175,'RouteDetail&amp;ReductionPrioritySr'!$B$5:$AT$566,'Route_Detail&amp;Reduction_Priority'!Z$1,FALSE)))</f>
        <v>30</v>
      </c>
      <c r="AA175" s="365">
        <f>IF($B175="","",IF(VLOOKUP($B175,'RouteDetail&amp;ReductionPrioritySr'!$B$5:$AT$566,'Route_Detail&amp;Reduction_Priority'!AA$1,FALSE)="","",VLOOKUP($B175,'RouteDetail&amp;ReductionPrioritySr'!$B$5:$AT$566,'Route_Detail&amp;Reduction_Priority'!AA$1,FALSE)))</f>
        <v>60</v>
      </c>
      <c r="AB175" s="365">
        <f>IF($B175="","",IF(VLOOKUP($B175,'RouteDetail&amp;ReductionPrioritySr'!$B$5:$AT$566,'Route_Detail&amp;Reduction_Priority'!AB$1,FALSE)="","",VLOOKUP($B175,'RouteDetail&amp;ReductionPrioritySr'!$B$5:$AT$566,'Route_Detail&amp;Reduction_Priority'!AB$1,FALSE)))</f>
        <v>30</v>
      </c>
      <c r="AC175" s="365">
        <f>IF($B175="","",IF(VLOOKUP($B175,'RouteDetail&amp;ReductionPrioritySr'!$B$5:$AT$566,'Route_Detail&amp;Reduction_Priority'!AC$1,FALSE)="","",VLOOKUP($B175,'RouteDetail&amp;ReductionPrioritySr'!$B$5:$AT$566,'Route_Detail&amp;Reduction_Priority'!AC$1,FALSE)))</f>
        <v>60</v>
      </c>
      <c r="AD175" s="350" t="str">
        <f>IF($B175="","",IF(VLOOKUP($B175,'RouteDetail&amp;ReductionPrioritySr'!$B$5:$AT$566,'Route_Detail&amp;Reduction_Priority'!AD$1,FALSE)=0,"",VLOOKUP($B175,'RouteDetail&amp;ReductionPrioritySr'!$B$5:$AT$566,'Route_Detail&amp;Reduction_Priority'!AD$1,FALSE)))</f>
        <v>Before 9:00 PM</v>
      </c>
      <c r="AE175" s="397" t="str">
        <f>IF($B175="","",IF(VLOOKUP($B175,'RouteDetail&amp;ReductionPrioritySr'!$B$5:$AT$566,'Route_Detail&amp;Reduction_Priority'!AE$1,FALSE)=0,"",VLOOKUP($B175,'RouteDetail&amp;ReductionPrioritySr'!$B$5:$AT$566,'Route_Detail&amp;Reduction_Priority'!AE$1,FALSE)))</f>
        <v/>
      </c>
    </row>
    <row r="176" spans="1:37" ht="15" customHeight="1" x14ac:dyDescent="0.25">
      <c r="A176">
        <v>154</v>
      </c>
      <c r="B176" s="110">
        <f>IF(HLOOKUP($C$3,'Route by Jurisdiction'!$A$1:$AP$214,A176,FALSE)="","",HLOOKUP($C$3,'Route by Jurisdiction'!$A$1:$AP$214,A176,FALSE))</f>
        <v>241</v>
      </c>
      <c r="C176" s="110" t="str">
        <f>IF($B176="","",IF(VLOOKUP($B176,'RouteDetail&amp;ReductionPrioritySr'!$B$5:$T$566,'Route_Detail&amp;Reduction_Priority'!C$1,FALSE)="","",VLOOKUP($B176,'RouteDetail&amp;ReductionPrioritySr'!$B$5:$T$566,'Route_Detail&amp;Reduction_Priority'!C$1,FALSE)))</f>
        <v>241</v>
      </c>
      <c r="D176" s="71" t="str">
        <f>IF($B176="","",IF(VLOOKUP($B176,'RouteDetail&amp;ReductionPrioritySr'!$B$5:$T$566,'Route_Detail&amp;Reduction_Priority'!D$1,FALSE)="","",VLOOKUP($B176,'RouteDetail&amp;ReductionPrioritySr'!$B$5:$T$566,'Route_Detail&amp;Reduction_Priority'!D$1,FALSE)))</f>
        <v>Eastgate - Factoria - Bellevue</v>
      </c>
      <c r="E176" s="170">
        <f>IF($B176="","",IF(VLOOKUP($B176,'RouteDetail&amp;ReductionPrioritySr'!$B$5:$T$566,'Route_Detail&amp;Reduction_Priority'!E$1,FALSE)="","",VLOOKUP($B176,'RouteDetail&amp;ReductionPrioritySr'!$B$5:$T$566,'Route_Detail&amp;Reduction_Priority'!E$1,FALSE)))</f>
        <v>16.899999999999999</v>
      </c>
      <c r="F176" s="162">
        <f>IF($B176="","",IF(VLOOKUP($B176,'RouteDetail&amp;ReductionPrioritySr'!$B$5:$T$566,'Route_Detail&amp;Reduction_Priority'!F$1,FALSE)="","",VLOOKUP($B176,'RouteDetail&amp;ReductionPrioritySr'!$B$5:$T$566,'Route_Detail&amp;Reduction_Priority'!F$1,FALSE)))</f>
        <v>4.0999999999999996</v>
      </c>
      <c r="G176" s="162">
        <f>IF($B176="","",IF(VLOOKUP($B176,'RouteDetail&amp;ReductionPrioritySr'!$B$5:$T$566,'Route_Detail&amp;Reduction_Priority'!G$1,FALSE)="","",VLOOKUP($B176,'RouteDetail&amp;ReductionPrioritySr'!$B$5:$T$566,'Route_Detail&amp;Reduction_Priority'!G$1,FALSE)))</f>
        <v>16.100000000000001</v>
      </c>
      <c r="H176" s="162">
        <f>IF($B176="","",IF(VLOOKUP($B176,'RouteDetail&amp;ReductionPrioritySr'!$B$5:$T$566,'Route_Detail&amp;Reduction_Priority'!H$1,FALSE)="","",VLOOKUP($B176,'RouteDetail&amp;ReductionPrioritySr'!$B$5:$T$566,'Route_Detail&amp;Reduction_Priority'!H$1,FALSE)))</f>
        <v>3.9</v>
      </c>
      <c r="I176" s="162">
        <f>IF($B176="","",IF(VLOOKUP($B176,'RouteDetail&amp;ReductionPrioritySr'!$B$5:$T$566,'Route_Detail&amp;Reduction_Priority'!I$1,FALSE)="","",VLOOKUP($B176,'RouteDetail&amp;ReductionPrioritySr'!$B$5:$T$566,'Route_Detail&amp;Reduction_Priority'!I$1,FALSE)))</f>
        <v>10.6</v>
      </c>
      <c r="J176" s="171">
        <f>IF($B176="","",IF(VLOOKUP($B176,'RouteDetail&amp;ReductionPrioritySr'!$B$5:$T$566,'Route_Detail&amp;Reduction_Priority'!J$1,FALSE)="","",VLOOKUP($B176,'RouteDetail&amp;ReductionPrioritySr'!$B$5:$T$566,'Route_Detail&amp;Reduction_Priority'!J$1,FALSE)))</f>
        <v>2.4</v>
      </c>
      <c r="K176" s="62">
        <f>IF($B176="","",IF(VLOOKUP($B176,'RouteDetail&amp;ReductionPrioritySr'!$B$5:$T$566,'Route_Detail&amp;Reduction_Priority'!K$1,FALSE)="","",VLOOKUP($B176,'RouteDetail&amp;ReductionPrioritySr'!$B$5:$T$566,'Route_Detail&amp;Reduction_Priority'!K$1,FALSE)))</f>
        <v>27</v>
      </c>
      <c r="L176" s="62" t="str">
        <f>IF($B176="","",IF(VLOOKUP($B176,'RouteDetail&amp;ReductionPrioritySr'!$B$5:$T$566,'Route_Detail&amp;Reduction_Priority'!L$1,FALSE)="","",VLOOKUP($B176,'RouteDetail&amp;ReductionPrioritySr'!$B$5:$T$566,'Route_Detail&amp;Reduction_Priority'!L$1,FALSE)))</f>
        <v>Frequent</v>
      </c>
      <c r="M176" s="110" t="str">
        <f>IF($B176="","",IF(VLOOKUP($B176,'RouteDetail&amp;ReductionPrioritySr'!$B$5:$T$566,'Route_Detail&amp;Reduction_Priority'!M$1,FALSE)="","",VLOOKUP($B176,'RouteDetail&amp;ReductionPrioritySr'!$B$5:$T$566,'Route_Detail&amp;Reduction_Priority'!M$1,FALSE)))</f>
        <v/>
      </c>
      <c r="N176" s="112" t="str">
        <f>IF($B176="","",IF(VLOOKUP($B176,'RouteDetail&amp;ReductionPrioritySr'!$B$5:$T$566,'Route_Detail&amp;Reduction_Priority'!N$1,FALSE)="","",VLOOKUP($B176,'RouteDetail&amp;ReductionPrioritySr'!$B$5:$T$566,'Route_Detail&amp;Reduction_Priority'!N$1,FALSE)))</f>
        <v/>
      </c>
      <c r="O176" s="110" t="str">
        <f>IF($B176="","",IF(VLOOKUP($B176,'RouteDetail&amp;ReductionPrioritySr'!$B$5:$T$566,'Route_Detail&amp;Reduction_Priority'!O$1,FALSE)="","",VLOOKUP($B176,'RouteDetail&amp;ReductionPrioritySr'!$B$5:$T$566,'Route_Detail&amp;Reduction_Priority'!O$1,FALSE)))</f>
        <v>Below</v>
      </c>
      <c r="P176" s="365" t="str">
        <f>IF($B176="","",IF(VLOOKUP($B176,'RouteDetail&amp;ReductionPrioritySr'!$B$5:$T$566,'Route_Detail&amp;Reduction_Priority'!P$1,FALSE)="","",VLOOKUP($B176,'RouteDetail&amp;ReductionPrioritySr'!$B$5:$T$566,'Route_Detail&amp;Reduction_Priority'!P$1,FALSE)))</f>
        <v>At</v>
      </c>
      <c r="Q176" s="112" t="str">
        <f>IF($B176="","",IF(VLOOKUP($B176,'RouteDetail&amp;ReductionPrioritySr'!$B$5:$T$566,'Route_Detail&amp;Reduction_Priority'!Q$1,FALSE)="","",VLOOKUP($B176,'RouteDetail&amp;ReductionPrioritySr'!$B$5:$T$566,'Route_Detail&amp;Reduction_Priority'!Q$1,FALSE)))</f>
        <v>Below</v>
      </c>
      <c r="R176" s="110" t="str">
        <f>IF($B176="","",IF(VLOOKUP($B176,'RouteDetail&amp;ReductionPrioritySr'!$B$5:$T$566,'Route_Detail&amp;Reduction_Priority'!R$1,FALSE)="","",VLOOKUP($B176,'RouteDetail&amp;ReductionPrioritySr'!$B$5:$T$566,'Route_Detail&amp;Reduction_Priority'!R$1,FALSE)))</f>
        <v>-</v>
      </c>
      <c r="S176" s="365">
        <f>IF($B176="","",IF(VLOOKUP($B176,'RouteDetail&amp;ReductionPrioritySr'!$B$5:$T$566,'Route_Detail&amp;Reduction_Priority'!S$1,FALSE)="","",VLOOKUP($B176,'RouteDetail&amp;ReductionPrioritySr'!$B$5:$T$566,'Route_Detail&amp;Reduction_Priority'!S$1,FALSE)))</f>
        <v>3</v>
      </c>
      <c r="T176" s="363">
        <f>IF($B176="","",IF(VLOOKUP($B176,'RouteDetail&amp;ReductionPrioritySr'!$B$5:$T$566,'Route_Detail&amp;Reduction_Priority'!T$1,FALSE)="","",VLOOKUP($B176,'RouteDetail&amp;ReductionPrioritySr'!$B$5:$T$566,'Route_Detail&amp;Reduction_Priority'!T$1,FALSE)))</f>
        <v>4</v>
      </c>
      <c r="U176" s="348" t="str">
        <f>IF($B176="","",IF(VLOOKUP($B176,'RouteDetail&amp;ReductionPrioritySr'!$B$5:$AT$566,'Route_Detail&amp;Reduction_Priority'!U$1,FALSE)="","",VLOOKUP($B176,'RouteDetail&amp;ReductionPrioritySr'!$B$5:$AT$566,'Route_Detail&amp;Reduction_Priority'!U$1,FALSE)))</f>
        <v>Revised</v>
      </c>
      <c r="V176" s="53" t="str">
        <f>IF($B176="","",IF(VLOOKUP($B176,'RouteDetail&amp;ReductionPrioritySr'!$B$5:$AT$566,'Route_Detail&amp;Reduction_Priority'!V$1,FALSE)=0,"",VLOOKUP($B176,'RouteDetail&amp;ReductionPrioritySr'!$B$5:$AT$566,'Route_Detail&amp;Reduction_Priority'!V$1,FALSE)))</f>
        <v>Low performing</v>
      </c>
      <c r="W176" s="358">
        <f>IF($B176="","",IF(VLOOKUP($B176,'RouteDetail&amp;ReductionPrioritySr'!$B$5:$AT$566,'Route_Detail&amp;Reduction_Priority'!W$1,FALSE)=0,"",VLOOKUP($B176,'RouteDetail&amp;ReductionPrioritySr'!$B$5:$AT$566,'Route_Detail&amp;Reduction_Priority'!W$1,FALSE)))</f>
        <v>42248</v>
      </c>
      <c r="X176" s="397" t="str">
        <f>IF($B176="","",IF(VLOOKUP($B176,'RouteDetail&amp;ReductionPrioritySr'!$B$5:$AT$566,'Route_Detail&amp;Reduction_Priority'!X$1,FALSE)="","",VLOOKUP($B176,'RouteDetail&amp;ReductionPrioritySr'!$B$5:$AT$566,'Route_Detail&amp;Reduction_Priority'!X$1,FALSE)))</f>
        <v xml:space="preserve">Operate service less often during the midday and on Saturdays.
</v>
      </c>
      <c r="Y176" s="110">
        <f>IF($B176="","",IF(VLOOKUP($B176,'RouteDetail&amp;ReductionPrioritySr'!$B$5:$AT$566,'Route_Detail&amp;Reduction_Priority'!Y$1,FALSE)="","",VLOOKUP($B176,'RouteDetail&amp;ReductionPrioritySr'!$B$5:$AT$566,'Route_Detail&amp;Reduction_Priority'!Y$1,FALSE)))</f>
        <v>30</v>
      </c>
      <c r="Z176" s="365">
        <f>IF($B176="","",IF(VLOOKUP($B176,'RouteDetail&amp;ReductionPrioritySr'!$B$5:$AT$566,'Route_Detail&amp;Reduction_Priority'!Z$1,FALSE)="","",VLOOKUP($B176,'RouteDetail&amp;ReductionPrioritySr'!$B$5:$AT$566,'Route_Detail&amp;Reduction_Priority'!Z$1,FALSE)))</f>
        <v>60</v>
      </c>
      <c r="AA176" s="365">
        <f>IF($B176="","",IF(VLOOKUP($B176,'RouteDetail&amp;ReductionPrioritySr'!$B$5:$AT$566,'Route_Detail&amp;Reduction_Priority'!AA$1,FALSE)="","",VLOOKUP($B176,'RouteDetail&amp;ReductionPrioritySr'!$B$5:$AT$566,'Route_Detail&amp;Reduction_Priority'!AA$1,FALSE)))</f>
        <v>60</v>
      </c>
      <c r="AB176" s="365">
        <f>IF($B176="","",IF(VLOOKUP($B176,'RouteDetail&amp;ReductionPrioritySr'!$B$5:$AT$566,'Route_Detail&amp;Reduction_Priority'!AB$1,FALSE)="","",VLOOKUP($B176,'RouteDetail&amp;ReductionPrioritySr'!$B$5:$AT$566,'Route_Detail&amp;Reduction_Priority'!AB$1,FALSE)))</f>
        <v>60</v>
      </c>
      <c r="AC176" s="365">
        <f>IF($B176="","",IF(VLOOKUP($B176,'RouteDetail&amp;ReductionPrioritySr'!$B$5:$AT$566,'Route_Detail&amp;Reduction_Priority'!AC$1,FALSE)="","",VLOOKUP($B176,'RouteDetail&amp;ReductionPrioritySr'!$B$5:$AT$566,'Route_Detail&amp;Reduction_Priority'!AC$1,FALSE)))</f>
        <v>60</v>
      </c>
      <c r="AD176" s="350" t="str">
        <f>IF($B176="","",IF(VLOOKUP($B176,'RouteDetail&amp;ReductionPrioritySr'!$B$5:$AT$566,'Route_Detail&amp;Reduction_Priority'!AD$1,FALSE)=0,"",VLOOKUP($B176,'RouteDetail&amp;ReductionPrioritySr'!$B$5:$AT$566,'Route_Detail&amp;Reduction_Priority'!AD$1,FALSE)))</f>
        <v>Before 10:00 PM</v>
      </c>
      <c r="AE176" s="397" t="str">
        <f>IF($B176="","",IF(VLOOKUP($B176,'RouteDetail&amp;ReductionPrioritySr'!$B$5:$AT$566,'Route_Detail&amp;Reduction_Priority'!AE$1,FALSE)=0,"",VLOOKUP($B176,'RouteDetail&amp;ReductionPrioritySr'!$B$5:$AT$566,'Route_Detail&amp;Reduction_Priority'!AE$1,FALSE)))</f>
        <v/>
      </c>
    </row>
    <row r="177" spans="1:31" ht="15" customHeight="1" x14ac:dyDescent="0.25">
      <c r="A177">
        <v>155</v>
      </c>
      <c r="B177" s="110">
        <f>IF(HLOOKUP($C$3,'Route by Jurisdiction'!$A$1:$AP$214,A177,FALSE)="","",HLOOKUP($C$3,'Route by Jurisdiction'!$A$1:$AP$214,A177,FALSE))</f>
        <v>242</v>
      </c>
      <c r="C177" s="110" t="str">
        <f>IF($B177="","",IF(VLOOKUP($B177,'RouteDetail&amp;ReductionPrioritySr'!$B$5:$T$566,'Route_Detail&amp;Reduction_Priority'!C$1,FALSE)="","",VLOOKUP($B177,'RouteDetail&amp;ReductionPrioritySr'!$B$5:$T$566,'Route_Detail&amp;Reduction_Priority'!C$1,FALSE)))</f>
        <v>242</v>
      </c>
      <c r="D177" s="71" t="str">
        <f>IF($B177="","",IF(VLOOKUP($B177,'RouteDetail&amp;ReductionPrioritySr'!$B$5:$T$566,'Route_Detail&amp;Reduction_Priority'!D$1,FALSE)="","",VLOOKUP($B177,'RouteDetail&amp;ReductionPrioritySr'!$B$5:$T$566,'Route_Detail&amp;Reduction_Priority'!D$1,FALSE)))</f>
        <v>North City - Overlake</v>
      </c>
      <c r="E177" s="170">
        <f>IF($B177="","",IF(VLOOKUP($B177,'RouteDetail&amp;ReductionPrioritySr'!$B$5:$T$566,'Route_Detail&amp;Reduction_Priority'!E$1,FALSE)="","",VLOOKUP($B177,'RouteDetail&amp;ReductionPrioritySr'!$B$5:$T$566,'Route_Detail&amp;Reduction_Priority'!E$1,FALSE)))</f>
        <v>21.3</v>
      </c>
      <c r="F177" s="162">
        <f>IF($B177="","",IF(VLOOKUP($B177,'RouteDetail&amp;ReductionPrioritySr'!$B$5:$T$566,'Route_Detail&amp;Reduction_Priority'!F$1,FALSE)="","",VLOOKUP($B177,'RouteDetail&amp;ReductionPrioritySr'!$B$5:$T$566,'Route_Detail&amp;Reduction_Priority'!F$1,FALSE)))</f>
        <v>12.3</v>
      </c>
      <c r="G177" s="162" t="str">
        <f>IF($B177="","",IF(VLOOKUP($B177,'RouteDetail&amp;ReductionPrioritySr'!$B$5:$T$566,'Route_Detail&amp;Reduction_Priority'!G$1,FALSE)="","",VLOOKUP($B177,'RouteDetail&amp;ReductionPrioritySr'!$B$5:$T$566,'Route_Detail&amp;Reduction_Priority'!G$1,FALSE)))</f>
        <v xml:space="preserve"> </v>
      </c>
      <c r="H177" s="162" t="str">
        <f>IF($B177="","",IF(VLOOKUP($B177,'RouteDetail&amp;ReductionPrioritySr'!$B$5:$T$566,'Route_Detail&amp;Reduction_Priority'!H$1,FALSE)="","",VLOOKUP($B177,'RouteDetail&amp;ReductionPrioritySr'!$B$5:$T$566,'Route_Detail&amp;Reduction_Priority'!H$1,FALSE)))</f>
        <v xml:space="preserve"> </v>
      </c>
      <c r="I177" s="162" t="str">
        <f>IF($B177="","",IF(VLOOKUP($B177,'RouteDetail&amp;ReductionPrioritySr'!$B$5:$T$566,'Route_Detail&amp;Reduction_Priority'!I$1,FALSE)="","",VLOOKUP($B177,'RouteDetail&amp;ReductionPrioritySr'!$B$5:$T$566,'Route_Detail&amp;Reduction_Priority'!I$1,FALSE)))</f>
        <v xml:space="preserve"> </v>
      </c>
      <c r="J177" s="171" t="str">
        <f>IF($B177="","",IF(VLOOKUP($B177,'RouteDetail&amp;ReductionPrioritySr'!$B$5:$T$566,'Route_Detail&amp;Reduction_Priority'!J$1,FALSE)="","",VLOOKUP($B177,'RouteDetail&amp;ReductionPrioritySr'!$B$5:$T$566,'Route_Detail&amp;Reduction_Priority'!J$1,FALSE)))</f>
        <v xml:space="preserve"> </v>
      </c>
      <c r="K177" s="62" t="str">
        <f>IF($B177="","",IF(VLOOKUP($B177,'RouteDetail&amp;ReductionPrioritySr'!$B$5:$T$566,'Route_Detail&amp;Reduction_Priority'!K$1,FALSE)="","",VLOOKUP($B177,'RouteDetail&amp;ReductionPrioritySr'!$B$5:$T$566,'Route_Detail&amp;Reduction_Priority'!K$1,FALSE)))</f>
        <v>Peak</v>
      </c>
      <c r="L177" s="62" t="str">
        <f>IF($B177="","",IF(VLOOKUP($B177,'RouteDetail&amp;ReductionPrioritySr'!$B$5:$T$566,'Route_Detail&amp;Reduction_Priority'!L$1,FALSE)="","",VLOOKUP($B177,'RouteDetail&amp;ReductionPrioritySr'!$B$5:$T$566,'Route_Detail&amp;Reduction_Priority'!L$1,FALSE)))</f>
        <v>Peak</v>
      </c>
      <c r="M177" s="110" t="str">
        <f>IF($B177="","",IF(VLOOKUP($B177,'RouteDetail&amp;ReductionPrioritySr'!$B$5:$T$566,'Route_Detail&amp;Reduction_Priority'!M$1,FALSE)="","",VLOOKUP($B177,'RouteDetail&amp;ReductionPrioritySr'!$B$5:$T$566,'Route_Detail&amp;Reduction_Priority'!M$1,FALSE)))</f>
        <v>Yes</v>
      </c>
      <c r="N177" s="112" t="str">
        <f>IF($B177="","",IF(VLOOKUP($B177,'RouteDetail&amp;ReductionPrioritySr'!$B$5:$T$566,'Route_Detail&amp;Reduction_Priority'!N$1,FALSE)="","",VLOOKUP($B177,'RouteDetail&amp;ReductionPrioritySr'!$B$5:$T$566,'Route_Detail&amp;Reduction_Priority'!N$1,FALSE)))</f>
        <v>Yes</v>
      </c>
      <c r="O177" s="110" t="str">
        <f>IF($B177="","",IF(VLOOKUP($B177,'RouteDetail&amp;ReductionPrioritySr'!$B$5:$T$566,'Route_Detail&amp;Reduction_Priority'!O$1,FALSE)="","",VLOOKUP($B177,'RouteDetail&amp;ReductionPrioritySr'!$B$5:$T$566,'Route_Detail&amp;Reduction_Priority'!O$1,FALSE)))</f>
        <v>Peak</v>
      </c>
      <c r="P177" s="365" t="str">
        <f>IF($B177="","",IF(VLOOKUP($B177,'RouteDetail&amp;ReductionPrioritySr'!$B$5:$T$566,'Route_Detail&amp;Reduction_Priority'!P$1,FALSE)="","",VLOOKUP($B177,'RouteDetail&amp;ReductionPrioritySr'!$B$5:$T$566,'Route_Detail&amp;Reduction_Priority'!P$1,FALSE)))</f>
        <v>Peak</v>
      </c>
      <c r="Q177" s="112" t="str">
        <f>IF($B177="","",IF(VLOOKUP($B177,'RouteDetail&amp;ReductionPrioritySr'!$B$5:$T$566,'Route_Detail&amp;Reduction_Priority'!Q$1,FALSE)="","",VLOOKUP($B177,'RouteDetail&amp;ReductionPrioritySr'!$B$5:$T$566,'Route_Detail&amp;Reduction_Priority'!Q$1,FALSE)))</f>
        <v>Peak</v>
      </c>
      <c r="R177" s="110" t="str">
        <f>IF($B177="","",IF(VLOOKUP($B177,'RouteDetail&amp;ReductionPrioritySr'!$B$5:$T$566,'Route_Detail&amp;Reduction_Priority'!R$1,FALSE)="","",VLOOKUP($B177,'RouteDetail&amp;ReductionPrioritySr'!$B$5:$T$566,'Route_Detail&amp;Reduction_Priority'!R$1,FALSE)))</f>
        <v>-</v>
      </c>
      <c r="S177" s="365" t="str">
        <f>IF($B177="","",IF(VLOOKUP($B177,'RouteDetail&amp;ReductionPrioritySr'!$B$5:$T$566,'Route_Detail&amp;Reduction_Priority'!S$1,FALSE)="","",VLOOKUP($B177,'RouteDetail&amp;ReductionPrioritySr'!$B$5:$T$566,'Route_Detail&amp;Reduction_Priority'!S$1,FALSE)))</f>
        <v>-</v>
      </c>
      <c r="T177" s="363" t="str">
        <f>IF($B177="","",IF(VLOOKUP($B177,'RouteDetail&amp;ReductionPrioritySr'!$B$5:$T$566,'Route_Detail&amp;Reduction_Priority'!T$1,FALSE)="","",VLOOKUP($B177,'RouteDetail&amp;ReductionPrioritySr'!$B$5:$T$566,'Route_Detail&amp;Reduction_Priority'!T$1,FALSE)))</f>
        <v>-</v>
      </c>
      <c r="U177" s="348" t="str">
        <f>IF($B177="","",IF(VLOOKUP($B177,'RouteDetail&amp;ReductionPrioritySr'!$B$5:$AT$566,'Route_Detail&amp;Reduction_Priority'!U$1,FALSE)="","",VLOOKUP($B177,'RouteDetail&amp;ReductionPrioritySr'!$B$5:$AT$566,'Route_Detail&amp;Reduction_Priority'!U$1,FALSE)))</f>
        <v>Deleted</v>
      </c>
      <c r="V177" s="53" t="str">
        <f>IF($B177="","",IF(VLOOKUP($B177,'RouteDetail&amp;ReductionPrioritySr'!$B$5:$AT$566,'Route_Detail&amp;Reduction_Priority'!V$1,FALSE)=0,"",VLOOKUP($B177,'RouteDetail&amp;ReductionPrioritySr'!$B$5:$AT$566,'Route_Detail&amp;Reduction_Priority'!V$1,FALSE)))</f>
        <v>Restructure</v>
      </c>
      <c r="W177" s="358">
        <f>IF($B177="","",IF(VLOOKUP($B177,'RouteDetail&amp;ReductionPrioritySr'!$B$5:$AT$566,'Route_Detail&amp;Reduction_Priority'!W$1,FALSE)=0,"",VLOOKUP($B177,'RouteDetail&amp;ReductionPrioritySr'!$B$5:$AT$566,'Route_Detail&amp;Reduction_Priority'!W$1,FALSE)))</f>
        <v>42156</v>
      </c>
      <c r="X177" s="397" t="str">
        <f>IF($B177="","",IF(VLOOKUP($B177,'RouteDetail&amp;ReductionPrioritySr'!$B$5:$AT$566,'Route_Detail&amp;Reduction_Priority'!X$1,FALSE)="","",VLOOKUP($B177,'RouteDetail&amp;ReductionPrioritySr'!$B$5:$AT$566,'Route_Detail&amp;Reduction_Priority'!X$1,FALSE)))</f>
        <v>Delete</v>
      </c>
      <c r="Y177" s="110" t="str">
        <f>IF($B177="","",IF(VLOOKUP($B177,'RouteDetail&amp;ReductionPrioritySr'!$B$5:$AT$566,'Route_Detail&amp;Reduction_Priority'!Y$1,FALSE)="","",VLOOKUP($B177,'RouteDetail&amp;ReductionPrioritySr'!$B$5:$AT$566,'Route_Detail&amp;Reduction_Priority'!Y$1,FALSE)))</f>
        <v/>
      </c>
      <c r="Z177" s="365" t="str">
        <f>IF($B177="","",IF(VLOOKUP($B177,'RouteDetail&amp;ReductionPrioritySr'!$B$5:$AT$566,'Route_Detail&amp;Reduction_Priority'!Z$1,FALSE)="","",VLOOKUP($B177,'RouteDetail&amp;ReductionPrioritySr'!$B$5:$AT$566,'Route_Detail&amp;Reduction_Priority'!Z$1,FALSE)))</f>
        <v/>
      </c>
      <c r="AA177" s="365" t="str">
        <f>IF($B177="","",IF(VLOOKUP($B177,'RouteDetail&amp;ReductionPrioritySr'!$B$5:$AT$566,'Route_Detail&amp;Reduction_Priority'!AA$1,FALSE)="","",VLOOKUP($B177,'RouteDetail&amp;ReductionPrioritySr'!$B$5:$AT$566,'Route_Detail&amp;Reduction_Priority'!AA$1,FALSE)))</f>
        <v/>
      </c>
      <c r="AB177" s="365" t="str">
        <f>IF($B177="","",IF(VLOOKUP($B177,'RouteDetail&amp;ReductionPrioritySr'!$B$5:$AT$566,'Route_Detail&amp;Reduction_Priority'!AB$1,FALSE)="","",VLOOKUP($B177,'RouteDetail&amp;ReductionPrioritySr'!$B$5:$AT$566,'Route_Detail&amp;Reduction_Priority'!AB$1,FALSE)))</f>
        <v/>
      </c>
      <c r="AC177" s="365" t="str">
        <f>IF($B177="","",IF(VLOOKUP($B177,'RouteDetail&amp;ReductionPrioritySr'!$B$5:$AT$566,'Route_Detail&amp;Reduction_Priority'!AC$1,FALSE)="","",VLOOKUP($B177,'RouteDetail&amp;ReductionPrioritySr'!$B$5:$AT$566,'Route_Detail&amp;Reduction_Priority'!AC$1,FALSE)))</f>
        <v/>
      </c>
      <c r="AD177" s="350" t="str">
        <f>IF($B177="","",IF(VLOOKUP($B177,'RouteDetail&amp;ReductionPrioritySr'!$B$5:$AT$566,'Route_Detail&amp;Reduction_Priority'!AD$1,FALSE)=0,"",VLOOKUP($B177,'RouteDetail&amp;ReductionPrioritySr'!$B$5:$AT$566,'Route_Detail&amp;Reduction_Priority'!AD$1,FALSE)))</f>
        <v/>
      </c>
      <c r="AE177" s="397" t="str">
        <f>IF($B177="","",IF(VLOOKUP($B177,'RouteDetail&amp;ReductionPrioritySr'!$B$5:$AT$566,'Route_Detail&amp;Reduction_Priority'!AE$1,FALSE)=0,"",VLOOKUP($B177,'RouteDetail&amp;ReductionPrioritySr'!$B$5:$AT$566,'Route_Detail&amp;Reduction_Priority'!AE$1,FALSE)))</f>
        <v>At the Green Lake Park-and-Ride, use Sound Transit Route 542.
North of Green Lake Park-and-Ride, use revised Route 73 and connect with Sound Transit Route 542 in the University District.</v>
      </c>
    </row>
    <row r="178" spans="1:31" ht="15" customHeight="1" x14ac:dyDescent="0.25">
      <c r="A178">
        <v>156</v>
      </c>
      <c r="B178" s="110">
        <f>IF(HLOOKUP($C$3,'Route by Jurisdiction'!$A$1:$AP$214,A178,FALSE)="","",HLOOKUP($C$3,'Route by Jurisdiction'!$A$1:$AP$214,A178,FALSE))</f>
        <v>243</v>
      </c>
      <c r="C178" s="110" t="str">
        <f>IF($B178="","",IF(VLOOKUP($B178,'RouteDetail&amp;ReductionPrioritySr'!$B$5:$T$566,'Route_Detail&amp;Reduction_Priority'!C$1,FALSE)="","",VLOOKUP($B178,'RouteDetail&amp;ReductionPrioritySr'!$B$5:$T$566,'Route_Detail&amp;Reduction_Priority'!C$1,FALSE)))</f>
        <v>243*</v>
      </c>
      <c r="D178" s="71" t="str">
        <f>IF($B178="","",IF(VLOOKUP($B178,'RouteDetail&amp;ReductionPrioritySr'!$B$5:$T$566,'Route_Detail&amp;Reduction_Priority'!D$1,FALSE)="","",VLOOKUP($B178,'RouteDetail&amp;ReductionPrioritySr'!$B$5:$T$566,'Route_Detail&amp;Reduction_Priority'!D$1,FALSE)))</f>
        <v>Jackson Park - Bellevue</v>
      </c>
      <c r="E178" s="170">
        <f>IF($B178="","",IF(VLOOKUP($B178,'RouteDetail&amp;ReductionPrioritySr'!$B$5:$T$566,'Route_Detail&amp;Reduction_Priority'!E$1,FALSE)="","",VLOOKUP($B178,'RouteDetail&amp;ReductionPrioritySr'!$B$5:$T$566,'Route_Detail&amp;Reduction_Priority'!E$1,FALSE)))</f>
        <v>27.4</v>
      </c>
      <c r="F178" s="162">
        <f>IF($B178="","",IF(VLOOKUP($B178,'RouteDetail&amp;ReductionPrioritySr'!$B$5:$T$566,'Route_Detail&amp;Reduction_Priority'!F$1,FALSE)="","",VLOOKUP($B178,'RouteDetail&amp;ReductionPrioritySr'!$B$5:$T$566,'Route_Detail&amp;Reduction_Priority'!F$1,FALSE)))</f>
        <v>10.6</v>
      </c>
      <c r="G178" s="162" t="str">
        <f>IF($B178="","",IF(VLOOKUP($B178,'RouteDetail&amp;ReductionPrioritySr'!$B$5:$T$566,'Route_Detail&amp;Reduction_Priority'!G$1,FALSE)="","",VLOOKUP($B178,'RouteDetail&amp;ReductionPrioritySr'!$B$5:$T$566,'Route_Detail&amp;Reduction_Priority'!G$1,FALSE)))</f>
        <v xml:space="preserve"> </v>
      </c>
      <c r="H178" s="162" t="str">
        <f>IF($B178="","",IF(VLOOKUP($B178,'RouteDetail&amp;ReductionPrioritySr'!$B$5:$T$566,'Route_Detail&amp;Reduction_Priority'!H$1,FALSE)="","",VLOOKUP($B178,'RouteDetail&amp;ReductionPrioritySr'!$B$5:$T$566,'Route_Detail&amp;Reduction_Priority'!H$1,FALSE)))</f>
        <v xml:space="preserve"> </v>
      </c>
      <c r="I178" s="162" t="str">
        <f>IF($B178="","",IF(VLOOKUP($B178,'RouteDetail&amp;ReductionPrioritySr'!$B$5:$T$566,'Route_Detail&amp;Reduction_Priority'!I$1,FALSE)="","",VLOOKUP($B178,'RouteDetail&amp;ReductionPrioritySr'!$B$5:$T$566,'Route_Detail&amp;Reduction_Priority'!I$1,FALSE)))</f>
        <v xml:space="preserve"> </v>
      </c>
      <c r="J178" s="171" t="str">
        <f>IF($B178="","",IF(VLOOKUP($B178,'RouteDetail&amp;ReductionPrioritySr'!$B$5:$T$566,'Route_Detail&amp;Reduction_Priority'!J$1,FALSE)="","",VLOOKUP($B178,'RouteDetail&amp;ReductionPrioritySr'!$B$5:$T$566,'Route_Detail&amp;Reduction_Priority'!J$1,FALSE)))</f>
        <v xml:space="preserve"> </v>
      </c>
      <c r="K178" s="62" t="str">
        <f>IF($B178="","",IF(VLOOKUP($B178,'RouteDetail&amp;ReductionPrioritySr'!$B$5:$T$566,'Route_Detail&amp;Reduction_Priority'!K$1,FALSE)="","",VLOOKUP($B178,'RouteDetail&amp;ReductionPrioritySr'!$B$5:$T$566,'Route_Detail&amp;Reduction_Priority'!K$1,FALSE)))</f>
        <v>Peak</v>
      </c>
      <c r="L178" s="62" t="str">
        <f>IF($B178="","",IF(VLOOKUP($B178,'RouteDetail&amp;ReductionPrioritySr'!$B$5:$T$566,'Route_Detail&amp;Reduction_Priority'!L$1,FALSE)="","",VLOOKUP($B178,'RouteDetail&amp;ReductionPrioritySr'!$B$5:$T$566,'Route_Detail&amp;Reduction_Priority'!L$1,FALSE)))</f>
        <v>Peak</v>
      </c>
      <c r="M178" s="110" t="str">
        <f>IF($B178="","",IF(VLOOKUP($B178,'RouteDetail&amp;ReductionPrioritySr'!$B$5:$T$566,'Route_Detail&amp;Reduction_Priority'!M$1,FALSE)="","",VLOOKUP($B178,'RouteDetail&amp;ReductionPrioritySr'!$B$5:$T$566,'Route_Detail&amp;Reduction_Priority'!M$1,FALSE)))</f>
        <v>Yes</v>
      </c>
      <c r="N178" s="112" t="str">
        <f>IF($B178="","",IF(VLOOKUP($B178,'RouteDetail&amp;ReductionPrioritySr'!$B$5:$T$566,'Route_Detail&amp;Reduction_Priority'!N$1,FALSE)="","",VLOOKUP($B178,'RouteDetail&amp;ReductionPrioritySr'!$B$5:$T$566,'Route_Detail&amp;Reduction_Priority'!N$1,FALSE)))</f>
        <v>No</v>
      </c>
      <c r="O178" s="110" t="str">
        <f>IF($B178="","",IF(VLOOKUP($B178,'RouteDetail&amp;ReductionPrioritySr'!$B$5:$T$566,'Route_Detail&amp;Reduction_Priority'!O$1,FALSE)="","",VLOOKUP($B178,'RouteDetail&amp;ReductionPrioritySr'!$B$5:$T$566,'Route_Detail&amp;Reduction_Priority'!O$1,FALSE)))</f>
        <v>Peak</v>
      </c>
      <c r="P178" s="365" t="str">
        <f>IF($B178="","",IF(VLOOKUP($B178,'RouteDetail&amp;ReductionPrioritySr'!$B$5:$T$566,'Route_Detail&amp;Reduction_Priority'!P$1,FALSE)="","",VLOOKUP($B178,'RouteDetail&amp;ReductionPrioritySr'!$B$5:$T$566,'Route_Detail&amp;Reduction_Priority'!P$1,FALSE)))</f>
        <v>Peak</v>
      </c>
      <c r="Q178" s="112" t="str">
        <f>IF($B178="","",IF(VLOOKUP($B178,'RouteDetail&amp;ReductionPrioritySr'!$B$5:$T$566,'Route_Detail&amp;Reduction_Priority'!Q$1,FALSE)="","",VLOOKUP($B178,'RouteDetail&amp;ReductionPrioritySr'!$B$5:$T$566,'Route_Detail&amp;Reduction_Priority'!Q$1,FALSE)))</f>
        <v>Peak</v>
      </c>
      <c r="R178" s="110">
        <f>IF($B178="","",IF(VLOOKUP($B178,'RouteDetail&amp;ReductionPrioritySr'!$B$5:$T$566,'Route_Detail&amp;Reduction_Priority'!R$1,FALSE)="","",VLOOKUP($B178,'RouteDetail&amp;ReductionPrioritySr'!$B$5:$T$566,'Route_Detail&amp;Reduction_Priority'!R$1,FALSE)))</f>
        <v>1</v>
      </c>
      <c r="S178" s="365" t="str">
        <f>IF($B178="","",IF(VLOOKUP($B178,'RouteDetail&amp;ReductionPrioritySr'!$B$5:$T$566,'Route_Detail&amp;Reduction_Priority'!S$1,FALSE)="","",VLOOKUP($B178,'RouteDetail&amp;ReductionPrioritySr'!$B$5:$T$566,'Route_Detail&amp;Reduction_Priority'!S$1,FALSE)))</f>
        <v>-</v>
      </c>
      <c r="T178" s="363" t="str">
        <f>IF($B178="","",IF(VLOOKUP($B178,'RouteDetail&amp;ReductionPrioritySr'!$B$5:$T$566,'Route_Detail&amp;Reduction_Priority'!T$1,FALSE)="","",VLOOKUP($B178,'RouteDetail&amp;ReductionPrioritySr'!$B$5:$T$566,'Route_Detail&amp;Reduction_Priority'!T$1,FALSE)))</f>
        <v>-</v>
      </c>
      <c r="U178" s="348" t="str">
        <f>IF($B178="","",IF(VLOOKUP($B178,'RouteDetail&amp;ReductionPrioritySr'!$B$5:$AT$566,'Route_Detail&amp;Reduction_Priority'!U$1,FALSE)="","",VLOOKUP($B178,'RouteDetail&amp;ReductionPrioritySr'!$B$5:$AT$566,'Route_Detail&amp;Reduction_Priority'!U$1,FALSE)))</f>
        <v>Deleted</v>
      </c>
      <c r="V178" s="53" t="str">
        <f>IF($B178="","",IF(VLOOKUP($B178,'RouteDetail&amp;ReductionPrioritySr'!$B$5:$AT$566,'Route_Detail&amp;Reduction_Priority'!V$1,FALSE)=0,"",VLOOKUP($B178,'RouteDetail&amp;ReductionPrioritySr'!$B$5:$AT$566,'Route_Detail&amp;Reduction_Priority'!V$1,FALSE)))</f>
        <v>Lowest performing</v>
      </c>
      <c r="W178" s="358">
        <f>IF($B178="","",IF(VLOOKUP($B178,'RouteDetail&amp;ReductionPrioritySr'!$B$5:$AT$566,'Route_Detail&amp;Reduction_Priority'!W$1,FALSE)=0,"",VLOOKUP($B178,'RouteDetail&amp;ReductionPrioritySr'!$B$5:$AT$566,'Route_Detail&amp;Reduction_Priority'!W$1,FALSE)))</f>
        <v>41883</v>
      </c>
      <c r="X178" s="397" t="str">
        <f>IF($B178="","",IF(VLOOKUP($B178,'RouteDetail&amp;ReductionPrioritySr'!$B$5:$AT$566,'Route_Detail&amp;Reduction_Priority'!X$1,FALSE)="","",VLOOKUP($B178,'RouteDetail&amp;ReductionPrioritySr'!$B$5:$AT$566,'Route_Detail&amp;Reduction_Priority'!X$1,FALSE)))</f>
        <v>Delete</v>
      </c>
      <c r="Y178" s="110" t="str">
        <f>IF($B178="","",IF(VLOOKUP($B178,'RouteDetail&amp;ReductionPrioritySr'!$B$5:$AT$566,'Route_Detail&amp;Reduction_Priority'!Y$1,FALSE)="","",VLOOKUP($B178,'RouteDetail&amp;ReductionPrioritySr'!$B$5:$AT$566,'Route_Detail&amp;Reduction_Priority'!Y$1,FALSE)))</f>
        <v/>
      </c>
      <c r="Z178" s="365" t="str">
        <f>IF($B178="","",IF(VLOOKUP($B178,'RouteDetail&amp;ReductionPrioritySr'!$B$5:$AT$566,'Route_Detail&amp;Reduction_Priority'!Z$1,FALSE)="","",VLOOKUP($B178,'RouteDetail&amp;ReductionPrioritySr'!$B$5:$AT$566,'Route_Detail&amp;Reduction_Priority'!Z$1,FALSE)))</f>
        <v/>
      </c>
      <c r="AA178" s="365" t="str">
        <f>IF($B178="","",IF(VLOOKUP($B178,'RouteDetail&amp;ReductionPrioritySr'!$B$5:$AT$566,'Route_Detail&amp;Reduction_Priority'!AA$1,FALSE)="","",VLOOKUP($B178,'RouteDetail&amp;ReductionPrioritySr'!$B$5:$AT$566,'Route_Detail&amp;Reduction_Priority'!AA$1,FALSE)))</f>
        <v/>
      </c>
      <c r="AB178" s="365" t="str">
        <f>IF($B178="","",IF(VLOOKUP($B178,'RouteDetail&amp;ReductionPrioritySr'!$B$5:$AT$566,'Route_Detail&amp;Reduction_Priority'!AB$1,FALSE)="","",VLOOKUP($B178,'RouteDetail&amp;ReductionPrioritySr'!$B$5:$AT$566,'Route_Detail&amp;Reduction_Priority'!AB$1,FALSE)))</f>
        <v/>
      </c>
      <c r="AC178" s="365" t="str">
        <f>IF($B178="","",IF(VLOOKUP($B178,'RouteDetail&amp;ReductionPrioritySr'!$B$5:$AT$566,'Route_Detail&amp;Reduction_Priority'!AC$1,FALSE)="","",VLOOKUP($B178,'RouteDetail&amp;ReductionPrioritySr'!$B$5:$AT$566,'Route_Detail&amp;Reduction_Priority'!AC$1,FALSE)))</f>
        <v/>
      </c>
      <c r="AD178" s="350" t="str">
        <f>IF($B178="","",IF(VLOOKUP($B178,'RouteDetail&amp;ReductionPrioritySr'!$B$5:$AT$566,'Route_Detail&amp;Reduction_Priority'!AD$1,FALSE)=0,"",VLOOKUP($B178,'RouteDetail&amp;ReductionPrioritySr'!$B$5:$AT$566,'Route_Detail&amp;Reduction_Priority'!AD$1,FALSE)))</f>
        <v/>
      </c>
      <c r="AE178" s="397" t="str">
        <f>IF($B178="","",IF(VLOOKUP($B178,'RouteDetail&amp;ReductionPrioritySr'!$B$5:$AT$566,'Route_Detail&amp;Reduction_Priority'!AE$1,FALSE)=0,"",VLOOKUP($B178,'RouteDetail&amp;ReductionPrioritySr'!$B$5:$AT$566,'Route_Detail&amp;Reduction_Priority'!AE$1,FALSE)))</f>
        <v>Use revised Route 372 and connect to revised Route 271 in the University District.</v>
      </c>
    </row>
    <row r="179" spans="1:31" ht="15" customHeight="1" x14ac:dyDescent="0.25">
      <c r="A179">
        <v>157</v>
      </c>
      <c r="B179" s="110" t="str">
        <f>IF(HLOOKUP($C$3,'Route by Jurisdiction'!$A$1:$AP$214,A179,FALSE)="","",HLOOKUP($C$3,'Route by Jurisdiction'!$A$1:$AP$214,A179,FALSE))</f>
        <v>244EX</v>
      </c>
      <c r="C179" s="110" t="str">
        <f>IF($B179="","",IF(VLOOKUP($B179,'RouteDetail&amp;ReductionPrioritySr'!$B$5:$T$566,'Route_Detail&amp;Reduction_Priority'!C$1,FALSE)="","",VLOOKUP($B179,'RouteDetail&amp;ReductionPrioritySr'!$B$5:$T$566,'Route_Detail&amp;Reduction_Priority'!C$1,FALSE)))</f>
        <v>244EX</v>
      </c>
      <c r="D179" s="71" t="str">
        <f>IF($B179="","",IF(VLOOKUP($B179,'RouteDetail&amp;ReductionPrioritySr'!$B$5:$T$566,'Route_Detail&amp;Reduction_Priority'!D$1,FALSE)="","",VLOOKUP($B179,'RouteDetail&amp;ReductionPrioritySr'!$B$5:$T$566,'Route_Detail&amp;Reduction_Priority'!D$1,FALSE)))</f>
        <v>Kenmore - Overlake</v>
      </c>
      <c r="E179" s="170">
        <f>IF($B179="","",IF(VLOOKUP($B179,'RouteDetail&amp;ReductionPrioritySr'!$B$5:$T$566,'Route_Detail&amp;Reduction_Priority'!E$1,FALSE)="","",VLOOKUP($B179,'RouteDetail&amp;ReductionPrioritySr'!$B$5:$T$566,'Route_Detail&amp;Reduction_Priority'!E$1,FALSE)))</f>
        <v>12.4</v>
      </c>
      <c r="F179" s="162">
        <f>IF($B179="","",IF(VLOOKUP($B179,'RouteDetail&amp;ReductionPrioritySr'!$B$5:$T$566,'Route_Detail&amp;Reduction_Priority'!F$1,FALSE)="","",VLOOKUP($B179,'RouteDetail&amp;ReductionPrioritySr'!$B$5:$T$566,'Route_Detail&amp;Reduction_Priority'!F$1,FALSE)))</f>
        <v>5</v>
      </c>
      <c r="G179" s="162" t="str">
        <f>IF($B179="","",IF(VLOOKUP($B179,'RouteDetail&amp;ReductionPrioritySr'!$B$5:$T$566,'Route_Detail&amp;Reduction_Priority'!G$1,FALSE)="","",VLOOKUP($B179,'RouteDetail&amp;ReductionPrioritySr'!$B$5:$T$566,'Route_Detail&amp;Reduction_Priority'!G$1,FALSE)))</f>
        <v xml:space="preserve"> </v>
      </c>
      <c r="H179" s="162" t="str">
        <f>IF($B179="","",IF(VLOOKUP($B179,'RouteDetail&amp;ReductionPrioritySr'!$B$5:$T$566,'Route_Detail&amp;Reduction_Priority'!H$1,FALSE)="","",VLOOKUP($B179,'RouteDetail&amp;ReductionPrioritySr'!$B$5:$T$566,'Route_Detail&amp;Reduction_Priority'!H$1,FALSE)))</f>
        <v xml:space="preserve"> </v>
      </c>
      <c r="I179" s="162" t="str">
        <f>IF($B179="","",IF(VLOOKUP($B179,'RouteDetail&amp;ReductionPrioritySr'!$B$5:$T$566,'Route_Detail&amp;Reduction_Priority'!I$1,FALSE)="","",VLOOKUP($B179,'RouteDetail&amp;ReductionPrioritySr'!$B$5:$T$566,'Route_Detail&amp;Reduction_Priority'!I$1,FALSE)))</f>
        <v xml:space="preserve"> </v>
      </c>
      <c r="J179" s="171" t="str">
        <f>IF($B179="","",IF(VLOOKUP($B179,'RouteDetail&amp;ReductionPrioritySr'!$B$5:$T$566,'Route_Detail&amp;Reduction_Priority'!J$1,FALSE)="","",VLOOKUP($B179,'RouteDetail&amp;ReductionPrioritySr'!$B$5:$T$566,'Route_Detail&amp;Reduction_Priority'!J$1,FALSE)))</f>
        <v xml:space="preserve"> </v>
      </c>
      <c r="K179" s="62" t="str">
        <f>IF($B179="","",IF(VLOOKUP($B179,'RouteDetail&amp;ReductionPrioritySr'!$B$5:$T$566,'Route_Detail&amp;Reduction_Priority'!K$1,FALSE)="","",VLOOKUP($B179,'RouteDetail&amp;ReductionPrioritySr'!$B$5:$T$566,'Route_Detail&amp;Reduction_Priority'!K$1,FALSE)))</f>
        <v>Peak</v>
      </c>
      <c r="L179" s="62" t="str">
        <f>IF($B179="","",IF(VLOOKUP($B179,'RouteDetail&amp;ReductionPrioritySr'!$B$5:$T$566,'Route_Detail&amp;Reduction_Priority'!L$1,FALSE)="","",VLOOKUP($B179,'RouteDetail&amp;ReductionPrioritySr'!$B$5:$T$566,'Route_Detail&amp;Reduction_Priority'!L$1,FALSE)))</f>
        <v>Peak</v>
      </c>
      <c r="M179" s="110" t="str">
        <f>IF($B179="","",IF(VLOOKUP($B179,'RouteDetail&amp;ReductionPrioritySr'!$B$5:$T$566,'Route_Detail&amp;Reduction_Priority'!M$1,FALSE)="","",VLOOKUP($B179,'RouteDetail&amp;ReductionPrioritySr'!$B$5:$T$566,'Route_Detail&amp;Reduction_Priority'!M$1,FALSE)))</f>
        <v>Yes</v>
      </c>
      <c r="N179" s="112" t="str">
        <f>IF($B179="","",IF(VLOOKUP($B179,'RouteDetail&amp;ReductionPrioritySr'!$B$5:$T$566,'Route_Detail&amp;Reduction_Priority'!N$1,FALSE)="","",VLOOKUP($B179,'RouteDetail&amp;ReductionPrioritySr'!$B$5:$T$566,'Route_Detail&amp;Reduction_Priority'!N$1,FALSE)))</f>
        <v>No</v>
      </c>
      <c r="O179" s="110" t="str">
        <f>IF($B179="","",IF(VLOOKUP($B179,'RouteDetail&amp;ReductionPrioritySr'!$B$5:$T$566,'Route_Detail&amp;Reduction_Priority'!O$1,FALSE)="","",VLOOKUP($B179,'RouteDetail&amp;ReductionPrioritySr'!$B$5:$T$566,'Route_Detail&amp;Reduction_Priority'!O$1,FALSE)))</f>
        <v>Peak</v>
      </c>
      <c r="P179" s="365" t="str">
        <f>IF($B179="","",IF(VLOOKUP($B179,'RouteDetail&amp;ReductionPrioritySr'!$B$5:$T$566,'Route_Detail&amp;Reduction_Priority'!P$1,FALSE)="","",VLOOKUP($B179,'RouteDetail&amp;ReductionPrioritySr'!$B$5:$T$566,'Route_Detail&amp;Reduction_Priority'!P$1,FALSE)))</f>
        <v>Peak</v>
      </c>
      <c r="Q179" s="112" t="str">
        <f>IF($B179="","",IF(VLOOKUP($B179,'RouteDetail&amp;ReductionPrioritySr'!$B$5:$T$566,'Route_Detail&amp;Reduction_Priority'!Q$1,FALSE)="","",VLOOKUP($B179,'RouteDetail&amp;ReductionPrioritySr'!$B$5:$T$566,'Route_Detail&amp;Reduction_Priority'!Q$1,FALSE)))</f>
        <v>Peak</v>
      </c>
      <c r="R179" s="110">
        <f>IF($B179="","",IF(VLOOKUP($B179,'RouteDetail&amp;ReductionPrioritySr'!$B$5:$T$566,'Route_Detail&amp;Reduction_Priority'!R$1,FALSE)="","",VLOOKUP($B179,'RouteDetail&amp;ReductionPrioritySr'!$B$5:$T$566,'Route_Detail&amp;Reduction_Priority'!R$1,FALSE)))</f>
        <v>3</v>
      </c>
      <c r="S179" s="365" t="str">
        <f>IF($B179="","",IF(VLOOKUP($B179,'RouteDetail&amp;ReductionPrioritySr'!$B$5:$T$566,'Route_Detail&amp;Reduction_Priority'!S$1,FALSE)="","",VLOOKUP($B179,'RouteDetail&amp;ReductionPrioritySr'!$B$5:$T$566,'Route_Detail&amp;Reduction_Priority'!S$1,FALSE)))</f>
        <v>-</v>
      </c>
      <c r="T179" s="363" t="str">
        <f>IF($B179="","",IF(VLOOKUP($B179,'RouteDetail&amp;ReductionPrioritySr'!$B$5:$T$566,'Route_Detail&amp;Reduction_Priority'!T$1,FALSE)="","",VLOOKUP($B179,'RouteDetail&amp;ReductionPrioritySr'!$B$5:$T$566,'Route_Detail&amp;Reduction_Priority'!T$1,FALSE)))</f>
        <v>-</v>
      </c>
      <c r="U179" s="348" t="str">
        <f>IF($B179="","",IF(VLOOKUP($B179,'RouteDetail&amp;ReductionPrioritySr'!$B$5:$AT$566,'Route_Detail&amp;Reduction_Priority'!U$1,FALSE)="","",VLOOKUP($B179,'RouteDetail&amp;ReductionPrioritySr'!$B$5:$AT$566,'Route_Detail&amp;Reduction_Priority'!U$1,FALSE)))</f>
        <v>Deleted</v>
      </c>
      <c r="V179" s="53" t="str">
        <f>IF($B179="","",IF(VLOOKUP($B179,'RouteDetail&amp;ReductionPrioritySr'!$B$5:$AT$566,'Route_Detail&amp;Reduction_Priority'!V$1,FALSE)=0,"",VLOOKUP($B179,'RouteDetail&amp;ReductionPrioritySr'!$B$5:$AT$566,'Route_Detail&amp;Reduction_Priority'!V$1,FALSE)))</f>
        <v>Low performing</v>
      </c>
      <c r="W179" s="358">
        <f>IF($B179="","",IF(VLOOKUP($B179,'RouteDetail&amp;ReductionPrioritySr'!$B$5:$AT$566,'Route_Detail&amp;Reduction_Priority'!W$1,FALSE)=0,"",VLOOKUP($B179,'RouteDetail&amp;ReductionPrioritySr'!$B$5:$AT$566,'Route_Detail&amp;Reduction_Priority'!W$1,FALSE)))</f>
        <v>42248</v>
      </c>
      <c r="X179" s="397" t="str">
        <f>IF($B179="","",IF(VLOOKUP($B179,'RouteDetail&amp;ReductionPrioritySr'!$B$5:$AT$566,'Route_Detail&amp;Reduction_Priority'!X$1,FALSE)="","",VLOOKUP($B179,'RouteDetail&amp;ReductionPrioritySr'!$B$5:$AT$566,'Route_Detail&amp;Reduction_Priority'!X$1,FALSE)))</f>
        <v>Delete</v>
      </c>
      <c r="Y179" s="110" t="str">
        <f>IF($B179="","",IF(VLOOKUP($B179,'RouteDetail&amp;ReductionPrioritySr'!$B$5:$AT$566,'Route_Detail&amp;Reduction_Priority'!Y$1,FALSE)="","",VLOOKUP($B179,'RouteDetail&amp;ReductionPrioritySr'!$B$5:$AT$566,'Route_Detail&amp;Reduction_Priority'!Y$1,FALSE)))</f>
        <v/>
      </c>
      <c r="Z179" s="365" t="str">
        <f>IF($B179="","",IF(VLOOKUP($B179,'RouteDetail&amp;ReductionPrioritySr'!$B$5:$AT$566,'Route_Detail&amp;Reduction_Priority'!Z$1,FALSE)="","",VLOOKUP($B179,'RouteDetail&amp;ReductionPrioritySr'!$B$5:$AT$566,'Route_Detail&amp;Reduction_Priority'!Z$1,FALSE)))</f>
        <v/>
      </c>
      <c r="AA179" s="365" t="str">
        <f>IF($B179="","",IF(VLOOKUP($B179,'RouteDetail&amp;ReductionPrioritySr'!$B$5:$AT$566,'Route_Detail&amp;Reduction_Priority'!AA$1,FALSE)="","",VLOOKUP($B179,'RouteDetail&amp;ReductionPrioritySr'!$B$5:$AT$566,'Route_Detail&amp;Reduction_Priority'!AA$1,FALSE)))</f>
        <v/>
      </c>
      <c r="AB179" s="365" t="str">
        <f>IF($B179="","",IF(VLOOKUP($B179,'RouteDetail&amp;ReductionPrioritySr'!$B$5:$AT$566,'Route_Detail&amp;Reduction_Priority'!AB$1,FALSE)="","",VLOOKUP($B179,'RouteDetail&amp;ReductionPrioritySr'!$B$5:$AT$566,'Route_Detail&amp;Reduction_Priority'!AB$1,FALSE)))</f>
        <v/>
      </c>
      <c r="AC179" s="365" t="str">
        <f>IF($B179="","",IF(VLOOKUP($B179,'RouteDetail&amp;ReductionPrioritySr'!$B$5:$AT$566,'Route_Detail&amp;Reduction_Priority'!AC$1,FALSE)="","",VLOOKUP($B179,'RouteDetail&amp;ReductionPrioritySr'!$B$5:$AT$566,'Route_Detail&amp;Reduction_Priority'!AC$1,FALSE)))</f>
        <v/>
      </c>
      <c r="AD179" s="350" t="str">
        <f>IF($B179="","",IF(VLOOKUP($B179,'RouteDetail&amp;ReductionPrioritySr'!$B$5:$AT$566,'Route_Detail&amp;Reduction_Priority'!AD$1,FALSE)=0,"",VLOOKUP($B179,'RouteDetail&amp;ReductionPrioritySr'!$B$5:$AT$566,'Route_Detail&amp;Reduction_Priority'!AD$1,FALSE)))</f>
        <v/>
      </c>
      <c r="AE179" s="397" t="str">
        <f>IF($B179="","",IF(VLOOKUP($B179,'RouteDetail&amp;ReductionPrioritySr'!$B$5:$AT$566,'Route_Detail&amp;Reduction_Priority'!AE$1,FALSE)=0,"",VLOOKUP($B179,'RouteDetail&amp;ReductionPrioritySr'!$B$5:$AT$566,'Route_Detail&amp;Reduction_Priority'!AE$1,FALSE)))</f>
        <v>In Kenmore, use revised Route 342 and connect with Sound Transit routes 566 or 567 at the Bellevue Transit Center, or use revised Route 234 and connect with the RapidRide B Line (unchanged) on Rose Hill.</v>
      </c>
    </row>
    <row r="180" spans="1:31" ht="15" customHeight="1" x14ac:dyDescent="0.25">
      <c r="A180">
        <v>158</v>
      </c>
      <c r="B180" s="110">
        <f>IF(HLOOKUP($C$3,'Route by Jurisdiction'!$A$1:$AP$214,A180,FALSE)="","",HLOOKUP($C$3,'Route by Jurisdiction'!$A$1:$AP$214,A180,FALSE))</f>
        <v>245</v>
      </c>
      <c r="C180" s="110" t="str">
        <f>IF($B180="","",IF(VLOOKUP($B180,'RouteDetail&amp;ReductionPrioritySr'!$B$5:$T$566,'Route_Detail&amp;Reduction_Priority'!C$1,FALSE)="","",VLOOKUP($B180,'RouteDetail&amp;ReductionPrioritySr'!$B$5:$T$566,'Route_Detail&amp;Reduction_Priority'!C$1,FALSE)))</f>
        <v>245</v>
      </c>
      <c r="D180" s="71" t="str">
        <f>IF($B180="","",IF(VLOOKUP($B180,'RouteDetail&amp;ReductionPrioritySr'!$B$5:$T$566,'Route_Detail&amp;Reduction_Priority'!D$1,FALSE)="","",VLOOKUP($B180,'RouteDetail&amp;ReductionPrioritySr'!$B$5:$T$566,'Route_Detail&amp;Reduction_Priority'!D$1,FALSE)))</f>
        <v>Kirkland - Overlake - Factoria</v>
      </c>
      <c r="E180" s="170">
        <f>IF($B180="","",IF(VLOOKUP($B180,'RouteDetail&amp;ReductionPrioritySr'!$B$5:$T$566,'Route_Detail&amp;Reduction_Priority'!E$1,FALSE)="","",VLOOKUP($B180,'RouteDetail&amp;ReductionPrioritySr'!$B$5:$T$566,'Route_Detail&amp;Reduction_Priority'!E$1,FALSE)))</f>
        <v>24.9</v>
      </c>
      <c r="F180" s="162">
        <f>IF($B180="","",IF(VLOOKUP($B180,'RouteDetail&amp;ReductionPrioritySr'!$B$5:$T$566,'Route_Detail&amp;Reduction_Priority'!F$1,FALSE)="","",VLOOKUP($B180,'RouteDetail&amp;ReductionPrioritySr'!$B$5:$T$566,'Route_Detail&amp;Reduction_Priority'!F$1,FALSE)))</f>
        <v>7.4</v>
      </c>
      <c r="G180" s="162">
        <f>IF($B180="","",IF(VLOOKUP($B180,'RouteDetail&amp;ReductionPrioritySr'!$B$5:$T$566,'Route_Detail&amp;Reduction_Priority'!G$1,FALSE)="","",VLOOKUP($B180,'RouteDetail&amp;ReductionPrioritySr'!$B$5:$T$566,'Route_Detail&amp;Reduction_Priority'!G$1,FALSE)))</f>
        <v>24.2</v>
      </c>
      <c r="H180" s="162">
        <f>IF($B180="","",IF(VLOOKUP($B180,'RouteDetail&amp;ReductionPrioritySr'!$B$5:$T$566,'Route_Detail&amp;Reduction_Priority'!H$1,FALSE)="","",VLOOKUP($B180,'RouteDetail&amp;ReductionPrioritySr'!$B$5:$T$566,'Route_Detail&amp;Reduction_Priority'!H$1,FALSE)))</f>
        <v>7</v>
      </c>
      <c r="I180" s="162">
        <f>IF($B180="","",IF(VLOOKUP($B180,'RouteDetail&amp;ReductionPrioritySr'!$B$5:$T$566,'Route_Detail&amp;Reduction_Priority'!I$1,FALSE)="","",VLOOKUP($B180,'RouteDetail&amp;ReductionPrioritySr'!$B$5:$T$566,'Route_Detail&amp;Reduction_Priority'!I$1,FALSE)))</f>
        <v>16.7</v>
      </c>
      <c r="J180" s="171">
        <f>IF($B180="","",IF(VLOOKUP($B180,'RouteDetail&amp;ReductionPrioritySr'!$B$5:$T$566,'Route_Detail&amp;Reduction_Priority'!J$1,FALSE)="","",VLOOKUP($B180,'RouteDetail&amp;ReductionPrioritySr'!$B$5:$T$566,'Route_Detail&amp;Reduction_Priority'!J$1,FALSE)))</f>
        <v>4.5999999999999996</v>
      </c>
      <c r="K180" s="62">
        <f>IF($B180="","",IF(VLOOKUP($B180,'RouteDetail&amp;ReductionPrioritySr'!$B$5:$T$566,'Route_Detail&amp;Reduction_Priority'!K$1,FALSE)="","",VLOOKUP($B180,'RouteDetail&amp;ReductionPrioritySr'!$B$5:$T$566,'Route_Detail&amp;Reduction_Priority'!K$1,FALSE)))</f>
        <v>54</v>
      </c>
      <c r="L180" s="62" t="str">
        <f>IF($B180="","",IF(VLOOKUP($B180,'RouteDetail&amp;ReductionPrioritySr'!$B$5:$T$566,'Route_Detail&amp;Reduction_Priority'!L$1,FALSE)="","",VLOOKUP($B180,'RouteDetail&amp;ReductionPrioritySr'!$B$5:$T$566,'Route_Detail&amp;Reduction_Priority'!L$1,FALSE)))</f>
        <v>Very Frequent</v>
      </c>
      <c r="M180" s="110" t="str">
        <f>IF($B180="","",IF(VLOOKUP($B180,'RouteDetail&amp;ReductionPrioritySr'!$B$5:$T$566,'Route_Detail&amp;Reduction_Priority'!M$1,FALSE)="","",VLOOKUP($B180,'RouteDetail&amp;ReductionPrioritySr'!$B$5:$T$566,'Route_Detail&amp;Reduction_Priority'!M$1,FALSE)))</f>
        <v/>
      </c>
      <c r="N180" s="112" t="str">
        <f>IF($B180="","",IF(VLOOKUP($B180,'RouteDetail&amp;ReductionPrioritySr'!$B$5:$T$566,'Route_Detail&amp;Reduction_Priority'!N$1,FALSE)="","",VLOOKUP($B180,'RouteDetail&amp;ReductionPrioritySr'!$B$5:$T$566,'Route_Detail&amp;Reduction_Priority'!N$1,FALSE)))</f>
        <v/>
      </c>
      <c r="O180" s="110" t="str">
        <f>IF($B180="","",IF(VLOOKUP($B180,'RouteDetail&amp;ReductionPrioritySr'!$B$5:$T$566,'Route_Detail&amp;Reduction_Priority'!O$1,FALSE)="","",VLOOKUP($B180,'RouteDetail&amp;ReductionPrioritySr'!$B$5:$T$566,'Route_Detail&amp;Reduction_Priority'!O$1,FALSE)))</f>
        <v>At</v>
      </c>
      <c r="P180" s="365" t="str">
        <f>IF($B180="","",IF(VLOOKUP($B180,'RouteDetail&amp;ReductionPrioritySr'!$B$5:$T$566,'Route_Detail&amp;Reduction_Priority'!P$1,FALSE)="","",VLOOKUP($B180,'RouteDetail&amp;ReductionPrioritySr'!$B$5:$T$566,'Route_Detail&amp;Reduction_Priority'!P$1,FALSE)))</f>
        <v>At</v>
      </c>
      <c r="Q180" s="112" t="str">
        <f>IF($B180="","",IF(VLOOKUP($B180,'RouteDetail&amp;ReductionPrioritySr'!$B$5:$T$566,'Route_Detail&amp;Reduction_Priority'!Q$1,FALSE)="","",VLOOKUP($B180,'RouteDetail&amp;ReductionPrioritySr'!$B$5:$T$566,'Route_Detail&amp;Reduction_Priority'!Q$1,FALSE)))</f>
        <v>At</v>
      </c>
      <c r="R180" s="110" t="str">
        <f>IF($B180="","",IF(VLOOKUP($B180,'RouteDetail&amp;ReductionPrioritySr'!$B$5:$T$566,'Route_Detail&amp;Reduction_Priority'!R$1,FALSE)="","",VLOOKUP($B180,'RouteDetail&amp;ReductionPrioritySr'!$B$5:$T$566,'Route_Detail&amp;Reduction_Priority'!R$1,FALSE)))</f>
        <v>-</v>
      </c>
      <c r="S180" s="365" t="str">
        <f>IF($B180="","",IF(VLOOKUP($B180,'RouteDetail&amp;ReductionPrioritySr'!$B$5:$T$566,'Route_Detail&amp;Reduction_Priority'!S$1,FALSE)="","",VLOOKUP($B180,'RouteDetail&amp;ReductionPrioritySr'!$B$5:$T$566,'Route_Detail&amp;Reduction_Priority'!S$1,FALSE)))</f>
        <v>-</v>
      </c>
      <c r="T180" s="363" t="str">
        <f>IF($B180="","",IF(VLOOKUP($B180,'RouteDetail&amp;ReductionPrioritySr'!$B$5:$T$566,'Route_Detail&amp;Reduction_Priority'!T$1,FALSE)="","",VLOOKUP($B180,'RouteDetail&amp;ReductionPrioritySr'!$B$5:$T$566,'Route_Detail&amp;Reduction_Priority'!T$1,FALSE)))</f>
        <v>-</v>
      </c>
      <c r="U180" s="348" t="str">
        <f>IF($B180="","",IF(VLOOKUP($B180,'RouteDetail&amp;ReductionPrioritySr'!$B$5:$AT$566,'Route_Detail&amp;Reduction_Priority'!U$1,FALSE)="","",VLOOKUP($B180,'RouteDetail&amp;ReductionPrioritySr'!$B$5:$AT$566,'Route_Detail&amp;Reduction_Priority'!U$1,FALSE)))</f>
        <v>Unchanged</v>
      </c>
      <c r="V180" s="53" t="str">
        <f>IF($B180="","",IF(VLOOKUP($B180,'RouteDetail&amp;ReductionPrioritySr'!$B$5:$AT$566,'Route_Detail&amp;Reduction_Priority'!V$1,FALSE)=0,"",VLOOKUP($B180,'RouteDetail&amp;ReductionPrioritySr'!$B$5:$AT$566,'Route_Detail&amp;Reduction_Priority'!V$1,FALSE)))</f>
        <v/>
      </c>
      <c r="W180" s="358" t="str">
        <f>IF($B180="","",IF(VLOOKUP($B180,'RouteDetail&amp;ReductionPrioritySr'!$B$5:$AT$566,'Route_Detail&amp;Reduction_Priority'!W$1,FALSE)=0,"",VLOOKUP($B180,'RouteDetail&amp;ReductionPrioritySr'!$B$5:$AT$566,'Route_Detail&amp;Reduction_Priority'!W$1,FALSE)))</f>
        <v>N/A</v>
      </c>
      <c r="X180" s="397" t="str">
        <f>IF($B180="","",IF(VLOOKUP($B180,'RouteDetail&amp;ReductionPrioritySr'!$B$5:$AT$566,'Route_Detail&amp;Reduction_Priority'!X$1,FALSE)="","",VLOOKUP($B180,'RouteDetail&amp;ReductionPrioritySr'!$B$5:$AT$566,'Route_Detail&amp;Reduction_Priority'!X$1,FALSE)))</f>
        <v>Unchanged</v>
      </c>
      <c r="Y180" s="110">
        <f>IF($B180="","",IF(VLOOKUP($B180,'RouteDetail&amp;ReductionPrioritySr'!$B$5:$AT$566,'Route_Detail&amp;Reduction_Priority'!Y$1,FALSE)="","",VLOOKUP($B180,'RouteDetail&amp;ReductionPrioritySr'!$B$5:$AT$566,'Route_Detail&amp;Reduction_Priority'!Y$1,FALSE)))</f>
        <v>15</v>
      </c>
      <c r="Z180" s="365">
        <f>IF($B180="","",IF(VLOOKUP($B180,'RouteDetail&amp;ReductionPrioritySr'!$B$5:$AT$566,'Route_Detail&amp;Reduction_Priority'!Z$1,FALSE)="","",VLOOKUP($B180,'RouteDetail&amp;ReductionPrioritySr'!$B$5:$AT$566,'Route_Detail&amp;Reduction_Priority'!Z$1,FALSE)))</f>
        <v>15</v>
      </c>
      <c r="AA180" s="365" t="str">
        <f>IF($B180="","",IF(VLOOKUP($B180,'RouteDetail&amp;ReductionPrioritySr'!$B$5:$AT$566,'Route_Detail&amp;Reduction_Priority'!AA$1,FALSE)="","",VLOOKUP($B180,'RouteDetail&amp;ReductionPrioritySr'!$B$5:$AT$566,'Route_Detail&amp;Reduction_Priority'!AA$1,FALSE)))</f>
        <v>30-60</v>
      </c>
      <c r="AB180" s="365">
        <f>IF($B180="","",IF(VLOOKUP($B180,'RouteDetail&amp;ReductionPrioritySr'!$B$5:$AT$566,'Route_Detail&amp;Reduction_Priority'!AB$1,FALSE)="","",VLOOKUP($B180,'RouteDetail&amp;ReductionPrioritySr'!$B$5:$AT$566,'Route_Detail&amp;Reduction_Priority'!AB$1,FALSE)))</f>
        <v>30</v>
      </c>
      <c r="AC180" s="365">
        <f>IF($B180="","",IF(VLOOKUP($B180,'RouteDetail&amp;ReductionPrioritySr'!$B$5:$AT$566,'Route_Detail&amp;Reduction_Priority'!AC$1,FALSE)="","",VLOOKUP($B180,'RouteDetail&amp;ReductionPrioritySr'!$B$5:$AT$566,'Route_Detail&amp;Reduction_Priority'!AC$1,FALSE)))</f>
        <v>30</v>
      </c>
      <c r="AD180" s="350" t="str">
        <f>IF($B180="","",IF(VLOOKUP($B180,'RouteDetail&amp;ReductionPrioritySr'!$B$5:$AT$566,'Route_Detail&amp;Reduction_Priority'!AD$1,FALSE)=0,"",VLOOKUP($B180,'RouteDetail&amp;ReductionPrioritySr'!$B$5:$AT$566,'Route_Detail&amp;Reduction_Priority'!AD$1,FALSE)))</f>
        <v>Before 11:00 PM</v>
      </c>
      <c r="AE180" s="397" t="str">
        <f>IF($B180="","",IF(VLOOKUP($B180,'RouteDetail&amp;ReductionPrioritySr'!$B$5:$AT$566,'Route_Detail&amp;Reduction_Priority'!AE$1,FALSE)=0,"",VLOOKUP($B180,'RouteDetail&amp;ReductionPrioritySr'!$B$5:$AT$566,'Route_Detail&amp;Reduction_Priority'!AE$1,FALSE)))</f>
        <v/>
      </c>
    </row>
    <row r="181" spans="1:31" ht="15" customHeight="1" x14ac:dyDescent="0.25">
      <c r="A181">
        <v>159</v>
      </c>
      <c r="B181" s="110">
        <f>IF(HLOOKUP($C$3,'Route by Jurisdiction'!$A$1:$AP$214,A181,FALSE)="","",HLOOKUP($C$3,'Route by Jurisdiction'!$A$1:$AP$214,A181,FALSE))</f>
        <v>246</v>
      </c>
      <c r="C181" s="110" t="str">
        <f>IF($B181="","",IF(VLOOKUP($B181,'RouteDetail&amp;ReductionPrioritySr'!$B$5:$T$566,'Route_Detail&amp;Reduction_Priority'!C$1,FALSE)="","",VLOOKUP($B181,'RouteDetail&amp;ReductionPrioritySr'!$B$5:$T$566,'Route_Detail&amp;Reduction_Priority'!C$1,FALSE)))</f>
        <v>246</v>
      </c>
      <c r="D181" s="71" t="str">
        <f>IF($B181="","",IF(VLOOKUP($B181,'RouteDetail&amp;ReductionPrioritySr'!$B$5:$T$566,'Route_Detail&amp;Reduction_Priority'!D$1,FALSE)="","",VLOOKUP($B181,'RouteDetail&amp;ReductionPrioritySr'!$B$5:$T$566,'Route_Detail&amp;Reduction_Priority'!D$1,FALSE)))</f>
        <v>Eastgate - Factoria - Bellevue</v>
      </c>
      <c r="E181" s="170">
        <f>IF($B181="","",IF(VLOOKUP($B181,'RouteDetail&amp;ReductionPrioritySr'!$B$5:$T$566,'Route_Detail&amp;Reduction_Priority'!E$1,FALSE)="","",VLOOKUP($B181,'RouteDetail&amp;ReductionPrioritySr'!$B$5:$T$566,'Route_Detail&amp;Reduction_Priority'!E$1,FALSE)))</f>
        <v>11.6</v>
      </c>
      <c r="F181" s="162">
        <f>IF($B181="","",IF(VLOOKUP($B181,'RouteDetail&amp;ReductionPrioritySr'!$B$5:$T$566,'Route_Detail&amp;Reduction_Priority'!F$1,FALSE)="","",VLOOKUP($B181,'RouteDetail&amp;ReductionPrioritySr'!$B$5:$T$566,'Route_Detail&amp;Reduction_Priority'!F$1,FALSE)))</f>
        <v>2.6</v>
      </c>
      <c r="G181" s="162">
        <f>IF($B181="","",IF(VLOOKUP($B181,'RouteDetail&amp;ReductionPrioritySr'!$B$5:$T$566,'Route_Detail&amp;Reduction_Priority'!G$1,FALSE)="","",VLOOKUP($B181,'RouteDetail&amp;ReductionPrioritySr'!$B$5:$T$566,'Route_Detail&amp;Reduction_Priority'!G$1,FALSE)))</f>
        <v>12.3</v>
      </c>
      <c r="H181" s="162">
        <f>IF($B181="","",IF(VLOOKUP($B181,'RouteDetail&amp;ReductionPrioritySr'!$B$5:$T$566,'Route_Detail&amp;Reduction_Priority'!H$1,FALSE)="","",VLOOKUP($B181,'RouteDetail&amp;ReductionPrioritySr'!$B$5:$T$566,'Route_Detail&amp;Reduction_Priority'!H$1,FALSE)))</f>
        <v>2.7</v>
      </c>
      <c r="I181" s="162" t="str">
        <f>IF($B181="","",IF(VLOOKUP($B181,'RouteDetail&amp;ReductionPrioritySr'!$B$5:$T$566,'Route_Detail&amp;Reduction_Priority'!I$1,FALSE)="","",VLOOKUP($B181,'RouteDetail&amp;ReductionPrioritySr'!$B$5:$T$566,'Route_Detail&amp;Reduction_Priority'!I$1,FALSE)))</f>
        <v xml:space="preserve"> </v>
      </c>
      <c r="J181" s="171" t="str">
        <f>IF($B181="","",IF(VLOOKUP($B181,'RouteDetail&amp;ReductionPrioritySr'!$B$5:$T$566,'Route_Detail&amp;Reduction_Priority'!J$1,FALSE)="","",VLOOKUP($B181,'RouteDetail&amp;ReductionPrioritySr'!$B$5:$T$566,'Route_Detail&amp;Reduction_Priority'!J$1,FALSE)))</f>
        <v xml:space="preserve"> </v>
      </c>
      <c r="K181" s="62">
        <f>IF($B181="","",IF(VLOOKUP($B181,'RouteDetail&amp;ReductionPrioritySr'!$B$5:$T$566,'Route_Detail&amp;Reduction_Priority'!K$1,FALSE)="","",VLOOKUP($B181,'RouteDetail&amp;ReductionPrioritySr'!$B$5:$T$566,'Route_Detail&amp;Reduction_Priority'!K$1,FALSE)))</f>
        <v>28</v>
      </c>
      <c r="L181" s="62" t="str">
        <f>IF($B181="","",IF(VLOOKUP($B181,'RouteDetail&amp;ReductionPrioritySr'!$B$5:$T$566,'Route_Detail&amp;Reduction_Priority'!L$1,FALSE)="","",VLOOKUP($B181,'RouteDetail&amp;ReductionPrioritySr'!$B$5:$T$566,'Route_Detail&amp;Reduction_Priority'!L$1,FALSE)))</f>
        <v>Local</v>
      </c>
      <c r="M181" s="110" t="str">
        <f>IF($B181="","",IF(VLOOKUP($B181,'RouteDetail&amp;ReductionPrioritySr'!$B$5:$T$566,'Route_Detail&amp;Reduction_Priority'!M$1,FALSE)="","",VLOOKUP($B181,'RouteDetail&amp;ReductionPrioritySr'!$B$5:$T$566,'Route_Detail&amp;Reduction_Priority'!M$1,FALSE)))</f>
        <v/>
      </c>
      <c r="N181" s="112" t="str">
        <f>IF($B181="","",IF(VLOOKUP($B181,'RouteDetail&amp;ReductionPrioritySr'!$B$5:$T$566,'Route_Detail&amp;Reduction_Priority'!N$1,FALSE)="","",VLOOKUP($B181,'RouteDetail&amp;ReductionPrioritySr'!$B$5:$T$566,'Route_Detail&amp;Reduction_Priority'!N$1,FALSE)))</f>
        <v/>
      </c>
      <c r="O181" s="110" t="str">
        <f>IF($B181="","",IF(VLOOKUP($B181,'RouteDetail&amp;ReductionPrioritySr'!$B$5:$T$566,'Route_Detail&amp;Reduction_Priority'!O$1,FALSE)="","",VLOOKUP($B181,'RouteDetail&amp;ReductionPrioritySr'!$B$5:$T$566,'Route_Detail&amp;Reduction_Priority'!O$1,FALSE)))</f>
        <v>At</v>
      </c>
      <c r="P181" s="365" t="str">
        <f>IF($B181="","",IF(VLOOKUP($B181,'RouteDetail&amp;ReductionPrioritySr'!$B$5:$T$566,'Route_Detail&amp;Reduction_Priority'!P$1,FALSE)="","",VLOOKUP($B181,'RouteDetail&amp;ReductionPrioritySr'!$B$5:$T$566,'Route_Detail&amp;Reduction_Priority'!P$1,FALSE)))</f>
        <v>Below</v>
      </c>
      <c r="Q181" s="112" t="str">
        <f>IF($B181="","",IF(VLOOKUP($B181,'RouteDetail&amp;ReductionPrioritySr'!$B$5:$T$566,'Route_Detail&amp;Reduction_Priority'!Q$1,FALSE)="","",VLOOKUP($B181,'RouteDetail&amp;ReductionPrioritySr'!$B$5:$T$566,'Route_Detail&amp;Reduction_Priority'!Q$1,FALSE)))</f>
        <v>At</v>
      </c>
      <c r="R181" s="110">
        <f>IF($B181="","",IF(VLOOKUP($B181,'RouteDetail&amp;ReductionPrioritySr'!$B$5:$T$566,'Route_Detail&amp;Reduction_Priority'!R$1,FALSE)="","",VLOOKUP($B181,'RouteDetail&amp;ReductionPrioritySr'!$B$5:$T$566,'Route_Detail&amp;Reduction_Priority'!R$1,FALSE)))</f>
        <v>1</v>
      </c>
      <c r="S181" s="365" t="str">
        <f>IF($B181="","",IF(VLOOKUP($B181,'RouteDetail&amp;ReductionPrioritySr'!$B$5:$T$566,'Route_Detail&amp;Reduction_Priority'!S$1,FALSE)="","",VLOOKUP($B181,'RouteDetail&amp;ReductionPrioritySr'!$B$5:$T$566,'Route_Detail&amp;Reduction_Priority'!S$1,FALSE)))</f>
        <v>-</v>
      </c>
      <c r="T181" s="363" t="str">
        <f>IF($B181="","",IF(VLOOKUP($B181,'RouteDetail&amp;ReductionPrioritySr'!$B$5:$T$566,'Route_Detail&amp;Reduction_Priority'!T$1,FALSE)="","",VLOOKUP($B181,'RouteDetail&amp;ReductionPrioritySr'!$B$5:$T$566,'Route_Detail&amp;Reduction_Priority'!T$1,FALSE)))</f>
        <v>-</v>
      </c>
      <c r="U181" s="348" t="str">
        <f>IF($B181="","",IF(VLOOKUP($B181,'RouteDetail&amp;ReductionPrioritySr'!$B$5:$AT$566,'Route_Detail&amp;Reduction_Priority'!U$1,FALSE)="","",VLOOKUP($B181,'RouteDetail&amp;ReductionPrioritySr'!$B$5:$AT$566,'Route_Detail&amp;Reduction_Priority'!U$1,FALSE)))</f>
        <v>Unchanged</v>
      </c>
      <c r="V181" s="53" t="str">
        <f>IF($B181="","",IF(VLOOKUP($B181,'RouteDetail&amp;ReductionPrioritySr'!$B$5:$AT$566,'Route_Detail&amp;Reduction_Priority'!V$1,FALSE)=0,"",VLOOKUP($B181,'RouteDetail&amp;ReductionPrioritySr'!$B$5:$AT$566,'Route_Detail&amp;Reduction_Priority'!V$1,FALSE)))</f>
        <v/>
      </c>
      <c r="W181" s="358" t="str">
        <f>IF($B181="","",IF(VLOOKUP($B181,'RouteDetail&amp;ReductionPrioritySr'!$B$5:$AT$566,'Route_Detail&amp;Reduction_Priority'!W$1,FALSE)=0,"",VLOOKUP($B181,'RouteDetail&amp;ReductionPrioritySr'!$B$5:$AT$566,'Route_Detail&amp;Reduction_Priority'!W$1,FALSE)))</f>
        <v>N/A</v>
      </c>
      <c r="X181" s="397" t="str">
        <f>IF($B181="","",IF(VLOOKUP($B181,'RouteDetail&amp;ReductionPrioritySr'!$B$5:$AT$566,'Route_Detail&amp;Reduction_Priority'!X$1,FALSE)="","",VLOOKUP($B181,'RouteDetail&amp;ReductionPrioritySr'!$B$5:$AT$566,'Route_Detail&amp;Reduction_Priority'!X$1,FALSE)))</f>
        <v>Unchanged</v>
      </c>
      <c r="Y181" s="110">
        <f>IF($B181="","",IF(VLOOKUP($B181,'RouteDetail&amp;ReductionPrioritySr'!$B$5:$AT$566,'Route_Detail&amp;Reduction_Priority'!Y$1,FALSE)="","",VLOOKUP($B181,'RouteDetail&amp;ReductionPrioritySr'!$B$5:$AT$566,'Route_Detail&amp;Reduction_Priority'!Y$1,FALSE)))</f>
        <v>60</v>
      </c>
      <c r="Z181" s="365">
        <f>IF($B181="","",IF(VLOOKUP($B181,'RouteDetail&amp;ReductionPrioritySr'!$B$5:$AT$566,'Route_Detail&amp;Reduction_Priority'!Z$1,FALSE)="","",VLOOKUP($B181,'RouteDetail&amp;ReductionPrioritySr'!$B$5:$AT$566,'Route_Detail&amp;Reduction_Priority'!Z$1,FALSE)))</f>
        <v>60</v>
      </c>
      <c r="AA181" s="365" t="str">
        <f>IF($B181="","",IF(VLOOKUP($B181,'RouteDetail&amp;ReductionPrioritySr'!$B$5:$AT$566,'Route_Detail&amp;Reduction_Priority'!AA$1,FALSE)="","",VLOOKUP($B181,'RouteDetail&amp;ReductionPrioritySr'!$B$5:$AT$566,'Route_Detail&amp;Reduction_Priority'!AA$1,FALSE)))</f>
        <v/>
      </c>
      <c r="AB181" s="365" t="str">
        <f>IF($B181="","",IF(VLOOKUP($B181,'RouteDetail&amp;ReductionPrioritySr'!$B$5:$AT$566,'Route_Detail&amp;Reduction_Priority'!AB$1,FALSE)="","",VLOOKUP($B181,'RouteDetail&amp;ReductionPrioritySr'!$B$5:$AT$566,'Route_Detail&amp;Reduction_Priority'!AB$1,FALSE)))</f>
        <v/>
      </c>
      <c r="AC181" s="365" t="str">
        <f>IF($B181="","",IF(VLOOKUP($B181,'RouteDetail&amp;ReductionPrioritySr'!$B$5:$AT$566,'Route_Detail&amp;Reduction_Priority'!AC$1,FALSE)="","",VLOOKUP($B181,'RouteDetail&amp;ReductionPrioritySr'!$B$5:$AT$566,'Route_Detail&amp;Reduction_Priority'!AC$1,FALSE)))</f>
        <v/>
      </c>
      <c r="AD181" s="350" t="str">
        <f>IF($B181="","",IF(VLOOKUP($B181,'RouteDetail&amp;ReductionPrioritySr'!$B$5:$AT$566,'Route_Detail&amp;Reduction_Priority'!AD$1,FALSE)=0,"",VLOOKUP($B181,'RouteDetail&amp;ReductionPrioritySr'!$B$5:$AT$566,'Route_Detail&amp;Reduction_Priority'!AD$1,FALSE)))</f>
        <v>Before 6:00 PM</v>
      </c>
      <c r="AE181" s="397" t="str">
        <f>IF($B181="","",IF(VLOOKUP($B181,'RouteDetail&amp;ReductionPrioritySr'!$B$5:$AT$566,'Route_Detail&amp;Reduction_Priority'!AE$1,FALSE)=0,"",VLOOKUP($B181,'RouteDetail&amp;ReductionPrioritySr'!$B$5:$AT$566,'Route_Detail&amp;Reduction_Priority'!AE$1,FALSE)))</f>
        <v/>
      </c>
    </row>
    <row r="182" spans="1:31" ht="15" customHeight="1" x14ac:dyDescent="0.25">
      <c r="A182">
        <v>160</v>
      </c>
      <c r="B182" s="110">
        <f>IF(HLOOKUP($C$3,'Route by Jurisdiction'!$A$1:$AP$214,A182,FALSE)="","",HLOOKUP($C$3,'Route by Jurisdiction'!$A$1:$AP$214,A182,FALSE))</f>
        <v>248</v>
      </c>
      <c r="C182" s="110" t="str">
        <f>IF($B182="","",IF(VLOOKUP($B182,'RouteDetail&amp;ReductionPrioritySr'!$B$5:$T$566,'Route_Detail&amp;Reduction_Priority'!C$1,FALSE)="","",VLOOKUP($B182,'RouteDetail&amp;ReductionPrioritySr'!$B$5:$T$566,'Route_Detail&amp;Reduction_Priority'!C$1,FALSE)))</f>
        <v>246</v>
      </c>
      <c r="D182" s="71" t="str">
        <f>IF($B182="","",IF(VLOOKUP($B182,'RouteDetail&amp;ReductionPrioritySr'!$B$5:$T$566,'Route_Detail&amp;Reduction_Priority'!D$1,FALSE)="","",VLOOKUP($B182,'RouteDetail&amp;ReductionPrioritySr'!$B$5:$T$566,'Route_Detail&amp;Reduction_Priority'!D$1,FALSE)))</f>
        <v>Eastgate - Factoria - Bellevue</v>
      </c>
      <c r="E182" s="170">
        <f>IF($B182="","",IF(VLOOKUP($B182,'RouteDetail&amp;ReductionPrioritySr'!$B$5:$T$566,'Route_Detail&amp;Reduction_Priority'!E$1,FALSE)="","",VLOOKUP($B182,'RouteDetail&amp;ReductionPrioritySr'!$B$5:$T$566,'Route_Detail&amp;Reduction_Priority'!E$1,FALSE)))</f>
        <v>11.6</v>
      </c>
      <c r="F182" s="162">
        <f>IF($B182="","",IF(VLOOKUP($B182,'RouteDetail&amp;ReductionPrioritySr'!$B$5:$T$566,'Route_Detail&amp;Reduction_Priority'!F$1,FALSE)="","",VLOOKUP($B182,'RouteDetail&amp;ReductionPrioritySr'!$B$5:$T$566,'Route_Detail&amp;Reduction_Priority'!F$1,FALSE)))</f>
        <v>2.6</v>
      </c>
      <c r="G182" s="162">
        <f>IF($B182="","",IF(VLOOKUP($B182,'RouteDetail&amp;ReductionPrioritySr'!$B$5:$T$566,'Route_Detail&amp;Reduction_Priority'!G$1,FALSE)="","",VLOOKUP($B182,'RouteDetail&amp;ReductionPrioritySr'!$B$5:$T$566,'Route_Detail&amp;Reduction_Priority'!G$1,FALSE)))</f>
        <v>12.3</v>
      </c>
      <c r="H182" s="162">
        <f>IF($B182="","",IF(VLOOKUP($B182,'RouteDetail&amp;ReductionPrioritySr'!$B$5:$T$566,'Route_Detail&amp;Reduction_Priority'!H$1,FALSE)="","",VLOOKUP($B182,'RouteDetail&amp;ReductionPrioritySr'!$B$5:$T$566,'Route_Detail&amp;Reduction_Priority'!H$1,FALSE)))</f>
        <v>2.7</v>
      </c>
      <c r="I182" s="162" t="str">
        <f>IF($B182="","",IF(VLOOKUP($B182,'RouteDetail&amp;ReductionPrioritySr'!$B$5:$T$566,'Route_Detail&amp;Reduction_Priority'!I$1,FALSE)="","",VLOOKUP($B182,'RouteDetail&amp;ReductionPrioritySr'!$B$5:$T$566,'Route_Detail&amp;Reduction_Priority'!I$1,FALSE)))</f>
        <v xml:space="preserve"> </v>
      </c>
      <c r="J182" s="171" t="str">
        <f>IF($B182="","",IF(VLOOKUP($B182,'RouteDetail&amp;ReductionPrioritySr'!$B$5:$T$566,'Route_Detail&amp;Reduction_Priority'!J$1,FALSE)="","",VLOOKUP($B182,'RouteDetail&amp;ReductionPrioritySr'!$B$5:$T$566,'Route_Detail&amp;Reduction_Priority'!J$1,FALSE)))</f>
        <v xml:space="preserve"> </v>
      </c>
      <c r="K182" s="62">
        <f>IF($B182="","",IF(VLOOKUP($B182,'RouteDetail&amp;ReductionPrioritySr'!$B$5:$T$566,'Route_Detail&amp;Reduction_Priority'!K$1,FALSE)="","",VLOOKUP($B182,'RouteDetail&amp;ReductionPrioritySr'!$B$5:$T$566,'Route_Detail&amp;Reduction_Priority'!K$1,FALSE)))</f>
        <v>28</v>
      </c>
      <c r="L182" s="62" t="str">
        <f>IF($B182="","",IF(VLOOKUP($B182,'RouteDetail&amp;ReductionPrioritySr'!$B$5:$T$566,'Route_Detail&amp;Reduction_Priority'!L$1,FALSE)="","",VLOOKUP($B182,'RouteDetail&amp;ReductionPrioritySr'!$B$5:$T$566,'Route_Detail&amp;Reduction_Priority'!L$1,FALSE)))</f>
        <v>Local</v>
      </c>
      <c r="M182" s="110" t="str">
        <f>IF($B182="","",IF(VLOOKUP($B182,'RouteDetail&amp;ReductionPrioritySr'!$B$5:$T$566,'Route_Detail&amp;Reduction_Priority'!M$1,FALSE)="","",VLOOKUP($B182,'RouteDetail&amp;ReductionPrioritySr'!$B$5:$T$566,'Route_Detail&amp;Reduction_Priority'!M$1,FALSE)))</f>
        <v/>
      </c>
      <c r="N182" s="112" t="str">
        <f>IF($B182="","",IF(VLOOKUP($B182,'RouteDetail&amp;ReductionPrioritySr'!$B$5:$T$566,'Route_Detail&amp;Reduction_Priority'!N$1,FALSE)="","",VLOOKUP($B182,'RouteDetail&amp;ReductionPrioritySr'!$B$5:$T$566,'Route_Detail&amp;Reduction_Priority'!N$1,FALSE)))</f>
        <v/>
      </c>
      <c r="O182" s="110" t="str">
        <f>IF($B182="","",IF(VLOOKUP($B182,'RouteDetail&amp;ReductionPrioritySr'!$B$5:$T$566,'Route_Detail&amp;Reduction_Priority'!O$1,FALSE)="","",VLOOKUP($B182,'RouteDetail&amp;ReductionPrioritySr'!$B$5:$T$566,'Route_Detail&amp;Reduction_Priority'!O$1,FALSE)))</f>
        <v>At</v>
      </c>
      <c r="P182" s="365" t="str">
        <f>IF($B182="","",IF(VLOOKUP($B182,'RouteDetail&amp;ReductionPrioritySr'!$B$5:$T$566,'Route_Detail&amp;Reduction_Priority'!P$1,FALSE)="","",VLOOKUP($B182,'RouteDetail&amp;ReductionPrioritySr'!$B$5:$T$566,'Route_Detail&amp;Reduction_Priority'!P$1,FALSE)))</f>
        <v>Below</v>
      </c>
      <c r="Q182" s="112" t="str">
        <f>IF($B182="","",IF(VLOOKUP($B182,'RouteDetail&amp;ReductionPrioritySr'!$B$5:$T$566,'Route_Detail&amp;Reduction_Priority'!Q$1,FALSE)="","",VLOOKUP($B182,'RouteDetail&amp;ReductionPrioritySr'!$B$5:$T$566,'Route_Detail&amp;Reduction_Priority'!Q$1,FALSE)))</f>
        <v>At</v>
      </c>
      <c r="R182" s="110">
        <f>IF($B182="","",IF(VLOOKUP($B182,'RouteDetail&amp;ReductionPrioritySr'!$B$5:$T$566,'Route_Detail&amp;Reduction_Priority'!R$1,FALSE)="","",VLOOKUP($B182,'RouteDetail&amp;ReductionPrioritySr'!$B$5:$T$566,'Route_Detail&amp;Reduction_Priority'!R$1,FALSE)))</f>
        <v>1</v>
      </c>
      <c r="S182" s="365" t="str">
        <f>IF($B182="","",IF(VLOOKUP($B182,'RouteDetail&amp;ReductionPrioritySr'!$B$5:$T$566,'Route_Detail&amp;Reduction_Priority'!S$1,FALSE)="","",VLOOKUP($B182,'RouteDetail&amp;ReductionPrioritySr'!$B$5:$T$566,'Route_Detail&amp;Reduction_Priority'!S$1,FALSE)))</f>
        <v>-</v>
      </c>
      <c r="T182" s="363" t="str">
        <f>IF($B182="","",IF(VLOOKUP($B182,'RouteDetail&amp;ReductionPrioritySr'!$B$5:$T$566,'Route_Detail&amp;Reduction_Priority'!T$1,FALSE)="","",VLOOKUP($B182,'RouteDetail&amp;ReductionPrioritySr'!$B$5:$T$566,'Route_Detail&amp;Reduction_Priority'!T$1,FALSE)))</f>
        <v>-</v>
      </c>
      <c r="U182" s="348" t="str">
        <f>IF($B182="","",IF(VLOOKUP($B182,'RouteDetail&amp;ReductionPrioritySr'!$B$5:$AT$566,'Route_Detail&amp;Reduction_Priority'!U$1,FALSE)="","",VLOOKUP($B182,'RouteDetail&amp;ReductionPrioritySr'!$B$5:$AT$566,'Route_Detail&amp;Reduction_Priority'!U$1,FALSE)))</f>
        <v>Revised</v>
      </c>
      <c r="V182" s="53" t="str">
        <f>IF($B182="","",IF(VLOOKUP($B182,'RouteDetail&amp;ReductionPrioritySr'!$B$5:$AT$566,'Route_Detail&amp;Reduction_Priority'!V$1,FALSE)=0,"",VLOOKUP($B182,'RouteDetail&amp;ReductionPrioritySr'!$B$5:$AT$566,'Route_Detail&amp;Reduction_Priority'!V$1,FALSE)))</f>
        <v>Low performing</v>
      </c>
      <c r="W182" s="358">
        <f>IF($B182="","",IF(VLOOKUP($B182,'RouteDetail&amp;ReductionPrioritySr'!$B$5:$AT$566,'Route_Detail&amp;Reduction_Priority'!W$1,FALSE)=0,"",VLOOKUP($B182,'RouteDetail&amp;ReductionPrioritySr'!$B$5:$AT$566,'Route_Detail&amp;Reduction_Priority'!W$1,FALSE)))</f>
        <v>42248</v>
      </c>
      <c r="X182" s="397" t="str">
        <f>IF($B182="","",IF(VLOOKUP($B182,'RouteDetail&amp;ReductionPrioritySr'!$B$5:$AT$566,'Route_Detail&amp;Reduction_Priority'!X$1,FALSE)="","",VLOOKUP($B182,'RouteDetail&amp;ReductionPrioritySr'!$B$5:$AT$566,'Route_Detail&amp;Reduction_Priority'!X$1,FALSE)))</f>
        <v>Operate service less often after 7:00 PM.
End service earlier.</v>
      </c>
      <c r="Y182" s="110">
        <f>IF($B182="","",IF(VLOOKUP($B182,'RouteDetail&amp;ReductionPrioritySr'!$B$5:$AT$566,'Route_Detail&amp;Reduction_Priority'!Y$1,FALSE)="","",VLOOKUP($B182,'RouteDetail&amp;ReductionPrioritySr'!$B$5:$AT$566,'Route_Detail&amp;Reduction_Priority'!Y$1,FALSE)))</f>
        <v>30</v>
      </c>
      <c r="Z182" s="365">
        <f>IF($B182="","",IF(VLOOKUP($B182,'RouteDetail&amp;ReductionPrioritySr'!$B$5:$AT$566,'Route_Detail&amp;Reduction_Priority'!Z$1,FALSE)="","",VLOOKUP($B182,'RouteDetail&amp;ReductionPrioritySr'!$B$5:$AT$566,'Route_Detail&amp;Reduction_Priority'!Z$1,FALSE)))</f>
        <v>30</v>
      </c>
      <c r="AA182" s="365">
        <f>IF($B182="","",IF(VLOOKUP($B182,'RouteDetail&amp;ReductionPrioritySr'!$B$5:$AT$566,'Route_Detail&amp;Reduction_Priority'!AA$1,FALSE)="","",VLOOKUP($B182,'RouteDetail&amp;ReductionPrioritySr'!$B$5:$AT$566,'Route_Detail&amp;Reduction_Priority'!AA$1,FALSE)))</f>
        <v>60</v>
      </c>
      <c r="AB182" s="365">
        <f>IF($B182="","",IF(VLOOKUP($B182,'RouteDetail&amp;ReductionPrioritySr'!$B$5:$AT$566,'Route_Detail&amp;Reduction_Priority'!AB$1,FALSE)="","",VLOOKUP($B182,'RouteDetail&amp;ReductionPrioritySr'!$B$5:$AT$566,'Route_Detail&amp;Reduction_Priority'!AB$1,FALSE)))</f>
        <v>30</v>
      </c>
      <c r="AC182" s="365">
        <f>IF($B182="","",IF(VLOOKUP($B182,'RouteDetail&amp;ReductionPrioritySr'!$B$5:$AT$566,'Route_Detail&amp;Reduction_Priority'!AC$1,FALSE)="","",VLOOKUP($B182,'RouteDetail&amp;ReductionPrioritySr'!$B$5:$AT$566,'Route_Detail&amp;Reduction_Priority'!AC$1,FALSE)))</f>
        <v>30</v>
      </c>
      <c r="AD182" s="350" t="str">
        <f>IF($B182="","",IF(VLOOKUP($B182,'RouteDetail&amp;ReductionPrioritySr'!$B$5:$AT$566,'Route_Detail&amp;Reduction_Priority'!AD$1,FALSE)=0,"",VLOOKUP($B182,'RouteDetail&amp;ReductionPrioritySr'!$B$5:$AT$566,'Route_Detail&amp;Reduction_Priority'!AD$1,FALSE)))</f>
        <v>Before 9:00 PM</v>
      </c>
      <c r="AE182" s="397" t="str">
        <f>IF($B182="","",IF(VLOOKUP($B182,'RouteDetail&amp;ReductionPrioritySr'!$B$5:$AT$566,'Route_Detail&amp;Reduction_Priority'!AE$1,FALSE)=0,"",VLOOKUP($B182,'RouteDetail&amp;ReductionPrioritySr'!$B$5:$AT$566,'Route_Detail&amp;Reduction_Priority'!AE$1,FALSE)))</f>
        <v/>
      </c>
    </row>
    <row r="183" spans="1:31" ht="15" customHeight="1" x14ac:dyDescent="0.25">
      <c r="A183">
        <v>161</v>
      </c>
      <c r="B183" s="110">
        <f>IF(HLOOKUP($C$3,'Route by Jurisdiction'!$A$1:$AP$214,A183,FALSE)="","",HLOOKUP($C$3,'Route by Jurisdiction'!$A$1:$AP$214,A183,FALSE))</f>
        <v>249</v>
      </c>
      <c r="C183" s="110" t="str">
        <f>IF($B183="","",IF(VLOOKUP($B183,'RouteDetail&amp;ReductionPrioritySr'!$B$5:$T$566,'Route_Detail&amp;Reduction_Priority'!C$1,FALSE)="","",VLOOKUP($B183,'RouteDetail&amp;ReductionPrioritySr'!$B$5:$T$566,'Route_Detail&amp;Reduction_Priority'!C$1,FALSE)))</f>
        <v>249</v>
      </c>
      <c r="D183" s="71" t="str">
        <f>IF($B183="","",IF(VLOOKUP($B183,'RouteDetail&amp;ReductionPrioritySr'!$B$5:$T$566,'Route_Detail&amp;Reduction_Priority'!D$1,FALSE)="","",VLOOKUP($B183,'RouteDetail&amp;ReductionPrioritySr'!$B$5:$T$566,'Route_Detail&amp;Reduction_Priority'!D$1,FALSE)))</f>
        <v>Overlake - South Kirkland - South Bellevue</v>
      </c>
      <c r="E183" s="170">
        <f>IF($B183="","",IF(VLOOKUP($B183,'RouteDetail&amp;ReductionPrioritySr'!$B$5:$T$566,'Route_Detail&amp;Reduction_Priority'!E$1,FALSE)="","",VLOOKUP($B183,'RouteDetail&amp;ReductionPrioritySr'!$B$5:$T$566,'Route_Detail&amp;Reduction_Priority'!E$1,FALSE)))</f>
        <v>19.600000000000001</v>
      </c>
      <c r="F183" s="162">
        <f>IF($B183="","",IF(VLOOKUP($B183,'RouteDetail&amp;ReductionPrioritySr'!$B$5:$T$566,'Route_Detail&amp;Reduction_Priority'!F$1,FALSE)="","",VLOOKUP($B183,'RouteDetail&amp;ReductionPrioritySr'!$B$5:$T$566,'Route_Detail&amp;Reduction_Priority'!F$1,FALSE)))</f>
        <v>4.8</v>
      </c>
      <c r="G183" s="162">
        <f>IF($B183="","",IF(VLOOKUP($B183,'RouteDetail&amp;ReductionPrioritySr'!$B$5:$T$566,'Route_Detail&amp;Reduction_Priority'!G$1,FALSE)="","",VLOOKUP($B183,'RouteDetail&amp;ReductionPrioritySr'!$B$5:$T$566,'Route_Detail&amp;Reduction_Priority'!G$1,FALSE)))</f>
        <v>13.4</v>
      </c>
      <c r="H183" s="162">
        <f>IF($B183="","",IF(VLOOKUP($B183,'RouteDetail&amp;ReductionPrioritySr'!$B$5:$T$566,'Route_Detail&amp;Reduction_Priority'!H$1,FALSE)="","",VLOOKUP($B183,'RouteDetail&amp;ReductionPrioritySr'!$B$5:$T$566,'Route_Detail&amp;Reduction_Priority'!H$1,FALSE)))</f>
        <v>3.3</v>
      </c>
      <c r="I183" s="162">
        <f>IF($B183="","",IF(VLOOKUP($B183,'RouteDetail&amp;ReductionPrioritySr'!$B$5:$T$566,'Route_Detail&amp;Reduction_Priority'!I$1,FALSE)="","",VLOOKUP($B183,'RouteDetail&amp;ReductionPrioritySr'!$B$5:$T$566,'Route_Detail&amp;Reduction_Priority'!I$1,FALSE)))</f>
        <v>8.1999999999999993</v>
      </c>
      <c r="J183" s="171">
        <f>IF($B183="","",IF(VLOOKUP($B183,'RouteDetail&amp;ReductionPrioritySr'!$B$5:$T$566,'Route_Detail&amp;Reduction_Priority'!J$1,FALSE)="","",VLOOKUP($B183,'RouteDetail&amp;ReductionPrioritySr'!$B$5:$T$566,'Route_Detail&amp;Reduction_Priority'!J$1,FALSE)))</f>
        <v>1.8</v>
      </c>
      <c r="K183" s="62">
        <f>IF($B183="","",IF(VLOOKUP($B183,'RouteDetail&amp;ReductionPrioritySr'!$B$5:$T$566,'Route_Detail&amp;Reduction_Priority'!K$1,FALSE)="","",VLOOKUP($B183,'RouteDetail&amp;ReductionPrioritySr'!$B$5:$T$566,'Route_Detail&amp;Reduction_Priority'!K$1,FALSE)))</f>
        <v>73</v>
      </c>
      <c r="L183" s="62" t="str">
        <f>IF($B183="","",IF(VLOOKUP($B183,'RouteDetail&amp;ReductionPrioritySr'!$B$5:$T$566,'Route_Detail&amp;Reduction_Priority'!L$1,FALSE)="","",VLOOKUP($B183,'RouteDetail&amp;ReductionPrioritySr'!$B$5:$T$566,'Route_Detail&amp;Reduction_Priority'!L$1,FALSE)))</f>
        <v>Local</v>
      </c>
      <c r="M183" s="110" t="str">
        <f>IF($B183="","",IF(VLOOKUP($B183,'RouteDetail&amp;ReductionPrioritySr'!$B$5:$T$566,'Route_Detail&amp;Reduction_Priority'!M$1,FALSE)="","",VLOOKUP($B183,'RouteDetail&amp;ReductionPrioritySr'!$B$5:$T$566,'Route_Detail&amp;Reduction_Priority'!M$1,FALSE)))</f>
        <v/>
      </c>
      <c r="N183" s="112" t="str">
        <f>IF($B183="","",IF(VLOOKUP($B183,'RouteDetail&amp;ReductionPrioritySr'!$B$5:$T$566,'Route_Detail&amp;Reduction_Priority'!N$1,FALSE)="","",VLOOKUP($B183,'RouteDetail&amp;ReductionPrioritySr'!$B$5:$T$566,'Route_Detail&amp;Reduction_Priority'!N$1,FALSE)))</f>
        <v/>
      </c>
      <c r="O183" s="110" t="str">
        <f>IF($B183="","",IF(VLOOKUP($B183,'RouteDetail&amp;ReductionPrioritySr'!$B$5:$T$566,'Route_Detail&amp;Reduction_Priority'!O$1,FALSE)="","",VLOOKUP($B183,'RouteDetail&amp;ReductionPrioritySr'!$B$5:$T$566,'Route_Detail&amp;Reduction_Priority'!O$1,FALSE)))</f>
        <v>At</v>
      </c>
      <c r="P183" s="365" t="str">
        <f>IF($B183="","",IF(VLOOKUP($B183,'RouteDetail&amp;ReductionPrioritySr'!$B$5:$T$566,'Route_Detail&amp;Reduction_Priority'!P$1,FALSE)="","",VLOOKUP($B183,'RouteDetail&amp;ReductionPrioritySr'!$B$5:$T$566,'Route_Detail&amp;Reduction_Priority'!P$1,FALSE)))</f>
        <v>At</v>
      </c>
      <c r="Q183" s="112" t="str">
        <f>IF($B183="","",IF(VLOOKUP($B183,'RouteDetail&amp;ReductionPrioritySr'!$B$5:$T$566,'Route_Detail&amp;Reduction_Priority'!Q$1,FALSE)="","",VLOOKUP($B183,'RouteDetail&amp;ReductionPrioritySr'!$B$5:$T$566,'Route_Detail&amp;Reduction_Priority'!Q$1,FALSE)))</f>
        <v>At</v>
      </c>
      <c r="R183" s="110">
        <f>IF($B183="","",IF(VLOOKUP($B183,'RouteDetail&amp;ReductionPrioritySr'!$B$5:$T$566,'Route_Detail&amp;Reduction_Priority'!R$1,FALSE)="","",VLOOKUP($B183,'RouteDetail&amp;ReductionPrioritySr'!$B$5:$T$566,'Route_Detail&amp;Reduction_Priority'!R$1,FALSE)))</f>
        <v>3</v>
      </c>
      <c r="S183" s="365">
        <f>IF($B183="","",IF(VLOOKUP($B183,'RouteDetail&amp;ReductionPrioritySr'!$B$5:$T$566,'Route_Detail&amp;Reduction_Priority'!S$1,FALSE)="","",VLOOKUP($B183,'RouteDetail&amp;ReductionPrioritySr'!$B$5:$T$566,'Route_Detail&amp;Reduction_Priority'!S$1,FALSE)))</f>
        <v>3</v>
      </c>
      <c r="T183" s="363">
        <f>IF($B183="","",IF(VLOOKUP($B183,'RouteDetail&amp;ReductionPrioritySr'!$B$5:$T$566,'Route_Detail&amp;Reduction_Priority'!T$1,FALSE)="","",VLOOKUP($B183,'RouteDetail&amp;ReductionPrioritySr'!$B$5:$T$566,'Route_Detail&amp;Reduction_Priority'!T$1,FALSE)))</f>
        <v>1</v>
      </c>
      <c r="U183" s="348" t="str">
        <f>IF($B183="","",IF(VLOOKUP($B183,'RouteDetail&amp;ReductionPrioritySr'!$B$5:$AT$566,'Route_Detail&amp;Reduction_Priority'!U$1,FALSE)="","",VLOOKUP($B183,'RouteDetail&amp;ReductionPrioritySr'!$B$5:$AT$566,'Route_Detail&amp;Reduction_Priority'!U$1,FALSE)))</f>
        <v>Revised</v>
      </c>
      <c r="V183" s="53" t="str">
        <f>IF($B183="","",IF(VLOOKUP($B183,'RouteDetail&amp;ReductionPrioritySr'!$B$5:$AT$566,'Route_Detail&amp;Reduction_Priority'!V$1,FALSE)=0,"",VLOOKUP($B183,'RouteDetail&amp;ReductionPrioritySr'!$B$5:$AT$566,'Route_Detail&amp;Reduction_Priority'!V$1,FALSE)))</f>
        <v>Lowest performing</v>
      </c>
      <c r="W183" s="358" t="str">
        <f>IF($B183="","",IF(VLOOKUP($B183,'RouteDetail&amp;ReductionPrioritySr'!$B$5:$AT$566,'Route_Detail&amp;Reduction_Priority'!W$1,FALSE)=0,"",VLOOKUP($B183,'RouteDetail&amp;ReductionPrioritySr'!$B$5:$AT$566,'Route_Detail&amp;Reduction_Priority'!W$1,FALSE)))</f>
        <v>Sept. 2014/ Sept. 2015</v>
      </c>
      <c r="X183" s="397" t="str">
        <f>IF($B183="","",IF(VLOOKUP($B183,'RouteDetail&amp;ReductionPrioritySr'!$B$5:$AT$566,'Route_Detail&amp;Reduction_Priority'!X$1,FALSE)="","",VLOOKUP($B183,'RouteDetail&amp;ReductionPrioritySr'!$B$5:$AT$566,'Route_Detail&amp;Reduction_Priority'!X$1,FALSE)))</f>
        <v>Operate service less often during commute hours.
End service earlier.</v>
      </c>
      <c r="Y183" s="110">
        <f>IF($B183="","",IF(VLOOKUP($B183,'RouteDetail&amp;ReductionPrioritySr'!$B$5:$AT$566,'Route_Detail&amp;Reduction_Priority'!Y$1,FALSE)="","",VLOOKUP($B183,'RouteDetail&amp;ReductionPrioritySr'!$B$5:$AT$566,'Route_Detail&amp;Reduction_Priority'!Y$1,FALSE)))</f>
        <v>60</v>
      </c>
      <c r="Z183" s="365">
        <f>IF($B183="","",IF(VLOOKUP($B183,'RouteDetail&amp;ReductionPrioritySr'!$B$5:$AT$566,'Route_Detail&amp;Reduction_Priority'!Z$1,FALSE)="","",VLOOKUP($B183,'RouteDetail&amp;ReductionPrioritySr'!$B$5:$AT$566,'Route_Detail&amp;Reduction_Priority'!Z$1,FALSE)))</f>
        <v>60</v>
      </c>
      <c r="AA183" s="365" t="str">
        <f>IF($B183="","",IF(VLOOKUP($B183,'RouteDetail&amp;ReductionPrioritySr'!$B$5:$AT$566,'Route_Detail&amp;Reduction_Priority'!AA$1,FALSE)="","",VLOOKUP($B183,'RouteDetail&amp;ReductionPrioritySr'!$B$5:$AT$566,'Route_Detail&amp;Reduction_Priority'!AA$1,FALSE)))</f>
        <v/>
      </c>
      <c r="AB183" s="365">
        <f>IF($B183="","",IF(VLOOKUP($B183,'RouteDetail&amp;ReductionPrioritySr'!$B$5:$AT$566,'Route_Detail&amp;Reduction_Priority'!AB$1,FALSE)="","",VLOOKUP($B183,'RouteDetail&amp;ReductionPrioritySr'!$B$5:$AT$566,'Route_Detail&amp;Reduction_Priority'!AB$1,FALSE)))</f>
        <v>45</v>
      </c>
      <c r="AC183" s="365">
        <f>IF($B183="","",IF(VLOOKUP($B183,'RouteDetail&amp;ReductionPrioritySr'!$B$5:$AT$566,'Route_Detail&amp;Reduction_Priority'!AC$1,FALSE)="","",VLOOKUP($B183,'RouteDetail&amp;ReductionPrioritySr'!$B$5:$AT$566,'Route_Detail&amp;Reduction_Priority'!AC$1,FALSE)))</f>
        <v>45</v>
      </c>
      <c r="AD183" s="350" t="str">
        <f>IF($B183="","",IF(VLOOKUP($B183,'RouteDetail&amp;ReductionPrioritySr'!$B$5:$AT$566,'Route_Detail&amp;Reduction_Priority'!AD$1,FALSE)=0,"",VLOOKUP($B183,'RouteDetail&amp;ReductionPrioritySr'!$B$5:$AT$566,'Route_Detail&amp;Reduction_Priority'!AD$1,FALSE)))</f>
        <v>Before 6:00 PM</v>
      </c>
      <c r="AE183" s="397" t="str">
        <f>IF($B183="","",IF(VLOOKUP($B183,'RouteDetail&amp;ReductionPrioritySr'!$B$5:$AT$566,'Route_Detail&amp;Reduction_Priority'!AE$1,FALSE)=0,"",VLOOKUP($B183,'RouteDetail&amp;ReductionPrioritySr'!$B$5:$AT$566,'Route_Detail&amp;Reduction_Priority'!AE$1,FALSE)))</f>
        <v/>
      </c>
    </row>
    <row r="184" spans="1:31" ht="15" customHeight="1" x14ac:dyDescent="0.25">
      <c r="A184">
        <v>162</v>
      </c>
      <c r="B184" s="110">
        <f>IF(HLOOKUP($C$3,'Route by Jurisdiction'!$A$1:$AP$214,A184,FALSE)="","",HLOOKUP($C$3,'Route by Jurisdiction'!$A$1:$AP$214,A184,FALSE))</f>
        <v>250</v>
      </c>
      <c r="C184" s="110" t="str">
        <f>IF($B184="","",IF(VLOOKUP($B184,'RouteDetail&amp;ReductionPrioritySr'!$B$5:$T$566,'Route_Detail&amp;Reduction_Priority'!C$1,FALSE)="","",VLOOKUP($B184,'RouteDetail&amp;ReductionPrioritySr'!$B$5:$T$566,'Route_Detail&amp;Reduction_Priority'!C$1,FALSE)))</f>
        <v>250*</v>
      </c>
      <c r="D184" s="71" t="str">
        <f>IF($B184="","",IF(VLOOKUP($B184,'RouteDetail&amp;ReductionPrioritySr'!$B$5:$T$566,'Route_Detail&amp;Reduction_Priority'!D$1,FALSE)="","",VLOOKUP($B184,'RouteDetail&amp;ReductionPrioritySr'!$B$5:$T$566,'Route_Detail&amp;Reduction_Priority'!D$1,FALSE)))</f>
        <v>Overlake - Seattle CBD</v>
      </c>
      <c r="E184" s="170">
        <f>IF($B184="","",IF(VLOOKUP($B184,'RouteDetail&amp;ReductionPrioritySr'!$B$5:$T$566,'Route_Detail&amp;Reduction_Priority'!E$1,FALSE)="","",VLOOKUP($B184,'RouteDetail&amp;ReductionPrioritySr'!$B$5:$T$566,'Route_Detail&amp;Reduction_Priority'!E$1,FALSE)))</f>
        <v>21.8</v>
      </c>
      <c r="F184" s="162">
        <f>IF($B184="","",IF(VLOOKUP($B184,'RouteDetail&amp;ReductionPrioritySr'!$B$5:$T$566,'Route_Detail&amp;Reduction_Priority'!F$1,FALSE)="","",VLOOKUP($B184,'RouteDetail&amp;ReductionPrioritySr'!$B$5:$T$566,'Route_Detail&amp;Reduction_Priority'!F$1,FALSE)))</f>
        <v>11.9</v>
      </c>
      <c r="G184" s="162" t="str">
        <f>IF($B184="","",IF(VLOOKUP($B184,'RouteDetail&amp;ReductionPrioritySr'!$B$5:$T$566,'Route_Detail&amp;Reduction_Priority'!G$1,FALSE)="","",VLOOKUP($B184,'RouteDetail&amp;ReductionPrioritySr'!$B$5:$T$566,'Route_Detail&amp;Reduction_Priority'!G$1,FALSE)))</f>
        <v xml:space="preserve"> </v>
      </c>
      <c r="H184" s="162" t="str">
        <f>IF($B184="","",IF(VLOOKUP($B184,'RouteDetail&amp;ReductionPrioritySr'!$B$5:$T$566,'Route_Detail&amp;Reduction_Priority'!H$1,FALSE)="","",VLOOKUP($B184,'RouteDetail&amp;ReductionPrioritySr'!$B$5:$T$566,'Route_Detail&amp;Reduction_Priority'!H$1,FALSE)))</f>
        <v xml:space="preserve"> </v>
      </c>
      <c r="I184" s="162" t="str">
        <f>IF($B184="","",IF(VLOOKUP($B184,'RouteDetail&amp;ReductionPrioritySr'!$B$5:$T$566,'Route_Detail&amp;Reduction_Priority'!I$1,FALSE)="","",VLOOKUP($B184,'RouteDetail&amp;ReductionPrioritySr'!$B$5:$T$566,'Route_Detail&amp;Reduction_Priority'!I$1,FALSE)))</f>
        <v xml:space="preserve"> </v>
      </c>
      <c r="J184" s="171" t="str">
        <f>IF($B184="","",IF(VLOOKUP($B184,'RouteDetail&amp;ReductionPrioritySr'!$B$5:$T$566,'Route_Detail&amp;Reduction_Priority'!J$1,FALSE)="","",VLOOKUP($B184,'RouteDetail&amp;ReductionPrioritySr'!$B$5:$T$566,'Route_Detail&amp;Reduction_Priority'!J$1,FALSE)))</f>
        <v xml:space="preserve"> </v>
      </c>
      <c r="K184" s="62" t="str">
        <f>IF($B184="","",IF(VLOOKUP($B184,'RouteDetail&amp;ReductionPrioritySr'!$B$5:$T$566,'Route_Detail&amp;Reduction_Priority'!K$1,FALSE)="","",VLOOKUP($B184,'RouteDetail&amp;ReductionPrioritySr'!$B$5:$T$566,'Route_Detail&amp;Reduction_Priority'!K$1,FALSE)))</f>
        <v>Peak</v>
      </c>
      <c r="L184" s="62" t="str">
        <f>IF($B184="","",IF(VLOOKUP($B184,'RouteDetail&amp;ReductionPrioritySr'!$B$5:$T$566,'Route_Detail&amp;Reduction_Priority'!L$1,FALSE)="","",VLOOKUP($B184,'RouteDetail&amp;ReductionPrioritySr'!$B$5:$T$566,'Route_Detail&amp;Reduction_Priority'!L$1,FALSE)))</f>
        <v>Peak</v>
      </c>
      <c r="M184" s="110" t="str">
        <f>IF($B184="","",IF(VLOOKUP($B184,'RouteDetail&amp;ReductionPrioritySr'!$B$5:$T$566,'Route_Detail&amp;Reduction_Priority'!M$1,FALSE)="","",VLOOKUP($B184,'RouteDetail&amp;ReductionPrioritySr'!$B$5:$T$566,'Route_Detail&amp;Reduction_Priority'!M$1,FALSE)))</f>
        <v>No</v>
      </c>
      <c r="N184" s="112" t="str">
        <f>IF($B184="","",IF(VLOOKUP($B184,'RouteDetail&amp;ReductionPrioritySr'!$B$5:$T$566,'Route_Detail&amp;Reduction_Priority'!N$1,FALSE)="","",VLOOKUP($B184,'RouteDetail&amp;ReductionPrioritySr'!$B$5:$T$566,'Route_Detail&amp;Reduction_Priority'!N$1,FALSE)))</f>
        <v>No</v>
      </c>
      <c r="O184" s="110" t="str">
        <f>IF($B184="","",IF(VLOOKUP($B184,'RouteDetail&amp;ReductionPrioritySr'!$B$5:$T$566,'Route_Detail&amp;Reduction_Priority'!O$1,FALSE)="","",VLOOKUP($B184,'RouteDetail&amp;ReductionPrioritySr'!$B$5:$T$566,'Route_Detail&amp;Reduction_Priority'!O$1,FALSE)))</f>
        <v>Peak</v>
      </c>
      <c r="P184" s="365" t="str">
        <f>IF($B184="","",IF(VLOOKUP($B184,'RouteDetail&amp;ReductionPrioritySr'!$B$5:$T$566,'Route_Detail&amp;Reduction_Priority'!P$1,FALSE)="","",VLOOKUP($B184,'RouteDetail&amp;ReductionPrioritySr'!$B$5:$T$566,'Route_Detail&amp;Reduction_Priority'!P$1,FALSE)))</f>
        <v>Peak</v>
      </c>
      <c r="Q184" s="112" t="str">
        <f>IF($B184="","",IF(VLOOKUP($B184,'RouteDetail&amp;ReductionPrioritySr'!$B$5:$T$566,'Route_Detail&amp;Reduction_Priority'!Q$1,FALSE)="","",VLOOKUP($B184,'RouteDetail&amp;ReductionPrioritySr'!$B$5:$T$566,'Route_Detail&amp;Reduction_Priority'!Q$1,FALSE)))</f>
        <v>Peak</v>
      </c>
      <c r="R184" s="110">
        <f>IF($B184="","",IF(VLOOKUP($B184,'RouteDetail&amp;ReductionPrioritySr'!$B$5:$T$566,'Route_Detail&amp;Reduction_Priority'!R$1,FALSE)="","",VLOOKUP($B184,'RouteDetail&amp;ReductionPrioritySr'!$B$5:$T$566,'Route_Detail&amp;Reduction_Priority'!R$1,FALSE)))</f>
        <v>1</v>
      </c>
      <c r="S184" s="365" t="str">
        <f>IF($B184="","",IF(VLOOKUP($B184,'RouteDetail&amp;ReductionPrioritySr'!$B$5:$T$566,'Route_Detail&amp;Reduction_Priority'!S$1,FALSE)="","",VLOOKUP($B184,'RouteDetail&amp;ReductionPrioritySr'!$B$5:$T$566,'Route_Detail&amp;Reduction_Priority'!S$1,FALSE)))</f>
        <v>-</v>
      </c>
      <c r="T184" s="363" t="str">
        <f>IF($B184="","",IF(VLOOKUP($B184,'RouteDetail&amp;ReductionPrioritySr'!$B$5:$T$566,'Route_Detail&amp;Reduction_Priority'!T$1,FALSE)="","",VLOOKUP($B184,'RouteDetail&amp;ReductionPrioritySr'!$B$5:$T$566,'Route_Detail&amp;Reduction_Priority'!T$1,FALSE)))</f>
        <v>-</v>
      </c>
      <c r="U184" s="348" t="str">
        <f>IF($B184="","",IF(VLOOKUP($B184,'RouteDetail&amp;ReductionPrioritySr'!$B$5:$AT$566,'Route_Detail&amp;Reduction_Priority'!U$1,FALSE)="","",VLOOKUP($B184,'RouteDetail&amp;ReductionPrioritySr'!$B$5:$AT$566,'Route_Detail&amp;Reduction_Priority'!U$1,FALSE)))</f>
        <v>Deleted</v>
      </c>
      <c r="V184" s="53" t="str">
        <f>IF($B184="","",IF(VLOOKUP($B184,'RouteDetail&amp;ReductionPrioritySr'!$B$5:$AT$566,'Route_Detail&amp;Reduction_Priority'!V$1,FALSE)=0,"",VLOOKUP($B184,'RouteDetail&amp;ReductionPrioritySr'!$B$5:$AT$566,'Route_Detail&amp;Reduction_Priority'!V$1,FALSE)))</f>
        <v>Lowest performing</v>
      </c>
      <c r="W184" s="358">
        <f>IF($B184="","",IF(VLOOKUP($B184,'RouteDetail&amp;ReductionPrioritySr'!$B$5:$AT$566,'Route_Detail&amp;Reduction_Priority'!W$1,FALSE)=0,"",VLOOKUP($B184,'RouteDetail&amp;ReductionPrioritySr'!$B$5:$AT$566,'Route_Detail&amp;Reduction_Priority'!W$1,FALSE)))</f>
        <v>41883</v>
      </c>
      <c r="X184" s="397" t="str">
        <f>IF($B184="","",IF(VLOOKUP($B184,'RouteDetail&amp;ReductionPrioritySr'!$B$5:$AT$566,'Route_Detail&amp;Reduction_Priority'!X$1,FALSE)="","",VLOOKUP($B184,'RouteDetail&amp;ReductionPrioritySr'!$B$5:$AT$566,'Route_Detail&amp;Reduction_Priority'!X$1,FALSE)))</f>
        <v>Delete</v>
      </c>
      <c r="Y184" s="110" t="str">
        <f>IF($B184="","",IF(VLOOKUP($B184,'RouteDetail&amp;ReductionPrioritySr'!$B$5:$AT$566,'Route_Detail&amp;Reduction_Priority'!Y$1,FALSE)="","",VLOOKUP($B184,'RouteDetail&amp;ReductionPrioritySr'!$B$5:$AT$566,'Route_Detail&amp;Reduction_Priority'!Y$1,FALSE)))</f>
        <v/>
      </c>
      <c r="Z184" s="365" t="str">
        <f>IF($B184="","",IF(VLOOKUP($B184,'RouteDetail&amp;ReductionPrioritySr'!$B$5:$AT$566,'Route_Detail&amp;Reduction_Priority'!Z$1,FALSE)="","",VLOOKUP($B184,'RouteDetail&amp;ReductionPrioritySr'!$B$5:$AT$566,'Route_Detail&amp;Reduction_Priority'!Z$1,FALSE)))</f>
        <v/>
      </c>
      <c r="AA184" s="365" t="str">
        <f>IF($B184="","",IF(VLOOKUP($B184,'RouteDetail&amp;ReductionPrioritySr'!$B$5:$AT$566,'Route_Detail&amp;Reduction_Priority'!AA$1,FALSE)="","",VLOOKUP($B184,'RouteDetail&amp;ReductionPrioritySr'!$B$5:$AT$566,'Route_Detail&amp;Reduction_Priority'!AA$1,FALSE)))</f>
        <v/>
      </c>
      <c r="AB184" s="365" t="str">
        <f>IF($B184="","",IF(VLOOKUP($B184,'RouteDetail&amp;ReductionPrioritySr'!$B$5:$AT$566,'Route_Detail&amp;Reduction_Priority'!AB$1,FALSE)="","",VLOOKUP($B184,'RouteDetail&amp;ReductionPrioritySr'!$B$5:$AT$566,'Route_Detail&amp;Reduction_Priority'!AB$1,FALSE)))</f>
        <v/>
      </c>
      <c r="AC184" s="365" t="str">
        <f>IF($B184="","",IF(VLOOKUP($B184,'RouteDetail&amp;ReductionPrioritySr'!$B$5:$AT$566,'Route_Detail&amp;Reduction_Priority'!AC$1,FALSE)="","",VLOOKUP($B184,'RouteDetail&amp;ReductionPrioritySr'!$B$5:$AT$566,'Route_Detail&amp;Reduction_Priority'!AC$1,FALSE)))</f>
        <v/>
      </c>
      <c r="AD184" s="350" t="str">
        <f>IF($B184="","",IF(VLOOKUP($B184,'RouteDetail&amp;ReductionPrioritySr'!$B$5:$AT$566,'Route_Detail&amp;Reduction_Priority'!AD$1,FALSE)=0,"",VLOOKUP($B184,'RouteDetail&amp;ReductionPrioritySr'!$B$5:$AT$566,'Route_Detail&amp;Reduction_Priority'!AD$1,FALSE)))</f>
        <v/>
      </c>
      <c r="AE184" s="397" t="str">
        <f>IF($B184="","",IF(VLOOKUP($B184,'RouteDetail&amp;ReductionPrioritySr'!$B$5:$AT$566,'Route_Detail&amp;Reduction_Priority'!AE$1,FALSE)=0,"",VLOOKUP($B184,'RouteDetail&amp;ReductionPrioritySr'!$B$5:$AT$566,'Route_Detail&amp;Reduction_Priority'!AE$1,FALSE)))</f>
        <v>Use revised Route 249 to connect with Route 268 or Sound Transit Route 545 in Overlake.</v>
      </c>
    </row>
    <row r="185" spans="1:31" ht="15" customHeight="1" x14ac:dyDescent="0.25">
      <c r="A185">
        <v>163</v>
      </c>
      <c r="B185" s="110">
        <f>IF(HLOOKUP($C$3,'Route by Jurisdiction'!$A$1:$AP$214,A185,FALSE)="","",HLOOKUP($C$3,'Route by Jurisdiction'!$A$1:$AP$214,A185,FALSE))</f>
        <v>252</v>
      </c>
      <c r="C185" s="110" t="str">
        <f>IF($B185="","",IF(VLOOKUP($B185,'RouteDetail&amp;ReductionPrioritySr'!$B$5:$T$566,'Route_Detail&amp;Reduction_Priority'!C$1,FALSE)="","",VLOOKUP($B185,'RouteDetail&amp;ReductionPrioritySr'!$B$5:$T$566,'Route_Detail&amp;Reduction_Priority'!C$1,FALSE)))</f>
        <v>252*</v>
      </c>
      <c r="D185" s="71" t="str">
        <f>IF($B185="","",IF(VLOOKUP($B185,'RouteDetail&amp;ReductionPrioritySr'!$B$5:$T$566,'Route_Detail&amp;Reduction_Priority'!D$1,FALSE)="","",VLOOKUP($B185,'RouteDetail&amp;ReductionPrioritySr'!$B$5:$T$566,'Route_Detail&amp;Reduction_Priority'!D$1,FALSE)))</f>
        <v>Kingsgate - Seattle CBD</v>
      </c>
      <c r="E185" s="170">
        <f>IF($B185="","",IF(VLOOKUP($B185,'RouteDetail&amp;ReductionPrioritySr'!$B$5:$T$566,'Route_Detail&amp;Reduction_Priority'!E$1,FALSE)="","",VLOOKUP($B185,'RouteDetail&amp;ReductionPrioritySr'!$B$5:$T$566,'Route_Detail&amp;Reduction_Priority'!E$1,FALSE)))</f>
        <v>26.9</v>
      </c>
      <c r="F185" s="162">
        <f>IF($B185="","",IF(VLOOKUP($B185,'RouteDetail&amp;ReductionPrioritySr'!$B$5:$T$566,'Route_Detail&amp;Reduction_Priority'!F$1,FALSE)="","",VLOOKUP($B185,'RouteDetail&amp;ReductionPrioritySr'!$B$5:$T$566,'Route_Detail&amp;Reduction_Priority'!F$1,FALSE)))</f>
        <v>16.2</v>
      </c>
      <c r="G185" s="162" t="str">
        <f>IF($B185="","",IF(VLOOKUP($B185,'RouteDetail&amp;ReductionPrioritySr'!$B$5:$T$566,'Route_Detail&amp;Reduction_Priority'!G$1,FALSE)="","",VLOOKUP($B185,'RouteDetail&amp;ReductionPrioritySr'!$B$5:$T$566,'Route_Detail&amp;Reduction_Priority'!G$1,FALSE)))</f>
        <v xml:space="preserve"> </v>
      </c>
      <c r="H185" s="162" t="str">
        <f>IF($B185="","",IF(VLOOKUP($B185,'RouteDetail&amp;ReductionPrioritySr'!$B$5:$T$566,'Route_Detail&amp;Reduction_Priority'!H$1,FALSE)="","",VLOOKUP($B185,'RouteDetail&amp;ReductionPrioritySr'!$B$5:$T$566,'Route_Detail&amp;Reduction_Priority'!H$1,FALSE)))</f>
        <v xml:space="preserve"> </v>
      </c>
      <c r="I185" s="162" t="str">
        <f>IF($B185="","",IF(VLOOKUP($B185,'RouteDetail&amp;ReductionPrioritySr'!$B$5:$T$566,'Route_Detail&amp;Reduction_Priority'!I$1,FALSE)="","",VLOOKUP($B185,'RouteDetail&amp;ReductionPrioritySr'!$B$5:$T$566,'Route_Detail&amp;Reduction_Priority'!I$1,FALSE)))</f>
        <v xml:space="preserve"> </v>
      </c>
      <c r="J185" s="171" t="str">
        <f>IF($B185="","",IF(VLOOKUP($B185,'RouteDetail&amp;ReductionPrioritySr'!$B$5:$T$566,'Route_Detail&amp;Reduction_Priority'!J$1,FALSE)="","",VLOOKUP($B185,'RouteDetail&amp;ReductionPrioritySr'!$B$5:$T$566,'Route_Detail&amp;Reduction_Priority'!J$1,FALSE)))</f>
        <v xml:space="preserve"> </v>
      </c>
      <c r="K185" s="62" t="str">
        <f>IF($B185="","",IF(VLOOKUP($B185,'RouteDetail&amp;ReductionPrioritySr'!$B$5:$T$566,'Route_Detail&amp;Reduction_Priority'!K$1,FALSE)="","",VLOOKUP($B185,'RouteDetail&amp;ReductionPrioritySr'!$B$5:$T$566,'Route_Detail&amp;Reduction_Priority'!K$1,FALSE)))</f>
        <v>Peak</v>
      </c>
      <c r="L185" s="62" t="str">
        <f>IF($B185="","",IF(VLOOKUP($B185,'RouteDetail&amp;ReductionPrioritySr'!$B$5:$T$566,'Route_Detail&amp;Reduction_Priority'!L$1,FALSE)="","",VLOOKUP($B185,'RouteDetail&amp;ReductionPrioritySr'!$B$5:$T$566,'Route_Detail&amp;Reduction_Priority'!L$1,FALSE)))</f>
        <v>Peak</v>
      </c>
      <c r="M185" s="110" t="str">
        <f>IF($B185="","",IF(VLOOKUP($B185,'RouteDetail&amp;ReductionPrioritySr'!$B$5:$T$566,'Route_Detail&amp;Reduction_Priority'!M$1,FALSE)="","",VLOOKUP($B185,'RouteDetail&amp;ReductionPrioritySr'!$B$5:$T$566,'Route_Detail&amp;Reduction_Priority'!M$1,FALSE)))</f>
        <v>Yes</v>
      </c>
      <c r="N185" s="112" t="str">
        <f>IF($B185="","",IF(VLOOKUP($B185,'RouteDetail&amp;ReductionPrioritySr'!$B$5:$T$566,'Route_Detail&amp;Reduction_Priority'!N$1,FALSE)="","",VLOOKUP($B185,'RouteDetail&amp;ReductionPrioritySr'!$B$5:$T$566,'Route_Detail&amp;Reduction_Priority'!N$1,FALSE)))</f>
        <v>Yes</v>
      </c>
      <c r="O185" s="110" t="str">
        <f>IF($B185="","",IF(VLOOKUP($B185,'RouteDetail&amp;ReductionPrioritySr'!$B$5:$T$566,'Route_Detail&amp;Reduction_Priority'!O$1,FALSE)="","",VLOOKUP($B185,'RouteDetail&amp;ReductionPrioritySr'!$B$5:$T$566,'Route_Detail&amp;Reduction_Priority'!O$1,FALSE)))</f>
        <v>Peak</v>
      </c>
      <c r="P185" s="365" t="str">
        <f>IF($B185="","",IF(VLOOKUP($B185,'RouteDetail&amp;ReductionPrioritySr'!$B$5:$T$566,'Route_Detail&amp;Reduction_Priority'!P$1,FALSE)="","",VLOOKUP($B185,'RouteDetail&amp;ReductionPrioritySr'!$B$5:$T$566,'Route_Detail&amp;Reduction_Priority'!P$1,FALSE)))</f>
        <v>Peak</v>
      </c>
      <c r="Q185" s="112" t="str">
        <f>IF($B185="","",IF(VLOOKUP($B185,'RouteDetail&amp;ReductionPrioritySr'!$B$5:$T$566,'Route_Detail&amp;Reduction_Priority'!Q$1,FALSE)="","",VLOOKUP($B185,'RouteDetail&amp;ReductionPrioritySr'!$B$5:$T$566,'Route_Detail&amp;Reduction_Priority'!Q$1,FALSE)))</f>
        <v>Peak</v>
      </c>
      <c r="R185" s="110">
        <f>IF($B185="","",IF(VLOOKUP($B185,'RouteDetail&amp;ReductionPrioritySr'!$B$5:$T$566,'Route_Detail&amp;Reduction_Priority'!R$1,FALSE)="","",VLOOKUP($B185,'RouteDetail&amp;ReductionPrioritySr'!$B$5:$T$566,'Route_Detail&amp;Reduction_Priority'!R$1,FALSE)))</f>
        <v>3</v>
      </c>
      <c r="S185" s="365" t="str">
        <f>IF($B185="","",IF(VLOOKUP($B185,'RouteDetail&amp;ReductionPrioritySr'!$B$5:$T$566,'Route_Detail&amp;Reduction_Priority'!S$1,FALSE)="","",VLOOKUP($B185,'RouteDetail&amp;ReductionPrioritySr'!$B$5:$T$566,'Route_Detail&amp;Reduction_Priority'!S$1,FALSE)))</f>
        <v>-</v>
      </c>
      <c r="T185" s="363" t="str">
        <f>IF($B185="","",IF(VLOOKUP($B185,'RouteDetail&amp;ReductionPrioritySr'!$B$5:$T$566,'Route_Detail&amp;Reduction_Priority'!T$1,FALSE)="","",VLOOKUP($B185,'RouteDetail&amp;ReductionPrioritySr'!$B$5:$T$566,'Route_Detail&amp;Reduction_Priority'!T$1,FALSE)))</f>
        <v>-</v>
      </c>
      <c r="U185" s="348" t="str">
        <f>IF($B185="","",IF(VLOOKUP($B185,'RouteDetail&amp;ReductionPrioritySr'!$B$5:$AT$566,'Route_Detail&amp;Reduction_Priority'!U$1,FALSE)="","",VLOOKUP($B185,'RouteDetail&amp;ReductionPrioritySr'!$B$5:$AT$566,'Route_Detail&amp;Reduction_Priority'!U$1,FALSE)))</f>
        <v>Unchanged</v>
      </c>
      <c r="V185" s="53" t="str">
        <f>IF($B185="","",IF(VLOOKUP($B185,'RouteDetail&amp;ReductionPrioritySr'!$B$5:$AT$566,'Route_Detail&amp;Reduction_Priority'!V$1,FALSE)=0,"",VLOOKUP($B185,'RouteDetail&amp;ReductionPrioritySr'!$B$5:$AT$566,'Route_Detail&amp;Reduction_Priority'!V$1,FALSE)))</f>
        <v/>
      </c>
      <c r="W185" s="358" t="str">
        <f>IF($B185="","",IF(VLOOKUP($B185,'RouteDetail&amp;ReductionPrioritySr'!$B$5:$AT$566,'Route_Detail&amp;Reduction_Priority'!W$1,FALSE)=0,"",VLOOKUP($B185,'RouteDetail&amp;ReductionPrioritySr'!$B$5:$AT$566,'Route_Detail&amp;Reduction_Priority'!W$1,FALSE)))</f>
        <v>N/A</v>
      </c>
      <c r="X185" s="397" t="str">
        <f>IF($B185="","",IF(VLOOKUP($B185,'RouteDetail&amp;ReductionPrioritySr'!$B$5:$AT$566,'Route_Detail&amp;Reduction_Priority'!X$1,FALSE)="","",VLOOKUP($B185,'RouteDetail&amp;ReductionPrioritySr'!$B$5:$AT$566,'Route_Detail&amp;Reduction_Priority'!X$1,FALSE)))</f>
        <v>Unchanged</v>
      </c>
      <c r="Y185" s="110" t="str">
        <f>IF($B185="","",IF(VLOOKUP($B185,'RouteDetail&amp;ReductionPrioritySr'!$B$5:$AT$566,'Route_Detail&amp;Reduction_Priority'!Y$1,FALSE)="","",VLOOKUP($B185,'RouteDetail&amp;ReductionPrioritySr'!$B$5:$AT$566,'Route_Detail&amp;Reduction_Priority'!Y$1,FALSE)))</f>
        <v/>
      </c>
      <c r="Z185" s="365" t="str">
        <f>IF($B185="","",IF(VLOOKUP($B185,'RouteDetail&amp;ReductionPrioritySr'!$B$5:$AT$566,'Route_Detail&amp;Reduction_Priority'!Z$1,FALSE)="","",VLOOKUP($B185,'RouteDetail&amp;ReductionPrioritySr'!$B$5:$AT$566,'Route_Detail&amp;Reduction_Priority'!Z$1,FALSE)))</f>
        <v/>
      </c>
      <c r="AA185" s="365" t="str">
        <f>IF($B185="","",IF(VLOOKUP($B185,'RouteDetail&amp;ReductionPrioritySr'!$B$5:$AT$566,'Route_Detail&amp;Reduction_Priority'!AA$1,FALSE)="","",VLOOKUP($B185,'RouteDetail&amp;ReductionPrioritySr'!$B$5:$AT$566,'Route_Detail&amp;Reduction_Priority'!AA$1,FALSE)))</f>
        <v/>
      </c>
      <c r="AB185" s="365" t="str">
        <f>IF($B185="","",IF(VLOOKUP($B185,'RouteDetail&amp;ReductionPrioritySr'!$B$5:$AT$566,'Route_Detail&amp;Reduction_Priority'!AB$1,FALSE)="","",VLOOKUP($B185,'RouteDetail&amp;ReductionPrioritySr'!$B$5:$AT$566,'Route_Detail&amp;Reduction_Priority'!AB$1,FALSE)))</f>
        <v/>
      </c>
      <c r="AC185" s="365" t="str">
        <f>IF($B185="","",IF(VLOOKUP($B185,'RouteDetail&amp;ReductionPrioritySr'!$B$5:$AT$566,'Route_Detail&amp;Reduction_Priority'!AC$1,FALSE)="","",VLOOKUP($B185,'RouteDetail&amp;ReductionPrioritySr'!$B$5:$AT$566,'Route_Detail&amp;Reduction_Priority'!AC$1,FALSE)))</f>
        <v/>
      </c>
      <c r="AD185" s="350" t="str">
        <f>IF($B185="","",IF(VLOOKUP($B185,'RouteDetail&amp;ReductionPrioritySr'!$B$5:$AT$566,'Route_Detail&amp;Reduction_Priority'!AD$1,FALSE)=0,"",VLOOKUP($B185,'RouteDetail&amp;ReductionPrioritySr'!$B$5:$AT$566,'Route_Detail&amp;Reduction_Priority'!AD$1,FALSE)))</f>
        <v/>
      </c>
      <c r="AE185" s="397" t="str">
        <f>IF($B185="","",IF(VLOOKUP($B185,'RouteDetail&amp;ReductionPrioritySr'!$B$5:$AT$566,'Route_Detail&amp;Reduction_Priority'!AE$1,FALSE)=0,"",VLOOKUP($B185,'RouteDetail&amp;ReductionPrioritySr'!$B$5:$AT$566,'Route_Detail&amp;Reduction_Priority'!AE$1,FALSE)))</f>
        <v/>
      </c>
    </row>
    <row r="186" spans="1:31" ht="15" customHeight="1" x14ac:dyDescent="0.25">
      <c r="A186">
        <v>164</v>
      </c>
      <c r="B186" s="110">
        <f>IF(HLOOKUP($C$3,'Route by Jurisdiction'!$A$1:$AP$214,A186,FALSE)="","",HLOOKUP($C$3,'Route by Jurisdiction'!$A$1:$AP$214,A186,FALSE))</f>
        <v>255</v>
      </c>
      <c r="C186" s="110" t="str">
        <f>IF($B186="","",IF(VLOOKUP($B186,'RouteDetail&amp;ReductionPrioritySr'!$B$5:$T$566,'Route_Detail&amp;Reduction_Priority'!C$1,FALSE)="","",VLOOKUP($B186,'RouteDetail&amp;ReductionPrioritySr'!$B$5:$T$566,'Route_Detail&amp;Reduction_Priority'!C$1,FALSE)))</f>
        <v>255*</v>
      </c>
      <c r="D186" s="71" t="str">
        <f>IF($B186="","",IF(VLOOKUP($B186,'RouteDetail&amp;ReductionPrioritySr'!$B$5:$T$566,'Route_Detail&amp;Reduction_Priority'!D$1,FALSE)="","",VLOOKUP($B186,'RouteDetail&amp;ReductionPrioritySr'!$B$5:$T$566,'Route_Detail&amp;Reduction_Priority'!D$1,FALSE)))</f>
        <v>Brickyard - Kirkland TC - Seattle CBD</v>
      </c>
      <c r="E186" s="170">
        <f>IF($B186="","",IF(VLOOKUP($B186,'RouteDetail&amp;ReductionPrioritySr'!$B$5:$T$566,'Route_Detail&amp;Reduction_Priority'!E$1,FALSE)="","",VLOOKUP($B186,'RouteDetail&amp;ReductionPrioritySr'!$B$5:$T$566,'Route_Detail&amp;Reduction_Priority'!E$1,FALSE)))</f>
        <v>28.4</v>
      </c>
      <c r="F186" s="162">
        <f>IF($B186="","",IF(VLOOKUP($B186,'RouteDetail&amp;ReductionPrioritySr'!$B$5:$T$566,'Route_Detail&amp;Reduction_Priority'!F$1,FALSE)="","",VLOOKUP($B186,'RouteDetail&amp;ReductionPrioritySr'!$B$5:$T$566,'Route_Detail&amp;Reduction_Priority'!F$1,FALSE)))</f>
        <v>14.2</v>
      </c>
      <c r="G186" s="162">
        <f>IF($B186="","",IF(VLOOKUP($B186,'RouteDetail&amp;ReductionPrioritySr'!$B$5:$T$566,'Route_Detail&amp;Reduction_Priority'!G$1,FALSE)="","",VLOOKUP($B186,'RouteDetail&amp;ReductionPrioritySr'!$B$5:$T$566,'Route_Detail&amp;Reduction_Priority'!G$1,FALSE)))</f>
        <v>27.3</v>
      </c>
      <c r="H186" s="162">
        <f>IF($B186="","",IF(VLOOKUP($B186,'RouteDetail&amp;ReductionPrioritySr'!$B$5:$T$566,'Route_Detail&amp;Reduction_Priority'!H$1,FALSE)="","",VLOOKUP($B186,'RouteDetail&amp;ReductionPrioritySr'!$B$5:$T$566,'Route_Detail&amp;Reduction_Priority'!H$1,FALSE)))</f>
        <v>13.5</v>
      </c>
      <c r="I186" s="162">
        <f>IF($B186="","",IF(VLOOKUP($B186,'RouteDetail&amp;ReductionPrioritySr'!$B$5:$T$566,'Route_Detail&amp;Reduction_Priority'!I$1,FALSE)="","",VLOOKUP($B186,'RouteDetail&amp;ReductionPrioritySr'!$B$5:$T$566,'Route_Detail&amp;Reduction_Priority'!I$1,FALSE)))</f>
        <v>24.8</v>
      </c>
      <c r="J186" s="171">
        <f>IF($B186="","",IF(VLOOKUP($B186,'RouteDetail&amp;ReductionPrioritySr'!$B$5:$T$566,'Route_Detail&amp;Reduction_Priority'!J$1,FALSE)="","",VLOOKUP($B186,'RouteDetail&amp;ReductionPrioritySr'!$B$5:$T$566,'Route_Detail&amp;Reduction_Priority'!J$1,FALSE)))</f>
        <v>13.1</v>
      </c>
      <c r="K186" s="62">
        <f>IF($B186="","",IF(VLOOKUP($B186,'RouteDetail&amp;ReductionPrioritySr'!$B$5:$T$566,'Route_Detail&amp;Reduction_Priority'!K$1,FALSE)="","",VLOOKUP($B186,'RouteDetail&amp;ReductionPrioritySr'!$B$5:$T$566,'Route_Detail&amp;Reduction_Priority'!K$1,FALSE)))</f>
        <v>97</v>
      </c>
      <c r="L186" s="62" t="str">
        <f>IF($B186="","",IF(VLOOKUP($B186,'RouteDetail&amp;ReductionPrioritySr'!$B$5:$T$566,'Route_Detail&amp;Reduction_Priority'!L$1,FALSE)="","",VLOOKUP($B186,'RouteDetail&amp;ReductionPrioritySr'!$B$5:$T$566,'Route_Detail&amp;Reduction_Priority'!L$1,FALSE)))</f>
        <v>Very Frequent</v>
      </c>
      <c r="M186" s="110" t="str">
        <f>IF($B186="","",IF(VLOOKUP($B186,'RouteDetail&amp;ReductionPrioritySr'!$B$5:$T$566,'Route_Detail&amp;Reduction_Priority'!M$1,FALSE)="","",VLOOKUP($B186,'RouteDetail&amp;ReductionPrioritySr'!$B$5:$T$566,'Route_Detail&amp;Reduction_Priority'!M$1,FALSE)))</f>
        <v/>
      </c>
      <c r="N186" s="112" t="str">
        <f>IF($B186="","",IF(VLOOKUP($B186,'RouteDetail&amp;ReductionPrioritySr'!$B$5:$T$566,'Route_Detail&amp;Reduction_Priority'!N$1,FALSE)="","",VLOOKUP($B186,'RouteDetail&amp;ReductionPrioritySr'!$B$5:$T$566,'Route_Detail&amp;Reduction_Priority'!N$1,FALSE)))</f>
        <v/>
      </c>
      <c r="O186" s="110" t="str">
        <f>IF($B186="","",IF(VLOOKUP($B186,'RouteDetail&amp;ReductionPrioritySr'!$B$5:$T$566,'Route_Detail&amp;Reduction_Priority'!O$1,FALSE)="","",VLOOKUP($B186,'RouteDetail&amp;ReductionPrioritySr'!$B$5:$T$566,'Route_Detail&amp;Reduction_Priority'!O$1,FALSE)))</f>
        <v>At</v>
      </c>
      <c r="P186" s="365" t="str">
        <f>IF($B186="","",IF(VLOOKUP($B186,'RouteDetail&amp;ReductionPrioritySr'!$B$5:$T$566,'Route_Detail&amp;Reduction_Priority'!P$1,FALSE)="","",VLOOKUP($B186,'RouteDetail&amp;ReductionPrioritySr'!$B$5:$T$566,'Route_Detail&amp;Reduction_Priority'!P$1,FALSE)))</f>
        <v>At</v>
      </c>
      <c r="Q186" s="112" t="str">
        <f>IF($B186="","",IF(VLOOKUP($B186,'RouteDetail&amp;ReductionPrioritySr'!$B$5:$T$566,'Route_Detail&amp;Reduction_Priority'!Q$1,FALSE)="","",VLOOKUP($B186,'RouteDetail&amp;ReductionPrioritySr'!$B$5:$T$566,'Route_Detail&amp;Reduction_Priority'!Q$1,FALSE)))</f>
        <v>At</v>
      </c>
      <c r="R186" s="110">
        <f>IF($B186="","",IF(VLOOKUP($B186,'RouteDetail&amp;ReductionPrioritySr'!$B$5:$T$566,'Route_Detail&amp;Reduction_Priority'!R$1,FALSE)="","",VLOOKUP($B186,'RouteDetail&amp;ReductionPrioritySr'!$B$5:$T$566,'Route_Detail&amp;Reduction_Priority'!R$1,FALSE)))</f>
        <v>3</v>
      </c>
      <c r="S186" s="365">
        <f>IF($B186="","",IF(VLOOKUP($B186,'RouteDetail&amp;ReductionPrioritySr'!$B$5:$T$566,'Route_Detail&amp;Reduction_Priority'!S$1,FALSE)="","",VLOOKUP($B186,'RouteDetail&amp;ReductionPrioritySr'!$B$5:$T$566,'Route_Detail&amp;Reduction_Priority'!S$1,FALSE)))</f>
        <v>1</v>
      </c>
      <c r="T186" s="363">
        <f>IF($B186="","",IF(VLOOKUP($B186,'RouteDetail&amp;ReductionPrioritySr'!$B$5:$T$566,'Route_Detail&amp;Reduction_Priority'!T$1,FALSE)="","",VLOOKUP($B186,'RouteDetail&amp;ReductionPrioritySr'!$B$5:$T$566,'Route_Detail&amp;Reduction_Priority'!T$1,FALSE)))</f>
        <v>3</v>
      </c>
      <c r="U186" s="348" t="str">
        <f>IF($B186="","",IF(VLOOKUP($B186,'RouteDetail&amp;ReductionPrioritySr'!$B$5:$AT$566,'Route_Detail&amp;Reduction_Priority'!U$1,FALSE)="","",VLOOKUP($B186,'RouteDetail&amp;ReductionPrioritySr'!$B$5:$AT$566,'Route_Detail&amp;Reduction_Priority'!U$1,FALSE)))</f>
        <v>Revised</v>
      </c>
      <c r="V186" s="53" t="str">
        <f>IF($B186="","",IF(VLOOKUP($B186,'RouteDetail&amp;ReductionPrioritySr'!$B$5:$AT$566,'Route_Detail&amp;Reduction_Priority'!V$1,FALSE)=0,"",VLOOKUP($B186,'RouteDetail&amp;ReductionPrioritySr'!$B$5:$AT$566,'Route_Detail&amp;Reduction_Priority'!V$1,FALSE)))</f>
        <v>Restructure</v>
      </c>
      <c r="W186" s="358">
        <f>IF($B186="","",IF(VLOOKUP($B186,'RouteDetail&amp;ReductionPrioritySr'!$B$5:$AT$566,'Route_Detail&amp;Reduction_Priority'!W$1,FALSE)=0,"",VLOOKUP($B186,'RouteDetail&amp;ReductionPrioritySr'!$B$5:$AT$566,'Route_Detail&amp;Reduction_Priority'!W$1,FALSE)))</f>
        <v>42036</v>
      </c>
      <c r="X186" s="397" t="str">
        <f>IF($B186="","",IF(VLOOKUP($B186,'RouteDetail&amp;ReductionPrioritySr'!$B$5:$AT$566,'Route_Detail&amp;Reduction_Priority'!X$1,FALSE)="","",VLOOKUP($B186,'RouteDetail&amp;ReductionPrioritySr'!$B$5:$AT$566,'Route_Detail&amp;Reduction_Priority'!X$1,FALSE)))</f>
        <v xml:space="preserve">Eliminate the part of the route north of Totem Lake Transit Center.
Revise Route 236 to serve 124th Avenue NE.
</v>
      </c>
      <c r="Y186" s="110">
        <f>IF($B186="","",IF(VLOOKUP($B186,'RouteDetail&amp;ReductionPrioritySr'!$B$5:$AT$566,'Route_Detail&amp;Reduction_Priority'!Y$1,FALSE)="","",VLOOKUP($B186,'RouteDetail&amp;ReductionPrioritySr'!$B$5:$AT$566,'Route_Detail&amp;Reduction_Priority'!Y$1,FALSE)))</f>
        <v>10</v>
      </c>
      <c r="Z186" s="365">
        <f>IF($B186="","",IF(VLOOKUP($B186,'RouteDetail&amp;ReductionPrioritySr'!$B$5:$AT$566,'Route_Detail&amp;Reduction_Priority'!Z$1,FALSE)="","",VLOOKUP($B186,'RouteDetail&amp;ReductionPrioritySr'!$B$5:$AT$566,'Route_Detail&amp;Reduction_Priority'!Z$1,FALSE)))</f>
        <v>15</v>
      </c>
      <c r="AA186" s="365" t="str">
        <f>IF($B186="","",IF(VLOOKUP($B186,'RouteDetail&amp;ReductionPrioritySr'!$B$5:$AT$566,'Route_Detail&amp;Reduction_Priority'!AA$1,FALSE)="","",VLOOKUP($B186,'RouteDetail&amp;ReductionPrioritySr'!$B$5:$AT$566,'Route_Detail&amp;Reduction_Priority'!AA$1,FALSE)))</f>
        <v>30-60</v>
      </c>
      <c r="AB186" s="365">
        <f>IF($B186="","",IF(VLOOKUP($B186,'RouteDetail&amp;ReductionPrioritySr'!$B$5:$AT$566,'Route_Detail&amp;Reduction_Priority'!AB$1,FALSE)="","",VLOOKUP($B186,'RouteDetail&amp;ReductionPrioritySr'!$B$5:$AT$566,'Route_Detail&amp;Reduction_Priority'!AB$1,FALSE)))</f>
        <v>30</v>
      </c>
      <c r="AC186" s="365">
        <f>IF($B186="","",IF(VLOOKUP($B186,'RouteDetail&amp;ReductionPrioritySr'!$B$5:$AT$566,'Route_Detail&amp;Reduction_Priority'!AC$1,FALSE)="","",VLOOKUP($B186,'RouteDetail&amp;ReductionPrioritySr'!$B$5:$AT$566,'Route_Detail&amp;Reduction_Priority'!AC$1,FALSE)))</f>
        <v>30</v>
      </c>
      <c r="AD186" s="350" t="str">
        <f>IF($B186="","",IF(VLOOKUP($B186,'RouteDetail&amp;ReductionPrioritySr'!$B$5:$AT$566,'Route_Detail&amp;Reduction_Priority'!AD$1,FALSE)=0,"",VLOOKUP($B186,'RouteDetail&amp;ReductionPrioritySr'!$B$5:$AT$566,'Route_Detail&amp;Reduction_Priority'!AD$1,FALSE)))</f>
        <v>Before 1:00 AM</v>
      </c>
      <c r="AE186" s="397" t="str">
        <f>IF($B186="","",IF(VLOOKUP($B186,'RouteDetail&amp;ReductionPrioritySr'!$B$5:$AT$566,'Route_Detail&amp;Reduction_Priority'!AE$1,FALSE)=0,"",VLOOKUP($B186,'RouteDetail&amp;ReductionPrioritySr'!$B$5:$AT$566,'Route_Detail&amp;Reduction_Priority'!AE$1,FALSE)))</f>
        <v xml:space="preserve">Along 124th Avenue NE, use route 252, 257 or revised Route 236. </v>
      </c>
    </row>
    <row r="187" spans="1:31" ht="15" customHeight="1" x14ac:dyDescent="0.25">
      <c r="A187">
        <v>165</v>
      </c>
      <c r="B187" s="110">
        <f>IF(HLOOKUP($C$3,'Route by Jurisdiction'!$A$1:$AP$214,A187,FALSE)="","",HLOOKUP($C$3,'Route by Jurisdiction'!$A$1:$AP$214,A187,FALSE))</f>
        <v>257</v>
      </c>
      <c r="C187" s="110" t="str">
        <f>IF($B187="","",IF(VLOOKUP($B187,'RouteDetail&amp;ReductionPrioritySr'!$B$5:$T$566,'Route_Detail&amp;Reduction_Priority'!C$1,FALSE)="","",VLOOKUP($B187,'RouteDetail&amp;ReductionPrioritySr'!$B$5:$T$566,'Route_Detail&amp;Reduction_Priority'!C$1,FALSE)))</f>
        <v>257*</v>
      </c>
      <c r="D187" s="71" t="str">
        <f>IF($B187="","",IF(VLOOKUP($B187,'RouteDetail&amp;ReductionPrioritySr'!$B$5:$T$566,'Route_Detail&amp;Reduction_Priority'!D$1,FALSE)="","",VLOOKUP($B187,'RouteDetail&amp;ReductionPrioritySr'!$B$5:$T$566,'Route_Detail&amp;Reduction_Priority'!D$1,FALSE)))</f>
        <v>Brickyard - Seattle CBD</v>
      </c>
      <c r="E187" s="170">
        <f>IF($B187="","",IF(VLOOKUP($B187,'RouteDetail&amp;ReductionPrioritySr'!$B$5:$T$566,'Route_Detail&amp;Reduction_Priority'!E$1,FALSE)="","",VLOOKUP($B187,'RouteDetail&amp;ReductionPrioritySr'!$B$5:$T$566,'Route_Detail&amp;Reduction_Priority'!E$1,FALSE)))</f>
        <v>25.9</v>
      </c>
      <c r="F187" s="162">
        <f>IF($B187="","",IF(VLOOKUP($B187,'RouteDetail&amp;ReductionPrioritySr'!$B$5:$T$566,'Route_Detail&amp;Reduction_Priority'!F$1,FALSE)="","",VLOOKUP($B187,'RouteDetail&amp;ReductionPrioritySr'!$B$5:$T$566,'Route_Detail&amp;Reduction_Priority'!F$1,FALSE)))</f>
        <v>16.3</v>
      </c>
      <c r="G187" s="162" t="str">
        <f>IF($B187="","",IF(VLOOKUP($B187,'RouteDetail&amp;ReductionPrioritySr'!$B$5:$T$566,'Route_Detail&amp;Reduction_Priority'!G$1,FALSE)="","",VLOOKUP($B187,'RouteDetail&amp;ReductionPrioritySr'!$B$5:$T$566,'Route_Detail&amp;Reduction_Priority'!G$1,FALSE)))</f>
        <v xml:space="preserve"> </v>
      </c>
      <c r="H187" s="162" t="str">
        <f>IF($B187="","",IF(VLOOKUP($B187,'RouteDetail&amp;ReductionPrioritySr'!$B$5:$T$566,'Route_Detail&amp;Reduction_Priority'!H$1,FALSE)="","",VLOOKUP($B187,'RouteDetail&amp;ReductionPrioritySr'!$B$5:$T$566,'Route_Detail&amp;Reduction_Priority'!H$1,FALSE)))</f>
        <v xml:space="preserve"> </v>
      </c>
      <c r="I187" s="162" t="str">
        <f>IF($B187="","",IF(VLOOKUP($B187,'RouteDetail&amp;ReductionPrioritySr'!$B$5:$T$566,'Route_Detail&amp;Reduction_Priority'!I$1,FALSE)="","",VLOOKUP($B187,'RouteDetail&amp;ReductionPrioritySr'!$B$5:$T$566,'Route_Detail&amp;Reduction_Priority'!I$1,FALSE)))</f>
        <v xml:space="preserve"> </v>
      </c>
      <c r="J187" s="171" t="str">
        <f>IF($B187="","",IF(VLOOKUP($B187,'RouteDetail&amp;ReductionPrioritySr'!$B$5:$T$566,'Route_Detail&amp;Reduction_Priority'!J$1,FALSE)="","",VLOOKUP($B187,'RouteDetail&amp;ReductionPrioritySr'!$B$5:$T$566,'Route_Detail&amp;Reduction_Priority'!J$1,FALSE)))</f>
        <v xml:space="preserve"> </v>
      </c>
      <c r="K187" s="62" t="str">
        <f>IF($B187="","",IF(VLOOKUP($B187,'RouteDetail&amp;ReductionPrioritySr'!$B$5:$T$566,'Route_Detail&amp;Reduction_Priority'!K$1,FALSE)="","",VLOOKUP($B187,'RouteDetail&amp;ReductionPrioritySr'!$B$5:$T$566,'Route_Detail&amp;Reduction_Priority'!K$1,FALSE)))</f>
        <v>Peak</v>
      </c>
      <c r="L187" s="62" t="str">
        <f>IF($B187="","",IF(VLOOKUP($B187,'RouteDetail&amp;ReductionPrioritySr'!$B$5:$T$566,'Route_Detail&amp;Reduction_Priority'!L$1,FALSE)="","",VLOOKUP($B187,'RouteDetail&amp;ReductionPrioritySr'!$B$5:$T$566,'Route_Detail&amp;Reduction_Priority'!L$1,FALSE)))</f>
        <v>Peak</v>
      </c>
      <c r="M187" s="110" t="str">
        <f>IF($B187="","",IF(VLOOKUP($B187,'RouteDetail&amp;ReductionPrioritySr'!$B$5:$T$566,'Route_Detail&amp;Reduction_Priority'!M$1,FALSE)="","",VLOOKUP($B187,'RouteDetail&amp;ReductionPrioritySr'!$B$5:$T$566,'Route_Detail&amp;Reduction_Priority'!M$1,FALSE)))</f>
        <v>Yes</v>
      </c>
      <c r="N187" s="112" t="str">
        <f>IF($B187="","",IF(VLOOKUP($B187,'RouteDetail&amp;ReductionPrioritySr'!$B$5:$T$566,'Route_Detail&amp;Reduction_Priority'!N$1,FALSE)="","",VLOOKUP($B187,'RouteDetail&amp;ReductionPrioritySr'!$B$5:$T$566,'Route_Detail&amp;Reduction_Priority'!N$1,FALSE)))</f>
        <v>Yes</v>
      </c>
      <c r="O187" s="110" t="str">
        <f>IF($B187="","",IF(VLOOKUP($B187,'RouteDetail&amp;ReductionPrioritySr'!$B$5:$T$566,'Route_Detail&amp;Reduction_Priority'!O$1,FALSE)="","",VLOOKUP($B187,'RouteDetail&amp;ReductionPrioritySr'!$B$5:$T$566,'Route_Detail&amp;Reduction_Priority'!O$1,FALSE)))</f>
        <v>Peak</v>
      </c>
      <c r="P187" s="365" t="str">
        <f>IF($B187="","",IF(VLOOKUP($B187,'RouteDetail&amp;ReductionPrioritySr'!$B$5:$T$566,'Route_Detail&amp;Reduction_Priority'!P$1,FALSE)="","",VLOOKUP($B187,'RouteDetail&amp;ReductionPrioritySr'!$B$5:$T$566,'Route_Detail&amp;Reduction_Priority'!P$1,FALSE)))</f>
        <v>Peak</v>
      </c>
      <c r="Q187" s="112" t="str">
        <f>IF($B187="","",IF(VLOOKUP($B187,'RouteDetail&amp;ReductionPrioritySr'!$B$5:$T$566,'Route_Detail&amp;Reduction_Priority'!Q$1,FALSE)="","",VLOOKUP($B187,'RouteDetail&amp;ReductionPrioritySr'!$B$5:$T$566,'Route_Detail&amp;Reduction_Priority'!Q$1,FALSE)))</f>
        <v>Peak</v>
      </c>
      <c r="R187" s="110">
        <f>IF($B187="","",IF(VLOOKUP($B187,'RouteDetail&amp;ReductionPrioritySr'!$B$5:$T$566,'Route_Detail&amp;Reduction_Priority'!R$1,FALSE)="","",VLOOKUP($B187,'RouteDetail&amp;ReductionPrioritySr'!$B$5:$T$566,'Route_Detail&amp;Reduction_Priority'!R$1,FALSE)))</f>
        <v>3</v>
      </c>
      <c r="S187" s="365" t="str">
        <f>IF($B187="","",IF(VLOOKUP($B187,'RouteDetail&amp;ReductionPrioritySr'!$B$5:$T$566,'Route_Detail&amp;Reduction_Priority'!S$1,FALSE)="","",VLOOKUP($B187,'RouteDetail&amp;ReductionPrioritySr'!$B$5:$T$566,'Route_Detail&amp;Reduction_Priority'!S$1,FALSE)))</f>
        <v>-</v>
      </c>
      <c r="T187" s="363" t="str">
        <f>IF($B187="","",IF(VLOOKUP($B187,'RouteDetail&amp;ReductionPrioritySr'!$B$5:$T$566,'Route_Detail&amp;Reduction_Priority'!T$1,FALSE)="","",VLOOKUP($B187,'RouteDetail&amp;ReductionPrioritySr'!$B$5:$T$566,'Route_Detail&amp;Reduction_Priority'!T$1,FALSE)))</f>
        <v>-</v>
      </c>
      <c r="U187" s="348" t="str">
        <f>IF($B187="","",IF(VLOOKUP($B187,'RouteDetail&amp;ReductionPrioritySr'!$B$5:$AT$566,'Route_Detail&amp;Reduction_Priority'!U$1,FALSE)="","",VLOOKUP($B187,'RouteDetail&amp;ReductionPrioritySr'!$B$5:$AT$566,'Route_Detail&amp;Reduction_Priority'!U$1,FALSE)))</f>
        <v>Unchanged</v>
      </c>
      <c r="V187" s="53" t="str">
        <f>IF($B187="","",IF(VLOOKUP($B187,'RouteDetail&amp;ReductionPrioritySr'!$B$5:$AT$566,'Route_Detail&amp;Reduction_Priority'!V$1,FALSE)=0,"",VLOOKUP($B187,'RouteDetail&amp;ReductionPrioritySr'!$B$5:$AT$566,'Route_Detail&amp;Reduction_Priority'!V$1,FALSE)))</f>
        <v/>
      </c>
      <c r="W187" s="358" t="str">
        <f>IF($B187="","",IF(VLOOKUP($B187,'RouteDetail&amp;ReductionPrioritySr'!$B$5:$AT$566,'Route_Detail&amp;Reduction_Priority'!W$1,FALSE)=0,"",VLOOKUP($B187,'RouteDetail&amp;ReductionPrioritySr'!$B$5:$AT$566,'Route_Detail&amp;Reduction_Priority'!W$1,FALSE)))</f>
        <v>N/A</v>
      </c>
      <c r="X187" s="397" t="str">
        <f>IF($B187="","",IF(VLOOKUP($B187,'RouteDetail&amp;ReductionPrioritySr'!$B$5:$AT$566,'Route_Detail&amp;Reduction_Priority'!X$1,FALSE)="","",VLOOKUP($B187,'RouteDetail&amp;ReductionPrioritySr'!$B$5:$AT$566,'Route_Detail&amp;Reduction_Priority'!X$1,FALSE)))</f>
        <v>Unchanged</v>
      </c>
      <c r="Y187" s="110" t="str">
        <f>IF($B187="","",IF(VLOOKUP($B187,'RouteDetail&amp;ReductionPrioritySr'!$B$5:$AT$566,'Route_Detail&amp;Reduction_Priority'!Y$1,FALSE)="","",VLOOKUP($B187,'RouteDetail&amp;ReductionPrioritySr'!$B$5:$AT$566,'Route_Detail&amp;Reduction_Priority'!Y$1,FALSE)))</f>
        <v/>
      </c>
      <c r="Z187" s="365" t="str">
        <f>IF($B187="","",IF(VLOOKUP($B187,'RouteDetail&amp;ReductionPrioritySr'!$B$5:$AT$566,'Route_Detail&amp;Reduction_Priority'!Z$1,FALSE)="","",VLOOKUP($B187,'RouteDetail&amp;ReductionPrioritySr'!$B$5:$AT$566,'Route_Detail&amp;Reduction_Priority'!Z$1,FALSE)))</f>
        <v/>
      </c>
      <c r="AA187" s="365" t="str">
        <f>IF($B187="","",IF(VLOOKUP($B187,'RouteDetail&amp;ReductionPrioritySr'!$B$5:$AT$566,'Route_Detail&amp;Reduction_Priority'!AA$1,FALSE)="","",VLOOKUP($B187,'RouteDetail&amp;ReductionPrioritySr'!$B$5:$AT$566,'Route_Detail&amp;Reduction_Priority'!AA$1,FALSE)))</f>
        <v/>
      </c>
      <c r="AB187" s="365" t="str">
        <f>IF($B187="","",IF(VLOOKUP($B187,'RouteDetail&amp;ReductionPrioritySr'!$B$5:$AT$566,'Route_Detail&amp;Reduction_Priority'!AB$1,FALSE)="","",VLOOKUP($B187,'RouteDetail&amp;ReductionPrioritySr'!$B$5:$AT$566,'Route_Detail&amp;Reduction_Priority'!AB$1,FALSE)))</f>
        <v/>
      </c>
      <c r="AC187" s="365" t="str">
        <f>IF($B187="","",IF(VLOOKUP($B187,'RouteDetail&amp;ReductionPrioritySr'!$B$5:$AT$566,'Route_Detail&amp;Reduction_Priority'!AC$1,FALSE)="","",VLOOKUP($B187,'RouteDetail&amp;ReductionPrioritySr'!$B$5:$AT$566,'Route_Detail&amp;Reduction_Priority'!AC$1,FALSE)))</f>
        <v/>
      </c>
      <c r="AD187" s="350" t="str">
        <f>IF($B187="","",IF(VLOOKUP($B187,'RouteDetail&amp;ReductionPrioritySr'!$B$5:$AT$566,'Route_Detail&amp;Reduction_Priority'!AD$1,FALSE)=0,"",VLOOKUP($B187,'RouteDetail&amp;ReductionPrioritySr'!$B$5:$AT$566,'Route_Detail&amp;Reduction_Priority'!AD$1,FALSE)))</f>
        <v/>
      </c>
      <c r="AE187" s="397" t="str">
        <f>IF($B187="","",IF(VLOOKUP($B187,'RouteDetail&amp;ReductionPrioritySr'!$B$5:$AT$566,'Route_Detail&amp;Reduction_Priority'!AE$1,FALSE)=0,"",VLOOKUP($B187,'RouteDetail&amp;ReductionPrioritySr'!$B$5:$AT$566,'Route_Detail&amp;Reduction_Priority'!AE$1,FALSE)))</f>
        <v/>
      </c>
    </row>
    <row r="188" spans="1:31" ht="15" customHeight="1" x14ac:dyDescent="0.25">
      <c r="A188">
        <v>166</v>
      </c>
      <c r="B188" s="110">
        <f>IF(HLOOKUP($C$3,'Route by Jurisdiction'!$A$1:$AP$214,A188,FALSE)="","",HLOOKUP($C$3,'Route by Jurisdiction'!$A$1:$AP$214,A188,FALSE))</f>
        <v>260</v>
      </c>
      <c r="C188" s="110" t="str">
        <f>IF($B188="","",IF(VLOOKUP($B188,'RouteDetail&amp;ReductionPrioritySr'!$B$5:$T$566,'Route_Detail&amp;Reduction_Priority'!C$1,FALSE)="","",VLOOKUP($B188,'RouteDetail&amp;ReductionPrioritySr'!$B$5:$T$566,'Route_Detail&amp;Reduction_Priority'!C$1,FALSE)))</f>
        <v>260*</v>
      </c>
      <c r="D188" s="71" t="str">
        <f>IF($B188="","",IF(VLOOKUP($B188,'RouteDetail&amp;ReductionPrioritySr'!$B$5:$T$566,'Route_Detail&amp;Reduction_Priority'!D$1,FALSE)="","",VLOOKUP($B188,'RouteDetail&amp;ReductionPrioritySr'!$B$5:$T$566,'Route_Detail&amp;Reduction_Priority'!D$1,FALSE)))</f>
        <v>Finn Hill - Seattle CBD</v>
      </c>
      <c r="E188" s="170">
        <f>IF($B188="","",IF(VLOOKUP($B188,'RouteDetail&amp;ReductionPrioritySr'!$B$5:$T$566,'Route_Detail&amp;Reduction_Priority'!E$1,FALSE)="","",VLOOKUP($B188,'RouteDetail&amp;ReductionPrioritySr'!$B$5:$T$566,'Route_Detail&amp;Reduction_Priority'!E$1,FALSE)))</f>
        <v>18.600000000000001</v>
      </c>
      <c r="F188" s="162">
        <f>IF($B188="","",IF(VLOOKUP($B188,'RouteDetail&amp;ReductionPrioritySr'!$B$5:$T$566,'Route_Detail&amp;Reduction_Priority'!F$1,FALSE)="","",VLOOKUP($B188,'RouteDetail&amp;ReductionPrioritySr'!$B$5:$T$566,'Route_Detail&amp;Reduction_Priority'!F$1,FALSE)))</f>
        <v>11.1</v>
      </c>
      <c r="G188" s="162" t="str">
        <f>IF($B188="","",IF(VLOOKUP($B188,'RouteDetail&amp;ReductionPrioritySr'!$B$5:$T$566,'Route_Detail&amp;Reduction_Priority'!G$1,FALSE)="","",VLOOKUP($B188,'RouteDetail&amp;ReductionPrioritySr'!$B$5:$T$566,'Route_Detail&amp;Reduction_Priority'!G$1,FALSE)))</f>
        <v xml:space="preserve"> </v>
      </c>
      <c r="H188" s="162" t="str">
        <f>IF($B188="","",IF(VLOOKUP($B188,'RouteDetail&amp;ReductionPrioritySr'!$B$5:$T$566,'Route_Detail&amp;Reduction_Priority'!H$1,FALSE)="","",VLOOKUP($B188,'RouteDetail&amp;ReductionPrioritySr'!$B$5:$T$566,'Route_Detail&amp;Reduction_Priority'!H$1,FALSE)))</f>
        <v xml:space="preserve"> </v>
      </c>
      <c r="I188" s="162" t="str">
        <f>IF($B188="","",IF(VLOOKUP($B188,'RouteDetail&amp;ReductionPrioritySr'!$B$5:$T$566,'Route_Detail&amp;Reduction_Priority'!I$1,FALSE)="","",VLOOKUP($B188,'RouteDetail&amp;ReductionPrioritySr'!$B$5:$T$566,'Route_Detail&amp;Reduction_Priority'!I$1,FALSE)))</f>
        <v xml:space="preserve"> </v>
      </c>
      <c r="J188" s="171" t="str">
        <f>IF($B188="","",IF(VLOOKUP($B188,'RouteDetail&amp;ReductionPrioritySr'!$B$5:$T$566,'Route_Detail&amp;Reduction_Priority'!J$1,FALSE)="","",VLOOKUP($B188,'RouteDetail&amp;ReductionPrioritySr'!$B$5:$T$566,'Route_Detail&amp;Reduction_Priority'!J$1,FALSE)))</f>
        <v xml:space="preserve"> </v>
      </c>
      <c r="K188" s="62" t="str">
        <f>IF($B188="","",IF(VLOOKUP($B188,'RouteDetail&amp;ReductionPrioritySr'!$B$5:$T$566,'Route_Detail&amp;Reduction_Priority'!K$1,FALSE)="","",VLOOKUP($B188,'RouteDetail&amp;ReductionPrioritySr'!$B$5:$T$566,'Route_Detail&amp;Reduction_Priority'!K$1,FALSE)))</f>
        <v>Peak</v>
      </c>
      <c r="L188" s="62" t="str">
        <f>IF($B188="","",IF(VLOOKUP($B188,'RouteDetail&amp;ReductionPrioritySr'!$B$5:$T$566,'Route_Detail&amp;Reduction_Priority'!L$1,FALSE)="","",VLOOKUP($B188,'RouteDetail&amp;ReductionPrioritySr'!$B$5:$T$566,'Route_Detail&amp;Reduction_Priority'!L$1,FALSE)))</f>
        <v>Peak</v>
      </c>
      <c r="M188" s="110" t="str">
        <f>IF($B188="","",IF(VLOOKUP($B188,'RouteDetail&amp;ReductionPrioritySr'!$B$5:$T$566,'Route_Detail&amp;Reduction_Priority'!M$1,FALSE)="","",VLOOKUP($B188,'RouteDetail&amp;ReductionPrioritySr'!$B$5:$T$566,'Route_Detail&amp;Reduction_Priority'!M$1,FALSE)))</f>
        <v>No</v>
      </c>
      <c r="N188" s="112" t="str">
        <f>IF($B188="","",IF(VLOOKUP($B188,'RouteDetail&amp;ReductionPrioritySr'!$B$5:$T$566,'Route_Detail&amp;Reduction_Priority'!N$1,FALSE)="","",VLOOKUP($B188,'RouteDetail&amp;ReductionPrioritySr'!$B$5:$T$566,'Route_Detail&amp;Reduction_Priority'!N$1,FALSE)))</f>
        <v>No</v>
      </c>
      <c r="O188" s="110" t="str">
        <f>IF($B188="","",IF(VLOOKUP($B188,'RouteDetail&amp;ReductionPrioritySr'!$B$5:$T$566,'Route_Detail&amp;Reduction_Priority'!O$1,FALSE)="","",VLOOKUP($B188,'RouteDetail&amp;ReductionPrioritySr'!$B$5:$T$566,'Route_Detail&amp;Reduction_Priority'!O$1,FALSE)))</f>
        <v>Peak</v>
      </c>
      <c r="P188" s="365" t="str">
        <f>IF($B188="","",IF(VLOOKUP($B188,'RouteDetail&amp;ReductionPrioritySr'!$B$5:$T$566,'Route_Detail&amp;Reduction_Priority'!P$1,FALSE)="","",VLOOKUP($B188,'RouteDetail&amp;ReductionPrioritySr'!$B$5:$T$566,'Route_Detail&amp;Reduction_Priority'!P$1,FALSE)))</f>
        <v>Peak</v>
      </c>
      <c r="Q188" s="112" t="str">
        <f>IF($B188="","",IF(VLOOKUP($B188,'RouteDetail&amp;ReductionPrioritySr'!$B$5:$T$566,'Route_Detail&amp;Reduction_Priority'!Q$1,FALSE)="","",VLOOKUP($B188,'RouteDetail&amp;ReductionPrioritySr'!$B$5:$T$566,'Route_Detail&amp;Reduction_Priority'!Q$1,FALSE)))</f>
        <v>Peak</v>
      </c>
      <c r="R188" s="110">
        <f>IF($B188="","",IF(VLOOKUP($B188,'RouteDetail&amp;ReductionPrioritySr'!$B$5:$T$566,'Route_Detail&amp;Reduction_Priority'!R$1,FALSE)="","",VLOOKUP($B188,'RouteDetail&amp;ReductionPrioritySr'!$B$5:$T$566,'Route_Detail&amp;Reduction_Priority'!R$1,FALSE)))</f>
        <v>1</v>
      </c>
      <c r="S188" s="365" t="str">
        <f>IF($B188="","",IF(VLOOKUP($B188,'RouteDetail&amp;ReductionPrioritySr'!$B$5:$T$566,'Route_Detail&amp;Reduction_Priority'!S$1,FALSE)="","",VLOOKUP($B188,'RouteDetail&amp;ReductionPrioritySr'!$B$5:$T$566,'Route_Detail&amp;Reduction_Priority'!S$1,FALSE)))</f>
        <v>-</v>
      </c>
      <c r="T188" s="363" t="str">
        <f>IF($B188="","",IF(VLOOKUP($B188,'RouteDetail&amp;ReductionPrioritySr'!$B$5:$T$566,'Route_Detail&amp;Reduction_Priority'!T$1,FALSE)="","",VLOOKUP($B188,'RouteDetail&amp;ReductionPrioritySr'!$B$5:$T$566,'Route_Detail&amp;Reduction_Priority'!T$1,FALSE)))</f>
        <v>-</v>
      </c>
      <c r="U188" s="348" t="str">
        <f>IF($B188="","",IF(VLOOKUP($B188,'RouteDetail&amp;ReductionPrioritySr'!$B$5:$AT$566,'Route_Detail&amp;Reduction_Priority'!U$1,FALSE)="","",VLOOKUP($B188,'RouteDetail&amp;ReductionPrioritySr'!$B$5:$AT$566,'Route_Detail&amp;Reduction_Priority'!U$1,FALSE)))</f>
        <v>Deleted</v>
      </c>
      <c r="V188" s="53" t="str">
        <f>IF($B188="","",IF(VLOOKUP($B188,'RouteDetail&amp;ReductionPrioritySr'!$B$5:$AT$566,'Route_Detail&amp;Reduction_Priority'!V$1,FALSE)=0,"",VLOOKUP($B188,'RouteDetail&amp;ReductionPrioritySr'!$B$5:$AT$566,'Route_Detail&amp;Reduction_Priority'!V$1,FALSE)))</f>
        <v>Lowest performing</v>
      </c>
      <c r="W188" s="358">
        <f>IF($B188="","",IF(VLOOKUP($B188,'RouteDetail&amp;ReductionPrioritySr'!$B$5:$AT$566,'Route_Detail&amp;Reduction_Priority'!W$1,FALSE)=0,"",VLOOKUP($B188,'RouteDetail&amp;ReductionPrioritySr'!$B$5:$AT$566,'Route_Detail&amp;Reduction_Priority'!W$1,FALSE)))</f>
        <v>41883</v>
      </c>
      <c r="X188" s="397" t="str">
        <f>IF($B188="","",IF(VLOOKUP($B188,'RouteDetail&amp;ReductionPrioritySr'!$B$5:$AT$566,'Route_Detail&amp;Reduction_Priority'!X$1,FALSE)="","",VLOOKUP($B188,'RouteDetail&amp;ReductionPrioritySr'!$B$5:$AT$566,'Route_Detail&amp;Reduction_Priority'!X$1,FALSE)))</f>
        <v>Delete</v>
      </c>
      <c r="Y188" s="110" t="str">
        <f>IF($B188="","",IF(VLOOKUP($B188,'RouteDetail&amp;ReductionPrioritySr'!$B$5:$AT$566,'Route_Detail&amp;Reduction_Priority'!Y$1,FALSE)="","",VLOOKUP($B188,'RouteDetail&amp;ReductionPrioritySr'!$B$5:$AT$566,'Route_Detail&amp;Reduction_Priority'!Y$1,FALSE)))</f>
        <v/>
      </c>
      <c r="Z188" s="365" t="str">
        <f>IF($B188="","",IF(VLOOKUP($B188,'RouteDetail&amp;ReductionPrioritySr'!$B$5:$AT$566,'Route_Detail&amp;Reduction_Priority'!Z$1,FALSE)="","",VLOOKUP($B188,'RouteDetail&amp;ReductionPrioritySr'!$B$5:$AT$566,'Route_Detail&amp;Reduction_Priority'!Z$1,FALSE)))</f>
        <v/>
      </c>
      <c r="AA188" s="365" t="str">
        <f>IF($B188="","",IF(VLOOKUP($B188,'RouteDetail&amp;ReductionPrioritySr'!$B$5:$AT$566,'Route_Detail&amp;Reduction_Priority'!AA$1,FALSE)="","",VLOOKUP($B188,'RouteDetail&amp;ReductionPrioritySr'!$B$5:$AT$566,'Route_Detail&amp;Reduction_Priority'!AA$1,FALSE)))</f>
        <v/>
      </c>
      <c r="AB188" s="365" t="str">
        <f>IF($B188="","",IF(VLOOKUP($B188,'RouteDetail&amp;ReductionPrioritySr'!$B$5:$AT$566,'Route_Detail&amp;Reduction_Priority'!AB$1,FALSE)="","",VLOOKUP($B188,'RouteDetail&amp;ReductionPrioritySr'!$B$5:$AT$566,'Route_Detail&amp;Reduction_Priority'!AB$1,FALSE)))</f>
        <v/>
      </c>
      <c r="AC188" s="365" t="str">
        <f>IF($B188="","",IF(VLOOKUP($B188,'RouteDetail&amp;ReductionPrioritySr'!$B$5:$AT$566,'Route_Detail&amp;Reduction_Priority'!AC$1,FALSE)="","",VLOOKUP($B188,'RouteDetail&amp;ReductionPrioritySr'!$B$5:$AT$566,'Route_Detail&amp;Reduction_Priority'!AC$1,FALSE)))</f>
        <v/>
      </c>
      <c r="AD188" s="350" t="str">
        <f>IF($B188="","",IF(VLOOKUP($B188,'RouteDetail&amp;ReductionPrioritySr'!$B$5:$AT$566,'Route_Detail&amp;Reduction_Priority'!AD$1,FALSE)=0,"",VLOOKUP($B188,'RouteDetail&amp;ReductionPrioritySr'!$B$5:$AT$566,'Route_Detail&amp;Reduction_Priority'!AD$1,FALSE)))</f>
        <v/>
      </c>
      <c r="AE188" s="397" t="str">
        <f>IF($B188="","",IF(VLOOKUP($B188,'RouteDetail&amp;ReductionPrioritySr'!$B$5:$AT$566,'Route_Detail&amp;Reduction_Priority'!AE$1,FALSE)=0,"",VLOOKUP($B188,'RouteDetail&amp;ReductionPrioritySr'!$B$5:$AT$566,'Route_Detail&amp;Reduction_Priority'!AE$1,FALSE)))</f>
        <v>At Juanita, use revised Route 255.
On Finn Hill, use revised Route 234 and connect to revised routes 252, 257, or 311 at the Kingsgate freeway station.
Along NE 116th Street, Metro’s RideShare or VanPool programs may be options.</v>
      </c>
    </row>
    <row r="189" spans="1:31" ht="15" customHeight="1" x14ac:dyDescent="0.25">
      <c r="A189">
        <v>167</v>
      </c>
      <c r="B189" s="110">
        <f>IF(HLOOKUP($C$3,'Route by Jurisdiction'!$A$1:$AP$214,A189,FALSE)="","",HLOOKUP($C$3,'Route by Jurisdiction'!$A$1:$AP$214,A189,FALSE))</f>
        <v>265</v>
      </c>
      <c r="C189" s="110" t="str">
        <f>IF($B189="","",IF(VLOOKUP($B189,'RouteDetail&amp;ReductionPrioritySr'!$B$5:$T$566,'Route_Detail&amp;Reduction_Priority'!C$1,FALSE)="","",VLOOKUP($B189,'RouteDetail&amp;ReductionPrioritySr'!$B$5:$T$566,'Route_Detail&amp;Reduction_Priority'!C$1,FALSE)))</f>
        <v>265*</v>
      </c>
      <c r="D189" s="71" t="str">
        <f>IF($B189="","",IF(VLOOKUP($B189,'RouteDetail&amp;ReductionPrioritySr'!$B$5:$T$566,'Route_Detail&amp;Reduction_Priority'!D$1,FALSE)="","",VLOOKUP($B189,'RouteDetail&amp;ReductionPrioritySr'!$B$5:$T$566,'Route_Detail&amp;Reduction_Priority'!D$1,FALSE)))</f>
        <v>Overlake - Houghton - First Hill</v>
      </c>
      <c r="E189" s="170">
        <f>IF($B189="","",IF(VLOOKUP($B189,'RouteDetail&amp;ReductionPrioritySr'!$B$5:$T$566,'Route_Detail&amp;Reduction_Priority'!E$1,FALSE)="","",VLOOKUP($B189,'RouteDetail&amp;ReductionPrioritySr'!$B$5:$T$566,'Route_Detail&amp;Reduction_Priority'!E$1,FALSE)))</f>
        <v>16.600000000000001</v>
      </c>
      <c r="F189" s="162">
        <f>IF($B189="","",IF(VLOOKUP($B189,'RouteDetail&amp;ReductionPrioritySr'!$B$5:$T$566,'Route_Detail&amp;Reduction_Priority'!F$1,FALSE)="","",VLOOKUP($B189,'RouteDetail&amp;ReductionPrioritySr'!$B$5:$T$566,'Route_Detail&amp;Reduction_Priority'!F$1,FALSE)))</f>
        <v>9</v>
      </c>
      <c r="G189" s="162" t="str">
        <f>IF($B189="","",IF(VLOOKUP($B189,'RouteDetail&amp;ReductionPrioritySr'!$B$5:$T$566,'Route_Detail&amp;Reduction_Priority'!G$1,FALSE)="","",VLOOKUP($B189,'RouteDetail&amp;ReductionPrioritySr'!$B$5:$T$566,'Route_Detail&amp;Reduction_Priority'!G$1,FALSE)))</f>
        <v xml:space="preserve"> </v>
      </c>
      <c r="H189" s="162" t="str">
        <f>IF($B189="","",IF(VLOOKUP($B189,'RouteDetail&amp;ReductionPrioritySr'!$B$5:$T$566,'Route_Detail&amp;Reduction_Priority'!H$1,FALSE)="","",VLOOKUP($B189,'RouteDetail&amp;ReductionPrioritySr'!$B$5:$T$566,'Route_Detail&amp;Reduction_Priority'!H$1,FALSE)))</f>
        <v xml:space="preserve"> </v>
      </c>
      <c r="I189" s="162" t="str">
        <f>IF($B189="","",IF(VLOOKUP($B189,'RouteDetail&amp;ReductionPrioritySr'!$B$5:$T$566,'Route_Detail&amp;Reduction_Priority'!I$1,FALSE)="","",VLOOKUP($B189,'RouteDetail&amp;ReductionPrioritySr'!$B$5:$T$566,'Route_Detail&amp;Reduction_Priority'!I$1,FALSE)))</f>
        <v xml:space="preserve"> </v>
      </c>
      <c r="J189" s="171" t="str">
        <f>IF($B189="","",IF(VLOOKUP($B189,'RouteDetail&amp;ReductionPrioritySr'!$B$5:$T$566,'Route_Detail&amp;Reduction_Priority'!J$1,FALSE)="","",VLOOKUP($B189,'RouteDetail&amp;ReductionPrioritySr'!$B$5:$T$566,'Route_Detail&amp;Reduction_Priority'!J$1,FALSE)))</f>
        <v xml:space="preserve"> </v>
      </c>
      <c r="K189" s="62" t="str">
        <f>IF($B189="","",IF(VLOOKUP($B189,'RouteDetail&amp;ReductionPrioritySr'!$B$5:$T$566,'Route_Detail&amp;Reduction_Priority'!K$1,FALSE)="","",VLOOKUP($B189,'RouteDetail&amp;ReductionPrioritySr'!$B$5:$T$566,'Route_Detail&amp;Reduction_Priority'!K$1,FALSE)))</f>
        <v>Peak</v>
      </c>
      <c r="L189" s="62" t="str">
        <f>IF($B189="","",IF(VLOOKUP($B189,'RouteDetail&amp;ReductionPrioritySr'!$B$5:$T$566,'Route_Detail&amp;Reduction_Priority'!L$1,FALSE)="","",VLOOKUP($B189,'RouteDetail&amp;ReductionPrioritySr'!$B$5:$T$566,'Route_Detail&amp;Reduction_Priority'!L$1,FALSE)))</f>
        <v>Peak</v>
      </c>
      <c r="M189" s="110" t="str">
        <f>IF($B189="","",IF(VLOOKUP($B189,'RouteDetail&amp;ReductionPrioritySr'!$B$5:$T$566,'Route_Detail&amp;Reduction_Priority'!M$1,FALSE)="","",VLOOKUP($B189,'RouteDetail&amp;ReductionPrioritySr'!$B$5:$T$566,'Route_Detail&amp;Reduction_Priority'!M$1,FALSE)))</f>
        <v>Yes</v>
      </c>
      <c r="N189" s="112" t="str">
        <f>IF($B189="","",IF(VLOOKUP($B189,'RouteDetail&amp;ReductionPrioritySr'!$B$5:$T$566,'Route_Detail&amp;Reduction_Priority'!N$1,FALSE)="","",VLOOKUP($B189,'RouteDetail&amp;ReductionPrioritySr'!$B$5:$T$566,'Route_Detail&amp;Reduction_Priority'!N$1,FALSE)))</f>
        <v>No</v>
      </c>
      <c r="O189" s="110" t="str">
        <f>IF($B189="","",IF(VLOOKUP($B189,'RouteDetail&amp;ReductionPrioritySr'!$B$5:$T$566,'Route_Detail&amp;Reduction_Priority'!O$1,FALSE)="","",VLOOKUP($B189,'RouteDetail&amp;ReductionPrioritySr'!$B$5:$T$566,'Route_Detail&amp;Reduction_Priority'!O$1,FALSE)))</f>
        <v>Peak</v>
      </c>
      <c r="P189" s="365" t="str">
        <f>IF($B189="","",IF(VLOOKUP($B189,'RouteDetail&amp;ReductionPrioritySr'!$B$5:$T$566,'Route_Detail&amp;Reduction_Priority'!P$1,FALSE)="","",VLOOKUP($B189,'RouteDetail&amp;ReductionPrioritySr'!$B$5:$T$566,'Route_Detail&amp;Reduction_Priority'!P$1,FALSE)))</f>
        <v>Peak</v>
      </c>
      <c r="Q189" s="112" t="str">
        <f>IF($B189="","",IF(VLOOKUP($B189,'RouteDetail&amp;ReductionPrioritySr'!$B$5:$T$566,'Route_Detail&amp;Reduction_Priority'!Q$1,FALSE)="","",VLOOKUP($B189,'RouteDetail&amp;ReductionPrioritySr'!$B$5:$T$566,'Route_Detail&amp;Reduction_Priority'!Q$1,FALSE)))</f>
        <v>Peak</v>
      </c>
      <c r="R189" s="110">
        <f>IF($B189="","",IF(VLOOKUP($B189,'RouteDetail&amp;ReductionPrioritySr'!$B$5:$T$566,'Route_Detail&amp;Reduction_Priority'!R$1,FALSE)="","",VLOOKUP($B189,'RouteDetail&amp;ReductionPrioritySr'!$B$5:$T$566,'Route_Detail&amp;Reduction_Priority'!R$1,FALSE)))</f>
        <v>1</v>
      </c>
      <c r="S189" s="365" t="str">
        <f>IF($B189="","",IF(VLOOKUP($B189,'RouteDetail&amp;ReductionPrioritySr'!$B$5:$T$566,'Route_Detail&amp;Reduction_Priority'!S$1,FALSE)="","",VLOOKUP($B189,'RouteDetail&amp;ReductionPrioritySr'!$B$5:$T$566,'Route_Detail&amp;Reduction_Priority'!S$1,FALSE)))</f>
        <v>-</v>
      </c>
      <c r="T189" s="363" t="str">
        <f>IF($B189="","",IF(VLOOKUP($B189,'RouteDetail&amp;ReductionPrioritySr'!$B$5:$T$566,'Route_Detail&amp;Reduction_Priority'!T$1,FALSE)="","",VLOOKUP($B189,'RouteDetail&amp;ReductionPrioritySr'!$B$5:$T$566,'Route_Detail&amp;Reduction_Priority'!T$1,FALSE)))</f>
        <v>-</v>
      </c>
      <c r="U189" s="348" t="str">
        <f>IF($B189="","",IF(VLOOKUP($B189,'RouteDetail&amp;ReductionPrioritySr'!$B$5:$AT$566,'Route_Detail&amp;Reduction_Priority'!U$1,FALSE)="","",VLOOKUP($B189,'RouteDetail&amp;ReductionPrioritySr'!$B$5:$AT$566,'Route_Detail&amp;Reduction_Priority'!U$1,FALSE)))</f>
        <v>Deleted</v>
      </c>
      <c r="V189" s="53" t="str">
        <f>IF($B189="","",IF(VLOOKUP($B189,'RouteDetail&amp;ReductionPrioritySr'!$B$5:$AT$566,'Route_Detail&amp;Reduction_Priority'!V$1,FALSE)=0,"",VLOOKUP($B189,'RouteDetail&amp;ReductionPrioritySr'!$B$5:$AT$566,'Route_Detail&amp;Reduction_Priority'!V$1,FALSE)))</f>
        <v>Lowest performing</v>
      </c>
      <c r="W189" s="358">
        <f>IF($B189="","",IF(VLOOKUP($B189,'RouteDetail&amp;ReductionPrioritySr'!$B$5:$AT$566,'Route_Detail&amp;Reduction_Priority'!W$1,FALSE)=0,"",VLOOKUP($B189,'RouteDetail&amp;ReductionPrioritySr'!$B$5:$AT$566,'Route_Detail&amp;Reduction_Priority'!W$1,FALSE)))</f>
        <v>41883</v>
      </c>
      <c r="X189" s="397" t="str">
        <f>IF($B189="","",IF(VLOOKUP($B189,'RouteDetail&amp;ReductionPrioritySr'!$B$5:$AT$566,'Route_Detail&amp;Reduction_Priority'!X$1,FALSE)="","",VLOOKUP($B189,'RouteDetail&amp;ReductionPrioritySr'!$B$5:$AT$566,'Route_Detail&amp;Reduction_Priority'!X$1,FALSE)))</f>
        <v>Delete</v>
      </c>
      <c r="Y189" s="110" t="str">
        <f>IF($B189="","",IF(VLOOKUP($B189,'RouteDetail&amp;ReductionPrioritySr'!$B$5:$AT$566,'Route_Detail&amp;Reduction_Priority'!Y$1,FALSE)="","",VLOOKUP($B189,'RouteDetail&amp;ReductionPrioritySr'!$B$5:$AT$566,'Route_Detail&amp;Reduction_Priority'!Y$1,FALSE)))</f>
        <v/>
      </c>
      <c r="Z189" s="365" t="str">
        <f>IF($B189="","",IF(VLOOKUP($B189,'RouteDetail&amp;ReductionPrioritySr'!$B$5:$AT$566,'Route_Detail&amp;Reduction_Priority'!Z$1,FALSE)="","",VLOOKUP($B189,'RouteDetail&amp;ReductionPrioritySr'!$B$5:$AT$566,'Route_Detail&amp;Reduction_Priority'!Z$1,FALSE)))</f>
        <v/>
      </c>
      <c r="AA189" s="365" t="str">
        <f>IF($B189="","",IF(VLOOKUP($B189,'RouteDetail&amp;ReductionPrioritySr'!$B$5:$AT$566,'Route_Detail&amp;Reduction_Priority'!AA$1,FALSE)="","",VLOOKUP($B189,'RouteDetail&amp;ReductionPrioritySr'!$B$5:$AT$566,'Route_Detail&amp;Reduction_Priority'!AA$1,FALSE)))</f>
        <v/>
      </c>
      <c r="AB189" s="365" t="str">
        <f>IF($B189="","",IF(VLOOKUP($B189,'RouteDetail&amp;ReductionPrioritySr'!$B$5:$AT$566,'Route_Detail&amp;Reduction_Priority'!AB$1,FALSE)="","",VLOOKUP($B189,'RouteDetail&amp;ReductionPrioritySr'!$B$5:$AT$566,'Route_Detail&amp;Reduction_Priority'!AB$1,FALSE)))</f>
        <v/>
      </c>
      <c r="AC189" s="365" t="str">
        <f>IF($B189="","",IF(VLOOKUP($B189,'RouteDetail&amp;ReductionPrioritySr'!$B$5:$AT$566,'Route_Detail&amp;Reduction_Priority'!AC$1,FALSE)="","",VLOOKUP($B189,'RouteDetail&amp;ReductionPrioritySr'!$B$5:$AT$566,'Route_Detail&amp;Reduction_Priority'!AC$1,FALSE)))</f>
        <v/>
      </c>
      <c r="AD189" s="350" t="str">
        <f>IF($B189="","",IF(VLOOKUP($B189,'RouteDetail&amp;ReductionPrioritySr'!$B$5:$AT$566,'Route_Detail&amp;Reduction_Priority'!AD$1,FALSE)=0,"",VLOOKUP($B189,'RouteDetail&amp;ReductionPrioritySr'!$B$5:$AT$566,'Route_Detail&amp;Reduction_Priority'!AD$1,FALSE)))</f>
        <v/>
      </c>
      <c r="AE189" s="397" t="str">
        <f>IF($B189="","",IF(VLOOKUP($B189,'RouteDetail&amp;ReductionPrioritySr'!$B$5:$AT$566,'Route_Detail&amp;Reduction_Priority'!AE$1,FALSE)=0,"",VLOOKUP($B189,'RouteDetail&amp;ReductionPrioritySr'!$B$5:$AT$566,'Route_Detail&amp;Reduction_Priority'!AE$1,FALSE)))</f>
        <v>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v>
      </c>
    </row>
    <row r="190" spans="1:31" ht="15" customHeight="1" x14ac:dyDescent="0.25">
      <c r="A190">
        <v>168</v>
      </c>
      <c r="B190" s="110">
        <f>IF(HLOOKUP($C$3,'Route by Jurisdiction'!$A$1:$AP$214,A190,FALSE)="","",HLOOKUP($C$3,'Route by Jurisdiction'!$A$1:$AP$214,A190,FALSE))</f>
        <v>268</v>
      </c>
      <c r="C190" s="110" t="str">
        <f>IF($B190="","",IF(VLOOKUP($B190,'RouteDetail&amp;ReductionPrioritySr'!$B$5:$T$566,'Route_Detail&amp;Reduction_Priority'!C$1,FALSE)="","",VLOOKUP($B190,'RouteDetail&amp;ReductionPrioritySr'!$B$5:$T$566,'Route_Detail&amp;Reduction_Priority'!C$1,FALSE)))</f>
        <v>268*</v>
      </c>
      <c r="D190" s="71" t="str">
        <f>IF($B190="","",IF(VLOOKUP($B190,'RouteDetail&amp;ReductionPrioritySr'!$B$5:$T$566,'Route_Detail&amp;Reduction_Priority'!D$1,FALSE)="","",VLOOKUP($B190,'RouteDetail&amp;ReductionPrioritySr'!$B$5:$T$566,'Route_Detail&amp;Reduction_Priority'!D$1,FALSE)))</f>
        <v>Redmond - Seattle CBD</v>
      </c>
      <c r="E190" s="170">
        <f>IF($B190="","",IF(VLOOKUP($B190,'RouteDetail&amp;ReductionPrioritySr'!$B$5:$T$566,'Route_Detail&amp;Reduction_Priority'!E$1,FALSE)="","",VLOOKUP($B190,'RouteDetail&amp;ReductionPrioritySr'!$B$5:$T$566,'Route_Detail&amp;Reduction_Priority'!E$1,FALSE)))</f>
        <v>29.5</v>
      </c>
      <c r="F190" s="162">
        <f>IF($B190="","",IF(VLOOKUP($B190,'RouteDetail&amp;ReductionPrioritySr'!$B$5:$T$566,'Route_Detail&amp;Reduction_Priority'!F$1,FALSE)="","",VLOOKUP($B190,'RouteDetail&amp;ReductionPrioritySr'!$B$5:$T$566,'Route_Detail&amp;Reduction_Priority'!F$1,FALSE)))</f>
        <v>18.8</v>
      </c>
      <c r="G190" s="162" t="str">
        <f>IF($B190="","",IF(VLOOKUP($B190,'RouteDetail&amp;ReductionPrioritySr'!$B$5:$T$566,'Route_Detail&amp;Reduction_Priority'!G$1,FALSE)="","",VLOOKUP($B190,'RouteDetail&amp;ReductionPrioritySr'!$B$5:$T$566,'Route_Detail&amp;Reduction_Priority'!G$1,FALSE)))</f>
        <v xml:space="preserve"> </v>
      </c>
      <c r="H190" s="162" t="str">
        <f>IF($B190="","",IF(VLOOKUP($B190,'RouteDetail&amp;ReductionPrioritySr'!$B$5:$T$566,'Route_Detail&amp;Reduction_Priority'!H$1,FALSE)="","",VLOOKUP($B190,'RouteDetail&amp;ReductionPrioritySr'!$B$5:$T$566,'Route_Detail&amp;Reduction_Priority'!H$1,FALSE)))</f>
        <v xml:space="preserve"> </v>
      </c>
      <c r="I190" s="162" t="str">
        <f>IF($B190="","",IF(VLOOKUP($B190,'RouteDetail&amp;ReductionPrioritySr'!$B$5:$T$566,'Route_Detail&amp;Reduction_Priority'!I$1,FALSE)="","",VLOOKUP($B190,'RouteDetail&amp;ReductionPrioritySr'!$B$5:$T$566,'Route_Detail&amp;Reduction_Priority'!I$1,FALSE)))</f>
        <v xml:space="preserve"> </v>
      </c>
      <c r="J190" s="171" t="str">
        <f>IF($B190="","",IF(VLOOKUP($B190,'RouteDetail&amp;ReductionPrioritySr'!$B$5:$T$566,'Route_Detail&amp;Reduction_Priority'!J$1,FALSE)="","",VLOOKUP($B190,'RouteDetail&amp;ReductionPrioritySr'!$B$5:$T$566,'Route_Detail&amp;Reduction_Priority'!J$1,FALSE)))</f>
        <v xml:space="preserve"> </v>
      </c>
      <c r="K190" s="62" t="str">
        <f>IF($B190="","",IF(VLOOKUP($B190,'RouteDetail&amp;ReductionPrioritySr'!$B$5:$T$566,'Route_Detail&amp;Reduction_Priority'!K$1,FALSE)="","",VLOOKUP($B190,'RouteDetail&amp;ReductionPrioritySr'!$B$5:$T$566,'Route_Detail&amp;Reduction_Priority'!K$1,FALSE)))</f>
        <v>Peak</v>
      </c>
      <c r="L190" s="62" t="str">
        <f>IF($B190="","",IF(VLOOKUP($B190,'RouteDetail&amp;ReductionPrioritySr'!$B$5:$T$566,'Route_Detail&amp;Reduction_Priority'!L$1,FALSE)="","",VLOOKUP($B190,'RouteDetail&amp;ReductionPrioritySr'!$B$5:$T$566,'Route_Detail&amp;Reduction_Priority'!L$1,FALSE)))</f>
        <v>Peak</v>
      </c>
      <c r="M190" s="110" t="str">
        <f>IF($B190="","",IF(VLOOKUP($B190,'RouteDetail&amp;ReductionPrioritySr'!$B$5:$T$566,'Route_Detail&amp;Reduction_Priority'!M$1,FALSE)="","",VLOOKUP($B190,'RouteDetail&amp;ReductionPrioritySr'!$B$5:$T$566,'Route_Detail&amp;Reduction_Priority'!M$1,FALSE)))</f>
        <v>Yes</v>
      </c>
      <c r="N190" s="112" t="str">
        <f>IF($B190="","",IF(VLOOKUP($B190,'RouteDetail&amp;ReductionPrioritySr'!$B$5:$T$566,'Route_Detail&amp;Reduction_Priority'!N$1,FALSE)="","",VLOOKUP($B190,'RouteDetail&amp;ReductionPrioritySr'!$B$5:$T$566,'Route_Detail&amp;Reduction_Priority'!N$1,FALSE)))</f>
        <v>No</v>
      </c>
      <c r="O190" s="110" t="str">
        <f>IF($B190="","",IF(VLOOKUP($B190,'RouteDetail&amp;ReductionPrioritySr'!$B$5:$T$566,'Route_Detail&amp;Reduction_Priority'!O$1,FALSE)="","",VLOOKUP($B190,'RouteDetail&amp;ReductionPrioritySr'!$B$5:$T$566,'Route_Detail&amp;Reduction_Priority'!O$1,FALSE)))</f>
        <v>Peak</v>
      </c>
      <c r="P190" s="365" t="str">
        <f>IF($B190="","",IF(VLOOKUP($B190,'RouteDetail&amp;ReductionPrioritySr'!$B$5:$T$566,'Route_Detail&amp;Reduction_Priority'!P$1,FALSE)="","",VLOOKUP($B190,'RouteDetail&amp;ReductionPrioritySr'!$B$5:$T$566,'Route_Detail&amp;Reduction_Priority'!P$1,FALSE)))</f>
        <v>Peak</v>
      </c>
      <c r="Q190" s="112" t="str">
        <f>IF($B190="","",IF(VLOOKUP($B190,'RouteDetail&amp;ReductionPrioritySr'!$B$5:$T$566,'Route_Detail&amp;Reduction_Priority'!Q$1,FALSE)="","",VLOOKUP($B190,'RouteDetail&amp;ReductionPrioritySr'!$B$5:$T$566,'Route_Detail&amp;Reduction_Priority'!Q$1,FALSE)))</f>
        <v>Peak</v>
      </c>
      <c r="R190" s="110">
        <f>IF($B190="","",IF(VLOOKUP($B190,'RouteDetail&amp;ReductionPrioritySr'!$B$5:$T$566,'Route_Detail&amp;Reduction_Priority'!R$1,FALSE)="","",VLOOKUP($B190,'RouteDetail&amp;ReductionPrioritySr'!$B$5:$T$566,'Route_Detail&amp;Reduction_Priority'!R$1,FALSE)))</f>
        <v>3</v>
      </c>
      <c r="S190" s="365" t="str">
        <f>IF($B190="","",IF(VLOOKUP($B190,'RouteDetail&amp;ReductionPrioritySr'!$B$5:$T$566,'Route_Detail&amp;Reduction_Priority'!S$1,FALSE)="","",VLOOKUP($B190,'RouteDetail&amp;ReductionPrioritySr'!$B$5:$T$566,'Route_Detail&amp;Reduction_Priority'!S$1,FALSE)))</f>
        <v>-</v>
      </c>
      <c r="T190" s="363" t="str">
        <f>IF($B190="","",IF(VLOOKUP($B190,'RouteDetail&amp;ReductionPrioritySr'!$B$5:$T$566,'Route_Detail&amp;Reduction_Priority'!T$1,FALSE)="","",VLOOKUP($B190,'RouteDetail&amp;ReductionPrioritySr'!$B$5:$T$566,'Route_Detail&amp;Reduction_Priority'!T$1,FALSE)))</f>
        <v>-</v>
      </c>
      <c r="U190" s="348" t="str">
        <f>IF($B190="","",IF(VLOOKUP($B190,'RouteDetail&amp;ReductionPrioritySr'!$B$5:$AT$566,'Route_Detail&amp;Reduction_Priority'!U$1,FALSE)="","",VLOOKUP($B190,'RouteDetail&amp;ReductionPrioritySr'!$B$5:$AT$566,'Route_Detail&amp;Reduction_Priority'!U$1,FALSE)))</f>
        <v>Unchanged</v>
      </c>
      <c r="V190" s="53" t="str">
        <f>IF($B190="","",IF(VLOOKUP($B190,'RouteDetail&amp;ReductionPrioritySr'!$B$5:$AT$566,'Route_Detail&amp;Reduction_Priority'!V$1,FALSE)=0,"",VLOOKUP($B190,'RouteDetail&amp;ReductionPrioritySr'!$B$5:$AT$566,'Route_Detail&amp;Reduction_Priority'!V$1,FALSE)))</f>
        <v/>
      </c>
      <c r="W190" s="358" t="str">
        <f>IF($B190="","",IF(VLOOKUP($B190,'RouteDetail&amp;ReductionPrioritySr'!$B$5:$AT$566,'Route_Detail&amp;Reduction_Priority'!W$1,FALSE)=0,"",VLOOKUP($B190,'RouteDetail&amp;ReductionPrioritySr'!$B$5:$AT$566,'Route_Detail&amp;Reduction_Priority'!W$1,FALSE)))</f>
        <v>N/A</v>
      </c>
      <c r="X190" s="397" t="str">
        <f>IF($B190="","",IF(VLOOKUP($B190,'RouteDetail&amp;ReductionPrioritySr'!$B$5:$AT$566,'Route_Detail&amp;Reduction_Priority'!X$1,FALSE)="","",VLOOKUP($B190,'RouteDetail&amp;ReductionPrioritySr'!$B$5:$AT$566,'Route_Detail&amp;Reduction_Priority'!X$1,FALSE)))</f>
        <v>Unchanged</v>
      </c>
      <c r="Y190" s="110" t="str">
        <f>IF($B190="","",IF(VLOOKUP($B190,'RouteDetail&amp;ReductionPrioritySr'!$B$5:$AT$566,'Route_Detail&amp;Reduction_Priority'!Y$1,FALSE)="","",VLOOKUP($B190,'RouteDetail&amp;ReductionPrioritySr'!$B$5:$AT$566,'Route_Detail&amp;Reduction_Priority'!Y$1,FALSE)))</f>
        <v/>
      </c>
      <c r="Z190" s="365" t="str">
        <f>IF($B190="","",IF(VLOOKUP($B190,'RouteDetail&amp;ReductionPrioritySr'!$B$5:$AT$566,'Route_Detail&amp;Reduction_Priority'!Z$1,FALSE)="","",VLOOKUP($B190,'RouteDetail&amp;ReductionPrioritySr'!$B$5:$AT$566,'Route_Detail&amp;Reduction_Priority'!Z$1,FALSE)))</f>
        <v/>
      </c>
      <c r="AA190" s="365" t="str">
        <f>IF($B190="","",IF(VLOOKUP($B190,'RouteDetail&amp;ReductionPrioritySr'!$B$5:$AT$566,'Route_Detail&amp;Reduction_Priority'!AA$1,FALSE)="","",VLOOKUP($B190,'RouteDetail&amp;ReductionPrioritySr'!$B$5:$AT$566,'Route_Detail&amp;Reduction_Priority'!AA$1,FALSE)))</f>
        <v/>
      </c>
      <c r="AB190" s="365" t="str">
        <f>IF($B190="","",IF(VLOOKUP($B190,'RouteDetail&amp;ReductionPrioritySr'!$B$5:$AT$566,'Route_Detail&amp;Reduction_Priority'!AB$1,FALSE)="","",VLOOKUP($B190,'RouteDetail&amp;ReductionPrioritySr'!$B$5:$AT$566,'Route_Detail&amp;Reduction_Priority'!AB$1,FALSE)))</f>
        <v/>
      </c>
      <c r="AC190" s="365" t="str">
        <f>IF($B190="","",IF(VLOOKUP($B190,'RouteDetail&amp;ReductionPrioritySr'!$B$5:$AT$566,'Route_Detail&amp;Reduction_Priority'!AC$1,FALSE)="","",VLOOKUP($B190,'RouteDetail&amp;ReductionPrioritySr'!$B$5:$AT$566,'Route_Detail&amp;Reduction_Priority'!AC$1,FALSE)))</f>
        <v/>
      </c>
      <c r="AD190" s="350" t="str">
        <f>IF($B190="","",IF(VLOOKUP($B190,'RouteDetail&amp;ReductionPrioritySr'!$B$5:$AT$566,'Route_Detail&amp;Reduction_Priority'!AD$1,FALSE)=0,"",VLOOKUP($B190,'RouteDetail&amp;ReductionPrioritySr'!$B$5:$AT$566,'Route_Detail&amp;Reduction_Priority'!AD$1,FALSE)))</f>
        <v/>
      </c>
      <c r="AE190" s="397" t="str">
        <f>IF($B190="","",IF(VLOOKUP($B190,'RouteDetail&amp;ReductionPrioritySr'!$B$5:$AT$566,'Route_Detail&amp;Reduction_Priority'!AE$1,FALSE)=0,"",VLOOKUP($B190,'RouteDetail&amp;ReductionPrioritySr'!$B$5:$AT$566,'Route_Detail&amp;Reduction_Priority'!AE$1,FALSE)))</f>
        <v/>
      </c>
    </row>
    <row r="191" spans="1:31" ht="15" customHeight="1" x14ac:dyDescent="0.25">
      <c r="A191">
        <v>169</v>
      </c>
      <c r="B191" s="110">
        <f>IF(HLOOKUP($C$3,'Route by Jurisdiction'!$A$1:$AP$214,A191,FALSE)="","",HLOOKUP($C$3,'Route by Jurisdiction'!$A$1:$AP$214,A191,FALSE))</f>
        <v>269</v>
      </c>
      <c r="C191" s="110" t="str">
        <f>IF($B191="","",IF(VLOOKUP($B191,'RouteDetail&amp;ReductionPrioritySr'!$B$5:$T$566,'Route_Detail&amp;Reduction_Priority'!C$1,FALSE)="","",VLOOKUP($B191,'RouteDetail&amp;ReductionPrioritySr'!$B$5:$T$566,'Route_Detail&amp;Reduction_Priority'!C$1,FALSE)))</f>
        <v>269</v>
      </c>
      <c r="D191" s="71" t="str">
        <f>IF($B191="","",IF(VLOOKUP($B191,'RouteDetail&amp;ReductionPrioritySr'!$B$5:$T$566,'Route_Detail&amp;Reduction_Priority'!D$1,FALSE)="","",VLOOKUP($B191,'RouteDetail&amp;ReductionPrioritySr'!$B$5:$T$566,'Route_Detail&amp;Reduction_Priority'!D$1,FALSE)))</f>
        <v>Issaquah - Overlake</v>
      </c>
      <c r="E191" s="170">
        <f>IF($B191="","",IF(VLOOKUP($B191,'RouteDetail&amp;ReductionPrioritySr'!$B$5:$T$566,'Route_Detail&amp;Reduction_Priority'!E$1,FALSE)="","",VLOOKUP($B191,'RouteDetail&amp;ReductionPrioritySr'!$B$5:$T$566,'Route_Detail&amp;Reduction_Priority'!E$1,FALSE)))</f>
        <v>12.9</v>
      </c>
      <c r="F191" s="162">
        <f>IF($B191="","",IF(VLOOKUP($B191,'RouteDetail&amp;ReductionPrioritySr'!$B$5:$T$566,'Route_Detail&amp;Reduction_Priority'!F$1,FALSE)="","",VLOOKUP($B191,'RouteDetail&amp;ReductionPrioritySr'!$B$5:$T$566,'Route_Detail&amp;Reduction_Priority'!F$1,FALSE)))</f>
        <v>5.5</v>
      </c>
      <c r="G191" s="162" t="str">
        <f>IF($B191="","",IF(VLOOKUP($B191,'RouteDetail&amp;ReductionPrioritySr'!$B$5:$T$566,'Route_Detail&amp;Reduction_Priority'!G$1,FALSE)="","",VLOOKUP($B191,'RouteDetail&amp;ReductionPrioritySr'!$B$5:$T$566,'Route_Detail&amp;Reduction_Priority'!G$1,FALSE)))</f>
        <v xml:space="preserve"> </v>
      </c>
      <c r="H191" s="162" t="str">
        <f>IF($B191="","",IF(VLOOKUP($B191,'RouteDetail&amp;ReductionPrioritySr'!$B$5:$T$566,'Route_Detail&amp;Reduction_Priority'!H$1,FALSE)="","",VLOOKUP($B191,'RouteDetail&amp;ReductionPrioritySr'!$B$5:$T$566,'Route_Detail&amp;Reduction_Priority'!H$1,FALSE)))</f>
        <v xml:space="preserve"> </v>
      </c>
      <c r="I191" s="162" t="str">
        <f>IF($B191="","",IF(VLOOKUP($B191,'RouteDetail&amp;ReductionPrioritySr'!$B$5:$T$566,'Route_Detail&amp;Reduction_Priority'!I$1,FALSE)="","",VLOOKUP($B191,'RouteDetail&amp;ReductionPrioritySr'!$B$5:$T$566,'Route_Detail&amp;Reduction_Priority'!I$1,FALSE)))</f>
        <v xml:space="preserve"> </v>
      </c>
      <c r="J191" s="171" t="str">
        <f>IF($B191="","",IF(VLOOKUP($B191,'RouteDetail&amp;ReductionPrioritySr'!$B$5:$T$566,'Route_Detail&amp;Reduction_Priority'!J$1,FALSE)="","",VLOOKUP($B191,'RouteDetail&amp;ReductionPrioritySr'!$B$5:$T$566,'Route_Detail&amp;Reduction_Priority'!J$1,FALSE)))</f>
        <v xml:space="preserve"> </v>
      </c>
      <c r="K191" s="62">
        <f>IF($B191="","",IF(VLOOKUP($B191,'RouteDetail&amp;ReductionPrioritySr'!$B$5:$T$566,'Route_Detail&amp;Reduction_Priority'!K$1,FALSE)="","",VLOOKUP($B191,'RouteDetail&amp;ReductionPrioritySr'!$B$5:$T$566,'Route_Detail&amp;Reduction_Priority'!K$1,FALSE)))</f>
        <v>41</v>
      </c>
      <c r="L191" s="62" t="str">
        <f>IF($B191="","",IF(VLOOKUP($B191,'RouteDetail&amp;ReductionPrioritySr'!$B$5:$T$566,'Route_Detail&amp;Reduction_Priority'!L$1,FALSE)="","",VLOOKUP($B191,'RouteDetail&amp;ReductionPrioritySr'!$B$5:$T$566,'Route_Detail&amp;Reduction_Priority'!L$1,FALSE)))</f>
        <v>Local</v>
      </c>
      <c r="M191" s="110" t="str">
        <f>IF($B191="","",IF(VLOOKUP($B191,'RouteDetail&amp;ReductionPrioritySr'!$B$5:$T$566,'Route_Detail&amp;Reduction_Priority'!M$1,FALSE)="","",VLOOKUP($B191,'RouteDetail&amp;ReductionPrioritySr'!$B$5:$T$566,'Route_Detail&amp;Reduction_Priority'!M$1,FALSE)))</f>
        <v/>
      </c>
      <c r="N191" s="112" t="str">
        <f>IF($B191="","",IF(VLOOKUP($B191,'RouteDetail&amp;ReductionPrioritySr'!$B$5:$T$566,'Route_Detail&amp;Reduction_Priority'!N$1,FALSE)="","",VLOOKUP($B191,'RouteDetail&amp;ReductionPrioritySr'!$B$5:$T$566,'Route_Detail&amp;Reduction_Priority'!N$1,FALSE)))</f>
        <v/>
      </c>
      <c r="O191" s="110" t="str">
        <f>IF($B191="","",IF(VLOOKUP($B191,'RouteDetail&amp;ReductionPrioritySr'!$B$5:$T$566,'Route_Detail&amp;Reduction_Priority'!O$1,FALSE)="","",VLOOKUP($B191,'RouteDetail&amp;ReductionPrioritySr'!$B$5:$T$566,'Route_Detail&amp;Reduction_Priority'!O$1,FALSE)))</f>
        <v>At</v>
      </c>
      <c r="P191" s="365" t="str">
        <f>IF($B191="","",IF(VLOOKUP($B191,'RouteDetail&amp;ReductionPrioritySr'!$B$5:$T$566,'Route_Detail&amp;Reduction_Priority'!P$1,FALSE)="","",VLOOKUP($B191,'RouteDetail&amp;ReductionPrioritySr'!$B$5:$T$566,'Route_Detail&amp;Reduction_Priority'!P$1,FALSE)))</f>
        <v>Below</v>
      </c>
      <c r="Q191" s="112" t="str">
        <f>IF($B191="","",IF(VLOOKUP($B191,'RouteDetail&amp;ReductionPrioritySr'!$B$5:$T$566,'Route_Detail&amp;Reduction_Priority'!Q$1,FALSE)="","",VLOOKUP($B191,'RouteDetail&amp;ReductionPrioritySr'!$B$5:$T$566,'Route_Detail&amp;Reduction_Priority'!Q$1,FALSE)))</f>
        <v>At</v>
      </c>
      <c r="R191" s="110">
        <f>IF($B191="","",IF(VLOOKUP($B191,'RouteDetail&amp;ReductionPrioritySr'!$B$5:$T$566,'Route_Detail&amp;Reduction_Priority'!R$1,FALSE)="","",VLOOKUP($B191,'RouteDetail&amp;ReductionPrioritySr'!$B$5:$T$566,'Route_Detail&amp;Reduction_Priority'!R$1,FALSE)))</f>
        <v>3</v>
      </c>
      <c r="S191" s="365" t="str">
        <f>IF($B191="","",IF(VLOOKUP($B191,'RouteDetail&amp;ReductionPrioritySr'!$B$5:$T$566,'Route_Detail&amp;Reduction_Priority'!S$1,FALSE)="","",VLOOKUP($B191,'RouteDetail&amp;ReductionPrioritySr'!$B$5:$T$566,'Route_Detail&amp;Reduction_Priority'!S$1,FALSE)))</f>
        <v>-</v>
      </c>
      <c r="T191" s="363" t="str">
        <f>IF($B191="","",IF(VLOOKUP($B191,'RouteDetail&amp;ReductionPrioritySr'!$B$5:$T$566,'Route_Detail&amp;Reduction_Priority'!T$1,FALSE)="","",VLOOKUP($B191,'RouteDetail&amp;ReductionPrioritySr'!$B$5:$T$566,'Route_Detail&amp;Reduction_Priority'!T$1,FALSE)))</f>
        <v>-</v>
      </c>
      <c r="U191" s="348" t="str">
        <f>IF($B191="","",IF(VLOOKUP($B191,'RouteDetail&amp;ReductionPrioritySr'!$B$5:$AT$566,'Route_Detail&amp;Reduction_Priority'!U$1,FALSE)="","",VLOOKUP($B191,'RouteDetail&amp;ReductionPrioritySr'!$B$5:$AT$566,'Route_Detail&amp;Reduction_Priority'!U$1,FALSE)))</f>
        <v>Revised</v>
      </c>
      <c r="V191" s="53" t="str">
        <f>IF($B191="","",IF(VLOOKUP($B191,'RouteDetail&amp;ReductionPrioritySr'!$B$5:$AT$566,'Route_Detail&amp;Reduction_Priority'!V$1,FALSE)=0,"",VLOOKUP($B191,'RouteDetail&amp;ReductionPrioritySr'!$B$5:$AT$566,'Route_Detail&amp;Reduction_Priority'!V$1,FALSE)))</f>
        <v>Low performing</v>
      </c>
      <c r="W191" s="358">
        <f>IF($B191="","",IF(VLOOKUP($B191,'RouteDetail&amp;ReductionPrioritySr'!$B$5:$AT$566,'Route_Detail&amp;Reduction_Priority'!W$1,FALSE)=0,"",VLOOKUP($B191,'RouteDetail&amp;ReductionPrioritySr'!$B$5:$AT$566,'Route_Detail&amp;Reduction_Priority'!W$1,FALSE)))</f>
        <v>42248</v>
      </c>
      <c r="X191" s="397" t="str">
        <f>IF($B191="","",IF(VLOOKUP($B191,'RouteDetail&amp;ReductionPrioritySr'!$B$5:$AT$566,'Route_Detail&amp;Reduction_Priority'!X$1,FALSE)="","",VLOOKUP($B191,'RouteDetail&amp;ReductionPrioritySr'!$B$5:$AT$566,'Route_Detail&amp;Reduction_Priority'!X$1,FALSE)))</f>
        <v>Eliminate reverse-peak service between Overlake and Issaquah in the morning and back in the afternoon.  
Reduce peak direction frequency.</v>
      </c>
      <c r="Y191" s="110" t="str">
        <f>IF($B191="","",IF(VLOOKUP($B191,'RouteDetail&amp;ReductionPrioritySr'!$B$5:$AT$566,'Route_Detail&amp;Reduction_Priority'!Y$1,FALSE)="","",VLOOKUP($B191,'RouteDetail&amp;ReductionPrioritySr'!$B$5:$AT$566,'Route_Detail&amp;Reduction_Priority'!Y$1,FALSE)))</f>
        <v/>
      </c>
      <c r="Z191" s="365" t="str">
        <f>IF($B191="","",IF(VLOOKUP($B191,'RouteDetail&amp;ReductionPrioritySr'!$B$5:$AT$566,'Route_Detail&amp;Reduction_Priority'!Z$1,FALSE)="","",VLOOKUP($B191,'RouteDetail&amp;ReductionPrioritySr'!$B$5:$AT$566,'Route_Detail&amp;Reduction_Priority'!Z$1,FALSE)))</f>
        <v/>
      </c>
      <c r="AA191" s="365" t="str">
        <f>IF($B191="","",IF(VLOOKUP($B191,'RouteDetail&amp;ReductionPrioritySr'!$B$5:$AT$566,'Route_Detail&amp;Reduction_Priority'!AA$1,FALSE)="","",VLOOKUP($B191,'RouteDetail&amp;ReductionPrioritySr'!$B$5:$AT$566,'Route_Detail&amp;Reduction_Priority'!AA$1,FALSE)))</f>
        <v/>
      </c>
      <c r="AB191" s="365" t="str">
        <f>IF($B191="","",IF(VLOOKUP($B191,'RouteDetail&amp;ReductionPrioritySr'!$B$5:$AT$566,'Route_Detail&amp;Reduction_Priority'!AB$1,FALSE)="","",VLOOKUP($B191,'RouteDetail&amp;ReductionPrioritySr'!$B$5:$AT$566,'Route_Detail&amp;Reduction_Priority'!AB$1,FALSE)))</f>
        <v/>
      </c>
      <c r="AC191" s="365" t="str">
        <f>IF($B191="","",IF(VLOOKUP($B191,'RouteDetail&amp;ReductionPrioritySr'!$B$5:$AT$566,'Route_Detail&amp;Reduction_Priority'!AC$1,FALSE)="","",VLOOKUP($B191,'RouteDetail&amp;ReductionPrioritySr'!$B$5:$AT$566,'Route_Detail&amp;Reduction_Priority'!AC$1,FALSE)))</f>
        <v/>
      </c>
      <c r="AD191" s="350" t="str">
        <f>IF($B191="","",IF(VLOOKUP($B191,'RouteDetail&amp;ReductionPrioritySr'!$B$5:$AT$566,'Route_Detail&amp;Reduction_Priority'!AD$1,FALSE)=0,"",VLOOKUP($B191,'RouteDetail&amp;ReductionPrioritySr'!$B$5:$AT$566,'Route_Detail&amp;Reduction_Priority'!AD$1,FALSE)))</f>
        <v/>
      </c>
      <c r="AE191" s="397" t="str">
        <f>IF($B191="","",IF(VLOOKUP($B191,'RouteDetail&amp;ReductionPrioritySr'!$B$5:$AT$566,'Route_Detail&amp;Reduction_Priority'!AE$1,FALSE)=0,"",VLOOKUP($B191,'RouteDetail&amp;ReductionPrioritySr'!$B$5:$AT$566,'Route_Detail&amp;Reduction_Priority'!AE$1,FALSE)))</f>
        <v>Between Southeast Redmond and Issaquah Highlands, use routes 216 or 219.</v>
      </c>
    </row>
    <row r="192" spans="1:31" ht="15" customHeight="1" x14ac:dyDescent="0.25">
      <c r="A192">
        <v>170</v>
      </c>
      <c r="B192" s="110">
        <f>IF(HLOOKUP($C$3,'Route by Jurisdiction'!$A$1:$AP$214,A192,FALSE)="","",HLOOKUP($C$3,'Route by Jurisdiction'!$A$1:$AP$214,A192,FALSE))</f>
        <v>271</v>
      </c>
      <c r="C192" s="110" t="str">
        <f>IF($B192="","",IF(VLOOKUP($B192,'RouteDetail&amp;ReductionPrioritySr'!$B$5:$T$566,'Route_Detail&amp;Reduction_Priority'!C$1,FALSE)="","",VLOOKUP($B192,'RouteDetail&amp;ReductionPrioritySr'!$B$5:$T$566,'Route_Detail&amp;Reduction_Priority'!C$1,FALSE)))</f>
        <v>271*</v>
      </c>
      <c r="D192" s="71" t="str">
        <f>IF($B192="","",IF(VLOOKUP($B192,'RouteDetail&amp;ReductionPrioritySr'!$B$5:$T$566,'Route_Detail&amp;Reduction_Priority'!D$1,FALSE)="","",VLOOKUP($B192,'RouteDetail&amp;ReductionPrioritySr'!$B$5:$T$566,'Route_Detail&amp;Reduction_Priority'!D$1,FALSE)))</f>
        <v>Issaquah - Bellevue - University District</v>
      </c>
      <c r="E192" s="170">
        <f>IF($B192="","",IF(VLOOKUP($B192,'RouteDetail&amp;ReductionPrioritySr'!$B$5:$T$566,'Route_Detail&amp;Reduction_Priority'!E$1,FALSE)="","",VLOOKUP($B192,'RouteDetail&amp;ReductionPrioritySr'!$B$5:$T$566,'Route_Detail&amp;Reduction_Priority'!E$1,FALSE)))</f>
        <v>26.1</v>
      </c>
      <c r="F192" s="162">
        <f>IF($B192="","",IF(VLOOKUP($B192,'RouteDetail&amp;ReductionPrioritySr'!$B$5:$T$566,'Route_Detail&amp;Reduction_Priority'!F$1,FALSE)="","",VLOOKUP($B192,'RouteDetail&amp;ReductionPrioritySr'!$B$5:$T$566,'Route_Detail&amp;Reduction_Priority'!F$1,FALSE)))</f>
        <v>10.7</v>
      </c>
      <c r="G192" s="162">
        <f>IF($B192="","",IF(VLOOKUP($B192,'RouteDetail&amp;ReductionPrioritySr'!$B$5:$T$566,'Route_Detail&amp;Reduction_Priority'!G$1,FALSE)="","",VLOOKUP($B192,'RouteDetail&amp;ReductionPrioritySr'!$B$5:$T$566,'Route_Detail&amp;Reduction_Priority'!G$1,FALSE)))</f>
        <v>26.5</v>
      </c>
      <c r="H192" s="162">
        <f>IF($B192="","",IF(VLOOKUP($B192,'RouteDetail&amp;ReductionPrioritySr'!$B$5:$T$566,'Route_Detail&amp;Reduction_Priority'!H$1,FALSE)="","",VLOOKUP($B192,'RouteDetail&amp;ReductionPrioritySr'!$B$5:$T$566,'Route_Detail&amp;Reduction_Priority'!H$1,FALSE)))</f>
        <v>11.4</v>
      </c>
      <c r="I192" s="162">
        <f>IF($B192="","",IF(VLOOKUP($B192,'RouteDetail&amp;ReductionPrioritySr'!$B$5:$T$566,'Route_Detail&amp;Reduction_Priority'!I$1,FALSE)="","",VLOOKUP($B192,'RouteDetail&amp;ReductionPrioritySr'!$B$5:$T$566,'Route_Detail&amp;Reduction_Priority'!I$1,FALSE)))</f>
        <v>21.4</v>
      </c>
      <c r="J192" s="171">
        <f>IF($B192="","",IF(VLOOKUP($B192,'RouteDetail&amp;ReductionPrioritySr'!$B$5:$T$566,'Route_Detail&amp;Reduction_Priority'!J$1,FALSE)="","",VLOOKUP($B192,'RouteDetail&amp;ReductionPrioritySr'!$B$5:$T$566,'Route_Detail&amp;Reduction_Priority'!J$1,FALSE)))</f>
        <v>9.1999999999999993</v>
      </c>
      <c r="K192" s="62" t="str">
        <f>IF($B192="","",IF(VLOOKUP($B192,'RouteDetail&amp;ReductionPrioritySr'!$B$5:$T$566,'Route_Detail&amp;Reduction_Priority'!K$1,FALSE)="","",VLOOKUP($B192,'RouteDetail&amp;ReductionPrioritySr'!$B$5:$T$566,'Route_Detail&amp;Reduction_Priority'!K$1,FALSE)))</f>
        <v>14/40/ 106</v>
      </c>
      <c r="L192" s="62" t="str">
        <f>IF($B192="","",IF(VLOOKUP($B192,'RouteDetail&amp;ReductionPrioritySr'!$B$5:$T$566,'Route_Detail&amp;Reduction_Priority'!L$1,FALSE)="","",VLOOKUP($B192,'RouteDetail&amp;ReductionPrioritySr'!$B$5:$T$566,'Route_Detail&amp;Reduction_Priority'!L$1,FALSE)))</f>
        <v>Very Frequent/ Local/ Very Frequent</v>
      </c>
      <c r="M192" s="110" t="str">
        <f>IF($B192="","",IF(VLOOKUP($B192,'RouteDetail&amp;ReductionPrioritySr'!$B$5:$T$566,'Route_Detail&amp;Reduction_Priority'!M$1,FALSE)="","",VLOOKUP($B192,'RouteDetail&amp;ReductionPrioritySr'!$B$5:$T$566,'Route_Detail&amp;Reduction_Priority'!M$1,FALSE)))</f>
        <v/>
      </c>
      <c r="N192" s="112" t="str">
        <f>IF($B192="","",IF(VLOOKUP($B192,'RouteDetail&amp;ReductionPrioritySr'!$B$5:$T$566,'Route_Detail&amp;Reduction_Priority'!N$1,FALSE)="","",VLOOKUP($B192,'RouteDetail&amp;ReductionPrioritySr'!$B$5:$T$566,'Route_Detail&amp;Reduction_Priority'!N$1,FALSE)))</f>
        <v/>
      </c>
      <c r="O192" s="110" t="str">
        <f>IF($B192="","",IF(VLOOKUP($B192,'RouteDetail&amp;ReductionPrioritySr'!$B$5:$T$566,'Route_Detail&amp;Reduction_Priority'!O$1,FALSE)="","",VLOOKUP($B192,'RouteDetail&amp;ReductionPrioritySr'!$B$5:$T$566,'Route_Detail&amp;Reduction_Priority'!O$1,FALSE)))</f>
        <v>Above, At, At</v>
      </c>
      <c r="P192" s="365" t="str">
        <f>IF($B192="","",IF(VLOOKUP($B192,'RouteDetail&amp;ReductionPrioritySr'!$B$5:$T$566,'Route_Detail&amp;Reduction_Priority'!P$1,FALSE)="","",VLOOKUP($B192,'RouteDetail&amp;ReductionPrioritySr'!$B$5:$T$566,'Route_Detail&amp;Reduction_Priority'!P$1,FALSE)))</f>
        <v>At, At, At</v>
      </c>
      <c r="Q192" s="112" t="str">
        <f>IF($B192="","",IF(VLOOKUP($B192,'RouteDetail&amp;ReductionPrioritySr'!$B$5:$T$566,'Route_Detail&amp;Reduction_Priority'!Q$1,FALSE)="","",VLOOKUP($B192,'RouteDetail&amp;ReductionPrioritySr'!$B$5:$T$566,'Route_Detail&amp;Reduction_Priority'!Q$1,FALSE)))</f>
        <v>At, At, At</v>
      </c>
      <c r="R192" s="110">
        <f>IF($B192="","",IF(VLOOKUP($B192,'RouteDetail&amp;ReductionPrioritySr'!$B$5:$T$566,'Route_Detail&amp;Reduction_Priority'!R$1,FALSE)="","",VLOOKUP($B192,'RouteDetail&amp;ReductionPrioritySr'!$B$5:$T$566,'Route_Detail&amp;Reduction_Priority'!R$1,FALSE)))</f>
        <v>3</v>
      </c>
      <c r="S192" s="365">
        <f>IF($B192="","",IF(VLOOKUP($B192,'RouteDetail&amp;ReductionPrioritySr'!$B$5:$T$566,'Route_Detail&amp;Reduction_Priority'!S$1,FALSE)="","",VLOOKUP($B192,'RouteDetail&amp;ReductionPrioritySr'!$B$5:$T$566,'Route_Detail&amp;Reduction_Priority'!S$1,FALSE)))</f>
        <v>1</v>
      </c>
      <c r="T192" s="363">
        <f>IF($B192="","",IF(VLOOKUP($B192,'RouteDetail&amp;ReductionPrioritySr'!$B$5:$T$566,'Route_Detail&amp;Reduction_Priority'!T$1,FALSE)="","",VLOOKUP($B192,'RouteDetail&amp;ReductionPrioritySr'!$B$5:$T$566,'Route_Detail&amp;Reduction_Priority'!T$1,FALSE)))</f>
        <v>3</v>
      </c>
      <c r="U192" s="348" t="str">
        <f>IF($B192="","",IF(VLOOKUP($B192,'RouteDetail&amp;ReductionPrioritySr'!$B$5:$AT$566,'Route_Detail&amp;Reduction_Priority'!U$1,FALSE)="","",VLOOKUP($B192,'RouteDetail&amp;ReductionPrioritySr'!$B$5:$AT$566,'Route_Detail&amp;Reduction_Priority'!U$1,FALSE)))</f>
        <v>Revised</v>
      </c>
      <c r="V192" s="53" t="str">
        <f>IF($B192="","",IF(VLOOKUP($B192,'RouteDetail&amp;ReductionPrioritySr'!$B$5:$AT$566,'Route_Detail&amp;Reduction_Priority'!V$1,FALSE)=0,"",VLOOKUP($B192,'RouteDetail&amp;ReductionPrioritySr'!$B$5:$AT$566,'Route_Detail&amp;Reduction_Priority'!V$1,FALSE)))</f>
        <v>Restructure</v>
      </c>
      <c r="W192" s="358">
        <f>IF($B192="","",IF(VLOOKUP($B192,'RouteDetail&amp;ReductionPrioritySr'!$B$5:$AT$566,'Route_Detail&amp;Reduction_Priority'!W$1,FALSE)=0,"",VLOOKUP($B192,'RouteDetail&amp;ReductionPrioritySr'!$B$5:$AT$566,'Route_Detail&amp;Reduction_Priority'!W$1,FALSE)))</f>
        <v>42036</v>
      </c>
      <c r="X192" s="397" t="str">
        <f>IF($B192="","",IF(VLOOKUP($B192,'RouteDetail&amp;ReductionPrioritySr'!$B$5:$AT$566,'Route_Detail&amp;Reduction_Priority'!X$1,FALSE)="","",VLOOKUP($B192,'RouteDetail&amp;ReductionPrioritySr'!$B$5:$AT$566,'Route_Detail&amp;Reduction_Priority'!X$1,FALSE)))</f>
        <v>Eliminate the part of the route east of Eastgate Park-and-Ride. 
Eliminate the part of the route that travels into the Bellevue College campus.</v>
      </c>
      <c r="Y192" s="110">
        <f>IF($B192="","",IF(VLOOKUP($B192,'RouteDetail&amp;ReductionPrioritySr'!$B$5:$AT$566,'Route_Detail&amp;Reduction_Priority'!Y$1,FALSE)="","",VLOOKUP($B192,'RouteDetail&amp;ReductionPrioritySr'!$B$5:$AT$566,'Route_Detail&amp;Reduction_Priority'!Y$1,FALSE)))</f>
        <v>10</v>
      </c>
      <c r="Z192" s="365">
        <f>IF($B192="","",IF(VLOOKUP($B192,'RouteDetail&amp;ReductionPrioritySr'!$B$5:$AT$566,'Route_Detail&amp;Reduction_Priority'!Z$1,FALSE)="","",VLOOKUP($B192,'RouteDetail&amp;ReductionPrioritySr'!$B$5:$AT$566,'Route_Detail&amp;Reduction_Priority'!Z$1,FALSE)))</f>
        <v>15</v>
      </c>
      <c r="AA192" s="365">
        <f>IF($B192="","",IF(VLOOKUP($B192,'RouteDetail&amp;ReductionPrioritySr'!$B$5:$AT$566,'Route_Detail&amp;Reduction_Priority'!AA$1,FALSE)="","",VLOOKUP($B192,'RouteDetail&amp;ReductionPrioritySr'!$B$5:$AT$566,'Route_Detail&amp;Reduction_Priority'!AA$1,FALSE)))</f>
        <v>30</v>
      </c>
      <c r="AB192" s="365">
        <f>IF($B192="","",IF(VLOOKUP($B192,'RouteDetail&amp;ReductionPrioritySr'!$B$5:$AT$566,'Route_Detail&amp;Reduction_Priority'!AB$1,FALSE)="","",VLOOKUP($B192,'RouteDetail&amp;ReductionPrioritySr'!$B$5:$AT$566,'Route_Detail&amp;Reduction_Priority'!AB$1,FALSE)))</f>
        <v>30</v>
      </c>
      <c r="AC192" s="365">
        <f>IF($B192="","",IF(VLOOKUP($B192,'RouteDetail&amp;ReductionPrioritySr'!$B$5:$AT$566,'Route_Detail&amp;Reduction_Priority'!AC$1,FALSE)="","",VLOOKUP($B192,'RouteDetail&amp;ReductionPrioritySr'!$B$5:$AT$566,'Route_Detail&amp;Reduction_Priority'!AC$1,FALSE)))</f>
        <v>30</v>
      </c>
      <c r="AD192" s="350" t="str">
        <f>IF($B192="","",IF(VLOOKUP($B192,'RouteDetail&amp;ReductionPrioritySr'!$B$5:$AT$566,'Route_Detail&amp;Reduction_Priority'!AD$1,FALSE)=0,"",VLOOKUP($B192,'RouteDetail&amp;ReductionPrioritySr'!$B$5:$AT$566,'Route_Detail&amp;Reduction_Priority'!AD$1,FALSE)))</f>
        <v>Before 10:00 PM</v>
      </c>
      <c r="AE192" s="397" t="str">
        <f>IF($B192="","",IF(VLOOKUP($B192,'RouteDetail&amp;ReductionPrioritySr'!$B$5:$AT$566,'Route_Detail&amp;Reduction_Priority'!AE$1,FALSE)=0,"",VLOOKUP($B192,'RouteDetail&amp;ReductionPrioritySr'!$B$5:$AT$566,'Route_Detail&amp;Reduction_Priority'!AE$1,FALSE)))</f>
        <v>In Issaquah, use Sound Transit Routes 554, 555, or 556.
Along Eastgate Way, use Route 221. 
Between Issaquah and Eastgate, Metro's Rideshare or VanPool programs may be an option.</v>
      </c>
    </row>
    <row r="193" spans="1:31" ht="15" customHeight="1" x14ac:dyDescent="0.25">
      <c r="A193">
        <v>171</v>
      </c>
      <c r="B193" s="110">
        <f>IF(HLOOKUP($C$3,'Route by Jurisdiction'!$A$1:$AP$214,A193,FALSE)="","",HLOOKUP($C$3,'Route by Jurisdiction'!$A$1:$AP$214,A193,FALSE))</f>
        <v>277</v>
      </c>
      <c r="C193" s="110" t="str">
        <f>IF($B193="","",IF(VLOOKUP($B193,'RouteDetail&amp;ReductionPrioritySr'!$B$5:$T$566,'Route_Detail&amp;Reduction_Priority'!C$1,FALSE)="","",VLOOKUP($B193,'RouteDetail&amp;ReductionPrioritySr'!$B$5:$T$566,'Route_Detail&amp;Reduction_Priority'!C$1,FALSE)))</f>
        <v>277*</v>
      </c>
      <c r="D193" s="71" t="str">
        <f>IF($B193="","",IF(VLOOKUP($B193,'RouteDetail&amp;ReductionPrioritySr'!$B$5:$T$566,'Route_Detail&amp;Reduction_Priority'!D$1,FALSE)="","",VLOOKUP($B193,'RouteDetail&amp;ReductionPrioritySr'!$B$5:$T$566,'Route_Detail&amp;Reduction_Priority'!D$1,FALSE)))</f>
        <v>Juanita - University District</v>
      </c>
      <c r="E193" s="170">
        <f>IF($B193="","",IF(VLOOKUP($B193,'RouteDetail&amp;ReductionPrioritySr'!$B$5:$T$566,'Route_Detail&amp;Reduction_Priority'!E$1,FALSE)="","",VLOOKUP($B193,'RouteDetail&amp;ReductionPrioritySr'!$B$5:$T$566,'Route_Detail&amp;Reduction_Priority'!E$1,FALSE)))</f>
        <v>15.9</v>
      </c>
      <c r="F193" s="162">
        <f>IF($B193="","",IF(VLOOKUP($B193,'RouteDetail&amp;ReductionPrioritySr'!$B$5:$T$566,'Route_Detail&amp;Reduction_Priority'!F$1,FALSE)="","",VLOOKUP($B193,'RouteDetail&amp;ReductionPrioritySr'!$B$5:$T$566,'Route_Detail&amp;Reduction_Priority'!F$1,FALSE)))</f>
        <v>6.1</v>
      </c>
      <c r="G193" s="162" t="str">
        <f>IF($B193="","",IF(VLOOKUP($B193,'RouteDetail&amp;ReductionPrioritySr'!$B$5:$T$566,'Route_Detail&amp;Reduction_Priority'!G$1,FALSE)="","",VLOOKUP($B193,'RouteDetail&amp;ReductionPrioritySr'!$B$5:$T$566,'Route_Detail&amp;Reduction_Priority'!G$1,FALSE)))</f>
        <v xml:space="preserve"> </v>
      </c>
      <c r="H193" s="162" t="str">
        <f>IF($B193="","",IF(VLOOKUP($B193,'RouteDetail&amp;ReductionPrioritySr'!$B$5:$T$566,'Route_Detail&amp;Reduction_Priority'!H$1,FALSE)="","",VLOOKUP($B193,'RouteDetail&amp;ReductionPrioritySr'!$B$5:$T$566,'Route_Detail&amp;Reduction_Priority'!H$1,FALSE)))</f>
        <v xml:space="preserve"> </v>
      </c>
      <c r="I193" s="162" t="str">
        <f>IF($B193="","",IF(VLOOKUP($B193,'RouteDetail&amp;ReductionPrioritySr'!$B$5:$T$566,'Route_Detail&amp;Reduction_Priority'!I$1,FALSE)="","",VLOOKUP($B193,'RouteDetail&amp;ReductionPrioritySr'!$B$5:$T$566,'Route_Detail&amp;Reduction_Priority'!I$1,FALSE)))</f>
        <v xml:space="preserve"> </v>
      </c>
      <c r="J193" s="171" t="str">
        <f>IF($B193="","",IF(VLOOKUP($B193,'RouteDetail&amp;ReductionPrioritySr'!$B$5:$T$566,'Route_Detail&amp;Reduction_Priority'!J$1,FALSE)="","",VLOOKUP($B193,'RouteDetail&amp;ReductionPrioritySr'!$B$5:$T$566,'Route_Detail&amp;Reduction_Priority'!J$1,FALSE)))</f>
        <v xml:space="preserve"> </v>
      </c>
      <c r="K193" s="62" t="str">
        <f>IF($B193="","",IF(VLOOKUP($B193,'RouteDetail&amp;ReductionPrioritySr'!$B$5:$T$566,'Route_Detail&amp;Reduction_Priority'!K$1,FALSE)="","",VLOOKUP($B193,'RouteDetail&amp;ReductionPrioritySr'!$B$5:$T$566,'Route_Detail&amp;Reduction_Priority'!K$1,FALSE)))</f>
        <v>Peak</v>
      </c>
      <c r="L193" s="62" t="str">
        <f>IF($B193="","",IF(VLOOKUP($B193,'RouteDetail&amp;ReductionPrioritySr'!$B$5:$T$566,'Route_Detail&amp;Reduction_Priority'!L$1,FALSE)="","",VLOOKUP($B193,'RouteDetail&amp;ReductionPrioritySr'!$B$5:$T$566,'Route_Detail&amp;Reduction_Priority'!L$1,FALSE)))</f>
        <v>Peak</v>
      </c>
      <c r="M193" s="110" t="str">
        <f>IF($B193="","",IF(VLOOKUP($B193,'RouteDetail&amp;ReductionPrioritySr'!$B$5:$T$566,'Route_Detail&amp;Reduction_Priority'!M$1,FALSE)="","",VLOOKUP($B193,'RouteDetail&amp;ReductionPrioritySr'!$B$5:$T$566,'Route_Detail&amp;Reduction_Priority'!M$1,FALSE)))</f>
        <v>Yes</v>
      </c>
      <c r="N193" s="112" t="str">
        <f>IF($B193="","",IF(VLOOKUP($B193,'RouteDetail&amp;ReductionPrioritySr'!$B$5:$T$566,'Route_Detail&amp;Reduction_Priority'!N$1,FALSE)="","",VLOOKUP($B193,'RouteDetail&amp;ReductionPrioritySr'!$B$5:$T$566,'Route_Detail&amp;Reduction_Priority'!N$1,FALSE)))</f>
        <v>Yes</v>
      </c>
      <c r="O193" s="110" t="str">
        <f>IF($B193="","",IF(VLOOKUP($B193,'RouteDetail&amp;ReductionPrioritySr'!$B$5:$T$566,'Route_Detail&amp;Reduction_Priority'!O$1,FALSE)="","",VLOOKUP($B193,'RouteDetail&amp;ReductionPrioritySr'!$B$5:$T$566,'Route_Detail&amp;Reduction_Priority'!O$1,FALSE)))</f>
        <v>Peak</v>
      </c>
      <c r="P193" s="365" t="str">
        <f>IF($B193="","",IF(VLOOKUP($B193,'RouteDetail&amp;ReductionPrioritySr'!$B$5:$T$566,'Route_Detail&amp;Reduction_Priority'!P$1,FALSE)="","",VLOOKUP($B193,'RouteDetail&amp;ReductionPrioritySr'!$B$5:$T$566,'Route_Detail&amp;Reduction_Priority'!P$1,FALSE)))</f>
        <v>Peak</v>
      </c>
      <c r="Q193" s="112" t="str">
        <f>IF($B193="","",IF(VLOOKUP($B193,'RouteDetail&amp;ReductionPrioritySr'!$B$5:$T$566,'Route_Detail&amp;Reduction_Priority'!Q$1,FALSE)="","",VLOOKUP($B193,'RouteDetail&amp;ReductionPrioritySr'!$B$5:$T$566,'Route_Detail&amp;Reduction_Priority'!Q$1,FALSE)))</f>
        <v>Peak</v>
      </c>
      <c r="R193" s="110">
        <f>IF($B193="","",IF(VLOOKUP($B193,'RouteDetail&amp;ReductionPrioritySr'!$B$5:$T$566,'Route_Detail&amp;Reduction_Priority'!R$1,FALSE)="","",VLOOKUP($B193,'RouteDetail&amp;ReductionPrioritySr'!$B$5:$T$566,'Route_Detail&amp;Reduction_Priority'!R$1,FALSE)))</f>
        <v>3</v>
      </c>
      <c r="S193" s="365" t="str">
        <f>IF($B193="","",IF(VLOOKUP($B193,'RouteDetail&amp;ReductionPrioritySr'!$B$5:$T$566,'Route_Detail&amp;Reduction_Priority'!S$1,FALSE)="","",VLOOKUP($B193,'RouteDetail&amp;ReductionPrioritySr'!$B$5:$T$566,'Route_Detail&amp;Reduction_Priority'!S$1,FALSE)))</f>
        <v>-</v>
      </c>
      <c r="T193" s="363" t="str">
        <f>IF($B193="","",IF(VLOOKUP($B193,'RouteDetail&amp;ReductionPrioritySr'!$B$5:$T$566,'Route_Detail&amp;Reduction_Priority'!T$1,FALSE)="","",VLOOKUP($B193,'RouteDetail&amp;ReductionPrioritySr'!$B$5:$T$566,'Route_Detail&amp;Reduction_Priority'!T$1,FALSE)))</f>
        <v>-</v>
      </c>
      <c r="U193" s="348" t="str">
        <f>IF($B193="","",IF(VLOOKUP($B193,'RouteDetail&amp;ReductionPrioritySr'!$B$5:$AT$566,'Route_Detail&amp;Reduction_Priority'!U$1,FALSE)="","",VLOOKUP($B193,'RouteDetail&amp;ReductionPrioritySr'!$B$5:$AT$566,'Route_Detail&amp;Reduction_Priority'!U$1,FALSE)))</f>
        <v>Deleted</v>
      </c>
      <c r="V193" s="53" t="str">
        <f>IF($B193="","",IF(VLOOKUP($B193,'RouteDetail&amp;ReductionPrioritySr'!$B$5:$AT$566,'Route_Detail&amp;Reduction_Priority'!V$1,FALSE)=0,"",VLOOKUP($B193,'RouteDetail&amp;ReductionPrioritySr'!$B$5:$AT$566,'Route_Detail&amp;Reduction_Priority'!V$1,FALSE)))</f>
        <v>Lowest performing</v>
      </c>
      <c r="W193" s="358">
        <f>IF($B193="","",IF(VLOOKUP($B193,'RouteDetail&amp;ReductionPrioritySr'!$B$5:$AT$566,'Route_Detail&amp;Reduction_Priority'!W$1,FALSE)=0,"",VLOOKUP($B193,'RouteDetail&amp;ReductionPrioritySr'!$B$5:$AT$566,'Route_Detail&amp;Reduction_Priority'!W$1,FALSE)))</f>
        <v>42248</v>
      </c>
      <c r="X193" s="397" t="str">
        <f>IF($B193="","",IF(VLOOKUP($B193,'RouteDetail&amp;ReductionPrioritySr'!$B$5:$AT$566,'Route_Detail&amp;Reduction_Priority'!X$1,FALSE)="","",VLOOKUP($B193,'RouteDetail&amp;ReductionPrioritySr'!$B$5:$AT$566,'Route_Detail&amp;Reduction_Priority'!X$1,FALSE)))</f>
        <v>Delete</v>
      </c>
      <c r="Y193" s="110" t="str">
        <f>IF($B193="","",IF(VLOOKUP($B193,'RouteDetail&amp;ReductionPrioritySr'!$B$5:$AT$566,'Route_Detail&amp;Reduction_Priority'!Y$1,FALSE)="","",VLOOKUP($B193,'RouteDetail&amp;ReductionPrioritySr'!$B$5:$AT$566,'Route_Detail&amp;Reduction_Priority'!Y$1,FALSE)))</f>
        <v/>
      </c>
      <c r="Z193" s="365" t="str">
        <f>IF($B193="","",IF(VLOOKUP($B193,'RouteDetail&amp;ReductionPrioritySr'!$B$5:$AT$566,'Route_Detail&amp;Reduction_Priority'!Z$1,FALSE)="","",VLOOKUP($B193,'RouteDetail&amp;ReductionPrioritySr'!$B$5:$AT$566,'Route_Detail&amp;Reduction_Priority'!Z$1,FALSE)))</f>
        <v/>
      </c>
      <c r="AA193" s="365" t="str">
        <f>IF($B193="","",IF(VLOOKUP($B193,'RouteDetail&amp;ReductionPrioritySr'!$B$5:$AT$566,'Route_Detail&amp;Reduction_Priority'!AA$1,FALSE)="","",VLOOKUP($B193,'RouteDetail&amp;ReductionPrioritySr'!$B$5:$AT$566,'Route_Detail&amp;Reduction_Priority'!AA$1,FALSE)))</f>
        <v/>
      </c>
      <c r="AB193" s="365" t="str">
        <f>IF($B193="","",IF(VLOOKUP($B193,'RouteDetail&amp;ReductionPrioritySr'!$B$5:$AT$566,'Route_Detail&amp;Reduction_Priority'!AB$1,FALSE)="","",VLOOKUP($B193,'RouteDetail&amp;ReductionPrioritySr'!$B$5:$AT$566,'Route_Detail&amp;Reduction_Priority'!AB$1,FALSE)))</f>
        <v/>
      </c>
      <c r="AC193" s="365" t="str">
        <f>IF($B193="","",IF(VLOOKUP($B193,'RouteDetail&amp;ReductionPrioritySr'!$B$5:$AT$566,'Route_Detail&amp;Reduction_Priority'!AC$1,FALSE)="","",VLOOKUP($B193,'RouteDetail&amp;ReductionPrioritySr'!$B$5:$AT$566,'Route_Detail&amp;Reduction_Priority'!AC$1,FALSE)))</f>
        <v/>
      </c>
      <c r="AD193" s="350" t="str">
        <f>IF($B193="","",IF(VLOOKUP($B193,'RouteDetail&amp;ReductionPrioritySr'!$B$5:$AT$566,'Route_Detail&amp;Reduction_Priority'!AD$1,FALSE)=0,"",VLOOKUP($B193,'RouteDetail&amp;ReductionPrioritySr'!$B$5:$AT$566,'Route_Detail&amp;Reduction_Priority'!AD$1,FALSE)))</f>
        <v/>
      </c>
      <c r="AE193" s="397" t="str">
        <f>IF($B193="","",IF(VLOOKUP($B193,'RouteDetail&amp;ReductionPrioritySr'!$B$5:$AT$566,'Route_Detail&amp;Reduction_Priority'!AE$1,FALSE)=0,"",VLOOKUP($B193,'RouteDetail&amp;ReductionPrioritySr'!$B$5:$AT$566,'Route_Detail&amp;Reduction_Priority'!AE$1,FALSE)))</f>
        <v>In Juanita, use revised Route 255 to connect with Sound Transit Route 540 at Kirkland Transit center or use revised Route 255 to connect with Sound Transit Route 542  at the Evergreen Point freeway station.
On NE 132nd Street, use Route 257 to connect with Sound Transit Route 542  at the Evergreen Point freeway station.
On 124th Avenue NE, use revised Route 235 to connect with Sound Transit Route 540 on 108th Avenue NE.
At the Houghton Park-and-Ride, use revised Route 245 to connect with Sound Transit Route 540 on 108th Avenue NE.</v>
      </c>
    </row>
    <row r="194" spans="1:31" ht="15" customHeight="1" x14ac:dyDescent="0.25">
      <c r="A194">
        <v>172</v>
      </c>
      <c r="B194" s="110">
        <f>IF(HLOOKUP($C$3,'Route by Jurisdiction'!$A$1:$AP$214,A194,FALSE)="","",HLOOKUP($C$3,'Route by Jurisdiction'!$A$1:$AP$214,A194,FALSE))</f>
        <v>280</v>
      </c>
      <c r="C194" s="110" t="str">
        <f>IF($B194="","",IF(VLOOKUP($B194,'RouteDetail&amp;ReductionPrioritySr'!$B$5:$T$566,'Route_Detail&amp;Reduction_Priority'!C$1,FALSE)="","",VLOOKUP($B194,'RouteDetail&amp;ReductionPrioritySr'!$B$5:$T$566,'Route_Detail&amp;Reduction_Priority'!C$1,FALSE)))</f>
        <v>280*</v>
      </c>
      <c r="D194" s="71" t="str">
        <f>IF($B194="","",IF(VLOOKUP($B194,'RouteDetail&amp;ReductionPrioritySr'!$B$5:$T$566,'Route_Detail&amp;Reduction_Priority'!D$1,FALSE)="","",VLOOKUP($B194,'RouteDetail&amp;ReductionPrioritySr'!$B$5:$T$566,'Route_Detail&amp;Reduction_Priority'!D$1,FALSE)))</f>
        <v>Seattle CBD - Bellevue - Renton</v>
      </c>
      <c r="E194" s="170" t="str">
        <f>IF($B194="","",IF(VLOOKUP($B194,'RouteDetail&amp;ReductionPrioritySr'!$B$5:$T$566,'Route_Detail&amp;Reduction_Priority'!E$1,FALSE)="","",VLOOKUP($B194,'RouteDetail&amp;ReductionPrioritySr'!$B$5:$T$566,'Route_Detail&amp;Reduction_Priority'!E$1,FALSE)))</f>
        <v xml:space="preserve"> </v>
      </c>
      <c r="F194" s="162" t="str">
        <f>IF($B194="","",IF(VLOOKUP($B194,'RouteDetail&amp;ReductionPrioritySr'!$B$5:$T$566,'Route_Detail&amp;Reduction_Priority'!F$1,FALSE)="","",VLOOKUP($B194,'RouteDetail&amp;ReductionPrioritySr'!$B$5:$T$566,'Route_Detail&amp;Reduction_Priority'!F$1,FALSE)))</f>
        <v xml:space="preserve"> </v>
      </c>
      <c r="G194" s="162" t="str">
        <f>IF($B194="","",IF(VLOOKUP($B194,'RouteDetail&amp;ReductionPrioritySr'!$B$5:$T$566,'Route_Detail&amp;Reduction_Priority'!G$1,FALSE)="","",VLOOKUP($B194,'RouteDetail&amp;ReductionPrioritySr'!$B$5:$T$566,'Route_Detail&amp;Reduction_Priority'!G$1,FALSE)))</f>
        <v xml:space="preserve"> </v>
      </c>
      <c r="H194" s="162" t="str">
        <f>IF($B194="","",IF(VLOOKUP($B194,'RouteDetail&amp;ReductionPrioritySr'!$B$5:$T$566,'Route_Detail&amp;Reduction_Priority'!H$1,FALSE)="","",VLOOKUP($B194,'RouteDetail&amp;ReductionPrioritySr'!$B$5:$T$566,'Route_Detail&amp;Reduction_Priority'!H$1,FALSE)))</f>
        <v xml:space="preserve"> </v>
      </c>
      <c r="I194" s="162">
        <f>IF($B194="","",IF(VLOOKUP($B194,'RouteDetail&amp;ReductionPrioritySr'!$B$5:$T$566,'Route_Detail&amp;Reduction_Priority'!I$1,FALSE)="","",VLOOKUP($B194,'RouteDetail&amp;ReductionPrioritySr'!$B$5:$T$566,'Route_Detail&amp;Reduction_Priority'!I$1,FALSE)))</f>
        <v>16</v>
      </c>
      <c r="J194" s="171">
        <f>IF($B194="","",IF(VLOOKUP($B194,'RouteDetail&amp;ReductionPrioritySr'!$B$5:$T$566,'Route_Detail&amp;Reduction_Priority'!J$1,FALSE)="","",VLOOKUP($B194,'RouteDetail&amp;ReductionPrioritySr'!$B$5:$T$566,'Route_Detail&amp;Reduction_Priority'!J$1,FALSE)))</f>
        <v>10.9</v>
      </c>
      <c r="K194" s="62" t="str">
        <f>IF($B194="","",IF(VLOOKUP($B194,'RouteDetail&amp;ReductionPrioritySr'!$B$5:$T$566,'Route_Detail&amp;Reduction_Priority'!K$1,FALSE)="","",VLOOKUP($B194,'RouteDetail&amp;ReductionPrioritySr'!$B$5:$T$566,'Route_Detail&amp;Reduction_Priority'!K$1,FALSE)))</f>
        <v>Owl</v>
      </c>
      <c r="L194" s="62" t="str">
        <f>IF($B194="","",IF(VLOOKUP($B194,'RouteDetail&amp;ReductionPrioritySr'!$B$5:$T$566,'Route_Detail&amp;Reduction_Priority'!L$1,FALSE)="","",VLOOKUP($B194,'RouteDetail&amp;ReductionPrioritySr'!$B$5:$T$566,'Route_Detail&amp;Reduction_Priority'!L$1,FALSE)))</f>
        <v>Owl</v>
      </c>
      <c r="M194" s="110" t="str">
        <f>IF($B194="","",IF(VLOOKUP($B194,'RouteDetail&amp;ReductionPrioritySr'!$B$5:$T$566,'Route_Detail&amp;Reduction_Priority'!M$1,FALSE)="","",VLOOKUP($B194,'RouteDetail&amp;ReductionPrioritySr'!$B$5:$T$566,'Route_Detail&amp;Reduction_Priority'!M$1,FALSE)))</f>
        <v/>
      </c>
      <c r="N194" s="112" t="str">
        <f>IF($B194="","",IF(VLOOKUP($B194,'RouteDetail&amp;ReductionPrioritySr'!$B$5:$T$566,'Route_Detail&amp;Reduction_Priority'!N$1,FALSE)="","",VLOOKUP($B194,'RouteDetail&amp;ReductionPrioritySr'!$B$5:$T$566,'Route_Detail&amp;Reduction_Priority'!N$1,FALSE)))</f>
        <v/>
      </c>
      <c r="O194" s="110" t="str">
        <f>IF($B194="","",IF(VLOOKUP($B194,'RouteDetail&amp;ReductionPrioritySr'!$B$5:$T$566,'Route_Detail&amp;Reduction_Priority'!O$1,FALSE)="","",VLOOKUP($B194,'RouteDetail&amp;ReductionPrioritySr'!$B$5:$T$566,'Route_Detail&amp;Reduction_Priority'!O$1,FALSE)))</f>
        <v>Owl</v>
      </c>
      <c r="P194" s="365" t="str">
        <f>IF($B194="","",IF(VLOOKUP($B194,'RouteDetail&amp;ReductionPrioritySr'!$B$5:$T$566,'Route_Detail&amp;Reduction_Priority'!P$1,FALSE)="","",VLOOKUP($B194,'RouteDetail&amp;ReductionPrioritySr'!$B$5:$T$566,'Route_Detail&amp;Reduction_Priority'!P$1,FALSE)))</f>
        <v>Owl</v>
      </c>
      <c r="Q194" s="112" t="str">
        <f>IF($B194="","",IF(VLOOKUP($B194,'RouteDetail&amp;ReductionPrioritySr'!$B$5:$T$566,'Route_Detail&amp;Reduction_Priority'!Q$1,FALSE)="","",VLOOKUP($B194,'RouteDetail&amp;ReductionPrioritySr'!$B$5:$T$566,'Route_Detail&amp;Reduction_Priority'!Q$1,FALSE)))</f>
        <v>Owl</v>
      </c>
      <c r="R194" s="110" t="str">
        <f>IF($B194="","",IF(VLOOKUP($B194,'RouteDetail&amp;ReductionPrioritySr'!$B$5:$T$566,'Route_Detail&amp;Reduction_Priority'!R$1,FALSE)="","",VLOOKUP($B194,'RouteDetail&amp;ReductionPrioritySr'!$B$5:$T$566,'Route_Detail&amp;Reduction_Priority'!R$1,FALSE)))</f>
        <v>-</v>
      </c>
      <c r="S194" s="365" t="str">
        <f>IF($B194="","",IF(VLOOKUP($B194,'RouteDetail&amp;ReductionPrioritySr'!$B$5:$T$566,'Route_Detail&amp;Reduction_Priority'!S$1,FALSE)="","",VLOOKUP($B194,'RouteDetail&amp;ReductionPrioritySr'!$B$5:$T$566,'Route_Detail&amp;Reduction_Priority'!S$1,FALSE)))</f>
        <v>-</v>
      </c>
      <c r="T194" s="363">
        <f>IF($B194="","",IF(VLOOKUP($B194,'RouteDetail&amp;ReductionPrioritySr'!$B$5:$T$566,'Route_Detail&amp;Reduction_Priority'!T$1,FALSE)="","",VLOOKUP($B194,'RouteDetail&amp;ReductionPrioritySr'!$B$5:$T$566,'Route_Detail&amp;Reduction_Priority'!T$1,FALSE)))</f>
        <v>1</v>
      </c>
      <c r="U194" s="348" t="str">
        <f>IF($B194="","",IF(VLOOKUP($B194,'RouteDetail&amp;ReductionPrioritySr'!$B$5:$AT$566,'Route_Detail&amp;Reduction_Priority'!U$1,FALSE)="","",VLOOKUP($B194,'RouteDetail&amp;ReductionPrioritySr'!$B$5:$AT$566,'Route_Detail&amp;Reduction_Priority'!U$1,FALSE)))</f>
        <v>Deleted</v>
      </c>
      <c r="V194" s="53" t="str">
        <f>IF($B194="","",IF(VLOOKUP($B194,'RouteDetail&amp;ReductionPrioritySr'!$B$5:$AT$566,'Route_Detail&amp;Reduction_Priority'!V$1,FALSE)=0,"",VLOOKUP($B194,'RouteDetail&amp;ReductionPrioritySr'!$B$5:$AT$566,'Route_Detail&amp;Reduction_Priority'!V$1,FALSE)))</f>
        <v>Lowest performing</v>
      </c>
      <c r="W194" s="358">
        <f>IF($B194="","",IF(VLOOKUP($B194,'RouteDetail&amp;ReductionPrioritySr'!$B$5:$AT$566,'Route_Detail&amp;Reduction_Priority'!W$1,FALSE)=0,"",VLOOKUP($B194,'RouteDetail&amp;ReductionPrioritySr'!$B$5:$AT$566,'Route_Detail&amp;Reduction_Priority'!W$1,FALSE)))</f>
        <v>41883</v>
      </c>
      <c r="X194" s="397" t="str">
        <f>IF($B194="","",IF(VLOOKUP($B194,'RouteDetail&amp;ReductionPrioritySr'!$B$5:$AT$566,'Route_Detail&amp;Reduction_Priority'!X$1,FALSE)="","",VLOOKUP($B194,'RouteDetail&amp;ReductionPrioritySr'!$B$5:$AT$566,'Route_Detail&amp;Reduction_Priority'!X$1,FALSE)))</f>
        <v>Delete</v>
      </c>
      <c r="Y194" s="110" t="str">
        <f>IF($B194="","",IF(VLOOKUP($B194,'RouteDetail&amp;ReductionPrioritySr'!$B$5:$AT$566,'Route_Detail&amp;Reduction_Priority'!Y$1,FALSE)="","",VLOOKUP($B194,'RouteDetail&amp;ReductionPrioritySr'!$B$5:$AT$566,'Route_Detail&amp;Reduction_Priority'!Y$1,FALSE)))</f>
        <v/>
      </c>
      <c r="Z194" s="365" t="str">
        <f>IF($B194="","",IF(VLOOKUP($B194,'RouteDetail&amp;ReductionPrioritySr'!$B$5:$AT$566,'Route_Detail&amp;Reduction_Priority'!Z$1,FALSE)="","",VLOOKUP($B194,'RouteDetail&amp;ReductionPrioritySr'!$B$5:$AT$566,'Route_Detail&amp;Reduction_Priority'!Z$1,FALSE)))</f>
        <v/>
      </c>
      <c r="AA194" s="365" t="str">
        <f>IF($B194="","",IF(VLOOKUP($B194,'RouteDetail&amp;ReductionPrioritySr'!$B$5:$AT$566,'Route_Detail&amp;Reduction_Priority'!AA$1,FALSE)="","",VLOOKUP($B194,'RouteDetail&amp;ReductionPrioritySr'!$B$5:$AT$566,'Route_Detail&amp;Reduction_Priority'!AA$1,FALSE)))</f>
        <v/>
      </c>
      <c r="AB194" s="365" t="str">
        <f>IF($B194="","",IF(VLOOKUP($B194,'RouteDetail&amp;ReductionPrioritySr'!$B$5:$AT$566,'Route_Detail&amp;Reduction_Priority'!AB$1,FALSE)="","",VLOOKUP($B194,'RouteDetail&amp;ReductionPrioritySr'!$B$5:$AT$566,'Route_Detail&amp;Reduction_Priority'!AB$1,FALSE)))</f>
        <v/>
      </c>
      <c r="AC194" s="365" t="str">
        <f>IF($B194="","",IF(VLOOKUP($B194,'RouteDetail&amp;ReductionPrioritySr'!$B$5:$AT$566,'Route_Detail&amp;Reduction_Priority'!AC$1,FALSE)="","",VLOOKUP($B194,'RouteDetail&amp;ReductionPrioritySr'!$B$5:$AT$566,'Route_Detail&amp;Reduction_Priority'!AC$1,FALSE)))</f>
        <v/>
      </c>
      <c r="AD194" s="350" t="str">
        <f>IF($B194="","",IF(VLOOKUP($B194,'RouteDetail&amp;ReductionPrioritySr'!$B$5:$AT$566,'Route_Detail&amp;Reduction_Priority'!AD$1,FALSE)=0,"",VLOOKUP($B194,'RouteDetail&amp;ReductionPrioritySr'!$B$5:$AT$566,'Route_Detail&amp;Reduction_Priority'!AD$1,FALSE)))</f>
        <v/>
      </c>
      <c r="AE194" s="397" t="str">
        <f>IF($B194="","",IF(VLOOKUP($B194,'RouteDetail&amp;ReductionPrioritySr'!$B$5:$AT$566,'Route_Detail&amp;Reduction_Priority'!AE$1,FALSE)=0,"",VLOOKUP($B194,'RouteDetail&amp;ReductionPrioritySr'!$B$5:$AT$566,'Route_Detail&amp;Reduction_Priority'!AE$1,FALSE)))</f>
        <v>Metro’s TaxiScrip program may be an option.</v>
      </c>
    </row>
    <row r="195" spans="1:31" ht="15" customHeight="1" x14ac:dyDescent="0.25">
      <c r="A195">
        <v>173</v>
      </c>
      <c r="B195" s="110">
        <f>IF(HLOOKUP($C$3,'Route by Jurisdiction'!$A$1:$AP$214,A195,FALSE)="","",HLOOKUP($C$3,'Route by Jurisdiction'!$A$1:$AP$214,A195,FALSE))</f>
        <v>301</v>
      </c>
      <c r="C195" s="110" t="str">
        <f>IF($B195="","",IF(VLOOKUP($B195,'RouteDetail&amp;ReductionPrioritySr'!$B$5:$T$566,'Route_Detail&amp;Reduction_Priority'!C$1,FALSE)="","",VLOOKUP($B195,'RouteDetail&amp;ReductionPrioritySr'!$B$5:$T$566,'Route_Detail&amp;Reduction_Priority'!C$1,FALSE)))</f>
        <v>301*</v>
      </c>
      <c r="D195" s="71" t="str">
        <f>IF($B195="","",IF(VLOOKUP($B195,'RouteDetail&amp;ReductionPrioritySr'!$B$5:$T$566,'Route_Detail&amp;Reduction_Priority'!D$1,FALSE)="","",VLOOKUP($B195,'RouteDetail&amp;ReductionPrioritySr'!$B$5:$T$566,'Route_Detail&amp;Reduction_Priority'!D$1,FALSE)))</f>
        <v>Aurora Village - Seattle CBD</v>
      </c>
      <c r="E195" s="170">
        <f>IF($B195="","",IF(VLOOKUP($B195,'RouteDetail&amp;ReductionPrioritySr'!$B$5:$T$566,'Route_Detail&amp;Reduction_Priority'!E$1,FALSE)="","",VLOOKUP($B195,'RouteDetail&amp;ReductionPrioritySr'!$B$5:$T$566,'Route_Detail&amp;Reduction_Priority'!E$1,FALSE)))</f>
        <v>34.5</v>
      </c>
      <c r="F195" s="162">
        <f>IF($B195="","",IF(VLOOKUP($B195,'RouteDetail&amp;ReductionPrioritySr'!$B$5:$T$566,'Route_Detail&amp;Reduction_Priority'!F$1,FALSE)="","",VLOOKUP($B195,'RouteDetail&amp;ReductionPrioritySr'!$B$5:$T$566,'Route_Detail&amp;Reduction_Priority'!F$1,FALSE)))</f>
        <v>19.8</v>
      </c>
      <c r="G195" s="162" t="str">
        <f>IF($B195="","",IF(VLOOKUP($B195,'RouteDetail&amp;ReductionPrioritySr'!$B$5:$T$566,'Route_Detail&amp;Reduction_Priority'!G$1,FALSE)="","",VLOOKUP($B195,'RouteDetail&amp;ReductionPrioritySr'!$B$5:$T$566,'Route_Detail&amp;Reduction_Priority'!G$1,FALSE)))</f>
        <v xml:space="preserve"> </v>
      </c>
      <c r="H195" s="162" t="str">
        <f>IF($B195="","",IF(VLOOKUP($B195,'RouteDetail&amp;ReductionPrioritySr'!$B$5:$T$566,'Route_Detail&amp;Reduction_Priority'!H$1,FALSE)="","",VLOOKUP($B195,'RouteDetail&amp;ReductionPrioritySr'!$B$5:$T$566,'Route_Detail&amp;Reduction_Priority'!H$1,FALSE)))</f>
        <v xml:space="preserve"> </v>
      </c>
      <c r="I195" s="162" t="str">
        <f>IF($B195="","",IF(VLOOKUP($B195,'RouteDetail&amp;ReductionPrioritySr'!$B$5:$T$566,'Route_Detail&amp;Reduction_Priority'!I$1,FALSE)="","",VLOOKUP($B195,'RouteDetail&amp;ReductionPrioritySr'!$B$5:$T$566,'Route_Detail&amp;Reduction_Priority'!I$1,FALSE)))</f>
        <v xml:space="preserve"> </v>
      </c>
      <c r="J195" s="171" t="str">
        <f>IF($B195="","",IF(VLOOKUP($B195,'RouteDetail&amp;ReductionPrioritySr'!$B$5:$T$566,'Route_Detail&amp;Reduction_Priority'!J$1,FALSE)="","",VLOOKUP($B195,'RouteDetail&amp;ReductionPrioritySr'!$B$5:$T$566,'Route_Detail&amp;Reduction_Priority'!J$1,FALSE)))</f>
        <v xml:space="preserve"> </v>
      </c>
      <c r="K195" s="62" t="str">
        <f>IF($B195="","",IF(VLOOKUP($B195,'RouteDetail&amp;ReductionPrioritySr'!$B$5:$T$566,'Route_Detail&amp;Reduction_Priority'!K$1,FALSE)="","",VLOOKUP($B195,'RouteDetail&amp;ReductionPrioritySr'!$B$5:$T$566,'Route_Detail&amp;Reduction_Priority'!K$1,FALSE)))</f>
        <v>Peak</v>
      </c>
      <c r="L195" s="62" t="str">
        <f>IF($B195="","",IF(VLOOKUP($B195,'RouteDetail&amp;ReductionPrioritySr'!$B$5:$T$566,'Route_Detail&amp;Reduction_Priority'!L$1,FALSE)="","",VLOOKUP($B195,'RouteDetail&amp;ReductionPrioritySr'!$B$5:$T$566,'Route_Detail&amp;Reduction_Priority'!L$1,FALSE)))</f>
        <v>Peak</v>
      </c>
      <c r="M195" s="110" t="str">
        <f>IF($B195="","",IF(VLOOKUP($B195,'RouteDetail&amp;ReductionPrioritySr'!$B$5:$T$566,'Route_Detail&amp;Reduction_Priority'!M$1,FALSE)="","",VLOOKUP($B195,'RouteDetail&amp;ReductionPrioritySr'!$B$5:$T$566,'Route_Detail&amp;Reduction_Priority'!M$1,FALSE)))</f>
        <v>Yes</v>
      </c>
      <c r="N195" s="112" t="str">
        <f>IF($B195="","",IF(VLOOKUP($B195,'RouteDetail&amp;ReductionPrioritySr'!$B$5:$T$566,'Route_Detail&amp;Reduction_Priority'!N$1,FALSE)="","",VLOOKUP($B195,'RouteDetail&amp;ReductionPrioritySr'!$B$5:$T$566,'Route_Detail&amp;Reduction_Priority'!N$1,FALSE)))</f>
        <v>No</v>
      </c>
      <c r="O195" s="110" t="str">
        <f>IF($B195="","",IF(VLOOKUP($B195,'RouteDetail&amp;ReductionPrioritySr'!$B$5:$T$566,'Route_Detail&amp;Reduction_Priority'!O$1,FALSE)="","",VLOOKUP($B195,'RouteDetail&amp;ReductionPrioritySr'!$B$5:$T$566,'Route_Detail&amp;Reduction_Priority'!O$1,FALSE)))</f>
        <v>Peak</v>
      </c>
      <c r="P195" s="365" t="str">
        <f>IF($B195="","",IF(VLOOKUP($B195,'RouteDetail&amp;ReductionPrioritySr'!$B$5:$T$566,'Route_Detail&amp;Reduction_Priority'!P$1,FALSE)="","",VLOOKUP($B195,'RouteDetail&amp;ReductionPrioritySr'!$B$5:$T$566,'Route_Detail&amp;Reduction_Priority'!P$1,FALSE)))</f>
        <v>Peak</v>
      </c>
      <c r="Q195" s="112" t="str">
        <f>IF($B195="","",IF(VLOOKUP($B195,'RouteDetail&amp;ReductionPrioritySr'!$B$5:$T$566,'Route_Detail&amp;Reduction_Priority'!Q$1,FALSE)="","",VLOOKUP($B195,'RouteDetail&amp;ReductionPrioritySr'!$B$5:$T$566,'Route_Detail&amp;Reduction_Priority'!Q$1,FALSE)))</f>
        <v>Peak</v>
      </c>
      <c r="R195" s="110">
        <f>IF($B195="","",IF(VLOOKUP($B195,'RouteDetail&amp;ReductionPrioritySr'!$B$5:$T$566,'Route_Detail&amp;Reduction_Priority'!R$1,FALSE)="","",VLOOKUP($B195,'RouteDetail&amp;ReductionPrioritySr'!$B$5:$T$566,'Route_Detail&amp;Reduction_Priority'!R$1,FALSE)))</f>
        <v>3</v>
      </c>
      <c r="S195" s="365" t="str">
        <f>IF($B195="","",IF(VLOOKUP($B195,'RouteDetail&amp;ReductionPrioritySr'!$B$5:$T$566,'Route_Detail&amp;Reduction_Priority'!S$1,FALSE)="","",VLOOKUP($B195,'RouteDetail&amp;ReductionPrioritySr'!$B$5:$T$566,'Route_Detail&amp;Reduction_Priority'!S$1,FALSE)))</f>
        <v>-</v>
      </c>
      <c r="T195" s="363" t="str">
        <f>IF($B195="","",IF(VLOOKUP($B195,'RouteDetail&amp;ReductionPrioritySr'!$B$5:$T$566,'Route_Detail&amp;Reduction_Priority'!T$1,FALSE)="","",VLOOKUP($B195,'RouteDetail&amp;ReductionPrioritySr'!$B$5:$T$566,'Route_Detail&amp;Reduction_Priority'!T$1,FALSE)))</f>
        <v>-</v>
      </c>
      <c r="U195" s="348" t="str">
        <f>IF($B195="","",IF(VLOOKUP($B195,'RouteDetail&amp;ReductionPrioritySr'!$B$5:$AT$566,'Route_Detail&amp;Reduction_Priority'!U$1,FALSE)="","",VLOOKUP($B195,'RouteDetail&amp;ReductionPrioritySr'!$B$5:$AT$566,'Route_Detail&amp;Reduction_Priority'!U$1,FALSE)))</f>
        <v>Unchanged</v>
      </c>
      <c r="V195" s="53" t="str">
        <f>IF($B195="","",IF(VLOOKUP($B195,'RouteDetail&amp;ReductionPrioritySr'!$B$5:$AT$566,'Route_Detail&amp;Reduction_Priority'!V$1,FALSE)=0,"",VLOOKUP($B195,'RouteDetail&amp;ReductionPrioritySr'!$B$5:$AT$566,'Route_Detail&amp;Reduction_Priority'!V$1,FALSE)))</f>
        <v/>
      </c>
      <c r="W195" s="358" t="str">
        <f>IF($B195="","",IF(VLOOKUP($B195,'RouteDetail&amp;ReductionPrioritySr'!$B$5:$AT$566,'Route_Detail&amp;Reduction_Priority'!W$1,FALSE)=0,"",VLOOKUP($B195,'RouteDetail&amp;ReductionPrioritySr'!$B$5:$AT$566,'Route_Detail&amp;Reduction_Priority'!W$1,FALSE)))</f>
        <v>N/A</v>
      </c>
      <c r="X195" s="397" t="str">
        <f>IF($B195="","",IF(VLOOKUP($B195,'RouteDetail&amp;ReductionPrioritySr'!$B$5:$AT$566,'Route_Detail&amp;Reduction_Priority'!X$1,FALSE)="","",VLOOKUP($B195,'RouteDetail&amp;ReductionPrioritySr'!$B$5:$AT$566,'Route_Detail&amp;Reduction_Priority'!X$1,FALSE)))</f>
        <v>Unchanged</v>
      </c>
      <c r="Y195" s="110" t="str">
        <f>IF($B195="","",IF(VLOOKUP($B195,'RouteDetail&amp;ReductionPrioritySr'!$B$5:$AT$566,'Route_Detail&amp;Reduction_Priority'!Y$1,FALSE)="","",VLOOKUP($B195,'RouteDetail&amp;ReductionPrioritySr'!$B$5:$AT$566,'Route_Detail&amp;Reduction_Priority'!Y$1,FALSE)))</f>
        <v/>
      </c>
      <c r="Z195" s="365" t="str">
        <f>IF($B195="","",IF(VLOOKUP($B195,'RouteDetail&amp;ReductionPrioritySr'!$B$5:$AT$566,'Route_Detail&amp;Reduction_Priority'!Z$1,FALSE)="","",VLOOKUP($B195,'RouteDetail&amp;ReductionPrioritySr'!$B$5:$AT$566,'Route_Detail&amp;Reduction_Priority'!Z$1,FALSE)))</f>
        <v/>
      </c>
      <c r="AA195" s="365" t="str">
        <f>IF($B195="","",IF(VLOOKUP($B195,'RouteDetail&amp;ReductionPrioritySr'!$B$5:$AT$566,'Route_Detail&amp;Reduction_Priority'!AA$1,FALSE)="","",VLOOKUP($B195,'RouteDetail&amp;ReductionPrioritySr'!$B$5:$AT$566,'Route_Detail&amp;Reduction_Priority'!AA$1,FALSE)))</f>
        <v/>
      </c>
      <c r="AB195" s="365" t="str">
        <f>IF($B195="","",IF(VLOOKUP($B195,'RouteDetail&amp;ReductionPrioritySr'!$B$5:$AT$566,'Route_Detail&amp;Reduction_Priority'!AB$1,FALSE)="","",VLOOKUP($B195,'RouteDetail&amp;ReductionPrioritySr'!$B$5:$AT$566,'Route_Detail&amp;Reduction_Priority'!AB$1,FALSE)))</f>
        <v/>
      </c>
      <c r="AC195" s="365" t="str">
        <f>IF($B195="","",IF(VLOOKUP($B195,'RouteDetail&amp;ReductionPrioritySr'!$B$5:$AT$566,'Route_Detail&amp;Reduction_Priority'!AC$1,FALSE)="","",VLOOKUP($B195,'RouteDetail&amp;ReductionPrioritySr'!$B$5:$AT$566,'Route_Detail&amp;Reduction_Priority'!AC$1,FALSE)))</f>
        <v/>
      </c>
      <c r="AD195" s="350" t="str">
        <f>IF($B195="","",IF(VLOOKUP($B195,'RouteDetail&amp;ReductionPrioritySr'!$B$5:$AT$566,'Route_Detail&amp;Reduction_Priority'!AD$1,FALSE)=0,"",VLOOKUP($B195,'RouteDetail&amp;ReductionPrioritySr'!$B$5:$AT$566,'Route_Detail&amp;Reduction_Priority'!AD$1,FALSE)))</f>
        <v/>
      </c>
      <c r="AE195" s="397" t="str">
        <f>IF($B195="","",IF(VLOOKUP($B195,'RouteDetail&amp;ReductionPrioritySr'!$B$5:$AT$566,'Route_Detail&amp;Reduction_Priority'!AE$1,FALSE)=0,"",VLOOKUP($B195,'RouteDetail&amp;ReductionPrioritySr'!$B$5:$AT$566,'Route_Detail&amp;Reduction_Priority'!AE$1,FALSE)))</f>
        <v/>
      </c>
    </row>
    <row r="196" spans="1:31" ht="15" customHeight="1" x14ac:dyDescent="0.25">
      <c r="A196">
        <v>174</v>
      </c>
      <c r="B196" s="110" t="str">
        <f>IF(HLOOKUP($C$3,'Route by Jurisdiction'!$A$1:$AP$214,A196,FALSE)="","",HLOOKUP($C$3,'Route by Jurisdiction'!$A$1:$AP$214,A196,FALSE))</f>
        <v>303EX</v>
      </c>
      <c r="C196" s="110" t="str">
        <f>IF($B196="","",IF(VLOOKUP($B196,'RouteDetail&amp;ReductionPrioritySr'!$B$5:$T$566,'Route_Detail&amp;Reduction_Priority'!C$1,FALSE)="","",VLOOKUP($B196,'RouteDetail&amp;ReductionPrioritySr'!$B$5:$T$566,'Route_Detail&amp;Reduction_Priority'!C$1,FALSE)))</f>
        <v>303EX*</v>
      </c>
      <c r="D196" s="71" t="str">
        <f>IF($B196="","",IF(VLOOKUP($B196,'RouteDetail&amp;ReductionPrioritySr'!$B$5:$T$566,'Route_Detail&amp;Reduction_Priority'!D$1,FALSE)="","",VLOOKUP($B196,'RouteDetail&amp;ReductionPrioritySr'!$B$5:$T$566,'Route_Detail&amp;Reduction_Priority'!D$1,FALSE)))</f>
        <v>Shoreline - First Hill</v>
      </c>
      <c r="E196" s="170">
        <f>IF($B196="","",IF(VLOOKUP($B196,'RouteDetail&amp;ReductionPrioritySr'!$B$5:$T$566,'Route_Detail&amp;Reduction_Priority'!E$1,FALSE)="","",VLOOKUP($B196,'RouteDetail&amp;ReductionPrioritySr'!$B$5:$T$566,'Route_Detail&amp;Reduction_Priority'!E$1,FALSE)))</f>
        <v>35</v>
      </c>
      <c r="F196" s="162">
        <f>IF($B196="","",IF(VLOOKUP($B196,'RouteDetail&amp;ReductionPrioritySr'!$B$5:$T$566,'Route_Detail&amp;Reduction_Priority'!F$1,FALSE)="","",VLOOKUP($B196,'RouteDetail&amp;ReductionPrioritySr'!$B$5:$T$566,'Route_Detail&amp;Reduction_Priority'!F$1,FALSE)))</f>
        <v>17.2</v>
      </c>
      <c r="G196" s="162" t="str">
        <f>IF($B196="","",IF(VLOOKUP($B196,'RouteDetail&amp;ReductionPrioritySr'!$B$5:$T$566,'Route_Detail&amp;Reduction_Priority'!G$1,FALSE)="","",VLOOKUP($B196,'RouteDetail&amp;ReductionPrioritySr'!$B$5:$T$566,'Route_Detail&amp;Reduction_Priority'!G$1,FALSE)))</f>
        <v xml:space="preserve"> </v>
      </c>
      <c r="H196" s="162" t="str">
        <f>IF($B196="","",IF(VLOOKUP($B196,'RouteDetail&amp;ReductionPrioritySr'!$B$5:$T$566,'Route_Detail&amp;Reduction_Priority'!H$1,FALSE)="","",VLOOKUP($B196,'RouteDetail&amp;ReductionPrioritySr'!$B$5:$T$566,'Route_Detail&amp;Reduction_Priority'!H$1,FALSE)))</f>
        <v xml:space="preserve"> </v>
      </c>
      <c r="I196" s="162" t="str">
        <f>IF($B196="","",IF(VLOOKUP($B196,'RouteDetail&amp;ReductionPrioritySr'!$B$5:$T$566,'Route_Detail&amp;Reduction_Priority'!I$1,FALSE)="","",VLOOKUP($B196,'RouteDetail&amp;ReductionPrioritySr'!$B$5:$T$566,'Route_Detail&amp;Reduction_Priority'!I$1,FALSE)))</f>
        <v xml:space="preserve"> </v>
      </c>
      <c r="J196" s="171" t="str">
        <f>IF($B196="","",IF(VLOOKUP($B196,'RouteDetail&amp;ReductionPrioritySr'!$B$5:$T$566,'Route_Detail&amp;Reduction_Priority'!J$1,FALSE)="","",VLOOKUP($B196,'RouteDetail&amp;ReductionPrioritySr'!$B$5:$T$566,'Route_Detail&amp;Reduction_Priority'!J$1,FALSE)))</f>
        <v xml:space="preserve"> </v>
      </c>
      <c r="K196" s="62" t="str">
        <f>IF($B196="","",IF(VLOOKUP($B196,'RouteDetail&amp;ReductionPrioritySr'!$B$5:$T$566,'Route_Detail&amp;Reduction_Priority'!K$1,FALSE)="","",VLOOKUP($B196,'RouteDetail&amp;ReductionPrioritySr'!$B$5:$T$566,'Route_Detail&amp;Reduction_Priority'!K$1,FALSE)))</f>
        <v>Peak</v>
      </c>
      <c r="L196" s="62" t="str">
        <f>IF($B196="","",IF(VLOOKUP($B196,'RouteDetail&amp;ReductionPrioritySr'!$B$5:$T$566,'Route_Detail&amp;Reduction_Priority'!L$1,FALSE)="","",VLOOKUP($B196,'RouteDetail&amp;ReductionPrioritySr'!$B$5:$T$566,'Route_Detail&amp;Reduction_Priority'!L$1,FALSE)))</f>
        <v>Peak</v>
      </c>
      <c r="M196" s="110" t="str">
        <f>IF($B196="","",IF(VLOOKUP($B196,'RouteDetail&amp;ReductionPrioritySr'!$B$5:$T$566,'Route_Detail&amp;Reduction_Priority'!M$1,FALSE)="","",VLOOKUP($B196,'RouteDetail&amp;ReductionPrioritySr'!$B$5:$T$566,'Route_Detail&amp;Reduction_Priority'!M$1,FALSE)))</f>
        <v>Yes</v>
      </c>
      <c r="N196" s="112" t="str">
        <f>IF($B196="","",IF(VLOOKUP($B196,'RouteDetail&amp;ReductionPrioritySr'!$B$5:$T$566,'Route_Detail&amp;Reduction_Priority'!N$1,FALSE)="","",VLOOKUP($B196,'RouteDetail&amp;ReductionPrioritySr'!$B$5:$T$566,'Route_Detail&amp;Reduction_Priority'!N$1,FALSE)))</f>
        <v>Yes</v>
      </c>
      <c r="O196" s="110" t="str">
        <f>IF($B196="","",IF(VLOOKUP($B196,'RouteDetail&amp;ReductionPrioritySr'!$B$5:$T$566,'Route_Detail&amp;Reduction_Priority'!O$1,FALSE)="","",VLOOKUP($B196,'RouteDetail&amp;ReductionPrioritySr'!$B$5:$T$566,'Route_Detail&amp;Reduction_Priority'!O$1,FALSE)))</f>
        <v>Peak</v>
      </c>
      <c r="P196" s="365" t="str">
        <f>IF($B196="","",IF(VLOOKUP($B196,'RouteDetail&amp;ReductionPrioritySr'!$B$5:$T$566,'Route_Detail&amp;Reduction_Priority'!P$1,FALSE)="","",VLOOKUP($B196,'RouteDetail&amp;ReductionPrioritySr'!$B$5:$T$566,'Route_Detail&amp;Reduction_Priority'!P$1,FALSE)))</f>
        <v>Peak</v>
      </c>
      <c r="Q196" s="112" t="str">
        <f>IF($B196="","",IF(VLOOKUP($B196,'RouteDetail&amp;ReductionPrioritySr'!$B$5:$T$566,'Route_Detail&amp;Reduction_Priority'!Q$1,FALSE)="","",VLOOKUP($B196,'RouteDetail&amp;ReductionPrioritySr'!$B$5:$T$566,'Route_Detail&amp;Reduction_Priority'!Q$1,FALSE)))</f>
        <v>Peak</v>
      </c>
      <c r="R196" s="110">
        <f>IF($B196="","",IF(VLOOKUP($B196,'RouteDetail&amp;ReductionPrioritySr'!$B$5:$T$566,'Route_Detail&amp;Reduction_Priority'!R$1,FALSE)="","",VLOOKUP($B196,'RouteDetail&amp;ReductionPrioritySr'!$B$5:$T$566,'Route_Detail&amp;Reduction_Priority'!R$1,FALSE)))</f>
        <v>3</v>
      </c>
      <c r="S196" s="365" t="str">
        <f>IF($B196="","",IF(VLOOKUP($B196,'RouteDetail&amp;ReductionPrioritySr'!$B$5:$T$566,'Route_Detail&amp;Reduction_Priority'!S$1,FALSE)="","",VLOOKUP($B196,'RouteDetail&amp;ReductionPrioritySr'!$B$5:$T$566,'Route_Detail&amp;Reduction_Priority'!S$1,FALSE)))</f>
        <v>-</v>
      </c>
      <c r="T196" s="363" t="str">
        <f>IF($B196="","",IF(VLOOKUP($B196,'RouteDetail&amp;ReductionPrioritySr'!$B$5:$T$566,'Route_Detail&amp;Reduction_Priority'!T$1,FALSE)="","",VLOOKUP($B196,'RouteDetail&amp;ReductionPrioritySr'!$B$5:$T$566,'Route_Detail&amp;Reduction_Priority'!T$1,FALSE)))</f>
        <v>-</v>
      </c>
      <c r="U196" s="348" t="str">
        <f>IF($B196="","",IF(VLOOKUP($B196,'RouteDetail&amp;ReductionPrioritySr'!$B$5:$AT$566,'Route_Detail&amp;Reduction_Priority'!U$1,FALSE)="","",VLOOKUP($B196,'RouteDetail&amp;ReductionPrioritySr'!$B$5:$AT$566,'Route_Detail&amp;Reduction_Priority'!U$1,FALSE)))</f>
        <v>Unchanged</v>
      </c>
      <c r="V196" s="53" t="str">
        <f>IF($B196="","",IF(VLOOKUP($B196,'RouteDetail&amp;ReductionPrioritySr'!$B$5:$AT$566,'Route_Detail&amp;Reduction_Priority'!V$1,FALSE)=0,"",VLOOKUP($B196,'RouteDetail&amp;ReductionPrioritySr'!$B$5:$AT$566,'Route_Detail&amp;Reduction_Priority'!V$1,FALSE)))</f>
        <v/>
      </c>
      <c r="W196" s="358" t="str">
        <f>IF($B196="","",IF(VLOOKUP($B196,'RouteDetail&amp;ReductionPrioritySr'!$B$5:$AT$566,'Route_Detail&amp;Reduction_Priority'!W$1,FALSE)=0,"",VLOOKUP($B196,'RouteDetail&amp;ReductionPrioritySr'!$B$5:$AT$566,'Route_Detail&amp;Reduction_Priority'!W$1,FALSE)))</f>
        <v>N/A</v>
      </c>
      <c r="X196" s="397" t="str">
        <f>IF($B196="","",IF(VLOOKUP($B196,'RouteDetail&amp;ReductionPrioritySr'!$B$5:$AT$566,'Route_Detail&amp;Reduction_Priority'!X$1,FALSE)="","",VLOOKUP($B196,'RouteDetail&amp;ReductionPrioritySr'!$B$5:$AT$566,'Route_Detail&amp;Reduction_Priority'!X$1,FALSE)))</f>
        <v>Unchanged</v>
      </c>
      <c r="Y196" s="110" t="str">
        <f>IF($B196="","",IF(VLOOKUP($B196,'RouteDetail&amp;ReductionPrioritySr'!$B$5:$AT$566,'Route_Detail&amp;Reduction_Priority'!Y$1,FALSE)="","",VLOOKUP($B196,'RouteDetail&amp;ReductionPrioritySr'!$B$5:$AT$566,'Route_Detail&amp;Reduction_Priority'!Y$1,FALSE)))</f>
        <v/>
      </c>
      <c r="Z196" s="365" t="str">
        <f>IF($B196="","",IF(VLOOKUP($B196,'RouteDetail&amp;ReductionPrioritySr'!$B$5:$AT$566,'Route_Detail&amp;Reduction_Priority'!Z$1,FALSE)="","",VLOOKUP($B196,'RouteDetail&amp;ReductionPrioritySr'!$B$5:$AT$566,'Route_Detail&amp;Reduction_Priority'!Z$1,FALSE)))</f>
        <v/>
      </c>
      <c r="AA196" s="365" t="str">
        <f>IF($B196="","",IF(VLOOKUP($B196,'RouteDetail&amp;ReductionPrioritySr'!$B$5:$AT$566,'Route_Detail&amp;Reduction_Priority'!AA$1,FALSE)="","",VLOOKUP($B196,'RouteDetail&amp;ReductionPrioritySr'!$B$5:$AT$566,'Route_Detail&amp;Reduction_Priority'!AA$1,FALSE)))</f>
        <v/>
      </c>
      <c r="AB196" s="365" t="str">
        <f>IF($B196="","",IF(VLOOKUP($B196,'RouteDetail&amp;ReductionPrioritySr'!$B$5:$AT$566,'Route_Detail&amp;Reduction_Priority'!AB$1,FALSE)="","",VLOOKUP($B196,'RouteDetail&amp;ReductionPrioritySr'!$B$5:$AT$566,'Route_Detail&amp;Reduction_Priority'!AB$1,FALSE)))</f>
        <v/>
      </c>
      <c r="AC196" s="365" t="str">
        <f>IF($B196="","",IF(VLOOKUP($B196,'RouteDetail&amp;ReductionPrioritySr'!$B$5:$AT$566,'Route_Detail&amp;Reduction_Priority'!AC$1,FALSE)="","",VLOOKUP($B196,'RouteDetail&amp;ReductionPrioritySr'!$B$5:$AT$566,'Route_Detail&amp;Reduction_Priority'!AC$1,FALSE)))</f>
        <v/>
      </c>
      <c r="AD196" s="350" t="str">
        <f>IF($B196="","",IF(VLOOKUP($B196,'RouteDetail&amp;ReductionPrioritySr'!$B$5:$AT$566,'Route_Detail&amp;Reduction_Priority'!AD$1,FALSE)=0,"",VLOOKUP($B196,'RouteDetail&amp;ReductionPrioritySr'!$B$5:$AT$566,'Route_Detail&amp;Reduction_Priority'!AD$1,FALSE)))</f>
        <v/>
      </c>
      <c r="AE196" s="397" t="str">
        <f>IF($B196="","",IF(VLOOKUP($B196,'RouteDetail&amp;ReductionPrioritySr'!$B$5:$AT$566,'Route_Detail&amp;Reduction_Priority'!AE$1,FALSE)=0,"",VLOOKUP($B196,'RouteDetail&amp;ReductionPrioritySr'!$B$5:$AT$566,'Route_Detail&amp;Reduction_Priority'!AE$1,FALSE)))</f>
        <v/>
      </c>
    </row>
    <row r="197" spans="1:31" ht="15" customHeight="1" x14ac:dyDescent="0.25">
      <c r="A197">
        <v>175</v>
      </c>
      <c r="B197" s="110">
        <f>IF(HLOOKUP($C$3,'Route by Jurisdiction'!$A$1:$AP$214,A197,FALSE)="","",HLOOKUP($C$3,'Route by Jurisdiction'!$A$1:$AP$214,A197,FALSE))</f>
        <v>304</v>
      </c>
      <c r="C197" s="110" t="str">
        <f>IF($B197="","",IF(VLOOKUP($B197,'RouteDetail&amp;ReductionPrioritySr'!$B$5:$T$566,'Route_Detail&amp;Reduction_Priority'!C$1,FALSE)="","",VLOOKUP($B197,'RouteDetail&amp;ReductionPrioritySr'!$B$5:$T$566,'Route_Detail&amp;Reduction_Priority'!C$1,FALSE)))</f>
        <v>304*</v>
      </c>
      <c r="D197" s="71" t="str">
        <f>IF($B197="","",IF(VLOOKUP($B197,'RouteDetail&amp;ReductionPrioritySr'!$B$5:$T$566,'Route_Detail&amp;Reduction_Priority'!D$1,FALSE)="","",VLOOKUP($B197,'RouteDetail&amp;ReductionPrioritySr'!$B$5:$T$566,'Route_Detail&amp;Reduction_Priority'!D$1,FALSE)))</f>
        <v>Richmond Beach - Seattle CBD</v>
      </c>
      <c r="E197" s="170">
        <f>IF($B197="","",IF(VLOOKUP($B197,'RouteDetail&amp;ReductionPrioritySr'!$B$5:$T$566,'Route_Detail&amp;Reduction_Priority'!E$1,FALSE)="","",VLOOKUP($B197,'RouteDetail&amp;ReductionPrioritySr'!$B$5:$T$566,'Route_Detail&amp;Reduction_Priority'!E$1,FALSE)))</f>
        <v>26.5</v>
      </c>
      <c r="F197" s="162">
        <f>IF($B197="","",IF(VLOOKUP($B197,'RouteDetail&amp;ReductionPrioritySr'!$B$5:$T$566,'Route_Detail&amp;Reduction_Priority'!F$1,FALSE)="","",VLOOKUP($B197,'RouteDetail&amp;ReductionPrioritySr'!$B$5:$T$566,'Route_Detail&amp;Reduction_Priority'!F$1,FALSE)))</f>
        <v>14.7</v>
      </c>
      <c r="G197" s="162" t="str">
        <f>IF($B197="","",IF(VLOOKUP($B197,'RouteDetail&amp;ReductionPrioritySr'!$B$5:$T$566,'Route_Detail&amp;Reduction_Priority'!G$1,FALSE)="","",VLOOKUP($B197,'RouteDetail&amp;ReductionPrioritySr'!$B$5:$T$566,'Route_Detail&amp;Reduction_Priority'!G$1,FALSE)))</f>
        <v xml:space="preserve"> </v>
      </c>
      <c r="H197" s="162" t="str">
        <f>IF($B197="","",IF(VLOOKUP($B197,'RouteDetail&amp;ReductionPrioritySr'!$B$5:$T$566,'Route_Detail&amp;Reduction_Priority'!H$1,FALSE)="","",VLOOKUP($B197,'RouteDetail&amp;ReductionPrioritySr'!$B$5:$T$566,'Route_Detail&amp;Reduction_Priority'!H$1,FALSE)))</f>
        <v xml:space="preserve"> </v>
      </c>
      <c r="I197" s="162" t="str">
        <f>IF($B197="","",IF(VLOOKUP($B197,'RouteDetail&amp;ReductionPrioritySr'!$B$5:$T$566,'Route_Detail&amp;Reduction_Priority'!I$1,FALSE)="","",VLOOKUP($B197,'RouteDetail&amp;ReductionPrioritySr'!$B$5:$T$566,'Route_Detail&amp;Reduction_Priority'!I$1,FALSE)))</f>
        <v xml:space="preserve"> </v>
      </c>
      <c r="J197" s="171" t="str">
        <f>IF($B197="","",IF(VLOOKUP($B197,'RouteDetail&amp;ReductionPrioritySr'!$B$5:$T$566,'Route_Detail&amp;Reduction_Priority'!J$1,FALSE)="","",VLOOKUP($B197,'RouteDetail&amp;ReductionPrioritySr'!$B$5:$T$566,'Route_Detail&amp;Reduction_Priority'!J$1,FALSE)))</f>
        <v xml:space="preserve"> </v>
      </c>
      <c r="K197" s="62" t="str">
        <f>IF($B197="","",IF(VLOOKUP($B197,'RouteDetail&amp;ReductionPrioritySr'!$B$5:$T$566,'Route_Detail&amp;Reduction_Priority'!K$1,FALSE)="","",VLOOKUP($B197,'RouteDetail&amp;ReductionPrioritySr'!$B$5:$T$566,'Route_Detail&amp;Reduction_Priority'!K$1,FALSE)))</f>
        <v>Peak</v>
      </c>
      <c r="L197" s="62" t="str">
        <f>IF($B197="","",IF(VLOOKUP($B197,'RouteDetail&amp;ReductionPrioritySr'!$B$5:$T$566,'Route_Detail&amp;Reduction_Priority'!L$1,FALSE)="","",VLOOKUP($B197,'RouteDetail&amp;ReductionPrioritySr'!$B$5:$T$566,'Route_Detail&amp;Reduction_Priority'!L$1,FALSE)))</f>
        <v>Peak</v>
      </c>
      <c r="M197" s="110" t="str">
        <f>IF($B197="","",IF(VLOOKUP($B197,'RouteDetail&amp;ReductionPrioritySr'!$B$5:$T$566,'Route_Detail&amp;Reduction_Priority'!M$1,FALSE)="","",VLOOKUP($B197,'RouteDetail&amp;ReductionPrioritySr'!$B$5:$T$566,'Route_Detail&amp;Reduction_Priority'!M$1,FALSE)))</f>
        <v>Yes</v>
      </c>
      <c r="N197" s="112" t="str">
        <f>IF($B197="","",IF(VLOOKUP($B197,'RouteDetail&amp;ReductionPrioritySr'!$B$5:$T$566,'Route_Detail&amp;Reduction_Priority'!N$1,FALSE)="","",VLOOKUP($B197,'RouteDetail&amp;ReductionPrioritySr'!$B$5:$T$566,'Route_Detail&amp;Reduction_Priority'!N$1,FALSE)))</f>
        <v>No</v>
      </c>
      <c r="O197" s="110" t="str">
        <f>IF($B197="","",IF(VLOOKUP($B197,'RouteDetail&amp;ReductionPrioritySr'!$B$5:$T$566,'Route_Detail&amp;Reduction_Priority'!O$1,FALSE)="","",VLOOKUP($B197,'RouteDetail&amp;ReductionPrioritySr'!$B$5:$T$566,'Route_Detail&amp;Reduction_Priority'!O$1,FALSE)))</f>
        <v>Peak</v>
      </c>
      <c r="P197" s="365" t="str">
        <f>IF($B197="","",IF(VLOOKUP($B197,'RouteDetail&amp;ReductionPrioritySr'!$B$5:$T$566,'Route_Detail&amp;Reduction_Priority'!P$1,FALSE)="","",VLOOKUP($B197,'RouteDetail&amp;ReductionPrioritySr'!$B$5:$T$566,'Route_Detail&amp;Reduction_Priority'!P$1,FALSE)))</f>
        <v>Peak</v>
      </c>
      <c r="Q197" s="112" t="str">
        <f>IF($B197="","",IF(VLOOKUP($B197,'RouteDetail&amp;ReductionPrioritySr'!$B$5:$T$566,'Route_Detail&amp;Reduction_Priority'!Q$1,FALSE)="","",VLOOKUP($B197,'RouteDetail&amp;ReductionPrioritySr'!$B$5:$T$566,'Route_Detail&amp;Reduction_Priority'!Q$1,FALSE)))</f>
        <v>Peak</v>
      </c>
      <c r="R197" s="110">
        <f>IF($B197="","",IF(VLOOKUP($B197,'RouteDetail&amp;ReductionPrioritySr'!$B$5:$T$566,'Route_Detail&amp;Reduction_Priority'!R$1,FALSE)="","",VLOOKUP($B197,'RouteDetail&amp;ReductionPrioritySr'!$B$5:$T$566,'Route_Detail&amp;Reduction_Priority'!R$1,FALSE)))</f>
        <v>3</v>
      </c>
      <c r="S197" s="365" t="str">
        <f>IF($B197="","",IF(VLOOKUP($B197,'RouteDetail&amp;ReductionPrioritySr'!$B$5:$T$566,'Route_Detail&amp;Reduction_Priority'!S$1,FALSE)="","",VLOOKUP($B197,'RouteDetail&amp;ReductionPrioritySr'!$B$5:$T$566,'Route_Detail&amp;Reduction_Priority'!S$1,FALSE)))</f>
        <v>-</v>
      </c>
      <c r="T197" s="363" t="str">
        <f>IF($B197="","",IF(VLOOKUP($B197,'RouteDetail&amp;ReductionPrioritySr'!$B$5:$T$566,'Route_Detail&amp;Reduction_Priority'!T$1,FALSE)="","",VLOOKUP($B197,'RouteDetail&amp;ReductionPrioritySr'!$B$5:$T$566,'Route_Detail&amp;Reduction_Priority'!T$1,FALSE)))</f>
        <v>-</v>
      </c>
      <c r="U197" s="348" t="str">
        <f>IF($B197="","",IF(VLOOKUP($B197,'RouteDetail&amp;ReductionPrioritySr'!$B$5:$AT$566,'Route_Detail&amp;Reduction_Priority'!U$1,FALSE)="","",VLOOKUP($B197,'RouteDetail&amp;ReductionPrioritySr'!$B$5:$AT$566,'Route_Detail&amp;Reduction_Priority'!U$1,FALSE)))</f>
        <v>Deleted</v>
      </c>
      <c r="V197" s="53" t="str">
        <f>IF($B197="","",IF(VLOOKUP($B197,'RouteDetail&amp;ReductionPrioritySr'!$B$5:$AT$566,'Route_Detail&amp;Reduction_Priority'!V$1,FALSE)=0,"",VLOOKUP($B197,'RouteDetail&amp;ReductionPrioritySr'!$B$5:$AT$566,'Route_Detail&amp;Reduction_Priority'!V$1,FALSE)))</f>
        <v>Lowest performing</v>
      </c>
      <c r="W197" s="358">
        <f>IF($B197="","",IF(VLOOKUP($B197,'RouteDetail&amp;ReductionPrioritySr'!$B$5:$AT$566,'Route_Detail&amp;Reduction_Priority'!W$1,FALSE)=0,"",VLOOKUP($B197,'RouteDetail&amp;ReductionPrioritySr'!$B$5:$AT$566,'Route_Detail&amp;Reduction_Priority'!W$1,FALSE)))</f>
        <v>42248</v>
      </c>
      <c r="X197" s="397" t="str">
        <f>IF($B197="","",IF(VLOOKUP($B197,'RouteDetail&amp;ReductionPrioritySr'!$B$5:$AT$566,'Route_Detail&amp;Reduction_Priority'!X$1,FALSE)="","",VLOOKUP($B197,'RouteDetail&amp;ReductionPrioritySr'!$B$5:$AT$566,'Route_Detail&amp;Reduction_Priority'!X$1,FALSE)))</f>
        <v>Delete</v>
      </c>
      <c r="Y197" s="110" t="str">
        <f>IF($B197="","",IF(VLOOKUP($B197,'RouteDetail&amp;ReductionPrioritySr'!$B$5:$AT$566,'Route_Detail&amp;Reduction_Priority'!Y$1,FALSE)="","",VLOOKUP($B197,'RouteDetail&amp;ReductionPrioritySr'!$B$5:$AT$566,'Route_Detail&amp;Reduction_Priority'!Y$1,FALSE)))</f>
        <v/>
      </c>
      <c r="Z197" s="365" t="str">
        <f>IF($B197="","",IF(VLOOKUP($B197,'RouteDetail&amp;ReductionPrioritySr'!$B$5:$AT$566,'Route_Detail&amp;Reduction_Priority'!Z$1,FALSE)="","",VLOOKUP($B197,'RouteDetail&amp;ReductionPrioritySr'!$B$5:$AT$566,'Route_Detail&amp;Reduction_Priority'!Z$1,FALSE)))</f>
        <v/>
      </c>
      <c r="AA197" s="365" t="str">
        <f>IF($B197="","",IF(VLOOKUP($B197,'RouteDetail&amp;ReductionPrioritySr'!$B$5:$AT$566,'Route_Detail&amp;Reduction_Priority'!AA$1,FALSE)="","",VLOOKUP($B197,'RouteDetail&amp;ReductionPrioritySr'!$B$5:$AT$566,'Route_Detail&amp;Reduction_Priority'!AA$1,FALSE)))</f>
        <v/>
      </c>
      <c r="AB197" s="365" t="str">
        <f>IF($B197="","",IF(VLOOKUP($B197,'RouteDetail&amp;ReductionPrioritySr'!$B$5:$AT$566,'Route_Detail&amp;Reduction_Priority'!AB$1,FALSE)="","",VLOOKUP($B197,'RouteDetail&amp;ReductionPrioritySr'!$B$5:$AT$566,'Route_Detail&amp;Reduction_Priority'!AB$1,FALSE)))</f>
        <v/>
      </c>
      <c r="AC197" s="365" t="str">
        <f>IF($B197="","",IF(VLOOKUP($B197,'RouteDetail&amp;ReductionPrioritySr'!$B$5:$AT$566,'Route_Detail&amp;Reduction_Priority'!AC$1,FALSE)="","",VLOOKUP($B197,'RouteDetail&amp;ReductionPrioritySr'!$B$5:$AT$566,'Route_Detail&amp;Reduction_Priority'!AC$1,FALSE)))</f>
        <v/>
      </c>
      <c r="AD197" s="350" t="str">
        <f>IF($B197="","",IF(VLOOKUP($B197,'RouteDetail&amp;ReductionPrioritySr'!$B$5:$AT$566,'Route_Detail&amp;Reduction_Priority'!AD$1,FALSE)=0,"",VLOOKUP($B197,'RouteDetail&amp;ReductionPrioritySr'!$B$5:$AT$566,'Route_Detail&amp;Reduction_Priority'!AD$1,FALSE)))</f>
        <v/>
      </c>
      <c r="AE197" s="397" t="str">
        <f>IF($B197="","",IF(VLOOKUP($B197,'RouteDetail&amp;ReductionPrioritySr'!$B$5:$AT$566,'Route_Detail&amp;Reduction_Priority'!AE$1,FALSE)=0,"",VLOOKUP($B197,'RouteDetail&amp;ReductionPrioritySr'!$B$5:$AT$566,'Route_Detail&amp;Reduction_Priority'!AE$1,FALSE)))</f>
        <v>In Richmond Beach, use revised Route 348 and connect with Route 301 (unchanged) at N 185th Street and Aurora Avenue N.
Along Dayton Avenue N, use Route 345 (unchanged) and connect with revised Route 355 Express at N 145th Street and Aurora Avenue N.
Along N 145th Street, use the new RapidRide E Line, Route 316 (unchanged), or revised Route 355 Express.</v>
      </c>
    </row>
    <row r="198" spans="1:31" ht="15" customHeight="1" x14ac:dyDescent="0.25">
      <c r="A198">
        <v>176</v>
      </c>
      <c r="B198" s="110" t="str">
        <f>IF(HLOOKUP($C$3,'Route by Jurisdiction'!$A$1:$AP$214,A198,FALSE)="","",HLOOKUP($C$3,'Route by Jurisdiction'!$A$1:$AP$214,A198,FALSE))</f>
        <v>306EX</v>
      </c>
      <c r="C198" s="110" t="str">
        <f>IF($B198="","",IF(VLOOKUP($B198,'RouteDetail&amp;ReductionPrioritySr'!$B$5:$T$566,'Route_Detail&amp;Reduction_Priority'!C$1,FALSE)="","",VLOOKUP($B198,'RouteDetail&amp;ReductionPrioritySr'!$B$5:$T$566,'Route_Detail&amp;Reduction_Priority'!C$1,FALSE)))</f>
        <v>306EX*</v>
      </c>
      <c r="D198" s="71" t="str">
        <f>IF($B198="","",IF(VLOOKUP($B198,'RouteDetail&amp;ReductionPrioritySr'!$B$5:$T$566,'Route_Detail&amp;Reduction_Priority'!D$1,FALSE)="","",VLOOKUP($B198,'RouteDetail&amp;ReductionPrioritySr'!$B$5:$T$566,'Route_Detail&amp;Reduction_Priority'!D$1,FALSE)))</f>
        <v>Kenmore - Seattle CBD</v>
      </c>
      <c r="E198" s="170">
        <f>IF($B198="","",IF(VLOOKUP($B198,'RouteDetail&amp;ReductionPrioritySr'!$B$5:$T$566,'Route_Detail&amp;Reduction_Priority'!E$1,FALSE)="","",VLOOKUP($B198,'RouteDetail&amp;ReductionPrioritySr'!$B$5:$T$566,'Route_Detail&amp;Reduction_Priority'!E$1,FALSE)))</f>
        <v>21.1</v>
      </c>
      <c r="F198" s="162">
        <f>IF($B198="","",IF(VLOOKUP($B198,'RouteDetail&amp;ReductionPrioritySr'!$B$5:$T$566,'Route_Detail&amp;Reduction_Priority'!F$1,FALSE)="","",VLOOKUP($B198,'RouteDetail&amp;ReductionPrioritySr'!$B$5:$T$566,'Route_Detail&amp;Reduction_Priority'!F$1,FALSE)))</f>
        <v>12.2</v>
      </c>
      <c r="G198" s="162" t="str">
        <f>IF($B198="","",IF(VLOOKUP($B198,'RouteDetail&amp;ReductionPrioritySr'!$B$5:$T$566,'Route_Detail&amp;Reduction_Priority'!G$1,FALSE)="","",VLOOKUP($B198,'RouteDetail&amp;ReductionPrioritySr'!$B$5:$T$566,'Route_Detail&amp;Reduction_Priority'!G$1,FALSE)))</f>
        <v xml:space="preserve"> </v>
      </c>
      <c r="H198" s="162" t="str">
        <f>IF($B198="","",IF(VLOOKUP($B198,'RouteDetail&amp;ReductionPrioritySr'!$B$5:$T$566,'Route_Detail&amp;Reduction_Priority'!H$1,FALSE)="","",VLOOKUP($B198,'RouteDetail&amp;ReductionPrioritySr'!$B$5:$T$566,'Route_Detail&amp;Reduction_Priority'!H$1,FALSE)))</f>
        <v xml:space="preserve"> </v>
      </c>
      <c r="I198" s="162" t="str">
        <f>IF($B198="","",IF(VLOOKUP($B198,'RouteDetail&amp;ReductionPrioritySr'!$B$5:$T$566,'Route_Detail&amp;Reduction_Priority'!I$1,FALSE)="","",VLOOKUP($B198,'RouteDetail&amp;ReductionPrioritySr'!$B$5:$T$566,'Route_Detail&amp;Reduction_Priority'!I$1,FALSE)))</f>
        <v xml:space="preserve"> </v>
      </c>
      <c r="J198" s="171" t="str">
        <f>IF($B198="","",IF(VLOOKUP($B198,'RouteDetail&amp;ReductionPrioritySr'!$B$5:$T$566,'Route_Detail&amp;Reduction_Priority'!J$1,FALSE)="","",VLOOKUP($B198,'RouteDetail&amp;ReductionPrioritySr'!$B$5:$T$566,'Route_Detail&amp;Reduction_Priority'!J$1,FALSE)))</f>
        <v xml:space="preserve"> </v>
      </c>
      <c r="K198" s="62" t="str">
        <f>IF($B198="","",IF(VLOOKUP($B198,'RouteDetail&amp;ReductionPrioritySr'!$B$5:$T$566,'Route_Detail&amp;Reduction_Priority'!K$1,FALSE)="","",VLOOKUP($B198,'RouteDetail&amp;ReductionPrioritySr'!$B$5:$T$566,'Route_Detail&amp;Reduction_Priority'!K$1,FALSE)))</f>
        <v>Peak</v>
      </c>
      <c r="L198" s="62" t="str">
        <f>IF($B198="","",IF(VLOOKUP($B198,'RouteDetail&amp;ReductionPrioritySr'!$B$5:$T$566,'Route_Detail&amp;Reduction_Priority'!L$1,FALSE)="","",VLOOKUP($B198,'RouteDetail&amp;ReductionPrioritySr'!$B$5:$T$566,'Route_Detail&amp;Reduction_Priority'!L$1,FALSE)))</f>
        <v>Peak</v>
      </c>
      <c r="M198" s="110" t="str">
        <f>IF($B198="","",IF(VLOOKUP($B198,'RouteDetail&amp;ReductionPrioritySr'!$B$5:$T$566,'Route_Detail&amp;Reduction_Priority'!M$1,FALSE)="","",VLOOKUP($B198,'RouteDetail&amp;ReductionPrioritySr'!$B$5:$T$566,'Route_Detail&amp;Reduction_Priority'!M$1,FALSE)))</f>
        <v>No</v>
      </c>
      <c r="N198" s="112" t="str">
        <f>IF($B198="","",IF(VLOOKUP($B198,'RouteDetail&amp;ReductionPrioritySr'!$B$5:$T$566,'Route_Detail&amp;Reduction_Priority'!N$1,FALSE)="","",VLOOKUP($B198,'RouteDetail&amp;ReductionPrioritySr'!$B$5:$T$566,'Route_Detail&amp;Reduction_Priority'!N$1,FALSE)))</f>
        <v>No</v>
      </c>
      <c r="O198" s="110" t="str">
        <f>IF($B198="","",IF(VLOOKUP($B198,'RouteDetail&amp;ReductionPrioritySr'!$B$5:$T$566,'Route_Detail&amp;Reduction_Priority'!O$1,FALSE)="","",VLOOKUP($B198,'RouteDetail&amp;ReductionPrioritySr'!$B$5:$T$566,'Route_Detail&amp;Reduction_Priority'!O$1,FALSE)))</f>
        <v>Peak</v>
      </c>
      <c r="P198" s="365" t="str">
        <f>IF($B198="","",IF(VLOOKUP($B198,'RouteDetail&amp;ReductionPrioritySr'!$B$5:$T$566,'Route_Detail&amp;Reduction_Priority'!P$1,FALSE)="","",VLOOKUP($B198,'RouteDetail&amp;ReductionPrioritySr'!$B$5:$T$566,'Route_Detail&amp;Reduction_Priority'!P$1,FALSE)))</f>
        <v>Peak</v>
      </c>
      <c r="Q198" s="112" t="str">
        <f>IF($B198="","",IF(VLOOKUP($B198,'RouteDetail&amp;ReductionPrioritySr'!$B$5:$T$566,'Route_Detail&amp;Reduction_Priority'!Q$1,FALSE)="","",VLOOKUP($B198,'RouteDetail&amp;ReductionPrioritySr'!$B$5:$T$566,'Route_Detail&amp;Reduction_Priority'!Q$1,FALSE)))</f>
        <v>Peak</v>
      </c>
      <c r="R198" s="110">
        <f>IF($B198="","",IF(VLOOKUP($B198,'RouteDetail&amp;ReductionPrioritySr'!$B$5:$T$566,'Route_Detail&amp;Reduction_Priority'!R$1,FALSE)="","",VLOOKUP($B198,'RouteDetail&amp;ReductionPrioritySr'!$B$5:$T$566,'Route_Detail&amp;Reduction_Priority'!R$1,FALSE)))</f>
        <v>1</v>
      </c>
      <c r="S198" s="365" t="str">
        <f>IF($B198="","",IF(VLOOKUP($B198,'RouteDetail&amp;ReductionPrioritySr'!$B$5:$T$566,'Route_Detail&amp;Reduction_Priority'!S$1,FALSE)="","",VLOOKUP($B198,'RouteDetail&amp;ReductionPrioritySr'!$B$5:$T$566,'Route_Detail&amp;Reduction_Priority'!S$1,FALSE)))</f>
        <v>-</v>
      </c>
      <c r="T198" s="363" t="str">
        <f>IF($B198="","",IF(VLOOKUP($B198,'RouteDetail&amp;ReductionPrioritySr'!$B$5:$T$566,'Route_Detail&amp;Reduction_Priority'!T$1,FALSE)="","",VLOOKUP($B198,'RouteDetail&amp;ReductionPrioritySr'!$B$5:$T$566,'Route_Detail&amp;Reduction_Priority'!T$1,FALSE)))</f>
        <v>-</v>
      </c>
      <c r="U198" s="348" t="str">
        <f>IF($B198="","",IF(VLOOKUP($B198,'RouteDetail&amp;ReductionPrioritySr'!$B$5:$AT$566,'Route_Detail&amp;Reduction_Priority'!U$1,FALSE)="","",VLOOKUP($B198,'RouteDetail&amp;ReductionPrioritySr'!$B$5:$AT$566,'Route_Detail&amp;Reduction_Priority'!U$1,FALSE)))</f>
        <v>Deleted</v>
      </c>
      <c r="V198" s="53" t="str">
        <f>IF($B198="","",IF(VLOOKUP($B198,'RouteDetail&amp;ReductionPrioritySr'!$B$5:$AT$566,'Route_Detail&amp;Reduction_Priority'!V$1,FALSE)=0,"",VLOOKUP($B198,'RouteDetail&amp;ReductionPrioritySr'!$B$5:$AT$566,'Route_Detail&amp;Reduction_Priority'!V$1,FALSE)))</f>
        <v>Low performing</v>
      </c>
      <c r="W198" s="358">
        <f>IF($B198="","",IF(VLOOKUP($B198,'RouteDetail&amp;ReductionPrioritySr'!$B$5:$AT$566,'Route_Detail&amp;Reduction_Priority'!W$1,FALSE)=0,"",VLOOKUP($B198,'RouteDetail&amp;ReductionPrioritySr'!$B$5:$AT$566,'Route_Detail&amp;Reduction_Priority'!W$1,FALSE)))</f>
        <v>41883</v>
      </c>
      <c r="X198" s="397" t="str">
        <f>IF($B198="","",IF(VLOOKUP($B198,'RouteDetail&amp;ReductionPrioritySr'!$B$5:$AT$566,'Route_Detail&amp;Reduction_Priority'!X$1,FALSE)="","",VLOOKUP($B198,'RouteDetail&amp;ReductionPrioritySr'!$B$5:$AT$566,'Route_Detail&amp;Reduction_Priority'!X$1,FALSE)))</f>
        <v>Delete</v>
      </c>
      <c r="Y198" s="110" t="str">
        <f>IF($B198="","",IF(VLOOKUP($B198,'RouteDetail&amp;ReductionPrioritySr'!$B$5:$AT$566,'Route_Detail&amp;Reduction_Priority'!Y$1,FALSE)="","",VLOOKUP($B198,'RouteDetail&amp;ReductionPrioritySr'!$B$5:$AT$566,'Route_Detail&amp;Reduction_Priority'!Y$1,FALSE)))</f>
        <v/>
      </c>
      <c r="Z198" s="365" t="str">
        <f>IF($B198="","",IF(VLOOKUP($B198,'RouteDetail&amp;ReductionPrioritySr'!$B$5:$AT$566,'Route_Detail&amp;Reduction_Priority'!Z$1,FALSE)="","",VLOOKUP($B198,'RouteDetail&amp;ReductionPrioritySr'!$B$5:$AT$566,'Route_Detail&amp;Reduction_Priority'!Z$1,FALSE)))</f>
        <v/>
      </c>
      <c r="AA198" s="365" t="str">
        <f>IF($B198="","",IF(VLOOKUP($B198,'RouteDetail&amp;ReductionPrioritySr'!$B$5:$AT$566,'Route_Detail&amp;Reduction_Priority'!AA$1,FALSE)="","",VLOOKUP($B198,'RouteDetail&amp;ReductionPrioritySr'!$B$5:$AT$566,'Route_Detail&amp;Reduction_Priority'!AA$1,FALSE)))</f>
        <v/>
      </c>
      <c r="AB198" s="365" t="str">
        <f>IF($B198="","",IF(VLOOKUP($B198,'RouteDetail&amp;ReductionPrioritySr'!$B$5:$AT$566,'Route_Detail&amp;Reduction_Priority'!AB$1,FALSE)="","",VLOOKUP($B198,'RouteDetail&amp;ReductionPrioritySr'!$B$5:$AT$566,'Route_Detail&amp;Reduction_Priority'!AB$1,FALSE)))</f>
        <v/>
      </c>
      <c r="AC198" s="365" t="str">
        <f>IF($B198="","",IF(VLOOKUP($B198,'RouteDetail&amp;ReductionPrioritySr'!$B$5:$AT$566,'Route_Detail&amp;Reduction_Priority'!AC$1,FALSE)="","",VLOOKUP($B198,'RouteDetail&amp;ReductionPrioritySr'!$B$5:$AT$566,'Route_Detail&amp;Reduction_Priority'!AC$1,FALSE)))</f>
        <v/>
      </c>
      <c r="AD198" s="350" t="str">
        <f>IF($B198="","",IF(VLOOKUP($B198,'RouteDetail&amp;ReductionPrioritySr'!$B$5:$AT$566,'Route_Detail&amp;Reduction_Priority'!AD$1,FALSE)=0,"",VLOOKUP($B198,'RouteDetail&amp;ReductionPrioritySr'!$B$5:$AT$566,'Route_Detail&amp;Reduction_Priority'!AD$1,FALSE)))</f>
        <v/>
      </c>
      <c r="AE198" s="397" t="str">
        <f>IF($B198="","",IF(VLOOKUP($B198,'RouteDetail&amp;ReductionPrioritySr'!$B$5:$AT$566,'Route_Detail&amp;Reduction_Priority'!AE$1,FALSE)=0,"",VLOOKUP($B198,'RouteDetail&amp;ReductionPrioritySr'!$B$5:$AT$566,'Route_Detail&amp;Reduction_Priority'!AE$1,FALSE)))</f>
        <v>Use Route 312 Express (unchanged) or Sound Transit Route 522.</v>
      </c>
    </row>
    <row r="199" spans="1:31" ht="15" customHeight="1" x14ac:dyDescent="0.25">
      <c r="A199">
        <v>177</v>
      </c>
      <c r="B199" s="110">
        <f>IF(HLOOKUP($C$3,'Route by Jurisdiction'!$A$1:$AP$214,A199,FALSE)="","",HLOOKUP($C$3,'Route by Jurisdiction'!$A$1:$AP$214,A199,FALSE))</f>
        <v>308</v>
      </c>
      <c r="C199" s="110" t="str">
        <f>IF($B199="","",IF(VLOOKUP($B199,'RouteDetail&amp;ReductionPrioritySr'!$B$5:$T$566,'Route_Detail&amp;Reduction_Priority'!C$1,FALSE)="","",VLOOKUP($B199,'RouteDetail&amp;ReductionPrioritySr'!$B$5:$T$566,'Route_Detail&amp;Reduction_Priority'!C$1,FALSE)))</f>
        <v>308*</v>
      </c>
      <c r="D199" s="71" t="str">
        <f>IF($B199="","",IF(VLOOKUP($B199,'RouteDetail&amp;ReductionPrioritySr'!$B$5:$T$566,'Route_Detail&amp;Reduction_Priority'!D$1,FALSE)="","",VLOOKUP($B199,'RouteDetail&amp;ReductionPrioritySr'!$B$5:$T$566,'Route_Detail&amp;Reduction_Priority'!D$1,FALSE)))</f>
        <v>Horizon View - Seattle CBD</v>
      </c>
      <c r="E199" s="170">
        <f>IF($B199="","",IF(VLOOKUP($B199,'RouteDetail&amp;ReductionPrioritySr'!$B$5:$T$566,'Route_Detail&amp;Reduction_Priority'!E$1,FALSE)="","",VLOOKUP($B199,'RouteDetail&amp;ReductionPrioritySr'!$B$5:$T$566,'Route_Detail&amp;Reduction_Priority'!E$1,FALSE)))</f>
        <v>27.5</v>
      </c>
      <c r="F199" s="162">
        <f>IF($B199="","",IF(VLOOKUP($B199,'RouteDetail&amp;ReductionPrioritySr'!$B$5:$T$566,'Route_Detail&amp;Reduction_Priority'!F$1,FALSE)="","",VLOOKUP($B199,'RouteDetail&amp;ReductionPrioritySr'!$B$5:$T$566,'Route_Detail&amp;Reduction_Priority'!F$1,FALSE)))</f>
        <v>14.9</v>
      </c>
      <c r="G199" s="162" t="str">
        <f>IF($B199="","",IF(VLOOKUP($B199,'RouteDetail&amp;ReductionPrioritySr'!$B$5:$T$566,'Route_Detail&amp;Reduction_Priority'!G$1,FALSE)="","",VLOOKUP($B199,'RouteDetail&amp;ReductionPrioritySr'!$B$5:$T$566,'Route_Detail&amp;Reduction_Priority'!G$1,FALSE)))</f>
        <v xml:space="preserve"> </v>
      </c>
      <c r="H199" s="162" t="str">
        <f>IF($B199="","",IF(VLOOKUP($B199,'RouteDetail&amp;ReductionPrioritySr'!$B$5:$T$566,'Route_Detail&amp;Reduction_Priority'!H$1,FALSE)="","",VLOOKUP($B199,'RouteDetail&amp;ReductionPrioritySr'!$B$5:$T$566,'Route_Detail&amp;Reduction_Priority'!H$1,FALSE)))</f>
        <v xml:space="preserve"> </v>
      </c>
      <c r="I199" s="162" t="str">
        <f>IF($B199="","",IF(VLOOKUP($B199,'RouteDetail&amp;ReductionPrioritySr'!$B$5:$T$566,'Route_Detail&amp;Reduction_Priority'!I$1,FALSE)="","",VLOOKUP($B199,'RouteDetail&amp;ReductionPrioritySr'!$B$5:$T$566,'Route_Detail&amp;Reduction_Priority'!I$1,FALSE)))</f>
        <v xml:space="preserve"> </v>
      </c>
      <c r="J199" s="171" t="str">
        <f>IF($B199="","",IF(VLOOKUP($B199,'RouteDetail&amp;ReductionPrioritySr'!$B$5:$T$566,'Route_Detail&amp;Reduction_Priority'!J$1,FALSE)="","",VLOOKUP($B199,'RouteDetail&amp;ReductionPrioritySr'!$B$5:$T$566,'Route_Detail&amp;Reduction_Priority'!J$1,FALSE)))</f>
        <v xml:space="preserve"> </v>
      </c>
      <c r="K199" s="62" t="str">
        <f>IF($B199="","",IF(VLOOKUP($B199,'RouteDetail&amp;ReductionPrioritySr'!$B$5:$T$566,'Route_Detail&amp;Reduction_Priority'!K$1,FALSE)="","",VLOOKUP($B199,'RouteDetail&amp;ReductionPrioritySr'!$B$5:$T$566,'Route_Detail&amp;Reduction_Priority'!K$1,FALSE)))</f>
        <v>Peak</v>
      </c>
      <c r="L199" s="62" t="str">
        <f>IF($B199="","",IF(VLOOKUP($B199,'RouteDetail&amp;ReductionPrioritySr'!$B$5:$T$566,'Route_Detail&amp;Reduction_Priority'!L$1,FALSE)="","",VLOOKUP($B199,'RouteDetail&amp;ReductionPrioritySr'!$B$5:$T$566,'Route_Detail&amp;Reduction_Priority'!L$1,FALSE)))</f>
        <v>Peak</v>
      </c>
      <c r="M199" s="110" t="str">
        <f>IF($B199="","",IF(VLOOKUP($B199,'RouteDetail&amp;ReductionPrioritySr'!$B$5:$T$566,'Route_Detail&amp;Reduction_Priority'!M$1,FALSE)="","",VLOOKUP($B199,'RouteDetail&amp;ReductionPrioritySr'!$B$5:$T$566,'Route_Detail&amp;Reduction_Priority'!M$1,FALSE)))</f>
        <v>No</v>
      </c>
      <c r="N199" s="112" t="str">
        <f>IF($B199="","",IF(VLOOKUP($B199,'RouteDetail&amp;ReductionPrioritySr'!$B$5:$T$566,'Route_Detail&amp;Reduction_Priority'!N$1,FALSE)="","",VLOOKUP($B199,'RouteDetail&amp;ReductionPrioritySr'!$B$5:$T$566,'Route_Detail&amp;Reduction_Priority'!N$1,FALSE)))</f>
        <v>No</v>
      </c>
      <c r="O199" s="110" t="str">
        <f>IF($B199="","",IF(VLOOKUP($B199,'RouteDetail&amp;ReductionPrioritySr'!$B$5:$T$566,'Route_Detail&amp;Reduction_Priority'!O$1,FALSE)="","",VLOOKUP($B199,'RouteDetail&amp;ReductionPrioritySr'!$B$5:$T$566,'Route_Detail&amp;Reduction_Priority'!O$1,FALSE)))</f>
        <v>Peak</v>
      </c>
      <c r="P199" s="365" t="str">
        <f>IF($B199="","",IF(VLOOKUP($B199,'RouteDetail&amp;ReductionPrioritySr'!$B$5:$T$566,'Route_Detail&amp;Reduction_Priority'!P$1,FALSE)="","",VLOOKUP($B199,'RouteDetail&amp;ReductionPrioritySr'!$B$5:$T$566,'Route_Detail&amp;Reduction_Priority'!P$1,FALSE)))</f>
        <v>Peak</v>
      </c>
      <c r="Q199" s="112" t="str">
        <f>IF($B199="","",IF(VLOOKUP($B199,'RouteDetail&amp;ReductionPrioritySr'!$B$5:$T$566,'Route_Detail&amp;Reduction_Priority'!Q$1,FALSE)="","",VLOOKUP($B199,'RouteDetail&amp;ReductionPrioritySr'!$B$5:$T$566,'Route_Detail&amp;Reduction_Priority'!Q$1,FALSE)))</f>
        <v>Peak</v>
      </c>
      <c r="R199" s="110">
        <f>IF($B199="","",IF(VLOOKUP($B199,'RouteDetail&amp;ReductionPrioritySr'!$B$5:$T$566,'Route_Detail&amp;Reduction_Priority'!R$1,FALSE)="","",VLOOKUP($B199,'RouteDetail&amp;ReductionPrioritySr'!$B$5:$T$566,'Route_Detail&amp;Reduction_Priority'!R$1,FALSE)))</f>
        <v>3</v>
      </c>
      <c r="S199" s="365" t="str">
        <f>IF($B199="","",IF(VLOOKUP($B199,'RouteDetail&amp;ReductionPrioritySr'!$B$5:$T$566,'Route_Detail&amp;Reduction_Priority'!S$1,FALSE)="","",VLOOKUP($B199,'RouteDetail&amp;ReductionPrioritySr'!$B$5:$T$566,'Route_Detail&amp;Reduction_Priority'!S$1,FALSE)))</f>
        <v>-</v>
      </c>
      <c r="T199" s="363" t="str">
        <f>IF($B199="","",IF(VLOOKUP($B199,'RouteDetail&amp;ReductionPrioritySr'!$B$5:$T$566,'Route_Detail&amp;Reduction_Priority'!T$1,FALSE)="","",VLOOKUP($B199,'RouteDetail&amp;ReductionPrioritySr'!$B$5:$T$566,'Route_Detail&amp;Reduction_Priority'!T$1,FALSE)))</f>
        <v>-</v>
      </c>
      <c r="U199" s="348" t="str">
        <f>IF($B199="","",IF(VLOOKUP($B199,'RouteDetail&amp;ReductionPrioritySr'!$B$5:$AT$566,'Route_Detail&amp;Reduction_Priority'!U$1,FALSE)="","",VLOOKUP($B199,'RouteDetail&amp;ReductionPrioritySr'!$B$5:$AT$566,'Route_Detail&amp;Reduction_Priority'!U$1,FALSE)))</f>
        <v>Deleted</v>
      </c>
      <c r="V199" s="53" t="str">
        <f>IF($B199="","",IF(VLOOKUP($B199,'RouteDetail&amp;ReductionPrioritySr'!$B$5:$AT$566,'Route_Detail&amp;Reduction_Priority'!V$1,FALSE)=0,"",VLOOKUP($B199,'RouteDetail&amp;ReductionPrioritySr'!$B$5:$AT$566,'Route_Detail&amp;Reduction_Priority'!V$1,FALSE)))</f>
        <v>Lowest performing</v>
      </c>
      <c r="W199" s="358">
        <f>IF($B199="","",IF(VLOOKUP($B199,'RouteDetail&amp;ReductionPrioritySr'!$B$5:$AT$566,'Route_Detail&amp;Reduction_Priority'!W$1,FALSE)=0,"",VLOOKUP($B199,'RouteDetail&amp;ReductionPrioritySr'!$B$5:$AT$566,'Route_Detail&amp;Reduction_Priority'!W$1,FALSE)))</f>
        <v>42248</v>
      </c>
      <c r="X199" s="397" t="str">
        <f>IF($B199="","",IF(VLOOKUP($B199,'RouteDetail&amp;ReductionPrioritySr'!$B$5:$AT$566,'Route_Detail&amp;Reduction_Priority'!X$1,FALSE)="","",VLOOKUP($B199,'RouteDetail&amp;ReductionPrioritySr'!$B$5:$AT$566,'Route_Detail&amp;Reduction_Priority'!X$1,FALSE)))</f>
        <v>Delete</v>
      </c>
      <c r="Y199" s="110" t="str">
        <f>IF($B199="","",IF(VLOOKUP($B199,'RouteDetail&amp;ReductionPrioritySr'!$B$5:$AT$566,'Route_Detail&amp;Reduction_Priority'!Y$1,FALSE)="","",VLOOKUP($B199,'RouteDetail&amp;ReductionPrioritySr'!$B$5:$AT$566,'Route_Detail&amp;Reduction_Priority'!Y$1,FALSE)))</f>
        <v/>
      </c>
      <c r="Z199" s="365" t="str">
        <f>IF($B199="","",IF(VLOOKUP($B199,'RouteDetail&amp;ReductionPrioritySr'!$B$5:$AT$566,'Route_Detail&amp;Reduction_Priority'!Z$1,FALSE)="","",VLOOKUP($B199,'RouteDetail&amp;ReductionPrioritySr'!$B$5:$AT$566,'Route_Detail&amp;Reduction_Priority'!Z$1,FALSE)))</f>
        <v/>
      </c>
      <c r="AA199" s="365" t="str">
        <f>IF($B199="","",IF(VLOOKUP($B199,'RouteDetail&amp;ReductionPrioritySr'!$B$5:$AT$566,'Route_Detail&amp;Reduction_Priority'!AA$1,FALSE)="","",VLOOKUP($B199,'RouteDetail&amp;ReductionPrioritySr'!$B$5:$AT$566,'Route_Detail&amp;Reduction_Priority'!AA$1,FALSE)))</f>
        <v/>
      </c>
      <c r="AB199" s="365" t="str">
        <f>IF($B199="","",IF(VLOOKUP($B199,'RouteDetail&amp;ReductionPrioritySr'!$B$5:$AT$566,'Route_Detail&amp;Reduction_Priority'!AB$1,FALSE)="","",VLOOKUP($B199,'RouteDetail&amp;ReductionPrioritySr'!$B$5:$AT$566,'Route_Detail&amp;Reduction_Priority'!AB$1,FALSE)))</f>
        <v/>
      </c>
      <c r="AC199" s="365" t="str">
        <f>IF($B199="","",IF(VLOOKUP($B199,'RouteDetail&amp;ReductionPrioritySr'!$B$5:$AT$566,'Route_Detail&amp;Reduction_Priority'!AC$1,FALSE)="","",VLOOKUP($B199,'RouteDetail&amp;ReductionPrioritySr'!$B$5:$AT$566,'Route_Detail&amp;Reduction_Priority'!AC$1,FALSE)))</f>
        <v/>
      </c>
      <c r="AD199" s="350" t="str">
        <f>IF($B199="","",IF(VLOOKUP($B199,'RouteDetail&amp;ReductionPrioritySr'!$B$5:$AT$566,'Route_Detail&amp;Reduction_Priority'!AD$1,FALSE)=0,"",VLOOKUP($B199,'RouteDetail&amp;ReductionPrioritySr'!$B$5:$AT$566,'Route_Detail&amp;Reduction_Priority'!AD$1,FALSE)))</f>
        <v/>
      </c>
      <c r="AE199" s="397" t="str">
        <f>IF($B199="","",IF(VLOOKUP($B199,'RouteDetail&amp;ReductionPrioritySr'!$B$5:$AT$566,'Route_Detail&amp;Reduction_Priority'!AE$1,FALSE)=0,"",VLOOKUP($B199,'RouteDetail&amp;ReductionPrioritySr'!$B$5:$AT$566,'Route_Detail&amp;Reduction_Priority'!AE$1,FALSE)))</f>
        <v>Along Ballinger Way NE, use revised Route 331 and connect with Route 312 Express (unchanged) and Sound Transit Route 522.
Along State Route 522, use Route 312 Express (unchanged) and Sound Transit Route 522.
Along NE 145th Street, use revised Route 65.
North of Ballinger Way NE, Metro’s RideShare or VanPool programs may be options.</v>
      </c>
    </row>
    <row r="200" spans="1:31" ht="15" customHeight="1" x14ac:dyDescent="0.25">
      <c r="A200">
        <v>178</v>
      </c>
      <c r="B200" s="110" t="str">
        <f>IF(HLOOKUP($C$3,'Route by Jurisdiction'!$A$1:$AP$214,A200,FALSE)="","",HLOOKUP($C$3,'Route by Jurisdiction'!$A$1:$AP$214,A200,FALSE))</f>
        <v>309EX</v>
      </c>
      <c r="C200" s="110" t="str">
        <f>IF($B200="","",IF(VLOOKUP($B200,'RouteDetail&amp;ReductionPrioritySr'!$B$5:$T$566,'Route_Detail&amp;Reduction_Priority'!C$1,FALSE)="","",VLOOKUP($B200,'RouteDetail&amp;ReductionPrioritySr'!$B$5:$T$566,'Route_Detail&amp;Reduction_Priority'!C$1,FALSE)))</f>
        <v>309EX*</v>
      </c>
      <c r="D200" s="71" t="str">
        <f>IF($B200="","",IF(VLOOKUP($B200,'RouteDetail&amp;ReductionPrioritySr'!$B$5:$T$566,'Route_Detail&amp;Reduction_Priority'!D$1,FALSE)="","",VLOOKUP($B200,'RouteDetail&amp;ReductionPrioritySr'!$B$5:$T$566,'Route_Detail&amp;Reduction_Priority'!D$1,FALSE)))</f>
        <v>Kenmore - First Hill</v>
      </c>
      <c r="E200" s="170">
        <f>IF($B200="","",IF(VLOOKUP($B200,'RouteDetail&amp;ReductionPrioritySr'!$B$5:$T$566,'Route_Detail&amp;Reduction_Priority'!E$1,FALSE)="","",VLOOKUP($B200,'RouteDetail&amp;ReductionPrioritySr'!$B$5:$T$566,'Route_Detail&amp;Reduction_Priority'!E$1,FALSE)))</f>
        <v>12.5</v>
      </c>
      <c r="F200" s="162">
        <f>IF($B200="","",IF(VLOOKUP($B200,'RouteDetail&amp;ReductionPrioritySr'!$B$5:$T$566,'Route_Detail&amp;Reduction_Priority'!F$1,FALSE)="","",VLOOKUP($B200,'RouteDetail&amp;ReductionPrioritySr'!$B$5:$T$566,'Route_Detail&amp;Reduction_Priority'!F$1,FALSE)))</f>
        <v>7.8</v>
      </c>
      <c r="G200" s="162" t="str">
        <f>IF($B200="","",IF(VLOOKUP($B200,'RouteDetail&amp;ReductionPrioritySr'!$B$5:$T$566,'Route_Detail&amp;Reduction_Priority'!G$1,FALSE)="","",VLOOKUP($B200,'RouteDetail&amp;ReductionPrioritySr'!$B$5:$T$566,'Route_Detail&amp;Reduction_Priority'!G$1,FALSE)))</f>
        <v xml:space="preserve"> </v>
      </c>
      <c r="H200" s="162" t="str">
        <f>IF($B200="","",IF(VLOOKUP($B200,'RouteDetail&amp;ReductionPrioritySr'!$B$5:$T$566,'Route_Detail&amp;Reduction_Priority'!H$1,FALSE)="","",VLOOKUP($B200,'RouteDetail&amp;ReductionPrioritySr'!$B$5:$T$566,'Route_Detail&amp;Reduction_Priority'!H$1,FALSE)))</f>
        <v xml:space="preserve"> </v>
      </c>
      <c r="I200" s="162" t="str">
        <f>IF($B200="","",IF(VLOOKUP($B200,'RouteDetail&amp;ReductionPrioritySr'!$B$5:$T$566,'Route_Detail&amp;Reduction_Priority'!I$1,FALSE)="","",VLOOKUP($B200,'RouteDetail&amp;ReductionPrioritySr'!$B$5:$T$566,'Route_Detail&amp;Reduction_Priority'!I$1,FALSE)))</f>
        <v xml:space="preserve"> </v>
      </c>
      <c r="J200" s="171" t="str">
        <f>IF($B200="","",IF(VLOOKUP($B200,'RouteDetail&amp;ReductionPrioritySr'!$B$5:$T$566,'Route_Detail&amp;Reduction_Priority'!J$1,FALSE)="","",VLOOKUP($B200,'RouteDetail&amp;ReductionPrioritySr'!$B$5:$T$566,'Route_Detail&amp;Reduction_Priority'!J$1,FALSE)))</f>
        <v xml:space="preserve"> </v>
      </c>
      <c r="K200" s="62" t="str">
        <f>IF($B200="","",IF(VLOOKUP($B200,'RouteDetail&amp;ReductionPrioritySr'!$B$5:$T$566,'Route_Detail&amp;Reduction_Priority'!K$1,FALSE)="","",VLOOKUP($B200,'RouteDetail&amp;ReductionPrioritySr'!$B$5:$T$566,'Route_Detail&amp;Reduction_Priority'!K$1,FALSE)))</f>
        <v>Peak</v>
      </c>
      <c r="L200" s="62" t="str">
        <f>IF($B200="","",IF(VLOOKUP($B200,'RouteDetail&amp;ReductionPrioritySr'!$B$5:$T$566,'Route_Detail&amp;Reduction_Priority'!L$1,FALSE)="","",VLOOKUP($B200,'RouteDetail&amp;ReductionPrioritySr'!$B$5:$T$566,'Route_Detail&amp;Reduction_Priority'!L$1,FALSE)))</f>
        <v>Peak</v>
      </c>
      <c r="M200" s="110" t="str">
        <f>IF($B200="","",IF(VLOOKUP($B200,'RouteDetail&amp;ReductionPrioritySr'!$B$5:$T$566,'Route_Detail&amp;Reduction_Priority'!M$1,FALSE)="","",VLOOKUP($B200,'RouteDetail&amp;ReductionPrioritySr'!$B$5:$T$566,'Route_Detail&amp;Reduction_Priority'!M$1,FALSE)))</f>
        <v>Yes</v>
      </c>
      <c r="N200" s="112" t="str">
        <f>IF($B200="","",IF(VLOOKUP($B200,'RouteDetail&amp;ReductionPrioritySr'!$B$5:$T$566,'Route_Detail&amp;Reduction_Priority'!N$1,FALSE)="","",VLOOKUP($B200,'RouteDetail&amp;ReductionPrioritySr'!$B$5:$T$566,'Route_Detail&amp;Reduction_Priority'!N$1,FALSE)))</f>
        <v>No</v>
      </c>
      <c r="O200" s="110" t="str">
        <f>IF($B200="","",IF(VLOOKUP($B200,'RouteDetail&amp;ReductionPrioritySr'!$B$5:$T$566,'Route_Detail&amp;Reduction_Priority'!O$1,FALSE)="","",VLOOKUP($B200,'RouteDetail&amp;ReductionPrioritySr'!$B$5:$T$566,'Route_Detail&amp;Reduction_Priority'!O$1,FALSE)))</f>
        <v>Peak</v>
      </c>
      <c r="P200" s="365" t="str">
        <f>IF($B200="","",IF(VLOOKUP($B200,'RouteDetail&amp;ReductionPrioritySr'!$B$5:$T$566,'Route_Detail&amp;Reduction_Priority'!P$1,FALSE)="","",VLOOKUP($B200,'RouteDetail&amp;ReductionPrioritySr'!$B$5:$T$566,'Route_Detail&amp;Reduction_Priority'!P$1,FALSE)))</f>
        <v>Peak</v>
      </c>
      <c r="Q200" s="112" t="str">
        <f>IF($B200="","",IF(VLOOKUP($B200,'RouteDetail&amp;ReductionPrioritySr'!$B$5:$T$566,'Route_Detail&amp;Reduction_Priority'!Q$1,FALSE)="","",VLOOKUP($B200,'RouteDetail&amp;ReductionPrioritySr'!$B$5:$T$566,'Route_Detail&amp;Reduction_Priority'!Q$1,FALSE)))</f>
        <v>Peak</v>
      </c>
      <c r="R200" s="110">
        <f>IF($B200="","",IF(VLOOKUP($B200,'RouteDetail&amp;ReductionPrioritySr'!$B$5:$T$566,'Route_Detail&amp;Reduction_Priority'!R$1,FALSE)="","",VLOOKUP($B200,'RouteDetail&amp;ReductionPrioritySr'!$B$5:$T$566,'Route_Detail&amp;Reduction_Priority'!R$1,FALSE)))</f>
        <v>1</v>
      </c>
      <c r="S200" s="365" t="str">
        <f>IF($B200="","",IF(VLOOKUP($B200,'RouteDetail&amp;ReductionPrioritySr'!$B$5:$T$566,'Route_Detail&amp;Reduction_Priority'!S$1,FALSE)="","",VLOOKUP($B200,'RouteDetail&amp;ReductionPrioritySr'!$B$5:$T$566,'Route_Detail&amp;Reduction_Priority'!S$1,FALSE)))</f>
        <v>-</v>
      </c>
      <c r="T200" s="363" t="str">
        <f>IF($B200="","",IF(VLOOKUP($B200,'RouteDetail&amp;ReductionPrioritySr'!$B$5:$T$566,'Route_Detail&amp;Reduction_Priority'!T$1,FALSE)="","",VLOOKUP($B200,'RouteDetail&amp;ReductionPrioritySr'!$B$5:$T$566,'Route_Detail&amp;Reduction_Priority'!T$1,FALSE)))</f>
        <v>-</v>
      </c>
      <c r="U200" s="348" t="str">
        <f>IF($B200="","",IF(VLOOKUP($B200,'RouteDetail&amp;ReductionPrioritySr'!$B$5:$AT$566,'Route_Detail&amp;Reduction_Priority'!U$1,FALSE)="","",VLOOKUP($B200,'RouteDetail&amp;ReductionPrioritySr'!$B$5:$AT$566,'Route_Detail&amp;Reduction_Priority'!U$1,FALSE)))</f>
        <v>Unchanged</v>
      </c>
      <c r="V200" s="53" t="str">
        <f>IF($B200="","",IF(VLOOKUP($B200,'RouteDetail&amp;ReductionPrioritySr'!$B$5:$AT$566,'Route_Detail&amp;Reduction_Priority'!V$1,FALSE)=0,"",VLOOKUP($B200,'RouteDetail&amp;ReductionPrioritySr'!$B$5:$AT$566,'Route_Detail&amp;Reduction_Priority'!V$1,FALSE)))</f>
        <v/>
      </c>
      <c r="W200" s="358" t="str">
        <f>IF($B200="","",IF(VLOOKUP($B200,'RouteDetail&amp;ReductionPrioritySr'!$B$5:$AT$566,'Route_Detail&amp;Reduction_Priority'!W$1,FALSE)=0,"",VLOOKUP($B200,'RouteDetail&amp;ReductionPrioritySr'!$B$5:$AT$566,'Route_Detail&amp;Reduction_Priority'!W$1,FALSE)))</f>
        <v>N/A</v>
      </c>
      <c r="X200" s="397" t="str">
        <f>IF($B200="","",IF(VLOOKUP($B200,'RouteDetail&amp;ReductionPrioritySr'!$B$5:$AT$566,'Route_Detail&amp;Reduction_Priority'!X$1,FALSE)="","",VLOOKUP($B200,'RouteDetail&amp;ReductionPrioritySr'!$B$5:$AT$566,'Route_Detail&amp;Reduction_Priority'!X$1,FALSE)))</f>
        <v>Unchanged</v>
      </c>
      <c r="Y200" s="110" t="str">
        <f>IF($B200="","",IF(VLOOKUP($B200,'RouteDetail&amp;ReductionPrioritySr'!$B$5:$AT$566,'Route_Detail&amp;Reduction_Priority'!Y$1,FALSE)="","",VLOOKUP($B200,'RouteDetail&amp;ReductionPrioritySr'!$B$5:$AT$566,'Route_Detail&amp;Reduction_Priority'!Y$1,FALSE)))</f>
        <v/>
      </c>
      <c r="Z200" s="365" t="str">
        <f>IF($B200="","",IF(VLOOKUP($B200,'RouteDetail&amp;ReductionPrioritySr'!$B$5:$AT$566,'Route_Detail&amp;Reduction_Priority'!Z$1,FALSE)="","",VLOOKUP($B200,'RouteDetail&amp;ReductionPrioritySr'!$B$5:$AT$566,'Route_Detail&amp;Reduction_Priority'!Z$1,FALSE)))</f>
        <v/>
      </c>
      <c r="AA200" s="365" t="str">
        <f>IF($B200="","",IF(VLOOKUP($B200,'RouteDetail&amp;ReductionPrioritySr'!$B$5:$AT$566,'Route_Detail&amp;Reduction_Priority'!AA$1,FALSE)="","",VLOOKUP($B200,'RouteDetail&amp;ReductionPrioritySr'!$B$5:$AT$566,'Route_Detail&amp;Reduction_Priority'!AA$1,FALSE)))</f>
        <v/>
      </c>
      <c r="AB200" s="365" t="str">
        <f>IF($B200="","",IF(VLOOKUP($B200,'RouteDetail&amp;ReductionPrioritySr'!$B$5:$AT$566,'Route_Detail&amp;Reduction_Priority'!AB$1,FALSE)="","",VLOOKUP($B200,'RouteDetail&amp;ReductionPrioritySr'!$B$5:$AT$566,'Route_Detail&amp;Reduction_Priority'!AB$1,FALSE)))</f>
        <v/>
      </c>
      <c r="AC200" s="365" t="str">
        <f>IF($B200="","",IF(VLOOKUP($B200,'RouteDetail&amp;ReductionPrioritySr'!$B$5:$AT$566,'Route_Detail&amp;Reduction_Priority'!AC$1,FALSE)="","",VLOOKUP($B200,'RouteDetail&amp;ReductionPrioritySr'!$B$5:$AT$566,'Route_Detail&amp;Reduction_Priority'!AC$1,FALSE)))</f>
        <v/>
      </c>
      <c r="AD200" s="350" t="str">
        <f>IF($B200="","",IF(VLOOKUP($B200,'RouteDetail&amp;ReductionPrioritySr'!$B$5:$AT$566,'Route_Detail&amp;Reduction_Priority'!AD$1,FALSE)=0,"",VLOOKUP($B200,'RouteDetail&amp;ReductionPrioritySr'!$B$5:$AT$566,'Route_Detail&amp;Reduction_Priority'!AD$1,FALSE)))</f>
        <v/>
      </c>
      <c r="AE200" s="397" t="str">
        <f>IF($B200="","",IF(VLOOKUP($B200,'RouteDetail&amp;ReductionPrioritySr'!$B$5:$AT$566,'Route_Detail&amp;Reduction_Priority'!AE$1,FALSE)=0,"",VLOOKUP($B200,'RouteDetail&amp;ReductionPrioritySr'!$B$5:$AT$566,'Route_Detail&amp;Reduction_Priority'!AE$1,FALSE)))</f>
        <v/>
      </c>
    </row>
    <row r="201" spans="1:31" ht="15" customHeight="1" x14ac:dyDescent="0.25">
      <c r="A201">
        <v>179</v>
      </c>
      <c r="B201" s="110">
        <f>IF(HLOOKUP($C$3,'Route by Jurisdiction'!$A$1:$AP$214,A201,FALSE)="","",HLOOKUP($C$3,'Route by Jurisdiction'!$A$1:$AP$214,A201,FALSE))</f>
        <v>311</v>
      </c>
      <c r="C201" s="110" t="str">
        <f>IF($B201="","",IF(VLOOKUP($B201,'RouteDetail&amp;ReductionPrioritySr'!$B$5:$T$566,'Route_Detail&amp;Reduction_Priority'!C$1,FALSE)="","",VLOOKUP($B201,'RouteDetail&amp;ReductionPrioritySr'!$B$5:$T$566,'Route_Detail&amp;Reduction_Priority'!C$1,FALSE)))</f>
        <v>311*</v>
      </c>
      <c r="D201" s="71" t="str">
        <f>IF($B201="","",IF(VLOOKUP($B201,'RouteDetail&amp;ReductionPrioritySr'!$B$5:$T$566,'Route_Detail&amp;Reduction_Priority'!D$1,FALSE)="","",VLOOKUP($B201,'RouteDetail&amp;ReductionPrioritySr'!$B$5:$T$566,'Route_Detail&amp;Reduction_Priority'!D$1,FALSE)))</f>
        <v>Duvall - Woodinville - Seattle CBD</v>
      </c>
      <c r="E201" s="170">
        <f>IF($B201="","",IF(VLOOKUP($B201,'RouteDetail&amp;ReductionPrioritySr'!$B$5:$T$566,'Route_Detail&amp;Reduction_Priority'!E$1,FALSE)="","",VLOOKUP($B201,'RouteDetail&amp;ReductionPrioritySr'!$B$5:$T$566,'Route_Detail&amp;Reduction_Priority'!E$1,FALSE)))</f>
        <v>21.7</v>
      </c>
      <c r="F201" s="162">
        <f>IF($B201="","",IF(VLOOKUP($B201,'RouteDetail&amp;ReductionPrioritySr'!$B$5:$T$566,'Route_Detail&amp;Reduction_Priority'!F$1,FALSE)="","",VLOOKUP($B201,'RouteDetail&amp;ReductionPrioritySr'!$B$5:$T$566,'Route_Detail&amp;Reduction_Priority'!F$1,FALSE)))</f>
        <v>13.9</v>
      </c>
      <c r="G201" s="162" t="str">
        <f>IF($B201="","",IF(VLOOKUP($B201,'RouteDetail&amp;ReductionPrioritySr'!$B$5:$T$566,'Route_Detail&amp;Reduction_Priority'!G$1,FALSE)="","",VLOOKUP($B201,'RouteDetail&amp;ReductionPrioritySr'!$B$5:$T$566,'Route_Detail&amp;Reduction_Priority'!G$1,FALSE)))</f>
        <v xml:space="preserve"> </v>
      </c>
      <c r="H201" s="162" t="str">
        <f>IF($B201="","",IF(VLOOKUP($B201,'RouteDetail&amp;ReductionPrioritySr'!$B$5:$T$566,'Route_Detail&amp;Reduction_Priority'!H$1,FALSE)="","",VLOOKUP($B201,'RouteDetail&amp;ReductionPrioritySr'!$B$5:$T$566,'Route_Detail&amp;Reduction_Priority'!H$1,FALSE)))</f>
        <v xml:space="preserve"> </v>
      </c>
      <c r="I201" s="162" t="str">
        <f>IF($B201="","",IF(VLOOKUP($B201,'RouteDetail&amp;ReductionPrioritySr'!$B$5:$T$566,'Route_Detail&amp;Reduction_Priority'!I$1,FALSE)="","",VLOOKUP($B201,'RouteDetail&amp;ReductionPrioritySr'!$B$5:$T$566,'Route_Detail&amp;Reduction_Priority'!I$1,FALSE)))</f>
        <v xml:space="preserve"> </v>
      </c>
      <c r="J201" s="171" t="str">
        <f>IF($B201="","",IF(VLOOKUP($B201,'RouteDetail&amp;ReductionPrioritySr'!$B$5:$T$566,'Route_Detail&amp;Reduction_Priority'!J$1,FALSE)="","",VLOOKUP($B201,'RouteDetail&amp;ReductionPrioritySr'!$B$5:$T$566,'Route_Detail&amp;Reduction_Priority'!J$1,FALSE)))</f>
        <v xml:space="preserve"> </v>
      </c>
      <c r="K201" s="62" t="str">
        <f>IF($B201="","",IF(VLOOKUP($B201,'RouteDetail&amp;ReductionPrioritySr'!$B$5:$T$566,'Route_Detail&amp;Reduction_Priority'!K$1,FALSE)="","",VLOOKUP($B201,'RouteDetail&amp;ReductionPrioritySr'!$B$5:$T$566,'Route_Detail&amp;Reduction_Priority'!K$1,FALSE)))</f>
        <v>Peak</v>
      </c>
      <c r="L201" s="62" t="str">
        <f>IF($B201="","",IF(VLOOKUP($B201,'RouteDetail&amp;ReductionPrioritySr'!$B$5:$T$566,'Route_Detail&amp;Reduction_Priority'!L$1,FALSE)="","",VLOOKUP($B201,'RouteDetail&amp;ReductionPrioritySr'!$B$5:$T$566,'Route_Detail&amp;Reduction_Priority'!L$1,FALSE)))</f>
        <v>Peak</v>
      </c>
      <c r="M201" s="110" t="str">
        <f>IF($B201="","",IF(VLOOKUP($B201,'RouteDetail&amp;ReductionPrioritySr'!$B$5:$T$566,'Route_Detail&amp;Reduction_Priority'!M$1,FALSE)="","",VLOOKUP($B201,'RouteDetail&amp;ReductionPrioritySr'!$B$5:$T$566,'Route_Detail&amp;Reduction_Priority'!M$1,FALSE)))</f>
        <v>Yes</v>
      </c>
      <c r="N201" s="112" t="str">
        <f>IF($B201="","",IF(VLOOKUP($B201,'RouteDetail&amp;ReductionPrioritySr'!$B$5:$T$566,'Route_Detail&amp;Reduction_Priority'!N$1,FALSE)="","",VLOOKUP($B201,'RouteDetail&amp;ReductionPrioritySr'!$B$5:$T$566,'Route_Detail&amp;Reduction_Priority'!N$1,FALSE)))</f>
        <v>Yes</v>
      </c>
      <c r="O201" s="110" t="str">
        <f>IF($B201="","",IF(VLOOKUP($B201,'RouteDetail&amp;ReductionPrioritySr'!$B$5:$T$566,'Route_Detail&amp;Reduction_Priority'!O$1,FALSE)="","",VLOOKUP($B201,'RouteDetail&amp;ReductionPrioritySr'!$B$5:$T$566,'Route_Detail&amp;Reduction_Priority'!O$1,FALSE)))</f>
        <v>Peak</v>
      </c>
      <c r="P201" s="365" t="str">
        <f>IF($B201="","",IF(VLOOKUP($B201,'RouteDetail&amp;ReductionPrioritySr'!$B$5:$T$566,'Route_Detail&amp;Reduction_Priority'!P$1,FALSE)="","",VLOOKUP($B201,'RouteDetail&amp;ReductionPrioritySr'!$B$5:$T$566,'Route_Detail&amp;Reduction_Priority'!P$1,FALSE)))</f>
        <v>Peak</v>
      </c>
      <c r="Q201" s="112" t="str">
        <f>IF($B201="","",IF(VLOOKUP($B201,'RouteDetail&amp;ReductionPrioritySr'!$B$5:$T$566,'Route_Detail&amp;Reduction_Priority'!Q$1,FALSE)="","",VLOOKUP($B201,'RouteDetail&amp;ReductionPrioritySr'!$B$5:$T$566,'Route_Detail&amp;Reduction_Priority'!Q$1,FALSE)))</f>
        <v>Peak</v>
      </c>
      <c r="R201" s="110">
        <f>IF($B201="","",IF(VLOOKUP($B201,'RouteDetail&amp;ReductionPrioritySr'!$B$5:$T$566,'Route_Detail&amp;Reduction_Priority'!R$1,FALSE)="","",VLOOKUP($B201,'RouteDetail&amp;ReductionPrioritySr'!$B$5:$T$566,'Route_Detail&amp;Reduction_Priority'!R$1,FALSE)))</f>
        <v>3</v>
      </c>
      <c r="S201" s="365" t="str">
        <f>IF($B201="","",IF(VLOOKUP($B201,'RouteDetail&amp;ReductionPrioritySr'!$B$5:$T$566,'Route_Detail&amp;Reduction_Priority'!S$1,FALSE)="","",VLOOKUP($B201,'RouteDetail&amp;ReductionPrioritySr'!$B$5:$T$566,'Route_Detail&amp;Reduction_Priority'!S$1,FALSE)))</f>
        <v>-</v>
      </c>
      <c r="T201" s="363" t="str">
        <f>IF($B201="","",IF(VLOOKUP($B201,'RouteDetail&amp;ReductionPrioritySr'!$B$5:$T$566,'Route_Detail&amp;Reduction_Priority'!T$1,FALSE)="","",VLOOKUP($B201,'RouteDetail&amp;ReductionPrioritySr'!$B$5:$T$566,'Route_Detail&amp;Reduction_Priority'!T$1,FALSE)))</f>
        <v>-</v>
      </c>
      <c r="U201" s="348" t="str">
        <f>IF($B201="","",IF(VLOOKUP($B201,'RouteDetail&amp;ReductionPrioritySr'!$B$5:$AT$566,'Route_Detail&amp;Reduction_Priority'!U$1,FALSE)="","",VLOOKUP($B201,'RouteDetail&amp;ReductionPrioritySr'!$B$5:$AT$566,'Route_Detail&amp;Reduction_Priority'!U$1,FALSE)))</f>
        <v>Revised</v>
      </c>
      <c r="V201" s="53" t="str">
        <f>IF($B201="","",IF(VLOOKUP($B201,'RouteDetail&amp;ReductionPrioritySr'!$B$5:$AT$566,'Route_Detail&amp;Reduction_Priority'!V$1,FALSE)=0,"",VLOOKUP($B201,'RouteDetail&amp;ReductionPrioritySr'!$B$5:$AT$566,'Route_Detail&amp;Reduction_Priority'!V$1,FALSE)))</f>
        <v>Restructure</v>
      </c>
      <c r="W201" s="358">
        <f>IF($B201="","",IF(VLOOKUP($B201,'RouteDetail&amp;ReductionPrioritySr'!$B$5:$AT$566,'Route_Detail&amp;Reduction_Priority'!W$1,FALSE)=0,"",VLOOKUP($B201,'RouteDetail&amp;ReductionPrioritySr'!$B$5:$AT$566,'Route_Detail&amp;Reduction_Priority'!W$1,FALSE)))</f>
        <v>42036</v>
      </c>
      <c r="X201" s="397" t="str">
        <f>IF($B201="","",IF(VLOOKUP($B201,'RouteDetail&amp;ReductionPrioritySr'!$B$5:$AT$566,'Route_Detail&amp;Reduction_Priority'!X$1,FALSE)="","",VLOOKUP($B201,'RouteDetail&amp;ReductionPrioritySr'!$B$5:$AT$566,'Route_Detail&amp;Reduction_Priority'!X$1,FALSE)))</f>
        <v>Reduce one morning and one afternoon trip.</v>
      </c>
      <c r="Y201" s="110" t="str">
        <f>IF($B201="","",IF(VLOOKUP($B201,'RouteDetail&amp;ReductionPrioritySr'!$B$5:$AT$566,'Route_Detail&amp;Reduction_Priority'!Y$1,FALSE)="","",VLOOKUP($B201,'RouteDetail&amp;ReductionPrioritySr'!$B$5:$AT$566,'Route_Detail&amp;Reduction_Priority'!Y$1,FALSE)))</f>
        <v/>
      </c>
      <c r="Z201" s="365" t="str">
        <f>IF($B201="","",IF(VLOOKUP($B201,'RouteDetail&amp;ReductionPrioritySr'!$B$5:$AT$566,'Route_Detail&amp;Reduction_Priority'!Z$1,FALSE)="","",VLOOKUP($B201,'RouteDetail&amp;ReductionPrioritySr'!$B$5:$AT$566,'Route_Detail&amp;Reduction_Priority'!Z$1,FALSE)))</f>
        <v/>
      </c>
      <c r="AA201" s="365" t="str">
        <f>IF($B201="","",IF(VLOOKUP($B201,'RouteDetail&amp;ReductionPrioritySr'!$B$5:$AT$566,'Route_Detail&amp;Reduction_Priority'!AA$1,FALSE)="","",VLOOKUP($B201,'RouteDetail&amp;ReductionPrioritySr'!$B$5:$AT$566,'Route_Detail&amp;Reduction_Priority'!AA$1,FALSE)))</f>
        <v/>
      </c>
      <c r="AB201" s="365" t="str">
        <f>IF($B201="","",IF(VLOOKUP($B201,'RouteDetail&amp;ReductionPrioritySr'!$B$5:$AT$566,'Route_Detail&amp;Reduction_Priority'!AB$1,FALSE)="","",VLOOKUP($B201,'RouteDetail&amp;ReductionPrioritySr'!$B$5:$AT$566,'Route_Detail&amp;Reduction_Priority'!AB$1,FALSE)))</f>
        <v/>
      </c>
      <c r="AC201" s="365" t="str">
        <f>IF($B201="","",IF(VLOOKUP($B201,'RouteDetail&amp;ReductionPrioritySr'!$B$5:$AT$566,'Route_Detail&amp;Reduction_Priority'!AC$1,FALSE)="","",VLOOKUP($B201,'RouteDetail&amp;ReductionPrioritySr'!$B$5:$AT$566,'Route_Detail&amp;Reduction_Priority'!AC$1,FALSE)))</f>
        <v/>
      </c>
      <c r="AD201" s="350" t="str">
        <f>IF($B201="","",IF(VLOOKUP($B201,'RouteDetail&amp;ReductionPrioritySr'!$B$5:$AT$566,'Route_Detail&amp;Reduction_Priority'!AD$1,FALSE)=0,"",VLOOKUP($B201,'RouteDetail&amp;ReductionPrioritySr'!$B$5:$AT$566,'Route_Detail&amp;Reduction_Priority'!AD$1,FALSE)))</f>
        <v/>
      </c>
      <c r="AE201" s="397" t="str">
        <f>IF($B201="","",IF(VLOOKUP($B201,'RouteDetail&amp;ReductionPrioritySr'!$B$5:$AT$566,'Route_Detail&amp;Reduction_Priority'!AE$1,FALSE)=0,"",VLOOKUP($B201,'RouteDetail&amp;ReductionPrioritySr'!$B$5:$AT$566,'Route_Detail&amp;Reduction_Priority'!AE$1,FALSE)))</f>
        <v/>
      </c>
    </row>
    <row r="202" spans="1:31" ht="15" customHeight="1" x14ac:dyDescent="0.25">
      <c r="A202">
        <v>180</v>
      </c>
      <c r="B202" s="110" t="str">
        <f>IF(HLOOKUP($C$3,'Route by Jurisdiction'!$A$1:$AP$214,A202,FALSE)="","",HLOOKUP($C$3,'Route by Jurisdiction'!$A$1:$AP$214,A202,FALSE))</f>
        <v>312EX</v>
      </c>
      <c r="C202" s="110" t="str">
        <f>IF($B202="","",IF(VLOOKUP($B202,'RouteDetail&amp;ReductionPrioritySr'!$B$5:$T$566,'Route_Detail&amp;Reduction_Priority'!C$1,FALSE)="","",VLOOKUP($B202,'RouteDetail&amp;ReductionPrioritySr'!$B$5:$T$566,'Route_Detail&amp;Reduction_Priority'!C$1,FALSE)))</f>
        <v>312EX*</v>
      </c>
      <c r="D202" s="71" t="str">
        <f>IF($B202="","",IF(VLOOKUP($B202,'RouteDetail&amp;ReductionPrioritySr'!$B$5:$T$566,'Route_Detail&amp;Reduction_Priority'!D$1,FALSE)="","",VLOOKUP($B202,'RouteDetail&amp;ReductionPrioritySr'!$B$5:$T$566,'Route_Detail&amp;Reduction_Priority'!D$1,FALSE)))</f>
        <v>Bothell - Seattle CBD</v>
      </c>
      <c r="E202" s="170">
        <f>IF($B202="","",IF(VLOOKUP($B202,'RouteDetail&amp;ReductionPrioritySr'!$B$5:$T$566,'Route_Detail&amp;Reduction_Priority'!E$1,FALSE)="","",VLOOKUP($B202,'RouteDetail&amp;ReductionPrioritySr'!$B$5:$T$566,'Route_Detail&amp;Reduction_Priority'!E$1,FALSE)))</f>
        <v>36.200000000000003</v>
      </c>
      <c r="F202" s="162">
        <f>IF($B202="","",IF(VLOOKUP($B202,'RouteDetail&amp;ReductionPrioritySr'!$B$5:$T$566,'Route_Detail&amp;Reduction_Priority'!F$1,FALSE)="","",VLOOKUP($B202,'RouteDetail&amp;ReductionPrioritySr'!$B$5:$T$566,'Route_Detail&amp;Reduction_Priority'!F$1,FALSE)))</f>
        <v>17.600000000000001</v>
      </c>
      <c r="G202" s="162" t="str">
        <f>IF($B202="","",IF(VLOOKUP($B202,'RouteDetail&amp;ReductionPrioritySr'!$B$5:$T$566,'Route_Detail&amp;Reduction_Priority'!G$1,FALSE)="","",VLOOKUP($B202,'RouteDetail&amp;ReductionPrioritySr'!$B$5:$T$566,'Route_Detail&amp;Reduction_Priority'!G$1,FALSE)))</f>
        <v xml:space="preserve"> </v>
      </c>
      <c r="H202" s="162" t="str">
        <f>IF($B202="","",IF(VLOOKUP($B202,'RouteDetail&amp;ReductionPrioritySr'!$B$5:$T$566,'Route_Detail&amp;Reduction_Priority'!H$1,FALSE)="","",VLOOKUP($B202,'RouteDetail&amp;ReductionPrioritySr'!$B$5:$T$566,'Route_Detail&amp;Reduction_Priority'!H$1,FALSE)))</f>
        <v xml:space="preserve"> </v>
      </c>
      <c r="I202" s="162" t="str">
        <f>IF($B202="","",IF(VLOOKUP($B202,'RouteDetail&amp;ReductionPrioritySr'!$B$5:$T$566,'Route_Detail&amp;Reduction_Priority'!I$1,FALSE)="","",VLOOKUP($B202,'RouteDetail&amp;ReductionPrioritySr'!$B$5:$T$566,'Route_Detail&amp;Reduction_Priority'!I$1,FALSE)))</f>
        <v xml:space="preserve"> </v>
      </c>
      <c r="J202" s="171" t="str">
        <f>IF($B202="","",IF(VLOOKUP($B202,'RouteDetail&amp;ReductionPrioritySr'!$B$5:$T$566,'Route_Detail&amp;Reduction_Priority'!J$1,FALSE)="","",VLOOKUP($B202,'RouteDetail&amp;ReductionPrioritySr'!$B$5:$T$566,'Route_Detail&amp;Reduction_Priority'!J$1,FALSE)))</f>
        <v xml:space="preserve"> </v>
      </c>
      <c r="K202" s="62" t="str">
        <f>IF($B202="","",IF(VLOOKUP($B202,'RouteDetail&amp;ReductionPrioritySr'!$B$5:$T$566,'Route_Detail&amp;Reduction_Priority'!K$1,FALSE)="","",VLOOKUP($B202,'RouteDetail&amp;ReductionPrioritySr'!$B$5:$T$566,'Route_Detail&amp;Reduction_Priority'!K$1,FALSE)))</f>
        <v>Peak</v>
      </c>
      <c r="L202" s="62" t="str">
        <f>IF($B202="","",IF(VLOOKUP($B202,'RouteDetail&amp;ReductionPrioritySr'!$B$5:$T$566,'Route_Detail&amp;Reduction_Priority'!L$1,FALSE)="","",VLOOKUP($B202,'RouteDetail&amp;ReductionPrioritySr'!$B$5:$T$566,'Route_Detail&amp;Reduction_Priority'!L$1,FALSE)))</f>
        <v>Peak</v>
      </c>
      <c r="M202" s="110" t="str">
        <f>IF($B202="","",IF(VLOOKUP($B202,'RouteDetail&amp;ReductionPrioritySr'!$B$5:$T$566,'Route_Detail&amp;Reduction_Priority'!M$1,FALSE)="","",VLOOKUP($B202,'RouteDetail&amp;ReductionPrioritySr'!$B$5:$T$566,'Route_Detail&amp;Reduction_Priority'!M$1,FALSE)))</f>
        <v>No</v>
      </c>
      <c r="N202" s="112" t="str">
        <f>IF($B202="","",IF(VLOOKUP($B202,'RouteDetail&amp;ReductionPrioritySr'!$B$5:$T$566,'Route_Detail&amp;Reduction_Priority'!N$1,FALSE)="","",VLOOKUP($B202,'RouteDetail&amp;ReductionPrioritySr'!$B$5:$T$566,'Route_Detail&amp;Reduction_Priority'!N$1,FALSE)))</f>
        <v>Yes</v>
      </c>
      <c r="O202" s="110" t="str">
        <f>IF($B202="","",IF(VLOOKUP($B202,'RouteDetail&amp;ReductionPrioritySr'!$B$5:$T$566,'Route_Detail&amp;Reduction_Priority'!O$1,FALSE)="","",VLOOKUP($B202,'RouteDetail&amp;ReductionPrioritySr'!$B$5:$T$566,'Route_Detail&amp;Reduction_Priority'!O$1,FALSE)))</f>
        <v>Peak</v>
      </c>
      <c r="P202" s="365" t="str">
        <f>IF($B202="","",IF(VLOOKUP($B202,'RouteDetail&amp;ReductionPrioritySr'!$B$5:$T$566,'Route_Detail&amp;Reduction_Priority'!P$1,FALSE)="","",VLOOKUP($B202,'RouteDetail&amp;ReductionPrioritySr'!$B$5:$T$566,'Route_Detail&amp;Reduction_Priority'!P$1,FALSE)))</f>
        <v>Peak</v>
      </c>
      <c r="Q202" s="112" t="str">
        <f>IF($B202="","",IF(VLOOKUP($B202,'RouteDetail&amp;ReductionPrioritySr'!$B$5:$T$566,'Route_Detail&amp;Reduction_Priority'!Q$1,FALSE)="","",VLOOKUP($B202,'RouteDetail&amp;ReductionPrioritySr'!$B$5:$T$566,'Route_Detail&amp;Reduction_Priority'!Q$1,FALSE)))</f>
        <v>Peak</v>
      </c>
      <c r="R202" s="110" t="str">
        <f>IF($B202="","",IF(VLOOKUP($B202,'RouteDetail&amp;ReductionPrioritySr'!$B$5:$T$566,'Route_Detail&amp;Reduction_Priority'!R$1,FALSE)="","",VLOOKUP($B202,'RouteDetail&amp;ReductionPrioritySr'!$B$5:$T$566,'Route_Detail&amp;Reduction_Priority'!R$1,FALSE)))</f>
        <v>-</v>
      </c>
      <c r="S202" s="365" t="str">
        <f>IF($B202="","",IF(VLOOKUP($B202,'RouteDetail&amp;ReductionPrioritySr'!$B$5:$T$566,'Route_Detail&amp;Reduction_Priority'!S$1,FALSE)="","",VLOOKUP($B202,'RouteDetail&amp;ReductionPrioritySr'!$B$5:$T$566,'Route_Detail&amp;Reduction_Priority'!S$1,FALSE)))</f>
        <v>-</v>
      </c>
      <c r="T202" s="363" t="str">
        <f>IF($B202="","",IF(VLOOKUP($B202,'RouteDetail&amp;ReductionPrioritySr'!$B$5:$T$566,'Route_Detail&amp;Reduction_Priority'!T$1,FALSE)="","",VLOOKUP($B202,'RouteDetail&amp;ReductionPrioritySr'!$B$5:$T$566,'Route_Detail&amp;Reduction_Priority'!T$1,FALSE)))</f>
        <v>-</v>
      </c>
      <c r="U202" s="348" t="str">
        <f>IF($B202="","",IF(VLOOKUP($B202,'RouteDetail&amp;ReductionPrioritySr'!$B$5:$AT$566,'Route_Detail&amp;Reduction_Priority'!U$1,FALSE)="","",VLOOKUP($B202,'RouteDetail&amp;ReductionPrioritySr'!$B$5:$AT$566,'Route_Detail&amp;Reduction_Priority'!U$1,FALSE)))</f>
        <v>Revised</v>
      </c>
      <c r="V202" s="53" t="str">
        <f>IF($B202="","",IF(VLOOKUP($B202,'RouteDetail&amp;ReductionPrioritySr'!$B$5:$AT$566,'Route_Detail&amp;Reduction_Priority'!V$1,FALSE)=0,"",VLOOKUP($B202,'RouteDetail&amp;ReductionPrioritySr'!$B$5:$AT$566,'Route_Detail&amp;Reduction_Priority'!V$1,FALSE)))</f>
        <v>Combining service</v>
      </c>
      <c r="W202" s="358">
        <f>IF($B202="","",IF(VLOOKUP($B202,'RouteDetail&amp;ReductionPrioritySr'!$B$5:$AT$566,'Route_Detail&amp;Reduction_Priority'!W$1,FALSE)=0,"",VLOOKUP($B202,'RouteDetail&amp;ReductionPrioritySr'!$B$5:$AT$566,'Route_Detail&amp;Reduction_Priority'!W$1,FALSE)))</f>
        <v>41883</v>
      </c>
      <c r="X202" s="397" t="str">
        <f>IF($B202="","",IF(VLOOKUP($B202,'RouteDetail&amp;ReductionPrioritySr'!$B$5:$AT$566,'Route_Detail&amp;Reduction_Priority'!X$1,FALSE)="","",VLOOKUP($B202,'RouteDetail&amp;ReductionPrioritySr'!$B$5:$AT$566,'Route_Detail&amp;Reduction_Priority'!X$1,FALSE)))</f>
        <v>Add one morning and one afternoon trip since Route 306EX would no longer operate.</v>
      </c>
      <c r="Y202" s="110" t="str">
        <f>IF($B202="","",IF(VLOOKUP($B202,'RouteDetail&amp;ReductionPrioritySr'!$B$5:$AT$566,'Route_Detail&amp;Reduction_Priority'!Y$1,FALSE)="","",VLOOKUP($B202,'RouteDetail&amp;ReductionPrioritySr'!$B$5:$AT$566,'Route_Detail&amp;Reduction_Priority'!Y$1,FALSE)))</f>
        <v/>
      </c>
      <c r="Z202" s="365" t="str">
        <f>IF($B202="","",IF(VLOOKUP($B202,'RouteDetail&amp;ReductionPrioritySr'!$B$5:$AT$566,'Route_Detail&amp;Reduction_Priority'!Z$1,FALSE)="","",VLOOKUP($B202,'RouteDetail&amp;ReductionPrioritySr'!$B$5:$AT$566,'Route_Detail&amp;Reduction_Priority'!Z$1,FALSE)))</f>
        <v/>
      </c>
      <c r="AA202" s="365" t="str">
        <f>IF($B202="","",IF(VLOOKUP($B202,'RouteDetail&amp;ReductionPrioritySr'!$B$5:$AT$566,'Route_Detail&amp;Reduction_Priority'!AA$1,FALSE)="","",VLOOKUP($B202,'RouteDetail&amp;ReductionPrioritySr'!$B$5:$AT$566,'Route_Detail&amp;Reduction_Priority'!AA$1,FALSE)))</f>
        <v/>
      </c>
      <c r="AB202" s="365" t="str">
        <f>IF($B202="","",IF(VLOOKUP($B202,'RouteDetail&amp;ReductionPrioritySr'!$B$5:$AT$566,'Route_Detail&amp;Reduction_Priority'!AB$1,FALSE)="","",VLOOKUP($B202,'RouteDetail&amp;ReductionPrioritySr'!$B$5:$AT$566,'Route_Detail&amp;Reduction_Priority'!AB$1,FALSE)))</f>
        <v/>
      </c>
      <c r="AC202" s="365" t="str">
        <f>IF($B202="","",IF(VLOOKUP($B202,'RouteDetail&amp;ReductionPrioritySr'!$B$5:$AT$566,'Route_Detail&amp;Reduction_Priority'!AC$1,FALSE)="","",VLOOKUP($B202,'RouteDetail&amp;ReductionPrioritySr'!$B$5:$AT$566,'Route_Detail&amp;Reduction_Priority'!AC$1,FALSE)))</f>
        <v/>
      </c>
      <c r="AD202" s="350" t="str">
        <f>IF($B202="","",IF(VLOOKUP($B202,'RouteDetail&amp;ReductionPrioritySr'!$B$5:$AT$566,'Route_Detail&amp;Reduction_Priority'!AD$1,FALSE)=0,"",VLOOKUP($B202,'RouteDetail&amp;ReductionPrioritySr'!$B$5:$AT$566,'Route_Detail&amp;Reduction_Priority'!AD$1,FALSE)))</f>
        <v/>
      </c>
      <c r="AE202" s="397" t="str">
        <f>IF($B202="","",IF(VLOOKUP($B202,'RouteDetail&amp;ReductionPrioritySr'!$B$5:$AT$566,'Route_Detail&amp;Reduction_Priority'!AE$1,FALSE)=0,"",VLOOKUP($B202,'RouteDetail&amp;ReductionPrioritySr'!$B$5:$AT$566,'Route_Detail&amp;Reduction_Priority'!AE$1,FALSE)))</f>
        <v/>
      </c>
    </row>
    <row r="203" spans="1:31" ht="15" customHeight="1" x14ac:dyDescent="0.25">
      <c r="A203">
        <v>181</v>
      </c>
      <c r="B203" s="110">
        <f>IF(HLOOKUP($C$3,'Route by Jurisdiction'!$A$1:$AP$214,A203,FALSE)="","",HLOOKUP($C$3,'Route by Jurisdiction'!$A$1:$AP$214,A203,FALSE))</f>
        <v>316</v>
      </c>
      <c r="C203" s="110" t="str">
        <f>IF($B203="","",IF(VLOOKUP($B203,'RouteDetail&amp;ReductionPrioritySr'!$B$5:$T$566,'Route_Detail&amp;Reduction_Priority'!C$1,FALSE)="","",VLOOKUP($B203,'RouteDetail&amp;ReductionPrioritySr'!$B$5:$T$566,'Route_Detail&amp;Reduction_Priority'!C$1,FALSE)))</f>
        <v>316*</v>
      </c>
      <c r="D203" s="71" t="str">
        <f>IF($B203="","",IF(VLOOKUP($B203,'RouteDetail&amp;ReductionPrioritySr'!$B$5:$T$566,'Route_Detail&amp;Reduction_Priority'!D$1,FALSE)="","",VLOOKUP($B203,'RouteDetail&amp;ReductionPrioritySr'!$B$5:$T$566,'Route_Detail&amp;Reduction_Priority'!D$1,FALSE)))</f>
        <v>Meridian Park - Seattle CBD</v>
      </c>
      <c r="E203" s="170">
        <f>IF($B203="","",IF(VLOOKUP($B203,'RouteDetail&amp;ReductionPrioritySr'!$B$5:$T$566,'Route_Detail&amp;Reduction_Priority'!E$1,FALSE)="","",VLOOKUP($B203,'RouteDetail&amp;ReductionPrioritySr'!$B$5:$T$566,'Route_Detail&amp;Reduction_Priority'!E$1,FALSE)))</f>
        <v>57.2</v>
      </c>
      <c r="F203" s="162">
        <f>IF($B203="","",IF(VLOOKUP($B203,'RouteDetail&amp;ReductionPrioritySr'!$B$5:$T$566,'Route_Detail&amp;Reduction_Priority'!F$1,FALSE)="","",VLOOKUP($B203,'RouteDetail&amp;ReductionPrioritySr'!$B$5:$T$566,'Route_Detail&amp;Reduction_Priority'!F$1,FALSE)))</f>
        <v>19.399999999999999</v>
      </c>
      <c r="G203" s="162" t="str">
        <f>IF($B203="","",IF(VLOOKUP($B203,'RouteDetail&amp;ReductionPrioritySr'!$B$5:$T$566,'Route_Detail&amp;Reduction_Priority'!G$1,FALSE)="","",VLOOKUP($B203,'RouteDetail&amp;ReductionPrioritySr'!$B$5:$T$566,'Route_Detail&amp;Reduction_Priority'!G$1,FALSE)))</f>
        <v xml:space="preserve"> </v>
      </c>
      <c r="H203" s="162" t="str">
        <f>IF($B203="","",IF(VLOOKUP($B203,'RouteDetail&amp;ReductionPrioritySr'!$B$5:$T$566,'Route_Detail&amp;Reduction_Priority'!H$1,FALSE)="","",VLOOKUP($B203,'RouteDetail&amp;ReductionPrioritySr'!$B$5:$T$566,'Route_Detail&amp;Reduction_Priority'!H$1,FALSE)))</f>
        <v xml:space="preserve"> </v>
      </c>
      <c r="I203" s="162" t="str">
        <f>IF($B203="","",IF(VLOOKUP($B203,'RouteDetail&amp;ReductionPrioritySr'!$B$5:$T$566,'Route_Detail&amp;Reduction_Priority'!I$1,FALSE)="","",VLOOKUP($B203,'RouteDetail&amp;ReductionPrioritySr'!$B$5:$T$566,'Route_Detail&amp;Reduction_Priority'!I$1,FALSE)))</f>
        <v xml:space="preserve"> </v>
      </c>
      <c r="J203" s="171" t="str">
        <f>IF($B203="","",IF(VLOOKUP($B203,'RouteDetail&amp;ReductionPrioritySr'!$B$5:$T$566,'Route_Detail&amp;Reduction_Priority'!J$1,FALSE)="","",VLOOKUP($B203,'RouteDetail&amp;ReductionPrioritySr'!$B$5:$T$566,'Route_Detail&amp;Reduction_Priority'!J$1,FALSE)))</f>
        <v xml:space="preserve"> </v>
      </c>
      <c r="K203" s="62" t="str">
        <f>IF($B203="","",IF(VLOOKUP($B203,'RouteDetail&amp;ReductionPrioritySr'!$B$5:$T$566,'Route_Detail&amp;Reduction_Priority'!K$1,FALSE)="","",VLOOKUP($B203,'RouteDetail&amp;ReductionPrioritySr'!$B$5:$T$566,'Route_Detail&amp;Reduction_Priority'!K$1,FALSE)))</f>
        <v>Peak</v>
      </c>
      <c r="L203" s="62" t="str">
        <f>IF($B203="","",IF(VLOOKUP($B203,'RouteDetail&amp;ReductionPrioritySr'!$B$5:$T$566,'Route_Detail&amp;Reduction_Priority'!L$1,FALSE)="","",VLOOKUP($B203,'RouteDetail&amp;ReductionPrioritySr'!$B$5:$T$566,'Route_Detail&amp;Reduction_Priority'!L$1,FALSE)))</f>
        <v>Peak</v>
      </c>
      <c r="M203" s="110" t="str">
        <f>IF($B203="","",IF(VLOOKUP($B203,'RouteDetail&amp;ReductionPrioritySr'!$B$5:$T$566,'Route_Detail&amp;Reduction_Priority'!M$1,FALSE)="","",VLOOKUP($B203,'RouteDetail&amp;ReductionPrioritySr'!$B$5:$T$566,'Route_Detail&amp;Reduction_Priority'!M$1,FALSE)))</f>
        <v>Yes</v>
      </c>
      <c r="N203" s="112" t="str">
        <f>IF($B203="","",IF(VLOOKUP($B203,'RouteDetail&amp;ReductionPrioritySr'!$B$5:$T$566,'Route_Detail&amp;Reduction_Priority'!N$1,FALSE)="","",VLOOKUP($B203,'RouteDetail&amp;ReductionPrioritySr'!$B$5:$T$566,'Route_Detail&amp;Reduction_Priority'!N$1,FALSE)))</f>
        <v>Yes</v>
      </c>
      <c r="O203" s="110" t="str">
        <f>IF($B203="","",IF(VLOOKUP($B203,'RouteDetail&amp;ReductionPrioritySr'!$B$5:$T$566,'Route_Detail&amp;Reduction_Priority'!O$1,FALSE)="","",VLOOKUP($B203,'RouteDetail&amp;ReductionPrioritySr'!$B$5:$T$566,'Route_Detail&amp;Reduction_Priority'!O$1,FALSE)))</f>
        <v>Peak</v>
      </c>
      <c r="P203" s="365" t="str">
        <f>IF($B203="","",IF(VLOOKUP($B203,'RouteDetail&amp;ReductionPrioritySr'!$B$5:$T$566,'Route_Detail&amp;Reduction_Priority'!P$1,FALSE)="","",VLOOKUP($B203,'RouteDetail&amp;ReductionPrioritySr'!$B$5:$T$566,'Route_Detail&amp;Reduction_Priority'!P$1,FALSE)))</f>
        <v>Peak</v>
      </c>
      <c r="Q203" s="112" t="str">
        <f>IF($B203="","",IF(VLOOKUP($B203,'RouteDetail&amp;ReductionPrioritySr'!$B$5:$T$566,'Route_Detail&amp;Reduction_Priority'!Q$1,FALSE)="","",VLOOKUP($B203,'RouteDetail&amp;ReductionPrioritySr'!$B$5:$T$566,'Route_Detail&amp;Reduction_Priority'!Q$1,FALSE)))</f>
        <v>Peak</v>
      </c>
      <c r="R203" s="110" t="str">
        <f>IF($B203="","",IF(VLOOKUP($B203,'RouteDetail&amp;ReductionPrioritySr'!$B$5:$T$566,'Route_Detail&amp;Reduction_Priority'!R$1,FALSE)="","",VLOOKUP($B203,'RouteDetail&amp;ReductionPrioritySr'!$B$5:$T$566,'Route_Detail&amp;Reduction_Priority'!R$1,FALSE)))</f>
        <v>-</v>
      </c>
      <c r="S203" s="365" t="str">
        <f>IF($B203="","",IF(VLOOKUP($B203,'RouteDetail&amp;ReductionPrioritySr'!$B$5:$T$566,'Route_Detail&amp;Reduction_Priority'!S$1,FALSE)="","",VLOOKUP($B203,'RouteDetail&amp;ReductionPrioritySr'!$B$5:$T$566,'Route_Detail&amp;Reduction_Priority'!S$1,FALSE)))</f>
        <v>-</v>
      </c>
      <c r="T203" s="363" t="str">
        <f>IF($B203="","",IF(VLOOKUP($B203,'RouteDetail&amp;ReductionPrioritySr'!$B$5:$T$566,'Route_Detail&amp;Reduction_Priority'!T$1,FALSE)="","",VLOOKUP($B203,'RouteDetail&amp;ReductionPrioritySr'!$B$5:$T$566,'Route_Detail&amp;Reduction_Priority'!T$1,FALSE)))</f>
        <v>-</v>
      </c>
      <c r="U203" s="348" t="str">
        <f>IF($B203="","",IF(VLOOKUP($B203,'RouteDetail&amp;ReductionPrioritySr'!$B$5:$AT$566,'Route_Detail&amp;Reduction_Priority'!U$1,FALSE)="","",VLOOKUP($B203,'RouteDetail&amp;ReductionPrioritySr'!$B$5:$AT$566,'Route_Detail&amp;Reduction_Priority'!U$1,FALSE)))</f>
        <v>Unchanged</v>
      </c>
      <c r="V203" s="53" t="str">
        <f>IF($B203="","",IF(VLOOKUP($B203,'RouteDetail&amp;ReductionPrioritySr'!$B$5:$AT$566,'Route_Detail&amp;Reduction_Priority'!V$1,FALSE)=0,"",VLOOKUP($B203,'RouteDetail&amp;ReductionPrioritySr'!$B$5:$AT$566,'Route_Detail&amp;Reduction_Priority'!V$1,FALSE)))</f>
        <v/>
      </c>
      <c r="W203" s="358" t="str">
        <f>IF($B203="","",IF(VLOOKUP($B203,'RouteDetail&amp;ReductionPrioritySr'!$B$5:$AT$566,'Route_Detail&amp;Reduction_Priority'!W$1,FALSE)=0,"",VLOOKUP($B203,'RouteDetail&amp;ReductionPrioritySr'!$B$5:$AT$566,'Route_Detail&amp;Reduction_Priority'!W$1,FALSE)))</f>
        <v>N/A</v>
      </c>
      <c r="X203" s="397" t="str">
        <f>IF($B203="","",IF(VLOOKUP($B203,'RouteDetail&amp;ReductionPrioritySr'!$B$5:$AT$566,'Route_Detail&amp;Reduction_Priority'!X$1,FALSE)="","",VLOOKUP($B203,'RouteDetail&amp;ReductionPrioritySr'!$B$5:$AT$566,'Route_Detail&amp;Reduction_Priority'!X$1,FALSE)))</f>
        <v>Unchanged</v>
      </c>
      <c r="Y203" s="110" t="str">
        <f>IF($B203="","",IF(VLOOKUP($B203,'RouteDetail&amp;ReductionPrioritySr'!$B$5:$AT$566,'Route_Detail&amp;Reduction_Priority'!Y$1,FALSE)="","",VLOOKUP($B203,'RouteDetail&amp;ReductionPrioritySr'!$B$5:$AT$566,'Route_Detail&amp;Reduction_Priority'!Y$1,FALSE)))</f>
        <v/>
      </c>
      <c r="Z203" s="365" t="str">
        <f>IF($B203="","",IF(VLOOKUP($B203,'RouteDetail&amp;ReductionPrioritySr'!$B$5:$AT$566,'Route_Detail&amp;Reduction_Priority'!Z$1,FALSE)="","",VLOOKUP($B203,'RouteDetail&amp;ReductionPrioritySr'!$B$5:$AT$566,'Route_Detail&amp;Reduction_Priority'!Z$1,FALSE)))</f>
        <v/>
      </c>
      <c r="AA203" s="365" t="str">
        <f>IF($B203="","",IF(VLOOKUP($B203,'RouteDetail&amp;ReductionPrioritySr'!$B$5:$AT$566,'Route_Detail&amp;Reduction_Priority'!AA$1,FALSE)="","",VLOOKUP($B203,'RouteDetail&amp;ReductionPrioritySr'!$B$5:$AT$566,'Route_Detail&amp;Reduction_Priority'!AA$1,FALSE)))</f>
        <v/>
      </c>
      <c r="AB203" s="365" t="str">
        <f>IF($B203="","",IF(VLOOKUP($B203,'RouteDetail&amp;ReductionPrioritySr'!$B$5:$AT$566,'Route_Detail&amp;Reduction_Priority'!AB$1,FALSE)="","",VLOOKUP($B203,'RouteDetail&amp;ReductionPrioritySr'!$B$5:$AT$566,'Route_Detail&amp;Reduction_Priority'!AB$1,FALSE)))</f>
        <v/>
      </c>
      <c r="AC203" s="365" t="str">
        <f>IF($B203="","",IF(VLOOKUP($B203,'RouteDetail&amp;ReductionPrioritySr'!$B$5:$AT$566,'Route_Detail&amp;Reduction_Priority'!AC$1,FALSE)="","",VLOOKUP($B203,'RouteDetail&amp;ReductionPrioritySr'!$B$5:$AT$566,'Route_Detail&amp;Reduction_Priority'!AC$1,FALSE)))</f>
        <v/>
      </c>
      <c r="AD203" s="350" t="str">
        <f>IF($B203="","",IF(VLOOKUP($B203,'RouteDetail&amp;ReductionPrioritySr'!$B$5:$AT$566,'Route_Detail&amp;Reduction_Priority'!AD$1,FALSE)=0,"",VLOOKUP($B203,'RouteDetail&amp;ReductionPrioritySr'!$B$5:$AT$566,'Route_Detail&amp;Reduction_Priority'!AD$1,FALSE)))</f>
        <v/>
      </c>
      <c r="AE203" s="397" t="str">
        <f>IF($B203="","",IF(VLOOKUP($B203,'RouteDetail&amp;ReductionPrioritySr'!$B$5:$AT$566,'Route_Detail&amp;Reduction_Priority'!AE$1,FALSE)=0,"",VLOOKUP($B203,'RouteDetail&amp;ReductionPrioritySr'!$B$5:$AT$566,'Route_Detail&amp;Reduction_Priority'!AE$1,FALSE)))</f>
        <v/>
      </c>
    </row>
    <row r="204" spans="1:31" ht="15" customHeight="1" x14ac:dyDescent="0.25">
      <c r="A204">
        <v>182</v>
      </c>
      <c r="B204" s="110">
        <f>IF(HLOOKUP($C$3,'Route by Jurisdiction'!$A$1:$AP$214,A204,FALSE)="","",HLOOKUP($C$3,'Route by Jurisdiction'!$A$1:$AP$214,A204,FALSE))</f>
        <v>330</v>
      </c>
      <c r="C204" s="110" t="str">
        <f>IF($B204="","",IF(VLOOKUP($B204,'RouteDetail&amp;ReductionPrioritySr'!$B$5:$T$566,'Route_Detail&amp;Reduction_Priority'!C$1,FALSE)="","",VLOOKUP($B204,'RouteDetail&amp;ReductionPrioritySr'!$B$5:$T$566,'Route_Detail&amp;Reduction_Priority'!C$1,FALSE)))</f>
        <v>330</v>
      </c>
      <c r="D204" s="71" t="str">
        <f>IF($B204="","",IF(VLOOKUP($B204,'RouteDetail&amp;ReductionPrioritySr'!$B$5:$T$566,'Route_Detail&amp;Reduction_Priority'!D$1,FALSE)="","",VLOOKUP($B204,'RouteDetail&amp;ReductionPrioritySr'!$B$5:$T$566,'Route_Detail&amp;Reduction_Priority'!D$1,FALSE)))</f>
        <v>Shoreline CC - Lake City</v>
      </c>
      <c r="E204" s="170">
        <f>IF($B204="","",IF(VLOOKUP($B204,'RouteDetail&amp;ReductionPrioritySr'!$B$5:$T$566,'Route_Detail&amp;Reduction_Priority'!E$1,FALSE)="","",VLOOKUP($B204,'RouteDetail&amp;ReductionPrioritySr'!$B$5:$T$566,'Route_Detail&amp;Reduction_Priority'!E$1,FALSE)))</f>
        <v>21.3</v>
      </c>
      <c r="F204" s="162">
        <f>IF($B204="","",IF(VLOOKUP($B204,'RouteDetail&amp;ReductionPrioritySr'!$B$5:$T$566,'Route_Detail&amp;Reduction_Priority'!F$1,FALSE)="","",VLOOKUP($B204,'RouteDetail&amp;ReductionPrioritySr'!$B$5:$T$566,'Route_Detail&amp;Reduction_Priority'!F$1,FALSE)))</f>
        <v>4.7</v>
      </c>
      <c r="G204" s="162" t="str">
        <f>IF($B204="","",IF(VLOOKUP($B204,'RouteDetail&amp;ReductionPrioritySr'!$B$5:$T$566,'Route_Detail&amp;Reduction_Priority'!G$1,FALSE)="","",VLOOKUP($B204,'RouteDetail&amp;ReductionPrioritySr'!$B$5:$T$566,'Route_Detail&amp;Reduction_Priority'!G$1,FALSE)))</f>
        <v xml:space="preserve"> </v>
      </c>
      <c r="H204" s="162" t="str">
        <f>IF($B204="","",IF(VLOOKUP($B204,'RouteDetail&amp;ReductionPrioritySr'!$B$5:$T$566,'Route_Detail&amp;Reduction_Priority'!H$1,FALSE)="","",VLOOKUP($B204,'RouteDetail&amp;ReductionPrioritySr'!$B$5:$T$566,'Route_Detail&amp;Reduction_Priority'!H$1,FALSE)))</f>
        <v xml:space="preserve"> </v>
      </c>
      <c r="I204" s="162" t="str">
        <f>IF($B204="","",IF(VLOOKUP($B204,'RouteDetail&amp;ReductionPrioritySr'!$B$5:$T$566,'Route_Detail&amp;Reduction_Priority'!I$1,FALSE)="","",VLOOKUP($B204,'RouteDetail&amp;ReductionPrioritySr'!$B$5:$T$566,'Route_Detail&amp;Reduction_Priority'!I$1,FALSE)))</f>
        <v xml:space="preserve"> </v>
      </c>
      <c r="J204" s="171" t="str">
        <f>IF($B204="","",IF(VLOOKUP($B204,'RouteDetail&amp;ReductionPrioritySr'!$B$5:$T$566,'Route_Detail&amp;Reduction_Priority'!J$1,FALSE)="","",VLOOKUP($B204,'RouteDetail&amp;ReductionPrioritySr'!$B$5:$T$566,'Route_Detail&amp;Reduction_Priority'!J$1,FALSE)))</f>
        <v xml:space="preserve"> </v>
      </c>
      <c r="K204" s="62">
        <f>IF($B204="","",IF(VLOOKUP($B204,'RouteDetail&amp;ReductionPrioritySr'!$B$5:$T$566,'Route_Detail&amp;Reduction_Priority'!K$1,FALSE)="","",VLOOKUP($B204,'RouteDetail&amp;ReductionPrioritySr'!$B$5:$T$566,'Route_Detail&amp;Reduction_Priority'!K$1,FALSE)))</f>
        <v>95</v>
      </c>
      <c r="L204" s="62" t="str">
        <f>IF($B204="","",IF(VLOOKUP($B204,'RouteDetail&amp;ReductionPrioritySr'!$B$5:$T$566,'Route_Detail&amp;Reduction_Priority'!L$1,FALSE)="","",VLOOKUP($B204,'RouteDetail&amp;ReductionPrioritySr'!$B$5:$T$566,'Route_Detail&amp;Reduction_Priority'!L$1,FALSE)))</f>
        <v>Local</v>
      </c>
      <c r="M204" s="110" t="str">
        <f>IF($B204="","",IF(VLOOKUP($B204,'RouteDetail&amp;ReductionPrioritySr'!$B$5:$T$566,'Route_Detail&amp;Reduction_Priority'!M$1,FALSE)="","",VLOOKUP($B204,'RouteDetail&amp;ReductionPrioritySr'!$B$5:$T$566,'Route_Detail&amp;Reduction_Priority'!M$1,FALSE)))</f>
        <v/>
      </c>
      <c r="N204" s="112" t="str">
        <f>IF($B204="","",IF(VLOOKUP($B204,'RouteDetail&amp;ReductionPrioritySr'!$B$5:$T$566,'Route_Detail&amp;Reduction_Priority'!N$1,FALSE)="","",VLOOKUP($B204,'RouteDetail&amp;ReductionPrioritySr'!$B$5:$T$566,'Route_Detail&amp;Reduction_Priority'!N$1,FALSE)))</f>
        <v/>
      </c>
      <c r="O204" s="110" t="str">
        <f>IF($B204="","",IF(VLOOKUP($B204,'RouteDetail&amp;ReductionPrioritySr'!$B$5:$T$566,'Route_Detail&amp;Reduction_Priority'!O$1,FALSE)="","",VLOOKUP($B204,'RouteDetail&amp;ReductionPrioritySr'!$B$5:$T$566,'Route_Detail&amp;Reduction_Priority'!O$1,FALSE)))</f>
        <v>At</v>
      </c>
      <c r="P204" s="365" t="str">
        <f>IF($B204="","",IF(VLOOKUP($B204,'RouteDetail&amp;ReductionPrioritySr'!$B$5:$T$566,'Route_Detail&amp;Reduction_Priority'!P$1,FALSE)="","",VLOOKUP($B204,'RouteDetail&amp;ReductionPrioritySr'!$B$5:$T$566,'Route_Detail&amp;Reduction_Priority'!P$1,FALSE)))</f>
        <v>Below</v>
      </c>
      <c r="Q204" s="112" t="str">
        <f>IF($B204="","",IF(VLOOKUP($B204,'RouteDetail&amp;ReductionPrioritySr'!$B$5:$T$566,'Route_Detail&amp;Reduction_Priority'!Q$1,FALSE)="","",VLOOKUP($B204,'RouteDetail&amp;ReductionPrioritySr'!$B$5:$T$566,'Route_Detail&amp;Reduction_Priority'!Q$1,FALSE)))</f>
        <v>At</v>
      </c>
      <c r="R204" s="110">
        <f>IF($B204="","",IF(VLOOKUP($B204,'RouteDetail&amp;ReductionPrioritySr'!$B$5:$T$566,'Route_Detail&amp;Reduction_Priority'!R$1,FALSE)="","",VLOOKUP($B204,'RouteDetail&amp;ReductionPrioritySr'!$B$5:$T$566,'Route_Detail&amp;Reduction_Priority'!R$1,FALSE)))</f>
        <v>3</v>
      </c>
      <c r="S204" s="365" t="str">
        <f>IF($B204="","",IF(VLOOKUP($B204,'RouteDetail&amp;ReductionPrioritySr'!$B$5:$T$566,'Route_Detail&amp;Reduction_Priority'!S$1,FALSE)="","",VLOOKUP($B204,'RouteDetail&amp;ReductionPrioritySr'!$B$5:$T$566,'Route_Detail&amp;Reduction_Priority'!S$1,FALSE)))</f>
        <v>-</v>
      </c>
      <c r="T204" s="363" t="str">
        <f>IF($B204="","",IF(VLOOKUP($B204,'RouteDetail&amp;ReductionPrioritySr'!$B$5:$T$566,'Route_Detail&amp;Reduction_Priority'!T$1,FALSE)="","",VLOOKUP($B204,'RouteDetail&amp;ReductionPrioritySr'!$B$5:$T$566,'Route_Detail&amp;Reduction_Priority'!T$1,FALSE)))</f>
        <v>-</v>
      </c>
      <c r="U204" s="348" t="str">
        <f>IF($B204="","",IF(VLOOKUP($B204,'RouteDetail&amp;ReductionPrioritySr'!$B$5:$AT$566,'Route_Detail&amp;Reduction_Priority'!U$1,FALSE)="","",VLOOKUP($B204,'RouteDetail&amp;ReductionPrioritySr'!$B$5:$AT$566,'Route_Detail&amp;Reduction_Priority'!U$1,FALSE)))</f>
        <v>Unchanged</v>
      </c>
      <c r="V204" s="53" t="str">
        <f>IF($B204="","",IF(VLOOKUP($B204,'RouteDetail&amp;ReductionPrioritySr'!$B$5:$AT$566,'Route_Detail&amp;Reduction_Priority'!V$1,FALSE)=0,"",VLOOKUP($B204,'RouteDetail&amp;ReductionPrioritySr'!$B$5:$AT$566,'Route_Detail&amp;Reduction_Priority'!V$1,FALSE)))</f>
        <v/>
      </c>
      <c r="W204" s="358" t="str">
        <f>IF($B204="","",IF(VLOOKUP($B204,'RouteDetail&amp;ReductionPrioritySr'!$B$5:$AT$566,'Route_Detail&amp;Reduction_Priority'!W$1,FALSE)=0,"",VLOOKUP($B204,'RouteDetail&amp;ReductionPrioritySr'!$B$5:$AT$566,'Route_Detail&amp;Reduction_Priority'!W$1,FALSE)))</f>
        <v>N/A</v>
      </c>
      <c r="X204" s="397" t="str">
        <f>IF($B204="","",IF(VLOOKUP($B204,'RouteDetail&amp;ReductionPrioritySr'!$B$5:$AT$566,'Route_Detail&amp;Reduction_Priority'!X$1,FALSE)="","",VLOOKUP($B204,'RouteDetail&amp;ReductionPrioritySr'!$B$5:$AT$566,'Route_Detail&amp;Reduction_Priority'!X$1,FALSE)))</f>
        <v>Unchanged</v>
      </c>
      <c r="Y204" s="110">
        <f>IF($B204="","",IF(VLOOKUP($B204,'RouteDetail&amp;ReductionPrioritySr'!$B$5:$AT$566,'Route_Detail&amp;Reduction_Priority'!Y$1,FALSE)="","",VLOOKUP($B204,'RouteDetail&amp;ReductionPrioritySr'!$B$5:$AT$566,'Route_Detail&amp;Reduction_Priority'!Y$1,FALSE)))</f>
        <v>60</v>
      </c>
      <c r="Z204" s="365">
        <f>IF($B204="","",IF(VLOOKUP($B204,'RouteDetail&amp;ReductionPrioritySr'!$B$5:$AT$566,'Route_Detail&amp;Reduction_Priority'!Z$1,FALSE)="","",VLOOKUP($B204,'RouteDetail&amp;ReductionPrioritySr'!$B$5:$AT$566,'Route_Detail&amp;Reduction_Priority'!Z$1,FALSE)))</f>
        <v>60</v>
      </c>
      <c r="AA204" s="365" t="str">
        <f>IF($B204="","",IF(VLOOKUP($B204,'RouteDetail&amp;ReductionPrioritySr'!$B$5:$AT$566,'Route_Detail&amp;Reduction_Priority'!AA$1,FALSE)="","",VLOOKUP($B204,'RouteDetail&amp;ReductionPrioritySr'!$B$5:$AT$566,'Route_Detail&amp;Reduction_Priority'!AA$1,FALSE)))</f>
        <v/>
      </c>
      <c r="AB204" s="365" t="str">
        <f>IF($B204="","",IF(VLOOKUP($B204,'RouteDetail&amp;ReductionPrioritySr'!$B$5:$AT$566,'Route_Detail&amp;Reduction_Priority'!AB$1,FALSE)="","",VLOOKUP($B204,'RouteDetail&amp;ReductionPrioritySr'!$B$5:$AT$566,'Route_Detail&amp;Reduction_Priority'!AB$1,FALSE)))</f>
        <v/>
      </c>
      <c r="AC204" s="365" t="str">
        <f>IF($B204="","",IF(VLOOKUP($B204,'RouteDetail&amp;ReductionPrioritySr'!$B$5:$AT$566,'Route_Detail&amp;Reduction_Priority'!AC$1,FALSE)="","",VLOOKUP($B204,'RouteDetail&amp;ReductionPrioritySr'!$B$5:$AT$566,'Route_Detail&amp;Reduction_Priority'!AC$1,FALSE)))</f>
        <v/>
      </c>
      <c r="AD204" s="350" t="str">
        <f>IF($B204="","",IF(VLOOKUP($B204,'RouteDetail&amp;ReductionPrioritySr'!$B$5:$AT$566,'Route_Detail&amp;Reduction_Priority'!AD$1,FALSE)=0,"",VLOOKUP($B204,'RouteDetail&amp;ReductionPrioritySr'!$B$5:$AT$566,'Route_Detail&amp;Reduction_Priority'!AD$1,FALSE)))</f>
        <v>Before 7:00 PM</v>
      </c>
      <c r="AE204" s="397" t="str">
        <f>IF($B204="","",IF(VLOOKUP($B204,'RouteDetail&amp;ReductionPrioritySr'!$B$5:$AT$566,'Route_Detail&amp;Reduction_Priority'!AE$1,FALSE)=0,"",VLOOKUP($B204,'RouteDetail&amp;ReductionPrioritySr'!$B$5:$AT$566,'Route_Detail&amp;Reduction_Priority'!AE$1,FALSE)))</f>
        <v/>
      </c>
    </row>
    <row r="205" spans="1:31" ht="15" customHeight="1" x14ac:dyDescent="0.25">
      <c r="A205">
        <v>183</v>
      </c>
      <c r="B205" s="110">
        <f>IF(HLOOKUP($C$3,'Route by Jurisdiction'!$A$1:$AP$214,A205,FALSE)="","",HLOOKUP($C$3,'Route by Jurisdiction'!$A$1:$AP$214,A205,FALSE))</f>
        <v>331</v>
      </c>
      <c r="C205" s="110" t="str">
        <f>IF($B205="","",IF(VLOOKUP($B205,'RouteDetail&amp;ReductionPrioritySr'!$B$5:$T$566,'Route_Detail&amp;Reduction_Priority'!C$1,FALSE)="","",VLOOKUP($B205,'RouteDetail&amp;ReductionPrioritySr'!$B$5:$T$566,'Route_Detail&amp;Reduction_Priority'!C$1,FALSE)))</f>
        <v>331</v>
      </c>
      <c r="D205" s="71" t="str">
        <f>IF($B205="","",IF(VLOOKUP($B205,'RouteDetail&amp;ReductionPrioritySr'!$B$5:$T$566,'Route_Detail&amp;Reduction_Priority'!D$1,FALSE)="","",VLOOKUP($B205,'RouteDetail&amp;ReductionPrioritySr'!$B$5:$T$566,'Route_Detail&amp;Reduction_Priority'!D$1,FALSE)))</f>
        <v>Shoreline CC - Kenmore</v>
      </c>
      <c r="E205" s="170">
        <f>IF($B205="","",IF(VLOOKUP($B205,'RouteDetail&amp;ReductionPrioritySr'!$B$5:$T$566,'Route_Detail&amp;Reduction_Priority'!E$1,FALSE)="","",VLOOKUP($B205,'RouteDetail&amp;ReductionPrioritySr'!$B$5:$T$566,'Route_Detail&amp;Reduction_Priority'!E$1,FALSE)))</f>
        <v>18.899999999999999</v>
      </c>
      <c r="F205" s="162">
        <f>IF($B205="","",IF(VLOOKUP($B205,'RouteDetail&amp;ReductionPrioritySr'!$B$5:$T$566,'Route_Detail&amp;Reduction_Priority'!F$1,FALSE)="","",VLOOKUP($B205,'RouteDetail&amp;ReductionPrioritySr'!$B$5:$T$566,'Route_Detail&amp;Reduction_Priority'!F$1,FALSE)))</f>
        <v>6.7</v>
      </c>
      <c r="G205" s="162">
        <f>IF($B205="","",IF(VLOOKUP($B205,'RouteDetail&amp;ReductionPrioritySr'!$B$5:$T$566,'Route_Detail&amp;Reduction_Priority'!G$1,FALSE)="","",VLOOKUP($B205,'RouteDetail&amp;ReductionPrioritySr'!$B$5:$T$566,'Route_Detail&amp;Reduction_Priority'!G$1,FALSE)))</f>
        <v>20.8</v>
      </c>
      <c r="H205" s="162">
        <f>IF($B205="","",IF(VLOOKUP($B205,'RouteDetail&amp;ReductionPrioritySr'!$B$5:$T$566,'Route_Detail&amp;Reduction_Priority'!H$1,FALSE)="","",VLOOKUP($B205,'RouteDetail&amp;ReductionPrioritySr'!$B$5:$T$566,'Route_Detail&amp;Reduction_Priority'!H$1,FALSE)))</f>
        <v>6.7</v>
      </c>
      <c r="I205" s="162">
        <f>IF($B205="","",IF(VLOOKUP($B205,'RouteDetail&amp;ReductionPrioritySr'!$B$5:$T$566,'Route_Detail&amp;Reduction_Priority'!I$1,FALSE)="","",VLOOKUP($B205,'RouteDetail&amp;ReductionPrioritySr'!$B$5:$T$566,'Route_Detail&amp;Reduction_Priority'!I$1,FALSE)))</f>
        <v>9.5</v>
      </c>
      <c r="J205" s="171">
        <f>IF($B205="","",IF(VLOOKUP($B205,'RouteDetail&amp;ReductionPrioritySr'!$B$5:$T$566,'Route_Detail&amp;Reduction_Priority'!J$1,FALSE)="","",VLOOKUP($B205,'RouteDetail&amp;ReductionPrioritySr'!$B$5:$T$566,'Route_Detail&amp;Reduction_Priority'!J$1,FALSE)))</f>
        <v>2.9</v>
      </c>
      <c r="K205" s="62">
        <f>IF($B205="","",IF(VLOOKUP($B205,'RouteDetail&amp;ReductionPrioritySr'!$B$5:$T$566,'Route_Detail&amp;Reduction_Priority'!K$1,FALSE)="","",VLOOKUP($B205,'RouteDetail&amp;ReductionPrioritySr'!$B$5:$T$566,'Route_Detail&amp;Reduction_Priority'!K$1,FALSE)))</f>
        <v>44</v>
      </c>
      <c r="L205" s="62" t="str">
        <f>IF($B205="","",IF(VLOOKUP($B205,'RouteDetail&amp;ReductionPrioritySr'!$B$5:$T$566,'Route_Detail&amp;Reduction_Priority'!L$1,FALSE)="","",VLOOKUP($B205,'RouteDetail&amp;ReductionPrioritySr'!$B$5:$T$566,'Route_Detail&amp;Reduction_Priority'!L$1,FALSE)))</f>
        <v>Local</v>
      </c>
      <c r="M205" s="110" t="str">
        <f>IF($B205="","",IF(VLOOKUP($B205,'RouteDetail&amp;ReductionPrioritySr'!$B$5:$T$566,'Route_Detail&amp;Reduction_Priority'!M$1,FALSE)="","",VLOOKUP($B205,'RouteDetail&amp;ReductionPrioritySr'!$B$5:$T$566,'Route_Detail&amp;Reduction_Priority'!M$1,FALSE)))</f>
        <v/>
      </c>
      <c r="N205" s="112" t="str">
        <f>IF($B205="","",IF(VLOOKUP($B205,'RouteDetail&amp;ReductionPrioritySr'!$B$5:$T$566,'Route_Detail&amp;Reduction_Priority'!N$1,FALSE)="","",VLOOKUP($B205,'RouteDetail&amp;ReductionPrioritySr'!$B$5:$T$566,'Route_Detail&amp;Reduction_Priority'!N$1,FALSE)))</f>
        <v/>
      </c>
      <c r="O205" s="110" t="str">
        <f>IF($B205="","",IF(VLOOKUP($B205,'RouteDetail&amp;ReductionPrioritySr'!$B$5:$T$566,'Route_Detail&amp;Reduction_Priority'!O$1,FALSE)="","",VLOOKUP($B205,'RouteDetail&amp;ReductionPrioritySr'!$B$5:$T$566,'Route_Detail&amp;Reduction_Priority'!O$1,FALSE)))</f>
        <v>At</v>
      </c>
      <c r="P205" s="365" t="str">
        <f>IF($B205="","",IF(VLOOKUP($B205,'RouteDetail&amp;ReductionPrioritySr'!$B$5:$T$566,'Route_Detail&amp;Reduction_Priority'!P$1,FALSE)="","",VLOOKUP($B205,'RouteDetail&amp;ReductionPrioritySr'!$B$5:$T$566,'Route_Detail&amp;Reduction_Priority'!P$1,FALSE)))</f>
        <v>At</v>
      </c>
      <c r="Q205" s="112" t="str">
        <f>IF($B205="","",IF(VLOOKUP($B205,'RouteDetail&amp;ReductionPrioritySr'!$B$5:$T$566,'Route_Detail&amp;Reduction_Priority'!Q$1,FALSE)="","",VLOOKUP($B205,'RouteDetail&amp;ReductionPrioritySr'!$B$5:$T$566,'Route_Detail&amp;Reduction_Priority'!Q$1,FALSE)))</f>
        <v>Above</v>
      </c>
      <c r="R205" s="110" t="str">
        <f>IF($B205="","",IF(VLOOKUP($B205,'RouteDetail&amp;ReductionPrioritySr'!$B$5:$T$566,'Route_Detail&amp;Reduction_Priority'!R$1,FALSE)="","",VLOOKUP($B205,'RouteDetail&amp;ReductionPrioritySr'!$B$5:$T$566,'Route_Detail&amp;Reduction_Priority'!R$1,FALSE)))</f>
        <v>-</v>
      </c>
      <c r="S205" s="365" t="str">
        <f>IF($B205="","",IF(VLOOKUP($B205,'RouteDetail&amp;ReductionPrioritySr'!$B$5:$T$566,'Route_Detail&amp;Reduction_Priority'!S$1,FALSE)="","",VLOOKUP($B205,'RouteDetail&amp;ReductionPrioritySr'!$B$5:$T$566,'Route_Detail&amp;Reduction_Priority'!S$1,FALSE)))</f>
        <v>-</v>
      </c>
      <c r="T205" s="363">
        <f>IF($B205="","",IF(VLOOKUP($B205,'RouteDetail&amp;ReductionPrioritySr'!$B$5:$T$566,'Route_Detail&amp;Reduction_Priority'!T$1,FALSE)="","",VLOOKUP($B205,'RouteDetail&amp;ReductionPrioritySr'!$B$5:$T$566,'Route_Detail&amp;Reduction_Priority'!T$1,FALSE)))</f>
        <v>1</v>
      </c>
      <c r="U205" s="348" t="str">
        <f>IF($B205="","",IF(VLOOKUP($B205,'RouteDetail&amp;ReductionPrioritySr'!$B$5:$AT$566,'Route_Detail&amp;Reduction_Priority'!U$1,FALSE)="","",VLOOKUP($B205,'RouteDetail&amp;ReductionPrioritySr'!$B$5:$AT$566,'Route_Detail&amp;Reduction_Priority'!U$1,FALSE)))</f>
        <v>Revised</v>
      </c>
      <c r="V205" s="53" t="str">
        <f>IF($B205="","",IF(VLOOKUP($B205,'RouteDetail&amp;ReductionPrioritySr'!$B$5:$AT$566,'Route_Detail&amp;Reduction_Priority'!V$1,FALSE)=0,"",VLOOKUP($B205,'RouteDetail&amp;ReductionPrioritySr'!$B$5:$AT$566,'Route_Detail&amp;Reduction_Priority'!V$1,FALSE)))</f>
        <v>Low performing</v>
      </c>
      <c r="W205" s="358">
        <f>IF($B205="","",IF(VLOOKUP($B205,'RouteDetail&amp;ReductionPrioritySr'!$B$5:$AT$566,'Route_Detail&amp;Reduction_Priority'!W$1,FALSE)=0,"",VLOOKUP($B205,'RouteDetail&amp;ReductionPrioritySr'!$B$5:$AT$566,'Route_Detail&amp;Reduction_Priority'!W$1,FALSE)))</f>
        <v>41883</v>
      </c>
      <c r="X205" s="397" t="str">
        <f>IF($B205="","",IF(VLOOKUP($B205,'RouteDetail&amp;ReductionPrioritySr'!$B$5:$AT$566,'Route_Detail&amp;Reduction_Priority'!X$1,FALSE)="","",VLOOKUP($B205,'RouteDetail&amp;ReductionPrioritySr'!$B$5:$AT$566,'Route_Detail&amp;Reduction_Priority'!X$1,FALSE)))</f>
        <v>End service earlier.</v>
      </c>
      <c r="Y205" s="110">
        <f>IF($B205="","",IF(VLOOKUP($B205,'RouteDetail&amp;ReductionPrioritySr'!$B$5:$AT$566,'Route_Detail&amp;Reduction_Priority'!Y$1,FALSE)="","",VLOOKUP($B205,'RouteDetail&amp;ReductionPrioritySr'!$B$5:$AT$566,'Route_Detail&amp;Reduction_Priority'!Y$1,FALSE)))</f>
        <v>30</v>
      </c>
      <c r="Z205" s="365">
        <f>IF($B205="","",IF(VLOOKUP($B205,'RouteDetail&amp;ReductionPrioritySr'!$B$5:$AT$566,'Route_Detail&amp;Reduction_Priority'!Z$1,FALSE)="","",VLOOKUP($B205,'RouteDetail&amp;ReductionPrioritySr'!$B$5:$AT$566,'Route_Detail&amp;Reduction_Priority'!Z$1,FALSE)))</f>
        <v>30</v>
      </c>
      <c r="AA205" s="365" t="str">
        <f>IF($B205="","",IF(VLOOKUP($B205,'RouteDetail&amp;ReductionPrioritySr'!$B$5:$AT$566,'Route_Detail&amp;Reduction_Priority'!AA$1,FALSE)="","",VLOOKUP($B205,'RouteDetail&amp;ReductionPrioritySr'!$B$5:$AT$566,'Route_Detail&amp;Reduction_Priority'!AA$1,FALSE)))</f>
        <v>-</v>
      </c>
      <c r="AB205" s="365">
        <f>IF($B205="","",IF(VLOOKUP($B205,'RouteDetail&amp;ReductionPrioritySr'!$B$5:$AT$566,'Route_Detail&amp;Reduction_Priority'!AB$1,FALSE)="","",VLOOKUP($B205,'RouteDetail&amp;ReductionPrioritySr'!$B$5:$AT$566,'Route_Detail&amp;Reduction_Priority'!AB$1,FALSE)))</f>
        <v>30</v>
      </c>
      <c r="AC205" s="365">
        <f>IF($B205="","",IF(VLOOKUP($B205,'RouteDetail&amp;ReductionPrioritySr'!$B$5:$AT$566,'Route_Detail&amp;Reduction_Priority'!AC$1,FALSE)="","",VLOOKUP($B205,'RouteDetail&amp;ReductionPrioritySr'!$B$5:$AT$566,'Route_Detail&amp;Reduction_Priority'!AC$1,FALSE)))</f>
        <v>60</v>
      </c>
      <c r="AD205" s="350" t="str">
        <f>IF($B205="","",IF(VLOOKUP($B205,'RouteDetail&amp;ReductionPrioritySr'!$B$5:$AT$566,'Route_Detail&amp;Reduction_Priority'!AD$1,FALSE)=0,"",VLOOKUP($B205,'RouteDetail&amp;ReductionPrioritySr'!$B$5:$AT$566,'Route_Detail&amp;Reduction_Priority'!AD$1,FALSE)))</f>
        <v>Before 7:00 PM</v>
      </c>
      <c r="AE205" s="397" t="str">
        <f>IF($B205="","",IF(VLOOKUP($B205,'RouteDetail&amp;ReductionPrioritySr'!$B$5:$AT$566,'Route_Detail&amp;Reduction_Priority'!AE$1,FALSE)=0,"",VLOOKUP($B205,'RouteDetail&amp;ReductionPrioritySr'!$B$5:$AT$566,'Route_Detail&amp;Reduction_Priority'!AE$1,FALSE)))</f>
        <v xml:space="preserve">After 7:00 PM, use the following services to make connections at Northgate Transit Center:
At Shoreline Community College use Route 345.
At Aurora Village Transit Center, use Route 346.
In Mountlake Terrace, use Route 347.
In Kenmore and Lake Forest Park, use Sound Transit Route 522 to routes 41 or 75. 
</v>
      </c>
    </row>
    <row r="206" spans="1:31" ht="15" customHeight="1" x14ac:dyDescent="0.25">
      <c r="A206">
        <v>184</v>
      </c>
      <c r="B206" s="110">
        <f>IF(HLOOKUP($C$3,'Route by Jurisdiction'!$A$1:$AP$214,A206,FALSE)="","",HLOOKUP($C$3,'Route by Jurisdiction'!$A$1:$AP$214,A206,FALSE))</f>
        <v>342</v>
      </c>
      <c r="C206" s="110" t="str">
        <f>IF($B206="","",IF(VLOOKUP($B206,'RouteDetail&amp;ReductionPrioritySr'!$B$5:$T$566,'Route_Detail&amp;Reduction_Priority'!C$1,FALSE)="","",VLOOKUP($B206,'RouteDetail&amp;ReductionPrioritySr'!$B$5:$T$566,'Route_Detail&amp;Reduction_Priority'!C$1,FALSE)))</f>
        <v>342</v>
      </c>
      <c r="D206" s="71" t="str">
        <f>IF($B206="","",IF(VLOOKUP($B206,'RouteDetail&amp;ReductionPrioritySr'!$B$5:$T$566,'Route_Detail&amp;Reduction_Priority'!D$1,FALSE)="","",VLOOKUP($B206,'RouteDetail&amp;ReductionPrioritySr'!$B$5:$T$566,'Route_Detail&amp;Reduction_Priority'!D$1,FALSE)))</f>
        <v>Shoreline - Bellevue TC - Renton</v>
      </c>
      <c r="E206" s="170">
        <f>IF($B206="","",IF(VLOOKUP($B206,'RouteDetail&amp;ReductionPrioritySr'!$B$5:$T$566,'Route_Detail&amp;Reduction_Priority'!E$1,FALSE)="","",VLOOKUP($B206,'RouteDetail&amp;ReductionPrioritySr'!$B$5:$T$566,'Route_Detail&amp;Reduction_Priority'!E$1,FALSE)))</f>
        <v>18.7</v>
      </c>
      <c r="F206" s="162">
        <f>IF($B206="","",IF(VLOOKUP($B206,'RouteDetail&amp;ReductionPrioritySr'!$B$5:$T$566,'Route_Detail&amp;Reduction_Priority'!F$1,FALSE)="","",VLOOKUP($B206,'RouteDetail&amp;ReductionPrioritySr'!$B$5:$T$566,'Route_Detail&amp;Reduction_Priority'!F$1,FALSE)))</f>
        <v>10.199999999999999</v>
      </c>
      <c r="G206" s="162" t="str">
        <f>IF($B206="","",IF(VLOOKUP($B206,'RouteDetail&amp;ReductionPrioritySr'!$B$5:$T$566,'Route_Detail&amp;Reduction_Priority'!G$1,FALSE)="","",VLOOKUP($B206,'RouteDetail&amp;ReductionPrioritySr'!$B$5:$T$566,'Route_Detail&amp;Reduction_Priority'!G$1,FALSE)))</f>
        <v xml:space="preserve"> </v>
      </c>
      <c r="H206" s="162" t="str">
        <f>IF($B206="","",IF(VLOOKUP($B206,'RouteDetail&amp;ReductionPrioritySr'!$B$5:$T$566,'Route_Detail&amp;Reduction_Priority'!H$1,FALSE)="","",VLOOKUP($B206,'RouteDetail&amp;ReductionPrioritySr'!$B$5:$T$566,'Route_Detail&amp;Reduction_Priority'!H$1,FALSE)))</f>
        <v xml:space="preserve"> </v>
      </c>
      <c r="I206" s="162" t="str">
        <f>IF($B206="","",IF(VLOOKUP($B206,'RouteDetail&amp;ReductionPrioritySr'!$B$5:$T$566,'Route_Detail&amp;Reduction_Priority'!I$1,FALSE)="","",VLOOKUP($B206,'RouteDetail&amp;ReductionPrioritySr'!$B$5:$T$566,'Route_Detail&amp;Reduction_Priority'!I$1,FALSE)))</f>
        <v xml:space="preserve"> </v>
      </c>
      <c r="J206" s="171" t="str">
        <f>IF($B206="","",IF(VLOOKUP($B206,'RouteDetail&amp;ReductionPrioritySr'!$B$5:$T$566,'Route_Detail&amp;Reduction_Priority'!J$1,FALSE)="","",VLOOKUP($B206,'RouteDetail&amp;ReductionPrioritySr'!$B$5:$T$566,'Route_Detail&amp;Reduction_Priority'!J$1,FALSE)))</f>
        <v xml:space="preserve"> </v>
      </c>
      <c r="K206" s="62" t="str">
        <f>IF($B206="","",IF(VLOOKUP($B206,'RouteDetail&amp;ReductionPrioritySr'!$B$5:$T$566,'Route_Detail&amp;Reduction_Priority'!K$1,FALSE)="","",VLOOKUP($B206,'RouteDetail&amp;ReductionPrioritySr'!$B$5:$T$566,'Route_Detail&amp;Reduction_Priority'!K$1,FALSE)))</f>
        <v>Peak</v>
      </c>
      <c r="L206" s="62" t="str">
        <f>IF($B206="","",IF(VLOOKUP($B206,'RouteDetail&amp;ReductionPrioritySr'!$B$5:$T$566,'Route_Detail&amp;Reduction_Priority'!L$1,FALSE)="","",VLOOKUP($B206,'RouteDetail&amp;ReductionPrioritySr'!$B$5:$T$566,'Route_Detail&amp;Reduction_Priority'!L$1,FALSE)))</f>
        <v>Peak</v>
      </c>
      <c r="M206" s="110" t="str">
        <f>IF($B206="","",IF(VLOOKUP($B206,'RouteDetail&amp;ReductionPrioritySr'!$B$5:$T$566,'Route_Detail&amp;Reduction_Priority'!M$1,FALSE)="","",VLOOKUP($B206,'RouteDetail&amp;ReductionPrioritySr'!$B$5:$T$566,'Route_Detail&amp;Reduction_Priority'!M$1,FALSE)))</f>
        <v>Yes</v>
      </c>
      <c r="N206" s="112" t="str">
        <f>IF($B206="","",IF(VLOOKUP($B206,'RouteDetail&amp;ReductionPrioritySr'!$B$5:$T$566,'Route_Detail&amp;Reduction_Priority'!N$1,FALSE)="","",VLOOKUP($B206,'RouteDetail&amp;ReductionPrioritySr'!$B$5:$T$566,'Route_Detail&amp;Reduction_Priority'!N$1,FALSE)))</f>
        <v>No</v>
      </c>
      <c r="O206" s="110" t="str">
        <f>IF($B206="","",IF(VLOOKUP($B206,'RouteDetail&amp;ReductionPrioritySr'!$B$5:$T$566,'Route_Detail&amp;Reduction_Priority'!O$1,FALSE)="","",VLOOKUP($B206,'RouteDetail&amp;ReductionPrioritySr'!$B$5:$T$566,'Route_Detail&amp;Reduction_Priority'!O$1,FALSE)))</f>
        <v>Peak</v>
      </c>
      <c r="P206" s="365" t="str">
        <f>IF($B206="","",IF(VLOOKUP($B206,'RouteDetail&amp;ReductionPrioritySr'!$B$5:$T$566,'Route_Detail&amp;Reduction_Priority'!P$1,FALSE)="","",VLOOKUP($B206,'RouteDetail&amp;ReductionPrioritySr'!$B$5:$T$566,'Route_Detail&amp;Reduction_Priority'!P$1,FALSE)))</f>
        <v>Peak</v>
      </c>
      <c r="Q206" s="112" t="str">
        <f>IF($B206="","",IF(VLOOKUP($B206,'RouteDetail&amp;ReductionPrioritySr'!$B$5:$T$566,'Route_Detail&amp;Reduction_Priority'!Q$1,FALSE)="","",VLOOKUP($B206,'RouteDetail&amp;ReductionPrioritySr'!$B$5:$T$566,'Route_Detail&amp;Reduction_Priority'!Q$1,FALSE)))</f>
        <v>Peak</v>
      </c>
      <c r="R206" s="110" t="str">
        <f>IF($B206="","",IF(VLOOKUP($B206,'RouteDetail&amp;ReductionPrioritySr'!$B$5:$T$566,'Route_Detail&amp;Reduction_Priority'!R$1,FALSE)="","",VLOOKUP($B206,'RouteDetail&amp;ReductionPrioritySr'!$B$5:$T$566,'Route_Detail&amp;Reduction_Priority'!R$1,FALSE)))</f>
        <v>-</v>
      </c>
      <c r="S206" s="365" t="str">
        <f>IF($B206="","",IF(VLOOKUP($B206,'RouteDetail&amp;ReductionPrioritySr'!$B$5:$T$566,'Route_Detail&amp;Reduction_Priority'!S$1,FALSE)="","",VLOOKUP($B206,'RouteDetail&amp;ReductionPrioritySr'!$B$5:$T$566,'Route_Detail&amp;Reduction_Priority'!S$1,FALSE)))</f>
        <v>-</v>
      </c>
      <c r="T206" s="363" t="str">
        <f>IF($B206="","",IF(VLOOKUP($B206,'RouteDetail&amp;ReductionPrioritySr'!$B$5:$T$566,'Route_Detail&amp;Reduction_Priority'!T$1,FALSE)="","",VLOOKUP($B206,'RouteDetail&amp;ReductionPrioritySr'!$B$5:$T$566,'Route_Detail&amp;Reduction_Priority'!T$1,FALSE)))</f>
        <v>-</v>
      </c>
      <c r="U206" s="348" t="str">
        <f>IF($B206="","",IF(VLOOKUP($B206,'RouteDetail&amp;ReductionPrioritySr'!$B$5:$AT$566,'Route_Detail&amp;Reduction_Priority'!U$1,FALSE)="","",VLOOKUP($B206,'RouteDetail&amp;ReductionPrioritySr'!$B$5:$AT$566,'Route_Detail&amp;Reduction_Priority'!U$1,FALSE)))</f>
        <v>Revised</v>
      </c>
      <c r="V206" s="53" t="str">
        <f>IF($B206="","",IF(VLOOKUP($B206,'RouteDetail&amp;ReductionPrioritySr'!$B$5:$AT$566,'Route_Detail&amp;Reduction_Priority'!V$1,FALSE)=0,"",VLOOKUP($B206,'RouteDetail&amp;ReductionPrioritySr'!$B$5:$AT$566,'Route_Detail&amp;Reduction_Priority'!V$1,FALSE)))</f>
        <v>Restructure</v>
      </c>
      <c r="W206" s="358">
        <f>IF($B206="","",IF(VLOOKUP($B206,'RouteDetail&amp;ReductionPrioritySr'!$B$5:$AT$566,'Route_Detail&amp;Reduction_Priority'!W$1,FALSE)=0,"",VLOOKUP($B206,'RouteDetail&amp;ReductionPrioritySr'!$B$5:$AT$566,'Route_Detail&amp;Reduction_Priority'!W$1,FALSE)))</f>
        <v>42036</v>
      </c>
      <c r="X206" s="397" t="str">
        <f>IF($B206="","",IF(VLOOKUP($B206,'RouteDetail&amp;ReductionPrioritySr'!$B$5:$AT$566,'Route_Detail&amp;Reduction_Priority'!X$1,FALSE)="","",VLOOKUP($B206,'RouteDetail&amp;ReductionPrioritySr'!$B$5:$AT$566,'Route_Detail&amp;Reduction_Priority'!X$1,FALSE)))</f>
        <v>Eliminate the parts of the route west of Kenmore Park-and-Ride and south of Bellevue Transit Center.
Add one afternoon trip since Route 237 would no longer operate.</v>
      </c>
      <c r="Y206" s="110" t="str">
        <f>IF($B206="","",IF(VLOOKUP($B206,'RouteDetail&amp;ReductionPrioritySr'!$B$5:$AT$566,'Route_Detail&amp;Reduction_Priority'!Y$1,FALSE)="","",VLOOKUP($B206,'RouteDetail&amp;ReductionPrioritySr'!$B$5:$AT$566,'Route_Detail&amp;Reduction_Priority'!Y$1,FALSE)))</f>
        <v/>
      </c>
      <c r="Z206" s="365" t="str">
        <f>IF($B206="","",IF(VLOOKUP($B206,'RouteDetail&amp;ReductionPrioritySr'!$B$5:$AT$566,'Route_Detail&amp;Reduction_Priority'!Z$1,FALSE)="","",VLOOKUP($B206,'RouteDetail&amp;ReductionPrioritySr'!$B$5:$AT$566,'Route_Detail&amp;Reduction_Priority'!Z$1,FALSE)))</f>
        <v/>
      </c>
      <c r="AA206" s="365" t="str">
        <f>IF($B206="","",IF(VLOOKUP($B206,'RouteDetail&amp;ReductionPrioritySr'!$B$5:$AT$566,'Route_Detail&amp;Reduction_Priority'!AA$1,FALSE)="","",VLOOKUP($B206,'RouteDetail&amp;ReductionPrioritySr'!$B$5:$AT$566,'Route_Detail&amp;Reduction_Priority'!AA$1,FALSE)))</f>
        <v/>
      </c>
      <c r="AB206" s="365" t="str">
        <f>IF($B206="","",IF(VLOOKUP($B206,'RouteDetail&amp;ReductionPrioritySr'!$B$5:$AT$566,'Route_Detail&amp;Reduction_Priority'!AB$1,FALSE)="","",VLOOKUP($B206,'RouteDetail&amp;ReductionPrioritySr'!$B$5:$AT$566,'Route_Detail&amp;Reduction_Priority'!AB$1,FALSE)))</f>
        <v/>
      </c>
      <c r="AC206" s="365" t="str">
        <f>IF($B206="","",IF(VLOOKUP($B206,'RouteDetail&amp;ReductionPrioritySr'!$B$5:$AT$566,'Route_Detail&amp;Reduction_Priority'!AC$1,FALSE)="","",VLOOKUP($B206,'RouteDetail&amp;ReductionPrioritySr'!$B$5:$AT$566,'Route_Detail&amp;Reduction_Priority'!AC$1,FALSE)))</f>
        <v/>
      </c>
      <c r="AD206" s="350" t="str">
        <f>IF($B206="","",IF(VLOOKUP($B206,'RouteDetail&amp;ReductionPrioritySr'!$B$5:$AT$566,'Route_Detail&amp;Reduction_Priority'!AD$1,FALSE)=0,"",VLOOKUP($B206,'RouteDetail&amp;ReductionPrioritySr'!$B$5:$AT$566,'Route_Detail&amp;Reduction_Priority'!AD$1,FALSE)))</f>
        <v/>
      </c>
      <c r="AE206" s="397" t="str">
        <f>IF($B206="","",IF(VLOOKUP($B206,'RouteDetail&amp;ReductionPrioritySr'!$B$5:$AT$566,'Route_Detail&amp;Reduction_Priority'!AE$1,FALSE)=0,"",VLOOKUP($B206,'RouteDetail&amp;ReductionPrioritySr'!$B$5:$AT$566,'Route_Detail&amp;Reduction_Priority'!AE$1,FALSE)))</f>
        <v>West of Kenmore Park-and-Ride, use Route 331. 
South of Bellevue Transit Center, use Sound Transit routes 560 and 566.</v>
      </c>
    </row>
    <row r="207" spans="1:31" ht="15" customHeight="1" x14ac:dyDescent="0.25">
      <c r="A207">
        <v>185</v>
      </c>
      <c r="B207" s="110">
        <f>IF(HLOOKUP($C$3,'Route by Jurisdiction'!$A$1:$AP$214,A207,FALSE)="","",HLOOKUP($C$3,'Route by Jurisdiction'!$A$1:$AP$214,A207,FALSE))</f>
        <v>345</v>
      </c>
      <c r="C207" s="110" t="str">
        <f>IF($B207="","",IF(VLOOKUP($B207,'RouteDetail&amp;ReductionPrioritySr'!$B$5:$T$566,'Route_Detail&amp;Reduction_Priority'!C$1,FALSE)="","",VLOOKUP($B207,'RouteDetail&amp;ReductionPrioritySr'!$B$5:$T$566,'Route_Detail&amp;Reduction_Priority'!C$1,FALSE)))</f>
        <v>345</v>
      </c>
      <c r="D207" s="71" t="str">
        <f>IF($B207="","",IF(VLOOKUP($B207,'RouteDetail&amp;ReductionPrioritySr'!$B$5:$T$566,'Route_Detail&amp;Reduction_Priority'!D$1,FALSE)="","",VLOOKUP($B207,'RouteDetail&amp;ReductionPrioritySr'!$B$5:$T$566,'Route_Detail&amp;Reduction_Priority'!D$1,FALSE)))</f>
        <v>Shoreline CC - Northgate</v>
      </c>
      <c r="E207" s="170">
        <f>IF($B207="","",IF(VLOOKUP($B207,'RouteDetail&amp;ReductionPrioritySr'!$B$5:$T$566,'Route_Detail&amp;Reduction_Priority'!E$1,FALSE)="","",VLOOKUP($B207,'RouteDetail&amp;ReductionPrioritySr'!$B$5:$T$566,'Route_Detail&amp;Reduction_Priority'!E$1,FALSE)))</f>
        <v>42.2</v>
      </c>
      <c r="F207" s="162">
        <f>IF($B207="","",IF(VLOOKUP($B207,'RouteDetail&amp;ReductionPrioritySr'!$B$5:$T$566,'Route_Detail&amp;Reduction_Priority'!F$1,FALSE)="","",VLOOKUP($B207,'RouteDetail&amp;ReductionPrioritySr'!$B$5:$T$566,'Route_Detail&amp;Reduction_Priority'!F$1,FALSE)))</f>
        <v>11.3</v>
      </c>
      <c r="G207" s="162">
        <f>IF($B207="","",IF(VLOOKUP($B207,'RouteDetail&amp;ReductionPrioritySr'!$B$5:$T$566,'Route_Detail&amp;Reduction_Priority'!G$1,FALSE)="","",VLOOKUP($B207,'RouteDetail&amp;ReductionPrioritySr'!$B$5:$T$566,'Route_Detail&amp;Reduction_Priority'!G$1,FALSE)))</f>
        <v>39.200000000000003</v>
      </c>
      <c r="H207" s="162">
        <f>IF($B207="","",IF(VLOOKUP($B207,'RouteDetail&amp;ReductionPrioritySr'!$B$5:$T$566,'Route_Detail&amp;Reduction_Priority'!H$1,FALSE)="","",VLOOKUP($B207,'RouteDetail&amp;ReductionPrioritySr'!$B$5:$T$566,'Route_Detail&amp;Reduction_Priority'!H$1,FALSE)))</f>
        <v>11.1</v>
      </c>
      <c r="I207" s="162">
        <f>IF($B207="","",IF(VLOOKUP($B207,'RouteDetail&amp;ReductionPrioritySr'!$B$5:$T$566,'Route_Detail&amp;Reduction_Priority'!I$1,FALSE)="","",VLOOKUP($B207,'RouteDetail&amp;ReductionPrioritySr'!$B$5:$T$566,'Route_Detail&amp;Reduction_Priority'!I$1,FALSE)))</f>
        <v>18.5</v>
      </c>
      <c r="J207" s="171">
        <f>IF($B207="","",IF(VLOOKUP($B207,'RouteDetail&amp;ReductionPrioritySr'!$B$5:$T$566,'Route_Detail&amp;Reduction_Priority'!J$1,FALSE)="","",VLOOKUP($B207,'RouteDetail&amp;ReductionPrioritySr'!$B$5:$T$566,'Route_Detail&amp;Reduction_Priority'!J$1,FALSE)))</f>
        <v>6.8</v>
      </c>
      <c r="K207" s="62">
        <f>IF($B207="","",IF(VLOOKUP($B207,'RouteDetail&amp;ReductionPrioritySr'!$B$5:$T$566,'Route_Detail&amp;Reduction_Priority'!K$1,FALSE)="","",VLOOKUP($B207,'RouteDetail&amp;ReductionPrioritySr'!$B$5:$T$566,'Route_Detail&amp;Reduction_Priority'!K$1,FALSE)))</f>
        <v>94</v>
      </c>
      <c r="L207" s="62" t="str">
        <f>IF($B207="","",IF(VLOOKUP($B207,'RouteDetail&amp;ReductionPrioritySr'!$B$5:$T$566,'Route_Detail&amp;Reduction_Priority'!L$1,FALSE)="","",VLOOKUP($B207,'RouteDetail&amp;ReductionPrioritySr'!$B$5:$T$566,'Route_Detail&amp;Reduction_Priority'!L$1,FALSE)))</f>
        <v>Very Frequent</v>
      </c>
      <c r="M207" s="110" t="str">
        <f>IF($B207="","",IF(VLOOKUP($B207,'RouteDetail&amp;ReductionPrioritySr'!$B$5:$T$566,'Route_Detail&amp;Reduction_Priority'!M$1,FALSE)="","",VLOOKUP($B207,'RouteDetail&amp;ReductionPrioritySr'!$B$5:$T$566,'Route_Detail&amp;Reduction_Priority'!M$1,FALSE)))</f>
        <v/>
      </c>
      <c r="N207" s="112" t="str">
        <f>IF($B207="","",IF(VLOOKUP($B207,'RouteDetail&amp;ReductionPrioritySr'!$B$5:$T$566,'Route_Detail&amp;Reduction_Priority'!N$1,FALSE)="","",VLOOKUP($B207,'RouteDetail&amp;ReductionPrioritySr'!$B$5:$T$566,'Route_Detail&amp;Reduction_Priority'!N$1,FALSE)))</f>
        <v/>
      </c>
      <c r="O207" s="110" t="str">
        <f>IF($B207="","",IF(VLOOKUP($B207,'RouteDetail&amp;ReductionPrioritySr'!$B$5:$T$566,'Route_Detail&amp;Reduction_Priority'!O$1,FALSE)="","",VLOOKUP($B207,'RouteDetail&amp;ReductionPrioritySr'!$B$5:$T$566,'Route_Detail&amp;Reduction_Priority'!O$1,FALSE)))</f>
        <v>Below</v>
      </c>
      <c r="P207" s="365" t="str">
        <f>IF($B207="","",IF(VLOOKUP($B207,'RouteDetail&amp;ReductionPrioritySr'!$B$5:$T$566,'Route_Detail&amp;Reduction_Priority'!P$1,FALSE)="","",VLOOKUP($B207,'RouteDetail&amp;ReductionPrioritySr'!$B$5:$T$566,'Route_Detail&amp;Reduction_Priority'!P$1,FALSE)))</f>
        <v>Below</v>
      </c>
      <c r="Q207" s="112" t="str">
        <f>IF($B207="","",IF(VLOOKUP($B207,'RouteDetail&amp;ReductionPrioritySr'!$B$5:$T$566,'Route_Detail&amp;Reduction_Priority'!Q$1,FALSE)="","",VLOOKUP($B207,'RouteDetail&amp;ReductionPrioritySr'!$B$5:$T$566,'Route_Detail&amp;Reduction_Priority'!Q$1,FALSE)))</f>
        <v>Below</v>
      </c>
      <c r="R207" s="110" t="str">
        <f>IF($B207="","",IF(VLOOKUP($B207,'RouteDetail&amp;ReductionPrioritySr'!$B$5:$T$566,'Route_Detail&amp;Reduction_Priority'!R$1,FALSE)="","",VLOOKUP($B207,'RouteDetail&amp;ReductionPrioritySr'!$B$5:$T$566,'Route_Detail&amp;Reduction_Priority'!R$1,FALSE)))</f>
        <v>-</v>
      </c>
      <c r="S207" s="365" t="str">
        <f>IF($B207="","",IF(VLOOKUP($B207,'RouteDetail&amp;ReductionPrioritySr'!$B$5:$T$566,'Route_Detail&amp;Reduction_Priority'!S$1,FALSE)="","",VLOOKUP($B207,'RouteDetail&amp;ReductionPrioritySr'!$B$5:$T$566,'Route_Detail&amp;Reduction_Priority'!S$1,FALSE)))</f>
        <v>-</v>
      </c>
      <c r="T207" s="363" t="str">
        <f>IF($B207="","",IF(VLOOKUP($B207,'RouteDetail&amp;ReductionPrioritySr'!$B$5:$T$566,'Route_Detail&amp;Reduction_Priority'!T$1,FALSE)="","",VLOOKUP($B207,'RouteDetail&amp;ReductionPrioritySr'!$B$5:$T$566,'Route_Detail&amp;Reduction_Priority'!T$1,FALSE)))</f>
        <v>-</v>
      </c>
      <c r="U207" s="348" t="str">
        <f>IF($B207="","",IF(VLOOKUP($B207,'RouteDetail&amp;ReductionPrioritySr'!$B$5:$AT$566,'Route_Detail&amp;Reduction_Priority'!U$1,FALSE)="","",VLOOKUP($B207,'RouteDetail&amp;ReductionPrioritySr'!$B$5:$AT$566,'Route_Detail&amp;Reduction_Priority'!U$1,FALSE)))</f>
        <v>Unchanged</v>
      </c>
      <c r="V207" s="53" t="str">
        <f>IF($B207="","",IF(VLOOKUP($B207,'RouteDetail&amp;ReductionPrioritySr'!$B$5:$AT$566,'Route_Detail&amp;Reduction_Priority'!V$1,FALSE)=0,"",VLOOKUP($B207,'RouteDetail&amp;ReductionPrioritySr'!$B$5:$AT$566,'Route_Detail&amp;Reduction_Priority'!V$1,FALSE)))</f>
        <v/>
      </c>
      <c r="W207" s="358" t="str">
        <f>IF($B207="","",IF(VLOOKUP($B207,'RouteDetail&amp;ReductionPrioritySr'!$B$5:$AT$566,'Route_Detail&amp;Reduction_Priority'!W$1,FALSE)=0,"",VLOOKUP($B207,'RouteDetail&amp;ReductionPrioritySr'!$B$5:$AT$566,'Route_Detail&amp;Reduction_Priority'!W$1,FALSE)))</f>
        <v>N/A</v>
      </c>
      <c r="X207" s="397" t="str">
        <f>IF($B207="","",IF(VLOOKUP($B207,'RouteDetail&amp;ReductionPrioritySr'!$B$5:$AT$566,'Route_Detail&amp;Reduction_Priority'!X$1,FALSE)="","",VLOOKUP($B207,'RouteDetail&amp;ReductionPrioritySr'!$B$5:$AT$566,'Route_Detail&amp;Reduction_Priority'!X$1,FALSE)))</f>
        <v>Unchanged</v>
      </c>
      <c r="Y207" s="110">
        <f>IF($B207="","",IF(VLOOKUP($B207,'RouteDetail&amp;ReductionPrioritySr'!$B$5:$AT$566,'Route_Detail&amp;Reduction_Priority'!Y$1,FALSE)="","",VLOOKUP($B207,'RouteDetail&amp;ReductionPrioritySr'!$B$5:$AT$566,'Route_Detail&amp;Reduction_Priority'!Y$1,FALSE)))</f>
        <v>30</v>
      </c>
      <c r="Z207" s="365">
        <f>IF($B207="","",IF(VLOOKUP($B207,'RouteDetail&amp;ReductionPrioritySr'!$B$5:$AT$566,'Route_Detail&amp;Reduction_Priority'!Z$1,FALSE)="","",VLOOKUP($B207,'RouteDetail&amp;ReductionPrioritySr'!$B$5:$AT$566,'Route_Detail&amp;Reduction_Priority'!Z$1,FALSE)))</f>
        <v>30</v>
      </c>
      <c r="AA207" s="365">
        <f>IF($B207="","",IF(VLOOKUP($B207,'RouteDetail&amp;ReductionPrioritySr'!$B$5:$AT$566,'Route_Detail&amp;Reduction_Priority'!AA$1,FALSE)="","",VLOOKUP($B207,'RouteDetail&amp;ReductionPrioritySr'!$B$5:$AT$566,'Route_Detail&amp;Reduction_Priority'!AA$1,FALSE)))</f>
        <v>60</v>
      </c>
      <c r="AB207" s="365">
        <f>IF($B207="","",IF(VLOOKUP($B207,'RouteDetail&amp;ReductionPrioritySr'!$B$5:$AT$566,'Route_Detail&amp;Reduction_Priority'!AB$1,FALSE)="","",VLOOKUP($B207,'RouteDetail&amp;ReductionPrioritySr'!$B$5:$AT$566,'Route_Detail&amp;Reduction_Priority'!AB$1,FALSE)))</f>
        <v>30</v>
      </c>
      <c r="AC207" s="365">
        <f>IF($B207="","",IF(VLOOKUP($B207,'RouteDetail&amp;ReductionPrioritySr'!$B$5:$AT$566,'Route_Detail&amp;Reduction_Priority'!AC$1,FALSE)="","",VLOOKUP($B207,'RouteDetail&amp;ReductionPrioritySr'!$B$5:$AT$566,'Route_Detail&amp;Reduction_Priority'!AC$1,FALSE)))</f>
        <v>60</v>
      </c>
      <c r="AD207" s="350" t="str">
        <f>IF($B207="","",IF(VLOOKUP($B207,'RouteDetail&amp;ReductionPrioritySr'!$B$5:$AT$566,'Route_Detail&amp;Reduction_Priority'!AD$1,FALSE)=0,"",VLOOKUP($B207,'RouteDetail&amp;ReductionPrioritySr'!$B$5:$AT$566,'Route_Detail&amp;Reduction_Priority'!AD$1,FALSE)))</f>
        <v>Before 10:00 PM</v>
      </c>
      <c r="AE207" s="397" t="str">
        <f>IF($B207="","",IF(VLOOKUP($B207,'RouteDetail&amp;ReductionPrioritySr'!$B$5:$AT$566,'Route_Detail&amp;Reduction_Priority'!AE$1,FALSE)=0,"",VLOOKUP($B207,'RouteDetail&amp;ReductionPrioritySr'!$B$5:$AT$566,'Route_Detail&amp;Reduction_Priority'!AE$1,FALSE)))</f>
        <v/>
      </c>
    </row>
    <row r="208" spans="1:31" ht="15" customHeight="1" x14ac:dyDescent="0.25">
      <c r="A208">
        <v>186</v>
      </c>
      <c r="B208" s="110">
        <f>IF(HLOOKUP($C$3,'Route by Jurisdiction'!$A$1:$AP$214,A208,FALSE)="","",HLOOKUP($C$3,'Route by Jurisdiction'!$A$1:$AP$214,A208,FALSE))</f>
        <v>346</v>
      </c>
      <c r="C208" s="110" t="str">
        <f>IF($B208="","",IF(VLOOKUP($B208,'RouteDetail&amp;ReductionPrioritySr'!$B$5:$T$566,'Route_Detail&amp;Reduction_Priority'!C$1,FALSE)="","",VLOOKUP($B208,'RouteDetail&amp;ReductionPrioritySr'!$B$5:$T$566,'Route_Detail&amp;Reduction_Priority'!C$1,FALSE)))</f>
        <v>346</v>
      </c>
      <c r="D208" s="71" t="str">
        <f>IF($B208="","",IF(VLOOKUP($B208,'RouteDetail&amp;ReductionPrioritySr'!$B$5:$T$566,'Route_Detail&amp;Reduction_Priority'!D$1,FALSE)="","",VLOOKUP($B208,'RouteDetail&amp;ReductionPrioritySr'!$B$5:$T$566,'Route_Detail&amp;Reduction_Priority'!D$1,FALSE)))</f>
        <v>Aurora Village - Northgate</v>
      </c>
      <c r="E208" s="170">
        <f>IF($B208="","",IF(VLOOKUP($B208,'RouteDetail&amp;ReductionPrioritySr'!$B$5:$T$566,'Route_Detail&amp;Reduction_Priority'!E$1,FALSE)="","",VLOOKUP($B208,'RouteDetail&amp;ReductionPrioritySr'!$B$5:$T$566,'Route_Detail&amp;Reduction_Priority'!E$1,FALSE)))</f>
        <v>41.2</v>
      </c>
      <c r="F208" s="162">
        <f>IF($B208="","",IF(VLOOKUP($B208,'RouteDetail&amp;ReductionPrioritySr'!$B$5:$T$566,'Route_Detail&amp;Reduction_Priority'!F$1,FALSE)="","",VLOOKUP($B208,'RouteDetail&amp;ReductionPrioritySr'!$B$5:$T$566,'Route_Detail&amp;Reduction_Priority'!F$1,FALSE)))</f>
        <v>12</v>
      </c>
      <c r="G208" s="162">
        <f>IF($B208="","",IF(VLOOKUP($B208,'RouteDetail&amp;ReductionPrioritySr'!$B$5:$T$566,'Route_Detail&amp;Reduction_Priority'!G$1,FALSE)="","",VLOOKUP($B208,'RouteDetail&amp;ReductionPrioritySr'!$B$5:$T$566,'Route_Detail&amp;Reduction_Priority'!G$1,FALSE)))</f>
        <v>34.6</v>
      </c>
      <c r="H208" s="162">
        <f>IF($B208="","",IF(VLOOKUP($B208,'RouteDetail&amp;ReductionPrioritySr'!$B$5:$T$566,'Route_Detail&amp;Reduction_Priority'!H$1,FALSE)="","",VLOOKUP($B208,'RouteDetail&amp;ReductionPrioritySr'!$B$5:$T$566,'Route_Detail&amp;Reduction_Priority'!H$1,FALSE)))</f>
        <v>10.8</v>
      </c>
      <c r="I208" s="162">
        <f>IF($B208="","",IF(VLOOKUP($B208,'RouteDetail&amp;ReductionPrioritySr'!$B$5:$T$566,'Route_Detail&amp;Reduction_Priority'!I$1,FALSE)="","",VLOOKUP($B208,'RouteDetail&amp;ReductionPrioritySr'!$B$5:$T$566,'Route_Detail&amp;Reduction_Priority'!I$1,FALSE)))</f>
        <v>15.5</v>
      </c>
      <c r="J208" s="171">
        <f>IF($B208="","",IF(VLOOKUP($B208,'RouteDetail&amp;ReductionPrioritySr'!$B$5:$T$566,'Route_Detail&amp;Reduction_Priority'!J$1,FALSE)="","",VLOOKUP($B208,'RouteDetail&amp;ReductionPrioritySr'!$B$5:$T$566,'Route_Detail&amp;Reduction_Priority'!J$1,FALSE)))</f>
        <v>5.4</v>
      </c>
      <c r="K208" s="62">
        <f>IF($B208="","",IF(VLOOKUP($B208,'RouteDetail&amp;ReductionPrioritySr'!$B$5:$T$566,'Route_Detail&amp;Reduction_Priority'!K$1,FALSE)="","",VLOOKUP($B208,'RouteDetail&amp;ReductionPrioritySr'!$B$5:$T$566,'Route_Detail&amp;Reduction_Priority'!K$1,FALSE)))</f>
        <v>6</v>
      </c>
      <c r="L208" s="62" t="str">
        <f>IF($B208="","",IF(VLOOKUP($B208,'RouteDetail&amp;ReductionPrioritySr'!$B$5:$T$566,'Route_Detail&amp;Reduction_Priority'!L$1,FALSE)="","",VLOOKUP($B208,'RouteDetail&amp;ReductionPrioritySr'!$B$5:$T$566,'Route_Detail&amp;Reduction_Priority'!L$1,FALSE)))</f>
        <v>Local</v>
      </c>
      <c r="M208" s="110" t="str">
        <f>IF($B208="","",IF(VLOOKUP($B208,'RouteDetail&amp;ReductionPrioritySr'!$B$5:$T$566,'Route_Detail&amp;Reduction_Priority'!M$1,FALSE)="","",VLOOKUP($B208,'RouteDetail&amp;ReductionPrioritySr'!$B$5:$T$566,'Route_Detail&amp;Reduction_Priority'!M$1,FALSE)))</f>
        <v/>
      </c>
      <c r="N208" s="112" t="str">
        <f>IF($B208="","",IF(VLOOKUP($B208,'RouteDetail&amp;ReductionPrioritySr'!$B$5:$T$566,'Route_Detail&amp;Reduction_Priority'!N$1,FALSE)="","",VLOOKUP($B208,'RouteDetail&amp;ReductionPrioritySr'!$B$5:$T$566,'Route_Detail&amp;Reduction_Priority'!N$1,FALSE)))</f>
        <v/>
      </c>
      <c r="O208" s="110" t="str">
        <f>IF($B208="","",IF(VLOOKUP($B208,'RouteDetail&amp;ReductionPrioritySr'!$B$5:$T$566,'Route_Detail&amp;Reduction_Priority'!O$1,FALSE)="","",VLOOKUP($B208,'RouteDetail&amp;ReductionPrioritySr'!$B$5:$T$566,'Route_Detail&amp;Reduction_Priority'!O$1,FALSE)))</f>
        <v>At</v>
      </c>
      <c r="P208" s="365" t="str">
        <f>IF($B208="","",IF(VLOOKUP($B208,'RouteDetail&amp;ReductionPrioritySr'!$B$5:$T$566,'Route_Detail&amp;Reduction_Priority'!P$1,FALSE)="","",VLOOKUP($B208,'RouteDetail&amp;ReductionPrioritySr'!$B$5:$T$566,'Route_Detail&amp;Reduction_Priority'!P$1,FALSE)))</f>
        <v>At</v>
      </c>
      <c r="Q208" s="112" t="str">
        <f>IF($B208="","",IF(VLOOKUP($B208,'RouteDetail&amp;ReductionPrioritySr'!$B$5:$T$566,'Route_Detail&amp;Reduction_Priority'!Q$1,FALSE)="","",VLOOKUP($B208,'RouteDetail&amp;ReductionPrioritySr'!$B$5:$T$566,'Route_Detail&amp;Reduction_Priority'!Q$1,FALSE)))</f>
        <v>At</v>
      </c>
      <c r="R208" s="110" t="str">
        <f>IF($B208="","",IF(VLOOKUP($B208,'RouteDetail&amp;ReductionPrioritySr'!$B$5:$T$566,'Route_Detail&amp;Reduction_Priority'!R$1,FALSE)="","",VLOOKUP($B208,'RouteDetail&amp;ReductionPrioritySr'!$B$5:$T$566,'Route_Detail&amp;Reduction_Priority'!R$1,FALSE)))</f>
        <v>-</v>
      </c>
      <c r="S208" s="365" t="str">
        <f>IF($B208="","",IF(VLOOKUP($B208,'RouteDetail&amp;ReductionPrioritySr'!$B$5:$T$566,'Route_Detail&amp;Reduction_Priority'!S$1,FALSE)="","",VLOOKUP($B208,'RouteDetail&amp;ReductionPrioritySr'!$B$5:$T$566,'Route_Detail&amp;Reduction_Priority'!S$1,FALSE)))</f>
        <v>-</v>
      </c>
      <c r="T208" s="363" t="str">
        <f>IF($B208="","",IF(VLOOKUP($B208,'RouteDetail&amp;ReductionPrioritySr'!$B$5:$T$566,'Route_Detail&amp;Reduction_Priority'!T$1,FALSE)="","",VLOOKUP($B208,'RouteDetail&amp;ReductionPrioritySr'!$B$5:$T$566,'Route_Detail&amp;Reduction_Priority'!T$1,FALSE)))</f>
        <v>-</v>
      </c>
      <c r="U208" s="348" t="str">
        <f>IF($B208="","",IF(VLOOKUP($B208,'RouteDetail&amp;ReductionPrioritySr'!$B$5:$AT$566,'Route_Detail&amp;Reduction_Priority'!U$1,FALSE)="","",VLOOKUP($B208,'RouteDetail&amp;ReductionPrioritySr'!$B$5:$AT$566,'Route_Detail&amp;Reduction_Priority'!U$1,FALSE)))</f>
        <v>Unchanged</v>
      </c>
      <c r="V208" s="53" t="str">
        <f>IF($B208="","",IF(VLOOKUP($B208,'RouteDetail&amp;ReductionPrioritySr'!$B$5:$AT$566,'Route_Detail&amp;Reduction_Priority'!V$1,FALSE)=0,"",VLOOKUP($B208,'RouteDetail&amp;ReductionPrioritySr'!$B$5:$AT$566,'Route_Detail&amp;Reduction_Priority'!V$1,FALSE)))</f>
        <v/>
      </c>
      <c r="W208" s="358" t="str">
        <f>IF($B208="","",IF(VLOOKUP($B208,'RouteDetail&amp;ReductionPrioritySr'!$B$5:$AT$566,'Route_Detail&amp;Reduction_Priority'!W$1,FALSE)=0,"",VLOOKUP($B208,'RouteDetail&amp;ReductionPrioritySr'!$B$5:$AT$566,'Route_Detail&amp;Reduction_Priority'!W$1,FALSE)))</f>
        <v>N/A</v>
      </c>
      <c r="X208" s="397" t="str">
        <f>IF($B208="","",IF(VLOOKUP($B208,'RouteDetail&amp;ReductionPrioritySr'!$B$5:$AT$566,'Route_Detail&amp;Reduction_Priority'!X$1,FALSE)="","",VLOOKUP($B208,'RouteDetail&amp;ReductionPrioritySr'!$B$5:$AT$566,'Route_Detail&amp;Reduction_Priority'!X$1,FALSE)))</f>
        <v>Unchanged</v>
      </c>
      <c r="Y208" s="110">
        <f>IF($B208="","",IF(VLOOKUP($B208,'RouteDetail&amp;ReductionPrioritySr'!$B$5:$AT$566,'Route_Detail&amp;Reduction_Priority'!Y$1,FALSE)="","",VLOOKUP($B208,'RouteDetail&amp;ReductionPrioritySr'!$B$5:$AT$566,'Route_Detail&amp;Reduction_Priority'!Y$1,FALSE)))</f>
        <v>30</v>
      </c>
      <c r="Z208" s="365">
        <f>IF($B208="","",IF(VLOOKUP($B208,'RouteDetail&amp;ReductionPrioritySr'!$B$5:$AT$566,'Route_Detail&amp;Reduction_Priority'!Z$1,FALSE)="","",VLOOKUP($B208,'RouteDetail&amp;ReductionPrioritySr'!$B$5:$AT$566,'Route_Detail&amp;Reduction_Priority'!Z$1,FALSE)))</f>
        <v>30</v>
      </c>
      <c r="AA208" s="365">
        <f>IF($B208="","",IF(VLOOKUP($B208,'RouteDetail&amp;ReductionPrioritySr'!$B$5:$AT$566,'Route_Detail&amp;Reduction_Priority'!AA$1,FALSE)="","",VLOOKUP($B208,'RouteDetail&amp;ReductionPrioritySr'!$B$5:$AT$566,'Route_Detail&amp;Reduction_Priority'!AA$1,FALSE)))</f>
        <v>60</v>
      </c>
      <c r="AB208" s="365">
        <f>IF($B208="","",IF(VLOOKUP($B208,'RouteDetail&amp;ReductionPrioritySr'!$B$5:$AT$566,'Route_Detail&amp;Reduction_Priority'!AB$1,FALSE)="","",VLOOKUP($B208,'RouteDetail&amp;ReductionPrioritySr'!$B$5:$AT$566,'Route_Detail&amp;Reduction_Priority'!AB$1,FALSE)))</f>
        <v>30</v>
      </c>
      <c r="AC208" s="365">
        <f>IF($B208="","",IF(VLOOKUP($B208,'RouteDetail&amp;ReductionPrioritySr'!$B$5:$AT$566,'Route_Detail&amp;Reduction_Priority'!AC$1,FALSE)="","",VLOOKUP($B208,'RouteDetail&amp;ReductionPrioritySr'!$B$5:$AT$566,'Route_Detail&amp;Reduction_Priority'!AC$1,FALSE)))</f>
        <v>60</v>
      </c>
      <c r="AD208" s="350" t="str">
        <f>IF($B208="","",IF(VLOOKUP($B208,'RouteDetail&amp;ReductionPrioritySr'!$B$5:$AT$566,'Route_Detail&amp;Reduction_Priority'!AD$1,FALSE)=0,"",VLOOKUP($B208,'RouteDetail&amp;ReductionPrioritySr'!$B$5:$AT$566,'Route_Detail&amp;Reduction_Priority'!AD$1,FALSE)))</f>
        <v>Before 11:00 PM</v>
      </c>
      <c r="AE208" s="397" t="str">
        <f>IF($B208="","",IF(VLOOKUP($B208,'RouteDetail&amp;ReductionPrioritySr'!$B$5:$AT$566,'Route_Detail&amp;Reduction_Priority'!AE$1,FALSE)=0,"",VLOOKUP($B208,'RouteDetail&amp;ReductionPrioritySr'!$B$5:$AT$566,'Route_Detail&amp;Reduction_Priority'!AE$1,FALSE)))</f>
        <v/>
      </c>
    </row>
    <row r="209" spans="1:41" s="21" customFormat="1" ht="15" customHeight="1" x14ac:dyDescent="0.25">
      <c r="A209">
        <v>187</v>
      </c>
      <c r="B209" s="110">
        <f>IF(HLOOKUP($C$3,'Route by Jurisdiction'!$A$1:$AP$214,A209,FALSE)="","",HLOOKUP($C$3,'Route by Jurisdiction'!$A$1:$AP$214,A209,FALSE))</f>
        <v>347</v>
      </c>
      <c r="C209" s="110" t="str">
        <f>IF($B209="","",IF(VLOOKUP($B209,'RouteDetail&amp;ReductionPrioritySr'!$B$5:$T$566,'Route_Detail&amp;Reduction_Priority'!C$1,FALSE)="","",VLOOKUP($B209,'RouteDetail&amp;ReductionPrioritySr'!$B$5:$T$566,'Route_Detail&amp;Reduction_Priority'!C$1,FALSE)))</f>
        <v>347</v>
      </c>
      <c r="D209" s="71" t="str">
        <f>IF($B209="","",IF(VLOOKUP($B209,'RouteDetail&amp;ReductionPrioritySr'!$B$5:$T$566,'Route_Detail&amp;Reduction_Priority'!D$1,FALSE)="","",VLOOKUP($B209,'RouteDetail&amp;ReductionPrioritySr'!$B$5:$T$566,'Route_Detail&amp;Reduction_Priority'!D$1,FALSE)))</f>
        <v>Mountlake Terrace - Northgate</v>
      </c>
      <c r="E209" s="170">
        <f>IF($B209="","",IF(VLOOKUP($B209,'RouteDetail&amp;ReductionPrioritySr'!$B$5:$T$566,'Route_Detail&amp;Reduction_Priority'!E$1,FALSE)="","",VLOOKUP($B209,'RouteDetail&amp;ReductionPrioritySr'!$B$5:$T$566,'Route_Detail&amp;Reduction_Priority'!E$1,FALSE)))</f>
        <v>25.7</v>
      </c>
      <c r="F209" s="162">
        <f>IF($B209="","",IF(VLOOKUP($B209,'RouteDetail&amp;ReductionPrioritySr'!$B$5:$T$566,'Route_Detail&amp;Reduction_Priority'!F$1,FALSE)="","",VLOOKUP($B209,'RouteDetail&amp;ReductionPrioritySr'!$B$5:$T$566,'Route_Detail&amp;Reduction_Priority'!F$1,FALSE)))</f>
        <v>8.6999999999999993</v>
      </c>
      <c r="G209" s="162">
        <f>IF($B209="","",IF(VLOOKUP($B209,'RouteDetail&amp;ReductionPrioritySr'!$B$5:$T$566,'Route_Detail&amp;Reduction_Priority'!G$1,FALSE)="","",VLOOKUP($B209,'RouteDetail&amp;ReductionPrioritySr'!$B$5:$T$566,'Route_Detail&amp;Reduction_Priority'!G$1,FALSE)))</f>
        <v>23.2</v>
      </c>
      <c r="H209" s="162">
        <f>IF($B209="","",IF(VLOOKUP($B209,'RouteDetail&amp;ReductionPrioritySr'!$B$5:$T$566,'Route_Detail&amp;Reduction_Priority'!H$1,FALSE)="","",VLOOKUP($B209,'RouteDetail&amp;ReductionPrioritySr'!$B$5:$T$566,'Route_Detail&amp;Reduction_Priority'!H$1,FALSE)))</f>
        <v>7.8</v>
      </c>
      <c r="I209" s="162">
        <f>IF($B209="","",IF(VLOOKUP($B209,'RouteDetail&amp;ReductionPrioritySr'!$B$5:$T$566,'Route_Detail&amp;Reduction_Priority'!I$1,FALSE)="","",VLOOKUP($B209,'RouteDetail&amp;ReductionPrioritySr'!$B$5:$T$566,'Route_Detail&amp;Reduction_Priority'!I$1,FALSE)))</f>
        <v>21</v>
      </c>
      <c r="J209" s="171">
        <f>IF($B209="","",IF(VLOOKUP($B209,'RouteDetail&amp;ReductionPrioritySr'!$B$5:$T$566,'Route_Detail&amp;Reduction_Priority'!J$1,FALSE)="","",VLOOKUP($B209,'RouteDetail&amp;ReductionPrioritySr'!$B$5:$T$566,'Route_Detail&amp;Reduction_Priority'!J$1,FALSE)))</f>
        <v>6.8</v>
      </c>
      <c r="K209" s="62">
        <f>IF($B209="","",IF(VLOOKUP($B209,'RouteDetail&amp;ReductionPrioritySr'!$B$5:$T$566,'Route_Detail&amp;Reduction_Priority'!K$1,FALSE)="","",VLOOKUP($B209,'RouteDetail&amp;ReductionPrioritySr'!$B$5:$T$566,'Route_Detail&amp;Reduction_Priority'!K$1,FALSE)))</f>
        <v>65</v>
      </c>
      <c r="L209" s="62" t="str">
        <f>IF($B209="","",IF(VLOOKUP($B209,'RouteDetail&amp;ReductionPrioritySr'!$B$5:$T$566,'Route_Detail&amp;Reduction_Priority'!L$1,FALSE)="","",VLOOKUP($B209,'RouteDetail&amp;ReductionPrioritySr'!$B$5:$T$566,'Route_Detail&amp;Reduction_Priority'!L$1,FALSE)))</f>
        <v>Local</v>
      </c>
      <c r="M209" s="110" t="str">
        <f>IF($B209="","",IF(VLOOKUP($B209,'RouteDetail&amp;ReductionPrioritySr'!$B$5:$T$566,'Route_Detail&amp;Reduction_Priority'!M$1,FALSE)="","",VLOOKUP($B209,'RouteDetail&amp;ReductionPrioritySr'!$B$5:$T$566,'Route_Detail&amp;Reduction_Priority'!M$1,FALSE)))</f>
        <v/>
      </c>
      <c r="N209" s="112" t="str">
        <f>IF($B209="","",IF(VLOOKUP($B209,'RouteDetail&amp;ReductionPrioritySr'!$B$5:$T$566,'Route_Detail&amp;Reduction_Priority'!N$1,FALSE)="","",VLOOKUP($B209,'RouteDetail&amp;ReductionPrioritySr'!$B$5:$T$566,'Route_Detail&amp;Reduction_Priority'!N$1,FALSE)))</f>
        <v/>
      </c>
      <c r="O209" s="110" t="str">
        <f>IF($B209="","",IF(VLOOKUP($B209,'RouteDetail&amp;ReductionPrioritySr'!$B$5:$T$566,'Route_Detail&amp;Reduction_Priority'!O$1,FALSE)="","",VLOOKUP($B209,'RouteDetail&amp;ReductionPrioritySr'!$B$5:$T$566,'Route_Detail&amp;Reduction_Priority'!O$1,FALSE)))</f>
        <v>At</v>
      </c>
      <c r="P209" s="365" t="str">
        <f>IF($B209="","",IF(VLOOKUP($B209,'RouteDetail&amp;ReductionPrioritySr'!$B$5:$T$566,'Route_Detail&amp;Reduction_Priority'!P$1,FALSE)="","",VLOOKUP($B209,'RouteDetail&amp;ReductionPrioritySr'!$B$5:$T$566,'Route_Detail&amp;Reduction_Priority'!P$1,FALSE)))</f>
        <v>At</v>
      </c>
      <c r="Q209" s="112" t="str">
        <f>IF($B209="","",IF(VLOOKUP($B209,'RouteDetail&amp;ReductionPrioritySr'!$B$5:$T$566,'Route_Detail&amp;Reduction_Priority'!Q$1,FALSE)="","",VLOOKUP($B209,'RouteDetail&amp;ReductionPrioritySr'!$B$5:$T$566,'Route_Detail&amp;Reduction_Priority'!Q$1,FALSE)))</f>
        <v>Below</v>
      </c>
      <c r="R209" s="110" t="str">
        <f>IF($B209="","",IF(VLOOKUP($B209,'RouteDetail&amp;ReductionPrioritySr'!$B$5:$T$566,'Route_Detail&amp;Reduction_Priority'!R$1,FALSE)="","",VLOOKUP($B209,'RouteDetail&amp;ReductionPrioritySr'!$B$5:$T$566,'Route_Detail&amp;Reduction_Priority'!R$1,FALSE)))</f>
        <v>-</v>
      </c>
      <c r="S209" s="365" t="str">
        <f>IF($B209="","",IF(VLOOKUP($B209,'RouteDetail&amp;ReductionPrioritySr'!$B$5:$T$566,'Route_Detail&amp;Reduction_Priority'!S$1,FALSE)="","",VLOOKUP($B209,'RouteDetail&amp;ReductionPrioritySr'!$B$5:$T$566,'Route_Detail&amp;Reduction_Priority'!S$1,FALSE)))</f>
        <v>-</v>
      </c>
      <c r="T209" s="363" t="str">
        <f>IF($B209="","",IF(VLOOKUP($B209,'RouteDetail&amp;ReductionPrioritySr'!$B$5:$T$566,'Route_Detail&amp;Reduction_Priority'!T$1,FALSE)="","",VLOOKUP($B209,'RouteDetail&amp;ReductionPrioritySr'!$B$5:$T$566,'Route_Detail&amp;Reduction_Priority'!T$1,FALSE)))</f>
        <v>-</v>
      </c>
      <c r="U209" s="348" t="str">
        <f>IF($B209="","",IF(VLOOKUP($B209,'RouteDetail&amp;ReductionPrioritySr'!$B$5:$AT$566,'Route_Detail&amp;Reduction_Priority'!U$1,FALSE)="","",VLOOKUP($B209,'RouteDetail&amp;ReductionPrioritySr'!$B$5:$AT$566,'Route_Detail&amp;Reduction_Priority'!U$1,FALSE)))</f>
        <v>Unchanged</v>
      </c>
      <c r="V209" s="53" t="str">
        <f>IF($B209="","",IF(VLOOKUP($B209,'RouteDetail&amp;ReductionPrioritySr'!$B$5:$AT$566,'Route_Detail&amp;Reduction_Priority'!V$1,FALSE)=0,"",VLOOKUP($B209,'RouteDetail&amp;ReductionPrioritySr'!$B$5:$AT$566,'Route_Detail&amp;Reduction_Priority'!V$1,FALSE)))</f>
        <v/>
      </c>
      <c r="W209" s="358" t="str">
        <f>IF($B209="","",IF(VLOOKUP($B209,'RouteDetail&amp;ReductionPrioritySr'!$B$5:$AT$566,'Route_Detail&amp;Reduction_Priority'!W$1,FALSE)=0,"",VLOOKUP($B209,'RouteDetail&amp;ReductionPrioritySr'!$B$5:$AT$566,'Route_Detail&amp;Reduction_Priority'!W$1,FALSE)))</f>
        <v>N/A</v>
      </c>
      <c r="X209" s="397" t="str">
        <f>IF($B209="","",IF(VLOOKUP($B209,'RouteDetail&amp;ReductionPrioritySr'!$B$5:$AT$566,'Route_Detail&amp;Reduction_Priority'!X$1,FALSE)="","",VLOOKUP($B209,'RouteDetail&amp;ReductionPrioritySr'!$B$5:$AT$566,'Route_Detail&amp;Reduction_Priority'!X$1,FALSE)))</f>
        <v>Unchanged</v>
      </c>
      <c r="Y209" s="110">
        <f>IF($B209="","",IF(VLOOKUP($B209,'RouteDetail&amp;ReductionPrioritySr'!$B$5:$AT$566,'Route_Detail&amp;Reduction_Priority'!Y$1,FALSE)="","",VLOOKUP($B209,'RouteDetail&amp;ReductionPrioritySr'!$B$5:$AT$566,'Route_Detail&amp;Reduction_Priority'!Y$1,FALSE)))</f>
        <v>30</v>
      </c>
      <c r="Z209" s="365">
        <f>IF($B209="","",IF(VLOOKUP($B209,'RouteDetail&amp;ReductionPrioritySr'!$B$5:$AT$566,'Route_Detail&amp;Reduction_Priority'!Z$1,FALSE)="","",VLOOKUP($B209,'RouteDetail&amp;ReductionPrioritySr'!$B$5:$AT$566,'Route_Detail&amp;Reduction_Priority'!Z$1,FALSE)))</f>
        <v>30</v>
      </c>
      <c r="AA209" s="365">
        <f>IF($B209="","",IF(VLOOKUP($B209,'RouteDetail&amp;ReductionPrioritySr'!$B$5:$AT$566,'Route_Detail&amp;Reduction_Priority'!AA$1,FALSE)="","",VLOOKUP($B209,'RouteDetail&amp;ReductionPrioritySr'!$B$5:$AT$566,'Route_Detail&amp;Reduction_Priority'!AA$1,FALSE)))</f>
        <v>60</v>
      </c>
      <c r="AB209" s="365">
        <f>IF($B209="","",IF(VLOOKUP($B209,'RouteDetail&amp;ReductionPrioritySr'!$B$5:$AT$566,'Route_Detail&amp;Reduction_Priority'!AB$1,FALSE)="","",VLOOKUP($B209,'RouteDetail&amp;ReductionPrioritySr'!$B$5:$AT$566,'Route_Detail&amp;Reduction_Priority'!AB$1,FALSE)))</f>
        <v>30</v>
      </c>
      <c r="AC209" s="365">
        <f>IF($B209="","",IF(VLOOKUP($B209,'RouteDetail&amp;ReductionPrioritySr'!$B$5:$AT$566,'Route_Detail&amp;Reduction_Priority'!AC$1,FALSE)="","",VLOOKUP($B209,'RouteDetail&amp;ReductionPrioritySr'!$B$5:$AT$566,'Route_Detail&amp;Reduction_Priority'!AC$1,FALSE)))</f>
        <v>60</v>
      </c>
      <c r="AD209" s="350" t="str">
        <f>IF($B209="","",IF(VLOOKUP($B209,'RouteDetail&amp;ReductionPrioritySr'!$B$5:$AT$566,'Route_Detail&amp;Reduction_Priority'!AD$1,FALSE)=0,"",VLOOKUP($B209,'RouteDetail&amp;ReductionPrioritySr'!$B$5:$AT$566,'Route_Detail&amp;Reduction_Priority'!AD$1,FALSE)))</f>
        <v>Before 11:00 PM</v>
      </c>
      <c r="AE209" s="397" t="str">
        <f>IF($B209="","",IF(VLOOKUP($B209,'RouteDetail&amp;ReductionPrioritySr'!$B$5:$AT$566,'Route_Detail&amp;Reduction_Priority'!AE$1,FALSE)=0,"",VLOOKUP($B209,'RouteDetail&amp;ReductionPrioritySr'!$B$5:$AT$566,'Route_Detail&amp;Reduction_Priority'!AE$1,FALSE)))</f>
        <v/>
      </c>
      <c r="AF209"/>
      <c r="AG209"/>
      <c r="AH209"/>
      <c r="AI209"/>
      <c r="AJ209"/>
      <c r="AK209"/>
      <c r="AL209"/>
      <c r="AM209"/>
      <c r="AN209"/>
      <c r="AO209"/>
    </row>
    <row r="210" spans="1:41" s="21" customFormat="1" ht="15" customHeight="1" x14ac:dyDescent="0.25">
      <c r="A210">
        <v>188</v>
      </c>
      <c r="B210" s="110">
        <f>IF(HLOOKUP($C$3,'Route by Jurisdiction'!$A$1:$AP$214,A210,FALSE)="","",HLOOKUP($C$3,'Route by Jurisdiction'!$A$1:$AP$214,A210,FALSE))</f>
        <v>348</v>
      </c>
      <c r="C210" s="110" t="str">
        <f>IF($B210="","",IF(VLOOKUP($B210,'RouteDetail&amp;ReductionPrioritySr'!$B$5:$T$566,'Route_Detail&amp;Reduction_Priority'!C$1,FALSE)="","",VLOOKUP($B210,'RouteDetail&amp;ReductionPrioritySr'!$B$5:$T$566,'Route_Detail&amp;Reduction_Priority'!C$1,FALSE)))</f>
        <v>348</v>
      </c>
      <c r="D210" s="71" t="str">
        <f>IF($B210="","",IF(VLOOKUP($B210,'RouteDetail&amp;ReductionPrioritySr'!$B$5:$T$566,'Route_Detail&amp;Reduction_Priority'!D$1,FALSE)="","",VLOOKUP($B210,'RouteDetail&amp;ReductionPrioritySr'!$B$5:$T$566,'Route_Detail&amp;Reduction_Priority'!D$1,FALSE)))</f>
        <v>Richmond Beach - Northgate</v>
      </c>
      <c r="E210" s="170">
        <f>IF($B210="","",IF(VLOOKUP($B210,'RouteDetail&amp;ReductionPrioritySr'!$B$5:$T$566,'Route_Detail&amp;Reduction_Priority'!E$1,FALSE)="","",VLOOKUP($B210,'RouteDetail&amp;ReductionPrioritySr'!$B$5:$T$566,'Route_Detail&amp;Reduction_Priority'!E$1,FALSE)))</f>
        <v>24.5</v>
      </c>
      <c r="F210" s="162">
        <f>IF($B210="","",IF(VLOOKUP($B210,'RouteDetail&amp;ReductionPrioritySr'!$B$5:$T$566,'Route_Detail&amp;Reduction_Priority'!F$1,FALSE)="","",VLOOKUP($B210,'RouteDetail&amp;ReductionPrioritySr'!$B$5:$T$566,'Route_Detail&amp;Reduction_Priority'!F$1,FALSE)))</f>
        <v>7</v>
      </c>
      <c r="G210" s="162">
        <f>IF($B210="","",IF(VLOOKUP($B210,'RouteDetail&amp;ReductionPrioritySr'!$B$5:$T$566,'Route_Detail&amp;Reduction_Priority'!G$1,FALSE)="","",VLOOKUP($B210,'RouteDetail&amp;ReductionPrioritySr'!$B$5:$T$566,'Route_Detail&amp;Reduction_Priority'!G$1,FALSE)))</f>
        <v>24</v>
      </c>
      <c r="H210" s="162">
        <f>IF($B210="","",IF(VLOOKUP($B210,'RouteDetail&amp;ReductionPrioritySr'!$B$5:$T$566,'Route_Detail&amp;Reduction_Priority'!H$1,FALSE)="","",VLOOKUP($B210,'RouteDetail&amp;ReductionPrioritySr'!$B$5:$T$566,'Route_Detail&amp;Reduction_Priority'!H$1,FALSE)))</f>
        <v>7.3</v>
      </c>
      <c r="I210" s="162">
        <f>IF($B210="","",IF(VLOOKUP($B210,'RouteDetail&amp;ReductionPrioritySr'!$B$5:$T$566,'Route_Detail&amp;Reduction_Priority'!I$1,FALSE)="","",VLOOKUP($B210,'RouteDetail&amp;ReductionPrioritySr'!$B$5:$T$566,'Route_Detail&amp;Reduction_Priority'!I$1,FALSE)))</f>
        <v>17.8</v>
      </c>
      <c r="J210" s="171">
        <f>IF($B210="","",IF(VLOOKUP($B210,'RouteDetail&amp;ReductionPrioritySr'!$B$5:$T$566,'Route_Detail&amp;Reduction_Priority'!J$1,FALSE)="","",VLOOKUP($B210,'RouteDetail&amp;ReductionPrioritySr'!$B$5:$T$566,'Route_Detail&amp;Reduction_Priority'!J$1,FALSE)))</f>
        <v>5.8</v>
      </c>
      <c r="K210" s="62">
        <f>IF($B210="","",IF(VLOOKUP($B210,'RouteDetail&amp;ReductionPrioritySr'!$B$5:$T$566,'Route_Detail&amp;Reduction_Priority'!K$1,FALSE)="","",VLOOKUP($B210,'RouteDetail&amp;ReductionPrioritySr'!$B$5:$T$566,'Route_Detail&amp;Reduction_Priority'!K$1,FALSE)))</f>
        <v>90</v>
      </c>
      <c r="L210" s="62" t="str">
        <f>IF($B210="","",IF(VLOOKUP($B210,'RouteDetail&amp;ReductionPrioritySr'!$B$5:$T$566,'Route_Detail&amp;Reduction_Priority'!L$1,FALSE)="","",VLOOKUP($B210,'RouteDetail&amp;ReductionPrioritySr'!$B$5:$T$566,'Route_Detail&amp;Reduction_Priority'!L$1,FALSE)))</f>
        <v>Local</v>
      </c>
      <c r="M210" s="110" t="str">
        <f>IF($B210="","",IF(VLOOKUP($B210,'RouteDetail&amp;ReductionPrioritySr'!$B$5:$T$566,'Route_Detail&amp;Reduction_Priority'!M$1,FALSE)="","",VLOOKUP($B210,'RouteDetail&amp;ReductionPrioritySr'!$B$5:$T$566,'Route_Detail&amp;Reduction_Priority'!M$1,FALSE)))</f>
        <v/>
      </c>
      <c r="N210" s="112" t="str">
        <f>IF($B210="","",IF(VLOOKUP($B210,'RouteDetail&amp;ReductionPrioritySr'!$B$5:$T$566,'Route_Detail&amp;Reduction_Priority'!N$1,FALSE)="","",VLOOKUP($B210,'RouteDetail&amp;ReductionPrioritySr'!$B$5:$T$566,'Route_Detail&amp;Reduction_Priority'!N$1,FALSE)))</f>
        <v/>
      </c>
      <c r="O210" s="110" t="str">
        <f>IF($B210="","",IF(VLOOKUP($B210,'RouteDetail&amp;ReductionPrioritySr'!$B$5:$T$566,'Route_Detail&amp;Reduction_Priority'!O$1,FALSE)="","",VLOOKUP($B210,'RouteDetail&amp;ReductionPrioritySr'!$B$5:$T$566,'Route_Detail&amp;Reduction_Priority'!O$1,FALSE)))</f>
        <v>At</v>
      </c>
      <c r="P210" s="365" t="str">
        <f>IF($B210="","",IF(VLOOKUP($B210,'RouteDetail&amp;ReductionPrioritySr'!$B$5:$T$566,'Route_Detail&amp;Reduction_Priority'!P$1,FALSE)="","",VLOOKUP($B210,'RouteDetail&amp;ReductionPrioritySr'!$B$5:$T$566,'Route_Detail&amp;Reduction_Priority'!P$1,FALSE)))</f>
        <v>At</v>
      </c>
      <c r="Q210" s="112" t="str">
        <f>IF($B210="","",IF(VLOOKUP($B210,'RouteDetail&amp;ReductionPrioritySr'!$B$5:$T$566,'Route_Detail&amp;Reduction_Priority'!Q$1,FALSE)="","",VLOOKUP($B210,'RouteDetail&amp;ReductionPrioritySr'!$B$5:$T$566,'Route_Detail&amp;Reduction_Priority'!Q$1,FALSE)))</f>
        <v>At</v>
      </c>
      <c r="R210" s="110" t="str">
        <f>IF($B210="","",IF(VLOOKUP($B210,'RouteDetail&amp;ReductionPrioritySr'!$B$5:$T$566,'Route_Detail&amp;Reduction_Priority'!R$1,FALSE)="","",VLOOKUP($B210,'RouteDetail&amp;ReductionPrioritySr'!$B$5:$T$566,'Route_Detail&amp;Reduction_Priority'!R$1,FALSE)))</f>
        <v>-</v>
      </c>
      <c r="S210" s="365" t="str">
        <f>IF($B210="","",IF(VLOOKUP($B210,'RouteDetail&amp;ReductionPrioritySr'!$B$5:$T$566,'Route_Detail&amp;Reduction_Priority'!S$1,FALSE)="","",VLOOKUP($B210,'RouteDetail&amp;ReductionPrioritySr'!$B$5:$T$566,'Route_Detail&amp;Reduction_Priority'!S$1,FALSE)))</f>
        <v>-</v>
      </c>
      <c r="T210" s="363" t="str">
        <f>IF($B210="","",IF(VLOOKUP($B210,'RouteDetail&amp;ReductionPrioritySr'!$B$5:$T$566,'Route_Detail&amp;Reduction_Priority'!T$1,FALSE)="","",VLOOKUP($B210,'RouteDetail&amp;ReductionPrioritySr'!$B$5:$T$566,'Route_Detail&amp;Reduction_Priority'!T$1,FALSE)))</f>
        <v>-</v>
      </c>
      <c r="U210" s="348" t="str">
        <f>IF($B210="","",IF(VLOOKUP($B210,'RouteDetail&amp;ReductionPrioritySr'!$B$5:$AT$566,'Route_Detail&amp;Reduction_Priority'!U$1,FALSE)="","",VLOOKUP($B210,'RouteDetail&amp;ReductionPrioritySr'!$B$5:$AT$566,'Route_Detail&amp;Reduction_Priority'!U$1,FALSE)))</f>
        <v>Unchanged</v>
      </c>
      <c r="V210" s="53" t="str">
        <f>IF($B210="","",IF(VLOOKUP($B210,'RouteDetail&amp;ReductionPrioritySr'!$B$5:$AT$566,'Route_Detail&amp;Reduction_Priority'!V$1,FALSE)=0,"",VLOOKUP($B210,'RouteDetail&amp;ReductionPrioritySr'!$B$5:$AT$566,'Route_Detail&amp;Reduction_Priority'!V$1,FALSE)))</f>
        <v/>
      </c>
      <c r="W210" s="358" t="str">
        <f>IF($B210="","",IF(VLOOKUP($B210,'RouteDetail&amp;ReductionPrioritySr'!$B$5:$AT$566,'Route_Detail&amp;Reduction_Priority'!W$1,FALSE)=0,"",VLOOKUP($B210,'RouteDetail&amp;ReductionPrioritySr'!$B$5:$AT$566,'Route_Detail&amp;Reduction_Priority'!W$1,FALSE)))</f>
        <v>N/A</v>
      </c>
      <c r="X210" s="397" t="str">
        <f>IF($B210="","",IF(VLOOKUP($B210,'RouteDetail&amp;ReductionPrioritySr'!$B$5:$AT$566,'Route_Detail&amp;Reduction_Priority'!X$1,FALSE)="","",VLOOKUP($B210,'RouteDetail&amp;ReductionPrioritySr'!$B$5:$AT$566,'Route_Detail&amp;Reduction_Priority'!X$1,FALSE)))</f>
        <v>Unchanged</v>
      </c>
      <c r="Y210" s="110">
        <f>IF($B210="","",IF(VLOOKUP($B210,'RouteDetail&amp;ReductionPrioritySr'!$B$5:$AT$566,'Route_Detail&amp;Reduction_Priority'!Y$1,FALSE)="","",VLOOKUP($B210,'RouteDetail&amp;ReductionPrioritySr'!$B$5:$AT$566,'Route_Detail&amp;Reduction_Priority'!Y$1,FALSE)))</f>
        <v>30</v>
      </c>
      <c r="Z210" s="365">
        <f>IF($B210="","",IF(VLOOKUP($B210,'RouteDetail&amp;ReductionPrioritySr'!$B$5:$AT$566,'Route_Detail&amp;Reduction_Priority'!Z$1,FALSE)="","",VLOOKUP($B210,'RouteDetail&amp;ReductionPrioritySr'!$B$5:$AT$566,'Route_Detail&amp;Reduction_Priority'!Z$1,FALSE)))</f>
        <v>30</v>
      </c>
      <c r="AA210" s="365">
        <f>IF($B210="","",IF(VLOOKUP($B210,'RouteDetail&amp;ReductionPrioritySr'!$B$5:$AT$566,'Route_Detail&amp;Reduction_Priority'!AA$1,FALSE)="","",VLOOKUP($B210,'RouteDetail&amp;ReductionPrioritySr'!$B$5:$AT$566,'Route_Detail&amp;Reduction_Priority'!AA$1,FALSE)))</f>
        <v>60</v>
      </c>
      <c r="AB210" s="365">
        <f>IF($B210="","",IF(VLOOKUP($B210,'RouteDetail&amp;ReductionPrioritySr'!$B$5:$AT$566,'Route_Detail&amp;Reduction_Priority'!AB$1,FALSE)="","",VLOOKUP($B210,'RouteDetail&amp;ReductionPrioritySr'!$B$5:$AT$566,'Route_Detail&amp;Reduction_Priority'!AB$1,FALSE)))</f>
        <v>30</v>
      </c>
      <c r="AC210" s="365">
        <f>IF($B210="","",IF(VLOOKUP($B210,'RouteDetail&amp;ReductionPrioritySr'!$B$5:$AT$566,'Route_Detail&amp;Reduction_Priority'!AC$1,FALSE)="","",VLOOKUP($B210,'RouteDetail&amp;ReductionPrioritySr'!$B$5:$AT$566,'Route_Detail&amp;Reduction_Priority'!AC$1,FALSE)))</f>
        <v>60</v>
      </c>
      <c r="AD210" s="350" t="str">
        <f>IF($B210="","",IF(VLOOKUP($B210,'RouteDetail&amp;ReductionPrioritySr'!$B$5:$AT$566,'Route_Detail&amp;Reduction_Priority'!AD$1,FALSE)=0,"",VLOOKUP($B210,'RouteDetail&amp;ReductionPrioritySr'!$B$5:$AT$566,'Route_Detail&amp;Reduction_Priority'!AD$1,FALSE)))</f>
        <v>Before 11:00 PM</v>
      </c>
      <c r="AE210" s="397" t="str">
        <f>IF($B210="","",IF(VLOOKUP($B210,'RouteDetail&amp;ReductionPrioritySr'!$B$5:$AT$566,'Route_Detail&amp;Reduction_Priority'!AE$1,FALSE)=0,"",VLOOKUP($B210,'RouteDetail&amp;ReductionPrioritySr'!$B$5:$AT$566,'Route_Detail&amp;Reduction_Priority'!AE$1,FALSE)))</f>
        <v/>
      </c>
      <c r="AF210"/>
      <c r="AG210"/>
      <c r="AH210"/>
      <c r="AI210"/>
      <c r="AJ210"/>
      <c r="AK210"/>
      <c r="AL210"/>
      <c r="AM210"/>
      <c r="AN210"/>
      <c r="AO210"/>
    </row>
    <row r="211" spans="1:41" s="21" customFormat="1" ht="15" customHeight="1" x14ac:dyDescent="0.25">
      <c r="A211">
        <v>189</v>
      </c>
      <c r="B211" s="110" t="str">
        <f>IF(HLOOKUP($C$3,'Route by Jurisdiction'!$A$1:$AP$214,A211,FALSE)="","",HLOOKUP($C$3,'Route by Jurisdiction'!$A$1:$AP$214,A211,FALSE))</f>
        <v>355EX</v>
      </c>
      <c r="C211" s="110" t="str">
        <f>IF($B211="","",IF(VLOOKUP($B211,'RouteDetail&amp;ReductionPrioritySr'!$B$5:$T$566,'Route_Detail&amp;Reduction_Priority'!C$1,FALSE)="","",VLOOKUP($B211,'RouteDetail&amp;ReductionPrioritySr'!$B$5:$T$566,'Route_Detail&amp;Reduction_Priority'!C$1,FALSE)))</f>
        <v>355EX*</v>
      </c>
      <c r="D211" s="71" t="str">
        <f>IF($B211="","",IF(VLOOKUP($B211,'RouteDetail&amp;ReductionPrioritySr'!$B$5:$T$566,'Route_Detail&amp;Reduction_Priority'!D$1,FALSE)="","",VLOOKUP($B211,'RouteDetail&amp;ReductionPrioritySr'!$B$5:$T$566,'Route_Detail&amp;Reduction_Priority'!D$1,FALSE)))</f>
        <v>Shoreline CC - University District - Seattle CBD</v>
      </c>
      <c r="E211" s="170">
        <f>IF($B211="","",IF(VLOOKUP($B211,'RouteDetail&amp;ReductionPrioritySr'!$B$5:$T$566,'Route_Detail&amp;Reduction_Priority'!E$1,FALSE)="","",VLOOKUP($B211,'RouteDetail&amp;ReductionPrioritySr'!$B$5:$T$566,'Route_Detail&amp;Reduction_Priority'!E$1,FALSE)))</f>
        <v>33.200000000000003</v>
      </c>
      <c r="F211" s="162">
        <f>IF($B211="","",IF(VLOOKUP($B211,'RouteDetail&amp;ReductionPrioritySr'!$B$5:$T$566,'Route_Detail&amp;Reduction_Priority'!F$1,FALSE)="","",VLOOKUP($B211,'RouteDetail&amp;ReductionPrioritySr'!$B$5:$T$566,'Route_Detail&amp;Reduction_Priority'!F$1,FALSE)))</f>
        <v>11.3</v>
      </c>
      <c r="G211" s="162" t="str">
        <f>IF($B211="","",IF(VLOOKUP($B211,'RouteDetail&amp;ReductionPrioritySr'!$B$5:$T$566,'Route_Detail&amp;Reduction_Priority'!G$1,FALSE)="","",VLOOKUP($B211,'RouteDetail&amp;ReductionPrioritySr'!$B$5:$T$566,'Route_Detail&amp;Reduction_Priority'!G$1,FALSE)))</f>
        <v xml:space="preserve"> </v>
      </c>
      <c r="H211" s="162" t="str">
        <f>IF($B211="","",IF(VLOOKUP($B211,'RouteDetail&amp;ReductionPrioritySr'!$B$5:$T$566,'Route_Detail&amp;Reduction_Priority'!H$1,FALSE)="","",VLOOKUP($B211,'RouteDetail&amp;ReductionPrioritySr'!$B$5:$T$566,'Route_Detail&amp;Reduction_Priority'!H$1,FALSE)))</f>
        <v xml:space="preserve"> </v>
      </c>
      <c r="I211" s="162" t="str">
        <f>IF($B211="","",IF(VLOOKUP($B211,'RouteDetail&amp;ReductionPrioritySr'!$B$5:$T$566,'Route_Detail&amp;Reduction_Priority'!I$1,FALSE)="","",VLOOKUP($B211,'RouteDetail&amp;ReductionPrioritySr'!$B$5:$T$566,'Route_Detail&amp;Reduction_Priority'!I$1,FALSE)))</f>
        <v xml:space="preserve"> </v>
      </c>
      <c r="J211" s="171" t="str">
        <f>IF($B211="","",IF(VLOOKUP($B211,'RouteDetail&amp;ReductionPrioritySr'!$B$5:$T$566,'Route_Detail&amp;Reduction_Priority'!J$1,FALSE)="","",VLOOKUP($B211,'RouteDetail&amp;ReductionPrioritySr'!$B$5:$T$566,'Route_Detail&amp;Reduction_Priority'!J$1,FALSE)))</f>
        <v xml:space="preserve"> </v>
      </c>
      <c r="K211" s="62" t="str">
        <f>IF($B211="","",IF(VLOOKUP($B211,'RouteDetail&amp;ReductionPrioritySr'!$B$5:$T$566,'Route_Detail&amp;Reduction_Priority'!K$1,FALSE)="","",VLOOKUP($B211,'RouteDetail&amp;ReductionPrioritySr'!$B$5:$T$566,'Route_Detail&amp;Reduction_Priority'!K$1,FALSE)))</f>
        <v>Peak</v>
      </c>
      <c r="L211" s="62" t="str">
        <f>IF($B211="","",IF(VLOOKUP($B211,'RouteDetail&amp;ReductionPrioritySr'!$B$5:$T$566,'Route_Detail&amp;Reduction_Priority'!L$1,FALSE)="","",VLOOKUP($B211,'RouteDetail&amp;ReductionPrioritySr'!$B$5:$T$566,'Route_Detail&amp;Reduction_Priority'!L$1,FALSE)))</f>
        <v>Peak</v>
      </c>
      <c r="M211" s="110" t="str">
        <f>IF($B211="","",IF(VLOOKUP($B211,'RouteDetail&amp;ReductionPrioritySr'!$B$5:$T$566,'Route_Detail&amp;Reduction_Priority'!M$1,FALSE)="","",VLOOKUP($B211,'RouteDetail&amp;ReductionPrioritySr'!$B$5:$T$566,'Route_Detail&amp;Reduction_Priority'!M$1,FALSE)))</f>
        <v>No</v>
      </c>
      <c r="N211" s="112" t="str">
        <f>IF($B211="","",IF(VLOOKUP($B211,'RouteDetail&amp;ReductionPrioritySr'!$B$5:$T$566,'Route_Detail&amp;Reduction_Priority'!N$1,FALSE)="","",VLOOKUP($B211,'RouteDetail&amp;ReductionPrioritySr'!$B$5:$T$566,'Route_Detail&amp;Reduction_Priority'!N$1,FALSE)))</f>
        <v>No</v>
      </c>
      <c r="O211" s="110" t="str">
        <f>IF($B211="","",IF(VLOOKUP($B211,'RouteDetail&amp;ReductionPrioritySr'!$B$5:$T$566,'Route_Detail&amp;Reduction_Priority'!O$1,FALSE)="","",VLOOKUP($B211,'RouteDetail&amp;ReductionPrioritySr'!$B$5:$T$566,'Route_Detail&amp;Reduction_Priority'!O$1,FALSE)))</f>
        <v>Peak</v>
      </c>
      <c r="P211" s="365" t="str">
        <f>IF($B211="","",IF(VLOOKUP($B211,'RouteDetail&amp;ReductionPrioritySr'!$B$5:$T$566,'Route_Detail&amp;Reduction_Priority'!P$1,FALSE)="","",VLOOKUP($B211,'RouteDetail&amp;ReductionPrioritySr'!$B$5:$T$566,'Route_Detail&amp;Reduction_Priority'!P$1,FALSE)))</f>
        <v>Peak</v>
      </c>
      <c r="Q211" s="112" t="str">
        <f>IF($B211="","",IF(VLOOKUP($B211,'RouteDetail&amp;ReductionPrioritySr'!$B$5:$T$566,'Route_Detail&amp;Reduction_Priority'!Q$1,FALSE)="","",VLOOKUP($B211,'RouteDetail&amp;ReductionPrioritySr'!$B$5:$T$566,'Route_Detail&amp;Reduction_Priority'!Q$1,FALSE)))</f>
        <v>Peak</v>
      </c>
      <c r="R211" s="110">
        <f>IF($B211="","",IF(VLOOKUP($B211,'RouteDetail&amp;ReductionPrioritySr'!$B$5:$T$566,'Route_Detail&amp;Reduction_Priority'!R$1,FALSE)="","",VLOOKUP($B211,'RouteDetail&amp;ReductionPrioritySr'!$B$5:$T$566,'Route_Detail&amp;Reduction_Priority'!R$1,FALSE)))</f>
        <v>3</v>
      </c>
      <c r="S211" s="365" t="str">
        <f>IF($B211="","",IF(VLOOKUP($B211,'RouteDetail&amp;ReductionPrioritySr'!$B$5:$T$566,'Route_Detail&amp;Reduction_Priority'!S$1,FALSE)="","",VLOOKUP($B211,'RouteDetail&amp;ReductionPrioritySr'!$B$5:$T$566,'Route_Detail&amp;Reduction_Priority'!S$1,FALSE)))</f>
        <v>-</v>
      </c>
      <c r="T211" s="363" t="str">
        <f>IF($B211="","",IF(VLOOKUP($B211,'RouteDetail&amp;ReductionPrioritySr'!$B$5:$T$566,'Route_Detail&amp;Reduction_Priority'!T$1,FALSE)="","",VLOOKUP($B211,'RouteDetail&amp;ReductionPrioritySr'!$B$5:$T$566,'Route_Detail&amp;Reduction_Priority'!T$1,FALSE)))</f>
        <v>-</v>
      </c>
      <c r="U211" s="348" t="str">
        <f>IF($B211="","",IF(VLOOKUP($B211,'RouteDetail&amp;ReductionPrioritySr'!$B$5:$AT$566,'Route_Detail&amp;Reduction_Priority'!U$1,FALSE)="","",VLOOKUP($B211,'RouteDetail&amp;ReductionPrioritySr'!$B$5:$AT$566,'Route_Detail&amp;Reduction_Priority'!U$1,FALSE)))</f>
        <v>Revised</v>
      </c>
      <c r="V211" s="53" t="str">
        <f>IF($B211="","",IF(VLOOKUP($B211,'RouteDetail&amp;ReductionPrioritySr'!$B$5:$AT$566,'Route_Detail&amp;Reduction_Priority'!V$1,FALSE)=0,"",VLOOKUP($B211,'RouteDetail&amp;ReductionPrioritySr'!$B$5:$AT$566,'Route_Detail&amp;Reduction_Priority'!V$1,FALSE)))</f>
        <v>Restructure</v>
      </c>
      <c r="W211" s="358">
        <f>IF($B211="","",IF(VLOOKUP($B211,'RouteDetail&amp;ReductionPrioritySr'!$B$5:$AT$566,'Route_Detail&amp;Reduction_Priority'!W$1,FALSE)=0,"",VLOOKUP($B211,'RouteDetail&amp;ReductionPrioritySr'!$B$5:$AT$566,'Route_Detail&amp;Reduction_Priority'!W$1,FALSE)))</f>
        <v>42156</v>
      </c>
      <c r="X211" s="397" t="str">
        <f>IF($B211="","",IF(VLOOKUP($B211,'RouteDetail&amp;ReductionPrioritySr'!$B$5:$AT$566,'Route_Detail&amp;Reduction_Priority'!X$1,FALSE)="","",VLOOKUP($B211,'RouteDetail&amp;ReductionPrioritySr'!$B$5:$AT$566,'Route_Detail&amp;Reduction_Priority'!X$1,FALSE)))</f>
        <v>Combine service with Route 5EX and shift route to Aurora Avenue N from I-5.
Add five morning and four afternoon trips since Route 5EX would no longer operate.</v>
      </c>
      <c r="Y211" s="110" t="str">
        <f>IF($B211="","",IF(VLOOKUP($B211,'RouteDetail&amp;ReductionPrioritySr'!$B$5:$AT$566,'Route_Detail&amp;Reduction_Priority'!Y$1,FALSE)="","",VLOOKUP($B211,'RouteDetail&amp;ReductionPrioritySr'!$B$5:$AT$566,'Route_Detail&amp;Reduction_Priority'!Y$1,FALSE)))</f>
        <v/>
      </c>
      <c r="Z211" s="365" t="str">
        <f>IF($B211="","",IF(VLOOKUP($B211,'RouteDetail&amp;ReductionPrioritySr'!$B$5:$AT$566,'Route_Detail&amp;Reduction_Priority'!Z$1,FALSE)="","",VLOOKUP($B211,'RouteDetail&amp;ReductionPrioritySr'!$B$5:$AT$566,'Route_Detail&amp;Reduction_Priority'!Z$1,FALSE)))</f>
        <v/>
      </c>
      <c r="AA211" s="365" t="str">
        <f>IF($B211="","",IF(VLOOKUP($B211,'RouteDetail&amp;ReductionPrioritySr'!$B$5:$AT$566,'Route_Detail&amp;Reduction_Priority'!AA$1,FALSE)="","",VLOOKUP($B211,'RouteDetail&amp;ReductionPrioritySr'!$B$5:$AT$566,'Route_Detail&amp;Reduction_Priority'!AA$1,FALSE)))</f>
        <v/>
      </c>
      <c r="AB211" s="365" t="str">
        <f>IF($B211="","",IF(VLOOKUP($B211,'RouteDetail&amp;ReductionPrioritySr'!$B$5:$AT$566,'Route_Detail&amp;Reduction_Priority'!AB$1,FALSE)="","",VLOOKUP($B211,'RouteDetail&amp;ReductionPrioritySr'!$B$5:$AT$566,'Route_Detail&amp;Reduction_Priority'!AB$1,FALSE)))</f>
        <v/>
      </c>
      <c r="AC211" s="365" t="str">
        <f>IF($B211="","",IF(VLOOKUP($B211,'RouteDetail&amp;ReductionPrioritySr'!$B$5:$AT$566,'Route_Detail&amp;Reduction_Priority'!AC$1,FALSE)="","",VLOOKUP($B211,'RouteDetail&amp;ReductionPrioritySr'!$B$5:$AT$566,'Route_Detail&amp;Reduction_Priority'!AC$1,FALSE)))</f>
        <v/>
      </c>
      <c r="AD211" s="350" t="str">
        <f>IF($B211="","",IF(VLOOKUP($B211,'RouteDetail&amp;ReductionPrioritySr'!$B$5:$AT$566,'Route_Detail&amp;Reduction_Priority'!AD$1,FALSE)=0,"",VLOOKUP($B211,'RouteDetail&amp;ReductionPrioritySr'!$B$5:$AT$566,'Route_Detail&amp;Reduction_Priority'!AD$1,FALSE)))</f>
        <v/>
      </c>
      <c r="AE211" s="397" t="str">
        <f>IF($B211="","",IF(VLOOKUP($B211,'RouteDetail&amp;ReductionPrioritySr'!$B$5:$AT$566,'Route_Detail&amp;Reduction_Priority'!AE$1,FALSE)=0,"",VLOOKUP($B211,'RouteDetail&amp;ReductionPrioritySr'!$B$5:$AT$566,'Route_Detail&amp;Reduction_Priority'!AE$1,FALSE)))</f>
        <v>Along N 85th Street, use Route 48.</v>
      </c>
      <c r="AF211"/>
      <c r="AG211"/>
      <c r="AH211"/>
      <c r="AI211"/>
      <c r="AJ211"/>
      <c r="AK211"/>
      <c r="AL211"/>
      <c r="AM211"/>
      <c r="AN211"/>
      <c r="AO211"/>
    </row>
    <row r="212" spans="1:41" s="21" customFormat="1" ht="15" customHeight="1" x14ac:dyDescent="0.25">
      <c r="A212">
        <v>190</v>
      </c>
      <c r="B212" s="110" t="str">
        <f>IF(HLOOKUP($C$3,'Route by Jurisdiction'!$A$1:$AP$214,A212,FALSE)="","",HLOOKUP($C$3,'Route by Jurisdiction'!$A$1:$AP$214,A212,FALSE))</f>
        <v>372EX</v>
      </c>
      <c r="C212" s="110" t="str">
        <f>IF($B212="","",IF(VLOOKUP($B212,'RouteDetail&amp;ReductionPrioritySr'!$B$5:$T$566,'Route_Detail&amp;Reduction_Priority'!C$1,FALSE)="","",VLOOKUP($B212,'RouteDetail&amp;ReductionPrioritySr'!$B$5:$T$566,'Route_Detail&amp;Reduction_Priority'!C$1,FALSE)))</f>
        <v>372EX*</v>
      </c>
      <c r="D212" s="71" t="str">
        <f>IF($B212="","",IF(VLOOKUP($B212,'RouteDetail&amp;ReductionPrioritySr'!$B$5:$T$566,'Route_Detail&amp;Reduction_Priority'!D$1,FALSE)="","",VLOOKUP($B212,'RouteDetail&amp;ReductionPrioritySr'!$B$5:$T$566,'Route_Detail&amp;Reduction_Priority'!D$1,FALSE)))</f>
        <v>Woodinville - Lake City - University District</v>
      </c>
      <c r="E212" s="170">
        <f>IF($B212="","",IF(VLOOKUP($B212,'RouteDetail&amp;ReductionPrioritySr'!$B$5:$T$566,'Route_Detail&amp;Reduction_Priority'!E$1,FALSE)="","",VLOOKUP($B212,'RouteDetail&amp;ReductionPrioritySr'!$B$5:$T$566,'Route_Detail&amp;Reduction_Priority'!E$1,FALSE)))</f>
        <v>40.799999999999997</v>
      </c>
      <c r="F212" s="162">
        <f>IF($B212="","",IF(VLOOKUP($B212,'RouteDetail&amp;ReductionPrioritySr'!$B$5:$T$566,'Route_Detail&amp;Reduction_Priority'!F$1,FALSE)="","",VLOOKUP($B212,'RouteDetail&amp;ReductionPrioritySr'!$B$5:$T$566,'Route_Detail&amp;Reduction_Priority'!F$1,FALSE)))</f>
        <v>13.2</v>
      </c>
      <c r="G212" s="162">
        <f>IF($B212="","",IF(VLOOKUP($B212,'RouteDetail&amp;ReductionPrioritySr'!$B$5:$T$566,'Route_Detail&amp;Reduction_Priority'!G$1,FALSE)="","",VLOOKUP($B212,'RouteDetail&amp;ReductionPrioritySr'!$B$5:$T$566,'Route_Detail&amp;Reduction_Priority'!G$1,FALSE)))</f>
        <v>50.6</v>
      </c>
      <c r="H212" s="162">
        <f>IF($B212="","",IF(VLOOKUP($B212,'RouteDetail&amp;ReductionPrioritySr'!$B$5:$T$566,'Route_Detail&amp;Reduction_Priority'!H$1,FALSE)="","",VLOOKUP($B212,'RouteDetail&amp;ReductionPrioritySr'!$B$5:$T$566,'Route_Detail&amp;Reduction_Priority'!H$1,FALSE)))</f>
        <v>15.5</v>
      </c>
      <c r="I212" s="162">
        <f>IF($B212="","",IF(VLOOKUP($B212,'RouteDetail&amp;ReductionPrioritySr'!$B$5:$T$566,'Route_Detail&amp;Reduction_Priority'!I$1,FALSE)="","",VLOOKUP($B212,'RouteDetail&amp;ReductionPrioritySr'!$B$5:$T$566,'Route_Detail&amp;Reduction_Priority'!I$1,FALSE)))</f>
        <v>30.3</v>
      </c>
      <c r="J212" s="171">
        <f>IF($B212="","",IF(VLOOKUP($B212,'RouteDetail&amp;ReductionPrioritySr'!$B$5:$T$566,'Route_Detail&amp;Reduction_Priority'!J$1,FALSE)="","",VLOOKUP($B212,'RouteDetail&amp;ReductionPrioritySr'!$B$5:$T$566,'Route_Detail&amp;Reduction_Priority'!J$1,FALSE)))</f>
        <v>6.8</v>
      </c>
      <c r="K212" s="62">
        <f>IF($B212="","",IF(VLOOKUP($B212,'RouteDetail&amp;ReductionPrioritySr'!$B$5:$T$566,'Route_Detail&amp;Reduction_Priority'!K$1,FALSE)="","",VLOOKUP($B212,'RouteDetail&amp;ReductionPrioritySr'!$B$5:$T$566,'Route_Detail&amp;Reduction_Priority'!K$1,FALSE)))</f>
        <v>45</v>
      </c>
      <c r="L212" s="62" t="str">
        <f>IF($B212="","",IF(VLOOKUP($B212,'RouteDetail&amp;ReductionPrioritySr'!$B$5:$T$566,'Route_Detail&amp;Reduction_Priority'!L$1,FALSE)="","",VLOOKUP($B212,'RouteDetail&amp;ReductionPrioritySr'!$B$5:$T$566,'Route_Detail&amp;Reduction_Priority'!L$1,FALSE)))</f>
        <v>Very Frequent</v>
      </c>
      <c r="M212" s="110" t="str">
        <f>IF($B212="","",IF(VLOOKUP($B212,'RouteDetail&amp;ReductionPrioritySr'!$B$5:$T$566,'Route_Detail&amp;Reduction_Priority'!M$1,FALSE)="","",VLOOKUP($B212,'RouteDetail&amp;ReductionPrioritySr'!$B$5:$T$566,'Route_Detail&amp;Reduction_Priority'!M$1,FALSE)))</f>
        <v/>
      </c>
      <c r="N212" s="112" t="str">
        <f>IF($B212="","",IF(VLOOKUP($B212,'RouteDetail&amp;ReductionPrioritySr'!$B$5:$T$566,'Route_Detail&amp;Reduction_Priority'!N$1,FALSE)="","",VLOOKUP($B212,'RouteDetail&amp;ReductionPrioritySr'!$B$5:$T$566,'Route_Detail&amp;Reduction_Priority'!N$1,FALSE)))</f>
        <v/>
      </c>
      <c r="O212" s="110" t="str">
        <f>IF($B212="","",IF(VLOOKUP($B212,'RouteDetail&amp;ReductionPrioritySr'!$B$5:$T$566,'Route_Detail&amp;Reduction_Priority'!O$1,FALSE)="","",VLOOKUP($B212,'RouteDetail&amp;ReductionPrioritySr'!$B$5:$T$566,'Route_Detail&amp;Reduction_Priority'!O$1,FALSE)))</f>
        <v>At</v>
      </c>
      <c r="P212" s="365" t="str">
        <f>IF($B212="","",IF(VLOOKUP($B212,'RouteDetail&amp;ReductionPrioritySr'!$B$5:$T$566,'Route_Detail&amp;Reduction_Priority'!P$1,FALSE)="","",VLOOKUP($B212,'RouteDetail&amp;ReductionPrioritySr'!$B$5:$T$566,'Route_Detail&amp;Reduction_Priority'!P$1,FALSE)))</f>
        <v>Below</v>
      </c>
      <c r="Q212" s="112" t="str">
        <f>IF($B212="","",IF(VLOOKUP($B212,'RouteDetail&amp;ReductionPrioritySr'!$B$5:$T$566,'Route_Detail&amp;Reduction_Priority'!Q$1,FALSE)="","",VLOOKUP($B212,'RouteDetail&amp;ReductionPrioritySr'!$B$5:$T$566,'Route_Detail&amp;Reduction_Priority'!Q$1,FALSE)))</f>
        <v>Below</v>
      </c>
      <c r="R212" s="110">
        <f>IF($B212="","",IF(VLOOKUP($B212,'RouteDetail&amp;ReductionPrioritySr'!$B$5:$T$566,'Route_Detail&amp;Reduction_Priority'!R$1,FALSE)="","",VLOOKUP($B212,'RouteDetail&amp;ReductionPrioritySr'!$B$5:$T$566,'Route_Detail&amp;Reduction_Priority'!R$1,FALSE)))</f>
        <v>3</v>
      </c>
      <c r="S212" s="365" t="str">
        <f>IF($B212="","",IF(VLOOKUP($B212,'RouteDetail&amp;ReductionPrioritySr'!$B$5:$T$566,'Route_Detail&amp;Reduction_Priority'!S$1,FALSE)="","",VLOOKUP($B212,'RouteDetail&amp;ReductionPrioritySr'!$B$5:$T$566,'Route_Detail&amp;Reduction_Priority'!S$1,FALSE)))</f>
        <v>-</v>
      </c>
      <c r="T212" s="363" t="str">
        <f>IF($B212="","",IF(VLOOKUP($B212,'RouteDetail&amp;ReductionPrioritySr'!$B$5:$T$566,'Route_Detail&amp;Reduction_Priority'!T$1,FALSE)="","",VLOOKUP($B212,'RouteDetail&amp;ReductionPrioritySr'!$B$5:$T$566,'Route_Detail&amp;Reduction_Priority'!T$1,FALSE)))</f>
        <v>-</v>
      </c>
      <c r="U212" s="348" t="str">
        <f>IF($B212="","",IF(VLOOKUP($B212,'RouteDetail&amp;ReductionPrioritySr'!$B$5:$AT$566,'Route_Detail&amp;Reduction_Priority'!U$1,FALSE)="","",VLOOKUP($B212,'RouteDetail&amp;ReductionPrioritySr'!$B$5:$AT$566,'Route_Detail&amp;Reduction_Priority'!U$1,FALSE)))</f>
        <v>Revised</v>
      </c>
      <c r="V212" s="53" t="str">
        <f>IF($B212="","",IF(VLOOKUP($B212,'RouteDetail&amp;ReductionPrioritySr'!$B$5:$AT$566,'Route_Detail&amp;Reduction_Priority'!V$1,FALSE)=0,"",VLOOKUP($B212,'RouteDetail&amp;ReductionPrioritySr'!$B$5:$AT$566,'Route_Detail&amp;Reduction_Priority'!V$1,FALSE)))</f>
        <v>Restructure</v>
      </c>
      <c r="W212" s="358">
        <f>IF($B212="","",IF(VLOOKUP($B212,'RouteDetail&amp;ReductionPrioritySr'!$B$5:$AT$566,'Route_Detail&amp;Reduction_Priority'!W$1,FALSE)=0,"",VLOOKUP($B212,'RouteDetail&amp;ReductionPrioritySr'!$B$5:$AT$566,'Route_Detail&amp;Reduction_Priority'!W$1,FALSE)))</f>
        <v>42156</v>
      </c>
      <c r="X212" s="397" t="str">
        <f>IF($B212="","",IF(VLOOKUP($B212,'RouteDetail&amp;ReductionPrioritySr'!$B$5:$AT$566,'Route_Detail&amp;Reduction_Priority'!X$1,FALSE)="","",VLOOKUP($B212,'RouteDetail&amp;ReductionPrioritySr'!$B$5:$AT$566,'Route_Detail&amp;Reduction_Priority'!X$1,FALSE)))</f>
        <v>Eliminate the part of the route east of the UW Bothell Campus.
Operate the part of the route between Lake City and the UW Bothell Campus on weekdays only. 
Operate service more often during after 7:00 PM and on weekends since Route 72 would no longer operate.</v>
      </c>
      <c r="Y212" s="110" t="str">
        <f>IF($B212="","",IF(VLOOKUP($B212,'RouteDetail&amp;ReductionPrioritySr'!$B$5:$AT$566,'Route_Detail&amp;Reduction_Priority'!Y$1,FALSE)="","",VLOOKUP($B212,'RouteDetail&amp;ReductionPrioritySr'!$B$5:$AT$566,'Route_Detail&amp;Reduction_Priority'!Y$1,FALSE)))</f>
        <v>6-30</v>
      </c>
      <c r="Z212" s="365">
        <f>IF($B212="","",IF(VLOOKUP($B212,'RouteDetail&amp;ReductionPrioritySr'!$B$5:$AT$566,'Route_Detail&amp;Reduction_Priority'!Z$1,FALSE)="","",VLOOKUP($B212,'RouteDetail&amp;ReductionPrioritySr'!$B$5:$AT$566,'Route_Detail&amp;Reduction_Priority'!Z$1,FALSE)))</f>
        <v>30</v>
      </c>
      <c r="AA212" s="365" t="str">
        <f>IF($B212="","",IF(VLOOKUP($B212,'RouteDetail&amp;ReductionPrioritySr'!$B$5:$AT$566,'Route_Detail&amp;Reduction_Priority'!AA$1,FALSE)="","",VLOOKUP($B212,'RouteDetail&amp;ReductionPrioritySr'!$B$5:$AT$566,'Route_Detail&amp;Reduction_Priority'!AA$1,FALSE)))</f>
        <v>30-60</v>
      </c>
      <c r="AB212" s="365">
        <f>IF($B212="","",IF(VLOOKUP($B212,'RouteDetail&amp;ReductionPrioritySr'!$B$5:$AT$566,'Route_Detail&amp;Reduction_Priority'!AB$1,FALSE)="","",VLOOKUP($B212,'RouteDetail&amp;ReductionPrioritySr'!$B$5:$AT$566,'Route_Detail&amp;Reduction_Priority'!AB$1,FALSE)))</f>
        <v>30</v>
      </c>
      <c r="AC212" s="365">
        <f>IF($B212="","",IF(VLOOKUP($B212,'RouteDetail&amp;ReductionPrioritySr'!$B$5:$AT$566,'Route_Detail&amp;Reduction_Priority'!AC$1,FALSE)="","",VLOOKUP($B212,'RouteDetail&amp;ReductionPrioritySr'!$B$5:$AT$566,'Route_Detail&amp;Reduction_Priority'!AC$1,FALSE)))</f>
        <v>30</v>
      </c>
      <c r="AD212" s="350" t="str">
        <f>IF($B212="","",IF(VLOOKUP($B212,'RouteDetail&amp;ReductionPrioritySr'!$B$5:$AT$566,'Route_Detail&amp;Reduction_Priority'!AD$1,FALSE)=0,"",VLOOKUP($B212,'RouteDetail&amp;ReductionPrioritySr'!$B$5:$AT$566,'Route_Detail&amp;Reduction_Priority'!AD$1,FALSE)))</f>
        <v>Before 11:00 PM</v>
      </c>
      <c r="AE212" s="397" t="str">
        <f>IF($B212="","",IF(VLOOKUP($B212,'RouteDetail&amp;ReductionPrioritySr'!$B$5:$AT$566,'Route_Detail&amp;Reduction_Priority'!AE$1,FALSE)=0,"",VLOOKUP($B212,'RouteDetail&amp;ReductionPrioritySr'!$B$5:$AT$566,'Route_Detail&amp;Reduction_Priority'!AE$1,FALSE)))</f>
        <v>Between Woodinville and UW Bothell, use Route 522.</v>
      </c>
      <c r="AF212"/>
      <c r="AG212"/>
      <c r="AH212"/>
      <c r="AI212"/>
      <c r="AJ212"/>
      <c r="AK212"/>
      <c r="AL212"/>
      <c r="AM212"/>
      <c r="AN212"/>
      <c r="AO212"/>
    </row>
    <row r="213" spans="1:41" s="21" customFormat="1" ht="15" customHeight="1" x14ac:dyDescent="0.25">
      <c r="A213">
        <v>191</v>
      </c>
      <c r="B213" s="110" t="str">
        <f>IF(HLOOKUP($C$3,'Route by Jurisdiction'!$A$1:$AP$214,A213,FALSE)="","",HLOOKUP($C$3,'Route by Jurisdiction'!$A$1:$AP$214,A213,FALSE))</f>
        <v>373EX</v>
      </c>
      <c r="C213" s="110" t="str">
        <f>IF($B213="","",IF(VLOOKUP($B213,'RouteDetail&amp;ReductionPrioritySr'!$B$5:$T$566,'Route_Detail&amp;Reduction_Priority'!C$1,FALSE)="","",VLOOKUP($B213,'RouteDetail&amp;ReductionPrioritySr'!$B$5:$T$566,'Route_Detail&amp;Reduction_Priority'!C$1,FALSE)))</f>
        <v>373EX*</v>
      </c>
      <c r="D213" s="71" t="str">
        <f>IF($B213="","",IF(VLOOKUP($B213,'RouteDetail&amp;ReductionPrioritySr'!$B$5:$T$566,'Route_Detail&amp;Reduction_Priority'!D$1,FALSE)="","",VLOOKUP($B213,'RouteDetail&amp;ReductionPrioritySr'!$B$5:$T$566,'Route_Detail&amp;Reduction_Priority'!D$1,FALSE)))</f>
        <v>Aurora Village - University Village</v>
      </c>
      <c r="E213" s="170">
        <f>IF($B213="","",IF(VLOOKUP($B213,'RouteDetail&amp;ReductionPrioritySr'!$B$5:$T$566,'Route_Detail&amp;Reduction_Priority'!E$1,FALSE)="","",VLOOKUP($B213,'RouteDetail&amp;ReductionPrioritySr'!$B$5:$T$566,'Route_Detail&amp;Reduction_Priority'!E$1,FALSE)))</f>
        <v>32.700000000000003</v>
      </c>
      <c r="F213" s="162">
        <f>IF($B213="","",IF(VLOOKUP($B213,'RouteDetail&amp;ReductionPrioritySr'!$B$5:$T$566,'Route_Detail&amp;Reduction_Priority'!F$1,FALSE)="","",VLOOKUP($B213,'RouteDetail&amp;ReductionPrioritySr'!$B$5:$T$566,'Route_Detail&amp;Reduction_Priority'!F$1,FALSE)))</f>
        <v>13</v>
      </c>
      <c r="G213" s="162" t="str">
        <f>IF($B213="","",IF(VLOOKUP($B213,'RouteDetail&amp;ReductionPrioritySr'!$B$5:$T$566,'Route_Detail&amp;Reduction_Priority'!G$1,FALSE)="","",VLOOKUP($B213,'RouteDetail&amp;ReductionPrioritySr'!$B$5:$T$566,'Route_Detail&amp;Reduction_Priority'!G$1,FALSE)))</f>
        <v xml:space="preserve"> </v>
      </c>
      <c r="H213" s="162" t="str">
        <f>IF($B213="","",IF(VLOOKUP($B213,'RouteDetail&amp;ReductionPrioritySr'!$B$5:$T$566,'Route_Detail&amp;Reduction_Priority'!H$1,FALSE)="","",VLOOKUP($B213,'RouteDetail&amp;ReductionPrioritySr'!$B$5:$T$566,'Route_Detail&amp;Reduction_Priority'!H$1,FALSE)))</f>
        <v xml:space="preserve"> </v>
      </c>
      <c r="I213" s="162" t="str">
        <f>IF($B213="","",IF(VLOOKUP($B213,'RouteDetail&amp;ReductionPrioritySr'!$B$5:$T$566,'Route_Detail&amp;Reduction_Priority'!I$1,FALSE)="","",VLOOKUP($B213,'RouteDetail&amp;ReductionPrioritySr'!$B$5:$T$566,'Route_Detail&amp;Reduction_Priority'!I$1,FALSE)))</f>
        <v xml:space="preserve"> </v>
      </c>
      <c r="J213" s="171" t="str">
        <f>IF($B213="","",IF(VLOOKUP($B213,'RouteDetail&amp;ReductionPrioritySr'!$B$5:$T$566,'Route_Detail&amp;Reduction_Priority'!J$1,FALSE)="","",VLOOKUP($B213,'RouteDetail&amp;ReductionPrioritySr'!$B$5:$T$566,'Route_Detail&amp;Reduction_Priority'!J$1,FALSE)))</f>
        <v xml:space="preserve"> </v>
      </c>
      <c r="K213" s="62">
        <f>IF($B213="","",IF(VLOOKUP($B213,'RouteDetail&amp;ReductionPrioritySr'!$B$5:$T$566,'Route_Detail&amp;Reduction_Priority'!K$1,FALSE)="","",VLOOKUP($B213,'RouteDetail&amp;ReductionPrioritySr'!$B$5:$T$566,'Route_Detail&amp;Reduction_Priority'!K$1,FALSE)))</f>
        <v>93</v>
      </c>
      <c r="L213" s="62" t="str">
        <f>IF($B213="","",IF(VLOOKUP($B213,'RouteDetail&amp;ReductionPrioritySr'!$B$5:$T$566,'Route_Detail&amp;Reduction_Priority'!L$1,FALSE)="","",VLOOKUP($B213,'RouteDetail&amp;ReductionPrioritySr'!$B$5:$T$566,'Route_Detail&amp;Reduction_Priority'!L$1,FALSE)))</f>
        <v>Frequent</v>
      </c>
      <c r="M213" s="110" t="str">
        <f>IF($B213="","",IF(VLOOKUP($B213,'RouteDetail&amp;ReductionPrioritySr'!$B$5:$T$566,'Route_Detail&amp;Reduction_Priority'!M$1,FALSE)="","",VLOOKUP($B213,'RouteDetail&amp;ReductionPrioritySr'!$B$5:$T$566,'Route_Detail&amp;Reduction_Priority'!M$1,FALSE)))</f>
        <v/>
      </c>
      <c r="N213" s="112" t="str">
        <f>IF($B213="","",IF(VLOOKUP($B213,'RouteDetail&amp;ReductionPrioritySr'!$B$5:$T$566,'Route_Detail&amp;Reduction_Priority'!N$1,FALSE)="","",VLOOKUP($B213,'RouteDetail&amp;ReductionPrioritySr'!$B$5:$T$566,'Route_Detail&amp;Reduction_Priority'!N$1,FALSE)))</f>
        <v/>
      </c>
      <c r="O213" s="110" t="str">
        <f>IF($B213="","",IF(VLOOKUP($B213,'RouteDetail&amp;ReductionPrioritySr'!$B$5:$T$566,'Route_Detail&amp;Reduction_Priority'!O$1,FALSE)="","",VLOOKUP($B213,'RouteDetail&amp;ReductionPrioritySr'!$B$5:$T$566,'Route_Detail&amp;Reduction_Priority'!O$1,FALSE)))</f>
        <v>Below</v>
      </c>
      <c r="P213" s="365" t="str">
        <f>IF($B213="","",IF(VLOOKUP($B213,'RouteDetail&amp;ReductionPrioritySr'!$B$5:$T$566,'Route_Detail&amp;Reduction_Priority'!P$1,FALSE)="","",VLOOKUP($B213,'RouteDetail&amp;ReductionPrioritySr'!$B$5:$T$566,'Route_Detail&amp;Reduction_Priority'!P$1,FALSE)))</f>
        <v>Below</v>
      </c>
      <c r="Q213" s="112" t="str">
        <f>IF($B213="","",IF(VLOOKUP($B213,'RouteDetail&amp;ReductionPrioritySr'!$B$5:$T$566,'Route_Detail&amp;Reduction_Priority'!Q$1,FALSE)="","",VLOOKUP($B213,'RouteDetail&amp;ReductionPrioritySr'!$B$5:$T$566,'Route_Detail&amp;Reduction_Priority'!Q$1,FALSE)))</f>
        <v>Below</v>
      </c>
      <c r="R213" s="110" t="str">
        <f>IF($B213="","",IF(VLOOKUP($B213,'RouteDetail&amp;ReductionPrioritySr'!$B$5:$T$566,'Route_Detail&amp;Reduction_Priority'!R$1,FALSE)="","",VLOOKUP($B213,'RouteDetail&amp;ReductionPrioritySr'!$B$5:$T$566,'Route_Detail&amp;Reduction_Priority'!R$1,FALSE)))</f>
        <v>-</v>
      </c>
      <c r="S213" s="365" t="str">
        <f>IF($B213="","",IF(VLOOKUP($B213,'RouteDetail&amp;ReductionPrioritySr'!$B$5:$T$566,'Route_Detail&amp;Reduction_Priority'!S$1,FALSE)="","",VLOOKUP($B213,'RouteDetail&amp;ReductionPrioritySr'!$B$5:$T$566,'Route_Detail&amp;Reduction_Priority'!S$1,FALSE)))</f>
        <v>-</v>
      </c>
      <c r="T213" s="363" t="str">
        <f>IF($B213="","",IF(VLOOKUP($B213,'RouteDetail&amp;ReductionPrioritySr'!$B$5:$T$566,'Route_Detail&amp;Reduction_Priority'!T$1,FALSE)="","",VLOOKUP($B213,'RouteDetail&amp;ReductionPrioritySr'!$B$5:$T$566,'Route_Detail&amp;Reduction_Priority'!T$1,FALSE)))</f>
        <v>-</v>
      </c>
      <c r="U213" s="348" t="str">
        <f>IF($B213="","",IF(VLOOKUP($B213,'RouteDetail&amp;ReductionPrioritySr'!$B$5:$AT$566,'Route_Detail&amp;Reduction_Priority'!U$1,FALSE)="","",VLOOKUP($B213,'RouteDetail&amp;ReductionPrioritySr'!$B$5:$AT$566,'Route_Detail&amp;Reduction_Priority'!U$1,FALSE)))</f>
        <v>Unchanged</v>
      </c>
      <c r="V213" s="53" t="str">
        <f>IF($B213="","",IF(VLOOKUP($B213,'RouteDetail&amp;ReductionPrioritySr'!$B$5:$AT$566,'Route_Detail&amp;Reduction_Priority'!V$1,FALSE)=0,"",VLOOKUP($B213,'RouteDetail&amp;ReductionPrioritySr'!$B$5:$AT$566,'Route_Detail&amp;Reduction_Priority'!V$1,FALSE)))</f>
        <v/>
      </c>
      <c r="W213" s="358" t="str">
        <f>IF($B213="","",IF(VLOOKUP($B213,'RouteDetail&amp;ReductionPrioritySr'!$B$5:$AT$566,'Route_Detail&amp;Reduction_Priority'!W$1,FALSE)=0,"",VLOOKUP($B213,'RouteDetail&amp;ReductionPrioritySr'!$B$5:$AT$566,'Route_Detail&amp;Reduction_Priority'!W$1,FALSE)))</f>
        <v>N/A</v>
      </c>
      <c r="X213" s="397" t="str">
        <f>IF($B213="","",IF(VLOOKUP($B213,'RouteDetail&amp;ReductionPrioritySr'!$B$5:$AT$566,'Route_Detail&amp;Reduction_Priority'!X$1,FALSE)="","",VLOOKUP($B213,'RouteDetail&amp;ReductionPrioritySr'!$B$5:$AT$566,'Route_Detail&amp;Reduction_Priority'!X$1,FALSE)))</f>
        <v>Unchanged</v>
      </c>
      <c r="Y213" s="110" t="str">
        <f>IF($B213="","",IF(VLOOKUP($B213,'RouteDetail&amp;ReductionPrioritySr'!$B$5:$AT$566,'Route_Detail&amp;Reduction_Priority'!Y$1,FALSE)="","",VLOOKUP($B213,'RouteDetail&amp;ReductionPrioritySr'!$B$5:$AT$566,'Route_Detail&amp;Reduction_Priority'!Y$1,FALSE)))</f>
        <v/>
      </c>
      <c r="Z213" s="365" t="str">
        <f>IF($B213="","",IF(VLOOKUP($B213,'RouteDetail&amp;ReductionPrioritySr'!$B$5:$AT$566,'Route_Detail&amp;Reduction_Priority'!Z$1,FALSE)="","",VLOOKUP($B213,'RouteDetail&amp;ReductionPrioritySr'!$B$5:$AT$566,'Route_Detail&amp;Reduction_Priority'!Z$1,FALSE)))</f>
        <v/>
      </c>
      <c r="AA213" s="365" t="str">
        <f>IF($B213="","",IF(VLOOKUP($B213,'RouteDetail&amp;ReductionPrioritySr'!$B$5:$AT$566,'Route_Detail&amp;Reduction_Priority'!AA$1,FALSE)="","",VLOOKUP($B213,'RouteDetail&amp;ReductionPrioritySr'!$B$5:$AT$566,'Route_Detail&amp;Reduction_Priority'!AA$1,FALSE)))</f>
        <v/>
      </c>
      <c r="AB213" s="365" t="str">
        <f>IF($B213="","",IF(VLOOKUP($B213,'RouteDetail&amp;ReductionPrioritySr'!$B$5:$AT$566,'Route_Detail&amp;Reduction_Priority'!AB$1,FALSE)="","",VLOOKUP($B213,'RouteDetail&amp;ReductionPrioritySr'!$B$5:$AT$566,'Route_Detail&amp;Reduction_Priority'!AB$1,FALSE)))</f>
        <v/>
      </c>
      <c r="AC213" s="365" t="str">
        <f>IF($B213="","",IF(VLOOKUP($B213,'RouteDetail&amp;ReductionPrioritySr'!$B$5:$AT$566,'Route_Detail&amp;Reduction_Priority'!AC$1,FALSE)="","",VLOOKUP($B213,'RouteDetail&amp;ReductionPrioritySr'!$B$5:$AT$566,'Route_Detail&amp;Reduction_Priority'!AC$1,FALSE)))</f>
        <v/>
      </c>
      <c r="AD213" s="350" t="str">
        <f>IF($B213="","",IF(VLOOKUP($B213,'RouteDetail&amp;ReductionPrioritySr'!$B$5:$AT$566,'Route_Detail&amp;Reduction_Priority'!AD$1,FALSE)=0,"",VLOOKUP($B213,'RouteDetail&amp;ReductionPrioritySr'!$B$5:$AT$566,'Route_Detail&amp;Reduction_Priority'!AD$1,FALSE)))</f>
        <v/>
      </c>
      <c r="AE213" s="397" t="str">
        <f>IF($B213="","",IF(VLOOKUP($B213,'RouteDetail&amp;ReductionPrioritySr'!$B$5:$AT$566,'Route_Detail&amp;Reduction_Priority'!AE$1,FALSE)=0,"",VLOOKUP($B213,'RouteDetail&amp;ReductionPrioritySr'!$B$5:$AT$566,'Route_Detail&amp;Reduction_Priority'!AE$1,FALSE)))</f>
        <v/>
      </c>
      <c r="AF213"/>
      <c r="AG213"/>
      <c r="AH213"/>
      <c r="AI213"/>
      <c r="AJ213"/>
      <c r="AK213"/>
      <c r="AL213"/>
      <c r="AM213"/>
      <c r="AN213"/>
      <c r="AO213"/>
    </row>
    <row r="214" spans="1:41" s="21" customFormat="1" ht="15" customHeight="1" x14ac:dyDescent="0.25">
      <c r="A214">
        <v>192</v>
      </c>
      <c r="B214" s="110" t="str">
        <f>IF(HLOOKUP($C$3,'Route by Jurisdiction'!$A$1:$AP$214,A214,FALSE)="","",HLOOKUP($C$3,'Route by Jurisdiction'!$A$1:$AP$214,A214,FALSE))</f>
        <v>601EX</v>
      </c>
      <c r="C214" s="110" t="str">
        <f>IF($B214="","",IF(VLOOKUP($B214,'RouteDetail&amp;ReductionPrioritySr'!$B$5:$T$566,'Route_Detail&amp;Reduction_Priority'!C$1,FALSE)="","",VLOOKUP($B214,'RouteDetail&amp;ReductionPrioritySr'!$B$5:$T$566,'Route_Detail&amp;Reduction_Priority'!C$1,FALSE)))</f>
        <v>601EX*</v>
      </c>
      <c r="D214" s="71" t="str">
        <f>IF($B214="","",IF(VLOOKUP($B214,'RouteDetail&amp;ReductionPrioritySr'!$B$5:$T$566,'Route_Detail&amp;Reduction_Priority'!D$1,FALSE)="","",VLOOKUP($B214,'RouteDetail&amp;ReductionPrioritySr'!$B$5:$T$566,'Route_Detail&amp;Reduction_Priority'!D$1,FALSE)))</f>
        <v>Seattle CBD - Group Health (Tukwila)</v>
      </c>
      <c r="E214" s="170">
        <f>IF($B214="","",IF(VLOOKUP($B214,'RouteDetail&amp;ReductionPrioritySr'!$B$5:$T$566,'Route_Detail&amp;Reduction_Priority'!E$1,FALSE)="","",VLOOKUP($B214,'RouteDetail&amp;ReductionPrioritySr'!$B$5:$T$566,'Route_Detail&amp;Reduction_Priority'!E$1,FALSE)))</f>
        <v>9.1</v>
      </c>
      <c r="F214" s="162">
        <f>IF($B214="","",IF(VLOOKUP($B214,'RouteDetail&amp;ReductionPrioritySr'!$B$5:$T$566,'Route_Detail&amp;Reduction_Priority'!F$1,FALSE)="","",VLOOKUP($B214,'RouteDetail&amp;ReductionPrioritySr'!$B$5:$T$566,'Route_Detail&amp;Reduction_Priority'!F$1,FALSE)))</f>
        <v>3.4</v>
      </c>
      <c r="G214" s="162" t="str">
        <f>IF($B214="","",IF(VLOOKUP($B214,'RouteDetail&amp;ReductionPrioritySr'!$B$5:$T$566,'Route_Detail&amp;Reduction_Priority'!G$1,FALSE)="","",VLOOKUP($B214,'RouteDetail&amp;ReductionPrioritySr'!$B$5:$T$566,'Route_Detail&amp;Reduction_Priority'!G$1,FALSE)))</f>
        <v xml:space="preserve"> </v>
      </c>
      <c r="H214" s="162" t="str">
        <f>IF($B214="","",IF(VLOOKUP($B214,'RouteDetail&amp;ReductionPrioritySr'!$B$5:$T$566,'Route_Detail&amp;Reduction_Priority'!H$1,FALSE)="","",VLOOKUP($B214,'RouteDetail&amp;ReductionPrioritySr'!$B$5:$T$566,'Route_Detail&amp;Reduction_Priority'!H$1,FALSE)))</f>
        <v xml:space="preserve"> </v>
      </c>
      <c r="I214" s="162" t="str">
        <f>IF($B214="","",IF(VLOOKUP($B214,'RouteDetail&amp;ReductionPrioritySr'!$B$5:$T$566,'Route_Detail&amp;Reduction_Priority'!I$1,FALSE)="","",VLOOKUP($B214,'RouteDetail&amp;ReductionPrioritySr'!$B$5:$T$566,'Route_Detail&amp;Reduction_Priority'!I$1,FALSE)))</f>
        <v xml:space="preserve"> </v>
      </c>
      <c r="J214" s="171" t="str">
        <f>IF($B214="","",IF(VLOOKUP($B214,'RouteDetail&amp;ReductionPrioritySr'!$B$5:$T$566,'Route_Detail&amp;Reduction_Priority'!J$1,FALSE)="","",VLOOKUP($B214,'RouteDetail&amp;ReductionPrioritySr'!$B$5:$T$566,'Route_Detail&amp;Reduction_Priority'!J$1,FALSE)))</f>
        <v xml:space="preserve"> </v>
      </c>
      <c r="K214" s="62" t="str">
        <f>IF($B214="","",IF(VLOOKUP($B214,'RouteDetail&amp;ReductionPrioritySr'!$B$5:$T$566,'Route_Detail&amp;Reduction_Priority'!K$1,FALSE)="","",VLOOKUP($B214,'RouteDetail&amp;ReductionPrioritySr'!$B$5:$T$566,'Route_Detail&amp;Reduction_Priority'!K$1,FALSE)))</f>
        <v>Peak</v>
      </c>
      <c r="L214" s="62" t="str">
        <f>IF($B214="","",IF(VLOOKUP($B214,'RouteDetail&amp;ReductionPrioritySr'!$B$5:$T$566,'Route_Detail&amp;Reduction_Priority'!L$1,FALSE)="","",VLOOKUP($B214,'RouteDetail&amp;ReductionPrioritySr'!$B$5:$T$566,'Route_Detail&amp;Reduction_Priority'!L$1,FALSE)))</f>
        <v>Peak</v>
      </c>
      <c r="M214" s="110" t="str">
        <f>IF($B214="","",IF(VLOOKUP($B214,'RouteDetail&amp;ReductionPrioritySr'!$B$5:$T$566,'Route_Detail&amp;Reduction_Priority'!M$1,FALSE)="","",VLOOKUP($B214,'RouteDetail&amp;ReductionPrioritySr'!$B$5:$T$566,'Route_Detail&amp;Reduction_Priority'!M$1,FALSE)))</f>
        <v>Yes</v>
      </c>
      <c r="N214" s="112" t="str">
        <f>IF($B214="","",IF(VLOOKUP($B214,'RouteDetail&amp;ReductionPrioritySr'!$B$5:$T$566,'Route_Detail&amp;Reduction_Priority'!N$1,FALSE)="","",VLOOKUP($B214,'RouteDetail&amp;ReductionPrioritySr'!$B$5:$T$566,'Route_Detail&amp;Reduction_Priority'!N$1,FALSE)))</f>
        <v>Yes</v>
      </c>
      <c r="O214" s="110" t="str">
        <f>IF($B214="","",IF(VLOOKUP($B214,'RouteDetail&amp;ReductionPrioritySr'!$B$5:$T$566,'Route_Detail&amp;Reduction_Priority'!O$1,FALSE)="","",VLOOKUP($B214,'RouteDetail&amp;ReductionPrioritySr'!$B$5:$T$566,'Route_Detail&amp;Reduction_Priority'!O$1,FALSE)))</f>
        <v>Peak</v>
      </c>
      <c r="P214" s="365" t="str">
        <f>IF($B214="","",IF(VLOOKUP($B214,'RouteDetail&amp;ReductionPrioritySr'!$B$5:$T$566,'Route_Detail&amp;Reduction_Priority'!P$1,FALSE)="","",VLOOKUP($B214,'RouteDetail&amp;ReductionPrioritySr'!$B$5:$T$566,'Route_Detail&amp;Reduction_Priority'!P$1,FALSE)))</f>
        <v>Peak</v>
      </c>
      <c r="Q214" s="112" t="str">
        <f>IF($B214="","",IF(VLOOKUP($B214,'RouteDetail&amp;ReductionPrioritySr'!$B$5:$T$566,'Route_Detail&amp;Reduction_Priority'!Q$1,FALSE)="","",VLOOKUP($B214,'RouteDetail&amp;ReductionPrioritySr'!$B$5:$T$566,'Route_Detail&amp;Reduction_Priority'!Q$1,FALSE)))</f>
        <v>Peak</v>
      </c>
      <c r="R214" s="110">
        <f>IF($B214="","",IF(VLOOKUP($B214,'RouteDetail&amp;ReductionPrioritySr'!$B$5:$T$566,'Route_Detail&amp;Reduction_Priority'!R$1,FALSE)="","",VLOOKUP($B214,'RouteDetail&amp;ReductionPrioritySr'!$B$5:$T$566,'Route_Detail&amp;Reduction_Priority'!R$1,FALSE)))</f>
        <v>3</v>
      </c>
      <c r="S214" s="365" t="str">
        <f>IF($B214="","",IF(VLOOKUP($B214,'RouteDetail&amp;ReductionPrioritySr'!$B$5:$T$566,'Route_Detail&amp;Reduction_Priority'!S$1,FALSE)="","",VLOOKUP($B214,'RouteDetail&amp;ReductionPrioritySr'!$B$5:$T$566,'Route_Detail&amp;Reduction_Priority'!S$1,FALSE)))</f>
        <v>-</v>
      </c>
      <c r="T214" s="363" t="str">
        <f>IF($B214="","",IF(VLOOKUP($B214,'RouteDetail&amp;ReductionPrioritySr'!$B$5:$T$566,'Route_Detail&amp;Reduction_Priority'!T$1,FALSE)="","",VLOOKUP($B214,'RouteDetail&amp;ReductionPrioritySr'!$B$5:$T$566,'Route_Detail&amp;Reduction_Priority'!T$1,FALSE)))</f>
        <v>-</v>
      </c>
      <c r="U214" s="348" t="str">
        <f>IF($B214="","",IF(VLOOKUP($B214,'RouteDetail&amp;ReductionPrioritySr'!$B$5:$AT$566,'Route_Detail&amp;Reduction_Priority'!U$1,FALSE)="","",VLOOKUP($B214,'RouteDetail&amp;ReductionPrioritySr'!$B$5:$AT$566,'Route_Detail&amp;Reduction_Priority'!U$1,FALSE)))</f>
        <v>Unchanged</v>
      </c>
      <c r="V214" s="53" t="str">
        <f>IF($B214="","",IF(VLOOKUP($B214,'RouteDetail&amp;ReductionPrioritySr'!$B$5:$AT$566,'Route_Detail&amp;Reduction_Priority'!V$1,FALSE)=0,"",VLOOKUP($B214,'RouteDetail&amp;ReductionPrioritySr'!$B$5:$AT$566,'Route_Detail&amp;Reduction_Priority'!V$1,FALSE)))</f>
        <v/>
      </c>
      <c r="W214" s="358" t="str">
        <f>IF($B214="","",IF(VLOOKUP($B214,'RouteDetail&amp;ReductionPrioritySr'!$B$5:$AT$566,'Route_Detail&amp;Reduction_Priority'!W$1,FALSE)=0,"",VLOOKUP($B214,'RouteDetail&amp;ReductionPrioritySr'!$B$5:$AT$566,'Route_Detail&amp;Reduction_Priority'!W$1,FALSE)))</f>
        <v>N/A</v>
      </c>
      <c r="X214" s="397" t="str">
        <f>IF($B214="","",IF(VLOOKUP($B214,'RouteDetail&amp;ReductionPrioritySr'!$B$5:$AT$566,'Route_Detail&amp;Reduction_Priority'!X$1,FALSE)="","",VLOOKUP($B214,'RouteDetail&amp;ReductionPrioritySr'!$B$5:$AT$566,'Route_Detail&amp;Reduction_Priority'!X$1,FALSE)))</f>
        <v>Unchanged</v>
      </c>
      <c r="Y214" s="110" t="str">
        <f>IF($B214="","",IF(VLOOKUP($B214,'RouteDetail&amp;ReductionPrioritySr'!$B$5:$AT$566,'Route_Detail&amp;Reduction_Priority'!Y$1,FALSE)="","",VLOOKUP($B214,'RouteDetail&amp;ReductionPrioritySr'!$B$5:$AT$566,'Route_Detail&amp;Reduction_Priority'!Y$1,FALSE)))</f>
        <v/>
      </c>
      <c r="Z214" s="365" t="str">
        <f>IF($B214="","",IF(VLOOKUP($B214,'RouteDetail&amp;ReductionPrioritySr'!$B$5:$AT$566,'Route_Detail&amp;Reduction_Priority'!Z$1,FALSE)="","",VLOOKUP($B214,'RouteDetail&amp;ReductionPrioritySr'!$B$5:$AT$566,'Route_Detail&amp;Reduction_Priority'!Z$1,FALSE)))</f>
        <v/>
      </c>
      <c r="AA214" s="365" t="str">
        <f>IF($B214="","",IF(VLOOKUP($B214,'RouteDetail&amp;ReductionPrioritySr'!$B$5:$AT$566,'Route_Detail&amp;Reduction_Priority'!AA$1,FALSE)="","",VLOOKUP($B214,'RouteDetail&amp;ReductionPrioritySr'!$B$5:$AT$566,'Route_Detail&amp;Reduction_Priority'!AA$1,FALSE)))</f>
        <v/>
      </c>
      <c r="AB214" s="365" t="str">
        <f>IF($B214="","",IF(VLOOKUP($B214,'RouteDetail&amp;ReductionPrioritySr'!$B$5:$AT$566,'Route_Detail&amp;Reduction_Priority'!AB$1,FALSE)="","",VLOOKUP($B214,'RouteDetail&amp;ReductionPrioritySr'!$B$5:$AT$566,'Route_Detail&amp;Reduction_Priority'!AB$1,FALSE)))</f>
        <v/>
      </c>
      <c r="AC214" s="365" t="str">
        <f>IF($B214="","",IF(VLOOKUP($B214,'RouteDetail&amp;ReductionPrioritySr'!$B$5:$AT$566,'Route_Detail&amp;Reduction_Priority'!AC$1,FALSE)="","",VLOOKUP($B214,'RouteDetail&amp;ReductionPrioritySr'!$B$5:$AT$566,'Route_Detail&amp;Reduction_Priority'!AC$1,FALSE)))</f>
        <v/>
      </c>
      <c r="AD214" s="350" t="str">
        <f>IF($B214="","",IF(VLOOKUP($B214,'RouteDetail&amp;ReductionPrioritySr'!$B$5:$AT$566,'Route_Detail&amp;Reduction_Priority'!AD$1,FALSE)=0,"",VLOOKUP($B214,'RouteDetail&amp;ReductionPrioritySr'!$B$5:$AT$566,'Route_Detail&amp;Reduction_Priority'!AD$1,FALSE)))</f>
        <v/>
      </c>
      <c r="AE214" s="397" t="str">
        <f>IF($B214="","",IF(VLOOKUP($B214,'RouteDetail&amp;ReductionPrioritySr'!$B$5:$AT$566,'Route_Detail&amp;Reduction_Priority'!AE$1,FALSE)=0,"",VLOOKUP($B214,'RouteDetail&amp;ReductionPrioritySr'!$B$5:$AT$566,'Route_Detail&amp;Reduction_Priority'!AE$1,FALSE)))</f>
        <v/>
      </c>
      <c r="AF214"/>
      <c r="AG214"/>
      <c r="AH214"/>
      <c r="AI214"/>
      <c r="AJ214"/>
      <c r="AK214"/>
      <c r="AL214"/>
      <c r="AM214"/>
      <c r="AN214"/>
      <c r="AO214"/>
    </row>
    <row r="215" spans="1:41" s="21" customFormat="1" ht="15" customHeight="1" x14ac:dyDescent="0.25">
      <c r="A215">
        <v>193</v>
      </c>
      <c r="B215" s="110" t="str">
        <f>IF(HLOOKUP($C$3,'Route by Jurisdiction'!$A$1:$AP$214,A215,FALSE)="","",HLOOKUP($C$3,'Route by Jurisdiction'!$A$1:$AP$214,A215,FALSE))</f>
        <v>A Line</v>
      </c>
      <c r="C215" s="110" t="str">
        <f>IF($B215="","",IF(VLOOKUP($B215,'RouteDetail&amp;ReductionPrioritySr'!$B$5:$T$566,'Route_Detail&amp;Reduction_Priority'!C$1,FALSE)="","",VLOOKUP($B215,'RouteDetail&amp;ReductionPrioritySr'!$B$5:$T$566,'Route_Detail&amp;Reduction_Priority'!C$1,FALSE)))</f>
        <v>A Line</v>
      </c>
      <c r="D215" s="71" t="str">
        <f>IF($B215="","",IF(VLOOKUP($B215,'RouteDetail&amp;ReductionPrioritySr'!$B$5:$T$566,'Route_Detail&amp;Reduction_Priority'!D$1,FALSE)="","",VLOOKUP($B215,'RouteDetail&amp;ReductionPrioritySr'!$B$5:$T$566,'Route_Detail&amp;Reduction_Priority'!D$1,FALSE)))</f>
        <v xml:space="preserve">Federal Way - Tukwila </v>
      </c>
      <c r="E215" s="170">
        <f>IF($B215="","",IF(VLOOKUP($B215,'RouteDetail&amp;ReductionPrioritySr'!$B$5:$T$566,'Route_Detail&amp;Reduction_Priority'!E$1,FALSE)="","",VLOOKUP($B215,'RouteDetail&amp;ReductionPrioritySr'!$B$5:$T$566,'Route_Detail&amp;Reduction_Priority'!E$1,FALSE)))</f>
        <v>49.1</v>
      </c>
      <c r="F215" s="162">
        <f>IF($B215="","",IF(VLOOKUP($B215,'RouteDetail&amp;ReductionPrioritySr'!$B$5:$T$566,'Route_Detail&amp;Reduction_Priority'!F$1,FALSE)="","",VLOOKUP($B215,'RouteDetail&amp;ReductionPrioritySr'!$B$5:$T$566,'Route_Detail&amp;Reduction_Priority'!F$1,FALSE)))</f>
        <v>13.5</v>
      </c>
      <c r="G215" s="162">
        <f>IF($B215="","",IF(VLOOKUP($B215,'RouteDetail&amp;ReductionPrioritySr'!$B$5:$T$566,'Route_Detail&amp;Reduction_Priority'!G$1,FALSE)="","",VLOOKUP($B215,'RouteDetail&amp;ReductionPrioritySr'!$B$5:$T$566,'Route_Detail&amp;Reduction_Priority'!G$1,FALSE)))</f>
        <v>54.2</v>
      </c>
      <c r="H215" s="162">
        <f>IF($B215="","",IF(VLOOKUP($B215,'RouteDetail&amp;ReductionPrioritySr'!$B$5:$T$566,'Route_Detail&amp;Reduction_Priority'!H$1,FALSE)="","",VLOOKUP($B215,'RouteDetail&amp;ReductionPrioritySr'!$B$5:$T$566,'Route_Detail&amp;Reduction_Priority'!H$1,FALSE)))</f>
        <v>17.600000000000001</v>
      </c>
      <c r="I215" s="162">
        <f>IF($B215="","",IF(VLOOKUP($B215,'RouteDetail&amp;ReductionPrioritySr'!$B$5:$T$566,'Route_Detail&amp;Reduction_Priority'!I$1,FALSE)="","",VLOOKUP($B215,'RouteDetail&amp;ReductionPrioritySr'!$B$5:$T$566,'Route_Detail&amp;Reduction_Priority'!I$1,FALSE)))</f>
        <v>39.4</v>
      </c>
      <c r="J215" s="171">
        <f>IF($B215="","",IF(VLOOKUP($B215,'RouteDetail&amp;ReductionPrioritySr'!$B$5:$T$566,'Route_Detail&amp;Reduction_Priority'!J$1,FALSE)="","",VLOOKUP($B215,'RouteDetail&amp;ReductionPrioritySr'!$B$5:$T$566,'Route_Detail&amp;Reduction_Priority'!J$1,FALSE)))</f>
        <v>12.7</v>
      </c>
      <c r="K215" s="62">
        <f>IF($B215="","",IF(VLOOKUP($B215,'RouteDetail&amp;ReductionPrioritySr'!$B$5:$T$566,'Route_Detail&amp;Reduction_Priority'!K$1,FALSE)="","",VLOOKUP($B215,'RouteDetail&amp;ReductionPrioritySr'!$B$5:$T$566,'Route_Detail&amp;Reduction_Priority'!K$1,FALSE)))</f>
        <v>32</v>
      </c>
      <c r="L215" s="62" t="str">
        <f>IF($B215="","",IF(VLOOKUP($B215,'RouteDetail&amp;ReductionPrioritySr'!$B$5:$T$566,'Route_Detail&amp;Reduction_Priority'!L$1,FALSE)="","",VLOOKUP($B215,'RouteDetail&amp;ReductionPrioritySr'!$B$5:$T$566,'Route_Detail&amp;Reduction_Priority'!L$1,FALSE)))</f>
        <v>Very Frequent</v>
      </c>
      <c r="M215" s="110" t="str">
        <f>IF($B215="","",IF(VLOOKUP($B215,'RouteDetail&amp;ReductionPrioritySr'!$B$5:$T$566,'Route_Detail&amp;Reduction_Priority'!M$1,FALSE)="","",VLOOKUP($B215,'RouteDetail&amp;ReductionPrioritySr'!$B$5:$T$566,'Route_Detail&amp;Reduction_Priority'!M$1,FALSE)))</f>
        <v/>
      </c>
      <c r="N215" s="112" t="str">
        <f>IF($B215="","",IF(VLOOKUP($B215,'RouteDetail&amp;ReductionPrioritySr'!$B$5:$T$566,'Route_Detail&amp;Reduction_Priority'!N$1,FALSE)="","",VLOOKUP($B215,'RouteDetail&amp;ReductionPrioritySr'!$B$5:$T$566,'Route_Detail&amp;Reduction_Priority'!N$1,FALSE)))</f>
        <v/>
      </c>
      <c r="O215" s="110" t="str">
        <f>IF($B215="","",IF(VLOOKUP($B215,'RouteDetail&amp;ReductionPrioritySr'!$B$5:$T$566,'Route_Detail&amp;Reduction_Priority'!O$1,FALSE)="","",VLOOKUP($B215,'RouteDetail&amp;ReductionPrioritySr'!$B$5:$T$566,'Route_Detail&amp;Reduction_Priority'!O$1,FALSE)))</f>
        <v>At</v>
      </c>
      <c r="P215" s="365" t="str">
        <f>IF($B215="","",IF(VLOOKUP($B215,'RouteDetail&amp;ReductionPrioritySr'!$B$5:$T$566,'Route_Detail&amp;Reduction_Priority'!P$1,FALSE)="","",VLOOKUP($B215,'RouteDetail&amp;ReductionPrioritySr'!$B$5:$T$566,'Route_Detail&amp;Reduction_Priority'!P$1,FALSE)))</f>
        <v>Below</v>
      </c>
      <c r="Q215" s="112" t="str">
        <f>IF($B215="","",IF(VLOOKUP($B215,'RouteDetail&amp;ReductionPrioritySr'!$B$5:$T$566,'Route_Detail&amp;Reduction_Priority'!Q$1,FALSE)="","",VLOOKUP($B215,'RouteDetail&amp;ReductionPrioritySr'!$B$5:$T$566,'Route_Detail&amp;Reduction_Priority'!Q$1,FALSE)))</f>
        <v>At</v>
      </c>
      <c r="R215" s="110" t="str">
        <f>IF($B215="","",IF(VLOOKUP($B215,'RouteDetail&amp;ReductionPrioritySr'!$B$5:$T$566,'Route_Detail&amp;Reduction_Priority'!R$1,FALSE)="","",VLOOKUP($B215,'RouteDetail&amp;ReductionPrioritySr'!$B$5:$T$566,'Route_Detail&amp;Reduction_Priority'!R$1,FALSE)))</f>
        <v>-</v>
      </c>
      <c r="S215" s="365" t="str">
        <f>IF($B215="","",IF(VLOOKUP($B215,'RouteDetail&amp;ReductionPrioritySr'!$B$5:$T$566,'Route_Detail&amp;Reduction_Priority'!S$1,FALSE)="","",VLOOKUP($B215,'RouteDetail&amp;ReductionPrioritySr'!$B$5:$T$566,'Route_Detail&amp;Reduction_Priority'!S$1,FALSE)))</f>
        <v>-</v>
      </c>
      <c r="T215" s="363" t="str">
        <f>IF($B215="","",IF(VLOOKUP($B215,'RouteDetail&amp;ReductionPrioritySr'!$B$5:$T$566,'Route_Detail&amp;Reduction_Priority'!T$1,FALSE)="","",VLOOKUP($B215,'RouteDetail&amp;ReductionPrioritySr'!$B$5:$T$566,'Route_Detail&amp;Reduction_Priority'!T$1,FALSE)))</f>
        <v>-</v>
      </c>
      <c r="U215" s="348" t="str">
        <f>IF($B215="","",IF(VLOOKUP($B215,'RouteDetail&amp;ReductionPrioritySr'!$B$5:$AT$566,'Route_Detail&amp;Reduction_Priority'!U$1,FALSE)="","",VLOOKUP($B215,'RouteDetail&amp;ReductionPrioritySr'!$B$5:$AT$566,'Route_Detail&amp;Reduction_Priority'!U$1,FALSE)))</f>
        <v>Unchanged</v>
      </c>
      <c r="V215" s="53" t="str">
        <f>IF($B215="","",IF(VLOOKUP($B215,'RouteDetail&amp;ReductionPrioritySr'!$B$5:$AT$566,'Route_Detail&amp;Reduction_Priority'!V$1,FALSE)=0,"",VLOOKUP($B215,'RouteDetail&amp;ReductionPrioritySr'!$B$5:$AT$566,'Route_Detail&amp;Reduction_Priority'!V$1,FALSE)))</f>
        <v/>
      </c>
      <c r="W215" s="358" t="str">
        <f>IF($B215="","",IF(VLOOKUP($B215,'RouteDetail&amp;ReductionPrioritySr'!$B$5:$AT$566,'Route_Detail&amp;Reduction_Priority'!W$1,FALSE)=0,"",VLOOKUP($B215,'RouteDetail&amp;ReductionPrioritySr'!$B$5:$AT$566,'Route_Detail&amp;Reduction_Priority'!W$1,FALSE)))</f>
        <v>N/A</v>
      </c>
      <c r="X215" s="397" t="str">
        <f>IF($B215="","",IF(VLOOKUP($B215,'RouteDetail&amp;ReductionPrioritySr'!$B$5:$AT$566,'Route_Detail&amp;Reduction_Priority'!X$1,FALSE)="","",VLOOKUP($B215,'RouteDetail&amp;ReductionPrioritySr'!$B$5:$AT$566,'Route_Detail&amp;Reduction_Priority'!X$1,FALSE)))</f>
        <v>Unchanged</v>
      </c>
      <c r="Y215" s="110">
        <f>IF($B215="","",IF(VLOOKUP($B215,'RouteDetail&amp;ReductionPrioritySr'!$B$5:$AT$566,'Route_Detail&amp;Reduction_Priority'!Y$1,FALSE)="","",VLOOKUP($B215,'RouteDetail&amp;ReductionPrioritySr'!$B$5:$AT$566,'Route_Detail&amp;Reduction_Priority'!Y$1,FALSE)))</f>
        <v>10</v>
      </c>
      <c r="Z215" s="365">
        <f>IF($B215="","",IF(VLOOKUP($B215,'RouteDetail&amp;ReductionPrioritySr'!$B$5:$AT$566,'Route_Detail&amp;Reduction_Priority'!Z$1,FALSE)="","",VLOOKUP($B215,'RouteDetail&amp;ReductionPrioritySr'!$B$5:$AT$566,'Route_Detail&amp;Reduction_Priority'!Z$1,FALSE)))</f>
        <v>15</v>
      </c>
      <c r="AA215" s="365" t="str">
        <f>IF($B215="","",IF(VLOOKUP($B215,'RouteDetail&amp;ReductionPrioritySr'!$B$5:$AT$566,'Route_Detail&amp;Reduction_Priority'!AA$1,FALSE)="","",VLOOKUP($B215,'RouteDetail&amp;ReductionPrioritySr'!$B$5:$AT$566,'Route_Detail&amp;Reduction_Priority'!AA$1,FALSE)))</f>
        <v>15-30</v>
      </c>
      <c r="AB215" s="365">
        <f>IF($B215="","",IF(VLOOKUP($B215,'RouteDetail&amp;ReductionPrioritySr'!$B$5:$AT$566,'Route_Detail&amp;Reduction_Priority'!AB$1,FALSE)="","",VLOOKUP($B215,'RouteDetail&amp;ReductionPrioritySr'!$B$5:$AT$566,'Route_Detail&amp;Reduction_Priority'!AB$1,FALSE)))</f>
        <v>15</v>
      </c>
      <c r="AC215" s="365">
        <f>IF($B215="","",IF(VLOOKUP($B215,'RouteDetail&amp;ReductionPrioritySr'!$B$5:$AT$566,'Route_Detail&amp;Reduction_Priority'!AC$1,FALSE)="","",VLOOKUP($B215,'RouteDetail&amp;ReductionPrioritySr'!$B$5:$AT$566,'Route_Detail&amp;Reduction_Priority'!AC$1,FALSE)))</f>
        <v>15</v>
      </c>
      <c r="AD215" s="350" t="str">
        <f>IF($B215="","",IF(VLOOKUP($B215,'RouteDetail&amp;ReductionPrioritySr'!$B$5:$AT$566,'Route_Detail&amp;Reduction_Priority'!AD$1,FALSE)=0,"",VLOOKUP($B215,'RouteDetail&amp;ReductionPrioritySr'!$B$5:$AT$566,'Route_Detail&amp;Reduction_Priority'!AD$1,FALSE)))</f>
        <v>Before 3:00 AM</v>
      </c>
      <c r="AE215" s="397" t="str">
        <f>IF($B215="","",IF(VLOOKUP($B215,'RouteDetail&amp;ReductionPrioritySr'!$B$5:$AT$566,'Route_Detail&amp;Reduction_Priority'!AE$1,FALSE)=0,"",VLOOKUP($B215,'RouteDetail&amp;ReductionPrioritySr'!$B$5:$AT$566,'Route_Detail&amp;Reduction_Priority'!AE$1,FALSE)))</f>
        <v/>
      </c>
      <c r="AF215"/>
      <c r="AG215"/>
      <c r="AH215"/>
      <c r="AI215"/>
      <c r="AJ215"/>
      <c r="AK215"/>
      <c r="AL215"/>
      <c r="AM215"/>
      <c r="AN215"/>
      <c r="AO215"/>
    </row>
    <row r="216" spans="1:41" s="21" customFormat="1" ht="15" customHeight="1" x14ac:dyDescent="0.25">
      <c r="A216">
        <v>194</v>
      </c>
      <c r="B216" s="110" t="str">
        <f>IF(HLOOKUP($C$3,'Route by Jurisdiction'!$A$1:$AP$214,A216,FALSE)="","",HLOOKUP($C$3,'Route by Jurisdiction'!$A$1:$AP$214,A216,FALSE))</f>
        <v>B Line</v>
      </c>
      <c r="C216" s="110" t="str">
        <f>IF($B216="","",IF(VLOOKUP($B216,'RouteDetail&amp;ReductionPrioritySr'!$B$5:$T$566,'Route_Detail&amp;Reduction_Priority'!C$1,FALSE)="","",VLOOKUP($B216,'RouteDetail&amp;ReductionPrioritySr'!$B$5:$T$566,'Route_Detail&amp;Reduction_Priority'!C$1,FALSE)))</f>
        <v>B Line</v>
      </c>
      <c r="D216" s="71" t="str">
        <f>IF($B216="","",IF(VLOOKUP($B216,'RouteDetail&amp;ReductionPrioritySr'!$B$5:$T$566,'Route_Detail&amp;Reduction_Priority'!D$1,FALSE)="","",VLOOKUP($B216,'RouteDetail&amp;ReductionPrioritySr'!$B$5:$T$566,'Route_Detail&amp;Reduction_Priority'!D$1,FALSE)))</f>
        <v>Bellevue - Crossroads - Redmond</v>
      </c>
      <c r="E216" s="170">
        <f>IF($B216="","",IF(VLOOKUP($B216,'RouteDetail&amp;ReductionPrioritySr'!$B$5:$T$566,'Route_Detail&amp;Reduction_Priority'!E$1,FALSE)="","",VLOOKUP($B216,'RouteDetail&amp;ReductionPrioritySr'!$B$5:$T$566,'Route_Detail&amp;Reduction_Priority'!E$1,FALSE)))</f>
        <v>40.700000000000003</v>
      </c>
      <c r="F216" s="162">
        <f>IF($B216="","",IF(VLOOKUP($B216,'RouteDetail&amp;ReductionPrioritySr'!$B$5:$T$566,'Route_Detail&amp;Reduction_Priority'!F$1,FALSE)="","",VLOOKUP($B216,'RouteDetail&amp;ReductionPrioritySr'!$B$5:$T$566,'Route_Detail&amp;Reduction_Priority'!F$1,FALSE)))</f>
        <v>11.4</v>
      </c>
      <c r="G216" s="162">
        <f>IF($B216="","",IF(VLOOKUP($B216,'RouteDetail&amp;ReductionPrioritySr'!$B$5:$T$566,'Route_Detail&amp;Reduction_Priority'!G$1,FALSE)="","",VLOOKUP($B216,'RouteDetail&amp;ReductionPrioritySr'!$B$5:$T$566,'Route_Detail&amp;Reduction_Priority'!G$1,FALSE)))</f>
        <v>35.299999999999997</v>
      </c>
      <c r="H216" s="162">
        <f>IF($B216="","",IF(VLOOKUP($B216,'RouteDetail&amp;ReductionPrioritySr'!$B$5:$T$566,'Route_Detail&amp;Reduction_Priority'!H$1,FALSE)="","",VLOOKUP($B216,'RouteDetail&amp;ReductionPrioritySr'!$B$5:$T$566,'Route_Detail&amp;Reduction_Priority'!H$1,FALSE)))</f>
        <v>10.5</v>
      </c>
      <c r="I216" s="162">
        <f>IF($B216="","",IF(VLOOKUP($B216,'RouteDetail&amp;ReductionPrioritySr'!$B$5:$T$566,'Route_Detail&amp;Reduction_Priority'!I$1,FALSE)="","",VLOOKUP($B216,'RouteDetail&amp;ReductionPrioritySr'!$B$5:$T$566,'Route_Detail&amp;Reduction_Priority'!I$1,FALSE)))</f>
        <v>30.9</v>
      </c>
      <c r="J216" s="171">
        <f>IF($B216="","",IF(VLOOKUP($B216,'RouteDetail&amp;ReductionPrioritySr'!$B$5:$T$566,'Route_Detail&amp;Reduction_Priority'!J$1,FALSE)="","",VLOOKUP($B216,'RouteDetail&amp;ReductionPrioritySr'!$B$5:$T$566,'Route_Detail&amp;Reduction_Priority'!J$1,FALSE)))</f>
        <v>8.3000000000000007</v>
      </c>
      <c r="K216" s="62">
        <f>IF($B216="","",IF(VLOOKUP($B216,'RouteDetail&amp;ReductionPrioritySr'!$B$5:$T$566,'Route_Detail&amp;Reduction_Priority'!K$1,FALSE)="","",VLOOKUP($B216,'RouteDetail&amp;ReductionPrioritySr'!$B$5:$T$566,'Route_Detail&amp;Reduction_Priority'!K$1,FALSE)))</f>
        <v>15</v>
      </c>
      <c r="L216" s="62" t="str">
        <f>IF($B216="","",IF(VLOOKUP($B216,'RouteDetail&amp;ReductionPrioritySr'!$B$5:$T$566,'Route_Detail&amp;Reduction_Priority'!L$1,FALSE)="","",VLOOKUP($B216,'RouteDetail&amp;ReductionPrioritySr'!$B$5:$T$566,'Route_Detail&amp;Reduction_Priority'!L$1,FALSE)))</f>
        <v>Very Frequent</v>
      </c>
      <c r="M216" s="110" t="str">
        <f>IF($B216="","",IF(VLOOKUP($B216,'RouteDetail&amp;ReductionPrioritySr'!$B$5:$T$566,'Route_Detail&amp;Reduction_Priority'!M$1,FALSE)="","",VLOOKUP($B216,'RouteDetail&amp;ReductionPrioritySr'!$B$5:$T$566,'Route_Detail&amp;Reduction_Priority'!M$1,FALSE)))</f>
        <v/>
      </c>
      <c r="N216" s="112" t="str">
        <f>IF($B216="","",IF(VLOOKUP($B216,'RouteDetail&amp;ReductionPrioritySr'!$B$5:$T$566,'Route_Detail&amp;Reduction_Priority'!N$1,FALSE)="","",VLOOKUP($B216,'RouteDetail&amp;ReductionPrioritySr'!$B$5:$T$566,'Route_Detail&amp;Reduction_Priority'!N$1,FALSE)))</f>
        <v/>
      </c>
      <c r="O216" s="110" t="str">
        <f>IF($B216="","",IF(VLOOKUP($B216,'RouteDetail&amp;ReductionPrioritySr'!$B$5:$T$566,'Route_Detail&amp;Reduction_Priority'!O$1,FALSE)="","",VLOOKUP($B216,'RouteDetail&amp;ReductionPrioritySr'!$B$5:$T$566,'Route_Detail&amp;Reduction_Priority'!O$1,FALSE)))</f>
        <v>At</v>
      </c>
      <c r="P216" s="365" t="str">
        <f>IF($B216="","",IF(VLOOKUP($B216,'RouteDetail&amp;ReductionPrioritySr'!$B$5:$T$566,'Route_Detail&amp;Reduction_Priority'!P$1,FALSE)="","",VLOOKUP($B216,'RouteDetail&amp;ReductionPrioritySr'!$B$5:$T$566,'Route_Detail&amp;Reduction_Priority'!P$1,FALSE)))</f>
        <v>At</v>
      </c>
      <c r="Q216" s="112" t="str">
        <f>IF($B216="","",IF(VLOOKUP($B216,'RouteDetail&amp;ReductionPrioritySr'!$B$5:$T$566,'Route_Detail&amp;Reduction_Priority'!Q$1,FALSE)="","",VLOOKUP($B216,'RouteDetail&amp;ReductionPrioritySr'!$B$5:$T$566,'Route_Detail&amp;Reduction_Priority'!Q$1,FALSE)))</f>
        <v>At</v>
      </c>
      <c r="R216" s="110" t="str">
        <f>IF($B216="","",IF(VLOOKUP($B216,'RouteDetail&amp;ReductionPrioritySr'!$B$5:$T$566,'Route_Detail&amp;Reduction_Priority'!R$1,FALSE)="","",VLOOKUP($B216,'RouteDetail&amp;ReductionPrioritySr'!$B$5:$T$566,'Route_Detail&amp;Reduction_Priority'!R$1,FALSE)))</f>
        <v>-</v>
      </c>
      <c r="S216" s="365" t="str">
        <f>IF($B216="","",IF(VLOOKUP($B216,'RouteDetail&amp;ReductionPrioritySr'!$B$5:$T$566,'Route_Detail&amp;Reduction_Priority'!S$1,FALSE)="","",VLOOKUP($B216,'RouteDetail&amp;ReductionPrioritySr'!$B$5:$T$566,'Route_Detail&amp;Reduction_Priority'!S$1,FALSE)))</f>
        <v>-</v>
      </c>
      <c r="T216" s="363" t="str">
        <f>IF($B216="","",IF(VLOOKUP($B216,'RouteDetail&amp;ReductionPrioritySr'!$B$5:$T$566,'Route_Detail&amp;Reduction_Priority'!T$1,FALSE)="","",VLOOKUP($B216,'RouteDetail&amp;ReductionPrioritySr'!$B$5:$T$566,'Route_Detail&amp;Reduction_Priority'!T$1,FALSE)))</f>
        <v>-</v>
      </c>
      <c r="U216" s="348" t="str">
        <f>IF($B216="","",IF(VLOOKUP($B216,'RouteDetail&amp;ReductionPrioritySr'!$B$5:$AT$566,'Route_Detail&amp;Reduction_Priority'!U$1,FALSE)="","",VLOOKUP($B216,'RouteDetail&amp;ReductionPrioritySr'!$B$5:$AT$566,'Route_Detail&amp;Reduction_Priority'!U$1,FALSE)))</f>
        <v>Unchanged</v>
      </c>
      <c r="V216" s="53" t="str">
        <f>IF($B216="","",IF(VLOOKUP($B216,'RouteDetail&amp;ReductionPrioritySr'!$B$5:$AT$566,'Route_Detail&amp;Reduction_Priority'!V$1,FALSE)=0,"",VLOOKUP($B216,'RouteDetail&amp;ReductionPrioritySr'!$B$5:$AT$566,'Route_Detail&amp;Reduction_Priority'!V$1,FALSE)))</f>
        <v/>
      </c>
      <c r="W216" s="358" t="str">
        <f>IF($B216="","",IF(VLOOKUP($B216,'RouteDetail&amp;ReductionPrioritySr'!$B$5:$AT$566,'Route_Detail&amp;Reduction_Priority'!W$1,FALSE)=0,"",VLOOKUP($B216,'RouteDetail&amp;ReductionPrioritySr'!$B$5:$AT$566,'Route_Detail&amp;Reduction_Priority'!W$1,FALSE)))</f>
        <v>N/A</v>
      </c>
      <c r="X216" s="397" t="str">
        <f>IF($B216="","",IF(VLOOKUP($B216,'RouteDetail&amp;ReductionPrioritySr'!$B$5:$AT$566,'Route_Detail&amp;Reduction_Priority'!X$1,FALSE)="","",VLOOKUP($B216,'RouteDetail&amp;ReductionPrioritySr'!$B$5:$AT$566,'Route_Detail&amp;Reduction_Priority'!X$1,FALSE)))</f>
        <v>Unchanged</v>
      </c>
      <c r="Y216" s="110">
        <f>IF($B216="","",IF(VLOOKUP($B216,'RouteDetail&amp;ReductionPrioritySr'!$B$5:$AT$566,'Route_Detail&amp;Reduction_Priority'!Y$1,FALSE)="","",VLOOKUP($B216,'RouteDetail&amp;ReductionPrioritySr'!$B$5:$AT$566,'Route_Detail&amp;Reduction_Priority'!Y$1,FALSE)))</f>
        <v>10</v>
      </c>
      <c r="Z216" s="365">
        <f>IF($B216="","",IF(VLOOKUP($B216,'RouteDetail&amp;ReductionPrioritySr'!$B$5:$AT$566,'Route_Detail&amp;Reduction_Priority'!Z$1,FALSE)="","",VLOOKUP($B216,'RouteDetail&amp;ReductionPrioritySr'!$B$5:$AT$566,'Route_Detail&amp;Reduction_Priority'!Z$1,FALSE)))</f>
        <v>15</v>
      </c>
      <c r="AA216" s="365" t="str">
        <f>IF($B216="","",IF(VLOOKUP($B216,'RouteDetail&amp;ReductionPrioritySr'!$B$5:$AT$566,'Route_Detail&amp;Reduction_Priority'!AA$1,FALSE)="","",VLOOKUP($B216,'RouteDetail&amp;ReductionPrioritySr'!$B$5:$AT$566,'Route_Detail&amp;Reduction_Priority'!AA$1,FALSE)))</f>
        <v>15-30</v>
      </c>
      <c r="AB216" s="365">
        <f>IF($B216="","",IF(VLOOKUP($B216,'RouteDetail&amp;ReductionPrioritySr'!$B$5:$AT$566,'Route_Detail&amp;Reduction_Priority'!AB$1,FALSE)="","",VLOOKUP($B216,'RouteDetail&amp;ReductionPrioritySr'!$B$5:$AT$566,'Route_Detail&amp;Reduction_Priority'!AB$1,FALSE)))</f>
        <v>15</v>
      </c>
      <c r="AC216" s="365">
        <f>IF($B216="","",IF(VLOOKUP($B216,'RouteDetail&amp;ReductionPrioritySr'!$B$5:$AT$566,'Route_Detail&amp;Reduction_Priority'!AC$1,FALSE)="","",VLOOKUP($B216,'RouteDetail&amp;ReductionPrioritySr'!$B$5:$AT$566,'Route_Detail&amp;Reduction_Priority'!AC$1,FALSE)))</f>
        <v>15</v>
      </c>
      <c r="AD216" s="350" t="str">
        <f>IF($B216="","",IF(VLOOKUP($B216,'RouteDetail&amp;ReductionPrioritySr'!$B$5:$AT$566,'Route_Detail&amp;Reduction_Priority'!AD$1,FALSE)=0,"",VLOOKUP($B216,'RouteDetail&amp;ReductionPrioritySr'!$B$5:$AT$566,'Route_Detail&amp;Reduction_Priority'!AD$1,FALSE)))</f>
        <v>Before 12:00 AM</v>
      </c>
      <c r="AE216" s="397" t="str">
        <f>IF($B216="","",IF(VLOOKUP($B216,'RouteDetail&amp;ReductionPrioritySr'!$B$5:$AT$566,'Route_Detail&amp;Reduction_Priority'!AE$1,FALSE)=0,"",VLOOKUP($B216,'RouteDetail&amp;ReductionPrioritySr'!$B$5:$AT$566,'Route_Detail&amp;Reduction_Priority'!AE$1,FALSE)))</f>
        <v/>
      </c>
      <c r="AF216"/>
      <c r="AG216"/>
      <c r="AH216"/>
      <c r="AI216"/>
      <c r="AJ216"/>
      <c r="AK216"/>
      <c r="AL216"/>
      <c r="AM216"/>
      <c r="AN216"/>
      <c r="AO216"/>
    </row>
    <row r="217" spans="1:41" s="21" customFormat="1" ht="15" customHeight="1" x14ac:dyDescent="0.25">
      <c r="A217">
        <v>195</v>
      </c>
      <c r="B217" s="110" t="str">
        <f>IF(HLOOKUP($C$3,'Route by Jurisdiction'!$A$1:$AP$214,A217,FALSE)="","",HLOOKUP($C$3,'Route by Jurisdiction'!$A$1:$AP$214,A217,FALSE))</f>
        <v>C Line</v>
      </c>
      <c r="C217" s="110" t="str">
        <f>IF($B217="","",IF(VLOOKUP($B217,'RouteDetail&amp;ReductionPrioritySr'!$B$5:$T$566,'Route_Detail&amp;Reduction_Priority'!C$1,FALSE)="","",VLOOKUP($B217,'RouteDetail&amp;ReductionPrioritySr'!$B$5:$T$566,'Route_Detail&amp;Reduction_Priority'!C$1,FALSE)))</f>
        <v>C Line*</v>
      </c>
      <c r="D217" s="71" t="str">
        <f>IF($B217="","",IF(VLOOKUP($B217,'RouteDetail&amp;ReductionPrioritySr'!$B$5:$T$566,'Route_Detail&amp;Reduction_Priority'!D$1,FALSE)="","",VLOOKUP($B217,'RouteDetail&amp;ReductionPrioritySr'!$B$5:$T$566,'Route_Detail&amp;Reduction_Priority'!D$1,FALSE)))</f>
        <v>Westwood Village - Alaska Junction - Seattle CBD</v>
      </c>
      <c r="E217" s="170">
        <f>IF($B217="","",IF(VLOOKUP($B217,'RouteDetail&amp;ReductionPrioritySr'!$B$5:$T$566,'Route_Detail&amp;Reduction_Priority'!E$1,FALSE)="","",VLOOKUP($B217,'RouteDetail&amp;ReductionPrioritySr'!$B$5:$T$566,'Route_Detail&amp;Reduction_Priority'!E$1,FALSE)))</f>
        <v>44.2</v>
      </c>
      <c r="F217" s="162">
        <f>IF($B217="","",IF(VLOOKUP($B217,'RouteDetail&amp;ReductionPrioritySr'!$B$5:$T$566,'Route_Detail&amp;Reduction_Priority'!F$1,FALSE)="","",VLOOKUP($B217,'RouteDetail&amp;ReductionPrioritySr'!$B$5:$T$566,'Route_Detail&amp;Reduction_Priority'!F$1,FALSE)))</f>
        <v>18.7</v>
      </c>
      <c r="G217" s="162">
        <f>IF($B217="","",IF(VLOOKUP($B217,'RouteDetail&amp;ReductionPrioritySr'!$B$5:$T$566,'Route_Detail&amp;Reduction_Priority'!G$1,FALSE)="","",VLOOKUP($B217,'RouteDetail&amp;ReductionPrioritySr'!$B$5:$T$566,'Route_Detail&amp;Reduction_Priority'!G$1,FALSE)))</f>
        <v>43.5</v>
      </c>
      <c r="H217" s="162">
        <f>IF($B217="","",IF(VLOOKUP($B217,'RouteDetail&amp;ReductionPrioritySr'!$B$5:$T$566,'Route_Detail&amp;Reduction_Priority'!H$1,FALSE)="","",VLOOKUP($B217,'RouteDetail&amp;ReductionPrioritySr'!$B$5:$T$566,'Route_Detail&amp;Reduction_Priority'!H$1,FALSE)))</f>
        <v>19.7</v>
      </c>
      <c r="I217" s="162">
        <f>IF($B217="","",IF(VLOOKUP($B217,'RouteDetail&amp;ReductionPrioritySr'!$B$5:$T$566,'Route_Detail&amp;Reduction_Priority'!I$1,FALSE)="","",VLOOKUP($B217,'RouteDetail&amp;ReductionPrioritySr'!$B$5:$T$566,'Route_Detail&amp;Reduction_Priority'!I$1,FALSE)))</f>
        <v>27.5</v>
      </c>
      <c r="J217" s="171">
        <f>IF($B217="","",IF(VLOOKUP($B217,'RouteDetail&amp;ReductionPrioritySr'!$B$5:$T$566,'Route_Detail&amp;Reduction_Priority'!J$1,FALSE)="","",VLOOKUP($B217,'RouteDetail&amp;ReductionPrioritySr'!$B$5:$T$566,'Route_Detail&amp;Reduction_Priority'!J$1,FALSE)))</f>
        <v>12.3</v>
      </c>
      <c r="K217" s="62">
        <f>IF($B217="","",IF(VLOOKUP($B217,'RouteDetail&amp;ReductionPrioritySr'!$B$5:$T$566,'Route_Detail&amp;Reduction_Priority'!K$1,FALSE)="","",VLOOKUP($B217,'RouteDetail&amp;ReductionPrioritySr'!$B$5:$T$566,'Route_Detail&amp;Reduction_Priority'!K$1,FALSE)))</f>
        <v>111</v>
      </c>
      <c r="L217" s="62" t="str">
        <f>IF($B217="","",IF(VLOOKUP($B217,'RouteDetail&amp;ReductionPrioritySr'!$B$5:$T$566,'Route_Detail&amp;Reduction_Priority'!L$1,FALSE)="","",VLOOKUP($B217,'RouteDetail&amp;ReductionPrioritySr'!$B$5:$T$566,'Route_Detail&amp;Reduction_Priority'!L$1,FALSE)))</f>
        <v>Very Frequent</v>
      </c>
      <c r="M217" s="110" t="str">
        <f>IF($B217="","",IF(VLOOKUP($B217,'RouteDetail&amp;ReductionPrioritySr'!$B$5:$T$566,'Route_Detail&amp;Reduction_Priority'!M$1,FALSE)="","",VLOOKUP($B217,'RouteDetail&amp;ReductionPrioritySr'!$B$5:$T$566,'Route_Detail&amp;Reduction_Priority'!M$1,FALSE)))</f>
        <v/>
      </c>
      <c r="N217" s="112" t="str">
        <f>IF($B217="","",IF(VLOOKUP($B217,'RouteDetail&amp;ReductionPrioritySr'!$B$5:$T$566,'Route_Detail&amp;Reduction_Priority'!N$1,FALSE)="","",VLOOKUP($B217,'RouteDetail&amp;ReductionPrioritySr'!$B$5:$T$566,'Route_Detail&amp;Reduction_Priority'!N$1,FALSE)))</f>
        <v/>
      </c>
      <c r="O217" s="110" t="str">
        <f>IF($B217="","",IF(VLOOKUP($B217,'RouteDetail&amp;ReductionPrioritySr'!$B$5:$T$566,'Route_Detail&amp;Reduction_Priority'!O$1,FALSE)="","",VLOOKUP($B217,'RouteDetail&amp;ReductionPrioritySr'!$B$5:$T$566,'Route_Detail&amp;Reduction_Priority'!O$1,FALSE)))</f>
        <v>At</v>
      </c>
      <c r="P217" s="365" t="str">
        <f>IF($B217="","",IF(VLOOKUP($B217,'RouteDetail&amp;ReductionPrioritySr'!$B$5:$T$566,'Route_Detail&amp;Reduction_Priority'!P$1,FALSE)="","",VLOOKUP($B217,'RouteDetail&amp;ReductionPrioritySr'!$B$5:$T$566,'Route_Detail&amp;Reduction_Priority'!P$1,FALSE)))</f>
        <v>Below</v>
      </c>
      <c r="Q217" s="112" t="str">
        <f>IF($B217="","",IF(VLOOKUP($B217,'RouteDetail&amp;ReductionPrioritySr'!$B$5:$T$566,'Route_Detail&amp;Reduction_Priority'!Q$1,FALSE)="","",VLOOKUP($B217,'RouteDetail&amp;ReductionPrioritySr'!$B$5:$T$566,'Route_Detail&amp;Reduction_Priority'!Q$1,FALSE)))</f>
        <v>At</v>
      </c>
      <c r="R217" s="110" t="str">
        <f>IF($B217="","",IF(VLOOKUP($B217,'RouteDetail&amp;ReductionPrioritySr'!$B$5:$T$566,'Route_Detail&amp;Reduction_Priority'!R$1,FALSE)="","",VLOOKUP($B217,'RouteDetail&amp;ReductionPrioritySr'!$B$5:$T$566,'Route_Detail&amp;Reduction_Priority'!R$1,FALSE)))</f>
        <v>-</v>
      </c>
      <c r="S217" s="365" t="str">
        <f>IF($B217="","",IF(VLOOKUP($B217,'RouteDetail&amp;ReductionPrioritySr'!$B$5:$T$566,'Route_Detail&amp;Reduction_Priority'!S$1,FALSE)="","",VLOOKUP($B217,'RouteDetail&amp;ReductionPrioritySr'!$B$5:$T$566,'Route_Detail&amp;Reduction_Priority'!S$1,FALSE)))</f>
        <v>-</v>
      </c>
      <c r="T217" s="363" t="str">
        <f>IF($B217="","",IF(VLOOKUP($B217,'RouteDetail&amp;ReductionPrioritySr'!$B$5:$T$566,'Route_Detail&amp;Reduction_Priority'!T$1,FALSE)="","",VLOOKUP($B217,'RouteDetail&amp;ReductionPrioritySr'!$B$5:$T$566,'Route_Detail&amp;Reduction_Priority'!T$1,FALSE)))</f>
        <v>-</v>
      </c>
      <c r="U217" s="348" t="str">
        <f>IF($B217="","",IF(VLOOKUP($B217,'RouteDetail&amp;ReductionPrioritySr'!$B$5:$AT$566,'Route_Detail&amp;Reduction_Priority'!U$1,FALSE)="","",VLOOKUP($B217,'RouteDetail&amp;ReductionPrioritySr'!$B$5:$AT$566,'Route_Detail&amp;Reduction_Priority'!U$1,FALSE)))</f>
        <v>Unchanged</v>
      </c>
      <c r="V217" s="53" t="str">
        <f>IF($B217="","",IF(VLOOKUP($B217,'RouteDetail&amp;ReductionPrioritySr'!$B$5:$AT$566,'Route_Detail&amp;Reduction_Priority'!V$1,FALSE)=0,"",VLOOKUP($B217,'RouteDetail&amp;ReductionPrioritySr'!$B$5:$AT$566,'Route_Detail&amp;Reduction_Priority'!V$1,FALSE)))</f>
        <v/>
      </c>
      <c r="W217" s="358" t="str">
        <f>IF($B217="","",IF(VLOOKUP($B217,'RouteDetail&amp;ReductionPrioritySr'!$B$5:$AT$566,'Route_Detail&amp;Reduction_Priority'!W$1,FALSE)=0,"",VLOOKUP($B217,'RouteDetail&amp;ReductionPrioritySr'!$B$5:$AT$566,'Route_Detail&amp;Reduction_Priority'!W$1,FALSE)))</f>
        <v>N/A</v>
      </c>
      <c r="X217" s="397" t="str">
        <f>IF($B217="","",IF(VLOOKUP($B217,'RouteDetail&amp;ReductionPrioritySr'!$B$5:$AT$566,'Route_Detail&amp;Reduction_Priority'!X$1,FALSE)="","",VLOOKUP($B217,'RouteDetail&amp;ReductionPrioritySr'!$B$5:$AT$566,'Route_Detail&amp;Reduction_Priority'!X$1,FALSE)))</f>
        <v>Unchanged</v>
      </c>
      <c r="Y217" s="110">
        <f>IF($B217="","",IF(VLOOKUP($B217,'RouteDetail&amp;ReductionPrioritySr'!$B$5:$AT$566,'Route_Detail&amp;Reduction_Priority'!Y$1,FALSE)="","",VLOOKUP($B217,'RouteDetail&amp;ReductionPrioritySr'!$B$5:$AT$566,'Route_Detail&amp;Reduction_Priority'!Y$1,FALSE)))</f>
        <v>10</v>
      </c>
      <c r="Z217" s="365">
        <f>IF($B217="","",IF(VLOOKUP($B217,'RouteDetail&amp;ReductionPrioritySr'!$B$5:$AT$566,'Route_Detail&amp;Reduction_Priority'!Z$1,FALSE)="","",VLOOKUP($B217,'RouteDetail&amp;ReductionPrioritySr'!$B$5:$AT$566,'Route_Detail&amp;Reduction_Priority'!Z$1,FALSE)))</f>
        <v>15</v>
      </c>
      <c r="AA217" s="365" t="str">
        <f>IF($B217="","",IF(VLOOKUP($B217,'RouteDetail&amp;ReductionPrioritySr'!$B$5:$AT$566,'Route_Detail&amp;Reduction_Priority'!AA$1,FALSE)="","",VLOOKUP($B217,'RouteDetail&amp;ReductionPrioritySr'!$B$5:$AT$566,'Route_Detail&amp;Reduction_Priority'!AA$1,FALSE)))</f>
        <v>15-30</v>
      </c>
      <c r="AB217" s="365">
        <f>IF($B217="","",IF(VLOOKUP($B217,'RouteDetail&amp;ReductionPrioritySr'!$B$5:$AT$566,'Route_Detail&amp;Reduction_Priority'!AB$1,FALSE)="","",VLOOKUP($B217,'RouteDetail&amp;ReductionPrioritySr'!$B$5:$AT$566,'Route_Detail&amp;Reduction_Priority'!AB$1,FALSE)))</f>
        <v>15</v>
      </c>
      <c r="AC217" s="365">
        <f>IF($B217="","",IF(VLOOKUP($B217,'RouteDetail&amp;ReductionPrioritySr'!$B$5:$AT$566,'Route_Detail&amp;Reduction_Priority'!AC$1,FALSE)="","",VLOOKUP($B217,'RouteDetail&amp;ReductionPrioritySr'!$B$5:$AT$566,'Route_Detail&amp;Reduction_Priority'!AC$1,FALSE)))</f>
        <v>15</v>
      </c>
      <c r="AD217" s="350" t="str">
        <f>IF($B217="","",IF(VLOOKUP($B217,'RouteDetail&amp;ReductionPrioritySr'!$B$5:$AT$566,'Route_Detail&amp;Reduction_Priority'!AD$1,FALSE)=0,"",VLOOKUP($B217,'RouteDetail&amp;ReductionPrioritySr'!$B$5:$AT$566,'Route_Detail&amp;Reduction_Priority'!AD$1,FALSE)))</f>
        <v>Before 3:00 AM</v>
      </c>
      <c r="AE217" s="397" t="str">
        <f>IF($B217="","",IF(VLOOKUP($B217,'RouteDetail&amp;ReductionPrioritySr'!$B$5:$AT$566,'Route_Detail&amp;Reduction_Priority'!AE$1,FALSE)=0,"",VLOOKUP($B217,'RouteDetail&amp;ReductionPrioritySr'!$B$5:$AT$566,'Route_Detail&amp;Reduction_Priority'!AE$1,FALSE)))</f>
        <v/>
      </c>
      <c r="AF217"/>
      <c r="AG217"/>
      <c r="AH217"/>
      <c r="AI217"/>
      <c r="AJ217"/>
      <c r="AK217"/>
      <c r="AL217"/>
      <c r="AM217"/>
      <c r="AN217"/>
      <c r="AO217"/>
    </row>
    <row r="218" spans="1:41" s="21" customFormat="1" ht="15" customHeight="1" x14ac:dyDescent="0.25">
      <c r="A218">
        <v>196</v>
      </c>
      <c r="B218" s="110" t="str">
        <f>IF(HLOOKUP($C$3,'Route by Jurisdiction'!$A$1:$AP$214,A218,FALSE)="","",HLOOKUP($C$3,'Route by Jurisdiction'!$A$1:$AP$214,A218,FALSE))</f>
        <v>D Line</v>
      </c>
      <c r="C218" s="110" t="str">
        <f>IF($B218="","",IF(VLOOKUP($B218,'RouteDetail&amp;ReductionPrioritySr'!$B$5:$T$566,'Route_Detail&amp;Reduction_Priority'!C$1,FALSE)="","",VLOOKUP($B218,'RouteDetail&amp;ReductionPrioritySr'!$B$5:$T$566,'Route_Detail&amp;Reduction_Priority'!C$1,FALSE)))</f>
        <v>D Line*</v>
      </c>
      <c r="D218" s="71" t="str">
        <f>IF($B218="","",IF(VLOOKUP($B218,'RouteDetail&amp;ReductionPrioritySr'!$B$5:$T$566,'Route_Detail&amp;Reduction_Priority'!D$1,FALSE)="","",VLOOKUP($B218,'RouteDetail&amp;ReductionPrioritySr'!$B$5:$T$566,'Route_Detail&amp;Reduction_Priority'!D$1,FALSE)))</f>
        <v>Ballard - Seattle Center - Seattle CBD</v>
      </c>
      <c r="E218" s="170">
        <f>IF($B218="","",IF(VLOOKUP($B218,'RouteDetail&amp;ReductionPrioritySr'!$B$5:$T$566,'Route_Detail&amp;Reduction_Priority'!E$1,FALSE)="","",VLOOKUP($B218,'RouteDetail&amp;ReductionPrioritySr'!$B$5:$T$566,'Route_Detail&amp;Reduction_Priority'!E$1,FALSE)))</f>
        <v>63.1</v>
      </c>
      <c r="F218" s="162">
        <f>IF($B218="","",IF(VLOOKUP($B218,'RouteDetail&amp;ReductionPrioritySr'!$B$5:$T$566,'Route_Detail&amp;Reduction_Priority'!F$1,FALSE)="","",VLOOKUP($B218,'RouteDetail&amp;ReductionPrioritySr'!$B$5:$T$566,'Route_Detail&amp;Reduction_Priority'!F$1,FALSE)))</f>
        <v>15.8</v>
      </c>
      <c r="G218" s="162">
        <f>IF($B218="","",IF(VLOOKUP($B218,'RouteDetail&amp;ReductionPrioritySr'!$B$5:$T$566,'Route_Detail&amp;Reduction_Priority'!G$1,FALSE)="","",VLOOKUP($B218,'RouteDetail&amp;ReductionPrioritySr'!$B$5:$T$566,'Route_Detail&amp;Reduction_Priority'!G$1,FALSE)))</f>
        <v>60</v>
      </c>
      <c r="H218" s="162">
        <f>IF($B218="","",IF(VLOOKUP($B218,'RouteDetail&amp;ReductionPrioritySr'!$B$5:$T$566,'Route_Detail&amp;Reduction_Priority'!H$1,FALSE)="","",VLOOKUP($B218,'RouteDetail&amp;ReductionPrioritySr'!$B$5:$T$566,'Route_Detail&amp;Reduction_Priority'!H$1,FALSE)))</f>
        <v>18.100000000000001</v>
      </c>
      <c r="I218" s="162">
        <f>IF($B218="","",IF(VLOOKUP($B218,'RouteDetail&amp;ReductionPrioritySr'!$B$5:$T$566,'Route_Detail&amp;Reduction_Priority'!I$1,FALSE)="","",VLOOKUP($B218,'RouteDetail&amp;ReductionPrioritySr'!$B$5:$T$566,'Route_Detail&amp;Reduction_Priority'!I$1,FALSE)))</f>
        <v>39.6</v>
      </c>
      <c r="J218" s="171">
        <f>IF($B218="","",IF(VLOOKUP($B218,'RouteDetail&amp;ReductionPrioritySr'!$B$5:$T$566,'Route_Detail&amp;Reduction_Priority'!J$1,FALSE)="","",VLOOKUP($B218,'RouteDetail&amp;ReductionPrioritySr'!$B$5:$T$566,'Route_Detail&amp;Reduction_Priority'!J$1,FALSE)))</f>
        <v>11.3</v>
      </c>
      <c r="K218" s="62">
        <f>IF($B218="","",IF(VLOOKUP($B218,'RouteDetail&amp;ReductionPrioritySr'!$B$5:$T$566,'Route_Detail&amp;Reduction_Priority'!K$1,FALSE)="","",VLOOKUP($B218,'RouteDetail&amp;ReductionPrioritySr'!$B$5:$T$566,'Route_Detail&amp;Reduction_Priority'!K$1,FALSE)))</f>
        <v>10</v>
      </c>
      <c r="L218" s="62" t="str">
        <f>IF($B218="","",IF(VLOOKUP($B218,'RouteDetail&amp;ReductionPrioritySr'!$B$5:$T$566,'Route_Detail&amp;Reduction_Priority'!L$1,FALSE)="","",VLOOKUP($B218,'RouteDetail&amp;ReductionPrioritySr'!$B$5:$T$566,'Route_Detail&amp;Reduction_Priority'!L$1,FALSE)))</f>
        <v>Very Frequent</v>
      </c>
      <c r="M218" s="110" t="str">
        <f>IF($B218="","",IF(VLOOKUP($B218,'RouteDetail&amp;ReductionPrioritySr'!$B$5:$T$566,'Route_Detail&amp;Reduction_Priority'!M$1,FALSE)="","",VLOOKUP($B218,'RouteDetail&amp;ReductionPrioritySr'!$B$5:$T$566,'Route_Detail&amp;Reduction_Priority'!M$1,FALSE)))</f>
        <v/>
      </c>
      <c r="N218" s="112" t="str">
        <f>IF($B218="","",IF(VLOOKUP($B218,'RouteDetail&amp;ReductionPrioritySr'!$B$5:$T$566,'Route_Detail&amp;Reduction_Priority'!N$1,FALSE)="","",VLOOKUP($B218,'RouteDetail&amp;ReductionPrioritySr'!$B$5:$T$566,'Route_Detail&amp;Reduction_Priority'!N$1,FALSE)))</f>
        <v/>
      </c>
      <c r="O218" s="110" t="str">
        <f>IF($B218="","",IF(VLOOKUP($B218,'RouteDetail&amp;ReductionPrioritySr'!$B$5:$T$566,'Route_Detail&amp;Reduction_Priority'!O$1,FALSE)="","",VLOOKUP($B218,'RouteDetail&amp;ReductionPrioritySr'!$B$5:$T$566,'Route_Detail&amp;Reduction_Priority'!O$1,FALSE)))</f>
        <v>At</v>
      </c>
      <c r="P218" s="365" t="str">
        <f>IF($B218="","",IF(VLOOKUP($B218,'RouteDetail&amp;ReductionPrioritySr'!$B$5:$T$566,'Route_Detail&amp;Reduction_Priority'!P$1,FALSE)="","",VLOOKUP($B218,'RouteDetail&amp;ReductionPrioritySr'!$B$5:$T$566,'Route_Detail&amp;Reduction_Priority'!P$1,FALSE)))</f>
        <v>At</v>
      </c>
      <c r="Q218" s="112" t="str">
        <f>IF($B218="","",IF(VLOOKUP($B218,'RouteDetail&amp;ReductionPrioritySr'!$B$5:$T$566,'Route_Detail&amp;Reduction_Priority'!Q$1,FALSE)="","",VLOOKUP($B218,'RouteDetail&amp;ReductionPrioritySr'!$B$5:$T$566,'Route_Detail&amp;Reduction_Priority'!Q$1,FALSE)))</f>
        <v>At</v>
      </c>
      <c r="R218" s="110" t="str">
        <f>IF($B218="","",IF(VLOOKUP($B218,'RouteDetail&amp;ReductionPrioritySr'!$B$5:$T$566,'Route_Detail&amp;Reduction_Priority'!R$1,FALSE)="","",VLOOKUP($B218,'RouteDetail&amp;ReductionPrioritySr'!$B$5:$T$566,'Route_Detail&amp;Reduction_Priority'!R$1,FALSE)))</f>
        <v>-</v>
      </c>
      <c r="S218" s="365" t="str">
        <f>IF($B218="","",IF(VLOOKUP($B218,'RouteDetail&amp;ReductionPrioritySr'!$B$5:$T$566,'Route_Detail&amp;Reduction_Priority'!S$1,FALSE)="","",VLOOKUP($B218,'RouteDetail&amp;ReductionPrioritySr'!$B$5:$T$566,'Route_Detail&amp;Reduction_Priority'!S$1,FALSE)))</f>
        <v>-</v>
      </c>
      <c r="T218" s="363" t="str">
        <f>IF($B218="","",IF(VLOOKUP($B218,'RouteDetail&amp;ReductionPrioritySr'!$B$5:$T$566,'Route_Detail&amp;Reduction_Priority'!T$1,FALSE)="","",VLOOKUP($B218,'RouteDetail&amp;ReductionPrioritySr'!$B$5:$T$566,'Route_Detail&amp;Reduction_Priority'!T$1,FALSE)))</f>
        <v>-</v>
      </c>
      <c r="U218" s="348" t="str">
        <f>IF($B218="","",IF(VLOOKUP($B218,'RouteDetail&amp;ReductionPrioritySr'!$B$5:$AT$566,'Route_Detail&amp;Reduction_Priority'!U$1,FALSE)="","",VLOOKUP($B218,'RouteDetail&amp;ReductionPrioritySr'!$B$5:$AT$566,'Route_Detail&amp;Reduction_Priority'!U$1,FALSE)))</f>
        <v>Unchanged</v>
      </c>
      <c r="V218" s="53" t="str">
        <f>IF($B218="","",IF(VLOOKUP($B218,'RouteDetail&amp;ReductionPrioritySr'!$B$5:$AT$566,'Route_Detail&amp;Reduction_Priority'!V$1,FALSE)=0,"",VLOOKUP($B218,'RouteDetail&amp;ReductionPrioritySr'!$B$5:$AT$566,'Route_Detail&amp;Reduction_Priority'!V$1,FALSE)))</f>
        <v/>
      </c>
      <c r="W218" s="358" t="str">
        <f>IF($B218="","",IF(VLOOKUP($B218,'RouteDetail&amp;ReductionPrioritySr'!$B$5:$AT$566,'Route_Detail&amp;Reduction_Priority'!W$1,FALSE)=0,"",VLOOKUP($B218,'RouteDetail&amp;ReductionPrioritySr'!$B$5:$AT$566,'Route_Detail&amp;Reduction_Priority'!W$1,FALSE)))</f>
        <v>N/A</v>
      </c>
      <c r="X218" s="397" t="str">
        <f>IF($B218="","",IF(VLOOKUP($B218,'RouteDetail&amp;ReductionPrioritySr'!$B$5:$AT$566,'Route_Detail&amp;Reduction_Priority'!X$1,FALSE)="","",VLOOKUP($B218,'RouteDetail&amp;ReductionPrioritySr'!$B$5:$AT$566,'Route_Detail&amp;Reduction_Priority'!X$1,FALSE)))</f>
        <v>Unchanged</v>
      </c>
      <c r="Y218" s="110">
        <f>IF($B218="","",IF(VLOOKUP($B218,'RouteDetail&amp;ReductionPrioritySr'!$B$5:$AT$566,'Route_Detail&amp;Reduction_Priority'!Y$1,FALSE)="","",VLOOKUP($B218,'RouteDetail&amp;ReductionPrioritySr'!$B$5:$AT$566,'Route_Detail&amp;Reduction_Priority'!Y$1,FALSE)))</f>
        <v>10</v>
      </c>
      <c r="Z218" s="365">
        <f>IF($B218="","",IF(VLOOKUP($B218,'RouteDetail&amp;ReductionPrioritySr'!$B$5:$AT$566,'Route_Detail&amp;Reduction_Priority'!Z$1,FALSE)="","",VLOOKUP($B218,'RouteDetail&amp;ReductionPrioritySr'!$B$5:$AT$566,'Route_Detail&amp;Reduction_Priority'!Z$1,FALSE)))</f>
        <v>15</v>
      </c>
      <c r="AA218" s="365" t="str">
        <f>IF($B218="","",IF(VLOOKUP($B218,'RouteDetail&amp;ReductionPrioritySr'!$B$5:$AT$566,'Route_Detail&amp;Reduction_Priority'!AA$1,FALSE)="","",VLOOKUP($B218,'RouteDetail&amp;ReductionPrioritySr'!$B$5:$AT$566,'Route_Detail&amp;Reduction_Priority'!AA$1,FALSE)))</f>
        <v>15-30</v>
      </c>
      <c r="AB218" s="365">
        <f>IF($B218="","",IF(VLOOKUP($B218,'RouteDetail&amp;ReductionPrioritySr'!$B$5:$AT$566,'Route_Detail&amp;Reduction_Priority'!AB$1,FALSE)="","",VLOOKUP($B218,'RouteDetail&amp;ReductionPrioritySr'!$B$5:$AT$566,'Route_Detail&amp;Reduction_Priority'!AB$1,FALSE)))</f>
        <v>15</v>
      </c>
      <c r="AC218" s="365">
        <f>IF($B218="","",IF(VLOOKUP($B218,'RouteDetail&amp;ReductionPrioritySr'!$B$5:$AT$566,'Route_Detail&amp;Reduction_Priority'!AC$1,FALSE)="","",VLOOKUP($B218,'RouteDetail&amp;ReductionPrioritySr'!$B$5:$AT$566,'Route_Detail&amp;Reduction_Priority'!AC$1,FALSE)))</f>
        <v>15</v>
      </c>
      <c r="AD218" s="350" t="str">
        <f>IF($B218="","",IF(VLOOKUP($B218,'RouteDetail&amp;ReductionPrioritySr'!$B$5:$AT$566,'Route_Detail&amp;Reduction_Priority'!AD$1,FALSE)=0,"",VLOOKUP($B218,'RouteDetail&amp;ReductionPrioritySr'!$B$5:$AT$566,'Route_Detail&amp;Reduction_Priority'!AD$1,FALSE)))</f>
        <v>Before 3:00 AM</v>
      </c>
      <c r="AE218" s="397" t="str">
        <f>IF($B218="","",IF(VLOOKUP($B218,'RouteDetail&amp;ReductionPrioritySr'!$B$5:$AT$566,'Route_Detail&amp;Reduction_Priority'!AE$1,FALSE)=0,"",VLOOKUP($B218,'RouteDetail&amp;ReductionPrioritySr'!$B$5:$AT$566,'Route_Detail&amp;Reduction_Priority'!AE$1,FALSE)))</f>
        <v/>
      </c>
      <c r="AF218"/>
      <c r="AG218"/>
      <c r="AH218"/>
      <c r="AI218"/>
      <c r="AJ218"/>
      <c r="AK218"/>
      <c r="AL218"/>
      <c r="AM218"/>
      <c r="AN218"/>
      <c r="AO218"/>
    </row>
    <row r="219" spans="1:41" s="21" customFormat="1" ht="15" customHeight="1" x14ac:dyDescent="0.25">
      <c r="A219">
        <v>197</v>
      </c>
      <c r="B219" s="110" t="str">
        <f>IF(HLOOKUP($C$3,'Route by Jurisdiction'!$A$1:$AP$214,A219,FALSE)="","",HLOOKUP($C$3,'Route by Jurisdiction'!$A$1:$AP$214,A219,FALSE))</f>
        <v>E Line</v>
      </c>
      <c r="C219" s="110" t="str">
        <f>IF($B219="","",IF(VLOOKUP($B219,'RouteDetail&amp;ReductionPrioritySr'!$B$5:$T$566,'Route_Detail&amp;Reduction_Priority'!C$1,FALSE)="","",VLOOKUP($B219,'RouteDetail&amp;ReductionPrioritySr'!$B$5:$T$566,'Route_Detail&amp;Reduction_Priority'!C$1,FALSE)))</f>
        <v>E Line</v>
      </c>
      <c r="D219" s="71" t="str">
        <f>IF($B219="","",IF(VLOOKUP($B219,'RouteDetail&amp;ReductionPrioritySr'!$B$5:$T$566,'Route_Detail&amp;Reduction_Priority'!D$1,FALSE)="","",VLOOKUP($B219,'RouteDetail&amp;ReductionPrioritySr'!$B$5:$T$566,'Route_Detail&amp;Reduction_Priority'!D$1,FALSE)))</f>
        <v>Aurora Village - Seattle CBD</v>
      </c>
      <c r="E219" s="170">
        <f>IF($B219="","",IF(VLOOKUP($B219,'RouteDetail&amp;ReductionPrioritySr'!$B$5:$T$566,'Route_Detail&amp;Reduction_Priority'!E$1,FALSE)="","",VLOOKUP($B219,'RouteDetail&amp;ReductionPrioritySr'!$B$5:$T$566,'Route_Detail&amp;Reduction_Priority'!E$1,FALSE)))</f>
        <v>52.3</v>
      </c>
      <c r="F219" s="162">
        <f>IF($B219="","",IF(VLOOKUP($B219,'RouteDetail&amp;ReductionPrioritySr'!$B$5:$T$566,'Route_Detail&amp;Reduction_Priority'!F$1,FALSE)="","",VLOOKUP($B219,'RouteDetail&amp;ReductionPrioritySr'!$B$5:$T$566,'Route_Detail&amp;Reduction_Priority'!F$1,FALSE)))</f>
        <v>22.2</v>
      </c>
      <c r="G219" s="162">
        <f>IF($B219="","",IF(VLOOKUP($B219,'RouteDetail&amp;ReductionPrioritySr'!$B$5:$T$566,'Route_Detail&amp;Reduction_Priority'!G$1,FALSE)="","",VLOOKUP($B219,'RouteDetail&amp;ReductionPrioritySr'!$B$5:$T$566,'Route_Detail&amp;Reduction_Priority'!G$1,FALSE)))</f>
        <v>60.7</v>
      </c>
      <c r="H219" s="162">
        <f>IF($B219="","",IF(VLOOKUP($B219,'RouteDetail&amp;ReductionPrioritySr'!$B$5:$T$566,'Route_Detail&amp;Reduction_Priority'!H$1,FALSE)="","",VLOOKUP($B219,'RouteDetail&amp;ReductionPrioritySr'!$B$5:$T$566,'Route_Detail&amp;Reduction_Priority'!H$1,FALSE)))</f>
        <v>24.5</v>
      </c>
      <c r="I219" s="162">
        <f>IF($B219="","",IF(VLOOKUP($B219,'RouteDetail&amp;ReductionPrioritySr'!$B$5:$T$566,'Route_Detail&amp;Reduction_Priority'!I$1,FALSE)="","",VLOOKUP($B219,'RouteDetail&amp;ReductionPrioritySr'!$B$5:$T$566,'Route_Detail&amp;Reduction_Priority'!I$1,FALSE)))</f>
        <v>44.6</v>
      </c>
      <c r="J219" s="171">
        <f>IF($B219="","",IF(VLOOKUP($B219,'RouteDetail&amp;ReductionPrioritySr'!$B$5:$T$566,'Route_Detail&amp;Reduction_Priority'!J$1,FALSE)="","",VLOOKUP($B219,'RouteDetail&amp;ReductionPrioritySr'!$B$5:$T$566,'Route_Detail&amp;Reduction_Priority'!J$1,FALSE)))</f>
        <v>18.8</v>
      </c>
      <c r="K219" s="62">
        <f>IF($B219="","",IF(VLOOKUP($B219,'RouteDetail&amp;ReductionPrioritySr'!$B$5:$T$566,'Route_Detail&amp;Reduction_Priority'!K$1,FALSE)="","",VLOOKUP($B219,'RouteDetail&amp;ReductionPrioritySr'!$B$5:$T$566,'Route_Detail&amp;Reduction_Priority'!K$1,FALSE)))</f>
        <v>5</v>
      </c>
      <c r="L219" s="62" t="str">
        <f>IF($B219="","",IF(VLOOKUP($B219,'RouteDetail&amp;ReductionPrioritySr'!$B$5:$T$566,'Route_Detail&amp;Reduction_Priority'!L$1,FALSE)="","",VLOOKUP($B219,'RouteDetail&amp;ReductionPrioritySr'!$B$5:$T$566,'Route_Detail&amp;Reduction_Priority'!L$1,FALSE)))</f>
        <v>Very Frequent</v>
      </c>
      <c r="M219" s="110" t="str">
        <f>IF($B219="","",IF(VLOOKUP($B219,'RouteDetail&amp;ReductionPrioritySr'!$B$5:$T$566,'Route_Detail&amp;Reduction_Priority'!M$1,FALSE)="","",VLOOKUP($B219,'RouteDetail&amp;ReductionPrioritySr'!$B$5:$T$566,'Route_Detail&amp;Reduction_Priority'!M$1,FALSE)))</f>
        <v/>
      </c>
      <c r="N219" s="112" t="str">
        <f>IF($B219="","",IF(VLOOKUP($B219,'RouteDetail&amp;ReductionPrioritySr'!$B$5:$T$566,'Route_Detail&amp;Reduction_Priority'!N$1,FALSE)="","",VLOOKUP($B219,'RouteDetail&amp;ReductionPrioritySr'!$B$5:$T$566,'Route_Detail&amp;Reduction_Priority'!N$1,FALSE)))</f>
        <v/>
      </c>
      <c r="O219" s="110" t="str">
        <f>IF($B219="","",IF(VLOOKUP($B219,'RouteDetail&amp;ReductionPrioritySr'!$B$5:$T$566,'Route_Detail&amp;Reduction_Priority'!O$1,FALSE)="","",VLOOKUP($B219,'RouteDetail&amp;ReductionPrioritySr'!$B$5:$T$566,'Route_Detail&amp;Reduction_Priority'!O$1,FALSE)))</f>
        <v>At</v>
      </c>
      <c r="P219" s="365" t="str">
        <f>IF($B219="","",IF(VLOOKUP($B219,'RouteDetail&amp;ReductionPrioritySr'!$B$5:$T$566,'Route_Detail&amp;Reduction_Priority'!P$1,FALSE)="","",VLOOKUP($B219,'RouteDetail&amp;ReductionPrioritySr'!$B$5:$T$566,'Route_Detail&amp;Reduction_Priority'!P$1,FALSE)))</f>
        <v>Below</v>
      </c>
      <c r="Q219" s="112" t="str">
        <f>IF($B219="","",IF(VLOOKUP($B219,'RouteDetail&amp;ReductionPrioritySr'!$B$5:$T$566,'Route_Detail&amp;Reduction_Priority'!Q$1,FALSE)="","",VLOOKUP($B219,'RouteDetail&amp;ReductionPrioritySr'!$B$5:$T$566,'Route_Detail&amp;Reduction_Priority'!Q$1,FALSE)))</f>
        <v>Below</v>
      </c>
      <c r="R219" s="110" t="str">
        <f>IF($B219="","",IF(VLOOKUP($B219,'RouteDetail&amp;ReductionPrioritySr'!$B$5:$T$566,'Route_Detail&amp;Reduction_Priority'!R$1,FALSE)="","",VLOOKUP($B219,'RouteDetail&amp;ReductionPrioritySr'!$B$5:$T$566,'Route_Detail&amp;Reduction_Priority'!R$1,FALSE)))</f>
        <v>-</v>
      </c>
      <c r="S219" s="365" t="str">
        <f>IF($B219="","",IF(VLOOKUP($B219,'RouteDetail&amp;ReductionPrioritySr'!$B$5:$T$566,'Route_Detail&amp;Reduction_Priority'!S$1,FALSE)="","",VLOOKUP($B219,'RouteDetail&amp;ReductionPrioritySr'!$B$5:$T$566,'Route_Detail&amp;Reduction_Priority'!S$1,FALSE)))</f>
        <v>-</v>
      </c>
      <c r="T219" s="363" t="str">
        <f>IF($B219="","",IF(VLOOKUP($B219,'RouteDetail&amp;ReductionPrioritySr'!$B$5:$T$566,'Route_Detail&amp;Reduction_Priority'!T$1,FALSE)="","",VLOOKUP($B219,'RouteDetail&amp;ReductionPrioritySr'!$B$5:$T$566,'Route_Detail&amp;Reduction_Priority'!T$1,FALSE)))</f>
        <v>-</v>
      </c>
      <c r="U219" s="348" t="str">
        <f>IF($B219="","",IF(VLOOKUP($B219,'RouteDetail&amp;ReductionPrioritySr'!$B$5:$AT$566,'Route_Detail&amp;Reduction_Priority'!U$1,FALSE)="","",VLOOKUP($B219,'RouteDetail&amp;ReductionPrioritySr'!$B$5:$AT$566,'Route_Detail&amp;Reduction_Priority'!U$1,FALSE)))</f>
        <v>Unchanged</v>
      </c>
      <c r="V219" s="53" t="str">
        <f>IF($B219="","",IF(VLOOKUP($B219,'RouteDetail&amp;ReductionPrioritySr'!$B$5:$AT$566,'Route_Detail&amp;Reduction_Priority'!V$1,FALSE)=0,"",VLOOKUP($B219,'RouteDetail&amp;ReductionPrioritySr'!$B$5:$AT$566,'Route_Detail&amp;Reduction_Priority'!V$1,FALSE)))</f>
        <v/>
      </c>
      <c r="W219" s="358" t="str">
        <f>IF($B219="","",IF(VLOOKUP($B219,'RouteDetail&amp;ReductionPrioritySr'!$B$5:$AT$566,'Route_Detail&amp;Reduction_Priority'!W$1,FALSE)=0,"",VLOOKUP($B219,'RouteDetail&amp;ReductionPrioritySr'!$B$5:$AT$566,'Route_Detail&amp;Reduction_Priority'!W$1,FALSE)))</f>
        <v>N/A</v>
      </c>
      <c r="X219" s="397" t="str">
        <f>IF($B219="","",IF(VLOOKUP($B219,'RouteDetail&amp;ReductionPrioritySr'!$B$5:$AT$566,'Route_Detail&amp;Reduction_Priority'!X$1,FALSE)="","",VLOOKUP($B219,'RouteDetail&amp;ReductionPrioritySr'!$B$5:$AT$566,'Route_Detail&amp;Reduction_Priority'!X$1,FALSE)))</f>
        <v>Unchanged</v>
      </c>
      <c r="Y219" s="110">
        <f>IF($B219="","",IF(VLOOKUP($B219,'RouteDetail&amp;ReductionPrioritySr'!$B$5:$AT$566,'Route_Detail&amp;Reduction_Priority'!Y$1,FALSE)="","",VLOOKUP($B219,'RouteDetail&amp;ReductionPrioritySr'!$B$5:$AT$566,'Route_Detail&amp;Reduction_Priority'!Y$1,FALSE)))</f>
        <v>7</v>
      </c>
      <c r="Z219" s="365">
        <f>IF($B219="","",IF(VLOOKUP($B219,'RouteDetail&amp;ReductionPrioritySr'!$B$5:$AT$566,'Route_Detail&amp;Reduction_Priority'!Z$1,FALSE)="","",VLOOKUP($B219,'RouteDetail&amp;ReductionPrioritySr'!$B$5:$AT$566,'Route_Detail&amp;Reduction_Priority'!Z$1,FALSE)))</f>
        <v>15</v>
      </c>
      <c r="AA219" s="365" t="str">
        <f>IF($B219="","",IF(VLOOKUP($B219,'RouteDetail&amp;ReductionPrioritySr'!$B$5:$AT$566,'Route_Detail&amp;Reduction_Priority'!AA$1,FALSE)="","",VLOOKUP($B219,'RouteDetail&amp;ReductionPrioritySr'!$B$5:$AT$566,'Route_Detail&amp;Reduction_Priority'!AA$1,FALSE)))</f>
        <v>20-30</v>
      </c>
      <c r="AB219" s="365">
        <f>IF($B219="","",IF(VLOOKUP($B219,'RouteDetail&amp;ReductionPrioritySr'!$B$5:$AT$566,'Route_Detail&amp;Reduction_Priority'!AB$1,FALSE)="","",VLOOKUP($B219,'RouteDetail&amp;ReductionPrioritySr'!$B$5:$AT$566,'Route_Detail&amp;Reduction_Priority'!AB$1,FALSE)))</f>
        <v>15</v>
      </c>
      <c r="AC219" s="365">
        <f>IF($B219="","",IF(VLOOKUP($B219,'RouteDetail&amp;ReductionPrioritySr'!$B$5:$AT$566,'Route_Detail&amp;Reduction_Priority'!AC$1,FALSE)="","",VLOOKUP($B219,'RouteDetail&amp;ReductionPrioritySr'!$B$5:$AT$566,'Route_Detail&amp;Reduction_Priority'!AC$1,FALSE)))</f>
        <v>15</v>
      </c>
      <c r="AD219" s="350" t="str">
        <f>IF($B219="","",IF(VLOOKUP($B219,'RouteDetail&amp;ReductionPrioritySr'!$B$5:$AT$566,'Route_Detail&amp;Reduction_Priority'!AD$1,FALSE)=0,"",VLOOKUP($B219,'RouteDetail&amp;ReductionPrioritySr'!$B$5:$AT$566,'Route_Detail&amp;Reduction_Priority'!AD$1,FALSE)))</f>
        <v>Before 1:00 AM</v>
      </c>
      <c r="AE219" s="397" t="str">
        <f>IF($B219="","",IF(VLOOKUP($B219,'RouteDetail&amp;ReductionPrioritySr'!$B$5:$AT$566,'Route_Detail&amp;Reduction_Priority'!AE$1,FALSE)=0,"",VLOOKUP($B219,'RouteDetail&amp;ReductionPrioritySr'!$B$5:$AT$566,'Route_Detail&amp;Reduction_Priority'!AE$1,FALSE)))</f>
        <v/>
      </c>
      <c r="AF219"/>
      <c r="AG219"/>
      <c r="AH219"/>
      <c r="AI219"/>
      <c r="AJ219"/>
      <c r="AK219"/>
      <c r="AL219"/>
      <c r="AM219"/>
      <c r="AN219"/>
      <c r="AO219"/>
    </row>
    <row r="220" spans="1:41" s="21" customFormat="1" ht="15" customHeight="1" x14ac:dyDescent="0.25">
      <c r="A220">
        <v>198</v>
      </c>
      <c r="B220" s="110" t="str">
        <f>IF(HLOOKUP($C$3,'Route by Jurisdiction'!$A$1:$AP$214,A220,FALSE)="","",HLOOKUP($C$3,'Route by Jurisdiction'!$A$1:$AP$214,A220,FALSE))</f>
        <v>901DART</v>
      </c>
      <c r="C220" s="110" t="str">
        <f>IF($B220="","",IF(VLOOKUP($B220,'RouteDetail&amp;ReductionPrioritySr'!$B$5:$T$566,'Route_Detail&amp;Reduction_Priority'!C$1,FALSE)="","",VLOOKUP($B220,'RouteDetail&amp;ReductionPrioritySr'!$B$5:$T$566,'Route_Detail&amp;Reduction_Priority'!C$1,FALSE)))</f>
        <v>901DART</v>
      </c>
      <c r="D220" s="71" t="str">
        <f>IF($B220="","",IF(VLOOKUP($B220,'RouteDetail&amp;ReductionPrioritySr'!$B$5:$T$566,'Route_Detail&amp;Reduction_Priority'!D$1,FALSE)="","",VLOOKUP($B220,'RouteDetail&amp;ReductionPrioritySr'!$B$5:$T$566,'Route_Detail&amp;Reduction_Priority'!D$1,FALSE)))</f>
        <v>Mirror Lake - Federal Way TC</v>
      </c>
      <c r="E220" s="170">
        <f>IF($B220="","",IF(VLOOKUP($B220,'RouteDetail&amp;ReductionPrioritySr'!$B$5:$T$566,'Route_Detail&amp;Reduction_Priority'!E$1,FALSE)="","",VLOOKUP($B220,'RouteDetail&amp;ReductionPrioritySr'!$B$5:$T$566,'Route_Detail&amp;Reduction_Priority'!E$1,FALSE)))</f>
        <v>20.8</v>
      </c>
      <c r="F220" s="162">
        <f>IF($B220="","",IF(VLOOKUP($B220,'RouteDetail&amp;ReductionPrioritySr'!$B$5:$T$566,'Route_Detail&amp;Reduction_Priority'!F$1,FALSE)="","",VLOOKUP($B220,'RouteDetail&amp;ReductionPrioritySr'!$B$5:$T$566,'Route_Detail&amp;Reduction_Priority'!F$1,FALSE)))</f>
        <v>4.5999999999999996</v>
      </c>
      <c r="G220" s="162">
        <f>IF($B220="","",IF(VLOOKUP($B220,'RouteDetail&amp;ReductionPrioritySr'!$B$5:$T$566,'Route_Detail&amp;Reduction_Priority'!G$1,FALSE)="","",VLOOKUP($B220,'RouteDetail&amp;ReductionPrioritySr'!$B$5:$T$566,'Route_Detail&amp;Reduction_Priority'!G$1,FALSE)))</f>
        <v>20.6</v>
      </c>
      <c r="H220" s="162">
        <f>IF($B220="","",IF(VLOOKUP($B220,'RouteDetail&amp;ReductionPrioritySr'!$B$5:$T$566,'Route_Detail&amp;Reduction_Priority'!H$1,FALSE)="","",VLOOKUP($B220,'RouteDetail&amp;ReductionPrioritySr'!$B$5:$T$566,'Route_Detail&amp;Reduction_Priority'!H$1,FALSE)))</f>
        <v>3.6</v>
      </c>
      <c r="I220" s="162">
        <f>IF($B220="","",IF(VLOOKUP($B220,'RouteDetail&amp;ReductionPrioritySr'!$B$5:$T$566,'Route_Detail&amp;Reduction_Priority'!I$1,FALSE)="","",VLOOKUP($B220,'RouteDetail&amp;ReductionPrioritySr'!$B$5:$T$566,'Route_Detail&amp;Reduction_Priority'!I$1,FALSE)))</f>
        <v>16.3</v>
      </c>
      <c r="J220" s="171">
        <f>IF($B220="","",IF(VLOOKUP($B220,'RouteDetail&amp;ReductionPrioritySr'!$B$5:$T$566,'Route_Detail&amp;Reduction_Priority'!J$1,FALSE)="","",VLOOKUP($B220,'RouteDetail&amp;ReductionPrioritySr'!$B$5:$T$566,'Route_Detail&amp;Reduction_Priority'!J$1,FALSE)))</f>
        <v>4.5999999999999996</v>
      </c>
      <c r="K220" s="62">
        <f>IF($B220="","",IF(VLOOKUP($B220,'RouteDetail&amp;ReductionPrioritySr'!$B$5:$T$566,'Route_Detail&amp;Reduction_Priority'!K$1,FALSE)="","",VLOOKUP($B220,'RouteDetail&amp;ReductionPrioritySr'!$B$5:$T$566,'Route_Detail&amp;Reduction_Priority'!K$1,FALSE)))</f>
        <v>63</v>
      </c>
      <c r="L220" s="62" t="str">
        <f>IF($B220="","",IF(VLOOKUP($B220,'RouteDetail&amp;ReductionPrioritySr'!$B$5:$T$566,'Route_Detail&amp;Reduction_Priority'!L$1,FALSE)="","",VLOOKUP($B220,'RouteDetail&amp;ReductionPrioritySr'!$B$5:$T$566,'Route_Detail&amp;Reduction_Priority'!L$1,FALSE)))</f>
        <v>Local</v>
      </c>
      <c r="M220" s="110" t="str">
        <f>IF($B220="","",IF(VLOOKUP($B220,'RouteDetail&amp;ReductionPrioritySr'!$B$5:$T$566,'Route_Detail&amp;Reduction_Priority'!M$1,FALSE)="","",VLOOKUP($B220,'RouteDetail&amp;ReductionPrioritySr'!$B$5:$T$566,'Route_Detail&amp;Reduction_Priority'!M$1,FALSE)))</f>
        <v/>
      </c>
      <c r="N220" s="112" t="str">
        <f>IF($B220="","",IF(VLOOKUP($B220,'RouteDetail&amp;ReductionPrioritySr'!$B$5:$T$566,'Route_Detail&amp;Reduction_Priority'!N$1,FALSE)="","",VLOOKUP($B220,'RouteDetail&amp;ReductionPrioritySr'!$B$5:$T$566,'Route_Detail&amp;Reduction_Priority'!N$1,FALSE)))</f>
        <v/>
      </c>
      <c r="O220" s="110" t="str">
        <f>IF($B220="","",IF(VLOOKUP($B220,'RouteDetail&amp;ReductionPrioritySr'!$B$5:$T$566,'Route_Detail&amp;Reduction_Priority'!O$1,FALSE)="","",VLOOKUP($B220,'RouteDetail&amp;ReductionPrioritySr'!$B$5:$T$566,'Route_Detail&amp;Reduction_Priority'!O$1,FALSE)))</f>
        <v>At</v>
      </c>
      <c r="P220" s="365" t="str">
        <f>IF($B220="","",IF(VLOOKUP($B220,'RouteDetail&amp;ReductionPrioritySr'!$B$5:$T$566,'Route_Detail&amp;Reduction_Priority'!P$1,FALSE)="","",VLOOKUP($B220,'RouteDetail&amp;ReductionPrioritySr'!$B$5:$T$566,'Route_Detail&amp;Reduction_Priority'!P$1,FALSE)))</f>
        <v>At</v>
      </c>
      <c r="Q220" s="112" t="str">
        <f>IF($B220="","",IF(VLOOKUP($B220,'RouteDetail&amp;ReductionPrioritySr'!$B$5:$T$566,'Route_Detail&amp;Reduction_Priority'!Q$1,FALSE)="","",VLOOKUP($B220,'RouteDetail&amp;ReductionPrioritySr'!$B$5:$T$566,'Route_Detail&amp;Reduction_Priority'!Q$1,FALSE)))</f>
        <v>At</v>
      </c>
      <c r="R220" s="110">
        <f>IF($B220="","",IF(VLOOKUP($B220,'RouteDetail&amp;ReductionPrioritySr'!$B$5:$T$566,'Route_Detail&amp;Reduction_Priority'!R$1,FALSE)="","",VLOOKUP($B220,'RouteDetail&amp;ReductionPrioritySr'!$B$5:$T$566,'Route_Detail&amp;Reduction_Priority'!R$1,FALSE)))</f>
        <v>3</v>
      </c>
      <c r="S220" s="365">
        <f>IF($B220="","",IF(VLOOKUP($B220,'RouteDetail&amp;ReductionPrioritySr'!$B$5:$T$566,'Route_Detail&amp;Reduction_Priority'!S$1,FALSE)="","",VLOOKUP($B220,'RouteDetail&amp;ReductionPrioritySr'!$B$5:$T$566,'Route_Detail&amp;Reduction_Priority'!S$1,FALSE)))</f>
        <v>3</v>
      </c>
      <c r="T220" s="363" t="str">
        <f>IF($B220="","",IF(VLOOKUP($B220,'RouteDetail&amp;ReductionPrioritySr'!$B$5:$T$566,'Route_Detail&amp;Reduction_Priority'!T$1,FALSE)="","",VLOOKUP($B220,'RouteDetail&amp;ReductionPrioritySr'!$B$5:$T$566,'Route_Detail&amp;Reduction_Priority'!T$1,FALSE)))</f>
        <v>-</v>
      </c>
      <c r="U220" s="348" t="str">
        <f>IF($B220="","",IF(VLOOKUP($B220,'RouteDetail&amp;ReductionPrioritySr'!$B$5:$AT$566,'Route_Detail&amp;Reduction_Priority'!U$1,FALSE)="","",VLOOKUP($B220,'RouteDetail&amp;ReductionPrioritySr'!$B$5:$AT$566,'Route_Detail&amp;Reduction_Priority'!U$1,FALSE)))</f>
        <v>Deleted</v>
      </c>
      <c r="V220" s="53" t="str">
        <f>IF($B220="","",IF(VLOOKUP($B220,'RouteDetail&amp;ReductionPrioritySr'!$B$5:$AT$566,'Route_Detail&amp;Reduction_Priority'!V$1,FALSE)=0,"",VLOOKUP($B220,'RouteDetail&amp;ReductionPrioritySr'!$B$5:$AT$566,'Route_Detail&amp;Reduction_Priority'!V$1,FALSE)))</f>
        <v>Restructure</v>
      </c>
      <c r="W220" s="358">
        <f>IF($B220="","",IF(VLOOKUP($B220,'RouteDetail&amp;ReductionPrioritySr'!$B$5:$AT$566,'Route_Detail&amp;Reduction_Priority'!W$1,FALSE)=0,"",VLOOKUP($B220,'RouteDetail&amp;ReductionPrioritySr'!$B$5:$AT$566,'Route_Detail&amp;Reduction_Priority'!W$1,FALSE)))</f>
        <v>42036</v>
      </c>
      <c r="X220" s="397" t="str">
        <f>IF($B220="","",IF(VLOOKUP($B220,'RouteDetail&amp;ReductionPrioritySr'!$B$5:$AT$566,'Route_Detail&amp;Reduction_Priority'!X$1,FALSE)="","",VLOOKUP($B220,'RouteDetail&amp;ReductionPrioritySr'!$B$5:$AT$566,'Route_Detail&amp;Reduction_Priority'!X$1,FALSE)))</f>
        <v>Delete</v>
      </c>
      <c r="Y220" s="110">
        <f>IF($B220="","",IF(VLOOKUP($B220,'RouteDetail&amp;ReductionPrioritySr'!$B$5:$AT$566,'Route_Detail&amp;Reduction_Priority'!Y$1,FALSE)="","",VLOOKUP($B220,'RouteDetail&amp;ReductionPrioritySr'!$B$5:$AT$566,'Route_Detail&amp;Reduction_Priority'!Y$1,FALSE)))</f>
        <v>0</v>
      </c>
      <c r="Z220" s="365">
        <f>IF($B220="","",IF(VLOOKUP($B220,'RouteDetail&amp;ReductionPrioritySr'!$B$5:$AT$566,'Route_Detail&amp;Reduction_Priority'!Z$1,FALSE)="","",VLOOKUP($B220,'RouteDetail&amp;ReductionPrioritySr'!$B$5:$AT$566,'Route_Detail&amp;Reduction_Priority'!Z$1,FALSE)))</f>
        <v>0</v>
      </c>
      <c r="AA220" s="365">
        <f>IF($B220="","",IF(VLOOKUP($B220,'RouteDetail&amp;ReductionPrioritySr'!$B$5:$AT$566,'Route_Detail&amp;Reduction_Priority'!AA$1,FALSE)="","",VLOOKUP($B220,'RouteDetail&amp;ReductionPrioritySr'!$B$5:$AT$566,'Route_Detail&amp;Reduction_Priority'!AA$1,FALSE)))</f>
        <v>0</v>
      </c>
      <c r="AB220" s="365">
        <f>IF($B220="","",IF(VLOOKUP($B220,'RouteDetail&amp;ReductionPrioritySr'!$B$5:$AT$566,'Route_Detail&amp;Reduction_Priority'!AB$1,FALSE)="","",VLOOKUP($B220,'RouteDetail&amp;ReductionPrioritySr'!$B$5:$AT$566,'Route_Detail&amp;Reduction_Priority'!AB$1,FALSE)))</f>
        <v>0</v>
      </c>
      <c r="AC220" s="365">
        <f>IF($B220="","",IF(VLOOKUP($B220,'RouteDetail&amp;ReductionPrioritySr'!$B$5:$AT$566,'Route_Detail&amp;Reduction_Priority'!AC$1,FALSE)="","",VLOOKUP($B220,'RouteDetail&amp;ReductionPrioritySr'!$B$5:$AT$566,'Route_Detail&amp;Reduction_Priority'!AC$1,FALSE)))</f>
        <v>0</v>
      </c>
      <c r="AD220" s="350" t="str">
        <f>IF($B220="","",IF(VLOOKUP($B220,'RouteDetail&amp;ReductionPrioritySr'!$B$5:$AT$566,'Route_Detail&amp;Reduction_Priority'!AD$1,FALSE)=0,"",VLOOKUP($B220,'RouteDetail&amp;ReductionPrioritySr'!$B$5:$AT$566,'Route_Detail&amp;Reduction_Priority'!AD$1,FALSE)))</f>
        <v/>
      </c>
      <c r="AE220" s="397" t="str">
        <f>IF($B220="","",IF(VLOOKUP($B220,'RouteDetail&amp;ReductionPrioritySr'!$B$5:$AT$566,'Route_Detail&amp;Reduction_Priority'!AE$1,FALSE)=0,"",VLOOKUP($B220,'RouteDetail&amp;ReductionPrioritySr'!$B$5:$AT$566,'Route_Detail&amp;Reduction_Priority'!AE$1,FALSE)))</f>
        <v>Use revised Route 187.</v>
      </c>
      <c r="AF220"/>
      <c r="AG220"/>
      <c r="AH220"/>
      <c r="AI220"/>
      <c r="AJ220"/>
      <c r="AK220"/>
      <c r="AL220"/>
      <c r="AM220"/>
      <c r="AN220"/>
      <c r="AO220"/>
    </row>
    <row r="221" spans="1:41" s="21" customFormat="1" ht="15" customHeight="1" x14ac:dyDescent="0.25">
      <c r="A221">
        <v>199</v>
      </c>
      <c r="B221" s="110" t="str">
        <f>IF(HLOOKUP($C$3,'Route by Jurisdiction'!$A$1:$AP$214,A221,FALSE)="","",HLOOKUP($C$3,'Route by Jurisdiction'!$A$1:$AP$214,A221,FALSE))</f>
        <v>906DART</v>
      </c>
      <c r="C221" s="110" t="str">
        <f>IF($B221="","",IF(VLOOKUP($B221,'RouteDetail&amp;ReductionPrioritySr'!$B$5:$T$566,'Route_Detail&amp;Reduction_Priority'!C$1,FALSE)="","",VLOOKUP($B221,'RouteDetail&amp;ReductionPrioritySr'!$B$5:$T$566,'Route_Detail&amp;Reduction_Priority'!C$1,FALSE)))</f>
        <v>906DART</v>
      </c>
      <c r="D221" s="71" t="str">
        <f>IF($B221="","",IF(VLOOKUP($B221,'RouteDetail&amp;ReductionPrioritySr'!$B$5:$T$566,'Route_Detail&amp;Reduction_Priority'!D$1,FALSE)="","",VLOOKUP($B221,'RouteDetail&amp;ReductionPrioritySr'!$B$5:$T$566,'Route_Detail&amp;Reduction_Priority'!D$1,FALSE)))</f>
        <v>Fairwood - Southcenter</v>
      </c>
      <c r="E221" s="170">
        <f>IF($B221="","",IF(VLOOKUP($B221,'RouteDetail&amp;ReductionPrioritySr'!$B$5:$T$566,'Route_Detail&amp;Reduction_Priority'!E$1,FALSE)="","",VLOOKUP($B221,'RouteDetail&amp;ReductionPrioritySr'!$B$5:$T$566,'Route_Detail&amp;Reduction_Priority'!E$1,FALSE)))</f>
        <v>18.399999999999999</v>
      </c>
      <c r="F221" s="162">
        <f>IF($B221="","",IF(VLOOKUP($B221,'RouteDetail&amp;ReductionPrioritySr'!$B$5:$T$566,'Route_Detail&amp;Reduction_Priority'!F$1,FALSE)="","",VLOOKUP($B221,'RouteDetail&amp;ReductionPrioritySr'!$B$5:$T$566,'Route_Detail&amp;Reduction_Priority'!F$1,FALSE)))</f>
        <v>5.6</v>
      </c>
      <c r="G221" s="162">
        <f>IF($B221="","",IF(VLOOKUP($B221,'RouteDetail&amp;ReductionPrioritySr'!$B$5:$T$566,'Route_Detail&amp;Reduction_Priority'!G$1,FALSE)="","",VLOOKUP($B221,'RouteDetail&amp;ReductionPrioritySr'!$B$5:$T$566,'Route_Detail&amp;Reduction_Priority'!G$1,FALSE)))</f>
        <v>19.3</v>
      </c>
      <c r="H221" s="162">
        <f>IF($B221="","",IF(VLOOKUP($B221,'RouteDetail&amp;ReductionPrioritySr'!$B$5:$T$566,'Route_Detail&amp;Reduction_Priority'!H$1,FALSE)="","",VLOOKUP($B221,'RouteDetail&amp;ReductionPrioritySr'!$B$5:$T$566,'Route_Detail&amp;Reduction_Priority'!H$1,FALSE)))</f>
        <v>6.1</v>
      </c>
      <c r="I221" s="162" t="str">
        <f>IF($B221="","",IF(VLOOKUP($B221,'RouteDetail&amp;ReductionPrioritySr'!$B$5:$T$566,'Route_Detail&amp;Reduction_Priority'!I$1,FALSE)="","",VLOOKUP($B221,'RouteDetail&amp;ReductionPrioritySr'!$B$5:$T$566,'Route_Detail&amp;Reduction_Priority'!I$1,FALSE)))</f>
        <v xml:space="preserve"> </v>
      </c>
      <c r="J221" s="171" t="str">
        <f>IF($B221="","",IF(VLOOKUP($B221,'RouteDetail&amp;ReductionPrioritySr'!$B$5:$T$566,'Route_Detail&amp;Reduction_Priority'!J$1,FALSE)="","",VLOOKUP($B221,'RouteDetail&amp;ReductionPrioritySr'!$B$5:$T$566,'Route_Detail&amp;Reduction_Priority'!J$1,FALSE)))</f>
        <v xml:space="preserve"> </v>
      </c>
      <c r="K221" s="62">
        <f>IF($B221="","",IF(VLOOKUP($B221,'RouteDetail&amp;ReductionPrioritySr'!$B$5:$T$566,'Route_Detail&amp;Reduction_Priority'!K$1,FALSE)="","",VLOOKUP($B221,'RouteDetail&amp;ReductionPrioritySr'!$B$5:$T$566,'Route_Detail&amp;Reduction_Priority'!K$1,FALSE)))</f>
        <v>101</v>
      </c>
      <c r="L221" s="62" t="str">
        <f>IF($B221="","",IF(VLOOKUP($B221,'RouteDetail&amp;ReductionPrioritySr'!$B$5:$T$566,'Route_Detail&amp;Reduction_Priority'!L$1,FALSE)="","",VLOOKUP($B221,'RouteDetail&amp;ReductionPrioritySr'!$B$5:$T$566,'Route_Detail&amp;Reduction_Priority'!L$1,FALSE)))</f>
        <v>Local</v>
      </c>
      <c r="M221" s="110" t="str">
        <f>IF($B221="","",IF(VLOOKUP($B221,'RouteDetail&amp;ReductionPrioritySr'!$B$5:$T$566,'Route_Detail&amp;Reduction_Priority'!M$1,FALSE)="","",VLOOKUP($B221,'RouteDetail&amp;ReductionPrioritySr'!$B$5:$T$566,'Route_Detail&amp;Reduction_Priority'!M$1,FALSE)))</f>
        <v/>
      </c>
      <c r="N221" s="112" t="str">
        <f>IF($B221="","",IF(VLOOKUP($B221,'RouteDetail&amp;ReductionPrioritySr'!$B$5:$T$566,'Route_Detail&amp;Reduction_Priority'!N$1,FALSE)="","",VLOOKUP($B221,'RouteDetail&amp;ReductionPrioritySr'!$B$5:$T$566,'Route_Detail&amp;Reduction_Priority'!N$1,FALSE)))</f>
        <v/>
      </c>
      <c r="O221" s="110" t="str">
        <f>IF($B221="","",IF(VLOOKUP($B221,'RouteDetail&amp;ReductionPrioritySr'!$B$5:$T$566,'Route_Detail&amp;Reduction_Priority'!O$1,FALSE)="","",VLOOKUP($B221,'RouteDetail&amp;ReductionPrioritySr'!$B$5:$T$566,'Route_Detail&amp;Reduction_Priority'!O$1,FALSE)))</f>
        <v>Below</v>
      </c>
      <c r="P221" s="365" t="str">
        <f>IF($B221="","",IF(VLOOKUP($B221,'RouteDetail&amp;ReductionPrioritySr'!$B$5:$T$566,'Route_Detail&amp;Reduction_Priority'!P$1,FALSE)="","",VLOOKUP($B221,'RouteDetail&amp;ReductionPrioritySr'!$B$5:$T$566,'Route_Detail&amp;Reduction_Priority'!P$1,FALSE)))</f>
        <v>Below</v>
      </c>
      <c r="Q221" s="112" t="str">
        <f>IF($B221="","",IF(VLOOKUP($B221,'RouteDetail&amp;ReductionPrioritySr'!$B$5:$T$566,'Route_Detail&amp;Reduction_Priority'!Q$1,FALSE)="","",VLOOKUP($B221,'RouteDetail&amp;ReductionPrioritySr'!$B$5:$T$566,'Route_Detail&amp;Reduction_Priority'!Q$1,FALSE)))</f>
        <v>At</v>
      </c>
      <c r="R221" s="110" t="str">
        <f>IF($B221="","",IF(VLOOKUP($B221,'RouteDetail&amp;ReductionPrioritySr'!$B$5:$T$566,'Route_Detail&amp;Reduction_Priority'!R$1,FALSE)="","",VLOOKUP($B221,'RouteDetail&amp;ReductionPrioritySr'!$B$5:$T$566,'Route_Detail&amp;Reduction_Priority'!R$1,FALSE)))</f>
        <v>-</v>
      </c>
      <c r="S221" s="365" t="str">
        <f>IF($B221="","",IF(VLOOKUP($B221,'RouteDetail&amp;ReductionPrioritySr'!$B$5:$T$566,'Route_Detail&amp;Reduction_Priority'!S$1,FALSE)="","",VLOOKUP($B221,'RouteDetail&amp;ReductionPrioritySr'!$B$5:$T$566,'Route_Detail&amp;Reduction_Priority'!S$1,FALSE)))</f>
        <v>-</v>
      </c>
      <c r="T221" s="363" t="str">
        <f>IF($B221="","",IF(VLOOKUP($B221,'RouteDetail&amp;ReductionPrioritySr'!$B$5:$T$566,'Route_Detail&amp;Reduction_Priority'!T$1,FALSE)="","",VLOOKUP($B221,'RouteDetail&amp;ReductionPrioritySr'!$B$5:$T$566,'Route_Detail&amp;Reduction_Priority'!T$1,FALSE)))</f>
        <v>-</v>
      </c>
      <c r="U221" s="348" t="str">
        <f>IF($B221="","",IF(VLOOKUP($B221,'RouteDetail&amp;ReductionPrioritySr'!$B$5:$AT$566,'Route_Detail&amp;Reduction_Priority'!U$1,FALSE)="","",VLOOKUP($B221,'RouteDetail&amp;ReductionPrioritySr'!$B$5:$AT$566,'Route_Detail&amp;Reduction_Priority'!U$1,FALSE)))</f>
        <v>Unchanged</v>
      </c>
      <c r="V221" s="53" t="str">
        <f>IF($B221="","",IF(VLOOKUP($B221,'RouteDetail&amp;ReductionPrioritySr'!$B$5:$AT$566,'Route_Detail&amp;Reduction_Priority'!V$1,FALSE)=0,"",VLOOKUP($B221,'RouteDetail&amp;ReductionPrioritySr'!$B$5:$AT$566,'Route_Detail&amp;Reduction_Priority'!V$1,FALSE)))</f>
        <v/>
      </c>
      <c r="W221" s="358" t="str">
        <f>IF($B221="","",IF(VLOOKUP($B221,'RouteDetail&amp;ReductionPrioritySr'!$B$5:$AT$566,'Route_Detail&amp;Reduction_Priority'!W$1,FALSE)=0,"",VLOOKUP($B221,'RouteDetail&amp;ReductionPrioritySr'!$B$5:$AT$566,'Route_Detail&amp;Reduction_Priority'!W$1,FALSE)))</f>
        <v>N/A</v>
      </c>
      <c r="X221" s="397" t="str">
        <f>IF($B221="","",IF(VLOOKUP($B221,'RouteDetail&amp;ReductionPrioritySr'!$B$5:$AT$566,'Route_Detail&amp;Reduction_Priority'!X$1,FALSE)="","",VLOOKUP($B221,'RouteDetail&amp;ReductionPrioritySr'!$B$5:$AT$566,'Route_Detail&amp;Reduction_Priority'!X$1,FALSE)))</f>
        <v>Unchanged</v>
      </c>
      <c r="Y221" s="110">
        <f>IF($B221="","",IF(VLOOKUP($B221,'RouteDetail&amp;ReductionPrioritySr'!$B$5:$AT$566,'Route_Detail&amp;Reduction_Priority'!Y$1,FALSE)="","",VLOOKUP($B221,'RouteDetail&amp;ReductionPrioritySr'!$B$5:$AT$566,'Route_Detail&amp;Reduction_Priority'!Y$1,FALSE)))</f>
        <v>60</v>
      </c>
      <c r="Z221" s="365">
        <f>IF($B221="","",IF(VLOOKUP($B221,'RouteDetail&amp;ReductionPrioritySr'!$B$5:$AT$566,'Route_Detail&amp;Reduction_Priority'!Z$1,FALSE)="","",VLOOKUP($B221,'RouteDetail&amp;ReductionPrioritySr'!$B$5:$AT$566,'Route_Detail&amp;Reduction_Priority'!Z$1,FALSE)))</f>
        <v>60</v>
      </c>
      <c r="AA221" s="365" t="str">
        <f>IF($B221="","",IF(VLOOKUP($B221,'RouteDetail&amp;ReductionPrioritySr'!$B$5:$AT$566,'Route_Detail&amp;Reduction_Priority'!AA$1,FALSE)="","",VLOOKUP($B221,'RouteDetail&amp;ReductionPrioritySr'!$B$5:$AT$566,'Route_Detail&amp;Reduction_Priority'!AA$1,FALSE)))</f>
        <v/>
      </c>
      <c r="AB221" s="365">
        <f>IF($B221="","",IF(VLOOKUP($B221,'RouteDetail&amp;ReductionPrioritySr'!$B$5:$AT$566,'Route_Detail&amp;Reduction_Priority'!AB$1,FALSE)="","",VLOOKUP($B221,'RouteDetail&amp;ReductionPrioritySr'!$B$5:$AT$566,'Route_Detail&amp;Reduction_Priority'!AB$1,FALSE)))</f>
        <v>60</v>
      </c>
      <c r="AC221" s="365" t="str">
        <f>IF($B221="","",IF(VLOOKUP($B221,'RouteDetail&amp;ReductionPrioritySr'!$B$5:$AT$566,'Route_Detail&amp;Reduction_Priority'!AC$1,FALSE)="","",VLOOKUP($B221,'RouteDetail&amp;ReductionPrioritySr'!$B$5:$AT$566,'Route_Detail&amp;Reduction_Priority'!AC$1,FALSE)))</f>
        <v/>
      </c>
      <c r="AD221" s="350" t="str">
        <f>IF($B221="","",IF(VLOOKUP($B221,'RouteDetail&amp;ReductionPrioritySr'!$B$5:$AT$566,'Route_Detail&amp;Reduction_Priority'!AD$1,FALSE)=0,"",VLOOKUP($B221,'RouteDetail&amp;ReductionPrioritySr'!$B$5:$AT$566,'Route_Detail&amp;Reduction_Priority'!AD$1,FALSE)))</f>
        <v>Before 6:00 PM</v>
      </c>
      <c r="AE221" s="397" t="str">
        <f>IF($B221="","",IF(VLOOKUP($B221,'RouteDetail&amp;ReductionPrioritySr'!$B$5:$AT$566,'Route_Detail&amp;Reduction_Priority'!AE$1,FALSE)=0,"",VLOOKUP($B221,'RouteDetail&amp;ReductionPrioritySr'!$B$5:$AT$566,'Route_Detail&amp;Reduction_Priority'!AE$1,FALSE)))</f>
        <v/>
      </c>
      <c r="AF221"/>
      <c r="AG221"/>
      <c r="AH221"/>
      <c r="AI221"/>
      <c r="AJ221"/>
      <c r="AK221"/>
      <c r="AL221"/>
      <c r="AM221"/>
      <c r="AN221"/>
      <c r="AO221"/>
    </row>
    <row r="222" spans="1:41" s="21" customFormat="1" ht="15" customHeight="1" x14ac:dyDescent="0.25">
      <c r="A222">
        <v>200</v>
      </c>
      <c r="B222" s="110" t="str">
        <f>IF(HLOOKUP($C$3,'Route by Jurisdiction'!$A$1:$AP$214,A222,FALSE)="","",HLOOKUP($C$3,'Route by Jurisdiction'!$A$1:$AP$214,A222,FALSE))</f>
        <v>907DART</v>
      </c>
      <c r="C222" s="110" t="str">
        <f>IF($B222="","",IF(VLOOKUP($B222,'RouteDetail&amp;ReductionPrioritySr'!$B$5:$T$566,'Route_Detail&amp;Reduction_Priority'!C$1,FALSE)="","",VLOOKUP($B222,'RouteDetail&amp;ReductionPrioritySr'!$B$5:$T$566,'Route_Detail&amp;Reduction_Priority'!C$1,FALSE)))</f>
        <v>907DART</v>
      </c>
      <c r="D222" s="71" t="str">
        <f>IF($B222="","",IF(VLOOKUP($B222,'RouteDetail&amp;ReductionPrioritySr'!$B$5:$T$566,'Route_Detail&amp;Reduction_Priority'!D$1,FALSE)="","",VLOOKUP($B222,'RouteDetail&amp;ReductionPrioritySr'!$B$5:$T$566,'Route_Detail&amp;Reduction_Priority'!D$1,FALSE)))</f>
        <v>Enumclaw - Renton TC</v>
      </c>
      <c r="E222" s="170">
        <f>IF($B222="","",IF(VLOOKUP($B222,'RouteDetail&amp;ReductionPrioritySr'!$B$5:$T$566,'Route_Detail&amp;Reduction_Priority'!E$1,FALSE)="","",VLOOKUP($B222,'RouteDetail&amp;ReductionPrioritySr'!$B$5:$T$566,'Route_Detail&amp;Reduction_Priority'!E$1,FALSE)))</f>
        <v>3.6</v>
      </c>
      <c r="F222" s="162">
        <f>IF($B222="","",IF(VLOOKUP($B222,'RouteDetail&amp;ReductionPrioritySr'!$B$5:$T$566,'Route_Detail&amp;Reduction_Priority'!F$1,FALSE)="","",VLOOKUP($B222,'RouteDetail&amp;ReductionPrioritySr'!$B$5:$T$566,'Route_Detail&amp;Reduction_Priority'!F$1,FALSE)))</f>
        <v>1.3</v>
      </c>
      <c r="G222" s="162">
        <f>IF($B222="","",IF(VLOOKUP($B222,'RouteDetail&amp;ReductionPrioritySr'!$B$5:$T$566,'Route_Detail&amp;Reduction_Priority'!G$1,FALSE)="","",VLOOKUP($B222,'RouteDetail&amp;ReductionPrioritySr'!$B$5:$T$566,'Route_Detail&amp;Reduction_Priority'!G$1,FALSE)))</f>
        <v>5.4</v>
      </c>
      <c r="H222" s="162">
        <f>IF($B222="","",IF(VLOOKUP($B222,'RouteDetail&amp;ReductionPrioritySr'!$B$5:$T$566,'Route_Detail&amp;Reduction_Priority'!H$1,FALSE)="","",VLOOKUP($B222,'RouteDetail&amp;ReductionPrioritySr'!$B$5:$T$566,'Route_Detail&amp;Reduction_Priority'!H$1,FALSE)))</f>
        <v>2.7</v>
      </c>
      <c r="I222" s="162" t="str">
        <f>IF($B222="","",IF(VLOOKUP($B222,'RouteDetail&amp;ReductionPrioritySr'!$B$5:$T$566,'Route_Detail&amp;Reduction_Priority'!I$1,FALSE)="","",VLOOKUP($B222,'RouteDetail&amp;ReductionPrioritySr'!$B$5:$T$566,'Route_Detail&amp;Reduction_Priority'!I$1,FALSE)))</f>
        <v xml:space="preserve"> </v>
      </c>
      <c r="J222" s="171" t="str">
        <f>IF($B222="","",IF(VLOOKUP($B222,'RouteDetail&amp;ReductionPrioritySr'!$B$5:$T$566,'Route_Detail&amp;Reduction_Priority'!J$1,FALSE)="","",VLOOKUP($B222,'RouteDetail&amp;ReductionPrioritySr'!$B$5:$T$566,'Route_Detail&amp;Reduction_Priority'!J$1,FALSE)))</f>
        <v xml:space="preserve"> </v>
      </c>
      <c r="K222" s="62">
        <f>IF($B222="","",IF(VLOOKUP($B222,'RouteDetail&amp;ReductionPrioritySr'!$B$5:$T$566,'Route_Detail&amp;Reduction_Priority'!K$1,FALSE)="","",VLOOKUP($B222,'RouteDetail&amp;ReductionPrioritySr'!$B$5:$T$566,'Route_Detail&amp;Reduction_Priority'!K$1,FALSE)))</f>
        <v>88</v>
      </c>
      <c r="L222" s="62" t="str">
        <f>IF($B222="","",IF(VLOOKUP($B222,'RouteDetail&amp;ReductionPrioritySr'!$B$5:$T$566,'Route_Detail&amp;Reduction_Priority'!L$1,FALSE)="","",VLOOKUP($B222,'RouteDetail&amp;ReductionPrioritySr'!$B$5:$T$566,'Route_Detail&amp;Reduction_Priority'!L$1,FALSE)))</f>
        <v>Hourly</v>
      </c>
      <c r="M222" s="110" t="str">
        <f>IF($B222="","",IF(VLOOKUP($B222,'RouteDetail&amp;ReductionPrioritySr'!$B$5:$T$566,'Route_Detail&amp;Reduction_Priority'!M$1,FALSE)="","",VLOOKUP($B222,'RouteDetail&amp;ReductionPrioritySr'!$B$5:$T$566,'Route_Detail&amp;Reduction_Priority'!M$1,FALSE)))</f>
        <v/>
      </c>
      <c r="N222" s="112" t="str">
        <f>IF($B222="","",IF(VLOOKUP($B222,'RouteDetail&amp;ReductionPrioritySr'!$B$5:$T$566,'Route_Detail&amp;Reduction_Priority'!N$1,FALSE)="","",VLOOKUP($B222,'RouteDetail&amp;ReductionPrioritySr'!$B$5:$T$566,'Route_Detail&amp;Reduction_Priority'!N$1,FALSE)))</f>
        <v/>
      </c>
      <c r="O222" s="110" t="str">
        <f>IF($B222="","",IF(VLOOKUP($B222,'RouteDetail&amp;ReductionPrioritySr'!$B$5:$T$566,'Route_Detail&amp;Reduction_Priority'!O$1,FALSE)="","",VLOOKUP($B222,'RouteDetail&amp;ReductionPrioritySr'!$B$5:$T$566,'Route_Detail&amp;Reduction_Priority'!O$1,FALSE)))</f>
        <v>At</v>
      </c>
      <c r="P222" s="365" t="str">
        <f>IF($B222="","",IF(VLOOKUP($B222,'RouteDetail&amp;ReductionPrioritySr'!$B$5:$T$566,'Route_Detail&amp;Reduction_Priority'!P$1,FALSE)="","",VLOOKUP($B222,'RouteDetail&amp;ReductionPrioritySr'!$B$5:$T$566,'Route_Detail&amp;Reduction_Priority'!P$1,FALSE)))</f>
        <v>At</v>
      </c>
      <c r="Q222" s="112" t="str">
        <f>IF($B222="","",IF(VLOOKUP($B222,'RouteDetail&amp;ReductionPrioritySr'!$B$5:$T$566,'Route_Detail&amp;Reduction_Priority'!Q$1,FALSE)="","",VLOOKUP($B222,'RouteDetail&amp;ReductionPrioritySr'!$B$5:$T$566,'Route_Detail&amp;Reduction_Priority'!Q$1,FALSE)))</f>
        <v>At</v>
      </c>
      <c r="R222" s="110">
        <f>IF($B222="","",IF(VLOOKUP($B222,'RouteDetail&amp;ReductionPrioritySr'!$B$5:$T$566,'Route_Detail&amp;Reduction_Priority'!R$1,FALSE)="","",VLOOKUP($B222,'RouteDetail&amp;ReductionPrioritySr'!$B$5:$T$566,'Route_Detail&amp;Reduction_Priority'!R$1,FALSE)))</f>
        <v>1</v>
      </c>
      <c r="S222" s="365">
        <f>IF($B222="","",IF(VLOOKUP($B222,'RouteDetail&amp;ReductionPrioritySr'!$B$5:$T$566,'Route_Detail&amp;Reduction_Priority'!S$1,FALSE)="","",VLOOKUP($B222,'RouteDetail&amp;ReductionPrioritySr'!$B$5:$T$566,'Route_Detail&amp;Reduction_Priority'!S$1,FALSE)))</f>
        <v>1</v>
      </c>
      <c r="T222" s="363" t="str">
        <f>IF($B222="","",IF(VLOOKUP($B222,'RouteDetail&amp;ReductionPrioritySr'!$B$5:$T$566,'Route_Detail&amp;Reduction_Priority'!T$1,FALSE)="","",VLOOKUP($B222,'RouteDetail&amp;ReductionPrioritySr'!$B$5:$T$566,'Route_Detail&amp;Reduction_Priority'!T$1,FALSE)))</f>
        <v>-</v>
      </c>
      <c r="U222" s="348" t="str">
        <f>IF($B222="","",IF(VLOOKUP($B222,'RouteDetail&amp;ReductionPrioritySr'!$B$5:$AT$566,'Route_Detail&amp;Reduction_Priority'!U$1,FALSE)="","",VLOOKUP($B222,'RouteDetail&amp;ReductionPrioritySr'!$B$5:$AT$566,'Route_Detail&amp;Reduction_Priority'!U$1,FALSE)))</f>
        <v>Revised</v>
      </c>
      <c r="V222" s="53" t="str">
        <f>IF($B222="","",IF(VLOOKUP($B222,'RouteDetail&amp;ReductionPrioritySr'!$B$5:$AT$566,'Route_Detail&amp;Reduction_Priority'!V$1,FALSE)=0,"",VLOOKUP($B222,'RouteDetail&amp;ReductionPrioritySr'!$B$5:$AT$566,'Route_Detail&amp;Reduction_Priority'!V$1,FALSE)))</f>
        <v>Lowest performing</v>
      </c>
      <c r="W222" s="358">
        <f>IF($B222="","",IF(VLOOKUP($B222,'RouteDetail&amp;ReductionPrioritySr'!$B$5:$AT$566,'Route_Detail&amp;Reduction_Priority'!W$1,FALSE)=0,"",VLOOKUP($B222,'RouteDetail&amp;ReductionPrioritySr'!$B$5:$AT$566,'Route_Detail&amp;Reduction_Priority'!W$1,FALSE)))</f>
        <v>42036</v>
      </c>
      <c r="X222" s="397" t="str">
        <f>IF($B222="","",IF(VLOOKUP($B222,'RouteDetail&amp;ReductionPrioritySr'!$B$5:$AT$566,'Route_Detail&amp;Reduction_Priority'!X$1,FALSE)="","",VLOOKUP($B222,'RouteDetail&amp;ReductionPrioritySr'!$B$5:$AT$566,'Route_Detail&amp;Reduction_Priority'!X$1,FALSE)))</f>
        <v>Operate fewer trips during the day.</v>
      </c>
      <c r="Y222" s="110" t="str">
        <f>IF($B222="","",IF(VLOOKUP($B222,'RouteDetail&amp;ReductionPrioritySr'!$B$5:$AT$566,'Route_Detail&amp;Reduction_Priority'!Y$1,FALSE)="","",VLOOKUP($B222,'RouteDetail&amp;ReductionPrioritySr'!$B$5:$AT$566,'Route_Detail&amp;Reduction_Priority'!Y$1,FALSE)))</f>
        <v/>
      </c>
      <c r="Z222" s="365">
        <f>IF($B222="","",IF(VLOOKUP($B222,'RouteDetail&amp;ReductionPrioritySr'!$B$5:$AT$566,'Route_Detail&amp;Reduction_Priority'!Z$1,FALSE)="","",VLOOKUP($B222,'RouteDetail&amp;ReductionPrioritySr'!$B$5:$AT$566,'Route_Detail&amp;Reduction_Priority'!Z$1,FALSE)))</f>
        <v>90</v>
      </c>
      <c r="AA222" s="365" t="str">
        <f>IF($B222="","",IF(VLOOKUP($B222,'RouteDetail&amp;ReductionPrioritySr'!$B$5:$AT$566,'Route_Detail&amp;Reduction_Priority'!AA$1,FALSE)="","",VLOOKUP($B222,'RouteDetail&amp;ReductionPrioritySr'!$B$5:$AT$566,'Route_Detail&amp;Reduction_Priority'!AA$1,FALSE)))</f>
        <v>-</v>
      </c>
      <c r="AB222" s="365" t="str">
        <f>IF($B222="","",IF(VLOOKUP($B222,'RouteDetail&amp;ReductionPrioritySr'!$B$5:$AT$566,'Route_Detail&amp;Reduction_Priority'!AB$1,FALSE)="","",VLOOKUP($B222,'RouteDetail&amp;ReductionPrioritySr'!$B$5:$AT$566,'Route_Detail&amp;Reduction_Priority'!AB$1,FALSE)))</f>
        <v>-</v>
      </c>
      <c r="AC222" s="365" t="str">
        <f>IF($B222="","",IF(VLOOKUP($B222,'RouteDetail&amp;ReductionPrioritySr'!$B$5:$AT$566,'Route_Detail&amp;Reduction_Priority'!AC$1,FALSE)="","",VLOOKUP($B222,'RouteDetail&amp;ReductionPrioritySr'!$B$5:$AT$566,'Route_Detail&amp;Reduction_Priority'!AC$1,FALSE)))</f>
        <v>-</v>
      </c>
      <c r="AD222" s="350" t="str">
        <f>IF($B222="","",IF(VLOOKUP($B222,'RouteDetail&amp;ReductionPrioritySr'!$B$5:$AT$566,'Route_Detail&amp;Reduction_Priority'!AD$1,FALSE)=0,"",VLOOKUP($B222,'RouteDetail&amp;ReductionPrioritySr'!$B$5:$AT$566,'Route_Detail&amp;Reduction_Priority'!AD$1,FALSE)))</f>
        <v>Before 3:00 PM</v>
      </c>
      <c r="AE222" s="397" t="str">
        <f>IF($B222="","",IF(VLOOKUP($B222,'RouteDetail&amp;ReductionPrioritySr'!$B$5:$AT$566,'Route_Detail&amp;Reduction_Priority'!AE$1,FALSE)=0,"",VLOOKUP($B222,'RouteDetail&amp;ReductionPrioritySr'!$B$5:$AT$566,'Route_Detail&amp;Reduction_Priority'!AE$1,FALSE)))</f>
        <v/>
      </c>
      <c r="AF222"/>
      <c r="AG222"/>
      <c r="AH222"/>
      <c r="AI222"/>
      <c r="AJ222"/>
      <c r="AK222"/>
      <c r="AL222"/>
      <c r="AM222"/>
      <c r="AN222"/>
      <c r="AO222"/>
    </row>
    <row r="223" spans="1:41" s="21" customFormat="1" ht="15" customHeight="1" x14ac:dyDescent="0.25">
      <c r="A223">
        <v>201</v>
      </c>
      <c r="B223" s="110" t="str">
        <f>IF(HLOOKUP($C$3,'Route by Jurisdiction'!$A$1:$AP$214,A223,FALSE)="","",HLOOKUP($C$3,'Route by Jurisdiction'!$A$1:$AP$214,A223,FALSE))</f>
        <v>908DART</v>
      </c>
      <c r="C223" s="110" t="str">
        <f>IF($B223="","",IF(VLOOKUP($B223,'RouteDetail&amp;ReductionPrioritySr'!$B$5:$T$566,'Route_Detail&amp;Reduction_Priority'!C$1,FALSE)="","",VLOOKUP($B223,'RouteDetail&amp;ReductionPrioritySr'!$B$5:$T$566,'Route_Detail&amp;Reduction_Priority'!C$1,FALSE)))</f>
        <v>908DART</v>
      </c>
      <c r="D223" s="71" t="str">
        <f>IF($B223="","",IF(VLOOKUP($B223,'RouteDetail&amp;ReductionPrioritySr'!$B$5:$T$566,'Route_Detail&amp;Reduction_Priority'!D$1,FALSE)="","",VLOOKUP($B223,'RouteDetail&amp;ReductionPrioritySr'!$B$5:$T$566,'Route_Detail&amp;Reduction_Priority'!D$1,FALSE)))</f>
        <v>Renton Highlands - Renton TC</v>
      </c>
      <c r="E223" s="170">
        <f>IF($B223="","",IF(VLOOKUP($B223,'RouteDetail&amp;ReductionPrioritySr'!$B$5:$T$566,'Route_Detail&amp;Reduction_Priority'!E$1,FALSE)="","",VLOOKUP($B223,'RouteDetail&amp;ReductionPrioritySr'!$B$5:$T$566,'Route_Detail&amp;Reduction_Priority'!E$1,FALSE)))</f>
        <v>9.4</v>
      </c>
      <c r="F223" s="162">
        <f>IF($B223="","",IF(VLOOKUP($B223,'RouteDetail&amp;ReductionPrioritySr'!$B$5:$T$566,'Route_Detail&amp;Reduction_Priority'!F$1,FALSE)="","",VLOOKUP($B223,'RouteDetail&amp;ReductionPrioritySr'!$B$5:$T$566,'Route_Detail&amp;Reduction_Priority'!F$1,FALSE)))</f>
        <v>1.8</v>
      </c>
      <c r="G223" s="162">
        <f>IF($B223="","",IF(VLOOKUP($B223,'RouteDetail&amp;ReductionPrioritySr'!$B$5:$T$566,'Route_Detail&amp;Reduction_Priority'!G$1,FALSE)="","",VLOOKUP($B223,'RouteDetail&amp;ReductionPrioritySr'!$B$5:$T$566,'Route_Detail&amp;Reduction_Priority'!G$1,FALSE)))</f>
        <v>7</v>
      </c>
      <c r="H223" s="162">
        <f>IF($B223="","",IF(VLOOKUP($B223,'RouteDetail&amp;ReductionPrioritySr'!$B$5:$T$566,'Route_Detail&amp;Reduction_Priority'!H$1,FALSE)="","",VLOOKUP($B223,'RouteDetail&amp;ReductionPrioritySr'!$B$5:$T$566,'Route_Detail&amp;Reduction_Priority'!H$1,FALSE)))</f>
        <v>1.8</v>
      </c>
      <c r="I223" s="162" t="str">
        <f>IF($B223="","",IF(VLOOKUP($B223,'RouteDetail&amp;ReductionPrioritySr'!$B$5:$T$566,'Route_Detail&amp;Reduction_Priority'!I$1,FALSE)="","",VLOOKUP($B223,'RouteDetail&amp;ReductionPrioritySr'!$B$5:$T$566,'Route_Detail&amp;Reduction_Priority'!I$1,FALSE)))</f>
        <v xml:space="preserve"> </v>
      </c>
      <c r="J223" s="171" t="str">
        <f>IF($B223="","",IF(VLOOKUP($B223,'RouteDetail&amp;ReductionPrioritySr'!$B$5:$T$566,'Route_Detail&amp;Reduction_Priority'!J$1,FALSE)="","",VLOOKUP($B223,'RouteDetail&amp;ReductionPrioritySr'!$B$5:$T$566,'Route_Detail&amp;Reduction_Priority'!J$1,FALSE)))</f>
        <v xml:space="preserve"> </v>
      </c>
      <c r="K223" s="62">
        <f>IF($B223="","",IF(VLOOKUP($B223,'RouteDetail&amp;ReductionPrioritySr'!$B$5:$T$566,'Route_Detail&amp;Reduction_Priority'!K$1,FALSE)="","",VLOOKUP($B223,'RouteDetail&amp;ReductionPrioritySr'!$B$5:$T$566,'Route_Detail&amp;Reduction_Priority'!K$1,FALSE)))</f>
        <v>89</v>
      </c>
      <c r="L223" s="62" t="str">
        <f>IF($B223="","",IF(VLOOKUP($B223,'RouteDetail&amp;ReductionPrioritySr'!$B$5:$T$566,'Route_Detail&amp;Reduction_Priority'!L$1,FALSE)="","",VLOOKUP($B223,'RouteDetail&amp;ReductionPrioritySr'!$B$5:$T$566,'Route_Detail&amp;Reduction_Priority'!L$1,FALSE)))</f>
        <v>Local</v>
      </c>
      <c r="M223" s="110" t="str">
        <f>IF($B223="","",IF(VLOOKUP($B223,'RouteDetail&amp;ReductionPrioritySr'!$B$5:$T$566,'Route_Detail&amp;Reduction_Priority'!M$1,FALSE)="","",VLOOKUP($B223,'RouteDetail&amp;ReductionPrioritySr'!$B$5:$T$566,'Route_Detail&amp;Reduction_Priority'!M$1,FALSE)))</f>
        <v/>
      </c>
      <c r="N223" s="112" t="str">
        <f>IF($B223="","",IF(VLOOKUP($B223,'RouteDetail&amp;ReductionPrioritySr'!$B$5:$T$566,'Route_Detail&amp;Reduction_Priority'!N$1,FALSE)="","",VLOOKUP($B223,'RouteDetail&amp;ReductionPrioritySr'!$B$5:$T$566,'Route_Detail&amp;Reduction_Priority'!N$1,FALSE)))</f>
        <v/>
      </c>
      <c r="O223" s="110" t="str">
        <f>IF($B223="","",IF(VLOOKUP($B223,'RouteDetail&amp;ReductionPrioritySr'!$B$5:$T$566,'Route_Detail&amp;Reduction_Priority'!O$1,FALSE)="","",VLOOKUP($B223,'RouteDetail&amp;ReductionPrioritySr'!$B$5:$T$566,'Route_Detail&amp;Reduction_Priority'!O$1,FALSE)))</f>
        <v>Below</v>
      </c>
      <c r="P223" s="365" t="str">
        <f>IF($B223="","",IF(VLOOKUP($B223,'RouteDetail&amp;ReductionPrioritySr'!$B$5:$T$566,'Route_Detail&amp;Reduction_Priority'!P$1,FALSE)="","",VLOOKUP($B223,'RouteDetail&amp;ReductionPrioritySr'!$B$5:$T$566,'Route_Detail&amp;Reduction_Priority'!P$1,FALSE)))</f>
        <v>Below</v>
      </c>
      <c r="Q223" s="112" t="str">
        <f>IF($B223="","",IF(VLOOKUP($B223,'RouteDetail&amp;ReductionPrioritySr'!$B$5:$T$566,'Route_Detail&amp;Reduction_Priority'!Q$1,FALSE)="","",VLOOKUP($B223,'RouteDetail&amp;ReductionPrioritySr'!$B$5:$T$566,'Route_Detail&amp;Reduction_Priority'!Q$1,FALSE)))</f>
        <v>At</v>
      </c>
      <c r="R223" s="110">
        <f>IF($B223="","",IF(VLOOKUP($B223,'RouteDetail&amp;ReductionPrioritySr'!$B$5:$T$566,'Route_Detail&amp;Reduction_Priority'!R$1,FALSE)="","",VLOOKUP($B223,'RouteDetail&amp;ReductionPrioritySr'!$B$5:$T$566,'Route_Detail&amp;Reduction_Priority'!R$1,FALSE)))</f>
        <v>4</v>
      </c>
      <c r="S223" s="365">
        <f>IF($B223="","",IF(VLOOKUP($B223,'RouteDetail&amp;ReductionPrioritySr'!$B$5:$T$566,'Route_Detail&amp;Reduction_Priority'!S$1,FALSE)="","",VLOOKUP($B223,'RouteDetail&amp;ReductionPrioritySr'!$B$5:$T$566,'Route_Detail&amp;Reduction_Priority'!S$1,FALSE)))</f>
        <v>4</v>
      </c>
      <c r="T223" s="363" t="str">
        <f>IF($B223="","",IF(VLOOKUP($B223,'RouteDetail&amp;ReductionPrioritySr'!$B$5:$T$566,'Route_Detail&amp;Reduction_Priority'!T$1,FALSE)="","",VLOOKUP($B223,'RouteDetail&amp;ReductionPrioritySr'!$B$5:$T$566,'Route_Detail&amp;Reduction_Priority'!T$1,FALSE)))</f>
        <v>-</v>
      </c>
      <c r="U223" s="348" t="str">
        <f>IF($B223="","",IF(VLOOKUP($B223,'RouteDetail&amp;ReductionPrioritySr'!$B$5:$AT$566,'Route_Detail&amp;Reduction_Priority'!U$1,FALSE)="","",VLOOKUP($B223,'RouteDetail&amp;ReductionPrioritySr'!$B$5:$AT$566,'Route_Detail&amp;Reduction_Priority'!U$1,FALSE)))</f>
        <v>Unchanged</v>
      </c>
      <c r="V223" s="53" t="str">
        <f>IF($B223="","",IF(VLOOKUP($B223,'RouteDetail&amp;ReductionPrioritySr'!$B$5:$AT$566,'Route_Detail&amp;Reduction_Priority'!V$1,FALSE)=0,"",VLOOKUP($B223,'RouteDetail&amp;ReductionPrioritySr'!$B$5:$AT$566,'Route_Detail&amp;Reduction_Priority'!V$1,FALSE)))</f>
        <v/>
      </c>
      <c r="W223" s="358">
        <f>IF($B223="","",IF(VLOOKUP($B223,'RouteDetail&amp;ReductionPrioritySr'!$B$5:$AT$566,'Route_Detail&amp;Reduction_Priority'!W$1,FALSE)=0,"",VLOOKUP($B223,'RouteDetail&amp;ReductionPrioritySr'!$B$5:$AT$566,'Route_Detail&amp;Reduction_Priority'!W$1,FALSE)))</f>
        <v>42248</v>
      </c>
      <c r="X223" s="397" t="str">
        <f>IF($B223="","",IF(VLOOKUP($B223,'RouteDetail&amp;ReductionPrioritySr'!$B$5:$AT$566,'Route_Detail&amp;Reduction_Priority'!X$1,FALSE)="","",VLOOKUP($B223,'RouteDetail&amp;ReductionPrioritySr'!$B$5:$AT$566,'Route_Detail&amp;Reduction_Priority'!X$1,FALSE)))</f>
        <v>Unchanged</v>
      </c>
      <c r="Y223" s="110" t="str">
        <f>IF($B223="","",IF(VLOOKUP($B223,'RouteDetail&amp;ReductionPrioritySr'!$B$5:$AT$566,'Route_Detail&amp;Reduction_Priority'!Y$1,FALSE)="","",VLOOKUP($B223,'RouteDetail&amp;ReductionPrioritySr'!$B$5:$AT$566,'Route_Detail&amp;Reduction_Priority'!Y$1,FALSE)))</f>
        <v/>
      </c>
      <c r="Z223" s="365">
        <f>IF($B223="","",IF(VLOOKUP($B223,'RouteDetail&amp;ReductionPrioritySr'!$B$5:$AT$566,'Route_Detail&amp;Reduction_Priority'!Z$1,FALSE)="","",VLOOKUP($B223,'RouteDetail&amp;ReductionPrioritySr'!$B$5:$AT$566,'Route_Detail&amp;Reduction_Priority'!Z$1,FALSE)))</f>
        <v>60</v>
      </c>
      <c r="AA223" s="365" t="str">
        <f>IF($B223="","",IF(VLOOKUP($B223,'RouteDetail&amp;ReductionPrioritySr'!$B$5:$AT$566,'Route_Detail&amp;Reduction_Priority'!AA$1,FALSE)="","",VLOOKUP($B223,'RouteDetail&amp;ReductionPrioritySr'!$B$5:$AT$566,'Route_Detail&amp;Reduction_Priority'!AA$1,FALSE)))</f>
        <v/>
      </c>
      <c r="AB223" s="365">
        <f>IF($B223="","",IF(VLOOKUP($B223,'RouteDetail&amp;ReductionPrioritySr'!$B$5:$AT$566,'Route_Detail&amp;Reduction_Priority'!AB$1,FALSE)="","",VLOOKUP($B223,'RouteDetail&amp;ReductionPrioritySr'!$B$5:$AT$566,'Route_Detail&amp;Reduction_Priority'!AB$1,FALSE)))</f>
        <v>60</v>
      </c>
      <c r="AC223" s="365" t="str">
        <f>IF($B223="","",IF(VLOOKUP($B223,'RouteDetail&amp;ReductionPrioritySr'!$B$5:$AT$566,'Route_Detail&amp;Reduction_Priority'!AC$1,FALSE)="","",VLOOKUP($B223,'RouteDetail&amp;ReductionPrioritySr'!$B$5:$AT$566,'Route_Detail&amp;Reduction_Priority'!AC$1,FALSE)))</f>
        <v/>
      </c>
      <c r="AD223" s="350" t="str">
        <f>IF($B223="","",IF(VLOOKUP($B223,'RouteDetail&amp;ReductionPrioritySr'!$B$5:$AT$566,'Route_Detail&amp;Reduction_Priority'!AD$1,FALSE)=0,"",VLOOKUP($B223,'RouteDetail&amp;ReductionPrioritySr'!$B$5:$AT$566,'Route_Detail&amp;Reduction_Priority'!AD$1,FALSE)))</f>
        <v>Before 5:00 PM</v>
      </c>
      <c r="AE223" s="397" t="str">
        <f>IF($B223="","",IF(VLOOKUP($B223,'RouteDetail&amp;ReductionPrioritySr'!$B$5:$AT$566,'Route_Detail&amp;Reduction_Priority'!AE$1,FALSE)=0,"",VLOOKUP($B223,'RouteDetail&amp;ReductionPrioritySr'!$B$5:$AT$566,'Route_Detail&amp;Reduction_Priority'!AE$1,FALSE)))</f>
        <v/>
      </c>
      <c r="AF223"/>
      <c r="AG223"/>
      <c r="AH223"/>
      <c r="AI223"/>
      <c r="AJ223"/>
      <c r="AK223"/>
      <c r="AL223"/>
      <c r="AM223"/>
      <c r="AN223"/>
      <c r="AO223"/>
    </row>
    <row r="224" spans="1:41" s="21" customFormat="1" ht="15" customHeight="1" x14ac:dyDescent="0.25">
      <c r="A224">
        <v>202</v>
      </c>
      <c r="B224" s="110" t="str">
        <f>IF(HLOOKUP($C$3,'Route by Jurisdiction'!$A$1:$AP$214,A224,FALSE)="","",HLOOKUP($C$3,'Route by Jurisdiction'!$A$1:$AP$214,A224,FALSE))</f>
        <v>909DART</v>
      </c>
      <c r="C224" s="110" t="str">
        <f>IF($B224="","",IF(VLOOKUP($B224,'RouteDetail&amp;ReductionPrioritySr'!$B$5:$T$566,'Route_Detail&amp;Reduction_Priority'!C$1,FALSE)="","",VLOOKUP($B224,'RouteDetail&amp;ReductionPrioritySr'!$B$5:$T$566,'Route_Detail&amp;Reduction_Priority'!C$1,FALSE)))</f>
        <v>909DART</v>
      </c>
      <c r="D224" s="71" t="str">
        <f>IF($B224="","",IF(VLOOKUP($B224,'RouteDetail&amp;ReductionPrioritySr'!$B$5:$T$566,'Route_Detail&amp;Reduction_Priority'!D$1,FALSE)="","",VLOOKUP($B224,'RouteDetail&amp;ReductionPrioritySr'!$B$5:$T$566,'Route_Detail&amp;Reduction_Priority'!D$1,FALSE)))</f>
        <v>Kennydale - Renton TC</v>
      </c>
      <c r="E224" s="170">
        <f>IF($B224="","",IF(VLOOKUP($B224,'RouteDetail&amp;ReductionPrioritySr'!$B$5:$T$566,'Route_Detail&amp;Reduction_Priority'!E$1,FALSE)="","",VLOOKUP($B224,'RouteDetail&amp;ReductionPrioritySr'!$B$5:$T$566,'Route_Detail&amp;Reduction_Priority'!E$1,FALSE)))</f>
        <v>10</v>
      </c>
      <c r="F224" s="162">
        <f>IF($B224="","",IF(VLOOKUP($B224,'RouteDetail&amp;ReductionPrioritySr'!$B$5:$T$566,'Route_Detail&amp;Reduction_Priority'!F$1,FALSE)="","",VLOOKUP($B224,'RouteDetail&amp;ReductionPrioritySr'!$B$5:$T$566,'Route_Detail&amp;Reduction_Priority'!F$1,FALSE)))</f>
        <v>1.8</v>
      </c>
      <c r="G224" s="162">
        <f>IF($B224="","",IF(VLOOKUP($B224,'RouteDetail&amp;ReductionPrioritySr'!$B$5:$T$566,'Route_Detail&amp;Reduction_Priority'!G$1,FALSE)="","",VLOOKUP($B224,'RouteDetail&amp;ReductionPrioritySr'!$B$5:$T$566,'Route_Detail&amp;Reduction_Priority'!G$1,FALSE)))</f>
        <v>9.5</v>
      </c>
      <c r="H224" s="162">
        <f>IF($B224="","",IF(VLOOKUP($B224,'RouteDetail&amp;ReductionPrioritySr'!$B$5:$T$566,'Route_Detail&amp;Reduction_Priority'!H$1,FALSE)="","",VLOOKUP($B224,'RouteDetail&amp;ReductionPrioritySr'!$B$5:$T$566,'Route_Detail&amp;Reduction_Priority'!H$1,FALSE)))</f>
        <v>2.1</v>
      </c>
      <c r="I224" s="162" t="str">
        <f>IF($B224="","",IF(VLOOKUP($B224,'RouteDetail&amp;ReductionPrioritySr'!$B$5:$T$566,'Route_Detail&amp;Reduction_Priority'!I$1,FALSE)="","",VLOOKUP($B224,'RouteDetail&amp;ReductionPrioritySr'!$B$5:$T$566,'Route_Detail&amp;Reduction_Priority'!I$1,FALSE)))</f>
        <v xml:space="preserve"> </v>
      </c>
      <c r="J224" s="171" t="str">
        <f>IF($B224="","",IF(VLOOKUP($B224,'RouteDetail&amp;ReductionPrioritySr'!$B$5:$T$566,'Route_Detail&amp;Reduction_Priority'!J$1,FALSE)="","",VLOOKUP($B224,'RouteDetail&amp;ReductionPrioritySr'!$B$5:$T$566,'Route_Detail&amp;Reduction_Priority'!J$1,FALSE)))</f>
        <v xml:space="preserve"> </v>
      </c>
      <c r="K224" s="62">
        <f>IF($B224="","",IF(VLOOKUP($B224,'RouteDetail&amp;ReductionPrioritySr'!$B$5:$T$566,'Route_Detail&amp;Reduction_Priority'!K$1,FALSE)="","",VLOOKUP($B224,'RouteDetail&amp;ReductionPrioritySr'!$B$5:$T$566,'Route_Detail&amp;Reduction_Priority'!K$1,FALSE)))</f>
        <v>47</v>
      </c>
      <c r="L224" s="62" t="str">
        <f>IF($B224="","",IF(VLOOKUP($B224,'RouteDetail&amp;ReductionPrioritySr'!$B$5:$T$566,'Route_Detail&amp;Reduction_Priority'!L$1,FALSE)="","",VLOOKUP($B224,'RouteDetail&amp;ReductionPrioritySr'!$B$5:$T$566,'Route_Detail&amp;Reduction_Priority'!L$1,FALSE)))</f>
        <v>Hourly</v>
      </c>
      <c r="M224" s="110" t="str">
        <f>IF($B224="","",IF(VLOOKUP($B224,'RouteDetail&amp;ReductionPrioritySr'!$B$5:$T$566,'Route_Detail&amp;Reduction_Priority'!M$1,FALSE)="","",VLOOKUP($B224,'RouteDetail&amp;ReductionPrioritySr'!$B$5:$T$566,'Route_Detail&amp;Reduction_Priority'!M$1,FALSE)))</f>
        <v/>
      </c>
      <c r="N224" s="112" t="str">
        <f>IF($B224="","",IF(VLOOKUP($B224,'RouteDetail&amp;ReductionPrioritySr'!$B$5:$T$566,'Route_Detail&amp;Reduction_Priority'!N$1,FALSE)="","",VLOOKUP($B224,'RouteDetail&amp;ReductionPrioritySr'!$B$5:$T$566,'Route_Detail&amp;Reduction_Priority'!N$1,FALSE)))</f>
        <v/>
      </c>
      <c r="O224" s="110" t="str">
        <f>IF($B224="","",IF(VLOOKUP($B224,'RouteDetail&amp;ReductionPrioritySr'!$B$5:$T$566,'Route_Detail&amp;Reduction_Priority'!O$1,FALSE)="","",VLOOKUP($B224,'RouteDetail&amp;ReductionPrioritySr'!$B$5:$T$566,'Route_Detail&amp;Reduction_Priority'!O$1,FALSE)))</f>
        <v>At</v>
      </c>
      <c r="P224" s="365" t="str">
        <f>IF($B224="","",IF(VLOOKUP($B224,'RouteDetail&amp;ReductionPrioritySr'!$B$5:$T$566,'Route_Detail&amp;Reduction_Priority'!P$1,FALSE)="","",VLOOKUP($B224,'RouteDetail&amp;ReductionPrioritySr'!$B$5:$T$566,'Route_Detail&amp;Reduction_Priority'!P$1,FALSE)))</f>
        <v>At</v>
      </c>
      <c r="Q224" s="112" t="str">
        <f>IF($B224="","",IF(VLOOKUP($B224,'RouteDetail&amp;ReductionPrioritySr'!$B$5:$T$566,'Route_Detail&amp;Reduction_Priority'!Q$1,FALSE)="","",VLOOKUP($B224,'RouteDetail&amp;ReductionPrioritySr'!$B$5:$T$566,'Route_Detail&amp;Reduction_Priority'!Q$1,FALSE)))</f>
        <v>At</v>
      </c>
      <c r="R224" s="110">
        <f>IF($B224="","",IF(VLOOKUP($B224,'RouteDetail&amp;ReductionPrioritySr'!$B$5:$T$566,'Route_Detail&amp;Reduction_Priority'!R$1,FALSE)="","",VLOOKUP($B224,'RouteDetail&amp;ReductionPrioritySr'!$B$5:$T$566,'Route_Detail&amp;Reduction_Priority'!R$1,FALSE)))</f>
        <v>1</v>
      </c>
      <c r="S224" s="365">
        <f>IF($B224="","",IF(VLOOKUP($B224,'RouteDetail&amp;ReductionPrioritySr'!$B$5:$T$566,'Route_Detail&amp;Reduction_Priority'!S$1,FALSE)="","",VLOOKUP($B224,'RouteDetail&amp;ReductionPrioritySr'!$B$5:$T$566,'Route_Detail&amp;Reduction_Priority'!S$1,FALSE)))</f>
        <v>1</v>
      </c>
      <c r="T224" s="363" t="str">
        <f>IF($B224="","",IF(VLOOKUP($B224,'RouteDetail&amp;ReductionPrioritySr'!$B$5:$T$566,'Route_Detail&amp;Reduction_Priority'!T$1,FALSE)="","",VLOOKUP($B224,'RouteDetail&amp;ReductionPrioritySr'!$B$5:$T$566,'Route_Detail&amp;Reduction_Priority'!T$1,FALSE)))</f>
        <v>-</v>
      </c>
      <c r="U224" s="348" t="str">
        <f>IF($B224="","",IF(VLOOKUP($B224,'RouteDetail&amp;ReductionPrioritySr'!$B$5:$AT$566,'Route_Detail&amp;Reduction_Priority'!U$1,FALSE)="","",VLOOKUP($B224,'RouteDetail&amp;ReductionPrioritySr'!$B$5:$AT$566,'Route_Detail&amp;Reduction_Priority'!U$1,FALSE)))</f>
        <v>Deleted</v>
      </c>
      <c r="V224" s="53" t="str">
        <f>IF($B224="","",IF(VLOOKUP($B224,'RouteDetail&amp;ReductionPrioritySr'!$B$5:$AT$566,'Route_Detail&amp;Reduction_Priority'!V$1,FALSE)=0,"",VLOOKUP($B224,'RouteDetail&amp;ReductionPrioritySr'!$B$5:$AT$566,'Route_Detail&amp;Reduction_Priority'!V$1,FALSE)))</f>
        <v>Lowest performing</v>
      </c>
      <c r="W224" s="358">
        <f>IF($B224="","",IF(VLOOKUP($B224,'RouteDetail&amp;ReductionPrioritySr'!$B$5:$AT$566,'Route_Detail&amp;Reduction_Priority'!W$1,FALSE)=0,"",VLOOKUP($B224,'RouteDetail&amp;ReductionPrioritySr'!$B$5:$AT$566,'Route_Detail&amp;Reduction_Priority'!W$1,FALSE)))</f>
        <v>41883</v>
      </c>
      <c r="X224" s="397" t="str">
        <f>IF($B224="","",IF(VLOOKUP($B224,'RouteDetail&amp;ReductionPrioritySr'!$B$5:$AT$566,'Route_Detail&amp;Reduction_Priority'!X$1,FALSE)="","",VLOOKUP($B224,'RouteDetail&amp;ReductionPrioritySr'!$B$5:$AT$566,'Route_Detail&amp;Reduction_Priority'!X$1,FALSE)))</f>
        <v>Delete</v>
      </c>
      <c r="Y224" s="110" t="str">
        <f>IF($B224="","",IF(VLOOKUP($B224,'RouteDetail&amp;ReductionPrioritySr'!$B$5:$AT$566,'Route_Detail&amp;Reduction_Priority'!Y$1,FALSE)="","",VLOOKUP($B224,'RouteDetail&amp;ReductionPrioritySr'!$B$5:$AT$566,'Route_Detail&amp;Reduction_Priority'!Y$1,FALSE)))</f>
        <v/>
      </c>
      <c r="Z224" s="365" t="str">
        <f>IF($B224="","",IF(VLOOKUP($B224,'RouteDetail&amp;ReductionPrioritySr'!$B$5:$AT$566,'Route_Detail&amp;Reduction_Priority'!Z$1,FALSE)="","",VLOOKUP($B224,'RouteDetail&amp;ReductionPrioritySr'!$B$5:$AT$566,'Route_Detail&amp;Reduction_Priority'!Z$1,FALSE)))</f>
        <v/>
      </c>
      <c r="AA224" s="365" t="str">
        <f>IF($B224="","",IF(VLOOKUP($B224,'RouteDetail&amp;ReductionPrioritySr'!$B$5:$AT$566,'Route_Detail&amp;Reduction_Priority'!AA$1,FALSE)="","",VLOOKUP($B224,'RouteDetail&amp;ReductionPrioritySr'!$B$5:$AT$566,'Route_Detail&amp;Reduction_Priority'!AA$1,FALSE)))</f>
        <v/>
      </c>
      <c r="AB224" s="365" t="str">
        <f>IF($B224="","",IF(VLOOKUP($B224,'RouteDetail&amp;ReductionPrioritySr'!$B$5:$AT$566,'Route_Detail&amp;Reduction_Priority'!AB$1,FALSE)="","",VLOOKUP($B224,'RouteDetail&amp;ReductionPrioritySr'!$B$5:$AT$566,'Route_Detail&amp;Reduction_Priority'!AB$1,FALSE)))</f>
        <v/>
      </c>
      <c r="AC224" s="365" t="str">
        <f>IF($B224="","",IF(VLOOKUP($B224,'RouteDetail&amp;ReductionPrioritySr'!$B$5:$AT$566,'Route_Detail&amp;Reduction_Priority'!AC$1,FALSE)="","",VLOOKUP($B224,'RouteDetail&amp;ReductionPrioritySr'!$B$5:$AT$566,'Route_Detail&amp;Reduction_Priority'!AC$1,FALSE)))</f>
        <v/>
      </c>
      <c r="AD224" s="350" t="str">
        <f>IF($B224="","",IF(VLOOKUP($B224,'RouteDetail&amp;ReductionPrioritySr'!$B$5:$AT$566,'Route_Detail&amp;Reduction_Priority'!AD$1,FALSE)=0,"",VLOOKUP($B224,'RouteDetail&amp;ReductionPrioritySr'!$B$5:$AT$566,'Route_Detail&amp;Reduction_Priority'!AD$1,FALSE)))</f>
        <v/>
      </c>
      <c r="AE224" s="397" t="str">
        <f>IF($B224="","",IF(VLOOKUP($B224,'RouteDetail&amp;ReductionPrioritySr'!$B$5:$AT$566,'Route_Detail&amp;Reduction_Priority'!AE$1,FALSE)=0,"",VLOOKUP($B224,'RouteDetail&amp;ReductionPrioritySr'!$B$5:$AT$566,'Route_Detail&amp;Reduction_Priority'!AE$1,FALSE)))</f>
        <v>In the Renton Highlands near Group Health and the Renton Technical College, use revised Route 105.
In the Renton Highlands near NE Sunset Boulevard, use revised Route 240.
In Kennydale, use Sound Transit Route 560 at the NE 30th Street/I-405 Freeway Stop.
In the Kennydale DART service area, Metro’s RideShare or VanPool programs may be options.</v>
      </c>
      <c r="AF224"/>
      <c r="AG224"/>
      <c r="AH224"/>
      <c r="AI224"/>
      <c r="AJ224"/>
      <c r="AK224"/>
      <c r="AL224"/>
      <c r="AM224"/>
      <c r="AN224"/>
      <c r="AO224"/>
    </row>
    <row r="225" spans="1:31" ht="15" customHeight="1" x14ac:dyDescent="0.25">
      <c r="A225">
        <v>203</v>
      </c>
      <c r="B225" s="110" t="str">
        <f>IF(HLOOKUP($C$3,'Route by Jurisdiction'!$A$1:$AP$214,A225,FALSE)="","",HLOOKUP($C$3,'Route by Jurisdiction'!$A$1:$AP$214,A225,FALSE))</f>
        <v>910DART</v>
      </c>
      <c r="C225" s="110" t="str">
        <f>IF($B225="","",IF(VLOOKUP($B225,'RouteDetail&amp;ReductionPrioritySr'!$B$5:$T$566,'Route_Detail&amp;Reduction_Priority'!C$1,FALSE)="","",VLOOKUP($B225,'RouteDetail&amp;ReductionPrioritySr'!$B$5:$T$566,'Route_Detail&amp;Reduction_Priority'!C$1,FALSE)))</f>
        <v>910DART</v>
      </c>
      <c r="D225" s="71" t="str">
        <f>IF($B225="","",IF(VLOOKUP($B225,'RouteDetail&amp;ReductionPrioritySr'!$B$5:$T$566,'Route_Detail&amp;Reduction_Priority'!D$1,FALSE)="","",VLOOKUP($B225,'RouteDetail&amp;ReductionPrioritySr'!$B$5:$T$566,'Route_Detail&amp;Reduction_Priority'!D$1,FALSE)))</f>
        <v>North Auburn - SuperMall</v>
      </c>
      <c r="E225" s="170">
        <f>IF($B225="","",IF(VLOOKUP($B225,'RouteDetail&amp;ReductionPrioritySr'!$B$5:$T$566,'Route_Detail&amp;Reduction_Priority'!E$1,FALSE)="","",VLOOKUP($B225,'RouteDetail&amp;ReductionPrioritySr'!$B$5:$T$566,'Route_Detail&amp;Reduction_Priority'!E$1,FALSE)))</f>
        <v>8.5</v>
      </c>
      <c r="F225" s="162">
        <f>IF($B225="","",IF(VLOOKUP($B225,'RouteDetail&amp;ReductionPrioritySr'!$B$5:$T$566,'Route_Detail&amp;Reduction_Priority'!F$1,FALSE)="","",VLOOKUP($B225,'RouteDetail&amp;ReductionPrioritySr'!$B$5:$T$566,'Route_Detail&amp;Reduction_Priority'!F$1,FALSE)))</f>
        <v>1</v>
      </c>
      <c r="G225" s="162">
        <f>IF($B225="","",IF(VLOOKUP($B225,'RouteDetail&amp;ReductionPrioritySr'!$B$5:$T$566,'Route_Detail&amp;Reduction_Priority'!G$1,FALSE)="","",VLOOKUP($B225,'RouteDetail&amp;ReductionPrioritySr'!$B$5:$T$566,'Route_Detail&amp;Reduction_Priority'!G$1,FALSE)))</f>
        <v>9.1999999999999993</v>
      </c>
      <c r="H225" s="162">
        <f>IF($B225="","",IF(VLOOKUP($B225,'RouteDetail&amp;ReductionPrioritySr'!$B$5:$T$566,'Route_Detail&amp;Reduction_Priority'!H$1,FALSE)="","",VLOOKUP($B225,'RouteDetail&amp;ReductionPrioritySr'!$B$5:$T$566,'Route_Detail&amp;Reduction_Priority'!H$1,FALSE)))</f>
        <v>1.8</v>
      </c>
      <c r="I225" s="162" t="str">
        <f>IF($B225="","",IF(VLOOKUP($B225,'RouteDetail&amp;ReductionPrioritySr'!$B$5:$T$566,'Route_Detail&amp;Reduction_Priority'!I$1,FALSE)="","",VLOOKUP($B225,'RouteDetail&amp;ReductionPrioritySr'!$B$5:$T$566,'Route_Detail&amp;Reduction_Priority'!I$1,FALSE)))</f>
        <v xml:space="preserve"> </v>
      </c>
      <c r="J225" s="171" t="str">
        <f>IF($B225="","",IF(VLOOKUP($B225,'RouteDetail&amp;ReductionPrioritySr'!$B$5:$T$566,'Route_Detail&amp;Reduction_Priority'!J$1,FALSE)="","",VLOOKUP($B225,'RouteDetail&amp;ReductionPrioritySr'!$B$5:$T$566,'Route_Detail&amp;Reduction_Priority'!J$1,FALSE)))</f>
        <v xml:space="preserve"> </v>
      </c>
      <c r="K225" s="62" t="str">
        <f>IF($B225="","",IF(VLOOKUP($B225,'RouteDetail&amp;ReductionPrioritySr'!$B$5:$T$566,'Route_Detail&amp;Reduction_Priority'!K$1,FALSE)="","",VLOOKUP($B225,'RouteDetail&amp;ReductionPrioritySr'!$B$5:$T$566,'Route_Detail&amp;Reduction_Priority'!K$1,FALSE)))</f>
        <v>None</v>
      </c>
      <c r="L225" s="62" t="str">
        <f>IF($B225="","",IF(VLOOKUP($B225,'RouteDetail&amp;ReductionPrioritySr'!$B$5:$T$566,'Route_Detail&amp;Reduction_Priority'!L$1,FALSE)="","",VLOOKUP($B225,'RouteDetail&amp;ReductionPrioritySr'!$B$5:$T$566,'Route_Detail&amp;Reduction_Priority'!L$1,FALSE)))</f>
        <v>None</v>
      </c>
      <c r="M225" s="110" t="str">
        <f>IF($B225="","",IF(VLOOKUP($B225,'RouteDetail&amp;ReductionPrioritySr'!$B$5:$T$566,'Route_Detail&amp;Reduction_Priority'!M$1,FALSE)="","",VLOOKUP($B225,'RouteDetail&amp;ReductionPrioritySr'!$B$5:$T$566,'Route_Detail&amp;Reduction_Priority'!M$1,FALSE)))</f>
        <v/>
      </c>
      <c r="N225" s="112" t="str">
        <f>IF($B225="","",IF(VLOOKUP($B225,'RouteDetail&amp;ReductionPrioritySr'!$B$5:$T$566,'Route_Detail&amp;Reduction_Priority'!N$1,FALSE)="","",VLOOKUP($B225,'RouteDetail&amp;ReductionPrioritySr'!$B$5:$T$566,'Route_Detail&amp;Reduction_Priority'!N$1,FALSE)))</f>
        <v/>
      </c>
      <c r="O225" s="110" t="str">
        <f>IF($B225="","",IF(VLOOKUP($B225,'RouteDetail&amp;ReductionPrioritySr'!$B$5:$T$566,'Route_Detail&amp;Reduction_Priority'!O$1,FALSE)="","",VLOOKUP($B225,'RouteDetail&amp;ReductionPrioritySr'!$B$5:$T$566,'Route_Detail&amp;Reduction_Priority'!O$1,FALSE)))</f>
        <v>None</v>
      </c>
      <c r="P225" s="365" t="str">
        <f>IF($B225="","",IF(VLOOKUP($B225,'RouteDetail&amp;ReductionPrioritySr'!$B$5:$T$566,'Route_Detail&amp;Reduction_Priority'!P$1,FALSE)="","",VLOOKUP($B225,'RouteDetail&amp;ReductionPrioritySr'!$B$5:$T$566,'Route_Detail&amp;Reduction_Priority'!P$1,FALSE)))</f>
        <v>None</v>
      </c>
      <c r="Q225" s="112" t="str">
        <f>IF($B225="","",IF(VLOOKUP($B225,'RouteDetail&amp;ReductionPrioritySr'!$B$5:$T$566,'Route_Detail&amp;Reduction_Priority'!Q$1,FALSE)="","",VLOOKUP($B225,'RouteDetail&amp;ReductionPrioritySr'!$B$5:$T$566,'Route_Detail&amp;Reduction_Priority'!Q$1,FALSE)))</f>
        <v>None</v>
      </c>
      <c r="R225" s="110">
        <f>IF($B225="","",IF(VLOOKUP($B225,'RouteDetail&amp;ReductionPrioritySr'!$B$5:$T$566,'Route_Detail&amp;Reduction_Priority'!R$1,FALSE)="","",VLOOKUP($B225,'RouteDetail&amp;ReductionPrioritySr'!$B$5:$T$566,'Route_Detail&amp;Reduction_Priority'!R$1,FALSE)))</f>
        <v>1</v>
      </c>
      <c r="S225" s="365">
        <f>IF($B225="","",IF(VLOOKUP($B225,'RouteDetail&amp;ReductionPrioritySr'!$B$5:$T$566,'Route_Detail&amp;Reduction_Priority'!S$1,FALSE)="","",VLOOKUP($B225,'RouteDetail&amp;ReductionPrioritySr'!$B$5:$T$566,'Route_Detail&amp;Reduction_Priority'!S$1,FALSE)))</f>
        <v>1</v>
      </c>
      <c r="T225" s="363" t="str">
        <f>IF($B225="","",IF(VLOOKUP($B225,'RouteDetail&amp;ReductionPrioritySr'!$B$5:$T$566,'Route_Detail&amp;Reduction_Priority'!T$1,FALSE)="","",VLOOKUP($B225,'RouteDetail&amp;ReductionPrioritySr'!$B$5:$T$566,'Route_Detail&amp;Reduction_Priority'!T$1,FALSE)))</f>
        <v/>
      </c>
      <c r="U225" s="348" t="str">
        <f>IF($B225="","",IF(VLOOKUP($B225,'RouteDetail&amp;ReductionPrioritySr'!$B$5:$AT$566,'Route_Detail&amp;Reduction_Priority'!U$1,FALSE)="","",VLOOKUP($B225,'RouteDetail&amp;ReductionPrioritySr'!$B$5:$AT$566,'Route_Detail&amp;Reduction_Priority'!U$1,FALSE)))</f>
        <v>Deleted</v>
      </c>
      <c r="V225" s="53" t="str">
        <f>IF($B225="","",IF(VLOOKUP($B225,'RouteDetail&amp;ReductionPrioritySr'!$B$5:$AT$566,'Route_Detail&amp;Reduction_Priority'!V$1,FALSE)=0,"",VLOOKUP($B225,'RouteDetail&amp;ReductionPrioritySr'!$B$5:$AT$566,'Route_Detail&amp;Reduction_Priority'!V$1,FALSE)))</f>
        <v>Lowest performing</v>
      </c>
      <c r="W225" s="358">
        <f>IF($B225="","",IF(VLOOKUP($B225,'RouteDetail&amp;ReductionPrioritySr'!$B$5:$AT$566,'Route_Detail&amp;Reduction_Priority'!W$1,FALSE)=0,"",VLOOKUP($B225,'RouteDetail&amp;ReductionPrioritySr'!$B$5:$AT$566,'Route_Detail&amp;Reduction_Priority'!W$1,FALSE)))</f>
        <v>42248</v>
      </c>
      <c r="X225" s="397" t="str">
        <f>IF($B225="","",IF(VLOOKUP($B225,'RouteDetail&amp;ReductionPrioritySr'!$B$5:$AT$566,'Route_Detail&amp;Reduction_Priority'!X$1,FALSE)="","",VLOOKUP($B225,'RouteDetail&amp;ReductionPrioritySr'!$B$5:$AT$566,'Route_Detail&amp;Reduction_Priority'!X$1,FALSE)))</f>
        <v>Delete</v>
      </c>
      <c r="Y225" s="110" t="str">
        <f>IF($B225="","",IF(VLOOKUP($B225,'RouteDetail&amp;ReductionPrioritySr'!$B$5:$AT$566,'Route_Detail&amp;Reduction_Priority'!Y$1,FALSE)="","",VLOOKUP($B225,'RouteDetail&amp;ReductionPrioritySr'!$B$5:$AT$566,'Route_Detail&amp;Reduction_Priority'!Y$1,FALSE)))</f>
        <v/>
      </c>
      <c r="Z225" s="365" t="str">
        <f>IF($B225="","",IF(VLOOKUP($B225,'RouteDetail&amp;ReductionPrioritySr'!$B$5:$AT$566,'Route_Detail&amp;Reduction_Priority'!Z$1,FALSE)="","",VLOOKUP($B225,'RouteDetail&amp;ReductionPrioritySr'!$B$5:$AT$566,'Route_Detail&amp;Reduction_Priority'!Z$1,FALSE)))</f>
        <v/>
      </c>
      <c r="AA225" s="365" t="str">
        <f>IF($B225="","",IF(VLOOKUP($B225,'RouteDetail&amp;ReductionPrioritySr'!$B$5:$AT$566,'Route_Detail&amp;Reduction_Priority'!AA$1,FALSE)="","",VLOOKUP($B225,'RouteDetail&amp;ReductionPrioritySr'!$B$5:$AT$566,'Route_Detail&amp;Reduction_Priority'!AA$1,FALSE)))</f>
        <v/>
      </c>
      <c r="AB225" s="365" t="str">
        <f>IF($B225="","",IF(VLOOKUP($B225,'RouteDetail&amp;ReductionPrioritySr'!$B$5:$AT$566,'Route_Detail&amp;Reduction_Priority'!AB$1,FALSE)="","",VLOOKUP($B225,'RouteDetail&amp;ReductionPrioritySr'!$B$5:$AT$566,'Route_Detail&amp;Reduction_Priority'!AB$1,FALSE)))</f>
        <v/>
      </c>
      <c r="AC225" s="365" t="str">
        <f>IF($B225="","",IF(VLOOKUP($B225,'RouteDetail&amp;ReductionPrioritySr'!$B$5:$AT$566,'Route_Detail&amp;Reduction_Priority'!AC$1,FALSE)="","",VLOOKUP($B225,'RouteDetail&amp;ReductionPrioritySr'!$B$5:$AT$566,'Route_Detail&amp;Reduction_Priority'!AC$1,FALSE)))</f>
        <v/>
      </c>
      <c r="AD225" s="350" t="str">
        <f>IF($B225="","",IF(VLOOKUP($B225,'RouteDetail&amp;ReductionPrioritySr'!$B$5:$AT$566,'Route_Detail&amp;Reduction_Priority'!AD$1,FALSE)=0,"",VLOOKUP($B225,'RouteDetail&amp;ReductionPrioritySr'!$B$5:$AT$566,'Route_Detail&amp;Reduction_Priority'!AD$1,FALSE)))</f>
        <v/>
      </c>
      <c r="AE225" s="397" t="str">
        <f>IF($B225="","",IF(VLOOKUP($B225,'RouteDetail&amp;ReductionPrioritySr'!$B$5:$AT$566,'Route_Detail&amp;Reduction_Priority'!AE$1,FALSE)=0,"",VLOOKUP($B225,'RouteDetail&amp;ReductionPrioritySr'!$B$5:$AT$566,'Route_Detail&amp;Reduction_Priority'!AE$1,FALSE)))</f>
        <v>Near the Supermall and 15th Street SW, use revised Route 181.
Near North Auburn, use revised Route 180.</v>
      </c>
    </row>
    <row r="226" spans="1:31" ht="15" customHeight="1" x14ac:dyDescent="0.25">
      <c r="A226">
        <v>204</v>
      </c>
      <c r="B226" s="110" t="str">
        <f>IF(HLOOKUP($C$3,'Route by Jurisdiction'!$A$1:$AP$214,A226,FALSE)="","",HLOOKUP($C$3,'Route by Jurisdiction'!$A$1:$AP$214,A226,FALSE))</f>
        <v>913DART</v>
      </c>
      <c r="C226" s="110" t="str">
        <f>IF($B226="","",IF(VLOOKUP($B226,'RouteDetail&amp;ReductionPrioritySr'!$B$5:$T$566,'Route_Detail&amp;Reduction_Priority'!C$1,FALSE)="","",VLOOKUP($B226,'RouteDetail&amp;ReductionPrioritySr'!$B$5:$T$566,'Route_Detail&amp;Reduction_Priority'!C$1,FALSE)))</f>
        <v>913DART</v>
      </c>
      <c r="D226" s="71" t="str">
        <f>IF($B226="","",IF(VLOOKUP($B226,'RouteDetail&amp;ReductionPrioritySr'!$B$5:$T$566,'Route_Detail&amp;Reduction_Priority'!D$1,FALSE)="","",VLOOKUP($B226,'RouteDetail&amp;ReductionPrioritySr'!$B$5:$T$566,'Route_Detail&amp;Reduction_Priority'!D$1,FALSE)))</f>
        <v>Kent Station - Riverview</v>
      </c>
      <c r="E226" s="170">
        <f>IF($B226="","",IF(VLOOKUP($B226,'RouteDetail&amp;ReductionPrioritySr'!$B$5:$T$566,'Route_Detail&amp;Reduction_Priority'!E$1,FALSE)="","",VLOOKUP($B226,'RouteDetail&amp;ReductionPrioritySr'!$B$5:$T$566,'Route_Detail&amp;Reduction_Priority'!E$1,FALSE)))</f>
        <v>13.8</v>
      </c>
      <c r="F226" s="162">
        <f>IF($B226="","",IF(VLOOKUP($B226,'RouteDetail&amp;ReductionPrioritySr'!$B$5:$T$566,'Route_Detail&amp;Reduction_Priority'!F$1,FALSE)="","",VLOOKUP($B226,'RouteDetail&amp;ReductionPrioritySr'!$B$5:$T$566,'Route_Detail&amp;Reduction_Priority'!F$1,FALSE)))</f>
        <v>2.2000000000000002</v>
      </c>
      <c r="G226" s="162" t="str">
        <f>IF($B226="","",IF(VLOOKUP($B226,'RouteDetail&amp;ReductionPrioritySr'!$B$5:$T$566,'Route_Detail&amp;Reduction_Priority'!G$1,FALSE)="","",VLOOKUP($B226,'RouteDetail&amp;ReductionPrioritySr'!$B$5:$T$566,'Route_Detail&amp;Reduction_Priority'!G$1,FALSE)))</f>
        <v xml:space="preserve"> </v>
      </c>
      <c r="H226" s="162" t="str">
        <f>IF($B226="","",IF(VLOOKUP($B226,'RouteDetail&amp;ReductionPrioritySr'!$B$5:$T$566,'Route_Detail&amp;Reduction_Priority'!H$1,FALSE)="","",VLOOKUP($B226,'RouteDetail&amp;ReductionPrioritySr'!$B$5:$T$566,'Route_Detail&amp;Reduction_Priority'!H$1,FALSE)))</f>
        <v xml:space="preserve"> </v>
      </c>
      <c r="I226" s="162" t="str">
        <f>IF($B226="","",IF(VLOOKUP($B226,'RouteDetail&amp;ReductionPrioritySr'!$B$5:$T$566,'Route_Detail&amp;Reduction_Priority'!I$1,FALSE)="","",VLOOKUP($B226,'RouteDetail&amp;ReductionPrioritySr'!$B$5:$T$566,'Route_Detail&amp;Reduction_Priority'!I$1,FALSE)))</f>
        <v xml:space="preserve"> </v>
      </c>
      <c r="J226" s="171" t="str">
        <f>IF($B226="","",IF(VLOOKUP($B226,'RouteDetail&amp;ReductionPrioritySr'!$B$5:$T$566,'Route_Detail&amp;Reduction_Priority'!J$1,FALSE)="","",VLOOKUP($B226,'RouteDetail&amp;ReductionPrioritySr'!$B$5:$T$566,'Route_Detail&amp;Reduction_Priority'!J$1,FALSE)))</f>
        <v xml:space="preserve"> </v>
      </c>
      <c r="K226" s="62" t="str">
        <f>IF($B226="","",IF(VLOOKUP($B226,'RouteDetail&amp;ReductionPrioritySr'!$B$5:$T$566,'Route_Detail&amp;Reduction_Priority'!K$1,FALSE)="","",VLOOKUP($B226,'RouteDetail&amp;ReductionPrioritySr'!$B$5:$T$566,'Route_Detail&amp;Reduction_Priority'!K$1,FALSE)))</f>
        <v>Peak</v>
      </c>
      <c r="L226" s="62" t="str">
        <f>IF($B226="","",IF(VLOOKUP($B226,'RouteDetail&amp;ReductionPrioritySr'!$B$5:$T$566,'Route_Detail&amp;Reduction_Priority'!L$1,FALSE)="","",VLOOKUP($B226,'RouteDetail&amp;ReductionPrioritySr'!$B$5:$T$566,'Route_Detail&amp;Reduction_Priority'!L$1,FALSE)))</f>
        <v>Peak</v>
      </c>
      <c r="M226" s="110" t="str">
        <f>IF($B226="","",IF(VLOOKUP($B226,'RouteDetail&amp;ReductionPrioritySr'!$B$5:$T$566,'Route_Detail&amp;Reduction_Priority'!M$1,FALSE)="","",VLOOKUP($B226,'RouteDetail&amp;ReductionPrioritySr'!$B$5:$T$566,'Route_Detail&amp;Reduction_Priority'!M$1,FALSE)))</f>
        <v>Yes</v>
      </c>
      <c r="N226" s="112" t="str">
        <f>IF($B226="","",IF(VLOOKUP($B226,'RouteDetail&amp;ReductionPrioritySr'!$B$5:$T$566,'Route_Detail&amp;Reduction_Priority'!N$1,FALSE)="","",VLOOKUP($B226,'RouteDetail&amp;ReductionPrioritySr'!$B$5:$T$566,'Route_Detail&amp;Reduction_Priority'!N$1,FALSE)))</f>
        <v>Yes</v>
      </c>
      <c r="O226" s="110" t="str">
        <f>IF($B226="","",IF(VLOOKUP($B226,'RouteDetail&amp;ReductionPrioritySr'!$B$5:$T$566,'Route_Detail&amp;Reduction_Priority'!O$1,FALSE)="","",VLOOKUP($B226,'RouteDetail&amp;ReductionPrioritySr'!$B$5:$T$566,'Route_Detail&amp;Reduction_Priority'!O$1,FALSE)))</f>
        <v>Peak</v>
      </c>
      <c r="P226" s="365" t="str">
        <f>IF($B226="","",IF(VLOOKUP($B226,'RouteDetail&amp;ReductionPrioritySr'!$B$5:$T$566,'Route_Detail&amp;Reduction_Priority'!P$1,FALSE)="","",VLOOKUP($B226,'RouteDetail&amp;ReductionPrioritySr'!$B$5:$T$566,'Route_Detail&amp;Reduction_Priority'!P$1,FALSE)))</f>
        <v>Peak</v>
      </c>
      <c r="Q226" s="112" t="str">
        <f>IF($B226="","",IF(VLOOKUP($B226,'RouteDetail&amp;ReductionPrioritySr'!$B$5:$T$566,'Route_Detail&amp;Reduction_Priority'!Q$1,FALSE)="","",VLOOKUP($B226,'RouteDetail&amp;ReductionPrioritySr'!$B$5:$T$566,'Route_Detail&amp;Reduction_Priority'!Q$1,FALSE)))</f>
        <v>Peak</v>
      </c>
      <c r="R226" s="110">
        <f>IF($B226="","",IF(VLOOKUP($B226,'RouteDetail&amp;ReductionPrioritySr'!$B$5:$T$566,'Route_Detail&amp;Reduction_Priority'!R$1,FALSE)="","",VLOOKUP($B226,'RouteDetail&amp;ReductionPrioritySr'!$B$5:$T$566,'Route_Detail&amp;Reduction_Priority'!R$1,FALSE)))</f>
        <v>3</v>
      </c>
      <c r="S226" s="365" t="str">
        <f>IF($B226="","",IF(VLOOKUP($B226,'RouteDetail&amp;ReductionPrioritySr'!$B$5:$T$566,'Route_Detail&amp;Reduction_Priority'!S$1,FALSE)="","",VLOOKUP($B226,'RouteDetail&amp;ReductionPrioritySr'!$B$5:$T$566,'Route_Detail&amp;Reduction_Priority'!S$1,FALSE)))</f>
        <v/>
      </c>
      <c r="T226" s="363" t="str">
        <f>IF($B226="","",IF(VLOOKUP($B226,'RouteDetail&amp;ReductionPrioritySr'!$B$5:$T$566,'Route_Detail&amp;Reduction_Priority'!T$1,FALSE)="","",VLOOKUP($B226,'RouteDetail&amp;ReductionPrioritySr'!$B$5:$T$566,'Route_Detail&amp;Reduction_Priority'!T$1,FALSE)))</f>
        <v/>
      </c>
      <c r="U226" s="348" t="str">
        <f>IF($B226="","",IF(VLOOKUP($B226,'RouteDetail&amp;ReductionPrioritySr'!$B$5:$AT$566,'Route_Detail&amp;Reduction_Priority'!U$1,FALSE)="","",VLOOKUP($B226,'RouteDetail&amp;ReductionPrioritySr'!$B$5:$AT$566,'Route_Detail&amp;Reduction_Priority'!U$1,FALSE)))</f>
        <v>Deleted</v>
      </c>
      <c r="V226" s="53" t="str">
        <f>IF($B226="","",IF(VLOOKUP($B226,'RouteDetail&amp;ReductionPrioritySr'!$B$5:$AT$566,'Route_Detail&amp;Reduction_Priority'!V$1,FALSE)=0,"",VLOOKUP($B226,'RouteDetail&amp;ReductionPrioritySr'!$B$5:$AT$566,'Route_Detail&amp;Reduction_Priority'!V$1,FALSE)))</f>
        <v>Lowest performing</v>
      </c>
      <c r="W226" s="358">
        <f>IF($B226="","",IF(VLOOKUP($B226,'RouteDetail&amp;ReductionPrioritySr'!$B$5:$AT$566,'Route_Detail&amp;Reduction_Priority'!W$1,FALSE)=0,"",VLOOKUP($B226,'RouteDetail&amp;ReductionPrioritySr'!$B$5:$AT$566,'Route_Detail&amp;Reduction_Priority'!W$1,FALSE)))</f>
        <v>42248</v>
      </c>
      <c r="X226" s="397" t="str">
        <f>IF($B226="","",IF(VLOOKUP($B226,'RouteDetail&amp;ReductionPrioritySr'!$B$5:$AT$566,'Route_Detail&amp;Reduction_Priority'!X$1,FALSE)="","",VLOOKUP($B226,'RouteDetail&amp;ReductionPrioritySr'!$B$5:$AT$566,'Route_Detail&amp;Reduction_Priority'!X$1,FALSE)))</f>
        <v>Delete</v>
      </c>
      <c r="Y226" s="110" t="str">
        <f>IF($B226="","",IF(VLOOKUP($B226,'RouteDetail&amp;ReductionPrioritySr'!$B$5:$AT$566,'Route_Detail&amp;Reduction_Priority'!Y$1,FALSE)="","",VLOOKUP($B226,'RouteDetail&amp;ReductionPrioritySr'!$B$5:$AT$566,'Route_Detail&amp;Reduction_Priority'!Y$1,FALSE)))</f>
        <v/>
      </c>
      <c r="Z226" s="365" t="str">
        <f>IF($B226="","",IF(VLOOKUP($B226,'RouteDetail&amp;ReductionPrioritySr'!$B$5:$AT$566,'Route_Detail&amp;Reduction_Priority'!Z$1,FALSE)="","",VLOOKUP($B226,'RouteDetail&amp;ReductionPrioritySr'!$B$5:$AT$566,'Route_Detail&amp;Reduction_Priority'!Z$1,FALSE)))</f>
        <v/>
      </c>
      <c r="AA226" s="365" t="str">
        <f>IF($B226="","",IF(VLOOKUP($B226,'RouteDetail&amp;ReductionPrioritySr'!$B$5:$AT$566,'Route_Detail&amp;Reduction_Priority'!AA$1,FALSE)="","",VLOOKUP($B226,'RouteDetail&amp;ReductionPrioritySr'!$B$5:$AT$566,'Route_Detail&amp;Reduction_Priority'!AA$1,FALSE)))</f>
        <v/>
      </c>
      <c r="AB226" s="365" t="str">
        <f>IF($B226="","",IF(VLOOKUP($B226,'RouteDetail&amp;ReductionPrioritySr'!$B$5:$AT$566,'Route_Detail&amp;Reduction_Priority'!AB$1,FALSE)="","",VLOOKUP($B226,'RouteDetail&amp;ReductionPrioritySr'!$B$5:$AT$566,'Route_Detail&amp;Reduction_Priority'!AB$1,FALSE)))</f>
        <v/>
      </c>
      <c r="AC226" s="365" t="str">
        <f>IF($B226="","",IF(VLOOKUP($B226,'RouteDetail&amp;ReductionPrioritySr'!$B$5:$AT$566,'Route_Detail&amp;Reduction_Priority'!AC$1,FALSE)="","",VLOOKUP($B226,'RouteDetail&amp;ReductionPrioritySr'!$B$5:$AT$566,'Route_Detail&amp;Reduction_Priority'!AC$1,FALSE)))</f>
        <v/>
      </c>
      <c r="AD226" s="350" t="str">
        <f>IF($B226="","",IF(VLOOKUP($B226,'RouteDetail&amp;ReductionPrioritySr'!$B$5:$AT$566,'Route_Detail&amp;Reduction_Priority'!AD$1,FALSE)=0,"",VLOOKUP($B226,'RouteDetail&amp;ReductionPrioritySr'!$B$5:$AT$566,'Route_Detail&amp;Reduction_Priority'!AD$1,FALSE)))</f>
        <v/>
      </c>
      <c r="AE226" s="397" t="str">
        <f>IF($B226="","",IF(VLOOKUP($B226,'RouteDetail&amp;ReductionPrioritySr'!$B$5:$AT$566,'Route_Detail&amp;Reduction_Priority'!AE$1,FALSE)=0,"",VLOOKUP($B226,'RouteDetail&amp;ReductionPrioritySr'!$B$5:$AT$566,'Route_Detail&amp;Reduction_Priority'!AE$1,FALSE)))</f>
        <v>Near the Kent Sounder Station and the North Kent Industrial area, use revised Route 150 or Route 153 (unchanged).
In the Lakes and Riverview neighborhoods, Metro’s RideShare or VanPool programs may be options.</v>
      </c>
    </row>
    <row r="227" spans="1:31" ht="15" customHeight="1" x14ac:dyDescent="0.25">
      <c r="A227">
        <v>205</v>
      </c>
      <c r="B227" s="110" t="str">
        <f>IF(HLOOKUP($C$3,'Route by Jurisdiction'!$A$1:$AP$214,A227,FALSE)="","",HLOOKUP($C$3,'Route by Jurisdiction'!$A$1:$AP$214,A227,FALSE))</f>
        <v>914DART</v>
      </c>
      <c r="C227" s="110" t="str">
        <f>IF($B227="","",IF(VLOOKUP($B227,'RouteDetail&amp;ReductionPrioritySr'!$B$5:$T$566,'Route_Detail&amp;Reduction_Priority'!C$1,FALSE)="","",VLOOKUP($B227,'RouteDetail&amp;ReductionPrioritySr'!$B$5:$T$566,'Route_Detail&amp;Reduction_Priority'!C$1,FALSE)))</f>
        <v>914DART</v>
      </c>
      <c r="D227" s="71" t="str">
        <f>IF($B227="","",IF(VLOOKUP($B227,'RouteDetail&amp;ReductionPrioritySr'!$B$5:$T$566,'Route_Detail&amp;Reduction_Priority'!D$1,FALSE)="","",VLOOKUP($B227,'RouteDetail&amp;ReductionPrioritySr'!$B$5:$T$566,'Route_Detail&amp;Reduction_Priority'!D$1,FALSE)))</f>
        <v>Kent - Kent East Hill</v>
      </c>
      <c r="E227" s="170" t="str">
        <f>IF($B227="","",IF(VLOOKUP($B227,'RouteDetail&amp;ReductionPrioritySr'!$B$5:$T$566,'Route_Detail&amp;Reduction_Priority'!E$1,FALSE)="","",VLOOKUP($B227,'RouteDetail&amp;ReductionPrioritySr'!$B$5:$T$566,'Route_Detail&amp;Reduction_Priority'!E$1,FALSE)))</f>
        <v xml:space="preserve"> </v>
      </c>
      <c r="F227" s="162" t="str">
        <f>IF($B227="","",IF(VLOOKUP($B227,'RouteDetail&amp;ReductionPrioritySr'!$B$5:$T$566,'Route_Detail&amp;Reduction_Priority'!F$1,FALSE)="","",VLOOKUP($B227,'RouteDetail&amp;ReductionPrioritySr'!$B$5:$T$566,'Route_Detail&amp;Reduction_Priority'!F$1,FALSE)))</f>
        <v xml:space="preserve"> </v>
      </c>
      <c r="G227" s="162">
        <f>IF($B227="","",IF(VLOOKUP($B227,'RouteDetail&amp;ReductionPrioritySr'!$B$5:$T$566,'Route_Detail&amp;Reduction_Priority'!G$1,FALSE)="","",VLOOKUP($B227,'RouteDetail&amp;ReductionPrioritySr'!$B$5:$T$566,'Route_Detail&amp;Reduction_Priority'!G$1,FALSE)))</f>
        <v>21.3</v>
      </c>
      <c r="H227" s="162">
        <f>IF($B227="","",IF(VLOOKUP($B227,'RouteDetail&amp;ReductionPrioritySr'!$B$5:$T$566,'Route_Detail&amp;Reduction_Priority'!H$1,FALSE)="","",VLOOKUP($B227,'RouteDetail&amp;ReductionPrioritySr'!$B$5:$T$566,'Route_Detail&amp;Reduction_Priority'!H$1,FALSE)))</f>
        <v>4.0999999999999996</v>
      </c>
      <c r="I227" s="162" t="str">
        <f>IF($B227="","",IF(VLOOKUP($B227,'RouteDetail&amp;ReductionPrioritySr'!$B$5:$T$566,'Route_Detail&amp;Reduction_Priority'!I$1,FALSE)="","",VLOOKUP($B227,'RouteDetail&amp;ReductionPrioritySr'!$B$5:$T$566,'Route_Detail&amp;Reduction_Priority'!I$1,FALSE)))</f>
        <v xml:space="preserve"> </v>
      </c>
      <c r="J227" s="171" t="str">
        <f>IF($B227="","",IF(VLOOKUP($B227,'RouteDetail&amp;ReductionPrioritySr'!$B$5:$T$566,'Route_Detail&amp;Reduction_Priority'!J$1,FALSE)="","",VLOOKUP($B227,'RouteDetail&amp;ReductionPrioritySr'!$B$5:$T$566,'Route_Detail&amp;Reduction_Priority'!J$1,FALSE)))</f>
        <v xml:space="preserve"> </v>
      </c>
      <c r="K227" s="62" t="str">
        <f>IF($B227="","",IF(VLOOKUP($B227,'RouteDetail&amp;ReductionPrioritySr'!$B$5:$T$566,'Route_Detail&amp;Reduction_Priority'!K$1,FALSE)="","",VLOOKUP($B227,'RouteDetail&amp;ReductionPrioritySr'!$B$5:$T$566,'Route_Detail&amp;Reduction_Priority'!K$1,FALSE)))</f>
        <v>None</v>
      </c>
      <c r="L227" s="62" t="str">
        <f>IF($B227="","",IF(VLOOKUP($B227,'RouteDetail&amp;ReductionPrioritySr'!$B$5:$T$566,'Route_Detail&amp;Reduction_Priority'!L$1,FALSE)="","",VLOOKUP($B227,'RouteDetail&amp;ReductionPrioritySr'!$B$5:$T$566,'Route_Detail&amp;Reduction_Priority'!L$1,FALSE)))</f>
        <v>None</v>
      </c>
      <c r="M227" s="110" t="str">
        <f>IF($B227="","",IF(VLOOKUP($B227,'RouteDetail&amp;ReductionPrioritySr'!$B$5:$T$566,'Route_Detail&amp;Reduction_Priority'!M$1,FALSE)="","",VLOOKUP($B227,'RouteDetail&amp;ReductionPrioritySr'!$B$5:$T$566,'Route_Detail&amp;Reduction_Priority'!M$1,FALSE)))</f>
        <v/>
      </c>
      <c r="N227" s="112" t="str">
        <f>IF($B227="","",IF(VLOOKUP($B227,'RouteDetail&amp;ReductionPrioritySr'!$B$5:$T$566,'Route_Detail&amp;Reduction_Priority'!N$1,FALSE)="","",VLOOKUP($B227,'RouteDetail&amp;ReductionPrioritySr'!$B$5:$T$566,'Route_Detail&amp;Reduction_Priority'!N$1,FALSE)))</f>
        <v/>
      </c>
      <c r="O227" s="110" t="str">
        <f>IF($B227="","",IF(VLOOKUP($B227,'RouteDetail&amp;ReductionPrioritySr'!$B$5:$T$566,'Route_Detail&amp;Reduction_Priority'!O$1,FALSE)="","",VLOOKUP($B227,'RouteDetail&amp;ReductionPrioritySr'!$B$5:$T$566,'Route_Detail&amp;Reduction_Priority'!O$1,FALSE)))</f>
        <v>None</v>
      </c>
      <c r="P227" s="365" t="str">
        <f>IF($B227="","",IF(VLOOKUP($B227,'RouteDetail&amp;ReductionPrioritySr'!$B$5:$T$566,'Route_Detail&amp;Reduction_Priority'!P$1,FALSE)="","",VLOOKUP($B227,'RouteDetail&amp;ReductionPrioritySr'!$B$5:$T$566,'Route_Detail&amp;Reduction_Priority'!P$1,FALSE)))</f>
        <v>None</v>
      </c>
      <c r="Q227" s="112" t="str">
        <f>IF($B227="","",IF(VLOOKUP($B227,'RouteDetail&amp;ReductionPrioritySr'!$B$5:$T$566,'Route_Detail&amp;Reduction_Priority'!Q$1,FALSE)="","",VLOOKUP($B227,'RouteDetail&amp;ReductionPrioritySr'!$B$5:$T$566,'Route_Detail&amp;Reduction_Priority'!Q$1,FALSE)))</f>
        <v>None</v>
      </c>
      <c r="R227" s="110" t="str">
        <f>IF($B227="","",IF(VLOOKUP($B227,'RouteDetail&amp;ReductionPrioritySr'!$B$5:$T$566,'Route_Detail&amp;Reduction_Priority'!R$1,FALSE)="","",VLOOKUP($B227,'RouteDetail&amp;ReductionPrioritySr'!$B$5:$T$566,'Route_Detail&amp;Reduction_Priority'!R$1,FALSE)))</f>
        <v/>
      </c>
      <c r="S227" s="365">
        <f>IF($B227="","",IF(VLOOKUP($B227,'RouteDetail&amp;ReductionPrioritySr'!$B$5:$T$566,'Route_Detail&amp;Reduction_Priority'!S$1,FALSE)="","",VLOOKUP($B227,'RouteDetail&amp;ReductionPrioritySr'!$B$5:$T$566,'Route_Detail&amp;Reduction_Priority'!S$1,FALSE)))</f>
        <v>3</v>
      </c>
      <c r="T227" s="363" t="str">
        <f>IF($B227="","",IF(VLOOKUP($B227,'RouteDetail&amp;ReductionPrioritySr'!$B$5:$T$566,'Route_Detail&amp;Reduction_Priority'!T$1,FALSE)="","",VLOOKUP($B227,'RouteDetail&amp;ReductionPrioritySr'!$B$5:$T$566,'Route_Detail&amp;Reduction_Priority'!T$1,FALSE)))</f>
        <v/>
      </c>
      <c r="U227" s="348" t="str">
        <f>IF($B227="","",IF(VLOOKUP($B227,'RouteDetail&amp;ReductionPrioritySr'!$B$5:$AT$566,'Route_Detail&amp;Reduction_Priority'!U$1,FALSE)="","",VLOOKUP($B227,'RouteDetail&amp;ReductionPrioritySr'!$B$5:$AT$566,'Route_Detail&amp;Reduction_Priority'!U$1,FALSE)))</f>
        <v>Revised</v>
      </c>
      <c r="V227" s="53" t="str">
        <f>IF($B227="","",IF(VLOOKUP($B227,'RouteDetail&amp;ReductionPrioritySr'!$B$5:$AT$566,'Route_Detail&amp;Reduction_Priority'!V$1,FALSE)=0,"",VLOOKUP($B227,'RouteDetail&amp;ReductionPrioritySr'!$B$5:$AT$566,'Route_Detail&amp;Reduction_Priority'!V$1,FALSE)))</f>
        <v>Restructure</v>
      </c>
      <c r="W227" s="358">
        <f>IF($B227="","",IF(VLOOKUP($B227,'RouteDetail&amp;ReductionPrioritySr'!$B$5:$AT$566,'Route_Detail&amp;Reduction_Priority'!W$1,FALSE)=0,"",VLOOKUP($B227,'RouteDetail&amp;ReductionPrioritySr'!$B$5:$AT$566,'Route_Detail&amp;Reduction_Priority'!W$1,FALSE)))</f>
        <v>42036</v>
      </c>
      <c r="X227" s="397" t="str">
        <f>IF($B227="","",IF(VLOOKUP($B227,'RouteDetail&amp;ReductionPrioritySr'!$B$5:$AT$566,'Route_Detail&amp;Reduction_Priority'!X$1,FALSE)="","",VLOOKUP($B227,'RouteDetail&amp;ReductionPrioritySr'!$B$5:$AT$566,'Route_Detail&amp;Reduction_Priority'!X$1,FALSE)))</f>
        <v xml:space="preserve">Combine service with Route 916.
Eliminate the part of the route outside of downtown Kent. </v>
      </c>
      <c r="Y227" s="110">
        <f>IF($B227="","",IF(VLOOKUP($B227,'RouteDetail&amp;ReductionPrioritySr'!$B$5:$AT$566,'Route_Detail&amp;Reduction_Priority'!Y$1,FALSE)="","",VLOOKUP($B227,'RouteDetail&amp;ReductionPrioritySr'!$B$5:$AT$566,'Route_Detail&amp;Reduction_Priority'!Y$1,FALSE)))</f>
        <v>0</v>
      </c>
      <c r="Z227" s="365">
        <f>IF($B227="","",IF(VLOOKUP($B227,'RouteDetail&amp;ReductionPrioritySr'!$B$5:$AT$566,'Route_Detail&amp;Reduction_Priority'!Z$1,FALSE)="","",VLOOKUP($B227,'RouteDetail&amp;ReductionPrioritySr'!$B$5:$AT$566,'Route_Detail&amp;Reduction_Priority'!Z$1,FALSE)))</f>
        <v>60</v>
      </c>
      <c r="AA227" s="365" t="str">
        <f>IF($B227="","",IF(VLOOKUP($B227,'RouteDetail&amp;ReductionPrioritySr'!$B$5:$AT$566,'Route_Detail&amp;Reduction_Priority'!AA$1,FALSE)="","",VLOOKUP($B227,'RouteDetail&amp;ReductionPrioritySr'!$B$5:$AT$566,'Route_Detail&amp;Reduction_Priority'!AA$1,FALSE)))</f>
        <v/>
      </c>
      <c r="AB227" s="365">
        <f>IF($B227="","",IF(VLOOKUP($B227,'RouteDetail&amp;ReductionPrioritySr'!$B$5:$AT$566,'Route_Detail&amp;Reduction_Priority'!AB$1,FALSE)="","",VLOOKUP($B227,'RouteDetail&amp;ReductionPrioritySr'!$B$5:$AT$566,'Route_Detail&amp;Reduction_Priority'!AB$1,FALSE)))</f>
        <v>60</v>
      </c>
      <c r="AC227" s="365" t="str">
        <f>IF($B227="","",IF(VLOOKUP($B227,'RouteDetail&amp;ReductionPrioritySr'!$B$5:$AT$566,'Route_Detail&amp;Reduction_Priority'!AC$1,FALSE)="","",VLOOKUP($B227,'RouteDetail&amp;ReductionPrioritySr'!$B$5:$AT$566,'Route_Detail&amp;Reduction_Priority'!AC$1,FALSE)))</f>
        <v/>
      </c>
      <c r="AD227" s="350" t="str">
        <f>IF($B227="","",IF(VLOOKUP($B227,'RouteDetail&amp;ReductionPrioritySr'!$B$5:$AT$566,'Route_Detail&amp;Reduction_Priority'!AD$1,FALSE)=0,"",VLOOKUP($B227,'RouteDetail&amp;ReductionPrioritySr'!$B$5:$AT$566,'Route_Detail&amp;Reduction_Priority'!AD$1,FALSE)))</f>
        <v>Before 4:00 PM</v>
      </c>
      <c r="AE227" s="397" t="str">
        <f>IF($B227="","",IF(VLOOKUP($B227,'RouteDetail&amp;ReductionPrioritySr'!$B$5:$AT$566,'Route_Detail&amp;Reduction_Priority'!AE$1,FALSE)=0,"",VLOOKUP($B227,'RouteDetail&amp;ReductionPrioritySr'!$B$5:$AT$566,'Route_Detail&amp;Reduction_Priority'!AE$1,FALSE)))</f>
        <v xml:space="preserve">On the Kent East Hill use routes 164, 168, and 169. </v>
      </c>
    </row>
    <row r="228" spans="1:31" ht="15" customHeight="1" x14ac:dyDescent="0.25">
      <c r="A228">
        <v>206</v>
      </c>
      <c r="B228" s="110" t="str">
        <f>IF(HLOOKUP($C$3,'Route by Jurisdiction'!$A$1:$AP$214,A228,FALSE)="","",HLOOKUP($C$3,'Route by Jurisdiction'!$A$1:$AP$214,A228,FALSE))</f>
        <v>915DART</v>
      </c>
      <c r="C228" s="110" t="str">
        <f>IF($B228="","",IF(VLOOKUP($B228,'RouteDetail&amp;ReductionPrioritySr'!$B$5:$T$566,'Route_Detail&amp;Reduction_Priority'!C$1,FALSE)="","",VLOOKUP($B228,'RouteDetail&amp;ReductionPrioritySr'!$B$5:$T$566,'Route_Detail&amp;Reduction_Priority'!C$1,FALSE)))</f>
        <v>915DART</v>
      </c>
      <c r="D228" s="71" t="str">
        <f>IF($B228="","",IF(VLOOKUP($B228,'RouteDetail&amp;ReductionPrioritySr'!$B$5:$T$566,'Route_Detail&amp;Reduction_Priority'!D$1,FALSE)="","",VLOOKUP($B228,'RouteDetail&amp;ReductionPrioritySr'!$B$5:$T$566,'Route_Detail&amp;Reduction_Priority'!D$1,FALSE)))</f>
        <v>Enumclaw - Auburn Station</v>
      </c>
      <c r="E228" s="170" t="str">
        <f>IF($B228="","",IF(VLOOKUP($B228,'RouteDetail&amp;ReductionPrioritySr'!$B$5:$T$566,'Route_Detail&amp;Reduction_Priority'!E$1,FALSE)="","",VLOOKUP($B228,'RouteDetail&amp;ReductionPrioritySr'!$B$5:$T$566,'Route_Detail&amp;Reduction_Priority'!E$1,FALSE)))</f>
        <v xml:space="preserve"> </v>
      </c>
      <c r="F228" s="162" t="str">
        <f>IF($B228="","",IF(VLOOKUP($B228,'RouteDetail&amp;ReductionPrioritySr'!$B$5:$T$566,'Route_Detail&amp;Reduction_Priority'!F$1,FALSE)="","",VLOOKUP($B228,'RouteDetail&amp;ReductionPrioritySr'!$B$5:$T$566,'Route_Detail&amp;Reduction_Priority'!F$1,FALSE)))</f>
        <v xml:space="preserve"> </v>
      </c>
      <c r="G228" s="162">
        <f>IF($B228="","",IF(VLOOKUP($B228,'RouteDetail&amp;ReductionPrioritySr'!$B$5:$T$566,'Route_Detail&amp;Reduction_Priority'!G$1,FALSE)="","",VLOOKUP($B228,'RouteDetail&amp;ReductionPrioritySr'!$B$5:$T$566,'Route_Detail&amp;Reduction_Priority'!G$1,FALSE)))</f>
        <v>16</v>
      </c>
      <c r="H228" s="162">
        <f>IF($B228="","",IF(VLOOKUP($B228,'RouteDetail&amp;ReductionPrioritySr'!$B$5:$T$566,'Route_Detail&amp;Reduction_Priority'!H$1,FALSE)="","",VLOOKUP($B228,'RouteDetail&amp;ReductionPrioritySr'!$B$5:$T$566,'Route_Detail&amp;Reduction_Priority'!H$1,FALSE)))</f>
        <v>4.5</v>
      </c>
      <c r="I228" s="162" t="str">
        <f>IF($B228="","",IF(VLOOKUP($B228,'RouteDetail&amp;ReductionPrioritySr'!$B$5:$T$566,'Route_Detail&amp;Reduction_Priority'!I$1,FALSE)="","",VLOOKUP($B228,'RouteDetail&amp;ReductionPrioritySr'!$B$5:$T$566,'Route_Detail&amp;Reduction_Priority'!I$1,FALSE)))</f>
        <v xml:space="preserve"> </v>
      </c>
      <c r="J228" s="171" t="str">
        <f>IF($B228="","",IF(VLOOKUP($B228,'RouteDetail&amp;ReductionPrioritySr'!$B$5:$T$566,'Route_Detail&amp;Reduction_Priority'!J$1,FALSE)="","",VLOOKUP($B228,'RouteDetail&amp;ReductionPrioritySr'!$B$5:$T$566,'Route_Detail&amp;Reduction_Priority'!J$1,FALSE)))</f>
        <v xml:space="preserve"> </v>
      </c>
      <c r="K228" s="62">
        <f>IF($B228="","",IF(VLOOKUP($B228,'RouteDetail&amp;ReductionPrioritySr'!$B$5:$T$566,'Route_Detail&amp;Reduction_Priority'!K$1,FALSE)="","",VLOOKUP($B228,'RouteDetail&amp;ReductionPrioritySr'!$B$5:$T$566,'Route_Detail&amp;Reduction_Priority'!K$1,FALSE)))</f>
        <v>30</v>
      </c>
      <c r="L228" s="62" t="str">
        <f>IF($B228="","",IF(VLOOKUP($B228,'RouteDetail&amp;ReductionPrioritySr'!$B$5:$T$566,'Route_Detail&amp;Reduction_Priority'!L$1,FALSE)="","",VLOOKUP($B228,'RouteDetail&amp;ReductionPrioritySr'!$B$5:$T$566,'Route_Detail&amp;Reduction_Priority'!L$1,FALSE)))</f>
        <v>Local</v>
      </c>
      <c r="M228" s="110" t="str">
        <f>IF($B228="","",IF(VLOOKUP($B228,'RouteDetail&amp;ReductionPrioritySr'!$B$5:$T$566,'Route_Detail&amp;Reduction_Priority'!M$1,FALSE)="","",VLOOKUP($B228,'RouteDetail&amp;ReductionPrioritySr'!$B$5:$T$566,'Route_Detail&amp;Reduction_Priority'!M$1,FALSE)))</f>
        <v/>
      </c>
      <c r="N228" s="112" t="str">
        <f>IF($B228="","",IF(VLOOKUP($B228,'RouteDetail&amp;ReductionPrioritySr'!$B$5:$T$566,'Route_Detail&amp;Reduction_Priority'!N$1,FALSE)="","",VLOOKUP($B228,'RouteDetail&amp;ReductionPrioritySr'!$B$5:$T$566,'Route_Detail&amp;Reduction_Priority'!N$1,FALSE)))</f>
        <v/>
      </c>
      <c r="O228" s="110" t="str">
        <f>IF($B228="","",IF(VLOOKUP($B228,'RouteDetail&amp;ReductionPrioritySr'!$B$5:$T$566,'Route_Detail&amp;Reduction_Priority'!O$1,FALSE)="","",VLOOKUP($B228,'RouteDetail&amp;ReductionPrioritySr'!$B$5:$T$566,'Route_Detail&amp;Reduction_Priority'!O$1,FALSE)))</f>
        <v>At</v>
      </c>
      <c r="P228" s="365" t="str">
        <f>IF($B228="","",IF(VLOOKUP($B228,'RouteDetail&amp;ReductionPrioritySr'!$B$5:$T$566,'Route_Detail&amp;Reduction_Priority'!P$1,FALSE)="","",VLOOKUP($B228,'RouteDetail&amp;ReductionPrioritySr'!$B$5:$T$566,'Route_Detail&amp;Reduction_Priority'!P$1,FALSE)))</f>
        <v>Below</v>
      </c>
      <c r="Q228" s="112" t="str">
        <f>IF($B228="","",IF(VLOOKUP($B228,'RouteDetail&amp;ReductionPrioritySr'!$B$5:$T$566,'Route_Detail&amp;Reduction_Priority'!Q$1,FALSE)="","",VLOOKUP($B228,'RouteDetail&amp;ReductionPrioritySr'!$B$5:$T$566,'Route_Detail&amp;Reduction_Priority'!Q$1,FALSE)))</f>
        <v>At</v>
      </c>
      <c r="R228" s="110" t="str">
        <f>IF($B228="","",IF(VLOOKUP($B228,'RouteDetail&amp;ReductionPrioritySr'!$B$5:$T$566,'Route_Detail&amp;Reduction_Priority'!R$1,FALSE)="","",VLOOKUP($B228,'RouteDetail&amp;ReductionPrioritySr'!$B$5:$T$566,'Route_Detail&amp;Reduction_Priority'!R$1,FALSE)))</f>
        <v/>
      </c>
      <c r="S228" s="365" t="str">
        <f>IF($B228="","",IF(VLOOKUP($B228,'RouteDetail&amp;ReductionPrioritySr'!$B$5:$T$566,'Route_Detail&amp;Reduction_Priority'!S$1,FALSE)="","",VLOOKUP($B228,'RouteDetail&amp;ReductionPrioritySr'!$B$5:$T$566,'Route_Detail&amp;Reduction_Priority'!S$1,FALSE)))</f>
        <v/>
      </c>
      <c r="T228" s="363" t="str">
        <f>IF($B228="","",IF(VLOOKUP($B228,'RouteDetail&amp;ReductionPrioritySr'!$B$5:$T$566,'Route_Detail&amp;Reduction_Priority'!T$1,FALSE)="","",VLOOKUP($B228,'RouteDetail&amp;ReductionPrioritySr'!$B$5:$T$566,'Route_Detail&amp;Reduction_Priority'!T$1,FALSE)))</f>
        <v/>
      </c>
      <c r="U228" s="348" t="str">
        <f>IF($B228="","",IF(VLOOKUP($B228,'RouteDetail&amp;ReductionPrioritySr'!$B$5:$AT$566,'Route_Detail&amp;Reduction_Priority'!U$1,FALSE)="","",VLOOKUP($B228,'RouteDetail&amp;ReductionPrioritySr'!$B$5:$AT$566,'Route_Detail&amp;Reduction_Priority'!U$1,FALSE)))</f>
        <v>Revised</v>
      </c>
      <c r="V228" s="53" t="str">
        <f>IF($B228="","",IF(VLOOKUP($B228,'RouteDetail&amp;ReductionPrioritySr'!$B$5:$AT$566,'Route_Detail&amp;Reduction_Priority'!V$1,FALSE)=0,"",VLOOKUP($B228,'RouteDetail&amp;ReductionPrioritySr'!$B$5:$AT$566,'Route_Detail&amp;Reduction_Priority'!V$1,FALSE)))</f>
        <v>Lowest performing</v>
      </c>
      <c r="W228" s="358">
        <f>IF($B228="","",IF(VLOOKUP($B228,'RouteDetail&amp;ReductionPrioritySr'!$B$5:$AT$566,'Route_Detail&amp;Reduction_Priority'!W$1,FALSE)=0,"",VLOOKUP($B228,'RouteDetail&amp;ReductionPrioritySr'!$B$5:$AT$566,'Route_Detail&amp;Reduction_Priority'!W$1,FALSE)))</f>
        <v>42248</v>
      </c>
      <c r="X228" s="397" t="str">
        <f>IF($B228="","",IF(VLOOKUP($B228,'RouteDetail&amp;ReductionPrioritySr'!$B$5:$AT$566,'Route_Detail&amp;Reduction_Priority'!X$1,FALSE)="","",VLOOKUP($B228,'RouteDetail&amp;ReductionPrioritySr'!$B$5:$AT$566,'Route_Detail&amp;Reduction_Priority'!X$1,FALSE)))</f>
        <v>Operate fewer trips during the day.</v>
      </c>
      <c r="Y228" s="110" t="str">
        <f>IF($B228="","",IF(VLOOKUP($B228,'RouteDetail&amp;ReductionPrioritySr'!$B$5:$AT$566,'Route_Detail&amp;Reduction_Priority'!Y$1,FALSE)="","",VLOOKUP($B228,'RouteDetail&amp;ReductionPrioritySr'!$B$5:$AT$566,'Route_Detail&amp;Reduction_Priority'!Y$1,FALSE)))</f>
        <v/>
      </c>
      <c r="Z228" s="365">
        <f>IF($B228="","",IF(VLOOKUP($B228,'RouteDetail&amp;ReductionPrioritySr'!$B$5:$AT$566,'Route_Detail&amp;Reduction_Priority'!Z$1,FALSE)="","",VLOOKUP($B228,'RouteDetail&amp;ReductionPrioritySr'!$B$5:$AT$566,'Route_Detail&amp;Reduction_Priority'!Z$1,FALSE)))</f>
        <v>90</v>
      </c>
      <c r="AA228" s="365" t="str">
        <f>IF($B228="","",IF(VLOOKUP($B228,'RouteDetail&amp;ReductionPrioritySr'!$B$5:$AT$566,'Route_Detail&amp;Reduction_Priority'!AA$1,FALSE)="","",VLOOKUP($B228,'RouteDetail&amp;ReductionPrioritySr'!$B$5:$AT$566,'Route_Detail&amp;Reduction_Priority'!AA$1,FALSE)))</f>
        <v/>
      </c>
      <c r="AB228" s="365">
        <f>IF($B228="","",IF(VLOOKUP($B228,'RouteDetail&amp;ReductionPrioritySr'!$B$5:$AT$566,'Route_Detail&amp;Reduction_Priority'!AB$1,FALSE)="","",VLOOKUP($B228,'RouteDetail&amp;ReductionPrioritySr'!$B$5:$AT$566,'Route_Detail&amp;Reduction_Priority'!AB$1,FALSE)))</f>
        <v>90</v>
      </c>
      <c r="AC228" s="365" t="str">
        <f>IF($B228="","",IF(VLOOKUP($B228,'RouteDetail&amp;ReductionPrioritySr'!$B$5:$AT$566,'Route_Detail&amp;Reduction_Priority'!AC$1,FALSE)="","",VLOOKUP($B228,'RouteDetail&amp;ReductionPrioritySr'!$B$5:$AT$566,'Route_Detail&amp;Reduction_Priority'!AC$1,FALSE)))</f>
        <v/>
      </c>
      <c r="AD228" s="350" t="str">
        <f>IF($B228="","",IF(VLOOKUP($B228,'RouteDetail&amp;ReductionPrioritySr'!$B$5:$AT$566,'Route_Detail&amp;Reduction_Priority'!AD$1,FALSE)=0,"",VLOOKUP($B228,'RouteDetail&amp;ReductionPrioritySr'!$B$5:$AT$566,'Route_Detail&amp;Reduction_Priority'!AD$1,FALSE)))</f>
        <v>Before 3:00 PM</v>
      </c>
      <c r="AE228" s="397" t="str">
        <f>IF($B228="","",IF(VLOOKUP($B228,'RouteDetail&amp;ReductionPrioritySr'!$B$5:$AT$566,'Route_Detail&amp;Reduction_Priority'!AE$1,FALSE)=0,"",VLOOKUP($B228,'RouteDetail&amp;ReductionPrioritySr'!$B$5:$AT$566,'Route_Detail&amp;Reduction_Priority'!AE$1,FALSE)))</f>
        <v/>
      </c>
    </row>
    <row r="229" spans="1:31" ht="15" customHeight="1" x14ac:dyDescent="0.25">
      <c r="A229">
        <v>207</v>
      </c>
      <c r="B229" s="110" t="str">
        <f>IF(HLOOKUP($C$3,'Route by Jurisdiction'!$A$1:$AP$214,A229,FALSE)="","",HLOOKUP($C$3,'Route by Jurisdiction'!$A$1:$AP$214,A229,FALSE))</f>
        <v>916DART</v>
      </c>
      <c r="C229" s="110" t="str">
        <f>IF($B229="","",IF(VLOOKUP($B229,'RouteDetail&amp;ReductionPrioritySr'!$B$5:$T$566,'Route_Detail&amp;Reduction_Priority'!C$1,FALSE)="","",VLOOKUP($B229,'RouteDetail&amp;ReductionPrioritySr'!$B$5:$T$566,'Route_Detail&amp;Reduction_Priority'!C$1,FALSE)))</f>
        <v>916DART</v>
      </c>
      <c r="D229" s="71" t="str">
        <f>IF($B229="","",IF(VLOOKUP($B229,'RouteDetail&amp;ReductionPrioritySr'!$B$5:$T$566,'Route_Detail&amp;Reduction_Priority'!D$1,FALSE)="","",VLOOKUP($B229,'RouteDetail&amp;ReductionPrioritySr'!$B$5:$T$566,'Route_Detail&amp;Reduction_Priority'!D$1,FALSE)))</f>
        <v>Kent - Kent East Hill</v>
      </c>
      <c r="E229" s="170" t="str">
        <f>IF($B229="","",IF(VLOOKUP($B229,'RouteDetail&amp;ReductionPrioritySr'!$B$5:$T$566,'Route_Detail&amp;Reduction_Priority'!E$1,FALSE)="","",VLOOKUP($B229,'RouteDetail&amp;ReductionPrioritySr'!$B$5:$T$566,'Route_Detail&amp;Reduction_Priority'!E$1,FALSE)))</f>
        <v xml:space="preserve"> </v>
      </c>
      <c r="F229" s="162" t="str">
        <f>IF($B229="","",IF(VLOOKUP($B229,'RouteDetail&amp;ReductionPrioritySr'!$B$5:$T$566,'Route_Detail&amp;Reduction_Priority'!F$1,FALSE)="","",VLOOKUP($B229,'RouteDetail&amp;ReductionPrioritySr'!$B$5:$T$566,'Route_Detail&amp;Reduction_Priority'!F$1,FALSE)))</f>
        <v xml:space="preserve"> </v>
      </c>
      <c r="G229" s="162">
        <f>IF($B229="","",IF(VLOOKUP($B229,'RouteDetail&amp;ReductionPrioritySr'!$B$5:$T$566,'Route_Detail&amp;Reduction_Priority'!G$1,FALSE)="","",VLOOKUP($B229,'RouteDetail&amp;ReductionPrioritySr'!$B$5:$T$566,'Route_Detail&amp;Reduction_Priority'!G$1,FALSE)))</f>
        <v>18.5</v>
      </c>
      <c r="H229" s="162">
        <f>IF($B229="","",IF(VLOOKUP($B229,'RouteDetail&amp;ReductionPrioritySr'!$B$5:$T$566,'Route_Detail&amp;Reduction_Priority'!H$1,FALSE)="","",VLOOKUP($B229,'RouteDetail&amp;ReductionPrioritySr'!$B$5:$T$566,'Route_Detail&amp;Reduction_Priority'!H$1,FALSE)))</f>
        <v>4.5999999999999996</v>
      </c>
      <c r="I229" s="162" t="str">
        <f>IF($B229="","",IF(VLOOKUP($B229,'RouteDetail&amp;ReductionPrioritySr'!$B$5:$T$566,'Route_Detail&amp;Reduction_Priority'!I$1,FALSE)="","",VLOOKUP($B229,'RouteDetail&amp;ReductionPrioritySr'!$B$5:$T$566,'Route_Detail&amp;Reduction_Priority'!I$1,FALSE)))</f>
        <v xml:space="preserve"> </v>
      </c>
      <c r="J229" s="171" t="str">
        <f>IF($B229="","",IF(VLOOKUP($B229,'RouteDetail&amp;ReductionPrioritySr'!$B$5:$T$566,'Route_Detail&amp;Reduction_Priority'!J$1,FALSE)="","",VLOOKUP($B229,'RouteDetail&amp;ReductionPrioritySr'!$B$5:$T$566,'Route_Detail&amp;Reduction_Priority'!J$1,FALSE)))</f>
        <v xml:space="preserve"> </v>
      </c>
      <c r="K229" s="62" t="str">
        <f>IF($B229="","",IF(VLOOKUP($B229,'RouteDetail&amp;ReductionPrioritySr'!$B$5:$T$566,'Route_Detail&amp;Reduction_Priority'!K$1,FALSE)="","",VLOOKUP($B229,'RouteDetail&amp;ReductionPrioritySr'!$B$5:$T$566,'Route_Detail&amp;Reduction_Priority'!K$1,FALSE)))</f>
        <v>None</v>
      </c>
      <c r="L229" s="62" t="str">
        <f>IF($B229="","",IF(VLOOKUP($B229,'RouteDetail&amp;ReductionPrioritySr'!$B$5:$T$566,'Route_Detail&amp;Reduction_Priority'!L$1,FALSE)="","",VLOOKUP($B229,'RouteDetail&amp;ReductionPrioritySr'!$B$5:$T$566,'Route_Detail&amp;Reduction_Priority'!L$1,FALSE)))</f>
        <v>None</v>
      </c>
      <c r="M229" s="110" t="str">
        <f>IF($B229="","",IF(VLOOKUP($B229,'RouteDetail&amp;ReductionPrioritySr'!$B$5:$T$566,'Route_Detail&amp;Reduction_Priority'!M$1,FALSE)="","",VLOOKUP($B229,'RouteDetail&amp;ReductionPrioritySr'!$B$5:$T$566,'Route_Detail&amp;Reduction_Priority'!M$1,FALSE)))</f>
        <v/>
      </c>
      <c r="N229" s="112" t="str">
        <f>IF($B229="","",IF(VLOOKUP($B229,'RouteDetail&amp;ReductionPrioritySr'!$B$5:$T$566,'Route_Detail&amp;Reduction_Priority'!N$1,FALSE)="","",VLOOKUP($B229,'RouteDetail&amp;ReductionPrioritySr'!$B$5:$T$566,'Route_Detail&amp;Reduction_Priority'!N$1,FALSE)))</f>
        <v/>
      </c>
      <c r="O229" s="110" t="str">
        <f>IF($B229="","",IF(VLOOKUP($B229,'RouteDetail&amp;ReductionPrioritySr'!$B$5:$T$566,'Route_Detail&amp;Reduction_Priority'!O$1,FALSE)="","",VLOOKUP($B229,'RouteDetail&amp;ReductionPrioritySr'!$B$5:$T$566,'Route_Detail&amp;Reduction_Priority'!O$1,FALSE)))</f>
        <v>None</v>
      </c>
      <c r="P229" s="365" t="str">
        <f>IF($B229="","",IF(VLOOKUP($B229,'RouteDetail&amp;ReductionPrioritySr'!$B$5:$T$566,'Route_Detail&amp;Reduction_Priority'!P$1,FALSE)="","",VLOOKUP($B229,'RouteDetail&amp;ReductionPrioritySr'!$B$5:$T$566,'Route_Detail&amp;Reduction_Priority'!P$1,FALSE)))</f>
        <v>None</v>
      </c>
      <c r="Q229" s="112" t="str">
        <f>IF($B229="","",IF(VLOOKUP($B229,'RouteDetail&amp;ReductionPrioritySr'!$B$5:$T$566,'Route_Detail&amp;Reduction_Priority'!Q$1,FALSE)="","",VLOOKUP($B229,'RouteDetail&amp;ReductionPrioritySr'!$B$5:$T$566,'Route_Detail&amp;Reduction_Priority'!Q$1,FALSE)))</f>
        <v>None</v>
      </c>
      <c r="R229" s="110" t="str">
        <f>IF($B229="","",IF(VLOOKUP($B229,'RouteDetail&amp;ReductionPrioritySr'!$B$5:$T$566,'Route_Detail&amp;Reduction_Priority'!R$1,FALSE)="","",VLOOKUP($B229,'RouteDetail&amp;ReductionPrioritySr'!$B$5:$T$566,'Route_Detail&amp;Reduction_Priority'!R$1,FALSE)))</f>
        <v/>
      </c>
      <c r="S229" s="365">
        <f>IF($B229="","",IF(VLOOKUP($B229,'RouteDetail&amp;ReductionPrioritySr'!$B$5:$T$566,'Route_Detail&amp;Reduction_Priority'!S$1,FALSE)="","",VLOOKUP($B229,'RouteDetail&amp;ReductionPrioritySr'!$B$5:$T$566,'Route_Detail&amp;Reduction_Priority'!S$1,FALSE)))</f>
        <v>3</v>
      </c>
      <c r="T229" s="363" t="str">
        <f>IF($B229="","",IF(VLOOKUP($B229,'RouteDetail&amp;ReductionPrioritySr'!$B$5:$T$566,'Route_Detail&amp;Reduction_Priority'!T$1,FALSE)="","",VLOOKUP($B229,'RouteDetail&amp;ReductionPrioritySr'!$B$5:$T$566,'Route_Detail&amp;Reduction_Priority'!T$1,FALSE)))</f>
        <v/>
      </c>
      <c r="U229" s="348" t="str">
        <f>IF($B229="","",IF(VLOOKUP($B229,'RouteDetail&amp;ReductionPrioritySr'!$B$5:$AT$566,'Route_Detail&amp;Reduction_Priority'!U$1,FALSE)="","",VLOOKUP($B229,'RouteDetail&amp;ReductionPrioritySr'!$B$5:$AT$566,'Route_Detail&amp;Reduction_Priority'!U$1,FALSE)))</f>
        <v>Deleted</v>
      </c>
      <c r="V229" s="53" t="str">
        <f>IF($B229="","",IF(VLOOKUP($B229,'RouteDetail&amp;ReductionPrioritySr'!$B$5:$AT$566,'Route_Detail&amp;Reduction_Priority'!V$1,FALSE)=0,"",VLOOKUP($B229,'RouteDetail&amp;ReductionPrioritySr'!$B$5:$AT$566,'Route_Detail&amp;Reduction_Priority'!V$1,FALSE)))</f>
        <v>Restructure</v>
      </c>
      <c r="W229" s="358">
        <f>IF($B229="","",IF(VLOOKUP($B229,'RouteDetail&amp;ReductionPrioritySr'!$B$5:$AT$566,'Route_Detail&amp;Reduction_Priority'!W$1,FALSE)=0,"",VLOOKUP($B229,'RouteDetail&amp;ReductionPrioritySr'!$B$5:$AT$566,'Route_Detail&amp;Reduction_Priority'!W$1,FALSE)))</f>
        <v>42036</v>
      </c>
      <c r="X229" s="397" t="str">
        <f>IF($B229="","",IF(VLOOKUP($B229,'RouteDetail&amp;ReductionPrioritySr'!$B$5:$AT$566,'Route_Detail&amp;Reduction_Priority'!X$1,FALSE)="","",VLOOKUP($B229,'RouteDetail&amp;ReductionPrioritySr'!$B$5:$AT$566,'Route_Detail&amp;Reduction_Priority'!X$1,FALSE)))</f>
        <v>Delete</v>
      </c>
      <c r="Y229" s="110" t="str">
        <f>IF($B229="","",IF(VLOOKUP($B229,'RouteDetail&amp;ReductionPrioritySr'!$B$5:$AT$566,'Route_Detail&amp;Reduction_Priority'!Y$1,FALSE)="","",VLOOKUP($B229,'RouteDetail&amp;ReductionPrioritySr'!$B$5:$AT$566,'Route_Detail&amp;Reduction_Priority'!Y$1,FALSE)))</f>
        <v/>
      </c>
      <c r="Z229" s="365" t="str">
        <f>IF($B229="","",IF(VLOOKUP($B229,'RouteDetail&amp;ReductionPrioritySr'!$B$5:$AT$566,'Route_Detail&amp;Reduction_Priority'!Z$1,FALSE)="","",VLOOKUP($B229,'RouteDetail&amp;ReductionPrioritySr'!$B$5:$AT$566,'Route_Detail&amp;Reduction_Priority'!Z$1,FALSE)))</f>
        <v/>
      </c>
      <c r="AA229" s="365" t="str">
        <f>IF($B229="","",IF(VLOOKUP($B229,'RouteDetail&amp;ReductionPrioritySr'!$B$5:$AT$566,'Route_Detail&amp;Reduction_Priority'!AA$1,FALSE)="","",VLOOKUP($B229,'RouteDetail&amp;ReductionPrioritySr'!$B$5:$AT$566,'Route_Detail&amp;Reduction_Priority'!AA$1,FALSE)))</f>
        <v/>
      </c>
      <c r="AB229" s="365" t="str">
        <f>IF($B229="","",IF(VLOOKUP($B229,'RouteDetail&amp;ReductionPrioritySr'!$B$5:$AT$566,'Route_Detail&amp;Reduction_Priority'!AB$1,FALSE)="","",VLOOKUP($B229,'RouteDetail&amp;ReductionPrioritySr'!$B$5:$AT$566,'Route_Detail&amp;Reduction_Priority'!AB$1,FALSE)))</f>
        <v/>
      </c>
      <c r="AC229" s="365" t="str">
        <f>IF($B229="","",IF(VLOOKUP($B229,'RouteDetail&amp;ReductionPrioritySr'!$B$5:$AT$566,'Route_Detail&amp;Reduction_Priority'!AC$1,FALSE)="","",VLOOKUP($B229,'RouteDetail&amp;ReductionPrioritySr'!$B$5:$AT$566,'Route_Detail&amp;Reduction_Priority'!AC$1,FALSE)))</f>
        <v/>
      </c>
      <c r="AD229" s="350" t="str">
        <f>IF($B229="","",IF(VLOOKUP($B229,'RouteDetail&amp;ReductionPrioritySr'!$B$5:$AT$566,'Route_Detail&amp;Reduction_Priority'!AD$1,FALSE)=0,"",VLOOKUP($B229,'RouteDetail&amp;ReductionPrioritySr'!$B$5:$AT$566,'Route_Detail&amp;Reduction_Priority'!AD$1,FALSE)))</f>
        <v/>
      </c>
      <c r="AE229" s="397" t="str">
        <f>IF($B229="","",IF(VLOOKUP($B229,'RouteDetail&amp;ReductionPrioritySr'!$B$5:$AT$566,'Route_Detail&amp;Reduction_Priority'!AE$1,FALSE)=0,"",VLOOKUP($B229,'RouteDetail&amp;ReductionPrioritySr'!$B$5:$AT$566,'Route_Detail&amp;Reduction_Priority'!AE$1,FALSE)))</f>
        <v>In downtown Kent, use revised Route 914.
In Kent’s East Hill area, use revised routes 164 or 168, or Route 169 (unchanged).</v>
      </c>
    </row>
    <row r="230" spans="1:31" ht="15" customHeight="1" x14ac:dyDescent="0.25">
      <c r="A230">
        <v>208</v>
      </c>
      <c r="B230" s="110" t="str">
        <f>IF(HLOOKUP($C$3,'Route by Jurisdiction'!$A$1:$AP$214,A230,FALSE)="","",HLOOKUP($C$3,'Route by Jurisdiction'!$A$1:$AP$214,A230,FALSE))</f>
        <v>917DART</v>
      </c>
      <c r="C230" s="110" t="str">
        <f>IF($B230="","",IF(VLOOKUP($B230,'RouteDetail&amp;ReductionPrioritySr'!$B$5:$T$566,'Route_Detail&amp;Reduction_Priority'!C$1,FALSE)="","",VLOOKUP($B230,'RouteDetail&amp;ReductionPrioritySr'!$B$5:$T$566,'Route_Detail&amp;Reduction_Priority'!C$1,FALSE)))</f>
        <v>917DART</v>
      </c>
      <c r="D230" s="71" t="str">
        <f>IF($B230="","",IF(VLOOKUP($B230,'RouteDetail&amp;ReductionPrioritySr'!$B$5:$T$566,'Route_Detail&amp;Reduction_Priority'!D$1,FALSE)="","",VLOOKUP($B230,'RouteDetail&amp;ReductionPrioritySr'!$B$5:$T$566,'Route_Detail&amp;Reduction_Priority'!D$1,FALSE)))</f>
        <v>Pacific - Auburn</v>
      </c>
      <c r="E230" s="170">
        <f>IF($B230="","",IF(VLOOKUP($B230,'RouteDetail&amp;ReductionPrioritySr'!$B$5:$T$566,'Route_Detail&amp;Reduction_Priority'!E$1,FALSE)="","",VLOOKUP($B230,'RouteDetail&amp;ReductionPrioritySr'!$B$5:$T$566,'Route_Detail&amp;Reduction_Priority'!E$1,FALSE)))</f>
        <v>11.6</v>
      </c>
      <c r="F230" s="162">
        <f>IF($B230="","",IF(VLOOKUP($B230,'RouteDetail&amp;ReductionPrioritySr'!$B$5:$T$566,'Route_Detail&amp;Reduction_Priority'!F$1,FALSE)="","",VLOOKUP($B230,'RouteDetail&amp;ReductionPrioritySr'!$B$5:$T$566,'Route_Detail&amp;Reduction_Priority'!F$1,FALSE)))</f>
        <v>2.2000000000000002</v>
      </c>
      <c r="G230" s="162">
        <f>IF($B230="","",IF(VLOOKUP($B230,'RouteDetail&amp;ReductionPrioritySr'!$B$5:$T$566,'Route_Detail&amp;Reduction_Priority'!G$1,FALSE)="","",VLOOKUP($B230,'RouteDetail&amp;ReductionPrioritySr'!$B$5:$T$566,'Route_Detail&amp;Reduction_Priority'!G$1,FALSE)))</f>
        <v>11.1</v>
      </c>
      <c r="H230" s="162">
        <f>IF($B230="","",IF(VLOOKUP($B230,'RouteDetail&amp;ReductionPrioritySr'!$B$5:$T$566,'Route_Detail&amp;Reduction_Priority'!H$1,FALSE)="","",VLOOKUP($B230,'RouteDetail&amp;ReductionPrioritySr'!$B$5:$T$566,'Route_Detail&amp;Reduction_Priority'!H$1,FALSE)))</f>
        <v>2.7</v>
      </c>
      <c r="I230" s="162" t="str">
        <f>IF($B230="","",IF(VLOOKUP($B230,'RouteDetail&amp;ReductionPrioritySr'!$B$5:$T$566,'Route_Detail&amp;Reduction_Priority'!I$1,FALSE)="","",VLOOKUP($B230,'RouteDetail&amp;ReductionPrioritySr'!$B$5:$T$566,'Route_Detail&amp;Reduction_Priority'!I$1,FALSE)))</f>
        <v xml:space="preserve"> </v>
      </c>
      <c r="J230" s="171" t="str">
        <f>IF($B230="","",IF(VLOOKUP($B230,'RouteDetail&amp;ReductionPrioritySr'!$B$5:$T$566,'Route_Detail&amp;Reduction_Priority'!J$1,FALSE)="","",VLOOKUP($B230,'RouteDetail&amp;ReductionPrioritySr'!$B$5:$T$566,'Route_Detail&amp;Reduction_Priority'!J$1,FALSE)))</f>
        <v xml:space="preserve"> </v>
      </c>
      <c r="K230" s="62">
        <f>IF($B230="","",IF(VLOOKUP($B230,'RouteDetail&amp;ReductionPrioritySr'!$B$5:$T$566,'Route_Detail&amp;Reduction_Priority'!K$1,FALSE)="","",VLOOKUP($B230,'RouteDetail&amp;ReductionPrioritySr'!$B$5:$T$566,'Route_Detail&amp;Reduction_Priority'!K$1,FALSE)))</f>
        <v>74</v>
      </c>
      <c r="L230" s="62" t="str">
        <f>IF($B230="","",IF(VLOOKUP($B230,'RouteDetail&amp;ReductionPrioritySr'!$B$5:$T$566,'Route_Detail&amp;Reduction_Priority'!L$1,FALSE)="","",VLOOKUP($B230,'RouteDetail&amp;ReductionPrioritySr'!$B$5:$T$566,'Route_Detail&amp;Reduction_Priority'!L$1,FALSE)))</f>
        <v>Local</v>
      </c>
      <c r="M230" s="110" t="str">
        <f>IF($B230="","",IF(VLOOKUP($B230,'RouteDetail&amp;ReductionPrioritySr'!$B$5:$T$566,'Route_Detail&amp;Reduction_Priority'!M$1,FALSE)="","",VLOOKUP($B230,'RouteDetail&amp;ReductionPrioritySr'!$B$5:$T$566,'Route_Detail&amp;Reduction_Priority'!M$1,FALSE)))</f>
        <v/>
      </c>
      <c r="N230" s="112" t="str">
        <f>IF($B230="","",IF(VLOOKUP($B230,'RouteDetail&amp;ReductionPrioritySr'!$B$5:$T$566,'Route_Detail&amp;Reduction_Priority'!N$1,FALSE)="","",VLOOKUP($B230,'RouteDetail&amp;ReductionPrioritySr'!$B$5:$T$566,'Route_Detail&amp;Reduction_Priority'!N$1,FALSE)))</f>
        <v/>
      </c>
      <c r="O230" s="110" t="str">
        <f>IF($B230="","",IF(VLOOKUP($B230,'RouteDetail&amp;ReductionPrioritySr'!$B$5:$T$566,'Route_Detail&amp;Reduction_Priority'!O$1,FALSE)="","",VLOOKUP($B230,'RouteDetail&amp;ReductionPrioritySr'!$B$5:$T$566,'Route_Detail&amp;Reduction_Priority'!O$1,FALSE)))</f>
        <v>Below</v>
      </c>
      <c r="P230" s="365" t="str">
        <f>IF($B230="","",IF(VLOOKUP($B230,'RouteDetail&amp;ReductionPrioritySr'!$B$5:$T$566,'Route_Detail&amp;Reduction_Priority'!P$1,FALSE)="","",VLOOKUP($B230,'RouteDetail&amp;ReductionPrioritySr'!$B$5:$T$566,'Route_Detail&amp;Reduction_Priority'!P$1,FALSE)))</f>
        <v>Below</v>
      </c>
      <c r="Q230" s="112" t="str">
        <f>IF($B230="","",IF(VLOOKUP($B230,'RouteDetail&amp;ReductionPrioritySr'!$B$5:$T$566,'Route_Detail&amp;Reduction_Priority'!Q$1,FALSE)="","",VLOOKUP($B230,'RouteDetail&amp;ReductionPrioritySr'!$B$5:$T$566,'Route_Detail&amp;Reduction_Priority'!Q$1,FALSE)))</f>
        <v>At</v>
      </c>
      <c r="R230" s="110">
        <f>IF($B230="","",IF(VLOOKUP($B230,'RouteDetail&amp;ReductionPrioritySr'!$B$5:$T$566,'Route_Detail&amp;Reduction_Priority'!R$1,FALSE)="","",VLOOKUP($B230,'RouteDetail&amp;ReductionPrioritySr'!$B$5:$T$566,'Route_Detail&amp;Reduction_Priority'!R$1,FALSE)))</f>
        <v>4</v>
      </c>
      <c r="S230" s="365">
        <f>IF($B230="","",IF(VLOOKUP($B230,'RouteDetail&amp;ReductionPrioritySr'!$B$5:$T$566,'Route_Detail&amp;Reduction_Priority'!S$1,FALSE)="","",VLOOKUP($B230,'RouteDetail&amp;ReductionPrioritySr'!$B$5:$T$566,'Route_Detail&amp;Reduction_Priority'!S$1,FALSE)))</f>
        <v>4</v>
      </c>
      <c r="T230" s="363" t="str">
        <f>IF($B230="","",IF(VLOOKUP($B230,'RouteDetail&amp;ReductionPrioritySr'!$B$5:$T$566,'Route_Detail&amp;Reduction_Priority'!T$1,FALSE)="","",VLOOKUP($B230,'RouteDetail&amp;ReductionPrioritySr'!$B$5:$T$566,'Route_Detail&amp;Reduction_Priority'!T$1,FALSE)))</f>
        <v>-</v>
      </c>
      <c r="U230" s="348" t="str">
        <f>IF($B230="","",IF(VLOOKUP($B230,'RouteDetail&amp;ReductionPrioritySr'!$B$5:$AT$566,'Route_Detail&amp;Reduction_Priority'!U$1,FALSE)="","",VLOOKUP($B230,'RouteDetail&amp;ReductionPrioritySr'!$B$5:$AT$566,'Route_Detail&amp;Reduction_Priority'!U$1,FALSE)))</f>
        <v>Unchanged</v>
      </c>
      <c r="V230" s="53" t="str">
        <f>IF($B230="","",IF(VLOOKUP($B230,'RouteDetail&amp;ReductionPrioritySr'!$B$5:$AT$566,'Route_Detail&amp;Reduction_Priority'!V$1,FALSE)=0,"",VLOOKUP($B230,'RouteDetail&amp;ReductionPrioritySr'!$B$5:$AT$566,'Route_Detail&amp;Reduction_Priority'!V$1,FALSE)))</f>
        <v/>
      </c>
      <c r="W230" s="358">
        <f>IF($B230="","",IF(VLOOKUP($B230,'RouteDetail&amp;ReductionPrioritySr'!$B$5:$AT$566,'Route_Detail&amp;Reduction_Priority'!W$1,FALSE)=0,"",VLOOKUP($B230,'RouteDetail&amp;ReductionPrioritySr'!$B$5:$AT$566,'Route_Detail&amp;Reduction_Priority'!W$1,FALSE)))</f>
        <v>42248</v>
      </c>
      <c r="X230" s="397" t="str">
        <f>IF($B230="","",IF(VLOOKUP($B230,'RouteDetail&amp;ReductionPrioritySr'!$B$5:$AT$566,'Route_Detail&amp;Reduction_Priority'!X$1,FALSE)="","",VLOOKUP($B230,'RouteDetail&amp;ReductionPrioritySr'!$B$5:$AT$566,'Route_Detail&amp;Reduction_Priority'!X$1,FALSE)))</f>
        <v>Unchanged</v>
      </c>
      <c r="Y230" s="110">
        <f>IF($B230="","",IF(VLOOKUP($B230,'RouteDetail&amp;ReductionPrioritySr'!$B$5:$AT$566,'Route_Detail&amp;Reduction_Priority'!Y$1,FALSE)="","",VLOOKUP($B230,'RouteDetail&amp;ReductionPrioritySr'!$B$5:$AT$566,'Route_Detail&amp;Reduction_Priority'!Y$1,FALSE)))</f>
        <v>60</v>
      </c>
      <c r="Z230" s="365">
        <f>IF($B230="","",IF(VLOOKUP($B230,'RouteDetail&amp;ReductionPrioritySr'!$B$5:$AT$566,'Route_Detail&amp;Reduction_Priority'!Z$1,FALSE)="","",VLOOKUP($B230,'RouteDetail&amp;ReductionPrioritySr'!$B$5:$AT$566,'Route_Detail&amp;Reduction_Priority'!Z$1,FALSE)))</f>
        <v>60</v>
      </c>
      <c r="AA230" s="365" t="str">
        <f>IF($B230="","",IF(VLOOKUP($B230,'RouteDetail&amp;ReductionPrioritySr'!$B$5:$AT$566,'Route_Detail&amp;Reduction_Priority'!AA$1,FALSE)="","",VLOOKUP($B230,'RouteDetail&amp;ReductionPrioritySr'!$B$5:$AT$566,'Route_Detail&amp;Reduction_Priority'!AA$1,FALSE)))</f>
        <v/>
      </c>
      <c r="AB230" s="365">
        <f>IF($B230="","",IF(VLOOKUP($B230,'RouteDetail&amp;ReductionPrioritySr'!$B$5:$AT$566,'Route_Detail&amp;Reduction_Priority'!AB$1,FALSE)="","",VLOOKUP($B230,'RouteDetail&amp;ReductionPrioritySr'!$B$5:$AT$566,'Route_Detail&amp;Reduction_Priority'!AB$1,FALSE)))</f>
        <v>60</v>
      </c>
      <c r="AC230" s="365" t="str">
        <f>IF($B230="","",IF(VLOOKUP($B230,'RouteDetail&amp;ReductionPrioritySr'!$B$5:$AT$566,'Route_Detail&amp;Reduction_Priority'!AC$1,FALSE)="","",VLOOKUP($B230,'RouteDetail&amp;ReductionPrioritySr'!$B$5:$AT$566,'Route_Detail&amp;Reduction_Priority'!AC$1,FALSE)))</f>
        <v/>
      </c>
      <c r="AD230" s="350" t="str">
        <f>IF($B230="","",IF(VLOOKUP($B230,'RouteDetail&amp;ReductionPrioritySr'!$B$5:$AT$566,'Route_Detail&amp;Reduction_Priority'!AD$1,FALSE)=0,"",VLOOKUP($B230,'RouteDetail&amp;ReductionPrioritySr'!$B$5:$AT$566,'Route_Detail&amp;Reduction_Priority'!AD$1,FALSE)))</f>
        <v>Before 6:00 PM</v>
      </c>
      <c r="AE230" s="397" t="str">
        <f>IF($B230="","",IF(VLOOKUP($B230,'RouteDetail&amp;ReductionPrioritySr'!$B$5:$AT$566,'Route_Detail&amp;Reduction_Priority'!AE$1,FALSE)=0,"",VLOOKUP($B230,'RouteDetail&amp;ReductionPrioritySr'!$B$5:$AT$566,'Route_Detail&amp;Reduction_Priority'!AE$1,FALSE)))</f>
        <v/>
      </c>
    </row>
    <row r="231" spans="1:31" ht="15" customHeight="1" x14ac:dyDescent="0.25">
      <c r="A231">
        <v>209</v>
      </c>
      <c r="B231" s="110" t="str">
        <f>IF(HLOOKUP($C$3,'Route by Jurisdiction'!$A$1:$AP$214,A231,FALSE)="","",HLOOKUP($C$3,'Route by Jurisdiction'!$A$1:$AP$214,A231,FALSE))</f>
        <v>919DART</v>
      </c>
      <c r="C231" s="110" t="str">
        <f>IF($B231="","",IF(VLOOKUP($B231,'RouteDetail&amp;ReductionPrioritySr'!$B$5:$T$566,'Route_Detail&amp;Reduction_Priority'!C$1,FALSE)="","",VLOOKUP($B231,'RouteDetail&amp;ReductionPrioritySr'!$B$5:$T$566,'Route_Detail&amp;Reduction_Priority'!C$1,FALSE)))</f>
        <v>919DART</v>
      </c>
      <c r="D231" s="71" t="str">
        <f>IF($B231="","",IF(VLOOKUP($B231,'RouteDetail&amp;ReductionPrioritySr'!$B$5:$T$566,'Route_Detail&amp;Reduction_Priority'!D$1,FALSE)="","",VLOOKUP($B231,'RouteDetail&amp;ReductionPrioritySr'!$B$5:$T$566,'Route_Detail&amp;Reduction_Priority'!D$1,FALSE)))</f>
        <v>SE Auburn - Auburn P&amp;R</v>
      </c>
      <c r="E231" s="170" t="str">
        <f>IF($B231="","",IF(VLOOKUP($B231,'RouteDetail&amp;ReductionPrioritySr'!$B$5:$T$566,'Route_Detail&amp;Reduction_Priority'!E$1,FALSE)="","",VLOOKUP($B231,'RouteDetail&amp;ReductionPrioritySr'!$B$5:$T$566,'Route_Detail&amp;Reduction_Priority'!E$1,FALSE)))</f>
        <v xml:space="preserve"> </v>
      </c>
      <c r="F231" s="162" t="str">
        <f>IF($B231="","",IF(VLOOKUP($B231,'RouteDetail&amp;ReductionPrioritySr'!$B$5:$T$566,'Route_Detail&amp;Reduction_Priority'!F$1,FALSE)="","",VLOOKUP($B231,'RouteDetail&amp;ReductionPrioritySr'!$B$5:$T$566,'Route_Detail&amp;Reduction_Priority'!F$1,FALSE)))</f>
        <v xml:space="preserve"> </v>
      </c>
      <c r="G231" s="162">
        <f>IF($B231="","",IF(VLOOKUP($B231,'RouteDetail&amp;ReductionPrioritySr'!$B$5:$T$566,'Route_Detail&amp;Reduction_Priority'!G$1,FALSE)="","",VLOOKUP($B231,'RouteDetail&amp;ReductionPrioritySr'!$B$5:$T$566,'Route_Detail&amp;Reduction_Priority'!G$1,FALSE)))</f>
        <v>14.4</v>
      </c>
      <c r="H231" s="162">
        <f>IF($B231="","",IF(VLOOKUP($B231,'RouteDetail&amp;ReductionPrioritySr'!$B$5:$T$566,'Route_Detail&amp;Reduction_Priority'!H$1,FALSE)="","",VLOOKUP($B231,'RouteDetail&amp;ReductionPrioritySr'!$B$5:$T$566,'Route_Detail&amp;Reduction_Priority'!H$1,FALSE)))</f>
        <v>2.5</v>
      </c>
      <c r="I231" s="162" t="str">
        <f>IF($B231="","",IF(VLOOKUP($B231,'RouteDetail&amp;ReductionPrioritySr'!$B$5:$T$566,'Route_Detail&amp;Reduction_Priority'!I$1,FALSE)="","",VLOOKUP($B231,'RouteDetail&amp;ReductionPrioritySr'!$B$5:$T$566,'Route_Detail&amp;Reduction_Priority'!I$1,FALSE)))</f>
        <v xml:space="preserve"> </v>
      </c>
      <c r="J231" s="171" t="str">
        <f>IF($B231="","",IF(VLOOKUP($B231,'RouteDetail&amp;ReductionPrioritySr'!$B$5:$T$566,'Route_Detail&amp;Reduction_Priority'!J$1,FALSE)="","",VLOOKUP($B231,'RouteDetail&amp;ReductionPrioritySr'!$B$5:$T$566,'Route_Detail&amp;Reduction_Priority'!J$1,FALSE)))</f>
        <v xml:space="preserve"> </v>
      </c>
      <c r="K231" s="62" t="str">
        <f>IF($B231="","",IF(VLOOKUP($B231,'RouteDetail&amp;ReductionPrioritySr'!$B$5:$T$566,'Route_Detail&amp;Reduction_Priority'!K$1,FALSE)="","",VLOOKUP($B231,'RouteDetail&amp;ReductionPrioritySr'!$B$5:$T$566,'Route_Detail&amp;Reduction_Priority'!K$1,FALSE)))</f>
        <v>None</v>
      </c>
      <c r="L231" s="62" t="str">
        <f>IF($B231="","",IF(VLOOKUP($B231,'RouteDetail&amp;ReductionPrioritySr'!$B$5:$T$566,'Route_Detail&amp;Reduction_Priority'!L$1,FALSE)="","",VLOOKUP($B231,'RouteDetail&amp;ReductionPrioritySr'!$B$5:$T$566,'Route_Detail&amp;Reduction_Priority'!L$1,FALSE)))</f>
        <v>None</v>
      </c>
      <c r="M231" s="110" t="str">
        <f>IF($B231="","",IF(VLOOKUP($B231,'RouteDetail&amp;ReductionPrioritySr'!$B$5:$T$566,'Route_Detail&amp;Reduction_Priority'!M$1,FALSE)="","",VLOOKUP($B231,'RouteDetail&amp;ReductionPrioritySr'!$B$5:$T$566,'Route_Detail&amp;Reduction_Priority'!M$1,FALSE)))</f>
        <v/>
      </c>
      <c r="N231" s="112" t="str">
        <f>IF($B231="","",IF(VLOOKUP($B231,'RouteDetail&amp;ReductionPrioritySr'!$B$5:$T$566,'Route_Detail&amp;Reduction_Priority'!N$1,FALSE)="","",VLOOKUP($B231,'RouteDetail&amp;ReductionPrioritySr'!$B$5:$T$566,'Route_Detail&amp;Reduction_Priority'!N$1,FALSE)))</f>
        <v/>
      </c>
      <c r="O231" s="110" t="str">
        <f>IF($B231="","",IF(VLOOKUP($B231,'RouteDetail&amp;ReductionPrioritySr'!$B$5:$T$566,'Route_Detail&amp;Reduction_Priority'!O$1,FALSE)="","",VLOOKUP($B231,'RouteDetail&amp;ReductionPrioritySr'!$B$5:$T$566,'Route_Detail&amp;Reduction_Priority'!O$1,FALSE)))</f>
        <v>None</v>
      </c>
      <c r="P231" s="365" t="str">
        <f>IF($B231="","",IF(VLOOKUP($B231,'RouteDetail&amp;ReductionPrioritySr'!$B$5:$T$566,'Route_Detail&amp;Reduction_Priority'!P$1,FALSE)="","",VLOOKUP($B231,'RouteDetail&amp;ReductionPrioritySr'!$B$5:$T$566,'Route_Detail&amp;Reduction_Priority'!P$1,FALSE)))</f>
        <v>None</v>
      </c>
      <c r="Q231" s="112" t="str">
        <f>IF($B231="","",IF(VLOOKUP($B231,'RouteDetail&amp;ReductionPrioritySr'!$B$5:$T$566,'Route_Detail&amp;Reduction_Priority'!Q$1,FALSE)="","",VLOOKUP($B231,'RouteDetail&amp;ReductionPrioritySr'!$B$5:$T$566,'Route_Detail&amp;Reduction_Priority'!Q$1,FALSE)))</f>
        <v>None</v>
      </c>
      <c r="R231" s="110" t="str">
        <f>IF($B231="","",IF(VLOOKUP($B231,'RouteDetail&amp;ReductionPrioritySr'!$B$5:$T$566,'Route_Detail&amp;Reduction_Priority'!R$1,FALSE)="","",VLOOKUP($B231,'RouteDetail&amp;ReductionPrioritySr'!$B$5:$T$566,'Route_Detail&amp;Reduction_Priority'!R$1,FALSE)))</f>
        <v/>
      </c>
      <c r="S231" s="365">
        <f>IF($B231="","",IF(VLOOKUP($B231,'RouteDetail&amp;ReductionPrioritySr'!$B$5:$T$566,'Route_Detail&amp;Reduction_Priority'!S$1,FALSE)="","",VLOOKUP($B231,'RouteDetail&amp;ReductionPrioritySr'!$B$5:$T$566,'Route_Detail&amp;Reduction_Priority'!S$1,FALSE)))</f>
        <v>1</v>
      </c>
      <c r="T231" s="363" t="str">
        <f>IF($B231="","",IF(VLOOKUP($B231,'RouteDetail&amp;ReductionPrioritySr'!$B$5:$T$566,'Route_Detail&amp;Reduction_Priority'!T$1,FALSE)="","",VLOOKUP($B231,'RouteDetail&amp;ReductionPrioritySr'!$B$5:$T$566,'Route_Detail&amp;Reduction_Priority'!T$1,FALSE)))</f>
        <v/>
      </c>
      <c r="U231" s="348" t="str">
        <f>IF($B231="","",IF(VLOOKUP($B231,'RouteDetail&amp;ReductionPrioritySr'!$B$5:$AT$566,'Route_Detail&amp;Reduction_Priority'!U$1,FALSE)="","",VLOOKUP($B231,'RouteDetail&amp;ReductionPrioritySr'!$B$5:$AT$566,'Route_Detail&amp;Reduction_Priority'!U$1,FALSE)))</f>
        <v>Deleted</v>
      </c>
      <c r="V231" s="53" t="str">
        <f>IF($B231="","",IF(VLOOKUP($B231,'RouteDetail&amp;ReductionPrioritySr'!$B$5:$AT$566,'Route_Detail&amp;Reduction_Priority'!V$1,FALSE)=0,"",VLOOKUP($B231,'RouteDetail&amp;ReductionPrioritySr'!$B$5:$AT$566,'Route_Detail&amp;Reduction_Priority'!V$1,FALSE)))</f>
        <v>Lowest performing</v>
      </c>
      <c r="W231" s="358">
        <f>IF($B231="","",IF(VLOOKUP($B231,'RouteDetail&amp;ReductionPrioritySr'!$B$5:$AT$566,'Route_Detail&amp;Reduction_Priority'!W$1,FALSE)=0,"",VLOOKUP($B231,'RouteDetail&amp;ReductionPrioritySr'!$B$5:$AT$566,'Route_Detail&amp;Reduction_Priority'!W$1,FALSE)))</f>
        <v>41883</v>
      </c>
      <c r="X231" s="397" t="str">
        <f>IF($B231="","",IF(VLOOKUP($B231,'RouteDetail&amp;ReductionPrioritySr'!$B$5:$AT$566,'Route_Detail&amp;Reduction_Priority'!X$1,FALSE)="","",VLOOKUP($B231,'RouteDetail&amp;ReductionPrioritySr'!$B$5:$AT$566,'Route_Detail&amp;Reduction_Priority'!X$1,FALSE)))</f>
        <v>Delete</v>
      </c>
      <c r="Y231" s="110" t="str">
        <f>IF($B231="","",IF(VLOOKUP($B231,'RouteDetail&amp;ReductionPrioritySr'!$B$5:$AT$566,'Route_Detail&amp;Reduction_Priority'!Y$1,FALSE)="","",VLOOKUP($B231,'RouteDetail&amp;ReductionPrioritySr'!$B$5:$AT$566,'Route_Detail&amp;Reduction_Priority'!Y$1,FALSE)))</f>
        <v/>
      </c>
      <c r="Z231" s="365" t="str">
        <f>IF($B231="","",IF(VLOOKUP($B231,'RouteDetail&amp;ReductionPrioritySr'!$B$5:$AT$566,'Route_Detail&amp;Reduction_Priority'!Z$1,FALSE)="","",VLOOKUP($B231,'RouteDetail&amp;ReductionPrioritySr'!$B$5:$AT$566,'Route_Detail&amp;Reduction_Priority'!Z$1,FALSE)))</f>
        <v/>
      </c>
      <c r="AA231" s="365" t="str">
        <f>IF($B231="","",IF(VLOOKUP($B231,'RouteDetail&amp;ReductionPrioritySr'!$B$5:$AT$566,'Route_Detail&amp;Reduction_Priority'!AA$1,FALSE)="","",VLOOKUP($B231,'RouteDetail&amp;ReductionPrioritySr'!$B$5:$AT$566,'Route_Detail&amp;Reduction_Priority'!AA$1,FALSE)))</f>
        <v/>
      </c>
      <c r="AB231" s="365" t="str">
        <f>IF($B231="","",IF(VLOOKUP($B231,'RouteDetail&amp;ReductionPrioritySr'!$B$5:$AT$566,'Route_Detail&amp;Reduction_Priority'!AB$1,FALSE)="","",VLOOKUP($B231,'RouteDetail&amp;ReductionPrioritySr'!$B$5:$AT$566,'Route_Detail&amp;Reduction_Priority'!AB$1,FALSE)))</f>
        <v/>
      </c>
      <c r="AC231" s="365" t="str">
        <f>IF($B231="","",IF(VLOOKUP($B231,'RouteDetail&amp;ReductionPrioritySr'!$B$5:$AT$566,'Route_Detail&amp;Reduction_Priority'!AC$1,FALSE)="","",VLOOKUP($B231,'RouteDetail&amp;ReductionPrioritySr'!$B$5:$AT$566,'Route_Detail&amp;Reduction_Priority'!AC$1,FALSE)))</f>
        <v/>
      </c>
      <c r="AD231" s="350" t="str">
        <f>IF($B231="","",IF(VLOOKUP($B231,'RouteDetail&amp;ReductionPrioritySr'!$B$5:$AT$566,'Route_Detail&amp;Reduction_Priority'!AD$1,FALSE)=0,"",VLOOKUP($B231,'RouteDetail&amp;ReductionPrioritySr'!$B$5:$AT$566,'Route_Detail&amp;Reduction_Priority'!AD$1,FALSE)))</f>
        <v/>
      </c>
      <c r="AE231" s="397" t="str">
        <f>IF($B231="","",IF(VLOOKUP($B231,'RouteDetail&amp;ReductionPrioritySr'!$B$5:$AT$566,'Route_Detail&amp;Reduction_Priority'!AE$1,FALSE)=0,"",VLOOKUP($B231,'RouteDetail&amp;ReductionPrioritySr'!$B$5:$AT$566,'Route_Detail&amp;Reduction_Priority'!AE$1,FALSE)))</f>
        <v>South of Auburn Station, use revised routes 186 or 915.
North of Auburn Station, use revised Route 180.</v>
      </c>
    </row>
    <row r="232" spans="1:31" ht="15" customHeight="1" x14ac:dyDescent="0.25">
      <c r="A232">
        <v>210</v>
      </c>
      <c r="B232" s="110" t="str">
        <f>IF(HLOOKUP($C$3,'Route by Jurisdiction'!$A$1:$AP$214,A232,FALSE)="","",HLOOKUP($C$3,'Route by Jurisdiction'!$A$1:$AP$214,A232,FALSE))</f>
        <v>927DART</v>
      </c>
      <c r="C232" s="110" t="str">
        <f>IF($B232="","",IF(VLOOKUP($B232,'RouteDetail&amp;ReductionPrioritySr'!$B$5:$T$566,'Route_Detail&amp;Reduction_Priority'!C$1,FALSE)="","",VLOOKUP($B232,'RouteDetail&amp;ReductionPrioritySr'!$B$5:$T$566,'Route_Detail&amp;Reduction_Priority'!C$1,FALSE)))</f>
        <v>927DART</v>
      </c>
      <c r="D232" s="71" t="str">
        <f>IF($B232="","",IF(VLOOKUP($B232,'RouteDetail&amp;ReductionPrioritySr'!$B$5:$T$566,'Route_Detail&amp;Reduction_Priority'!D$1,FALSE)="","",VLOOKUP($B232,'RouteDetail&amp;ReductionPrioritySr'!$B$5:$T$566,'Route_Detail&amp;Reduction_Priority'!D$1,FALSE)))</f>
        <v>Issaquah - Lake Sammamish</v>
      </c>
      <c r="E232" s="170">
        <f>IF($B232="","",IF(VLOOKUP($B232,'RouteDetail&amp;ReductionPrioritySr'!$B$5:$T$566,'Route_Detail&amp;Reduction_Priority'!E$1,FALSE)="","",VLOOKUP($B232,'RouteDetail&amp;ReductionPrioritySr'!$B$5:$T$566,'Route_Detail&amp;Reduction_Priority'!E$1,FALSE)))</f>
        <v>7</v>
      </c>
      <c r="F232" s="162">
        <f>IF($B232="","",IF(VLOOKUP($B232,'RouteDetail&amp;ReductionPrioritySr'!$B$5:$T$566,'Route_Detail&amp;Reduction_Priority'!F$1,FALSE)="","",VLOOKUP($B232,'RouteDetail&amp;ReductionPrioritySr'!$B$5:$T$566,'Route_Detail&amp;Reduction_Priority'!F$1,FALSE)))</f>
        <v>1.7</v>
      </c>
      <c r="G232" s="162">
        <f>IF($B232="","",IF(VLOOKUP($B232,'RouteDetail&amp;ReductionPrioritySr'!$B$5:$T$566,'Route_Detail&amp;Reduction_Priority'!G$1,FALSE)="","",VLOOKUP($B232,'RouteDetail&amp;ReductionPrioritySr'!$B$5:$T$566,'Route_Detail&amp;Reduction_Priority'!G$1,FALSE)))</f>
        <v>6.4</v>
      </c>
      <c r="H232" s="162">
        <f>IF($B232="","",IF(VLOOKUP($B232,'RouteDetail&amp;ReductionPrioritySr'!$B$5:$T$566,'Route_Detail&amp;Reduction_Priority'!H$1,FALSE)="","",VLOOKUP($B232,'RouteDetail&amp;ReductionPrioritySr'!$B$5:$T$566,'Route_Detail&amp;Reduction_Priority'!H$1,FALSE)))</f>
        <v>2.6</v>
      </c>
      <c r="I232" s="162" t="str">
        <f>IF($B232="","",IF(VLOOKUP($B232,'RouteDetail&amp;ReductionPrioritySr'!$B$5:$T$566,'Route_Detail&amp;Reduction_Priority'!I$1,FALSE)="","",VLOOKUP($B232,'RouteDetail&amp;ReductionPrioritySr'!$B$5:$T$566,'Route_Detail&amp;Reduction_Priority'!I$1,FALSE)))</f>
        <v xml:space="preserve"> </v>
      </c>
      <c r="J232" s="171" t="str">
        <f>IF($B232="","",IF(VLOOKUP($B232,'RouteDetail&amp;ReductionPrioritySr'!$B$5:$T$566,'Route_Detail&amp;Reduction_Priority'!J$1,FALSE)="","",VLOOKUP($B232,'RouteDetail&amp;ReductionPrioritySr'!$B$5:$T$566,'Route_Detail&amp;Reduction_Priority'!J$1,FALSE)))</f>
        <v xml:space="preserve"> </v>
      </c>
      <c r="K232" s="62" t="str">
        <f>IF($B232="","",IF(VLOOKUP($B232,'RouteDetail&amp;ReductionPrioritySr'!$B$5:$T$566,'Route_Detail&amp;Reduction_Priority'!K$1,FALSE)="","",VLOOKUP($B232,'RouteDetail&amp;ReductionPrioritySr'!$B$5:$T$566,'Route_Detail&amp;Reduction_Priority'!K$1,FALSE)))</f>
        <v>None</v>
      </c>
      <c r="L232" s="62" t="str">
        <f>IF($B232="","",IF(VLOOKUP($B232,'RouteDetail&amp;ReductionPrioritySr'!$B$5:$T$566,'Route_Detail&amp;Reduction_Priority'!L$1,FALSE)="","",VLOOKUP($B232,'RouteDetail&amp;ReductionPrioritySr'!$B$5:$T$566,'Route_Detail&amp;Reduction_Priority'!L$1,FALSE)))</f>
        <v>None</v>
      </c>
      <c r="M232" s="110" t="str">
        <f>IF($B232="","",IF(VLOOKUP($B232,'RouteDetail&amp;ReductionPrioritySr'!$B$5:$T$566,'Route_Detail&amp;Reduction_Priority'!M$1,FALSE)="","",VLOOKUP($B232,'RouteDetail&amp;ReductionPrioritySr'!$B$5:$T$566,'Route_Detail&amp;Reduction_Priority'!M$1,FALSE)))</f>
        <v/>
      </c>
      <c r="N232" s="112" t="str">
        <f>IF($B232="","",IF(VLOOKUP($B232,'RouteDetail&amp;ReductionPrioritySr'!$B$5:$T$566,'Route_Detail&amp;Reduction_Priority'!N$1,FALSE)="","",VLOOKUP($B232,'RouteDetail&amp;ReductionPrioritySr'!$B$5:$T$566,'Route_Detail&amp;Reduction_Priority'!N$1,FALSE)))</f>
        <v/>
      </c>
      <c r="O232" s="110" t="str">
        <f>IF($B232="","",IF(VLOOKUP($B232,'RouteDetail&amp;ReductionPrioritySr'!$B$5:$T$566,'Route_Detail&amp;Reduction_Priority'!O$1,FALSE)="","",VLOOKUP($B232,'RouteDetail&amp;ReductionPrioritySr'!$B$5:$T$566,'Route_Detail&amp;Reduction_Priority'!O$1,FALSE)))</f>
        <v>None</v>
      </c>
      <c r="P232" s="365" t="str">
        <f>IF($B232="","",IF(VLOOKUP($B232,'RouteDetail&amp;ReductionPrioritySr'!$B$5:$T$566,'Route_Detail&amp;Reduction_Priority'!P$1,FALSE)="","",VLOOKUP($B232,'RouteDetail&amp;ReductionPrioritySr'!$B$5:$T$566,'Route_Detail&amp;Reduction_Priority'!P$1,FALSE)))</f>
        <v>None</v>
      </c>
      <c r="Q232" s="112" t="str">
        <f>IF($B232="","",IF(VLOOKUP($B232,'RouteDetail&amp;ReductionPrioritySr'!$B$5:$T$566,'Route_Detail&amp;Reduction_Priority'!Q$1,FALSE)="","",VLOOKUP($B232,'RouteDetail&amp;ReductionPrioritySr'!$B$5:$T$566,'Route_Detail&amp;Reduction_Priority'!Q$1,FALSE)))</f>
        <v>None</v>
      </c>
      <c r="R232" s="110">
        <f>IF($B232="","",IF(VLOOKUP($B232,'RouteDetail&amp;ReductionPrioritySr'!$B$5:$T$566,'Route_Detail&amp;Reduction_Priority'!R$1,FALSE)="","",VLOOKUP($B232,'RouteDetail&amp;ReductionPrioritySr'!$B$5:$T$566,'Route_Detail&amp;Reduction_Priority'!R$1,FALSE)))</f>
        <v>1</v>
      </c>
      <c r="S232" s="365">
        <f>IF($B232="","",IF(VLOOKUP($B232,'RouteDetail&amp;ReductionPrioritySr'!$B$5:$T$566,'Route_Detail&amp;Reduction_Priority'!S$1,FALSE)="","",VLOOKUP($B232,'RouteDetail&amp;ReductionPrioritySr'!$B$5:$T$566,'Route_Detail&amp;Reduction_Priority'!S$1,FALSE)))</f>
        <v>1</v>
      </c>
      <c r="T232" s="363" t="str">
        <f>IF($B232="","",IF(VLOOKUP($B232,'RouteDetail&amp;ReductionPrioritySr'!$B$5:$T$566,'Route_Detail&amp;Reduction_Priority'!T$1,FALSE)="","",VLOOKUP($B232,'RouteDetail&amp;ReductionPrioritySr'!$B$5:$T$566,'Route_Detail&amp;Reduction_Priority'!T$1,FALSE)))</f>
        <v/>
      </c>
      <c r="U232" s="348" t="str">
        <f>IF($B232="","",IF(VLOOKUP($B232,'RouteDetail&amp;ReductionPrioritySr'!$B$5:$AT$566,'Route_Detail&amp;Reduction_Priority'!U$1,FALSE)="","",VLOOKUP($B232,'RouteDetail&amp;ReductionPrioritySr'!$B$5:$AT$566,'Route_Detail&amp;Reduction_Priority'!U$1,FALSE)))</f>
        <v>Deleted</v>
      </c>
      <c r="V232" s="53" t="str">
        <f>IF($B232="","",IF(VLOOKUP($B232,'RouteDetail&amp;ReductionPrioritySr'!$B$5:$AT$566,'Route_Detail&amp;Reduction_Priority'!V$1,FALSE)=0,"",VLOOKUP($B232,'RouteDetail&amp;ReductionPrioritySr'!$B$5:$AT$566,'Route_Detail&amp;Reduction_Priority'!V$1,FALSE)))</f>
        <v>Lowest performing</v>
      </c>
      <c r="W232" s="358">
        <f>IF($B232="","",IF(VLOOKUP($B232,'RouteDetail&amp;ReductionPrioritySr'!$B$5:$AT$566,'Route_Detail&amp;Reduction_Priority'!W$1,FALSE)=0,"",VLOOKUP($B232,'RouteDetail&amp;ReductionPrioritySr'!$B$5:$AT$566,'Route_Detail&amp;Reduction_Priority'!W$1,FALSE)))</f>
        <v>41883</v>
      </c>
      <c r="X232" s="397" t="str">
        <f>IF($B232="","",IF(VLOOKUP($B232,'RouteDetail&amp;ReductionPrioritySr'!$B$5:$AT$566,'Route_Detail&amp;Reduction_Priority'!X$1,FALSE)="","",VLOOKUP($B232,'RouteDetail&amp;ReductionPrioritySr'!$B$5:$AT$566,'Route_Detail&amp;Reduction_Priority'!X$1,FALSE)))</f>
        <v>Delete</v>
      </c>
      <c r="Y232" s="110" t="str">
        <f>IF($B232="","",IF(VLOOKUP($B232,'RouteDetail&amp;ReductionPrioritySr'!$B$5:$AT$566,'Route_Detail&amp;Reduction_Priority'!Y$1,FALSE)="","",VLOOKUP($B232,'RouteDetail&amp;ReductionPrioritySr'!$B$5:$AT$566,'Route_Detail&amp;Reduction_Priority'!Y$1,FALSE)))</f>
        <v/>
      </c>
      <c r="Z232" s="365" t="str">
        <f>IF($B232="","",IF(VLOOKUP($B232,'RouteDetail&amp;ReductionPrioritySr'!$B$5:$AT$566,'Route_Detail&amp;Reduction_Priority'!Z$1,FALSE)="","",VLOOKUP($B232,'RouteDetail&amp;ReductionPrioritySr'!$B$5:$AT$566,'Route_Detail&amp;Reduction_Priority'!Z$1,FALSE)))</f>
        <v/>
      </c>
      <c r="AA232" s="365" t="str">
        <f>IF($B232="","",IF(VLOOKUP($B232,'RouteDetail&amp;ReductionPrioritySr'!$B$5:$AT$566,'Route_Detail&amp;Reduction_Priority'!AA$1,FALSE)="","",VLOOKUP($B232,'RouteDetail&amp;ReductionPrioritySr'!$B$5:$AT$566,'Route_Detail&amp;Reduction_Priority'!AA$1,FALSE)))</f>
        <v/>
      </c>
      <c r="AB232" s="365" t="str">
        <f>IF($B232="","",IF(VLOOKUP($B232,'RouteDetail&amp;ReductionPrioritySr'!$B$5:$AT$566,'Route_Detail&amp;Reduction_Priority'!AB$1,FALSE)="","",VLOOKUP($B232,'RouteDetail&amp;ReductionPrioritySr'!$B$5:$AT$566,'Route_Detail&amp;Reduction_Priority'!AB$1,FALSE)))</f>
        <v/>
      </c>
      <c r="AC232" s="365" t="str">
        <f>IF($B232="","",IF(VLOOKUP($B232,'RouteDetail&amp;ReductionPrioritySr'!$B$5:$AT$566,'Route_Detail&amp;Reduction_Priority'!AC$1,FALSE)="","",VLOOKUP($B232,'RouteDetail&amp;ReductionPrioritySr'!$B$5:$AT$566,'Route_Detail&amp;Reduction_Priority'!AC$1,FALSE)))</f>
        <v/>
      </c>
      <c r="AD232" s="350" t="str">
        <f>IF($B232="","",IF(VLOOKUP($B232,'RouteDetail&amp;ReductionPrioritySr'!$B$5:$AT$566,'Route_Detail&amp;Reduction_Priority'!AD$1,FALSE)=0,"",VLOOKUP($B232,'RouteDetail&amp;ReductionPrioritySr'!$B$5:$AT$566,'Route_Detail&amp;Reduction_Priority'!AD$1,FALSE)))</f>
        <v/>
      </c>
      <c r="AE232" s="397" t="str">
        <f>IF($B232="","",IF(VLOOKUP($B232,'RouteDetail&amp;ReductionPrioritySr'!$B$5:$AT$566,'Route_Detail&amp;Reduction_Priority'!AE$1,FALSE)=0,"",VLOOKUP($B232,'RouteDetail&amp;ReductionPrioritySr'!$B$5:$AT$566,'Route_Detail&amp;Reduction_Priority'!AE$1,FALSE)))</f>
        <v>In Sammamish, use routes 216 and 219 (both unchanged).
In Issaquah, use revised Route 208 and Sound Transit Route 554.</v>
      </c>
    </row>
    <row r="233" spans="1:31" ht="15" customHeight="1" x14ac:dyDescent="0.25">
      <c r="A233">
        <v>211</v>
      </c>
      <c r="B233" s="110" t="str">
        <f>IF(HLOOKUP($C$3,'Route by Jurisdiction'!$A$1:$AP$214,A233,FALSE)="","",HLOOKUP($C$3,'Route by Jurisdiction'!$A$1:$AP$214,A233,FALSE))</f>
        <v>930DART</v>
      </c>
      <c r="C233" s="110" t="str">
        <f>IF($B233="","",IF(VLOOKUP($B233,'RouteDetail&amp;ReductionPrioritySr'!$B$5:$T$566,'Route_Detail&amp;Reduction_Priority'!C$1,FALSE)="","",VLOOKUP($B233,'RouteDetail&amp;ReductionPrioritySr'!$B$5:$T$566,'Route_Detail&amp;Reduction_Priority'!C$1,FALSE)))</f>
        <v>930DART</v>
      </c>
      <c r="D233" s="71" t="str">
        <f>IF($B233="","",IF(VLOOKUP($B233,'RouteDetail&amp;ReductionPrioritySr'!$B$5:$T$566,'Route_Detail&amp;Reduction_Priority'!D$1,FALSE)="","",VLOOKUP($B233,'RouteDetail&amp;ReductionPrioritySr'!$B$5:$T$566,'Route_Detail&amp;Reduction_Priority'!D$1,FALSE)))</f>
        <v>Kingsgate - Redmond</v>
      </c>
      <c r="E233" s="170">
        <f>IF($B233="","",IF(VLOOKUP($B233,'RouteDetail&amp;ReductionPrioritySr'!$B$5:$T$566,'Route_Detail&amp;Reduction_Priority'!E$1,FALSE)="","",VLOOKUP($B233,'RouteDetail&amp;ReductionPrioritySr'!$B$5:$T$566,'Route_Detail&amp;Reduction_Priority'!E$1,FALSE)))</f>
        <v>8.1</v>
      </c>
      <c r="F233" s="162">
        <f>IF($B233="","",IF(VLOOKUP($B233,'RouteDetail&amp;ReductionPrioritySr'!$B$5:$T$566,'Route_Detail&amp;Reduction_Priority'!F$1,FALSE)="","",VLOOKUP($B233,'RouteDetail&amp;ReductionPrioritySr'!$B$5:$T$566,'Route_Detail&amp;Reduction_Priority'!F$1,FALSE)))</f>
        <v>1.1000000000000001</v>
      </c>
      <c r="G233" s="162" t="str">
        <f>IF($B233="","",IF(VLOOKUP($B233,'RouteDetail&amp;ReductionPrioritySr'!$B$5:$T$566,'Route_Detail&amp;Reduction_Priority'!G$1,FALSE)="","",VLOOKUP($B233,'RouteDetail&amp;ReductionPrioritySr'!$B$5:$T$566,'Route_Detail&amp;Reduction_Priority'!G$1,FALSE)))</f>
        <v xml:space="preserve"> </v>
      </c>
      <c r="H233" s="162" t="str">
        <f>IF($B233="","",IF(VLOOKUP($B233,'RouteDetail&amp;ReductionPrioritySr'!$B$5:$T$566,'Route_Detail&amp;Reduction_Priority'!H$1,FALSE)="","",VLOOKUP($B233,'RouteDetail&amp;ReductionPrioritySr'!$B$5:$T$566,'Route_Detail&amp;Reduction_Priority'!H$1,FALSE)))</f>
        <v xml:space="preserve"> </v>
      </c>
      <c r="I233" s="162" t="str">
        <f>IF($B233="","",IF(VLOOKUP($B233,'RouteDetail&amp;ReductionPrioritySr'!$B$5:$T$566,'Route_Detail&amp;Reduction_Priority'!I$1,FALSE)="","",VLOOKUP($B233,'RouteDetail&amp;ReductionPrioritySr'!$B$5:$T$566,'Route_Detail&amp;Reduction_Priority'!I$1,FALSE)))</f>
        <v xml:space="preserve"> </v>
      </c>
      <c r="J233" s="171" t="str">
        <f>IF($B233="","",IF(VLOOKUP($B233,'RouteDetail&amp;ReductionPrioritySr'!$B$5:$T$566,'Route_Detail&amp;Reduction_Priority'!J$1,FALSE)="","",VLOOKUP($B233,'RouteDetail&amp;ReductionPrioritySr'!$B$5:$T$566,'Route_Detail&amp;Reduction_Priority'!J$1,FALSE)))</f>
        <v xml:space="preserve"> </v>
      </c>
      <c r="K233" s="62">
        <f>IF($B233="","",IF(VLOOKUP($B233,'RouteDetail&amp;ReductionPrioritySr'!$B$5:$T$566,'Route_Detail&amp;Reduction_Priority'!K$1,FALSE)="","",VLOOKUP($B233,'RouteDetail&amp;ReductionPrioritySr'!$B$5:$T$566,'Route_Detail&amp;Reduction_Priority'!K$1,FALSE)))</f>
        <v>81</v>
      </c>
      <c r="L233" s="62" t="str">
        <f>IF($B233="","",IF(VLOOKUP($B233,'RouteDetail&amp;ReductionPrioritySr'!$B$5:$T$566,'Route_Detail&amp;Reduction_Priority'!L$1,FALSE)="","",VLOOKUP($B233,'RouteDetail&amp;ReductionPrioritySr'!$B$5:$T$566,'Route_Detail&amp;Reduction_Priority'!L$1,FALSE)))</f>
        <v>Frequent</v>
      </c>
      <c r="M233" s="110">
        <f>IF($B233="","",IF(VLOOKUP($B233,'RouteDetail&amp;ReductionPrioritySr'!$B$5:$T$566,'Route_Detail&amp;Reduction_Priority'!M$1,FALSE)="","",VLOOKUP($B233,'RouteDetail&amp;ReductionPrioritySr'!$B$5:$T$566,'Route_Detail&amp;Reduction_Priority'!M$1,FALSE)))</f>
        <v>0</v>
      </c>
      <c r="N233" s="112">
        <f>IF($B233="","",IF(VLOOKUP($B233,'RouteDetail&amp;ReductionPrioritySr'!$B$5:$T$566,'Route_Detail&amp;Reduction_Priority'!N$1,FALSE)="","",VLOOKUP($B233,'RouteDetail&amp;ReductionPrioritySr'!$B$5:$T$566,'Route_Detail&amp;Reduction_Priority'!N$1,FALSE)))</f>
        <v>0</v>
      </c>
      <c r="O233" s="110" t="str">
        <f>IF($B233="","",IF(VLOOKUP($B233,'RouteDetail&amp;ReductionPrioritySr'!$B$5:$T$566,'Route_Detail&amp;Reduction_Priority'!O$1,FALSE)="","",VLOOKUP($B233,'RouteDetail&amp;ReductionPrioritySr'!$B$5:$T$566,'Route_Detail&amp;Reduction_Priority'!O$1,FALSE)))</f>
        <v>Below</v>
      </c>
      <c r="P233" s="365" t="str">
        <f>IF($B233="","",IF(VLOOKUP($B233,'RouteDetail&amp;ReductionPrioritySr'!$B$5:$T$566,'Route_Detail&amp;Reduction_Priority'!P$1,FALSE)="","",VLOOKUP($B233,'RouteDetail&amp;ReductionPrioritySr'!$B$5:$T$566,'Route_Detail&amp;Reduction_Priority'!P$1,FALSE)))</f>
        <v>Below</v>
      </c>
      <c r="Q233" s="112" t="str">
        <f>IF($B233="","",IF(VLOOKUP($B233,'RouteDetail&amp;ReductionPrioritySr'!$B$5:$T$566,'Route_Detail&amp;Reduction_Priority'!Q$1,FALSE)="","",VLOOKUP($B233,'RouteDetail&amp;ReductionPrioritySr'!$B$5:$T$566,'Route_Detail&amp;Reduction_Priority'!Q$1,FALSE)))</f>
        <v>Below</v>
      </c>
      <c r="R233" s="110">
        <f>IF($B233="","",IF(VLOOKUP($B233,'RouteDetail&amp;ReductionPrioritySr'!$B$5:$T$566,'Route_Detail&amp;Reduction_Priority'!R$1,FALSE)="","",VLOOKUP($B233,'RouteDetail&amp;ReductionPrioritySr'!$B$5:$T$566,'Route_Detail&amp;Reduction_Priority'!R$1,FALSE)))</f>
        <v>4</v>
      </c>
      <c r="S233" s="365" t="str">
        <f>IF($B233="","",IF(VLOOKUP($B233,'RouteDetail&amp;ReductionPrioritySr'!$B$5:$T$566,'Route_Detail&amp;Reduction_Priority'!S$1,FALSE)="","",VLOOKUP($B233,'RouteDetail&amp;ReductionPrioritySr'!$B$5:$T$566,'Route_Detail&amp;Reduction_Priority'!S$1,FALSE)))</f>
        <v>-</v>
      </c>
      <c r="T233" s="363" t="str">
        <f>IF($B233="","",IF(VLOOKUP($B233,'RouteDetail&amp;ReductionPrioritySr'!$B$5:$T$566,'Route_Detail&amp;Reduction_Priority'!T$1,FALSE)="","",VLOOKUP($B233,'RouteDetail&amp;ReductionPrioritySr'!$B$5:$T$566,'Route_Detail&amp;Reduction_Priority'!T$1,FALSE)))</f>
        <v>-</v>
      </c>
      <c r="U233" s="348" t="str">
        <f>IF($B233="","",IF(VLOOKUP($B233,'RouteDetail&amp;ReductionPrioritySr'!$B$5:$AT$566,'Route_Detail&amp;Reduction_Priority'!U$1,FALSE)="","",VLOOKUP($B233,'RouteDetail&amp;ReductionPrioritySr'!$B$5:$AT$566,'Route_Detail&amp;Reduction_Priority'!U$1,FALSE)))</f>
        <v>Deleted</v>
      </c>
      <c r="V233" s="53" t="str">
        <f>IF($B233="","",IF(VLOOKUP($B233,'RouteDetail&amp;ReductionPrioritySr'!$B$5:$AT$566,'Route_Detail&amp;Reduction_Priority'!V$1,FALSE)=0,"",VLOOKUP($B233,'RouteDetail&amp;ReductionPrioritySr'!$B$5:$AT$566,'Route_Detail&amp;Reduction_Priority'!V$1,FALSE)))</f>
        <v>Restructure</v>
      </c>
      <c r="W233" s="358">
        <f>IF($B233="","",IF(VLOOKUP($B233,'RouteDetail&amp;ReductionPrioritySr'!$B$5:$AT$566,'Route_Detail&amp;Reduction_Priority'!W$1,FALSE)=0,"",VLOOKUP($B233,'RouteDetail&amp;ReductionPrioritySr'!$B$5:$AT$566,'Route_Detail&amp;Reduction_Priority'!W$1,FALSE)))</f>
        <v>42036</v>
      </c>
      <c r="X233" s="397" t="str">
        <f>IF($B233="","",IF(VLOOKUP($B233,'RouteDetail&amp;ReductionPrioritySr'!$B$5:$AT$566,'Route_Detail&amp;Reduction_Priority'!X$1,FALSE)="","",VLOOKUP($B233,'RouteDetail&amp;ReductionPrioritySr'!$B$5:$AT$566,'Route_Detail&amp;Reduction_Priority'!X$1,FALSE)))</f>
        <v>Delete</v>
      </c>
      <c r="Y233" s="110" t="str">
        <f>IF($B233="","",IF(VLOOKUP($B233,'RouteDetail&amp;ReductionPrioritySr'!$B$5:$AT$566,'Route_Detail&amp;Reduction_Priority'!Y$1,FALSE)="","",VLOOKUP($B233,'RouteDetail&amp;ReductionPrioritySr'!$B$5:$AT$566,'Route_Detail&amp;Reduction_Priority'!Y$1,FALSE)))</f>
        <v/>
      </c>
      <c r="Z233" s="365" t="str">
        <f>IF($B233="","",IF(VLOOKUP($B233,'RouteDetail&amp;ReductionPrioritySr'!$B$5:$AT$566,'Route_Detail&amp;Reduction_Priority'!Z$1,FALSE)="","",VLOOKUP($B233,'RouteDetail&amp;ReductionPrioritySr'!$B$5:$AT$566,'Route_Detail&amp;Reduction_Priority'!Z$1,FALSE)))</f>
        <v/>
      </c>
      <c r="AA233" s="365" t="str">
        <f>IF($B233="","",IF(VLOOKUP($B233,'RouteDetail&amp;ReductionPrioritySr'!$B$5:$AT$566,'Route_Detail&amp;Reduction_Priority'!AA$1,FALSE)="","",VLOOKUP($B233,'RouteDetail&amp;ReductionPrioritySr'!$B$5:$AT$566,'Route_Detail&amp;Reduction_Priority'!AA$1,FALSE)))</f>
        <v/>
      </c>
      <c r="AB233" s="365" t="str">
        <f>IF($B233="","",IF(VLOOKUP($B233,'RouteDetail&amp;ReductionPrioritySr'!$B$5:$AT$566,'Route_Detail&amp;Reduction_Priority'!AB$1,FALSE)="","",VLOOKUP($B233,'RouteDetail&amp;ReductionPrioritySr'!$B$5:$AT$566,'Route_Detail&amp;Reduction_Priority'!AB$1,FALSE)))</f>
        <v/>
      </c>
      <c r="AC233" s="365" t="str">
        <f>IF($B233="","",IF(VLOOKUP($B233,'RouteDetail&amp;ReductionPrioritySr'!$B$5:$AT$566,'Route_Detail&amp;Reduction_Priority'!AC$1,FALSE)="","",VLOOKUP($B233,'RouteDetail&amp;ReductionPrioritySr'!$B$5:$AT$566,'Route_Detail&amp;Reduction_Priority'!AC$1,FALSE)))</f>
        <v/>
      </c>
      <c r="AD233" s="350" t="str">
        <f>IF($B233="","",IF(VLOOKUP($B233,'RouteDetail&amp;ReductionPrioritySr'!$B$5:$AT$566,'Route_Detail&amp;Reduction_Priority'!AD$1,FALSE)=0,"",VLOOKUP($B233,'RouteDetail&amp;ReductionPrioritySr'!$B$5:$AT$566,'Route_Detail&amp;Reduction_Priority'!AD$1,FALSE)))</f>
        <v/>
      </c>
      <c r="AE233" s="397" t="str">
        <f>IF($B233="","",IF(VLOOKUP($B233,'RouteDetail&amp;ReductionPrioritySr'!$B$5:$AT$566,'Route_Detail&amp;Reduction_Priority'!AE$1,FALSE)=0,"",VLOOKUP($B233,'RouteDetail&amp;ReductionPrioritySr'!$B$5:$AT$566,'Route_Detail&amp;Reduction_Priority'!AE$1,FALSE)))</f>
        <v>In the DART service areas, Metro’s RideShare or VanPool programs may be options.</v>
      </c>
    </row>
    <row r="234" spans="1:31" ht="15" customHeight="1" x14ac:dyDescent="0.25">
      <c r="A234">
        <v>212</v>
      </c>
      <c r="B234" s="110" t="str">
        <f>IF(HLOOKUP($C$3,'Route by Jurisdiction'!$A$1:$AP$214,A234,FALSE)="","",HLOOKUP($C$3,'Route by Jurisdiction'!$A$1:$AP$214,A234,FALSE))</f>
        <v>903DART</v>
      </c>
      <c r="C234" s="110" t="str">
        <f>IF($B234="","",IF(VLOOKUP($B234,'RouteDetail&amp;ReductionPrioritySr'!$B$5:$T$566,'Route_Detail&amp;Reduction_Priority'!C$1,FALSE)="","",VLOOKUP($B234,'RouteDetail&amp;ReductionPrioritySr'!$B$5:$T$566,'Route_Detail&amp;Reduction_Priority'!C$1,FALSE)))</f>
        <v>903DART</v>
      </c>
      <c r="D234" s="71" t="str">
        <f>IF($B234="","",IF(VLOOKUP($B234,'RouteDetail&amp;ReductionPrioritySr'!$B$5:$T$566,'Route_Detail&amp;Reduction_Priority'!D$1,FALSE)="","",VLOOKUP($B234,'RouteDetail&amp;ReductionPrioritySr'!$B$5:$T$566,'Route_Detail&amp;Reduction_Priority'!D$1,FALSE)))</f>
        <v>Twin Lakes - Federal Way TC</v>
      </c>
      <c r="E234" s="170">
        <f>IF($B234="","",IF(VLOOKUP($B234,'RouteDetail&amp;ReductionPrioritySr'!$B$5:$T$566,'Route_Detail&amp;Reduction_Priority'!E$1,FALSE)="","",VLOOKUP($B234,'RouteDetail&amp;ReductionPrioritySr'!$B$5:$T$566,'Route_Detail&amp;Reduction_Priority'!E$1,FALSE)))</f>
        <v>20.3</v>
      </c>
      <c r="F234" s="162">
        <f>IF($B234="","",IF(VLOOKUP($B234,'RouteDetail&amp;ReductionPrioritySr'!$B$5:$T$566,'Route_Detail&amp;Reduction_Priority'!F$1,FALSE)="","",VLOOKUP($B234,'RouteDetail&amp;ReductionPrioritySr'!$B$5:$T$566,'Route_Detail&amp;Reduction_Priority'!F$1,FALSE)))</f>
        <v>4.0999999999999996</v>
      </c>
      <c r="G234" s="162">
        <f>IF($B234="","",IF(VLOOKUP($B234,'RouteDetail&amp;ReductionPrioritySr'!$B$5:$T$566,'Route_Detail&amp;Reduction_Priority'!G$1,FALSE)="","",VLOOKUP($B234,'RouteDetail&amp;ReductionPrioritySr'!$B$5:$T$566,'Route_Detail&amp;Reduction_Priority'!G$1,FALSE)))</f>
        <v>17.600000000000001</v>
      </c>
      <c r="H234" s="162">
        <f>IF($B234="","",IF(VLOOKUP($B234,'RouteDetail&amp;ReductionPrioritySr'!$B$5:$T$566,'Route_Detail&amp;Reduction_Priority'!H$1,FALSE)="","",VLOOKUP($B234,'RouteDetail&amp;ReductionPrioritySr'!$B$5:$T$566,'Route_Detail&amp;Reduction_Priority'!H$1,FALSE)))</f>
        <v>2.5</v>
      </c>
      <c r="I234" s="162">
        <f>IF($B234="","",IF(VLOOKUP($B234,'RouteDetail&amp;ReductionPrioritySr'!$B$5:$T$566,'Route_Detail&amp;Reduction_Priority'!I$1,FALSE)="","",VLOOKUP($B234,'RouteDetail&amp;ReductionPrioritySr'!$B$5:$T$566,'Route_Detail&amp;Reduction_Priority'!I$1,FALSE)))</f>
        <v>12.5</v>
      </c>
      <c r="J234" s="171">
        <f>IF($B234="","",IF(VLOOKUP($B234,'RouteDetail&amp;ReductionPrioritySr'!$B$5:$T$566,'Route_Detail&amp;Reduction_Priority'!J$1,FALSE)="","",VLOOKUP($B234,'RouteDetail&amp;ReductionPrioritySr'!$B$5:$T$566,'Route_Detail&amp;Reduction_Priority'!J$1,FALSE)))</f>
        <v>2.2000000000000002</v>
      </c>
      <c r="K234" s="62">
        <f>IF($B234="","",IF(VLOOKUP($B234,'RouteDetail&amp;ReductionPrioritySr'!$B$5:$T$566,'Route_Detail&amp;Reduction_Priority'!K$1,FALSE)="","",VLOOKUP($B234,'RouteDetail&amp;ReductionPrioritySr'!$B$5:$T$566,'Route_Detail&amp;Reduction_Priority'!K$1,FALSE)))</f>
        <v>102</v>
      </c>
      <c r="L234" s="62" t="str">
        <f>IF($B234="","",IF(VLOOKUP($B234,'RouteDetail&amp;ReductionPrioritySr'!$B$5:$T$566,'Route_Detail&amp;Reduction_Priority'!L$1,FALSE)="","",VLOOKUP($B234,'RouteDetail&amp;ReductionPrioritySr'!$B$5:$T$566,'Route_Detail&amp;Reduction_Priority'!L$1,FALSE)))</f>
        <v>Local</v>
      </c>
      <c r="M234" s="110" t="str">
        <f>IF($B234="","",IF(VLOOKUP($B234,'RouteDetail&amp;ReductionPrioritySr'!$B$5:$T$566,'Route_Detail&amp;Reduction_Priority'!M$1,FALSE)="","",VLOOKUP($B234,'RouteDetail&amp;ReductionPrioritySr'!$B$5:$T$566,'Route_Detail&amp;Reduction_Priority'!M$1,FALSE)))</f>
        <v/>
      </c>
      <c r="N234" s="112" t="str">
        <f>IF($B234="","",IF(VLOOKUP($B234,'RouteDetail&amp;ReductionPrioritySr'!$B$5:$T$566,'Route_Detail&amp;Reduction_Priority'!N$1,FALSE)="","",VLOOKUP($B234,'RouteDetail&amp;ReductionPrioritySr'!$B$5:$T$566,'Route_Detail&amp;Reduction_Priority'!N$1,FALSE)))</f>
        <v/>
      </c>
      <c r="O234" s="110" t="str">
        <f>IF($B234="","",IF(VLOOKUP($B234,'RouteDetail&amp;ReductionPrioritySr'!$B$5:$T$566,'Route_Detail&amp;Reduction_Priority'!O$1,FALSE)="","",VLOOKUP($B234,'RouteDetail&amp;ReductionPrioritySr'!$B$5:$T$566,'Route_Detail&amp;Reduction_Priority'!O$1,FALSE)))</f>
        <v>At</v>
      </c>
      <c r="P234" s="365" t="str">
        <f>IF($B234="","",IF(VLOOKUP($B234,'RouteDetail&amp;ReductionPrioritySr'!$B$5:$T$566,'Route_Detail&amp;Reduction_Priority'!P$1,FALSE)="","",VLOOKUP($B234,'RouteDetail&amp;ReductionPrioritySr'!$B$5:$T$566,'Route_Detail&amp;Reduction_Priority'!P$1,FALSE)))</f>
        <v>At</v>
      </c>
      <c r="Q234" s="112" t="str">
        <f>IF($B234="","",IF(VLOOKUP($B234,'RouteDetail&amp;ReductionPrioritySr'!$B$5:$T$566,'Route_Detail&amp;Reduction_Priority'!Q$1,FALSE)="","",VLOOKUP($B234,'RouteDetail&amp;ReductionPrioritySr'!$B$5:$T$566,'Route_Detail&amp;Reduction_Priority'!Q$1,FALSE)))</f>
        <v>At</v>
      </c>
      <c r="R234" s="110">
        <f>IF($B234="","",IF(VLOOKUP($B234,'RouteDetail&amp;ReductionPrioritySr'!$B$5:$T$566,'Route_Detail&amp;Reduction_Priority'!R$1,FALSE)="","",VLOOKUP($B234,'RouteDetail&amp;ReductionPrioritySr'!$B$5:$T$566,'Route_Detail&amp;Reduction_Priority'!R$1,FALSE)))</f>
        <v>3</v>
      </c>
      <c r="S234" s="365">
        <f>IF($B234="","",IF(VLOOKUP($B234,'RouteDetail&amp;ReductionPrioritySr'!$B$5:$T$566,'Route_Detail&amp;Reduction_Priority'!S$1,FALSE)="","",VLOOKUP($B234,'RouteDetail&amp;ReductionPrioritySr'!$B$5:$T$566,'Route_Detail&amp;Reduction_Priority'!S$1,FALSE)))</f>
        <v>1</v>
      </c>
      <c r="T234" s="363">
        <f>IF($B234="","",IF(VLOOKUP($B234,'RouteDetail&amp;ReductionPrioritySr'!$B$5:$T$566,'Route_Detail&amp;Reduction_Priority'!T$1,FALSE)="","",VLOOKUP($B234,'RouteDetail&amp;ReductionPrioritySr'!$B$5:$T$566,'Route_Detail&amp;Reduction_Priority'!T$1,FALSE)))</f>
        <v>1</v>
      </c>
      <c r="U234" s="348" t="str">
        <f>IF($B234="","",IF(VLOOKUP($B234,'RouteDetail&amp;ReductionPrioritySr'!$B$5:$AT$566,'Route_Detail&amp;Reduction_Priority'!U$1,FALSE)="","",VLOOKUP($B234,'RouteDetail&amp;ReductionPrioritySr'!$B$5:$AT$566,'Route_Detail&amp;Reduction_Priority'!U$1,FALSE)))</f>
        <v>Revised</v>
      </c>
      <c r="V234" s="53" t="str">
        <f>IF($B234="","",IF(VLOOKUP($B234,'RouteDetail&amp;ReductionPrioritySr'!$B$5:$AT$566,'Route_Detail&amp;Reduction_Priority'!V$1,FALSE)=0,"",VLOOKUP($B234,'RouteDetail&amp;ReductionPrioritySr'!$B$5:$AT$566,'Route_Detail&amp;Reduction_Priority'!V$1,FALSE)))</f>
        <v>Lowest performing</v>
      </c>
      <c r="W234" s="358">
        <f>IF($B234="","",IF(VLOOKUP($B234,'RouteDetail&amp;ReductionPrioritySr'!$B$5:$AT$566,'Route_Detail&amp;Reduction_Priority'!W$1,FALSE)=0,"",VLOOKUP($B234,'RouteDetail&amp;ReductionPrioritySr'!$B$5:$AT$566,'Route_Detail&amp;Reduction_Priority'!W$1,FALSE)))</f>
        <v>41883</v>
      </c>
      <c r="X234" s="397" t="str">
        <f>IF($B234="","",IF(VLOOKUP($B234,'RouteDetail&amp;ReductionPrioritySr'!$B$5:$AT$566,'Route_Detail&amp;Reduction_Priority'!X$1,FALSE)="","",VLOOKUP($B234,'RouteDetail&amp;ReductionPrioritySr'!$B$5:$AT$566,'Route_Detail&amp;Reduction_Priority'!X$1,FALSE)))</f>
        <v>Operate service less often during the midday and on weekends.
End service earlier.</v>
      </c>
      <c r="Y234" s="110">
        <f>IF($B234="","",IF(VLOOKUP($B234,'RouteDetail&amp;ReductionPrioritySr'!$B$5:$AT$566,'Route_Detail&amp;Reduction_Priority'!Y$1,FALSE)="","",VLOOKUP($B234,'RouteDetail&amp;ReductionPrioritySr'!$B$5:$AT$566,'Route_Detail&amp;Reduction_Priority'!Y$1,FALSE)))</f>
        <v>30</v>
      </c>
      <c r="Z234" s="365">
        <f>IF($B234="","",IF(VLOOKUP($B234,'RouteDetail&amp;ReductionPrioritySr'!$B$5:$AT$566,'Route_Detail&amp;Reduction_Priority'!Z$1,FALSE)="","",VLOOKUP($B234,'RouteDetail&amp;ReductionPrioritySr'!$B$5:$AT$566,'Route_Detail&amp;Reduction_Priority'!Z$1,FALSE)))</f>
        <v>60</v>
      </c>
      <c r="AA234" s="365" t="str">
        <f>IF($B234="","",IF(VLOOKUP($B234,'RouteDetail&amp;ReductionPrioritySr'!$B$5:$AT$566,'Route_Detail&amp;Reduction_Priority'!AA$1,FALSE)="","",VLOOKUP($B234,'RouteDetail&amp;ReductionPrioritySr'!$B$5:$AT$566,'Route_Detail&amp;Reduction_Priority'!AA$1,FALSE)))</f>
        <v>-</v>
      </c>
      <c r="AB234" s="365">
        <f>IF($B234="","",IF(VLOOKUP($B234,'RouteDetail&amp;ReductionPrioritySr'!$B$5:$AT$566,'Route_Detail&amp;Reduction_Priority'!AB$1,FALSE)="","",VLOOKUP($B234,'RouteDetail&amp;ReductionPrioritySr'!$B$5:$AT$566,'Route_Detail&amp;Reduction_Priority'!AB$1,FALSE)))</f>
        <v>60</v>
      </c>
      <c r="AC234" s="365">
        <f>IF($B234="","",IF(VLOOKUP($B234,'RouteDetail&amp;ReductionPrioritySr'!$B$5:$AT$566,'Route_Detail&amp;Reduction_Priority'!AC$1,FALSE)="","",VLOOKUP($B234,'RouteDetail&amp;ReductionPrioritySr'!$B$5:$AT$566,'Route_Detail&amp;Reduction_Priority'!AC$1,FALSE)))</f>
        <v>60</v>
      </c>
      <c r="AD234" s="350" t="str">
        <f>IF($B234="","",IF(VLOOKUP($B234,'RouteDetail&amp;ReductionPrioritySr'!$B$5:$AT$566,'Route_Detail&amp;Reduction_Priority'!AD$1,FALSE)=0,"",VLOOKUP($B234,'RouteDetail&amp;ReductionPrioritySr'!$B$5:$AT$566,'Route_Detail&amp;Reduction_Priority'!AD$1,FALSE)))</f>
        <v>Before 7:00 PM</v>
      </c>
      <c r="AE234" s="397" t="str">
        <f>IF($B234="","",IF(VLOOKUP($B234,'RouteDetail&amp;ReductionPrioritySr'!$B$5:$AT$566,'Route_Detail&amp;Reduction_Priority'!AE$1,FALSE)=0,"",VLOOKUP($B234,'RouteDetail&amp;ReductionPrioritySr'!$B$5:$AT$566,'Route_Detail&amp;Reduction_Priority'!AE$1,FALSE)))</f>
        <v/>
      </c>
    </row>
    <row r="235" spans="1:31" ht="15" customHeight="1" x14ac:dyDescent="0.25">
      <c r="A235">
        <v>213</v>
      </c>
      <c r="B235" s="110" t="str">
        <f>IF(HLOOKUP($C$3,'Route by Jurisdiction'!$A$1:$AP$214,A235,FALSE)="","",HLOOKUP($C$3,'Route by Jurisdiction'!$A$1:$AP$214,A235,FALSE))</f>
        <v>931DART</v>
      </c>
      <c r="C235" s="110" t="str">
        <f>IF($B235="","",IF(VLOOKUP($B235,'RouteDetail&amp;ReductionPrioritySr'!$B$5:$T$566,'Route_Detail&amp;Reduction_Priority'!C$1,FALSE)="","",VLOOKUP($B235,'RouteDetail&amp;ReductionPrioritySr'!$B$5:$T$566,'Route_Detail&amp;Reduction_Priority'!C$1,FALSE)))</f>
        <v>931DART</v>
      </c>
      <c r="D235" s="71" t="str">
        <f>IF($B235="","",IF(VLOOKUP($B235,'RouteDetail&amp;ReductionPrioritySr'!$B$5:$T$566,'Route_Detail&amp;Reduction_Priority'!D$1,FALSE)="","",VLOOKUP($B235,'RouteDetail&amp;ReductionPrioritySr'!$B$5:$T$566,'Route_Detail&amp;Reduction_Priority'!D$1,FALSE)))</f>
        <v>Bothell - Redmond</v>
      </c>
      <c r="E235" s="170">
        <f>IF($B235="","",IF(VLOOKUP($B235,'RouteDetail&amp;ReductionPrioritySr'!$B$5:$T$566,'Route_Detail&amp;Reduction_Priority'!E$1,FALSE)="","",VLOOKUP($B235,'RouteDetail&amp;ReductionPrioritySr'!$B$5:$T$566,'Route_Detail&amp;Reduction_Priority'!E$1,FALSE)))</f>
        <v>7.3</v>
      </c>
      <c r="F235" s="162">
        <f>IF($B235="","",IF(VLOOKUP($B235,'RouteDetail&amp;ReductionPrioritySr'!$B$5:$T$566,'Route_Detail&amp;Reduction_Priority'!F$1,FALSE)="","",VLOOKUP($B235,'RouteDetail&amp;ReductionPrioritySr'!$B$5:$T$566,'Route_Detail&amp;Reduction_Priority'!F$1,FALSE)))</f>
        <v>2.1</v>
      </c>
      <c r="G235" s="162">
        <f>IF($B235="","",IF(VLOOKUP($B235,'RouteDetail&amp;ReductionPrioritySr'!$B$5:$T$566,'Route_Detail&amp;Reduction_Priority'!G$1,FALSE)="","",VLOOKUP($B235,'RouteDetail&amp;ReductionPrioritySr'!$B$5:$T$566,'Route_Detail&amp;Reduction_Priority'!G$1,FALSE)))</f>
        <v>7.4</v>
      </c>
      <c r="H235" s="162">
        <f>IF($B235="","",IF(VLOOKUP($B235,'RouteDetail&amp;ReductionPrioritySr'!$B$5:$T$566,'Route_Detail&amp;Reduction_Priority'!H$1,FALSE)="","",VLOOKUP($B235,'RouteDetail&amp;ReductionPrioritySr'!$B$5:$T$566,'Route_Detail&amp;Reduction_Priority'!H$1,FALSE)))</f>
        <v>3.3</v>
      </c>
      <c r="I235" s="162" t="str">
        <f>IF($B235="","",IF(VLOOKUP($B235,'RouteDetail&amp;ReductionPrioritySr'!$B$5:$T$566,'Route_Detail&amp;Reduction_Priority'!I$1,FALSE)="","",VLOOKUP($B235,'RouteDetail&amp;ReductionPrioritySr'!$B$5:$T$566,'Route_Detail&amp;Reduction_Priority'!I$1,FALSE)))</f>
        <v xml:space="preserve"> </v>
      </c>
      <c r="J235" s="171" t="str">
        <f>IF($B235="","",IF(VLOOKUP($B235,'RouteDetail&amp;ReductionPrioritySr'!$B$5:$T$566,'Route_Detail&amp;Reduction_Priority'!J$1,FALSE)="","",VLOOKUP($B235,'RouteDetail&amp;ReductionPrioritySr'!$B$5:$T$566,'Route_Detail&amp;Reduction_Priority'!J$1,FALSE)))</f>
        <v xml:space="preserve"> </v>
      </c>
      <c r="K235" s="62">
        <f>IF($B235="","",IF(VLOOKUP($B235,'RouteDetail&amp;ReductionPrioritySr'!$B$5:$T$566,'Route_Detail&amp;Reduction_Priority'!K$1,FALSE)="","",VLOOKUP($B235,'RouteDetail&amp;ReductionPrioritySr'!$B$5:$T$566,'Route_Detail&amp;Reduction_Priority'!K$1,FALSE)))</f>
        <v>108</v>
      </c>
      <c r="L235" s="62" t="str">
        <f>IF($B235="","",IF(VLOOKUP($B235,'RouteDetail&amp;ReductionPrioritySr'!$B$5:$T$566,'Route_Detail&amp;Reduction_Priority'!L$1,FALSE)="","",VLOOKUP($B235,'RouteDetail&amp;ReductionPrioritySr'!$B$5:$T$566,'Route_Detail&amp;Reduction_Priority'!L$1,FALSE)))</f>
        <v>Hourly</v>
      </c>
      <c r="M235" s="110" t="str">
        <f>IF($B235="","",IF(VLOOKUP($B235,'RouteDetail&amp;ReductionPrioritySr'!$B$5:$T$566,'Route_Detail&amp;Reduction_Priority'!M$1,FALSE)="","",VLOOKUP($B235,'RouteDetail&amp;ReductionPrioritySr'!$B$5:$T$566,'Route_Detail&amp;Reduction_Priority'!M$1,FALSE)))</f>
        <v/>
      </c>
      <c r="N235" s="112" t="str">
        <f>IF($B235="","",IF(VLOOKUP($B235,'RouteDetail&amp;ReductionPrioritySr'!$B$5:$T$566,'Route_Detail&amp;Reduction_Priority'!N$1,FALSE)="","",VLOOKUP($B235,'RouteDetail&amp;ReductionPrioritySr'!$B$5:$T$566,'Route_Detail&amp;Reduction_Priority'!N$1,FALSE)))</f>
        <v/>
      </c>
      <c r="O235" s="110" t="str">
        <f>IF($B235="","",IF(VLOOKUP($B235,'RouteDetail&amp;ReductionPrioritySr'!$B$5:$T$566,'Route_Detail&amp;Reduction_Priority'!O$1,FALSE)="","",VLOOKUP($B235,'RouteDetail&amp;ReductionPrioritySr'!$B$5:$T$566,'Route_Detail&amp;Reduction_Priority'!O$1,FALSE)))</f>
        <v>Above</v>
      </c>
      <c r="P235" s="365" t="str">
        <f>IF($B235="","",IF(VLOOKUP($B235,'RouteDetail&amp;ReductionPrioritySr'!$B$5:$T$566,'Route_Detail&amp;Reduction_Priority'!P$1,FALSE)="","",VLOOKUP($B235,'RouteDetail&amp;ReductionPrioritySr'!$B$5:$T$566,'Route_Detail&amp;Reduction_Priority'!P$1,FALSE)))</f>
        <v>At</v>
      </c>
      <c r="Q235" s="112" t="str">
        <f>IF($B235="","",IF(VLOOKUP($B235,'RouteDetail&amp;ReductionPrioritySr'!$B$5:$T$566,'Route_Detail&amp;Reduction_Priority'!Q$1,FALSE)="","",VLOOKUP($B235,'RouteDetail&amp;ReductionPrioritySr'!$B$5:$T$566,'Route_Detail&amp;Reduction_Priority'!Q$1,FALSE)))</f>
        <v>At</v>
      </c>
      <c r="R235" s="110">
        <f>IF($B235="","",IF(VLOOKUP($B235,'RouteDetail&amp;ReductionPrioritySr'!$B$5:$T$566,'Route_Detail&amp;Reduction_Priority'!R$1,FALSE)="","",VLOOKUP($B235,'RouteDetail&amp;ReductionPrioritySr'!$B$5:$T$566,'Route_Detail&amp;Reduction_Priority'!R$1,FALSE)))</f>
        <v>1</v>
      </c>
      <c r="S235" s="365">
        <f>IF($B235="","",IF(VLOOKUP($B235,'RouteDetail&amp;ReductionPrioritySr'!$B$5:$T$566,'Route_Detail&amp;Reduction_Priority'!S$1,FALSE)="","",VLOOKUP($B235,'RouteDetail&amp;ReductionPrioritySr'!$B$5:$T$566,'Route_Detail&amp;Reduction_Priority'!S$1,FALSE)))</f>
        <v>1</v>
      </c>
      <c r="T235" s="363" t="str">
        <f>IF($B235="","",IF(VLOOKUP($B235,'RouteDetail&amp;ReductionPrioritySr'!$B$5:$T$566,'Route_Detail&amp;Reduction_Priority'!T$1,FALSE)="","",VLOOKUP($B235,'RouteDetail&amp;ReductionPrioritySr'!$B$5:$T$566,'Route_Detail&amp;Reduction_Priority'!T$1,FALSE)))</f>
        <v>-</v>
      </c>
      <c r="U235" s="348" t="str">
        <f>IF($B235="","",IF(VLOOKUP($B235,'RouteDetail&amp;ReductionPrioritySr'!$B$5:$AT$566,'Route_Detail&amp;Reduction_Priority'!U$1,FALSE)="","",VLOOKUP($B235,'RouteDetail&amp;ReductionPrioritySr'!$B$5:$AT$566,'Route_Detail&amp;Reduction_Priority'!U$1,FALSE)))</f>
        <v>Revised</v>
      </c>
      <c r="V235" s="53" t="str">
        <f>IF($B235="","",IF(VLOOKUP($B235,'RouteDetail&amp;ReductionPrioritySr'!$B$5:$AT$566,'Route_Detail&amp;Reduction_Priority'!V$1,FALSE)=0,"",VLOOKUP($B235,'RouteDetail&amp;ReductionPrioritySr'!$B$5:$AT$566,'Route_Detail&amp;Reduction_Priority'!V$1,FALSE)))</f>
        <v>Lowest performing</v>
      </c>
      <c r="W235" s="358">
        <f>IF($B235="","",IF(VLOOKUP($B235,'RouteDetail&amp;ReductionPrioritySr'!$B$5:$AT$566,'Route_Detail&amp;Reduction_Priority'!W$1,FALSE)=0,"",VLOOKUP($B235,'RouteDetail&amp;ReductionPrioritySr'!$B$5:$AT$566,'Route_Detail&amp;Reduction_Priority'!W$1,FALSE)))</f>
        <v>41883</v>
      </c>
      <c r="X235" s="397" t="str">
        <f>IF($B235="","",IF(VLOOKUP($B235,'RouteDetail&amp;ReductionPrioritySr'!$B$5:$AT$566,'Route_Detail&amp;Reduction_Priority'!X$1,FALSE)="","",VLOOKUP($B235,'RouteDetail&amp;ReductionPrioritySr'!$B$5:$AT$566,'Route_Detail&amp;Reduction_Priority'!X$1,FALSE)))</f>
        <v>Operate only during commute hours.</v>
      </c>
      <c r="Y235" s="110">
        <f>IF($B235="","",IF(VLOOKUP($B235,'RouteDetail&amp;ReductionPrioritySr'!$B$5:$AT$566,'Route_Detail&amp;Reduction_Priority'!Y$1,FALSE)="","",VLOOKUP($B235,'RouteDetail&amp;ReductionPrioritySr'!$B$5:$AT$566,'Route_Detail&amp;Reduction_Priority'!Y$1,FALSE)))</f>
        <v>60</v>
      </c>
      <c r="Z235" s="365" t="str">
        <f>IF($B235="","",IF(VLOOKUP($B235,'RouteDetail&amp;ReductionPrioritySr'!$B$5:$AT$566,'Route_Detail&amp;Reduction_Priority'!Z$1,FALSE)="","",VLOOKUP($B235,'RouteDetail&amp;ReductionPrioritySr'!$B$5:$AT$566,'Route_Detail&amp;Reduction_Priority'!Z$1,FALSE)))</f>
        <v>-</v>
      </c>
      <c r="AA235" s="365" t="str">
        <f>IF($B235="","",IF(VLOOKUP($B235,'RouteDetail&amp;ReductionPrioritySr'!$B$5:$AT$566,'Route_Detail&amp;Reduction_Priority'!AA$1,FALSE)="","",VLOOKUP($B235,'RouteDetail&amp;ReductionPrioritySr'!$B$5:$AT$566,'Route_Detail&amp;Reduction_Priority'!AA$1,FALSE)))</f>
        <v/>
      </c>
      <c r="AB235" s="365" t="str">
        <f>IF($B235="","",IF(VLOOKUP($B235,'RouteDetail&amp;ReductionPrioritySr'!$B$5:$AT$566,'Route_Detail&amp;Reduction_Priority'!AB$1,FALSE)="","",VLOOKUP($B235,'RouteDetail&amp;ReductionPrioritySr'!$B$5:$AT$566,'Route_Detail&amp;Reduction_Priority'!AB$1,FALSE)))</f>
        <v>-</v>
      </c>
      <c r="AC235" s="365" t="str">
        <f>IF($B235="","",IF(VLOOKUP($B235,'RouteDetail&amp;ReductionPrioritySr'!$B$5:$AT$566,'Route_Detail&amp;Reduction_Priority'!AC$1,FALSE)="","",VLOOKUP($B235,'RouteDetail&amp;ReductionPrioritySr'!$B$5:$AT$566,'Route_Detail&amp;Reduction_Priority'!AC$1,FALSE)))</f>
        <v/>
      </c>
      <c r="AD235" s="350" t="str">
        <f>IF($B235="","",IF(VLOOKUP($B235,'RouteDetail&amp;ReductionPrioritySr'!$B$5:$AT$566,'Route_Detail&amp;Reduction_Priority'!AD$1,FALSE)=0,"",VLOOKUP($B235,'RouteDetail&amp;ReductionPrioritySr'!$B$5:$AT$566,'Route_Detail&amp;Reduction_Priority'!AD$1,FALSE)))</f>
        <v>Before 7:00 PM</v>
      </c>
      <c r="AE235" s="397" t="str">
        <f>IF($B235="","",IF(VLOOKUP($B235,'RouteDetail&amp;ReductionPrioritySr'!$B$5:$AT$566,'Route_Detail&amp;Reduction_Priority'!AE$1,FALSE)=0,"",VLOOKUP($B235,'RouteDetail&amp;ReductionPrioritySr'!$B$5:$AT$566,'Route_Detail&amp;Reduction_Priority'!AE$1,FALSE)))</f>
        <v>Outside of commute hours, Metro's RideShare program may be an option.</v>
      </c>
    </row>
    <row r="236" spans="1:31" ht="15" customHeight="1" thickBot="1" x14ac:dyDescent="0.3">
      <c r="A236">
        <v>214</v>
      </c>
      <c r="B236" s="110" t="str">
        <f>IF(HLOOKUP($C$3,'Route by Jurisdiction'!$A$1:$AP$214,A236,FALSE)="","",HLOOKUP($C$3,'Route by Jurisdiction'!$A$1:$AP$214,A236,FALSE))</f>
        <v>935DART</v>
      </c>
      <c r="C236" s="59" t="str">
        <f>IF($B236="","",IF(VLOOKUP($B236,'RouteDetail&amp;ReductionPrioritySr'!$B$5:$T$566,'Route_Detail&amp;Reduction_Priority'!C$1,FALSE)="","",VLOOKUP($B236,'RouteDetail&amp;ReductionPrioritySr'!$B$5:$T$566,'Route_Detail&amp;Reduction_Priority'!C$1,FALSE)))</f>
        <v>935DART</v>
      </c>
      <c r="D236" s="72" t="str">
        <f>IF($B236="","",IF(VLOOKUP($B236,'RouteDetail&amp;ReductionPrioritySr'!$B$5:$T$566,'Route_Detail&amp;Reduction_Priority'!D$1,FALSE)="","",VLOOKUP($B236,'RouteDetail&amp;ReductionPrioritySr'!$B$5:$T$566,'Route_Detail&amp;Reduction_Priority'!D$1,FALSE)))</f>
        <v>Totem Lake - Kenmore</v>
      </c>
      <c r="E236" s="374">
        <f>IF($B236="","",IF(VLOOKUP($B236,'RouteDetail&amp;ReductionPrioritySr'!$B$5:$T$566,'Route_Detail&amp;Reduction_Priority'!E$1,FALSE)="","",VLOOKUP($B236,'RouteDetail&amp;ReductionPrioritySr'!$B$5:$T$566,'Route_Detail&amp;Reduction_Priority'!E$1,FALSE)))</f>
        <v>5.7</v>
      </c>
      <c r="F236" s="375">
        <f>IF($B236="","",IF(VLOOKUP($B236,'RouteDetail&amp;ReductionPrioritySr'!$B$5:$T$566,'Route_Detail&amp;Reduction_Priority'!F$1,FALSE)="","",VLOOKUP($B236,'RouteDetail&amp;ReductionPrioritySr'!$B$5:$T$566,'Route_Detail&amp;Reduction_Priority'!F$1,FALSE)))</f>
        <v>0.7</v>
      </c>
      <c r="G236" s="375" t="str">
        <f>IF($B236="","",IF(VLOOKUP($B236,'RouteDetail&amp;ReductionPrioritySr'!$B$5:$T$566,'Route_Detail&amp;Reduction_Priority'!G$1,FALSE)="","",VLOOKUP($B236,'RouteDetail&amp;ReductionPrioritySr'!$B$5:$T$566,'Route_Detail&amp;Reduction_Priority'!G$1,FALSE)))</f>
        <v xml:space="preserve"> </v>
      </c>
      <c r="H236" s="375" t="str">
        <f>IF($B236="","",IF(VLOOKUP($B236,'RouteDetail&amp;ReductionPrioritySr'!$B$5:$T$566,'Route_Detail&amp;Reduction_Priority'!H$1,FALSE)="","",VLOOKUP($B236,'RouteDetail&amp;ReductionPrioritySr'!$B$5:$T$566,'Route_Detail&amp;Reduction_Priority'!H$1,FALSE)))</f>
        <v xml:space="preserve"> </v>
      </c>
      <c r="I236" s="375" t="str">
        <f>IF($B236="","",IF(VLOOKUP($B236,'RouteDetail&amp;ReductionPrioritySr'!$B$5:$T$566,'Route_Detail&amp;Reduction_Priority'!I$1,FALSE)="","",VLOOKUP($B236,'RouteDetail&amp;ReductionPrioritySr'!$B$5:$T$566,'Route_Detail&amp;Reduction_Priority'!I$1,FALSE)))</f>
        <v xml:space="preserve"> </v>
      </c>
      <c r="J236" s="376" t="str">
        <f>IF($B236="","",IF(VLOOKUP($B236,'RouteDetail&amp;ReductionPrioritySr'!$B$5:$T$566,'Route_Detail&amp;Reduction_Priority'!J$1,FALSE)="","",VLOOKUP($B236,'RouteDetail&amp;ReductionPrioritySr'!$B$5:$T$566,'Route_Detail&amp;Reduction_Priority'!J$1,FALSE)))</f>
        <v xml:space="preserve"> </v>
      </c>
      <c r="K236" s="63">
        <f>IF($B236="","",IF(VLOOKUP($B236,'RouteDetail&amp;ReductionPrioritySr'!$B$5:$T$566,'Route_Detail&amp;Reduction_Priority'!K$1,FALSE)="","",VLOOKUP($B236,'RouteDetail&amp;ReductionPrioritySr'!$B$5:$T$566,'Route_Detail&amp;Reduction_Priority'!K$1,FALSE)))</f>
        <v>46</v>
      </c>
      <c r="L236" s="63" t="str">
        <f>IF($B236="","",IF(VLOOKUP($B236,'RouteDetail&amp;ReductionPrioritySr'!$B$5:$T$566,'Route_Detail&amp;Reduction_Priority'!L$1,FALSE)="","",VLOOKUP($B236,'RouteDetail&amp;ReductionPrioritySr'!$B$5:$T$566,'Route_Detail&amp;Reduction_Priority'!L$1,FALSE)))</f>
        <v>Hourly</v>
      </c>
      <c r="M236" s="59" t="str">
        <f>IF($B236="","",IF(VLOOKUP($B236,'RouteDetail&amp;ReductionPrioritySr'!$B$5:$T$566,'Route_Detail&amp;Reduction_Priority'!M$1,FALSE)="","",VLOOKUP($B236,'RouteDetail&amp;ReductionPrioritySr'!$B$5:$T$566,'Route_Detail&amp;Reduction_Priority'!M$1,FALSE)))</f>
        <v/>
      </c>
      <c r="N236" s="61" t="str">
        <f>IF($B236="","",IF(VLOOKUP($B236,'RouteDetail&amp;ReductionPrioritySr'!$B$5:$T$566,'Route_Detail&amp;Reduction_Priority'!N$1,FALSE)="","",VLOOKUP($B236,'RouteDetail&amp;ReductionPrioritySr'!$B$5:$T$566,'Route_Detail&amp;Reduction_Priority'!N$1,FALSE)))</f>
        <v/>
      </c>
      <c r="O236" s="59" t="str">
        <f>IF($B236="","",IF(VLOOKUP($B236,'RouteDetail&amp;ReductionPrioritySr'!$B$5:$T$566,'Route_Detail&amp;Reduction_Priority'!O$1,FALSE)="","",VLOOKUP($B236,'RouteDetail&amp;ReductionPrioritySr'!$B$5:$T$566,'Route_Detail&amp;Reduction_Priority'!O$1,FALSE)))</f>
        <v>Above</v>
      </c>
      <c r="P236" s="60" t="str">
        <f>IF($B236="","",IF(VLOOKUP($B236,'RouteDetail&amp;ReductionPrioritySr'!$B$5:$T$566,'Route_Detail&amp;Reduction_Priority'!P$1,FALSE)="","",VLOOKUP($B236,'RouteDetail&amp;ReductionPrioritySr'!$B$5:$T$566,'Route_Detail&amp;Reduction_Priority'!P$1,FALSE)))</f>
        <v>At</v>
      </c>
      <c r="Q236" s="61" t="str">
        <f>IF($B236="","",IF(VLOOKUP($B236,'RouteDetail&amp;ReductionPrioritySr'!$B$5:$T$566,'Route_Detail&amp;Reduction_Priority'!Q$1,FALSE)="","",VLOOKUP($B236,'RouteDetail&amp;ReductionPrioritySr'!$B$5:$T$566,'Route_Detail&amp;Reduction_Priority'!Q$1,FALSE)))</f>
        <v>At</v>
      </c>
      <c r="R236" s="59">
        <f>IF($B236="","",IF(VLOOKUP($B236,'RouteDetail&amp;ReductionPrioritySr'!$B$5:$T$566,'Route_Detail&amp;Reduction_Priority'!R$1,FALSE)="","",VLOOKUP($B236,'RouteDetail&amp;ReductionPrioritySr'!$B$5:$T$566,'Route_Detail&amp;Reduction_Priority'!R$1,FALSE)))</f>
        <v>1</v>
      </c>
      <c r="S236" s="60" t="str">
        <f>IF($B236="","",IF(VLOOKUP($B236,'RouteDetail&amp;ReductionPrioritySr'!$B$5:$T$566,'Route_Detail&amp;Reduction_Priority'!S$1,FALSE)="","",VLOOKUP($B236,'RouteDetail&amp;ReductionPrioritySr'!$B$5:$T$566,'Route_Detail&amp;Reduction_Priority'!S$1,FALSE)))</f>
        <v>-</v>
      </c>
      <c r="T236" s="91" t="str">
        <f>IF($B236="","",IF(VLOOKUP($B236,'RouteDetail&amp;ReductionPrioritySr'!$B$5:$T$566,'Route_Detail&amp;Reduction_Priority'!T$1,FALSE)="","",VLOOKUP($B236,'RouteDetail&amp;ReductionPrioritySr'!$B$5:$T$566,'Route_Detail&amp;Reduction_Priority'!T$1,FALSE)))</f>
        <v>-</v>
      </c>
      <c r="U236" s="349" t="str">
        <f>IF($B236="","",IF(VLOOKUP($B236,'RouteDetail&amp;ReductionPrioritySr'!$B$5:$AT$566,'Route_Detail&amp;Reduction_Priority'!U$1,FALSE)="","",VLOOKUP($B236,'RouteDetail&amp;ReductionPrioritySr'!$B$5:$AT$566,'Route_Detail&amp;Reduction_Priority'!U$1,FALSE)))</f>
        <v>Deleted</v>
      </c>
      <c r="V236" s="81" t="str">
        <f>IF($B236="","",IF(VLOOKUP($B236,'RouteDetail&amp;ReductionPrioritySr'!$B$5:$AT$566,'Route_Detail&amp;Reduction_Priority'!V$1,FALSE)=0,"",VLOOKUP($B236,'RouteDetail&amp;ReductionPrioritySr'!$B$5:$AT$566,'Route_Detail&amp;Reduction_Priority'!V$1,FALSE)))</f>
        <v>Lowest performing</v>
      </c>
      <c r="W236" s="359">
        <f>IF($B236="","",IF(VLOOKUP($B236,'RouteDetail&amp;ReductionPrioritySr'!$B$5:$AT$566,'Route_Detail&amp;Reduction_Priority'!W$1,FALSE)=0,"",VLOOKUP($B236,'RouteDetail&amp;ReductionPrioritySr'!$B$5:$AT$566,'Route_Detail&amp;Reduction_Priority'!W$1,FALSE)))</f>
        <v>41883</v>
      </c>
      <c r="X236" s="398" t="str">
        <f>IF($B236="","",IF(VLOOKUP($B236,'RouteDetail&amp;ReductionPrioritySr'!$B$5:$AT$566,'Route_Detail&amp;Reduction_Priority'!X$1,FALSE)="","",VLOOKUP($B236,'RouteDetail&amp;ReductionPrioritySr'!$B$5:$AT$566,'Route_Detail&amp;Reduction_Priority'!X$1,FALSE)))</f>
        <v>Delete</v>
      </c>
      <c r="Y236" s="59" t="str">
        <f>IF($B236="","",IF(VLOOKUP($B236,'RouteDetail&amp;ReductionPrioritySr'!$B$5:$AT$566,'Route_Detail&amp;Reduction_Priority'!Y$1,FALSE)="","",VLOOKUP($B236,'RouteDetail&amp;ReductionPrioritySr'!$B$5:$AT$566,'Route_Detail&amp;Reduction_Priority'!Y$1,FALSE)))</f>
        <v/>
      </c>
      <c r="Z236" s="60" t="str">
        <f>IF($B236="","",IF(VLOOKUP($B236,'RouteDetail&amp;ReductionPrioritySr'!$B$5:$AT$566,'Route_Detail&amp;Reduction_Priority'!Z$1,FALSE)="","",VLOOKUP($B236,'RouteDetail&amp;ReductionPrioritySr'!$B$5:$AT$566,'Route_Detail&amp;Reduction_Priority'!Z$1,FALSE)))</f>
        <v/>
      </c>
      <c r="AA236" s="60" t="str">
        <f>IF($B236="","",IF(VLOOKUP($B236,'RouteDetail&amp;ReductionPrioritySr'!$B$5:$AT$566,'Route_Detail&amp;Reduction_Priority'!AA$1,FALSE)="","",VLOOKUP($B236,'RouteDetail&amp;ReductionPrioritySr'!$B$5:$AT$566,'Route_Detail&amp;Reduction_Priority'!AA$1,FALSE)))</f>
        <v/>
      </c>
      <c r="AB236" s="60" t="str">
        <f>IF($B236="","",IF(VLOOKUP($B236,'RouteDetail&amp;ReductionPrioritySr'!$B$5:$AT$566,'Route_Detail&amp;Reduction_Priority'!AB$1,FALSE)="","",VLOOKUP($B236,'RouteDetail&amp;ReductionPrioritySr'!$B$5:$AT$566,'Route_Detail&amp;Reduction_Priority'!AB$1,FALSE)))</f>
        <v/>
      </c>
      <c r="AC236" s="60" t="str">
        <f>IF($B236="","",IF(VLOOKUP($B236,'RouteDetail&amp;ReductionPrioritySr'!$B$5:$AT$566,'Route_Detail&amp;Reduction_Priority'!AC$1,FALSE)="","",VLOOKUP($B236,'RouteDetail&amp;ReductionPrioritySr'!$B$5:$AT$566,'Route_Detail&amp;Reduction_Priority'!AC$1,FALSE)))</f>
        <v/>
      </c>
      <c r="AD236" s="351" t="str">
        <f>IF($B236="","",IF(VLOOKUP($B236,'RouteDetail&amp;ReductionPrioritySr'!$B$5:$AT$566,'Route_Detail&amp;Reduction_Priority'!AD$1,FALSE)=0,"",VLOOKUP($B236,'RouteDetail&amp;ReductionPrioritySr'!$B$5:$AT$566,'Route_Detail&amp;Reduction_Priority'!AD$1,FALSE)))</f>
        <v/>
      </c>
      <c r="AE236" s="398" t="str">
        <f>IF($B236="","",IF(VLOOKUP($B236,'RouteDetail&amp;ReductionPrioritySr'!$B$5:$AT$566,'Route_Detail&amp;Reduction_Priority'!AE$1,FALSE)=0,"",VLOOKUP($B236,'RouteDetail&amp;ReductionPrioritySr'!$B$5:$AT$566,'Route_Detail&amp;Reduction_Priority'!AE$1,FALSE)))</f>
        <v>North of Juanita, use revised Route 234.
East of Juanita, use revised Route 255.</v>
      </c>
    </row>
  </sheetData>
  <mergeCells count="33">
    <mergeCell ref="E12:F12"/>
    <mergeCell ref="G7:H7"/>
    <mergeCell ref="I7:J7"/>
    <mergeCell ref="G12:H12"/>
    <mergeCell ref="I12:J12"/>
    <mergeCell ref="E7:F7"/>
    <mergeCell ref="M5:Q5"/>
    <mergeCell ref="R5:V5"/>
    <mergeCell ref="L4:V4"/>
    <mergeCell ref="L10:L11"/>
    <mergeCell ref="M10:Q11"/>
    <mergeCell ref="R10:V11"/>
    <mergeCell ref="L6:L9"/>
    <mergeCell ref="M6:Q9"/>
    <mergeCell ref="R6:V9"/>
    <mergeCell ref="AE22:AE23"/>
    <mergeCell ref="L17:L19"/>
    <mergeCell ref="M17:Q19"/>
    <mergeCell ref="R17:V19"/>
    <mergeCell ref="M12:Q16"/>
    <mergeCell ref="R12:V16"/>
    <mergeCell ref="L12:L16"/>
    <mergeCell ref="U22:W22"/>
    <mergeCell ref="M22:N22"/>
    <mergeCell ref="O22:Q22"/>
    <mergeCell ref="R22:T22"/>
    <mergeCell ref="Y22:AD22"/>
    <mergeCell ref="X22:X23"/>
    <mergeCell ref="E22:F22"/>
    <mergeCell ref="G22:H22"/>
    <mergeCell ref="I22:J22"/>
    <mergeCell ref="K22:K23"/>
    <mergeCell ref="L22:L23"/>
  </mergeCells>
  <conditionalFormatting sqref="M24:N236">
    <cfRule type="cellIs" dxfId="142" priority="20" operator="equal">
      <formula>"No"</formula>
    </cfRule>
  </conditionalFormatting>
  <conditionalFormatting sqref="O24:Q236">
    <cfRule type="containsText" dxfId="141" priority="19" operator="containsText" text="Above">
      <formula>NOT(ISERROR(SEARCH("Above",O24)))</formula>
    </cfRule>
  </conditionalFormatting>
  <conditionalFormatting sqref="O165 O131 O88 O79 O69 O67">
    <cfRule type="containsText" dxfId="140" priority="18" operator="containsText" text="Above">
      <formula>NOT(ISERROR(SEARCH("Above",O67)))</formula>
    </cfRule>
  </conditionalFormatting>
  <conditionalFormatting sqref="O96:O97">
    <cfRule type="containsText" dxfId="139" priority="17" operator="containsText" text="Above">
      <formula>NOT(ISERROR(SEARCH("Above",O96)))</formula>
    </cfRule>
  </conditionalFormatting>
  <conditionalFormatting sqref="O92:O94">
    <cfRule type="containsText" dxfId="138" priority="16" operator="containsText" text="Above">
      <formula>NOT(ISERROR(SEARCH("Above",O92)))</formula>
    </cfRule>
  </conditionalFormatting>
  <conditionalFormatting sqref="O122:O127 O129:O130 O132:O133 O138:O142">
    <cfRule type="containsText" dxfId="137" priority="15" operator="containsText" text="Above">
      <formula>NOT(ISERROR(SEARCH("Above",O122)))</formula>
    </cfRule>
  </conditionalFormatting>
  <conditionalFormatting sqref="O64 O71 O74:O76 O80:O81 O90">
    <cfRule type="containsText" dxfId="136" priority="14" operator="containsText" text="Above">
      <formula>NOT(ISERROR(SEARCH("Above",O64)))</formula>
    </cfRule>
  </conditionalFormatting>
  <conditionalFormatting sqref="O63 O55:O57 O52">
    <cfRule type="containsText" dxfId="135" priority="13" operator="containsText" text="Above">
      <formula>NOT(ISERROR(SEARCH("Above",O52)))</formula>
    </cfRule>
  </conditionalFormatting>
  <conditionalFormatting sqref="O114:O121 O102:O105 O98">
    <cfRule type="containsText" dxfId="134" priority="12" operator="containsText" text="Above">
      <formula>NOT(ISERROR(SEARCH("Above",O98)))</formula>
    </cfRule>
  </conditionalFormatting>
  <conditionalFormatting sqref="O143:O150 O170:O239">
    <cfRule type="containsText" dxfId="133" priority="10" operator="containsText" text="Above">
      <formula>NOT(ISERROR(SEARCH("Above",O143)))</formula>
    </cfRule>
  </conditionalFormatting>
  <conditionalFormatting sqref="E24:K236">
    <cfRule type="expression" dxfId="132" priority="96">
      <formula>E24+AF24=E24+1</formula>
    </cfRule>
  </conditionalFormatting>
  <pageMargins left="0.7" right="0.7" top="0.75" bottom="0.75" header="0.3" footer="0.3"/>
  <pageSetup paperSize="17" scale="74" orientation="landscape" r:id="rId1"/>
  <colBreaks count="1" manualBreakCount="1">
    <brk id="20" min="21" max="23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O122"/>
  <sheetViews>
    <sheetView topLeftCell="B8" zoomScale="70" zoomScaleNormal="70" zoomScalePageLayoutView="40" workbookViewId="0">
      <selection activeCell="B9" sqref="A9:XFD10"/>
    </sheetView>
  </sheetViews>
  <sheetFormatPr defaultRowHeight="15" x14ac:dyDescent="0.25"/>
  <cols>
    <col min="1" max="1" width="8.5703125" hidden="1" customWidth="1"/>
    <col min="2" max="2" width="8.140625" style="21" customWidth="1"/>
    <col min="3" max="3" width="17.85546875" bestFit="1" customWidth="1"/>
    <col min="4" max="4" width="16.7109375" bestFit="1" customWidth="1"/>
    <col min="5" max="5" width="47.85546875" bestFit="1" customWidth="1"/>
    <col min="6" max="6" width="10.5703125" style="21" bestFit="1" customWidth="1"/>
    <col min="7" max="7" width="16.140625" style="21" customWidth="1"/>
    <col min="8" max="8" width="20.5703125" style="21" customWidth="1"/>
    <col min="9" max="9" width="22.85546875" style="21" customWidth="1"/>
    <col min="10" max="10" width="4.5703125" style="21" customWidth="1"/>
    <col min="11" max="11" width="7.5703125" style="21" customWidth="1"/>
    <col min="12" max="12" width="5.140625" customWidth="1"/>
    <col min="13" max="15" width="6.5703125" style="21" customWidth="1"/>
    <col min="16" max="16" width="3" style="21" bestFit="1" customWidth="1"/>
    <col min="17" max="19" width="5.7109375" style="21" customWidth="1"/>
    <col min="20" max="20" width="3" style="21" bestFit="1" customWidth="1"/>
    <col min="21" max="23" width="6.5703125" style="21" customWidth="1"/>
    <col min="24" max="24" width="16.85546875" customWidth="1"/>
    <col min="25" max="25" width="3.42578125" customWidth="1"/>
    <col min="26" max="30" width="9.140625" hidden="1" customWidth="1"/>
    <col min="31" max="31" width="16.85546875" customWidth="1"/>
    <col min="32" max="32" width="20.5703125" bestFit="1" customWidth="1"/>
    <col min="33" max="33" width="22.85546875" bestFit="1" customWidth="1"/>
    <col min="34" max="34" width="53.85546875" customWidth="1"/>
    <col min="40" max="40" width="19.140625" bestFit="1" customWidth="1"/>
    <col min="41" max="41" width="43.28515625" customWidth="1"/>
  </cols>
  <sheetData>
    <row r="1" spans="1:41" hidden="1"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Z1">
        <v>2</v>
      </c>
      <c r="AA1">
        <v>3</v>
      </c>
      <c r="AB1">
        <v>4</v>
      </c>
      <c r="AE1">
        <v>45</v>
      </c>
      <c r="AF1">
        <v>43</v>
      </c>
      <c r="AG1">
        <v>28</v>
      </c>
      <c r="AH1">
        <v>41</v>
      </c>
      <c r="AI1" s="21">
        <v>34</v>
      </c>
      <c r="AJ1" s="21">
        <v>35</v>
      </c>
      <c r="AK1" s="21">
        <v>36</v>
      </c>
      <c r="AL1" s="21">
        <v>37</v>
      </c>
      <c r="AM1" s="21">
        <v>38</v>
      </c>
      <c r="AN1">
        <v>40</v>
      </c>
      <c r="AO1">
        <v>44</v>
      </c>
    </row>
    <row r="2" spans="1:41" x14ac:dyDescent="0.25">
      <c r="C2" s="5" t="s">
        <v>380</v>
      </c>
    </row>
    <row r="3" spans="1:41" ht="21" x14ac:dyDescent="0.35">
      <c r="C3" s="106" t="str">
        <f>Jursidiction_Select!$C$4</f>
        <v>All</v>
      </c>
    </row>
    <row r="4" spans="1:41" x14ac:dyDescent="0.25">
      <c r="L4" s="30" t="s">
        <v>617</v>
      </c>
      <c r="M4" s="29" t="s">
        <v>625</v>
      </c>
      <c r="N4" s="29" t="s">
        <v>625</v>
      </c>
      <c r="O4" s="29" t="s">
        <v>625</v>
      </c>
      <c r="U4" s="460" t="s">
        <v>615</v>
      </c>
      <c r="V4" s="460"/>
      <c r="W4" s="460"/>
    </row>
    <row r="5" spans="1:41" x14ac:dyDescent="0.25">
      <c r="L5" s="17">
        <v>15</v>
      </c>
      <c r="M5" s="28" t="s">
        <v>618</v>
      </c>
      <c r="N5" s="28" t="s">
        <v>619</v>
      </c>
      <c r="O5" s="28" t="s">
        <v>620</v>
      </c>
      <c r="U5" s="461" t="s">
        <v>616</v>
      </c>
      <c r="V5" s="461"/>
      <c r="W5" s="461"/>
    </row>
    <row r="6" spans="1:41" x14ac:dyDescent="0.25">
      <c r="L6" s="17">
        <v>30</v>
      </c>
      <c r="M6" s="28" t="s">
        <v>621</v>
      </c>
      <c r="N6" s="28" t="s">
        <v>622</v>
      </c>
      <c r="O6" s="28" t="s">
        <v>618</v>
      </c>
    </row>
    <row r="7" spans="1:41" x14ac:dyDescent="0.25">
      <c r="L7" s="17">
        <v>60</v>
      </c>
      <c r="M7" s="28" t="s">
        <v>623</v>
      </c>
      <c r="N7" s="28" t="s">
        <v>623</v>
      </c>
      <c r="O7" s="28" t="s">
        <v>624</v>
      </c>
    </row>
    <row r="8" spans="1:41" ht="15.75" thickBot="1" x14ac:dyDescent="0.3">
      <c r="L8" s="135"/>
      <c r="M8" s="136"/>
      <c r="N8" s="137"/>
      <c r="O8" s="138"/>
    </row>
    <row r="9" spans="1:41" ht="51" customHeight="1" thickBot="1" x14ac:dyDescent="0.3">
      <c r="B9" s="101"/>
      <c r="C9" s="463" t="s">
        <v>382</v>
      </c>
      <c r="D9" s="464"/>
      <c r="E9" s="464"/>
      <c r="F9" s="464"/>
      <c r="G9" s="119" t="s">
        <v>383</v>
      </c>
      <c r="H9" s="119" t="s">
        <v>384</v>
      </c>
      <c r="I9" s="119" t="s">
        <v>385</v>
      </c>
      <c r="J9" s="118"/>
      <c r="K9" s="79"/>
      <c r="L9" s="82"/>
      <c r="M9" s="465" t="s">
        <v>386</v>
      </c>
      <c r="N9" s="466"/>
      <c r="O9" s="467"/>
      <c r="P9" s="85"/>
      <c r="Q9" s="465" t="s">
        <v>387</v>
      </c>
      <c r="R9" s="466"/>
      <c r="S9" s="467"/>
      <c r="T9" s="82"/>
      <c r="U9" s="465" t="s">
        <v>388</v>
      </c>
      <c r="V9" s="466"/>
      <c r="W9" s="466"/>
      <c r="X9" s="467"/>
      <c r="Z9" s="462" t="s">
        <v>852</v>
      </c>
      <c r="AA9" s="462"/>
      <c r="AB9" s="462"/>
      <c r="AE9" s="451" t="s">
        <v>1245</v>
      </c>
      <c r="AF9" s="452"/>
      <c r="AG9" s="453"/>
      <c r="AH9" s="455" t="s">
        <v>880</v>
      </c>
      <c r="AI9" s="442" t="s">
        <v>1246</v>
      </c>
      <c r="AJ9" s="443"/>
      <c r="AK9" s="443"/>
      <c r="AL9" s="443"/>
      <c r="AM9" s="443"/>
      <c r="AN9" s="454"/>
      <c r="AO9" s="447" t="s">
        <v>883</v>
      </c>
    </row>
    <row r="10" spans="1:41" s="75" customFormat="1" ht="113.25" thickBot="1" x14ac:dyDescent="0.3">
      <c r="B10" s="102" t="s">
        <v>389</v>
      </c>
      <c r="C10" s="100" t="s">
        <v>390</v>
      </c>
      <c r="D10" s="76" t="s">
        <v>391</v>
      </c>
      <c r="E10" s="76" t="s">
        <v>392</v>
      </c>
      <c r="F10" s="18" t="s">
        <v>393</v>
      </c>
      <c r="G10" s="18" t="s">
        <v>394</v>
      </c>
      <c r="H10" s="18" t="s">
        <v>394</v>
      </c>
      <c r="I10" s="18" t="s">
        <v>394</v>
      </c>
      <c r="J10" s="18" t="s">
        <v>395</v>
      </c>
      <c r="K10" s="80" t="s">
        <v>396</v>
      </c>
      <c r="L10" s="83"/>
      <c r="M10" s="84" t="s">
        <v>397</v>
      </c>
      <c r="N10" s="18" t="s">
        <v>398</v>
      </c>
      <c r="O10" s="80" t="s">
        <v>399</v>
      </c>
      <c r="P10" s="86"/>
      <c r="Q10" s="84" t="s">
        <v>397</v>
      </c>
      <c r="R10" s="18" t="s">
        <v>398</v>
      </c>
      <c r="S10" s="80" t="s">
        <v>399</v>
      </c>
      <c r="T10" s="83"/>
      <c r="U10" s="127" t="s">
        <v>8</v>
      </c>
      <c r="V10" s="128" t="s">
        <v>398</v>
      </c>
      <c r="W10" s="128" t="s">
        <v>399</v>
      </c>
      <c r="X10" s="129" t="s">
        <v>400</v>
      </c>
      <c r="Z10" s="84" t="s">
        <v>8</v>
      </c>
      <c r="AA10" s="18" t="s">
        <v>398</v>
      </c>
      <c r="AB10" s="18" t="s">
        <v>399</v>
      </c>
      <c r="AE10" s="347" t="s">
        <v>884</v>
      </c>
      <c r="AF10" s="356" t="s">
        <v>882</v>
      </c>
      <c r="AG10" s="357" t="s">
        <v>872</v>
      </c>
      <c r="AH10" s="456"/>
      <c r="AI10" s="352" t="s">
        <v>8</v>
      </c>
      <c r="AJ10" s="345" t="s">
        <v>875</v>
      </c>
      <c r="AK10" s="345" t="s">
        <v>10</v>
      </c>
      <c r="AL10" s="345" t="s">
        <v>876</v>
      </c>
      <c r="AM10" s="345" t="s">
        <v>877</v>
      </c>
      <c r="AN10" s="394" t="s">
        <v>879</v>
      </c>
      <c r="AO10" s="448"/>
    </row>
    <row r="11" spans="1:41" ht="15" customHeight="1" x14ac:dyDescent="0.25">
      <c r="A11">
        <v>2</v>
      </c>
      <c r="B11" s="110">
        <f>IF(HLOOKUP($C$3,'Corridor by Jurisdiction'!$A$1:$AP$113,A11,FALSE)="","",HLOOKUP($C$3,'Corridor by Jurisdiction'!$A$1:$AP$113,A11,FALSE))</f>
        <v>1</v>
      </c>
      <c r="C11" s="56" t="str">
        <f>IF($B11="","",IF(VLOOKUP($B11,CorridorSummarySource!$C$3:$Y$260,Corridor_Summary!C$1,FALSE)="","",VLOOKUP($B11,CorridorSummarySource!$C$3:$Y$260,Corridor_Summary!C$1,FALSE)))</f>
        <v>Admiral District</v>
      </c>
      <c r="D11" s="53" t="str">
        <f>IF($B11="","",IF(VLOOKUP($B11,CorridorSummarySource!$C$3:$Y$260,Corridor_Summary!D$1,FALSE)="","",VLOOKUP($B11,CorridorSummarySource!$C$3:$Y$260,Corridor_Summary!D$1,FALSE)))</f>
        <v>Southcenter</v>
      </c>
      <c r="E11" s="53" t="str">
        <f>IF($B11="","",IF(VLOOKUP($B11,CorridorSummarySource!$C$3:$Y$260,Corridor_Summary!E$1,FALSE)="","",VLOOKUP($B11,CorridorSummarySource!$C$3:$Y$260,Corridor_Summary!E$1,FALSE)))</f>
        <v>California Ave SW, Military Rd, TIBS</v>
      </c>
      <c r="F11" s="172">
        <f>IF($B11="","",IF(VLOOKUP($B11,CorridorSummarySource!$C$3:$Y$260,Corridor_Summary!F$1,FALSE)="","",VLOOKUP($B11,CorridorSummarySource!$C$3:$Y$260,Corridor_Summary!F$1,FALSE)))</f>
        <v>128</v>
      </c>
      <c r="G11" s="111">
        <f>IF($B11="","",IF(VLOOKUP($B11,CorridorSummarySource!$C$3:$Y$260,Corridor_Summary!G$1,FALSE)="","",VLOOKUP($B11,CorridorSummarySource!$C$3:$Y$260,Corridor_Summary!G$1,FALSE)))</f>
        <v>4</v>
      </c>
      <c r="H11" s="111">
        <f>IF($B11="","",IF(VLOOKUP($B11,CorridorSummarySource!$C$3:$Y$260,Corridor_Summary!H$1,FALSE)="","",VLOOKUP($B11,CorridorSummarySource!$C$3:$Y$260,Corridor_Summary!H$1,FALSE)))</f>
        <v>5</v>
      </c>
      <c r="I11" s="111">
        <f>IF($B11="","",IF(VLOOKUP($B11,CorridorSummarySource!$C$3:$Y$260,Corridor_Summary!I$1,FALSE)="","",VLOOKUP($B11,CorridorSummarySource!$C$3:$Y$260,Corridor_Summary!I$1,FALSE)))</f>
        <v>5</v>
      </c>
      <c r="J11" s="111">
        <f>IF($B11="","",IF(VLOOKUP($B11,CorridorSummarySource!$C$3:$Y$260,Corridor_Summary!J$1,FALSE)="","",VLOOKUP($B11,CorridorSummarySource!$C$3:$Y$260,Corridor_Summary!J$1,FALSE)))</f>
        <v>14</v>
      </c>
      <c r="K11" s="112" t="str">
        <f>IF($B11="","",IF(VLOOKUP($B11,CorridorSummarySource!$C$3:$Y$260,Corridor_Summary!K$1,FALSE)="","",VLOOKUP($B11,CorridorSummarySource!$C$3:$Y$260,Corridor_Summary!K$1,FALSE)))</f>
        <v/>
      </c>
      <c r="L11" t="str">
        <f>IF($B11="","",IF(VLOOKUP($B11,CorridorSummarySource!$C$3:$Y$260,Corridor_Summary!L$1,FALSE)="","",VLOOKUP($B11,CorridorSummarySource!$C$3:$Y$260,Corridor_Summary!L$1,FALSE)))</f>
        <v/>
      </c>
      <c r="M11" s="110">
        <f>IF($B11="","",IF(VLOOKUP($B11,CorridorSummarySource!$C$3:$Y$260,Corridor_Summary!M$1,FALSE)="","",VLOOKUP($B11,CorridorSummarySource!$C$3:$Y$260,Corridor_Summary!M$1,FALSE)))</f>
        <v>30</v>
      </c>
      <c r="N11" s="111">
        <f>IF($B11="","",IF(VLOOKUP($B11,CorridorSummarySource!$C$3:$Y$260,Corridor_Summary!N$1,FALSE)="","",VLOOKUP($B11,CorridorSummarySource!$C$3:$Y$260,Corridor_Summary!N$1,FALSE)))</f>
        <v>30</v>
      </c>
      <c r="O11" s="112">
        <f>IF($B11="","",IF(VLOOKUP($B11,CorridorSummarySource!$C$3:$Y$260,Corridor_Summary!O$1,FALSE)="","",VLOOKUP($B11,CorridorSummarySource!$C$3:$Y$260,Corridor_Summary!O$1,FALSE)))</f>
        <v>0</v>
      </c>
      <c r="P11" s="21" t="str">
        <f>IF($B11="","",IF(VLOOKUP($B11,CorridorSummarySource!$C$3:$Y$260,Corridor_Summary!P$1,FALSE)="","",VLOOKUP($B11,CorridorSummarySource!$C$3:$Y$260,Corridor_Summary!P$1,FALSE)))</f>
        <v/>
      </c>
      <c r="Q11" s="110">
        <f>IF($B11="","",IF(VLOOKUP($B11,CorridorSummarySource!$C$3:$Y$260,Corridor_Summary!Q$1,FALSE)="","",VLOOKUP($B11,CorridorSummarySource!$C$3:$Y$260,Corridor_Summary!Q$1,FALSE)))</f>
        <v>1</v>
      </c>
      <c r="R11" s="111">
        <f>IF($B11="","",IF(VLOOKUP($B11,CorridorSummarySource!$C$3:$Y$260,Corridor_Summary!R$1,FALSE)="","",VLOOKUP($B11,CorridorSummarySource!$C$3:$Y$260,Corridor_Summary!R$1,FALSE)))</f>
        <v>1</v>
      </c>
      <c r="S11" s="112">
        <f>IF($B11="","",IF(VLOOKUP($B11,CorridorSummarySource!$C$3:$Y$260,Corridor_Summary!S$1,FALSE)="","",VLOOKUP($B11,CorridorSummarySource!$C$3:$Y$260,Corridor_Summary!S$1,FALSE)))</f>
        <v>0</v>
      </c>
      <c r="T11" s="21" t="str">
        <f>IF($B11="","",IF(VLOOKUP($B11,CorridorSummarySource!$C$3:$Y$260,Corridor_Summary!T$1,FALSE)="","",VLOOKUP($B11,CorridorSummarySource!$C$3:$Y$260,Corridor_Summary!T$1,FALSE)))</f>
        <v/>
      </c>
      <c r="U11" s="130">
        <f>IF($B11="","",IF(VLOOKUP($B11,CorridorSummarySource!$C$3:$Y$260,Corridor_Summary!U$1,FALSE)="","",VLOOKUP($B11,CorridorSummarySource!$C$3:$Y$260,Corridor_Summary!U$1,FALSE)))</f>
        <v>15</v>
      </c>
      <c r="V11" s="131">
        <f>IF($B11="","",IF(VLOOKUP($B11,CorridorSummarySource!$C$3:$Y$260,Corridor_Summary!V$1,FALSE)="","",VLOOKUP($B11,CorridorSummarySource!$C$3:$Y$260,Corridor_Summary!V$1,FALSE)))</f>
        <v>15</v>
      </c>
      <c r="W11" s="131">
        <f>IF($B11="","",IF(VLOOKUP($B11,CorridorSummarySource!$C$3:$Y$260,Corridor_Summary!W$1,FALSE)="","",VLOOKUP($B11,CorridorSummarySource!$C$3:$Y$260,Corridor_Summary!W$1,FALSE)))</f>
        <v>30</v>
      </c>
      <c r="X11" s="132" t="str">
        <f>IF($B11="","",IF(VLOOKUP($B11,CorridorSummarySource!$C$3:$Y$260,Corridor_Summary!X$1,FALSE)="","",VLOOKUP($B11,CorridorSummarySource!$C$3:$Y$260,Corridor_Summary!X$1,FALSE)))</f>
        <v>Very Frequent</v>
      </c>
      <c r="Z11">
        <f>IF(B11="","",VLOOKUP($B11,'Corridors Over-Under'!$A$3:$D$115,Z$1,FALSE))</f>
        <v>-1</v>
      </c>
      <c r="AA11">
        <f>IF(C11="","",VLOOKUP($B11,'Corridors Over-Under'!$A$3:$D$115,AA$1,FALSE))</f>
        <v>-1</v>
      </c>
      <c r="AB11">
        <f>IF(D11="","",VLOOKUP($B11,'Corridors Over-Under'!$A$3:$D$115,AB$1,FALSE))</f>
        <v>0</v>
      </c>
      <c r="AD11" s="172">
        <f>IF(F11="","",VLOOKUP(F11,'Corridor_MajorRoute&amp;RouteLookup'!$A$2:$B$113,2,FALSE))</f>
        <v>128</v>
      </c>
      <c r="AE11" s="348" t="str">
        <f>IF(IF($AD11="","",IF(VLOOKUP($AD11,'RouteDetail&amp;ReductionPrioritySr'!$B$5:$AT$779,AE$1,FALSE)="","",VLOOKUP($AD11,'RouteDetail&amp;ReductionPrioritySr'!$B$5:$AT$779,AE$1,FALSE)))=0,"",IF($AD11="","",IF(VLOOKUP($AD11,'RouteDetail&amp;ReductionPrioritySr'!$B$5:$AT$779,AE$1,FALSE)="","",VLOOKUP($AD11,'RouteDetail&amp;ReductionPrioritySr'!$B$5:$AT$779,AE$1,FALSE))))</f>
        <v>Revised</v>
      </c>
      <c r="AF11" s="53" t="str">
        <f>IF(IF($AD11="","",IF(VLOOKUP($AD11,'RouteDetail&amp;ReductionPrioritySr'!$B$5:$AT$779,AF$1,FALSE)="","",VLOOKUP($AD11,'RouteDetail&amp;ReductionPrioritySr'!$B$5:$AT$779,AF$1,FALSE)))=0,"",IF($AD11="","",IF(VLOOKUP($AD11,'RouteDetail&amp;ReductionPrioritySr'!$B$5:$AT$779,AF$1,FALSE)="","",VLOOKUP($AD11,'RouteDetail&amp;ReductionPrioritySr'!$B$5:$AT$779,AF$1,FALSE))))</f>
        <v>Restructure</v>
      </c>
      <c r="AG11" s="358">
        <f>IF(IF($AD11="","",IF(VLOOKUP($AD11,'RouteDetail&amp;ReductionPrioritySr'!$B$5:$AT$779,AG$1,FALSE)="","",VLOOKUP($AD11,'RouteDetail&amp;ReductionPrioritySr'!$B$5:$AT$779,AG$1,FALSE)))=0,"",IF($AD11="","",IF(VLOOKUP($AD11,'RouteDetail&amp;ReductionPrioritySr'!$B$5:$AT$779,AG$1,FALSE)="","",VLOOKUP($AD11,'RouteDetail&amp;ReductionPrioritySr'!$B$5:$AT$779,AG$1,FALSE))))</f>
        <v>42248</v>
      </c>
      <c r="AH11" s="400" t="str">
        <f>IF(IF($AD11="","",IF(VLOOKUP($AD11,'RouteDetail&amp;ReductionPrioritySr'!$B$5:$AT$779,AH$1,FALSE)="","",VLOOKUP($AD11,'RouteDetail&amp;ReductionPrioritySr'!$B$5:$AT$779,AH$1,FALSE)))=0,"",IF($AD11="","",IF(VLOOKUP($AD11,'RouteDetail&amp;ReductionPrioritySr'!$B$5:$AT$779,AH$1,FALSE)="","",VLOOKUP($AD11,'RouteDetail&amp;ReductionPrioritySr'!$B$5:$AT$779,AH$1,FALSE))))</f>
        <v>Extend service to Alki in West Seattle.
Revise routing to use 16th Avenue SW, SW Genesee Street, SW Alaska Street, California Avenue SW and SW Admiral Street between South Seattle Community College and Alki. 
Operate service more often in the peak periods.</v>
      </c>
      <c r="AI11" s="348">
        <f>IF(IF($AD11="","",IF(VLOOKUP($AD11,'RouteDetail&amp;ReductionPrioritySr'!$B$5:$AT$779,AI$1,FALSE)="","",VLOOKUP($AD11,'RouteDetail&amp;ReductionPrioritySr'!$B$5:$AT$779,AI$1,FALSE)))=0,"",IF($AD11="","",IF(VLOOKUP($AD11,'RouteDetail&amp;ReductionPrioritySr'!$B$5:$AT$779,AI$1,FALSE)="","",VLOOKUP($AD11,'RouteDetail&amp;ReductionPrioritySr'!$B$5:$AT$779,AI$1,FALSE))))</f>
        <v>20</v>
      </c>
      <c r="AJ11" s="53">
        <f>IF(IF($AD11="","",IF(VLOOKUP($AD11,'RouteDetail&amp;ReductionPrioritySr'!$B$5:$AT$779,AJ$1,FALSE)="","",VLOOKUP($AD11,'RouteDetail&amp;ReductionPrioritySr'!$B$5:$AT$779,AJ$1,FALSE)))=0,"",IF($AD11="","",IF(VLOOKUP($AD11,'RouteDetail&amp;ReductionPrioritySr'!$B$5:$AT$779,AJ$1,FALSE)="","",VLOOKUP($AD11,'RouteDetail&amp;ReductionPrioritySr'!$B$5:$AT$779,AJ$1,FALSE))))</f>
        <v>30</v>
      </c>
      <c r="AK11" s="53">
        <f>IF(IF($AD11="","",IF(VLOOKUP($AD11,'RouteDetail&amp;ReductionPrioritySr'!$B$5:$AT$779,AK$1,FALSE)="","",VLOOKUP($AD11,'RouteDetail&amp;ReductionPrioritySr'!$B$5:$AT$779,AK$1,FALSE)))=0,"",IF($AD11="","",IF(VLOOKUP($AD11,'RouteDetail&amp;ReductionPrioritySr'!$B$5:$AT$779,AK$1,FALSE)="","",VLOOKUP($AD11,'RouteDetail&amp;ReductionPrioritySr'!$B$5:$AT$779,AK$1,FALSE))))</f>
        <v>30</v>
      </c>
      <c r="AL11" s="53">
        <f>IF(IF($AD11="","",IF(VLOOKUP($AD11,'RouteDetail&amp;ReductionPrioritySr'!$B$5:$AT$779,AL$1,FALSE)="","",VLOOKUP($AD11,'RouteDetail&amp;ReductionPrioritySr'!$B$5:$AT$779,AL$1,FALSE)))=0,"",IF($AD11="","",IF(VLOOKUP($AD11,'RouteDetail&amp;ReductionPrioritySr'!$B$5:$AT$779,AL$1,FALSE)="","",VLOOKUP($AD11,'RouteDetail&amp;ReductionPrioritySr'!$B$5:$AT$779,AL$1,FALSE))))</f>
        <v>30</v>
      </c>
      <c r="AM11" s="53">
        <f>IF(IF($AD11="","",IF(VLOOKUP($AD11,'RouteDetail&amp;ReductionPrioritySr'!$B$5:$AT$779,AM$1,FALSE)="","",VLOOKUP($AD11,'RouteDetail&amp;ReductionPrioritySr'!$B$5:$AT$779,AM$1,FALSE)))=0,"",IF($AD11="","",IF(VLOOKUP($AD11,'RouteDetail&amp;ReductionPrioritySr'!$B$5:$AT$779,AM$1,FALSE)="","",VLOOKUP($AD11,'RouteDetail&amp;ReductionPrioritySr'!$B$5:$AT$779,AM$1,FALSE))))</f>
        <v>30</v>
      </c>
      <c r="AN11" s="71" t="str">
        <f>IF(IF($AD11="","",IF(VLOOKUP($AD11,'RouteDetail&amp;ReductionPrioritySr'!$B$5:$AT$779,AN$1,FALSE)="","",VLOOKUP($AD11,'RouteDetail&amp;ReductionPrioritySr'!$B$5:$AT$779,AN$1,FALSE)))=0,"",IF($AD11="","",IF(VLOOKUP($AD11,'RouteDetail&amp;ReductionPrioritySr'!$B$5:$AT$779,AN$1,FALSE)="","",VLOOKUP($AD11,'RouteDetail&amp;ReductionPrioritySr'!$B$5:$AT$779,AN$1,FALSE))))</f>
        <v>Before 12:00 AM</v>
      </c>
      <c r="AO11" s="400" t="str">
        <f>IF(IF($AD11="","",IF(VLOOKUP($AD11,'RouteDetail&amp;ReductionPrioritySr'!$B$5:$AT$779,AO$1,FALSE)="","",VLOOKUP($AD11,'RouteDetail&amp;ReductionPrioritySr'!$B$5:$AT$779,AO$1,FALSE)))=0,"",IF($AD11="","",IF(VLOOKUP($AD11,'RouteDetail&amp;ReductionPrioritySr'!$B$5:$AT$779,AO$1,FALSE)="","",VLOOKUP($AD11,'RouteDetail&amp;ReductionPrioritySr'!$B$5:$AT$779,AO$1,FALSE))))</f>
        <v>In High Point and Morgan Junction, use the RapidRide C Line or revised Route 50 and connect with revised Route 128 at 35th Avenue SW and SW Alaska Street.
In North Admiral, use revised Route 55 during the commute hours.</v>
      </c>
    </row>
    <row r="12" spans="1:41" ht="15" customHeight="1" x14ac:dyDescent="0.25">
      <c r="A12">
        <v>3</v>
      </c>
      <c r="B12" s="110">
        <f>IF(HLOOKUP($C$3,'Corridor by Jurisdiction'!$A$1:$AP$113,A12,FALSE)="","",HLOOKUP($C$3,'Corridor by Jurisdiction'!$A$1:$AP$113,A12,FALSE))</f>
        <v>2</v>
      </c>
      <c r="C12" s="56" t="str">
        <f>IF($B12="","",IF(VLOOKUP($B12,CorridorSummarySource!$C$3:$Y$260,Corridor_Summary!C$1,FALSE)="","",VLOOKUP($B12,CorridorSummarySource!$C$3:$Y$260,Corridor_Summary!C$1,FALSE)))</f>
        <v>Alki</v>
      </c>
      <c r="D12" s="53" t="str">
        <f>IF($B12="","",IF(VLOOKUP($B12,CorridorSummarySource!$C$3:$Y$260,Corridor_Summary!D$1,FALSE)="","",VLOOKUP($B12,CorridorSummarySource!$C$3:$Y$260,Corridor_Summary!D$1,FALSE)))</f>
        <v>SODO</v>
      </c>
      <c r="E12" s="53" t="str">
        <f>IF($B12="","",IF(VLOOKUP($B12,CorridorSummarySource!$C$3:$Y$260,Corridor_Summary!E$1,FALSE)="","",VLOOKUP($B12,CorridorSummarySource!$C$3:$Y$260,Corridor_Summary!E$1,FALSE)))</f>
        <v>Alaska Junction</v>
      </c>
      <c r="F12" s="111">
        <f>IF($B12="","",IF(VLOOKUP($B12,CorridorSummarySource!$C$3:$Y$260,Corridor_Summary!F$1,FALSE)="","",VLOOKUP($B12,CorridorSummarySource!$C$3:$Y$260,Corridor_Summary!F$1,FALSE)))</f>
        <v>50</v>
      </c>
      <c r="G12" s="111">
        <f>IF($B12="","",IF(VLOOKUP($B12,CorridorSummarySource!$C$3:$Y$260,Corridor_Summary!G$1,FALSE)="","",VLOOKUP($B12,CorridorSummarySource!$C$3:$Y$260,Corridor_Summary!G$1,FALSE)))</f>
        <v>8</v>
      </c>
      <c r="H12" s="111">
        <f>IF($B12="","",IF(VLOOKUP($B12,CorridorSummarySource!$C$3:$Y$260,Corridor_Summary!H$1,FALSE)="","",VLOOKUP($B12,CorridorSummarySource!$C$3:$Y$260,Corridor_Summary!H$1,FALSE)))</f>
        <v>0</v>
      </c>
      <c r="I12" s="111">
        <f>IF($B12="","",IF(VLOOKUP($B12,CorridorSummarySource!$C$3:$Y$260,Corridor_Summary!I$1,FALSE)="","",VLOOKUP($B12,CorridorSummarySource!$C$3:$Y$260,Corridor_Summary!I$1,FALSE)))</f>
        <v>5</v>
      </c>
      <c r="J12" s="111">
        <f>IF($B12="","",IF(VLOOKUP($B12,CorridorSummarySource!$C$3:$Y$260,Corridor_Summary!J$1,FALSE)="","",VLOOKUP($B12,CorridorSummarySource!$C$3:$Y$260,Corridor_Summary!J$1,FALSE)))</f>
        <v>13</v>
      </c>
      <c r="K12" s="112" t="str">
        <f>IF($B12="","",IF(VLOOKUP($B12,CorridorSummarySource!$C$3:$Y$260,Corridor_Summary!K$1,FALSE)="","",VLOOKUP($B12,CorridorSummarySource!$C$3:$Y$260,Corridor_Summary!K$1,FALSE)))</f>
        <v/>
      </c>
      <c r="L12" t="str">
        <f>IF($B12="","",IF(VLOOKUP($B12,CorridorSummarySource!$C$3:$Y$260,Corridor_Summary!L$1,FALSE)="","",VLOOKUP($B12,CorridorSummarySource!$C$3:$Y$260,Corridor_Summary!L$1,FALSE)))</f>
        <v/>
      </c>
      <c r="M12" s="110">
        <f>IF($B12="","",IF(VLOOKUP($B12,CorridorSummarySource!$C$3:$Y$260,Corridor_Summary!M$1,FALSE)="","",VLOOKUP($B12,CorridorSummarySource!$C$3:$Y$260,Corridor_Summary!M$1,FALSE)))</f>
        <v>30</v>
      </c>
      <c r="N12" s="111">
        <f>IF($B12="","",IF(VLOOKUP($B12,CorridorSummarySource!$C$3:$Y$260,Corridor_Summary!N$1,FALSE)="","",VLOOKUP($B12,CorridorSummarySource!$C$3:$Y$260,Corridor_Summary!N$1,FALSE)))</f>
        <v>30</v>
      </c>
      <c r="O12" s="112">
        <f>IF($B12="","",IF(VLOOKUP($B12,CorridorSummarySource!$C$3:$Y$260,Corridor_Summary!O$1,FALSE)="","",VLOOKUP($B12,CorridorSummarySource!$C$3:$Y$260,Corridor_Summary!O$1,FALSE)))</f>
        <v>0</v>
      </c>
      <c r="P12" s="21" t="str">
        <f>IF($B12="","",IF(VLOOKUP($B12,CorridorSummarySource!$C$3:$Y$260,Corridor_Summary!P$1,FALSE)="","",VLOOKUP($B12,CorridorSummarySource!$C$3:$Y$260,Corridor_Summary!P$1,FALSE)))</f>
        <v/>
      </c>
      <c r="Q12" s="110">
        <f>IF($B12="","",IF(VLOOKUP($B12,CorridorSummarySource!$C$3:$Y$260,Corridor_Summary!Q$1,FALSE)="","",VLOOKUP($B12,CorridorSummarySource!$C$3:$Y$260,Corridor_Summary!Q$1,FALSE)))</f>
        <v>1</v>
      </c>
      <c r="R12" s="111">
        <f>IF($B12="","",IF(VLOOKUP($B12,CorridorSummarySource!$C$3:$Y$260,Corridor_Summary!R$1,FALSE)="","",VLOOKUP($B12,CorridorSummarySource!$C$3:$Y$260,Corridor_Summary!R$1,FALSE)))</f>
        <v>0</v>
      </c>
      <c r="S12" s="112">
        <f>IF($B12="","",IF(VLOOKUP($B12,CorridorSummarySource!$C$3:$Y$260,Corridor_Summary!S$1,FALSE)="","",VLOOKUP($B12,CorridorSummarySource!$C$3:$Y$260,Corridor_Summary!S$1,FALSE)))</f>
        <v>0</v>
      </c>
      <c r="T12" s="21" t="str">
        <f>IF($B12="","",IF(VLOOKUP($B12,CorridorSummarySource!$C$3:$Y$260,Corridor_Summary!T$1,FALSE)="","",VLOOKUP($B12,CorridorSummarySource!$C$3:$Y$260,Corridor_Summary!T$1,FALSE)))</f>
        <v/>
      </c>
      <c r="U12" s="125">
        <f>IF($B12="","",IF(VLOOKUP($B12,CorridorSummarySource!$C$3:$Y$260,Corridor_Summary!U$1,FALSE)="","",VLOOKUP($B12,CorridorSummarySource!$C$3:$Y$260,Corridor_Summary!U$1,FALSE)))</f>
        <v>15</v>
      </c>
      <c r="V12" s="126">
        <f>IF($B12="","",IF(VLOOKUP($B12,CorridorSummarySource!$C$3:$Y$260,Corridor_Summary!V$1,FALSE)="","",VLOOKUP($B12,CorridorSummarySource!$C$3:$Y$260,Corridor_Summary!V$1,FALSE)))</f>
        <v>30</v>
      </c>
      <c r="W12" s="126">
        <f>IF($B12="","",IF(VLOOKUP($B12,CorridorSummarySource!$C$3:$Y$260,Corridor_Summary!W$1,FALSE)="","",VLOOKUP($B12,CorridorSummarySource!$C$3:$Y$260,Corridor_Summary!W$1,FALSE)))</f>
        <v>30</v>
      </c>
      <c r="X12" s="112" t="str">
        <f>IF($B12="","",IF(VLOOKUP($B12,CorridorSummarySource!$C$3:$Y$260,Corridor_Summary!X$1,FALSE)="","",VLOOKUP($B12,CorridorSummarySource!$C$3:$Y$260,Corridor_Summary!X$1,FALSE)))</f>
        <v>Frequent</v>
      </c>
      <c r="Z12">
        <f>IF(B12="","",VLOOKUP($B12,'Corridors Over-Under'!$A$3:$D$115,Z$1,FALSE))</f>
        <v>-1</v>
      </c>
      <c r="AA12">
        <f>IF(C12="","",VLOOKUP($B12,'Corridors Over-Under'!$A$3:$D$115,AA$1,FALSE))</f>
        <v>0</v>
      </c>
      <c r="AB12">
        <f>IF(D12="","",VLOOKUP($B12,'Corridors Over-Under'!$A$3:$D$115,AB$1,FALSE))</f>
        <v>0</v>
      </c>
      <c r="AD12" s="172">
        <f>IF(F12="","",VLOOKUP(F12,'Corridor_MajorRoute&amp;RouteLookup'!$A$2:$B$113,2,FALSE))</f>
        <v>50</v>
      </c>
      <c r="AE12" s="348" t="str">
        <f>IF(IF($AD12="","",IF(VLOOKUP($AD12,'RouteDetail&amp;ReductionPrioritySr'!$B$5:$AT$779,AE$1,FALSE)="","",VLOOKUP($AD12,'RouteDetail&amp;ReductionPrioritySr'!$B$5:$AT$779,AE$1,FALSE)))=0,"",IF($AD12="","",IF(VLOOKUP($AD12,'RouteDetail&amp;ReductionPrioritySr'!$B$5:$AT$779,AE$1,FALSE)="","",VLOOKUP($AD12,'RouteDetail&amp;ReductionPrioritySr'!$B$5:$AT$779,AE$1,FALSE))))</f>
        <v>Revised</v>
      </c>
      <c r="AF12" s="53" t="str">
        <f>IF(IF($AD12="","",IF(VLOOKUP($AD12,'RouteDetail&amp;ReductionPrioritySr'!$B$5:$AT$779,AF$1,FALSE)="","",VLOOKUP($AD12,'RouteDetail&amp;ReductionPrioritySr'!$B$5:$AT$779,AF$1,FALSE)))=0,"",IF($AD12="","",IF(VLOOKUP($AD12,'RouteDetail&amp;ReductionPrioritySr'!$B$5:$AT$779,AF$1,FALSE)="","",VLOOKUP($AD12,'RouteDetail&amp;ReductionPrioritySr'!$B$5:$AT$779,AF$1,FALSE))))</f>
        <v>Restructure</v>
      </c>
      <c r="AG12" s="358">
        <f>IF(IF($AD12="","",IF(VLOOKUP($AD12,'RouteDetail&amp;ReductionPrioritySr'!$B$5:$AT$779,AG$1,FALSE)="","",VLOOKUP($AD12,'RouteDetail&amp;ReductionPrioritySr'!$B$5:$AT$779,AG$1,FALSE)))=0,"",IF($AD12="","",IF(VLOOKUP($AD12,'RouteDetail&amp;ReductionPrioritySr'!$B$5:$AT$779,AG$1,FALSE)="","",VLOOKUP($AD12,'RouteDetail&amp;ReductionPrioritySr'!$B$5:$AT$779,AG$1,FALSE))))</f>
        <v>42248</v>
      </c>
      <c r="AH12" s="400" t="str">
        <f>IF(IF($AD12="","",IF(VLOOKUP($AD12,'RouteDetail&amp;ReductionPrioritySr'!$B$5:$AT$779,AH$1,FALSE)="","",VLOOKUP($AD12,'RouteDetail&amp;ReductionPrioritySr'!$B$5:$AT$779,AH$1,FALSE)))=0,"",IF($AD12="","",IF(VLOOKUP($AD12,'RouteDetail&amp;ReductionPrioritySr'!$B$5:$AT$779,AH$1,FALSE)="","",VLOOKUP($AD12,'RouteDetail&amp;ReductionPrioritySr'!$B$5:$AT$779,AH$1,FALSE))))</f>
        <v>Revise Route 50 to serve Westwood Village in West Seattle using 35th Avenue SW since Route 21 will no longer serve the area.
Revise Route 128 to serve Admiral Way and Alki.
Operate service more often on Sundays since Route 21 would no longer operate.</v>
      </c>
      <c r="AI12" s="348">
        <f>IF(IF($AD12="","",IF(VLOOKUP($AD12,'RouteDetail&amp;ReductionPrioritySr'!$B$5:$AT$779,AI$1,FALSE)="","",VLOOKUP($AD12,'RouteDetail&amp;ReductionPrioritySr'!$B$5:$AT$779,AI$1,FALSE)))=0,"",IF($AD12="","",IF(VLOOKUP($AD12,'RouteDetail&amp;ReductionPrioritySr'!$B$5:$AT$779,AI$1,FALSE)="","",VLOOKUP($AD12,'RouteDetail&amp;ReductionPrioritySr'!$B$5:$AT$779,AI$1,FALSE))))</f>
        <v>20</v>
      </c>
      <c r="AJ12" s="53">
        <f>IF(IF($AD12="","",IF(VLOOKUP($AD12,'RouteDetail&amp;ReductionPrioritySr'!$B$5:$AT$779,AJ$1,FALSE)="","",VLOOKUP($AD12,'RouteDetail&amp;ReductionPrioritySr'!$B$5:$AT$779,AJ$1,FALSE)))=0,"",IF($AD12="","",IF(VLOOKUP($AD12,'RouteDetail&amp;ReductionPrioritySr'!$B$5:$AT$779,AJ$1,FALSE)="","",VLOOKUP($AD12,'RouteDetail&amp;ReductionPrioritySr'!$B$5:$AT$779,AJ$1,FALSE))))</f>
        <v>30</v>
      </c>
      <c r="AK12" s="53">
        <f>IF(IF($AD12="","",IF(VLOOKUP($AD12,'RouteDetail&amp;ReductionPrioritySr'!$B$5:$AT$779,AK$1,FALSE)="","",VLOOKUP($AD12,'RouteDetail&amp;ReductionPrioritySr'!$B$5:$AT$779,AK$1,FALSE)))=0,"",IF($AD12="","",IF(VLOOKUP($AD12,'RouteDetail&amp;ReductionPrioritySr'!$B$5:$AT$779,AK$1,FALSE)="","",VLOOKUP($AD12,'RouteDetail&amp;ReductionPrioritySr'!$B$5:$AT$779,AK$1,FALSE))))</f>
        <v>60</v>
      </c>
      <c r="AL12" s="53">
        <f>IF(IF($AD12="","",IF(VLOOKUP($AD12,'RouteDetail&amp;ReductionPrioritySr'!$B$5:$AT$779,AL$1,FALSE)="","",VLOOKUP($AD12,'RouteDetail&amp;ReductionPrioritySr'!$B$5:$AT$779,AL$1,FALSE)))=0,"",IF($AD12="","",IF(VLOOKUP($AD12,'RouteDetail&amp;ReductionPrioritySr'!$B$5:$AT$779,AL$1,FALSE)="","",VLOOKUP($AD12,'RouteDetail&amp;ReductionPrioritySr'!$B$5:$AT$779,AL$1,FALSE))))</f>
        <v>30</v>
      </c>
      <c r="AM12" s="53">
        <f>IF(IF($AD12="","",IF(VLOOKUP($AD12,'RouteDetail&amp;ReductionPrioritySr'!$B$5:$AT$779,AM$1,FALSE)="","",VLOOKUP($AD12,'RouteDetail&amp;ReductionPrioritySr'!$B$5:$AT$779,AM$1,FALSE)))=0,"",IF($AD12="","",IF(VLOOKUP($AD12,'RouteDetail&amp;ReductionPrioritySr'!$B$5:$AT$779,AM$1,FALSE)="","",VLOOKUP($AD12,'RouteDetail&amp;ReductionPrioritySr'!$B$5:$AT$779,AM$1,FALSE))))</f>
        <v>30</v>
      </c>
      <c r="AN12" s="71" t="str">
        <f>IF(IF($AD12="","",IF(VLOOKUP($AD12,'RouteDetail&amp;ReductionPrioritySr'!$B$5:$AT$779,AN$1,FALSE)="","",VLOOKUP($AD12,'RouteDetail&amp;ReductionPrioritySr'!$B$5:$AT$779,AN$1,FALSE)))=0,"",IF($AD12="","",IF(VLOOKUP($AD12,'RouteDetail&amp;ReductionPrioritySr'!$B$5:$AT$779,AN$1,FALSE)="","",VLOOKUP($AD12,'RouteDetail&amp;ReductionPrioritySr'!$B$5:$AT$779,AN$1,FALSE))))</f>
        <v>Before 9:00 PM</v>
      </c>
      <c r="AO12" s="400" t="str">
        <f>IF(IF($AD12="","",IF(VLOOKUP($AD12,'RouteDetail&amp;ReductionPrioritySr'!$B$5:$AT$779,AO$1,FALSE)="","",VLOOKUP($AD12,'RouteDetail&amp;ReductionPrioritySr'!$B$5:$AT$779,AO$1,FALSE)))=0,"",IF($AD12="","",IF(VLOOKUP($AD12,'RouteDetail&amp;ReductionPrioritySr'!$B$5:$AT$779,AO$1,FALSE)="","",VLOOKUP($AD12,'RouteDetail&amp;ReductionPrioritySr'!$B$5:$AT$779,AO$1,FALSE))))</f>
        <v>In West Seattle (Alki/Admiral/Alaska Junction/North Delridge), use revised Route 128.  
Traveling between West Seattle and downtown Seattle, connect with the RapidRide C Line or Route 120.</v>
      </c>
    </row>
    <row r="13" spans="1:41" ht="15" customHeight="1" x14ac:dyDescent="0.25">
      <c r="A13">
        <v>4</v>
      </c>
      <c r="B13" s="110">
        <f>IF(HLOOKUP($C$3,'Corridor by Jurisdiction'!$A$1:$AP$113,A13,FALSE)="","",HLOOKUP($C$3,'Corridor by Jurisdiction'!$A$1:$AP$113,A13,FALSE))</f>
        <v>3</v>
      </c>
      <c r="C13" s="56" t="str">
        <f>IF($B13="","",IF(VLOOKUP($B13,CorridorSummarySource!$C$3:$Y$260,Corridor_Summary!C$1,FALSE)="","",VLOOKUP($B13,CorridorSummarySource!$C$3:$Y$260,Corridor_Summary!C$1,FALSE)))</f>
        <v>Auburn</v>
      </c>
      <c r="D13" s="53" t="str">
        <f>IF($B13="","",IF(VLOOKUP($B13,CorridorSummarySource!$C$3:$Y$260,Corridor_Summary!D$1,FALSE)="","",VLOOKUP($B13,CorridorSummarySource!$C$3:$Y$260,Corridor_Summary!D$1,FALSE)))</f>
        <v>Burien</v>
      </c>
      <c r="E13" s="53" t="str">
        <f>IF($B13="","",IF(VLOOKUP($B13,CorridorSummarySource!$C$3:$Y$260,Corridor_Summary!E$1,FALSE)="","",VLOOKUP($B13,CorridorSummarySource!$C$3:$Y$260,Corridor_Summary!E$1,FALSE)))</f>
        <v>Kent, SeaTac</v>
      </c>
      <c r="F13" s="111">
        <f>IF($B13="","",IF(VLOOKUP($B13,CorridorSummarySource!$C$3:$Y$260,Corridor_Summary!F$1,FALSE)="","",VLOOKUP($B13,CorridorSummarySource!$C$3:$Y$260,Corridor_Summary!F$1,FALSE)))</f>
        <v>180</v>
      </c>
      <c r="G13" s="111">
        <f>IF($B13="","",IF(VLOOKUP($B13,CorridorSummarySource!$C$3:$Y$260,Corridor_Summary!G$1,FALSE)="","",VLOOKUP($B13,CorridorSummarySource!$C$3:$Y$260,Corridor_Summary!G$1,FALSE)))</f>
        <v>2</v>
      </c>
      <c r="H13" s="111">
        <f>IF($B13="","",IF(VLOOKUP($B13,CorridorSummarySource!$C$3:$Y$260,Corridor_Summary!H$1,FALSE)="","",VLOOKUP($B13,CorridorSummarySource!$C$3:$Y$260,Corridor_Summary!H$1,FALSE)))</f>
        <v>10</v>
      </c>
      <c r="I13" s="111">
        <f>IF($B13="","",IF(VLOOKUP($B13,CorridorSummarySource!$C$3:$Y$260,Corridor_Summary!I$1,FALSE)="","",VLOOKUP($B13,CorridorSummarySource!$C$3:$Y$260,Corridor_Summary!I$1,FALSE)))</f>
        <v>10</v>
      </c>
      <c r="J13" s="111">
        <f>IF($B13="","",IF(VLOOKUP($B13,CorridorSummarySource!$C$3:$Y$260,Corridor_Summary!J$1,FALSE)="","",VLOOKUP($B13,CorridorSummarySource!$C$3:$Y$260,Corridor_Summary!J$1,FALSE)))</f>
        <v>22</v>
      </c>
      <c r="K13" s="112" t="str">
        <f>IF($B13="","",IF(VLOOKUP($B13,CorridorSummarySource!$C$3:$Y$260,Corridor_Summary!K$1,FALSE)="","",VLOOKUP($B13,CorridorSummarySource!$C$3:$Y$260,Corridor_Summary!K$1,FALSE)))</f>
        <v/>
      </c>
      <c r="L13" t="str">
        <f>IF($B13="","",IF(VLOOKUP($B13,CorridorSummarySource!$C$3:$Y$260,Corridor_Summary!L$1,FALSE)="","",VLOOKUP($B13,CorridorSummarySource!$C$3:$Y$260,Corridor_Summary!L$1,FALSE)))</f>
        <v/>
      </c>
      <c r="M13" s="110">
        <f>IF($B13="","",IF(VLOOKUP($B13,CorridorSummarySource!$C$3:$Y$260,Corridor_Summary!M$1,FALSE)="","",VLOOKUP($B13,CorridorSummarySource!$C$3:$Y$260,Corridor_Summary!M$1,FALSE)))</f>
        <v>15</v>
      </c>
      <c r="N13" s="111">
        <f>IF($B13="","",IF(VLOOKUP($B13,CorridorSummarySource!$C$3:$Y$260,Corridor_Summary!N$1,FALSE)="","",VLOOKUP($B13,CorridorSummarySource!$C$3:$Y$260,Corridor_Summary!N$1,FALSE)))</f>
        <v>30</v>
      </c>
      <c r="O13" s="112">
        <f>IF($B13="","",IF(VLOOKUP($B13,CorridorSummarySource!$C$3:$Y$260,Corridor_Summary!O$1,FALSE)="","",VLOOKUP($B13,CorridorSummarySource!$C$3:$Y$260,Corridor_Summary!O$1,FALSE)))</f>
        <v>30</v>
      </c>
      <c r="P13" s="21" t="str">
        <f>IF($B13="","",IF(VLOOKUP($B13,CorridorSummarySource!$C$3:$Y$260,Corridor_Summary!P$1,FALSE)="","",VLOOKUP($B13,CorridorSummarySource!$C$3:$Y$260,Corridor_Summary!P$1,FALSE)))</f>
        <v/>
      </c>
      <c r="Q13" s="110">
        <f>IF($B13="","",IF(VLOOKUP($B13,CorridorSummarySource!$C$3:$Y$260,Corridor_Summary!Q$1,FALSE)="","",VLOOKUP($B13,CorridorSummarySource!$C$3:$Y$260,Corridor_Summary!Q$1,FALSE)))</f>
        <v>0</v>
      </c>
      <c r="R13" s="111">
        <f>IF($B13="","",IF(VLOOKUP($B13,CorridorSummarySource!$C$3:$Y$260,Corridor_Summary!R$1,FALSE)="","",VLOOKUP($B13,CorridorSummarySource!$C$3:$Y$260,Corridor_Summary!R$1,FALSE)))</f>
        <v>1</v>
      </c>
      <c r="S13" s="112">
        <f>IF($B13="","",IF(VLOOKUP($B13,CorridorSummarySource!$C$3:$Y$260,Corridor_Summary!S$1,FALSE)="","",VLOOKUP($B13,CorridorSummarySource!$C$3:$Y$260,Corridor_Summary!S$1,FALSE)))</f>
        <v>0</v>
      </c>
      <c r="T13" s="21" t="str">
        <f>IF($B13="","",IF(VLOOKUP($B13,CorridorSummarySource!$C$3:$Y$260,Corridor_Summary!T$1,FALSE)="","",VLOOKUP($B13,CorridorSummarySource!$C$3:$Y$260,Corridor_Summary!T$1,FALSE)))</f>
        <v/>
      </c>
      <c r="U13" s="125">
        <f>IF($B13="","",IF(VLOOKUP($B13,CorridorSummarySource!$C$3:$Y$260,Corridor_Summary!U$1,FALSE)="","",VLOOKUP($B13,CorridorSummarySource!$C$3:$Y$260,Corridor_Summary!U$1,FALSE)))</f>
        <v>15</v>
      </c>
      <c r="V13" s="126">
        <f>IF($B13="","",IF(VLOOKUP($B13,CorridorSummarySource!$C$3:$Y$260,Corridor_Summary!V$1,FALSE)="","",VLOOKUP($B13,CorridorSummarySource!$C$3:$Y$260,Corridor_Summary!V$1,FALSE)))</f>
        <v>15</v>
      </c>
      <c r="W13" s="126">
        <f>IF($B13="","",IF(VLOOKUP($B13,CorridorSummarySource!$C$3:$Y$260,Corridor_Summary!W$1,FALSE)="","",VLOOKUP($B13,CorridorSummarySource!$C$3:$Y$260,Corridor_Summary!W$1,FALSE)))</f>
        <v>30</v>
      </c>
      <c r="X13" s="112" t="str">
        <f>IF($B13="","",IF(VLOOKUP($B13,CorridorSummarySource!$C$3:$Y$260,Corridor_Summary!X$1,FALSE)="","",VLOOKUP($B13,CorridorSummarySource!$C$3:$Y$260,Corridor_Summary!X$1,FALSE)))</f>
        <v>Very Frequent</v>
      </c>
      <c r="Z13">
        <f>IF(B13="","",VLOOKUP($B13,'Corridors Over-Under'!$A$3:$D$115,Z$1,FALSE))</f>
        <v>-1</v>
      </c>
      <c r="AA13">
        <f>IF(C13="","",VLOOKUP($B13,'Corridors Over-Under'!$A$3:$D$115,AA$1,FALSE))</f>
        <v>-1</v>
      </c>
      <c r="AB13">
        <f>IF(D13="","",VLOOKUP($B13,'Corridors Over-Under'!$A$3:$D$115,AB$1,FALSE))</f>
        <v>0</v>
      </c>
      <c r="AD13" s="172">
        <f>IF(F13="","",VLOOKUP(F13,'Corridor_MajorRoute&amp;RouteLookup'!$A$2:$B$113,2,FALSE))</f>
        <v>180</v>
      </c>
      <c r="AE13" s="348" t="str">
        <f>IF(IF($AD13="","",IF(VLOOKUP($AD13,'RouteDetail&amp;ReductionPrioritySr'!$B$5:$AT$779,AE$1,FALSE)="","",VLOOKUP($AD13,'RouteDetail&amp;ReductionPrioritySr'!$B$5:$AT$779,AE$1,FALSE)))=0,"",IF($AD13="","",IF(VLOOKUP($AD13,'RouteDetail&amp;ReductionPrioritySr'!$B$5:$AT$779,AE$1,FALSE)="","",VLOOKUP($AD13,'RouteDetail&amp;ReductionPrioritySr'!$B$5:$AT$779,AE$1,FALSE))))</f>
        <v>Unchanged</v>
      </c>
      <c r="AF13" s="53" t="str">
        <f>IF(IF($AD13="","",IF(VLOOKUP($AD13,'RouteDetail&amp;ReductionPrioritySr'!$B$5:$AT$779,AF$1,FALSE)="","",VLOOKUP($AD13,'RouteDetail&amp;ReductionPrioritySr'!$B$5:$AT$779,AF$1,FALSE)))=0,"",IF($AD13="","",IF(VLOOKUP($AD13,'RouteDetail&amp;ReductionPrioritySr'!$B$5:$AT$779,AF$1,FALSE)="","",VLOOKUP($AD13,'RouteDetail&amp;ReductionPrioritySr'!$B$5:$AT$779,AF$1,FALSE))))</f>
        <v/>
      </c>
      <c r="AG13" s="358" t="str">
        <f>IF(IF($AD13="","",IF(VLOOKUP($AD13,'RouteDetail&amp;ReductionPrioritySr'!$B$5:$AT$779,AG$1,FALSE)="","",VLOOKUP($AD13,'RouteDetail&amp;ReductionPrioritySr'!$B$5:$AT$779,AG$1,FALSE)))=0,"",IF($AD13="","",IF(VLOOKUP($AD13,'RouteDetail&amp;ReductionPrioritySr'!$B$5:$AT$779,AG$1,FALSE)="","",VLOOKUP($AD13,'RouteDetail&amp;ReductionPrioritySr'!$B$5:$AT$779,AG$1,FALSE))))</f>
        <v>N/A</v>
      </c>
      <c r="AH13" s="400" t="str">
        <f>IF(IF($AD13="","",IF(VLOOKUP($AD13,'RouteDetail&amp;ReductionPrioritySr'!$B$5:$AT$779,AH$1,FALSE)="","",VLOOKUP($AD13,'RouteDetail&amp;ReductionPrioritySr'!$B$5:$AT$779,AH$1,FALSE)))=0,"",IF($AD13="","",IF(VLOOKUP($AD13,'RouteDetail&amp;ReductionPrioritySr'!$B$5:$AT$779,AH$1,FALSE)="","",VLOOKUP($AD13,'RouteDetail&amp;ReductionPrioritySr'!$B$5:$AT$779,AH$1,FALSE))))</f>
        <v>Unchanged</v>
      </c>
      <c r="AI13" s="348">
        <f>IF(IF($AD13="","",IF(VLOOKUP($AD13,'RouteDetail&amp;ReductionPrioritySr'!$B$5:$AT$779,AI$1,FALSE)="","",VLOOKUP($AD13,'RouteDetail&amp;ReductionPrioritySr'!$B$5:$AT$779,AI$1,FALSE)))=0,"",IF($AD13="","",IF(VLOOKUP($AD13,'RouteDetail&amp;ReductionPrioritySr'!$B$5:$AT$779,AI$1,FALSE)="","",VLOOKUP($AD13,'RouteDetail&amp;ReductionPrioritySr'!$B$5:$AT$779,AI$1,FALSE))))</f>
        <v>30</v>
      </c>
      <c r="AJ13" s="53">
        <f>IF(IF($AD13="","",IF(VLOOKUP($AD13,'RouteDetail&amp;ReductionPrioritySr'!$B$5:$AT$779,AJ$1,FALSE)="","",VLOOKUP($AD13,'RouteDetail&amp;ReductionPrioritySr'!$B$5:$AT$779,AJ$1,FALSE)))=0,"",IF($AD13="","",IF(VLOOKUP($AD13,'RouteDetail&amp;ReductionPrioritySr'!$B$5:$AT$779,AJ$1,FALSE)="","",VLOOKUP($AD13,'RouteDetail&amp;ReductionPrioritySr'!$B$5:$AT$779,AJ$1,FALSE))))</f>
        <v>30</v>
      </c>
      <c r="AK13" s="53" t="str">
        <f>IF(IF($AD13="","",IF(VLOOKUP($AD13,'RouteDetail&amp;ReductionPrioritySr'!$B$5:$AT$779,AK$1,FALSE)="","",VLOOKUP($AD13,'RouteDetail&amp;ReductionPrioritySr'!$B$5:$AT$779,AK$1,FALSE)))=0,"",IF($AD13="","",IF(VLOOKUP($AD13,'RouteDetail&amp;ReductionPrioritySr'!$B$5:$AT$779,AK$1,FALSE)="","",VLOOKUP($AD13,'RouteDetail&amp;ReductionPrioritySr'!$B$5:$AT$779,AK$1,FALSE))))</f>
        <v>30-60</v>
      </c>
      <c r="AL13" s="53">
        <f>IF(IF($AD13="","",IF(VLOOKUP($AD13,'RouteDetail&amp;ReductionPrioritySr'!$B$5:$AT$779,AL$1,FALSE)="","",VLOOKUP($AD13,'RouteDetail&amp;ReductionPrioritySr'!$B$5:$AT$779,AL$1,FALSE)))=0,"",IF($AD13="","",IF(VLOOKUP($AD13,'RouteDetail&amp;ReductionPrioritySr'!$B$5:$AT$779,AL$1,FALSE)="","",VLOOKUP($AD13,'RouteDetail&amp;ReductionPrioritySr'!$B$5:$AT$779,AL$1,FALSE))))</f>
        <v>30</v>
      </c>
      <c r="AM13" s="53">
        <f>IF(IF($AD13="","",IF(VLOOKUP($AD13,'RouteDetail&amp;ReductionPrioritySr'!$B$5:$AT$779,AM$1,FALSE)="","",VLOOKUP($AD13,'RouteDetail&amp;ReductionPrioritySr'!$B$5:$AT$779,AM$1,FALSE)))=0,"",IF($AD13="","",IF(VLOOKUP($AD13,'RouteDetail&amp;ReductionPrioritySr'!$B$5:$AT$779,AM$1,FALSE)="","",VLOOKUP($AD13,'RouteDetail&amp;ReductionPrioritySr'!$B$5:$AT$779,AM$1,FALSE))))</f>
        <v>30</v>
      </c>
      <c r="AN13" s="71" t="str">
        <f>IF(IF($AD13="","",IF(VLOOKUP($AD13,'RouteDetail&amp;ReductionPrioritySr'!$B$5:$AT$779,AN$1,FALSE)="","",VLOOKUP($AD13,'RouteDetail&amp;ReductionPrioritySr'!$B$5:$AT$779,AN$1,FALSE)))=0,"",IF($AD13="","",IF(VLOOKUP($AD13,'RouteDetail&amp;ReductionPrioritySr'!$B$5:$AT$779,AN$1,FALSE)="","",VLOOKUP($AD13,'RouteDetail&amp;ReductionPrioritySr'!$B$5:$AT$779,AN$1,FALSE))))</f>
        <v>Before 4:00 AM</v>
      </c>
      <c r="AO13" s="400" t="str">
        <f>IF(IF($AD13="","",IF(VLOOKUP($AD13,'RouteDetail&amp;ReductionPrioritySr'!$B$5:$AT$779,AO$1,FALSE)="","",VLOOKUP($AD13,'RouteDetail&amp;ReductionPrioritySr'!$B$5:$AT$779,AO$1,FALSE)))=0,"",IF($AD13="","",IF(VLOOKUP($AD13,'RouteDetail&amp;ReductionPrioritySr'!$B$5:$AT$779,AO$1,FALSE)="","",VLOOKUP($AD13,'RouteDetail&amp;ReductionPrioritySr'!$B$5:$AT$779,AO$1,FALSE))))</f>
        <v/>
      </c>
    </row>
    <row r="14" spans="1:41" ht="15" customHeight="1" x14ac:dyDescent="0.25">
      <c r="A14">
        <v>5</v>
      </c>
      <c r="B14" s="110">
        <f>IF(HLOOKUP($C$3,'Corridor by Jurisdiction'!$A$1:$AP$113,A14,FALSE)="","",HLOOKUP($C$3,'Corridor by Jurisdiction'!$A$1:$AP$113,A14,FALSE))</f>
        <v>4</v>
      </c>
      <c r="C14" s="56" t="str">
        <f>IF($B14="","",IF(VLOOKUP($B14,CorridorSummarySource!$C$3:$Y$260,Corridor_Summary!C$1,FALSE)="","",VLOOKUP($B14,CorridorSummarySource!$C$3:$Y$260,Corridor_Summary!C$1,FALSE)))</f>
        <v>Auburn/GRCC</v>
      </c>
      <c r="D14" s="53" t="str">
        <f>IF($B14="","",IF(VLOOKUP($B14,CorridorSummarySource!$C$3:$Y$260,Corridor_Summary!D$1,FALSE)="","",VLOOKUP($B14,CorridorSummarySource!$C$3:$Y$260,Corridor_Summary!D$1,FALSE)))</f>
        <v>Federal Way</v>
      </c>
      <c r="E14" s="53" t="str">
        <f>IF($B14="","",IF(VLOOKUP($B14,CorridorSummarySource!$C$3:$Y$260,Corridor_Summary!E$1,FALSE)="","",VLOOKUP($B14,CorridorSummarySource!$C$3:$Y$260,Corridor_Summary!E$1,FALSE)))</f>
        <v>15th St SW, Lea Hill Rd</v>
      </c>
      <c r="F14" s="111">
        <f>IF($B14="","",IF(VLOOKUP($B14,CorridorSummarySource!$C$3:$Y$260,Corridor_Summary!F$1,FALSE)="","",VLOOKUP($B14,CorridorSummarySource!$C$3:$Y$260,Corridor_Summary!F$1,FALSE)))</f>
        <v>181</v>
      </c>
      <c r="G14" s="111">
        <f>IF($B14="","",IF(VLOOKUP($B14,CorridorSummarySource!$C$3:$Y$260,Corridor_Summary!G$1,FALSE)="","",VLOOKUP($B14,CorridorSummarySource!$C$3:$Y$260,Corridor_Summary!G$1,FALSE)))</f>
        <v>2</v>
      </c>
      <c r="H14" s="111">
        <f>IF($B14="","",IF(VLOOKUP($B14,CorridorSummarySource!$C$3:$Y$260,Corridor_Summary!H$1,FALSE)="","",VLOOKUP($B14,CorridorSummarySource!$C$3:$Y$260,Corridor_Summary!H$1,FALSE)))</f>
        <v>0</v>
      </c>
      <c r="I14" s="111">
        <f>IF($B14="","",IF(VLOOKUP($B14,CorridorSummarySource!$C$3:$Y$260,Corridor_Summary!I$1,FALSE)="","",VLOOKUP($B14,CorridorSummarySource!$C$3:$Y$260,Corridor_Summary!I$1,FALSE)))</f>
        <v>10</v>
      </c>
      <c r="J14" s="111">
        <f>IF($B14="","",IF(VLOOKUP($B14,CorridorSummarySource!$C$3:$Y$260,Corridor_Summary!J$1,FALSE)="","",VLOOKUP($B14,CorridorSummarySource!$C$3:$Y$260,Corridor_Summary!J$1,FALSE)))</f>
        <v>12</v>
      </c>
      <c r="K14" s="112" t="str">
        <f>IF($B14="","",IF(VLOOKUP($B14,CorridorSummarySource!$C$3:$Y$260,Corridor_Summary!K$1,FALSE)="","",VLOOKUP($B14,CorridorSummarySource!$C$3:$Y$260,Corridor_Summary!K$1,FALSE)))</f>
        <v/>
      </c>
      <c r="L14" t="str">
        <f>IF($B14="","",IF(VLOOKUP($B14,CorridorSummarySource!$C$3:$Y$260,Corridor_Summary!L$1,FALSE)="","",VLOOKUP($B14,CorridorSummarySource!$C$3:$Y$260,Corridor_Summary!L$1,FALSE)))</f>
        <v/>
      </c>
      <c r="M14" s="110">
        <f>IF($B14="","",IF(VLOOKUP($B14,CorridorSummarySource!$C$3:$Y$260,Corridor_Summary!M$1,FALSE)="","",VLOOKUP($B14,CorridorSummarySource!$C$3:$Y$260,Corridor_Summary!M$1,FALSE)))</f>
        <v>30</v>
      </c>
      <c r="N14" s="111">
        <f>IF($B14="","",IF(VLOOKUP($B14,CorridorSummarySource!$C$3:$Y$260,Corridor_Summary!N$1,FALSE)="","",VLOOKUP($B14,CorridorSummarySource!$C$3:$Y$260,Corridor_Summary!N$1,FALSE)))</f>
        <v>30</v>
      </c>
      <c r="O14" s="112">
        <f>IF($B14="","",IF(VLOOKUP($B14,CorridorSummarySource!$C$3:$Y$260,Corridor_Summary!O$1,FALSE)="","",VLOOKUP($B14,CorridorSummarySource!$C$3:$Y$260,Corridor_Summary!O$1,FALSE)))</f>
        <v>0</v>
      </c>
      <c r="P14" s="21" t="str">
        <f>IF($B14="","",IF(VLOOKUP($B14,CorridorSummarySource!$C$3:$Y$260,Corridor_Summary!P$1,FALSE)="","",VLOOKUP($B14,CorridorSummarySource!$C$3:$Y$260,Corridor_Summary!P$1,FALSE)))</f>
        <v/>
      </c>
      <c r="Q14" s="110">
        <f>IF($B14="","",IF(VLOOKUP($B14,CorridorSummarySource!$C$3:$Y$260,Corridor_Summary!Q$1,FALSE)="","",VLOOKUP($B14,CorridorSummarySource!$C$3:$Y$260,Corridor_Summary!Q$1,FALSE)))</f>
        <v>0</v>
      </c>
      <c r="R14" s="111">
        <f>IF($B14="","",IF(VLOOKUP($B14,CorridorSummarySource!$C$3:$Y$260,Corridor_Summary!R$1,FALSE)="","",VLOOKUP($B14,CorridorSummarySource!$C$3:$Y$260,Corridor_Summary!R$1,FALSE)))</f>
        <v>0</v>
      </c>
      <c r="S14" s="112">
        <f>IF($B14="","",IF(VLOOKUP($B14,CorridorSummarySource!$C$3:$Y$260,Corridor_Summary!S$1,FALSE)="","",VLOOKUP($B14,CorridorSummarySource!$C$3:$Y$260,Corridor_Summary!S$1,FALSE)))</f>
        <v>0</v>
      </c>
      <c r="T14" s="21" t="str">
        <f>IF($B14="","",IF(VLOOKUP($B14,CorridorSummarySource!$C$3:$Y$260,Corridor_Summary!T$1,FALSE)="","",VLOOKUP($B14,CorridorSummarySource!$C$3:$Y$260,Corridor_Summary!T$1,FALSE)))</f>
        <v/>
      </c>
      <c r="U14" s="125">
        <f>IF($B14="","",IF(VLOOKUP($B14,CorridorSummarySource!$C$3:$Y$260,Corridor_Summary!U$1,FALSE)="","",VLOOKUP($B14,CorridorSummarySource!$C$3:$Y$260,Corridor_Summary!U$1,FALSE)))</f>
        <v>30</v>
      </c>
      <c r="V14" s="126">
        <f>IF($B14="","",IF(VLOOKUP($B14,CorridorSummarySource!$C$3:$Y$260,Corridor_Summary!V$1,FALSE)="","",VLOOKUP($B14,CorridorSummarySource!$C$3:$Y$260,Corridor_Summary!V$1,FALSE)))</f>
        <v>30</v>
      </c>
      <c r="W14" s="126">
        <f>IF($B14="","",IF(VLOOKUP($B14,CorridorSummarySource!$C$3:$Y$260,Corridor_Summary!W$1,FALSE)="","",VLOOKUP($B14,CorridorSummarySource!$C$3:$Y$260,Corridor_Summary!W$1,FALSE)))</f>
        <v>30</v>
      </c>
      <c r="X14" s="112" t="str">
        <f>IF($B14="","",IF(VLOOKUP($B14,CorridorSummarySource!$C$3:$Y$260,Corridor_Summary!X$1,FALSE)="","",VLOOKUP($B14,CorridorSummarySource!$C$3:$Y$260,Corridor_Summary!X$1,FALSE)))</f>
        <v>Local</v>
      </c>
      <c r="Z14">
        <f>IF(B14="","",VLOOKUP($B14,'Corridors Over-Under'!$A$3:$D$115,Z$1,FALSE))</f>
        <v>0</v>
      </c>
      <c r="AA14">
        <f>IF(C14="","",VLOOKUP($B14,'Corridors Over-Under'!$A$3:$D$115,AA$1,FALSE))</f>
        <v>0</v>
      </c>
      <c r="AB14">
        <f>IF(D14="","",VLOOKUP($B14,'Corridors Over-Under'!$A$3:$D$115,AB$1,FALSE))</f>
        <v>0</v>
      </c>
      <c r="AD14" s="172">
        <f>IF(F14="","",VLOOKUP(F14,'Corridor_MajorRoute&amp;RouteLookup'!$A$2:$B$113,2,FALSE))</f>
        <v>181</v>
      </c>
      <c r="AE14" s="348" t="str">
        <f>IF(IF($AD14="","",IF(VLOOKUP($AD14,'RouteDetail&amp;ReductionPrioritySr'!$B$5:$AT$779,AE$1,FALSE)="","",VLOOKUP($AD14,'RouteDetail&amp;ReductionPrioritySr'!$B$5:$AT$779,AE$1,FALSE)))=0,"",IF($AD14="","",IF(VLOOKUP($AD14,'RouteDetail&amp;ReductionPrioritySr'!$B$5:$AT$779,AE$1,FALSE)="","",VLOOKUP($AD14,'RouteDetail&amp;ReductionPrioritySr'!$B$5:$AT$779,AE$1,FALSE))))</f>
        <v>Revised</v>
      </c>
      <c r="AF14" s="53" t="str">
        <f>IF(IF($AD14="","",IF(VLOOKUP($AD14,'RouteDetail&amp;ReductionPrioritySr'!$B$5:$AT$779,AF$1,FALSE)="","",VLOOKUP($AD14,'RouteDetail&amp;ReductionPrioritySr'!$B$5:$AT$779,AF$1,FALSE)))=0,"",IF($AD14="","",IF(VLOOKUP($AD14,'RouteDetail&amp;ReductionPrioritySr'!$B$5:$AT$779,AF$1,FALSE)="","",VLOOKUP($AD14,'RouteDetail&amp;ReductionPrioritySr'!$B$5:$AT$779,AF$1,FALSE))))</f>
        <v>Restructure</v>
      </c>
      <c r="AG14" s="358" t="str">
        <f>IF(IF($AD14="","",IF(VLOOKUP($AD14,'RouteDetail&amp;ReductionPrioritySr'!$B$5:$AT$779,AG$1,FALSE)="","",VLOOKUP($AD14,'RouteDetail&amp;ReductionPrioritySr'!$B$5:$AT$779,AG$1,FALSE)))=0,"",IF($AD14="","",IF(VLOOKUP($AD14,'RouteDetail&amp;ReductionPrioritySr'!$B$5:$AT$779,AG$1,FALSE)="","",VLOOKUP($AD14,'RouteDetail&amp;ReductionPrioritySr'!$B$5:$AT$779,AG$1,FALSE))))</f>
        <v>Feb. 2015/ Sept. 2015</v>
      </c>
      <c r="AH14" s="400" t="str">
        <f>IF(IF($AD14="","",IF(VLOOKUP($AD14,'RouteDetail&amp;ReductionPrioritySr'!$B$5:$AT$779,AH$1,FALSE)="","",VLOOKUP($AD14,'RouteDetail&amp;ReductionPrioritySr'!$B$5:$AT$779,AH$1,FALSE)))=0,"",IF($AD14="","",IF(VLOOKUP($AD14,'RouteDetail&amp;ReductionPrioritySr'!$B$5:$AT$779,AH$1,FALSE)="","",VLOOKUP($AD14,'RouteDetail&amp;ReductionPrioritySr'!$B$5:$AT$779,AH$1,FALSE))))</f>
        <v xml:space="preserve">Add service during commute hours between Twin Lakes Park-and-Ride and Federal Way Transit Center in order to improve connections replacing routes 179 and 197.
End service earlier. </v>
      </c>
      <c r="AI14" s="348" t="str">
        <f>IF(IF($AD14="","",IF(VLOOKUP($AD14,'RouteDetail&amp;ReductionPrioritySr'!$B$5:$AT$779,AI$1,FALSE)="","",VLOOKUP($AD14,'RouteDetail&amp;ReductionPrioritySr'!$B$5:$AT$779,AI$1,FALSE)))=0,"",IF($AD14="","",IF(VLOOKUP($AD14,'RouteDetail&amp;ReductionPrioritySr'!$B$5:$AT$779,AI$1,FALSE)="","",VLOOKUP($AD14,'RouteDetail&amp;ReductionPrioritySr'!$B$5:$AT$779,AI$1,FALSE))))</f>
        <v>15-30</v>
      </c>
      <c r="AJ14" s="53">
        <f>IF(IF($AD14="","",IF(VLOOKUP($AD14,'RouteDetail&amp;ReductionPrioritySr'!$B$5:$AT$779,AJ$1,FALSE)="","",VLOOKUP($AD14,'RouteDetail&amp;ReductionPrioritySr'!$B$5:$AT$779,AJ$1,FALSE)))=0,"",IF($AD14="","",IF(VLOOKUP($AD14,'RouteDetail&amp;ReductionPrioritySr'!$B$5:$AT$779,AJ$1,FALSE)="","",VLOOKUP($AD14,'RouteDetail&amp;ReductionPrioritySr'!$B$5:$AT$779,AJ$1,FALSE))))</f>
        <v>30</v>
      </c>
      <c r="AK14" s="53">
        <f>IF(IF($AD14="","",IF(VLOOKUP($AD14,'RouteDetail&amp;ReductionPrioritySr'!$B$5:$AT$779,AK$1,FALSE)="","",VLOOKUP($AD14,'RouteDetail&amp;ReductionPrioritySr'!$B$5:$AT$779,AK$1,FALSE)))=0,"",IF($AD14="","",IF(VLOOKUP($AD14,'RouteDetail&amp;ReductionPrioritySr'!$B$5:$AT$779,AK$1,FALSE)="","",VLOOKUP($AD14,'RouteDetail&amp;ReductionPrioritySr'!$B$5:$AT$779,AK$1,FALSE))))</f>
        <v>30</v>
      </c>
      <c r="AL14" s="53">
        <f>IF(IF($AD14="","",IF(VLOOKUP($AD14,'RouteDetail&amp;ReductionPrioritySr'!$B$5:$AT$779,AL$1,FALSE)="","",VLOOKUP($AD14,'RouteDetail&amp;ReductionPrioritySr'!$B$5:$AT$779,AL$1,FALSE)))=0,"",IF($AD14="","",IF(VLOOKUP($AD14,'RouteDetail&amp;ReductionPrioritySr'!$B$5:$AT$779,AL$1,FALSE)="","",VLOOKUP($AD14,'RouteDetail&amp;ReductionPrioritySr'!$B$5:$AT$779,AL$1,FALSE))))</f>
        <v>30</v>
      </c>
      <c r="AM14" s="53">
        <f>IF(IF($AD14="","",IF(VLOOKUP($AD14,'RouteDetail&amp;ReductionPrioritySr'!$B$5:$AT$779,AM$1,FALSE)="","",VLOOKUP($AD14,'RouteDetail&amp;ReductionPrioritySr'!$B$5:$AT$779,AM$1,FALSE)))=0,"",IF($AD14="","",IF(VLOOKUP($AD14,'RouteDetail&amp;ReductionPrioritySr'!$B$5:$AT$779,AM$1,FALSE)="","",VLOOKUP($AD14,'RouteDetail&amp;ReductionPrioritySr'!$B$5:$AT$779,AM$1,FALSE))))</f>
        <v>30</v>
      </c>
      <c r="AN14" s="71" t="str">
        <f>IF(IF($AD14="","",IF(VLOOKUP($AD14,'RouteDetail&amp;ReductionPrioritySr'!$B$5:$AT$779,AN$1,FALSE)="","",VLOOKUP($AD14,'RouteDetail&amp;ReductionPrioritySr'!$B$5:$AT$779,AN$1,FALSE)))=0,"",IF($AD14="","",IF(VLOOKUP($AD14,'RouteDetail&amp;ReductionPrioritySr'!$B$5:$AT$779,AN$1,FALSE)="","",VLOOKUP($AD14,'RouteDetail&amp;ReductionPrioritySr'!$B$5:$AT$779,AN$1,FALSE))))</f>
        <v>Before 9:00 PM</v>
      </c>
      <c r="AO14" s="400" t="str">
        <f>IF(IF($AD14="","",IF(VLOOKUP($AD14,'RouteDetail&amp;ReductionPrioritySr'!$B$5:$AT$779,AO$1,FALSE)="","",VLOOKUP($AD14,'RouteDetail&amp;ReductionPrioritySr'!$B$5:$AT$779,AO$1,FALSE)))=0,"",IF($AD14="","",IF(VLOOKUP($AD14,'RouteDetail&amp;ReductionPrioritySr'!$B$5:$AT$779,AO$1,FALSE)="","",VLOOKUP($AD14,'RouteDetail&amp;ReductionPrioritySr'!$B$5:$AT$779,AO$1,FALSE))))</f>
        <v/>
      </c>
    </row>
    <row r="15" spans="1:41" ht="15" customHeight="1" x14ac:dyDescent="0.25">
      <c r="A15">
        <v>6</v>
      </c>
      <c r="B15" s="110">
        <f>IF(HLOOKUP($C$3,'Corridor by Jurisdiction'!$A$1:$AP$113,A15,FALSE)="","",HLOOKUP($C$3,'Corridor by Jurisdiction'!$A$1:$AP$113,A15,FALSE))</f>
        <v>5</v>
      </c>
      <c r="C15" s="56" t="str">
        <f>IF($B15="","",IF(VLOOKUP($B15,CorridorSummarySource!$C$3:$Y$260,Corridor_Summary!C$1,FALSE)="","",VLOOKUP($B15,CorridorSummarySource!$C$3:$Y$260,Corridor_Summary!C$1,FALSE)))</f>
        <v>Aurora Village</v>
      </c>
      <c r="D15" s="53" t="str">
        <f>IF($B15="","",IF(VLOOKUP($B15,CorridorSummarySource!$C$3:$Y$260,Corridor_Summary!D$1,FALSE)="","",VLOOKUP($B15,CorridorSummarySource!$C$3:$Y$260,Corridor_Summary!D$1,FALSE)))</f>
        <v>Seattle CBD</v>
      </c>
      <c r="E15" s="53" t="str">
        <f>IF($B15="","",IF(VLOOKUP($B15,CorridorSummarySource!$C$3:$Y$260,Corridor_Summary!E$1,FALSE)="","",VLOOKUP($B15,CorridorSummarySource!$C$3:$Y$260,Corridor_Summary!E$1,FALSE)))</f>
        <v>Aurora Ave N</v>
      </c>
      <c r="F15" s="111" t="str">
        <f>IF($B15="","",IF(VLOOKUP($B15,CorridorSummarySource!$C$3:$Y$260,Corridor_Summary!F$1,FALSE)="","",VLOOKUP($B15,CorridorSummarySource!$C$3:$Y$260,Corridor_Summary!F$1,FALSE)))</f>
        <v>358EX</v>
      </c>
      <c r="G15" s="111">
        <f>IF($B15="","",IF(VLOOKUP($B15,CorridorSummarySource!$C$3:$Y$260,Corridor_Summary!G$1,FALSE)="","",VLOOKUP($B15,CorridorSummarySource!$C$3:$Y$260,Corridor_Summary!G$1,FALSE)))</f>
        <v>14</v>
      </c>
      <c r="H15" s="111">
        <f>IF($B15="","",IF(VLOOKUP($B15,CorridorSummarySource!$C$3:$Y$260,Corridor_Summary!H$1,FALSE)="","",VLOOKUP($B15,CorridorSummarySource!$C$3:$Y$260,Corridor_Summary!H$1,FALSE)))</f>
        <v>0</v>
      </c>
      <c r="I15" s="111">
        <f>IF($B15="","",IF(VLOOKUP($B15,CorridorSummarySource!$C$3:$Y$260,Corridor_Summary!I$1,FALSE)="","",VLOOKUP($B15,CorridorSummarySource!$C$3:$Y$260,Corridor_Summary!I$1,FALSE)))</f>
        <v>5</v>
      </c>
      <c r="J15" s="111">
        <f>IF($B15="","",IF(VLOOKUP($B15,CorridorSummarySource!$C$3:$Y$260,Corridor_Summary!J$1,FALSE)="","",VLOOKUP($B15,CorridorSummarySource!$C$3:$Y$260,Corridor_Summary!J$1,FALSE)))</f>
        <v>19</v>
      </c>
      <c r="K15" s="112" t="str">
        <f>IF($B15="","",IF(VLOOKUP($B15,CorridorSummarySource!$C$3:$Y$260,Corridor_Summary!K$1,FALSE)="","",VLOOKUP($B15,CorridorSummarySource!$C$3:$Y$260,Corridor_Summary!K$1,FALSE)))</f>
        <v>Yes</v>
      </c>
      <c r="L15" t="str">
        <f>IF($B15="","",IF(VLOOKUP($B15,CorridorSummarySource!$C$3:$Y$260,Corridor_Summary!L$1,FALSE)="","",VLOOKUP($B15,CorridorSummarySource!$C$3:$Y$260,Corridor_Summary!L$1,FALSE)))</f>
        <v/>
      </c>
      <c r="M15" s="110" t="str">
        <f>IF($B15="","",IF(VLOOKUP($B15,CorridorSummarySource!$C$3:$Y$260,Corridor_Summary!M$1,FALSE)="","",VLOOKUP($B15,CorridorSummarySource!$C$3:$Y$260,Corridor_Summary!M$1,FALSE)))</f>
        <v>&lt; 15</v>
      </c>
      <c r="N15" s="111">
        <f>IF($B15="","",IF(VLOOKUP($B15,CorridorSummarySource!$C$3:$Y$260,Corridor_Summary!N$1,FALSE)="","",VLOOKUP($B15,CorridorSummarySource!$C$3:$Y$260,Corridor_Summary!N$1,FALSE)))</f>
        <v>15</v>
      </c>
      <c r="O15" s="112">
        <f>IF($B15="","",IF(VLOOKUP($B15,CorridorSummarySource!$C$3:$Y$260,Corridor_Summary!O$1,FALSE)="","",VLOOKUP($B15,CorridorSummarySource!$C$3:$Y$260,Corridor_Summary!O$1,FALSE)))</f>
        <v>15</v>
      </c>
      <c r="P15" s="21" t="str">
        <f>IF($B15="","",IF(VLOOKUP($B15,CorridorSummarySource!$C$3:$Y$260,Corridor_Summary!P$1,FALSE)="","",VLOOKUP($B15,CorridorSummarySource!$C$3:$Y$260,Corridor_Summary!P$1,FALSE)))</f>
        <v/>
      </c>
      <c r="Q15" s="110">
        <f>IF($B15="","",IF(VLOOKUP($B15,CorridorSummarySource!$C$3:$Y$260,Corridor_Summary!Q$1,FALSE)="","",VLOOKUP($B15,CorridorSummarySource!$C$3:$Y$260,Corridor_Summary!Q$1,FALSE)))</f>
        <v>1</v>
      </c>
      <c r="R15" s="111">
        <f>IF($B15="","",IF(VLOOKUP($B15,CorridorSummarySource!$C$3:$Y$260,Corridor_Summary!R$1,FALSE)="","",VLOOKUP($B15,CorridorSummarySource!$C$3:$Y$260,Corridor_Summary!R$1,FALSE)))</f>
        <v>1</v>
      </c>
      <c r="S15" s="112">
        <f>IF($B15="","",IF(VLOOKUP($B15,CorridorSummarySource!$C$3:$Y$260,Corridor_Summary!S$1,FALSE)="","",VLOOKUP($B15,CorridorSummarySource!$C$3:$Y$260,Corridor_Summary!S$1,FALSE)))</f>
        <v>0</v>
      </c>
      <c r="T15" s="21" t="str">
        <f>IF($B15="","",IF(VLOOKUP($B15,CorridorSummarySource!$C$3:$Y$260,Corridor_Summary!T$1,FALSE)="","",VLOOKUP($B15,CorridorSummarySource!$C$3:$Y$260,Corridor_Summary!T$1,FALSE)))</f>
        <v/>
      </c>
      <c r="U15" s="125" t="str">
        <f>IF($B15="","",IF(VLOOKUP($B15,CorridorSummarySource!$C$3:$Y$260,Corridor_Summary!U$1,FALSE)="","",VLOOKUP($B15,CorridorSummarySource!$C$3:$Y$260,Corridor_Summary!U$1,FALSE)))</f>
        <v>&lt; 15</v>
      </c>
      <c r="V15" s="126" t="str">
        <f>IF($B15="","",IF(VLOOKUP($B15,CorridorSummarySource!$C$3:$Y$260,Corridor_Summary!V$1,FALSE)="","",VLOOKUP($B15,CorridorSummarySource!$C$3:$Y$260,Corridor_Summary!V$1,FALSE)))</f>
        <v>&lt; 15</v>
      </c>
      <c r="W15" s="126">
        <f>IF($B15="","",IF(VLOOKUP($B15,CorridorSummarySource!$C$3:$Y$260,Corridor_Summary!W$1,FALSE)="","",VLOOKUP($B15,CorridorSummarySource!$C$3:$Y$260,Corridor_Summary!W$1,FALSE)))</f>
        <v>15</v>
      </c>
      <c r="X15" s="112" t="str">
        <f>IF($B15="","",IF(VLOOKUP($B15,CorridorSummarySource!$C$3:$Y$260,Corridor_Summary!X$1,FALSE)="","",VLOOKUP($B15,CorridorSummarySource!$C$3:$Y$260,Corridor_Summary!X$1,FALSE)))</f>
        <v>Very Frequent</v>
      </c>
      <c r="Z15">
        <f>IF(B15="","",VLOOKUP($B15,'Corridors Over-Under'!$A$3:$D$115,Z$1,FALSE))</f>
        <v>0</v>
      </c>
      <c r="AA15">
        <f>IF(C15="","",VLOOKUP($B15,'Corridors Over-Under'!$A$3:$D$115,AA$1,FALSE))</f>
        <v>-1</v>
      </c>
      <c r="AB15">
        <f>IF(D15="","",VLOOKUP($B15,'Corridors Over-Under'!$A$3:$D$115,AB$1,FALSE))</f>
        <v>-1</v>
      </c>
      <c r="AD15" s="172" t="str">
        <f>IF(F15="","",VLOOKUP(F15,'Corridor_MajorRoute&amp;RouteLookup'!$A$2:$B$113,2,FALSE))</f>
        <v>E Line</v>
      </c>
      <c r="AE15" s="348" t="str">
        <f>IF(IF($AD15="","",IF(VLOOKUP($AD15,'RouteDetail&amp;ReductionPrioritySr'!$B$5:$AT$779,AE$1,FALSE)="","",VLOOKUP($AD15,'RouteDetail&amp;ReductionPrioritySr'!$B$5:$AT$779,AE$1,FALSE)))=0,"",IF($AD15="","",IF(VLOOKUP($AD15,'RouteDetail&amp;ReductionPrioritySr'!$B$5:$AT$779,AE$1,FALSE)="","",VLOOKUP($AD15,'RouteDetail&amp;ReductionPrioritySr'!$B$5:$AT$779,AE$1,FALSE))))</f>
        <v>Unchanged</v>
      </c>
      <c r="AF15" s="53" t="str">
        <f>IF(IF($AD15="","",IF(VLOOKUP($AD15,'RouteDetail&amp;ReductionPrioritySr'!$B$5:$AT$779,AF$1,FALSE)="","",VLOOKUP($AD15,'RouteDetail&amp;ReductionPrioritySr'!$B$5:$AT$779,AF$1,FALSE)))=0,"",IF($AD15="","",IF(VLOOKUP($AD15,'RouteDetail&amp;ReductionPrioritySr'!$B$5:$AT$779,AF$1,FALSE)="","",VLOOKUP($AD15,'RouteDetail&amp;ReductionPrioritySr'!$B$5:$AT$779,AF$1,FALSE))))</f>
        <v/>
      </c>
      <c r="AG15" s="358" t="str">
        <f>IF(IF($AD15="","",IF(VLOOKUP($AD15,'RouteDetail&amp;ReductionPrioritySr'!$B$5:$AT$779,AG$1,FALSE)="","",VLOOKUP($AD15,'RouteDetail&amp;ReductionPrioritySr'!$B$5:$AT$779,AG$1,FALSE)))=0,"",IF($AD15="","",IF(VLOOKUP($AD15,'RouteDetail&amp;ReductionPrioritySr'!$B$5:$AT$779,AG$1,FALSE)="","",VLOOKUP($AD15,'RouteDetail&amp;ReductionPrioritySr'!$B$5:$AT$779,AG$1,FALSE))))</f>
        <v>N/A</v>
      </c>
      <c r="AH15" s="400" t="str">
        <f>IF(IF($AD15="","",IF(VLOOKUP($AD15,'RouteDetail&amp;ReductionPrioritySr'!$B$5:$AT$779,AH$1,FALSE)="","",VLOOKUP($AD15,'RouteDetail&amp;ReductionPrioritySr'!$B$5:$AT$779,AH$1,FALSE)))=0,"",IF($AD15="","",IF(VLOOKUP($AD15,'RouteDetail&amp;ReductionPrioritySr'!$B$5:$AT$779,AH$1,FALSE)="","",VLOOKUP($AD15,'RouteDetail&amp;ReductionPrioritySr'!$B$5:$AT$779,AH$1,FALSE))))</f>
        <v>Unchanged</v>
      </c>
      <c r="AI15" s="348">
        <f>IF(IF($AD15="","",IF(VLOOKUP($AD15,'RouteDetail&amp;ReductionPrioritySr'!$B$5:$AT$779,AI$1,FALSE)="","",VLOOKUP($AD15,'RouteDetail&amp;ReductionPrioritySr'!$B$5:$AT$779,AI$1,FALSE)))=0,"",IF($AD15="","",IF(VLOOKUP($AD15,'RouteDetail&amp;ReductionPrioritySr'!$B$5:$AT$779,AI$1,FALSE)="","",VLOOKUP($AD15,'RouteDetail&amp;ReductionPrioritySr'!$B$5:$AT$779,AI$1,FALSE))))</f>
        <v>7</v>
      </c>
      <c r="AJ15" s="53">
        <f>IF(IF($AD15="","",IF(VLOOKUP($AD15,'RouteDetail&amp;ReductionPrioritySr'!$B$5:$AT$779,AJ$1,FALSE)="","",VLOOKUP($AD15,'RouteDetail&amp;ReductionPrioritySr'!$B$5:$AT$779,AJ$1,FALSE)))=0,"",IF($AD15="","",IF(VLOOKUP($AD15,'RouteDetail&amp;ReductionPrioritySr'!$B$5:$AT$779,AJ$1,FALSE)="","",VLOOKUP($AD15,'RouteDetail&amp;ReductionPrioritySr'!$B$5:$AT$779,AJ$1,FALSE))))</f>
        <v>15</v>
      </c>
      <c r="AK15" s="53" t="str">
        <f>IF(IF($AD15="","",IF(VLOOKUP($AD15,'RouteDetail&amp;ReductionPrioritySr'!$B$5:$AT$779,AK$1,FALSE)="","",VLOOKUP($AD15,'RouteDetail&amp;ReductionPrioritySr'!$B$5:$AT$779,AK$1,FALSE)))=0,"",IF($AD15="","",IF(VLOOKUP($AD15,'RouteDetail&amp;ReductionPrioritySr'!$B$5:$AT$779,AK$1,FALSE)="","",VLOOKUP($AD15,'RouteDetail&amp;ReductionPrioritySr'!$B$5:$AT$779,AK$1,FALSE))))</f>
        <v>20-30</v>
      </c>
      <c r="AL15" s="53">
        <f>IF(IF($AD15="","",IF(VLOOKUP($AD15,'RouteDetail&amp;ReductionPrioritySr'!$B$5:$AT$779,AL$1,FALSE)="","",VLOOKUP($AD15,'RouteDetail&amp;ReductionPrioritySr'!$B$5:$AT$779,AL$1,FALSE)))=0,"",IF($AD15="","",IF(VLOOKUP($AD15,'RouteDetail&amp;ReductionPrioritySr'!$B$5:$AT$779,AL$1,FALSE)="","",VLOOKUP($AD15,'RouteDetail&amp;ReductionPrioritySr'!$B$5:$AT$779,AL$1,FALSE))))</f>
        <v>15</v>
      </c>
      <c r="AM15" s="53">
        <f>IF(IF($AD15="","",IF(VLOOKUP($AD15,'RouteDetail&amp;ReductionPrioritySr'!$B$5:$AT$779,AM$1,FALSE)="","",VLOOKUP($AD15,'RouteDetail&amp;ReductionPrioritySr'!$B$5:$AT$779,AM$1,FALSE)))=0,"",IF($AD15="","",IF(VLOOKUP($AD15,'RouteDetail&amp;ReductionPrioritySr'!$B$5:$AT$779,AM$1,FALSE)="","",VLOOKUP($AD15,'RouteDetail&amp;ReductionPrioritySr'!$B$5:$AT$779,AM$1,FALSE))))</f>
        <v>15</v>
      </c>
      <c r="AN15" s="71" t="str">
        <f>IF(IF($AD15="","",IF(VLOOKUP($AD15,'RouteDetail&amp;ReductionPrioritySr'!$B$5:$AT$779,AN$1,FALSE)="","",VLOOKUP($AD15,'RouteDetail&amp;ReductionPrioritySr'!$B$5:$AT$779,AN$1,FALSE)))=0,"",IF($AD15="","",IF(VLOOKUP($AD15,'RouteDetail&amp;ReductionPrioritySr'!$B$5:$AT$779,AN$1,FALSE)="","",VLOOKUP($AD15,'RouteDetail&amp;ReductionPrioritySr'!$B$5:$AT$779,AN$1,FALSE))))</f>
        <v>Before 1:00 AM</v>
      </c>
      <c r="AO15" s="400" t="str">
        <f>IF(IF($AD15="","",IF(VLOOKUP($AD15,'RouteDetail&amp;ReductionPrioritySr'!$B$5:$AT$779,AO$1,FALSE)="","",VLOOKUP($AD15,'RouteDetail&amp;ReductionPrioritySr'!$B$5:$AT$779,AO$1,FALSE)))=0,"",IF($AD15="","",IF(VLOOKUP($AD15,'RouteDetail&amp;ReductionPrioritySr'!$B$5:$AT$779,AO$1,FALSE)="","",VLOOKUP($AD15,'RouteDetail&amp;ReductionPrioritySr'!$B$5:$AT$779,AO$1,FALSE))))</f>
        <v/>
      </c>
    </row>
    <row r="16" spans="1:41" ht="15" customHeight="1" x14ac:dyDescent="0.25">
      <c r="A16">
        <v>7</v>
      </c>
      <c r="B16" s="110">
        <f>IF(HLOOKUP($C$3,'Corridor by Jurisdiction'!$A$1:$AP$113,A16,FALSE)="","",HLOOKUP($C$3,'Corridor by Jurisdiction'!$A$1:$AP$113,A16,FALSE))</f>
        <v>6</v>
      </c>
      <c r="C16" s="56" t="str">
        <f>IF($B16="","",IF(VLOOKUP($B16,CorridorSummarySource!$C$3:$Y$260,Corridor_Summary!C$1,FALSE)="","",VLOOKUP($B16,CorridorSummarySource!$C$3:$Y$260,Corridor_Summary!C$1,FALSE)))</f>
        <v>Aurora Village</v>
      </c>
      <c r="D16" s="53" t="str">
        <f>IF($B16="","",IF(VLOOKUP($B16,CorridorSummarySource!$C$3:$Y$260,Corridor_Summary!D$1,FALSE)="","",VLOOKUP($B16,CorridorSummarySource!$C$3:$Y$260,Corridor_Summary!D$1,FALSE)))</f>
        <v>Northgate</v>
      </c>
      <c r="E16" s="53" t="str">
        <f>IF($B16="","",IF(VLOOKUP($B16,CorridorSummarySource!$C$3:$Y$260,Corridor_Summary!E$1,FALSE)="","",VLOOKUP($B16,CorridorSummarySource!$C$3:$Y$260,Corridor_Summary!E$1,FALSE)))</f>
        <v>Meridian Av N</v>
      </c>
      <c r="F16" s="111">
        <f>IF($B16="","",IF(VLOOKUP($B16,CorridorSummarySource!$C$3:$Y$260,Corridor_Summary!F$1,FALSE)="","",VLOOKUP($B16,CorridorSummarySource!$C$3:$Y$260,Corridor_Summary!F$1,FALSE)))</f>
        <v>346</v>
      </c>
      <c r="G16" s="111">
        <f>IF($B16="","",IF(VLOOKUP($B16,CorridorSummarySource!$C$3:$Y$260,Corridor_Summary!G$1,FALSE)="","",VLOOKUP($B16,CorridorSummarySource!$C$3:$Y$260,Corridor_Summary!G$1,FALSE)))</f>
        <v>6</v>
      </c>
      <c r="H16" s="111">
        <f>IF($B16="","",IF(VLOOKUP($B16,CorridorSummarySource!$C$3:$Y$260,Corridor_Summary!H$1,FALSE)="","",VLOOKUP($B16,CorridorSummarySource!$C$3:$Y$260,Corridor_Summary!H$1,FALSE)))</f>
        <v>5</v>
      </c>
      <c r="I16" s="111">
        <f>IF($B16="","",IF(VLOOKUP($B16,CorridorSummarySource!$C$3:$Y$260,Corridor_Summary!I$1,FALSE)="","",VLOOKUP($B16,CorridorSummarySource!$C$3:$Y$260,Corridor_Summary!I$1,FALSE)))</f>
        <v>5</v>
      </c>
      <c r="J16" s="111">
        <f>IF($B16="","",IF(VLOOKUP($B16,CorridorSummarySource!$C$3:$Y$260,Corridor_Summary!J$1,FALSE)="","",VLOOKUP($B16,CorridorSummarySource!$C$3:$Y$260,Corridor_Summary!J$1,FALSE)))</f>
        <v>16</v>
      </c>
      <c r="K16" s="112" t="str">
        <f>IF($B16="","",IF(VLOOKUP($B16,CorridorSummarySource!$C$3:$Y$260,Corridor_Summary!K$1,FALSE)="","",VLOOKUP($B16,CorridorSummarySource!$C$3:$Y$260,Corridor_Summary!K$1,FALSE)))</f>
        <v/>
      </c>
      <c r="L16" t="str">
        <f>IF($B16="","",IF(VLOOKUP($B16,CorridorSummarySource!$C$3:$Y$260,Corridor_Summary!L$1,FALSE)="","",VLOOKUP($B16,CorridorSummarySource!$C$3:$Y$260,Corridor_Summary!L$1,FALSE)))</f>
        <v/>
      </c>
      <c r="M16" s="110">
        <f>IF($B16="","",IF(VLOOKUP($B16,CorridorSummarySource!$C$3:$Y$260,Corridor_Summary!M$1,FALSE)="","",VLOOKUP($B16,CorridorSummarySource!$C$3:$Y$260,Corridor_Summary!M$1,FALSE)))</f>
        <v>30</v>
      </c>
      <c r="N16" s="111">
        <f>IF($B16="","",IF(VLOOKUP($B16,CorridorSummarySource!$C$3:$Y$260,Corridor_Summary!N$1,FALSE)="","",VLOOKUP($B16,CorridorSummarySource!$C$3:$Y$260,Corridor_Summary!N$1,FALSE)))</f>
        <v>30</v>
      </c>
      <c r="O16" s="112">
        <f>IF($B16="","",IF(VLOOKUP($B16,CorridorSummarySource!$C$3:$Y$260,Corridor_Summary!O$1,FALSE)="","",VLOOKUP($B16,CorridorSummarySource!$C$3:$Y$260,Corridor_Summary!O$1,FALSE)))</f>
        <v>0</v>
      </c>
      <c r="P16" s="21" t="str">
        <f>IF($B16="","",IF(VLOOKUP($B16,CorridorSummarySource!$C$3:$Y$260,Corridor_Summary!P$1,FALSE)="","",VLOOKUP($B16,CorridorSummarySource!$C$3:$Y$260,Corridor_Summary!P$1,FALSE)))</f>
        <v/>
      </c>
      <c r="Q16" s="110">
        <f>IF($B16="","",IF(VLOOKUP($B16,CorridorSummarySource!$C$3:$Y$260,Corridor_Summary!Q$1,FALSE)="","",VLOOKUP($B16,CorridorSummarySource!$C$3:$Y$260,Corridor_Summary!Q$1,FALSE)))</f>
        <v>0</v>
      </c>
      <c r="R16" s="111">
        <f>IF($B16="","",IF(VLOOKUP($B16,CorridorSummarySource!$C$3:$Y$260,Corridor_Summary!R$1,FALSE)="","",VLOOKUP($B16,CorridorSummarySource!$C$3:$Y$260,Corridor_Summary!R$1,FALSE)))</f>
        <v>0</v>
      </c>
      <c r="S16" s="112">
        <f>IF($B16="","",IF(VLOOKUP($B16,CorridorSummarySource!$C$3:$Y$260,Corridor_Summary!S$1,FALSE)="","",VLOOKUP($B16,CorridorSummarySource!$C$3:$Y$260,Corridor_Summary!S$1,FALSE)))</f>
        <v>0</v>
      </c>
      <c r="T16" s="21" t="str">
        <f>IF($B16="","",IF(VLOOKUP($B16,CorridorSummarySource!$C$3:$Y$260,Corridor_Summary!T$1,FALSE)="","",VLOOKUP($B16,CorridorSummarySource!$C$3:$Y$260,Corridor_Summary!T$1,FALSE)))</f>
        <v/>
      </c>
      <c r="U16" s="125">
        <f>IF($B16="","",IF(VLOOKUP($B16,CorridorSummarySource!$C$3:$Y$260,Corridor_Summary!U$1,FALSE)="","",VLOOKUP($B16,CorridorSummarySource!$C$3:$Y$260,Corridor_Summary!U$1,FALSE)))</f>
        <v>30</v>
      </c>
      <c r="V16" s="126">
        <f>IF($B16="","",IF(VLOOKUP($B16,CorridorSummarySource!$C$3:$Y$260,Corridor_Summary!V$1,FALSE)="","",VLOOKUP($B16,CorridorSummarySource!$C$3:$Y$260,Corridor_Summary!V$1,FALSE)))</f>
        <v>30</v>
      </c>
      <c r="W16" s="126">
        <f>IF($B16="","",IF(VLOOKUP($B16,CorridorSummarySource!$C$3:$Y$260,Corridor_Summary!W$1,FALSE)="","",VLOOKUP($B16,CorridorSummarySource!$C$3:$Y$260,Corridor_Summary!W$1,FALSE)))</f>
        <v>60</v>
      </c>
      <c r="X16" s="112" t="str">
        <f>IF($B16="","",IF(VLOOKUP($B16,CorridorSummarySource!$C$3:$Y$260,Corridor_Summary!X$1,FALSE)="","",VLOOKUP($B16,CorridorSummarySource!$C$3:$Y$260,Corridor_Summary!X$1,FALSE)))</f>
        <v>Local</v>
      </c>
      <c r="Z16">
        <f>IF(B16="","",VLOOKUP($B16,'Corridors Over-Under'!$A$3:$D$115,Z$1,FALSE))</f>
        <v>0</v>
      </c>
      <c r="AA16">
        <f>IF(C16="","",VLOOKUP($B16,'Corridors Over-Under'!$A$3:$D$115,AA$1,FALSE))</f>
        <v>0</v>
      </c>
      <c r="AB16">
        <f>IF(D16="","",VLOOKUP($B16,'Corridors Over-Under'!$A$3:$D$115,AB$1,FALSE))</f>
        <v>0</v>
      </c>
      <c r="AD16" s="172">
        <f>IF(F16="","",VLOOKUP(F16,'Corridor_MajorRoute&amp;RouteLookup'!$A$2:$B$113,2,FALSE))</f>
        <v>346</v>
      </c>
      <c r="AE16" s="348" t="str">
        <f>IF(IF($AD16="","",IF(VLOOKUP($AD16,'RouteDetail&amp;ReductionPrioritySr'!$B$5:$AT$779,AE$1,FALSE)="","",VLOOKUP($AD16,'RouteDetail&amp;ReductionPrioritySr'!$B$5:$AT$779,AE$1,FALSE)))=0,"",IF($AD16="","",IF(VLOOKUP($AD16,'RouteDetail&amp;ReductionPrioritySr'!$B$5:$AT$779,AE$1,FALSE)="","",VLOOKUP($AD16,'RouteDetail&amp;ReductionPrioritySr'!$B$5:$AT$779,AE$1,FALSE))))</f>
        <v>Unchanged</v>
      </c>
      <c r="AF16" s="53" t="str">
        <f>IF(IF($AD16="","",IF(VLOOKUP($AD16,'RouteDetail&amp;ReductionPrioritySr'!$B$5:$AT$779,AF$1,FALSE)="","",VLOOKUP($AD16,'RouteDetail&amp;ReductionPrioritySr'!$B$5:$AT$779,AF$1,FALSE)))=0,"",IF($AD16="","",IF(VLOOKUP($AD16,'RouteDetail&amp;ReductionPrioritySr'!$B$5:$AT$779,AF$1,FALSE)="","",VLOOKUP($AD16,'RouteDetail&amp;ReductionPrioritySr'!$B$5:$AT$779,AF$1,FALSE))))</f>
        <v/>
      </c>
      <c r="AG16" s="358" t="str">
        <f>IF(IF($AD16="","",IF(VLOOKUP($AD16,'RouteDetail&amp;ReductionPrioritySr'!$B$5:$AT$779,AG$1,FALSE)="","",VLOOKUP($AD16,'RouteDetail&amp;ReductionPrioritySr'!$B$5:$AT$779,AG$1,FALSE)))=0,"",IF($AD16="","",IF(VLOOKUP($AD16,'RouteDetail&amp;ReductionPrioritySr'!$B$5:$AT$779,AG$1,FALSE)="","",VLOOKUP($AD16,'RouteDetail&amp;ReductionPrioritySr'!$B$5:$AT$779,AG$1,FALSE))))</f>
        <v>N/A</v>
      </c>
      <c r="AH16" s="400" t="str">
        <f>IF(IF($AD16="","",IF(VLOOKUP($AD16,'RouteDetail&amp;ReductionPrioritySr'!$B$5:$AT$779,AH$1,FALSE)="","",VLOOKUP($AD16,'RouteDetail&amp;ReductionPrioritySr'!$B$5:$AT$779,AH$1,FALSE)))=0,"",IF($AD16="","",IF(VLOOKUP($AD16,'RouteDetail&amp;ReductionPrioritySr'!$B$5:$AT$779,AH$1,FALSE)="","",VLOOKUP($AD16,'RouteDetail&amp;ReductionPrioritySr'!$B$5:$AT$779,AH$1,FALSE))))</f>
        <v>Unchanged</v>
      </c>
      <c r="AI16" s="348">
        <f>IF(IF($AD16="","",IF(VLOOKUP($AD16,'RouteDetail&amp;ReductionPrioritySr'!$B$5:$AT$779,AI$1,FALSE)="","",VLOOKUP($AD16,'RouteDetail&amp;ReductionPrioritySr'!$B$5:$AT$779,AI$1,FALSE)))=0,"",IF($AD16="","",IF(VLOOKUP($AD16,'RouteDetail&amp;ReductionPrioritySr'!$B$5:$AT$779,AI$1,FALSE)="","",VLOOKUP($AD16,'RouteDetail&amp;ReductionPrioritySr'!$B$5:$AT$779,AI$1,FALSE))))</f>
        <v>30</v>
      </c>
      <c r="AJ16" s="53">
        <f>IF(IF($AD16="","",IF(VLOOKUP($AD16,'RouteDetail&amp;ReductionPrioritySr'!$B$5:$AT$779,AJ$1,FALSE)="","",VLOOKUP($AD16,'RouteDetail&amp;ReductionPrioritySr'!$B$5:$AT$779,AJ$1,FALSE)))=0,"",IF($AD16="","",IF(VLOOKUP($AD16,'RouteDetail&amp;ReductionPrioritySr'!$B$5:$AT$779,AJ$1,FALSE)="","",VLOOKUP($AD16,'RouteDetail&amp;ReductionPrioritySr'!$B$5:$AT$779,AJ$1,FALSE))))</f>
        <v>30</v>
      </c>
      <c r="AK16" s="53">
        <f>IF(IF($AD16="","",IF(VLOOKUP($AD16,'RouteDetail&amp;ReductionPrioritySr'!$B$5:$AT$779,AK$1,FALSE)="","",VLOOKUP($AD16,'RouteDetail&amp;ReductionPrioritySr'!$B$5:$AT$779,AK$1,FALSE)))=0,"",IF($AD16="","",IF(VLOOKUP($AD16,'RouteDetail&amp;ReductionPrioritySr'!$B$5:$AT$779,AK$1,FALSE)="","",VLOOKUP($AD16,'RouteDetail&amp;ReductionPrioritySr'!$B$5:$AT$779,AK$1,FALSE))))</f>
        <v>60</v>
      </c>
      <c r="AL16" s="53">
        <f>IF(IF($AD16="","",IF(VLOOKUP($AD16,'RouteDetail&amp;ReductionPrioritySr'!$B$5:$AT$779,AL$1,FALSE)="","",VLOOKUP($AD16,'RouteDetail&amp;ReductionPrioritySr'!$B$5:$AT$779,AL$1,FALSE)))=0,"",IF($AD16="","",IF(VLOOKUP($AD16,'RouteDetail&amp;ReductionPrioritySr'!$B$5:$AT$779,AL$1,FALSE)="","",VLOOKUP($AD16,'RouteDetail&amp;ReductionPrioritySr'!$B$5:$AT$779,AL$1,FALSE))))</f>
        <v>30</v>
      </c>
      <c r="AM16" s="53">
        <f>IF(IF($AD16="","",IF(VLOOKUP($AD16,'RouteDetail&amp;ReductionPrioritySr'!$B$5:$AT$779,AM$1,FALSE)="","",VLOOKUP($AD16,'RouteDetail&amp;ReductionPrioritySr'!$B$5:$AT$779,AM$1,FALSE)))=0,"",IF($AD16="","",IF(VLOOKUP($AD16,'RouteDetail&amp;ReductionPrioritySr'!$B$5:$AT$779,AM$1,FALSE)="","",VLOOKUP($AD16,'RouteDetail&amp;ReductionPrioritySr'!$B$5:$AT$779,AM$1,FALSE))))</f>
        <v>60</v>
      </c>
      <c r="AN16" s="71" t="str">
        <f>IF(IF($AD16="","",IF(VLOOKUP($AD16,'RouteDetail&amp;ReductionPrioritySr'!$B$5:$AT$779,AN$1,FALSE)="","",VLOOKUP($AD16,'RouteDetail&amp;ReductionPrioritySr'!$B$5:$AT$779,AN$1,FALSE)))=0,"",IF($AD16="","",IF(VLOOKUP($AD16,'RouteDetail&amp;ReductionPrioritySr'!$B$5:$AT$779,AN$1,FALSE)="","",VLOOKUP($AD16,'RouteDetail&amp;ReductionPrioritySr'!$B$5:$AT$779,AN$1,FALSE))))</f>
        <v>Before 11:00 PM</v>
      </c>
      <c r="AO16" s="400" t="str">
        <f>IF(IF($AD16="","",IF(VLOOKUP($AD16,'RouteDetail&amp;ReductionPrioritySr'!$B$5:$AT$779,AO$1,FALSE)="","",VLOOKUP($AD16,'RouteDetail&amp;ReductionPrioritySr'!$B$5:$AT$779,AO$1,FALSE)))=0,"",IF($AD16="","",IF(VLOOKUP($AD16,'RouteDetail&amp;ReductionPrioritySr'!$B$5:$AT$779,AO$1,FALSE)="","",VLOOKUP($AD16,'RouteDetail&amp;ReductionPrioritySr'!$B$5:$AT$779,AO$1,FALSE))))</f>
        <v/>
      </c>
    </row>
    <row r="17" spans="1:41" ht="15" customHeight="1" x14ac:dyDescent="0.25">
      <c r="A17">
        <v>8</v>
      </c>
      <c r="B17" s="110">
        <f>IF(HLOOKUP($C$3,'Corridor by Jurisdiction'!$A$1:$AP$113,A17,FALSE)="","",HLOOKUP($C$3,'Corridor by Jurisdiction'!$A$1:$AP$113,A17,FALSE))</f>
        <v>7</v>
      </c>
      <c r="C17" s="56" t="str">
        <f>IF($B17="","",IF(VLOOKUP($B17,CorridorSummarySource!$C$3:$Y$260,Corridor_Summary!C$1,FALSE)="","",VLOOKUP($B17,CorridorSummarySource!$C$3:$Y$260,Corridor_Summary!C$1,FALSE)))</f>
        <v>Avondale</v>
      </c>
      <c r="D17" s="53" t="str">
        <f>IF($B17="","",IF(VLOOKUP($B17,CorridorSummarySource!$C$3:$Y$260,Corridor_Summary!D$1,FALSE)="","",VLOOKUP($B17,CorridorSummarySource!$C$3:$Y$260,Corridor_Summary!D$1,FALSE)))</f>
        <v>Kirkland</v>
      </c>
      <c r="E17" s="53" t="str">
        <f>IF($B17="","",IF(VLOOKUP($B17,CorridorSummarySource!$C$3:$Y$260,Corridor_Summary!E$1,FALSE)="","",VLOOKUP($B17,CorridorSummarySource!$C$3:$Y$260,Corridor_Summary!E$1,FALSE)))</f>
        <v>NE 85th St, NE Redmond Wy, Avondale Wy NE</v>
      </c>
      <c r="F17" s="111">
        <f>IF($B17="","",IF(VLOOKUP($B17,CorridorSummarySource!$C$3:$Y$260,Corridor_Summary!F$1,FALSE)="","",VLOOKUP($B17,CorridorSummarySource!$C$3:$Y$260,Corridor_Summary!F$1,FALSE)))</f>
        <v>248</v>
      </c>
      <c r="G17" s="111">
        <f>IF($B17="","",IF(VLOOKUP($B17,CorridorSummarySource!$C$3:$Y$260,Corridor_Summary!G$1,FALSE)="","",VLOOKUP($B17,CorridorSummarySource!$C$3:$Y$260,Corridor_Summary!G$1,FALSE)))</f>
        <v>6</v>
      </c>
      <c r="H17" s="111">
        <f>IF($B17="","",IF(VLOOKUP($B17,CorridorSummarySource!$C$3:$Y$260,Corridor_Summary!H$1,FALSE)="","",VLOOKUP($B17,CorridorSummarySource!$C$3:$Y$260,Corridor_Summary!H$1,FALSE)))</f>
        <v>5</v>
      </c>
      <c r="I17" s="111">
        <f>IF($B17="","",IF(VLOOKUP($B17,CorridorSummarySource!$C$3:$Y$260,Corridor_Summary!I$1,FALSE)="","",VLOOKUP($B17,CorridorSummarySource!$C$3:$Y$260,Corridor_Summary!I$1,FALSE)))</f>
        <v>5</v>
      </c>
      <c r="J17" s="111">
        <f>IF($B17="","",IF(VLOOKUP($B17,CorridorSummarySource!$C$3:$Y$260,Corridor_Summary!J$1,FALSE)="","",VLOOKUP($B17,CorridorSummarySource!$C$3:$Y$260,Corridor_Summary!J$1,FALSE)))</f>
        <v>16</v>
      </c>
      <c r="K17" s="112" t="str">
        <f>IF($B17="","",IF(VLOOKUP($B17,CorridorSummarySource!$C$3:$Y$260,Corridor_Summary!K$1,FALSE)="","",VLOOKUP($B17,CorridorSummarySource!$C$3:$Y$260,Corridor_Summary!K$1,FALSE)))</f>
        <v/>
      </c>
      <c r="L17" t="str">
        <f>IF($B17="","",IF(VLOOKUP($B17,CorridorSummarySource!$C$3:$Y$260,Corridor_Summary!L$1,FALSE)="","",VLOOKUP($B17,CorridorSummarySource!$C$3:$Y$260,Corridor_Summary!L$1,FALSE)))</f>
        <v/>
      </c>
      <c r="M17" s="110">
        <f>IF($B17="","",IF(VLOOKUP($B17,CorridorSummarySource!$C$3:$Y$260,Corridor_Summary!M$1,FALSE)="","",VLOOKUP($B17,CorridorSummarySource!$C$3:$Y$260,Corridor_Summary!M$1,FALSE)))</f>
        <v>30</v>
      </c>
      <c r="N17" s="111">
        <f>IF($B17="","",IF(VLOOKUP($B17,CorridorSummarySource!$C$3:$Y$260,Corridor_Summary!N$1,FALSE)="","",VLOOKUP($B17,CorridorSummarySource!$C$3:$Y$260,Corridor_Summary!N$1,FALSE)))</f>
        <v>30</v>
      </c>
      <c r="O17" s="112">
        <f>IF($B17="","",IF(VLOOKUP($B17,CorridorSummarySource!$C$3:$Y$260,Corridor_Summary!O$1,FALSE)="","",VLOOKUP($B17,CorridorSummarySource!$C$3:$Y$260,Corridor_Summary!O$1,FALSE)))</f>
        <v>0</v>
      </c>
      <c r="P17" s="21" t="str">
        <f>IF($B17="","",IF(VLOOKUP($B17,CorridorSummarySource!$C$3:$Y$260,Corridor_Summary!P$1,FALSE)="","",VLOOKUP($B17,CorridorSummarySource!$C$3:$Y$260,Corridor_Summary!P$1,FALSE)))</f>
        <v/>
      </c>
      <c r="Q17" s="110">
        <f>IF($B17="","",IF(VLOOKUP($B17,CorridorSummarySource!$C$3:$Y$260,Corridor_Summary!Q$1,FALSE)="","",VLOOKUP($B17,CorridorSummarySource!$C$3:$Y$260,Corridor_Summary!Q$1,FALSE)))</f>
        <v>0</v>
      </c>
      <c r="R17" s="111">
        <f>IF($B17="","",IF(VLOOKUP($B17,CorridorSummarySource!$C$3:$Y$260,Corridor_Summary!R$1,FALSE)="","",VLOOKUP($B17,CorridorSummarySource!$C$3:$Y$260,Corridor_Summary!R$1,FALSE)))</f>
        <v>0</v>
      </c>
      <c r="S17" s="112">
        <f>IF($B17="","",IF(VLOOKUP($B17,CorridorSummarySource!$C$3:$Y$260,Corridor_Summary!S$1,FALSE)="","",VLOOKUP($B17,CorridorSummarySource!$C$3:$Y$260,Corridor_Summary!S$1,FALSE)))</f>
        <v>0</v>
      </c>
      <c r="T17" s="21" t="str">
        <f>IF($B17="","",IF(VLOOKUP($B17,CorridorSummarySource!$C$3:$Y$260,Corridor_Summary!T$1,FALSE)="","",VLOOKUP($B17,CorridorSummarySource!$C$3:$Y$260,Corridor_Summary!T$1,FALSE)))</f>
        <v/>
      </c>
      <c r="U17" s="125">
        <f>IF($B17="","",IF(VLOOKUP($B17,CorridorSummarySource!$C$3:$Y$260,Corridor_Summary!U$1,FALSE)="","",VLOOKUP($B17,CorridorSummarySource!$C$3:$Y$260,Corridor_Summary!U$1,FALSE)))</f>
        <v>30</v>
      </c>
      <c r="V17" s="126">
        <f>IF($B17="","",IF(VLOOKUP($B17,CorridorSummarySource!$C$3:$Y$260,Corridor_Summary!V$1,FALSE)="","",VLOOKUP($B17,CorridorSummarySource!$C$3:$Y$260,Corridor_Summary!V$1,FALSE)))</f>
        <v>30</v>
      </c>
      <c r="W17" s="126">
        <f>IF($B17="","",IF(VLOOKUP($B17,CorridorSummarySource!$C$3:$Y$260,Corridor_Summary!W$1,FALSE)="","",VLOOKUP($B17,CorridorSummarySource!$C$3:$Y$260,Corridor_Summary!W$1,FALSE)))</f>
        <v>30</v>
      </c>
      <c r="X17" s="112" t="str">
        <f>IF($B17="","",IF(VLOOKUP($B17,CorridorSummarySource!$C$3:$Y$260,Corridor_Summary!X$1,FALSE)="","",VLOOKUP($B17,CorridorSummarySource!$C$3:$Y$260,Corridor_Summary!X$1,FALSE)))</f>
        <v>Local</v>
      </c>
      <c r="Z17">
        <f>IF(B17="","",VLOOKUP($B17,'Corridors Over-Under'!$A$3:$D$115,Z$1,FALSE))</f>
        <v>0</v>
      </c>
      <c r="AA17">
        <f>IF(C17="","",VLOOKUP($B17,'Corridors Over-Under'!$A$3:$D$115,AA$1,FALSE))</f>
        <v>0</v>
      </c>
      <c r="AB17">
        <f>IF(D17="","",VLOOKUP($B17,'Corridors Over-Under'!$A$3:$D$115,AB$1,FALSE))</f>
        <v>0</v>
      </c>
      <c r="AD17" s="172">
        <f>IF(F17="","",VLOOKUP(F17,'Corridor_MajorRoute&amp;RouteLookup'!$A$2:$B$113,2,FALSE))</f>
        <v>248</v>
      </c>
      <c r="AE17" s="348" t="str">
        <f>IF(IF($AD17="","",IF(VLOOKUP($AD17,'RouteDetail&amp;ReductionPrioritySr'!$B$5:$AT$779,AE$1,FALSE)="","",VLOOKUP($AD17,'RouteDetail&amp;ReductionPrioritySr'!$B$5:$AT$779,AE$1,FALSE)))=0,"",IF($AD17="","",IF(VLOOKUP($AD17,'RouteDetail&amp;ReductionPrioritySr'!$B$5:$AT$779,AE$1,FALSE)="","",VLOOKUP($AD17,'RouteDetail&amp;ReductionPrioritySr'!$B$5:$AT$779,AE$1,FALSE))))</f>
        <v>Revised</v>
      </c>
      <c r="AF17" s="53" t="str">
        <f>IF(IF($AD17="","",IF(VLOOKUP($AD17,'RouteDetail&amp;ReductionPrioritySr'!$B$5:$AT$779,AF$1,FALSE)="","",VLOOKUP($AD17,'RouteDetail&amp;ReductionPrioritySr'!$B$5:$AT$779,AF$1,FALSE)))=0,"",IF($AD17="","",IF(VLOOKUP($AD17,'RouteDetail&amp;ReductionPrioritySr'!$B$5:$AT$779,AF$1,FALSE)="","",VLOOKUP($AD17,'RouteDetail&amp;ReductionPrioritySr'!$B$5:$AT$779,AF$1,FALSE))))</f>
        <v>Low performing</v>
      </c>
      <c r="AG17" s="358">
        <f>IF(IF($AD17="","",IF(VLOOKUP($AD17,'RouteDetail&amp;ReductionPrioritySr'!$B$5:$AT$779,AG$1,FALSE)="","",VLOOKUP($AD17,'RouteDetail&amp;ReductionPrioritySr'!$B$5:$AT$779,AG$1,FALSE)))=0,"",IF($AD17="","",IF(VLOOKUP($AD17,'RouteDetail&amp;ReductionPrioritySr'!$B$5:$AT$779,AG$1,FALSE)="","",VLOOKUP($AD17,'RouteDetail&amp;ReductionPrioritySr'!$B$5:$AT$779,AG$1,FALSE))))</f>
        <v>42248</v>
      </c>
      <c r="AH17" s="400" t="str">
        <f>IF(IF($AD17="","",IF(VLOOKUP($AD17,'RouteDetail&amp;ReductionPrioritySr'!$B$5:$AT$779,AH$1,FALSE)="","",VLOOKUP($AD17,'RouteDetail&amp;ReductionPrioritySr'!$B$5:$AT$779,AH$1,FALSE)))=0,"",IF($AD17="","",IF(VLOOKUP($AD17,'RouteDetail&amp;ReductionPrioritySr'!$B$5:$AT$779,AH$1,FALSE)="","",VLOOKUP($AD17,'RouteDetail&amp;ReductionPrioritySr'!$B$5:$AT$779,AH$1,FALSE))))</f>
        <v>Operate service less often after 7:00 PM.
End service earlier.</v>
      </c>
      <c r="AI17" s="348">
        <f>IF(IF($AD17="","",IF(VLOOKUP($AD17,'RouteDetail&amp;ReductionPrioritySr'!$B$5:$AT$779,AI$1,FALSE)="","",VLOOKUP($AD17,'RouteDetail&amp;ReductionPrioritySr'!$B$5:$AT$779,AI$1,FALSE)))=0,"",IF($AD17="","",IF(VLOOKUP($AD17,'RouteDetail&amp;ReductionPrioritySr'!$B$5:$AT$779,AI$1,FALSE)="","",VLOOKUP($AD17,'RouteDetail&amp;ReductionPrioritySr'!$B$5:$AT$779,AI$1,FALSE))))</f>
        <v>30</v>
      </c>
      <c r="AJ17" s="53">
        <f>IF(IF($AD17="","",IF(VLOOKUP($AD17,'RouteDetail&amp;ReductionPrioritySr'!$B$5:$AT$779,AJ$1,FALSE)="","",VLOOKUP($AD17,'RouteDetail&amp;ReductionPrioritySr'!$B$5:$AT$779,AJ$1,FALSE)))=0,"",IF($AD17="","",IF(VLOOKUP($AD17,'RouteDetail&amp;ReductionPrioritySr'!$B$5:$AT$779,AJ$1,FALSE)="","",VLOOKUP($AD17,'RouteDetail&amp;ReductionPrioritySr'!$B$5:$AT$779,AJ$1,FALSE))))</f>
        <v>30</v>
      </c>
      <c r="AK17" s="53">
        <f>IF(IF($AD17="","",IF(VLOOKUP($AD17,'RouteDetail&amp;ReductionPrioritySr'!$B$5:$AT$779,AK$1,FALSE)="","",VLOOKUP($AD17,'RouteDetail&amp;ReductionPrioritySr'!$B$5:$AT$779,AK$1,FALSE)))=0,"",IF($AD17="","",IF(VLOOKUP($AD17,'RouteDetail&amp;ReductionPrioritySr'!$B$5:$AT$779,AK$1,FALSE)="","",VLOOKUP($AD17,'RouteDetail&amp;ReductionPrioritySr'!$B$5:$AT$779,AK$1,FALSE))))</f>
        <v>60</v>
      </c>
      <c r="AL17" s="53">
        <f>IF(IF($AD17="","",IF(VLOOKUP($AD17,'RouteDetail&amp;ReductionPrioritySr'!$B$5:$AT$779,AL$1,FALSE)="","",VLOOKUP($AD17,'RouteDetail&amp;ReductionPrioritySr'!$B$5:$AT$779,AL$1,FALSE)))=0,"",IF($AD17="","",IF(VLOOKUP($AD17,'RouteDetail&amp;ReductionPrioritySr'!$B$5:$AT$779,AL$1,FALSE)="","",VLOOKUP($AD17,'RouteDetail&amp;ReductionPrioritySr'!$B$5:$AT$779,AL$1,FALSE))))</f>
        <v>30</v>
      </c>
      <c r="AM17" s="53">
        <f>IF(IF($AD17="","",IF(VLOOKUP($AD17,'RouteDetail&amp;ReductionPrioritySr'!$B$5:$AT$779,AM$1,FALSE)="","",VLOOKUP($AD17,'RouteDetail&amp;ReductionPrioritySr'!$B$5:$AT$779,AM$1,FALSE)))=0,"",IF($AD17="","",IF(VLOOKUP($AD17,'RouteDetail&amp;ReductionPrioritySr'!$B$5:$AT$779,AM$1,FALSE)="","",VLOOKUP($AD17,'RouteDetail&amp;ReductionPrioritySr'!$B$5:$AT$779,AM$1,FALSE))))</f>
        <v>30</v>
      </c>
      <c r="AN17" s="71" t="str">
        <f>IF(IF($AD17="","",IF(VLOOKUP($AD17,'RouteDetail&amp;ReductionPrioritySr'!$B$5:$AT$779,AN$1,FALSE)="","",VLOOKUP($AD17,'RouteDetail&amp;ReductionPrioritySr'!$B$5:$AT$779,AN$1,FALSE)))=0,"",IF($AD17="","",IF(VLOOKUP($AD17,'RouteDetail&amp;ReductionPrioritySr'!$B$5:$AT$779,AN$1,FALSE)="","",VLOOKUP($AD17,'RouteDetail&amp;ReductionPrioritySr'!$B$5:$AT$779,AN$1,FALSE))))</f>
        <v>Before 9:00 PM</v>
      </c>
      <c r="AO17" s="400" t="str">
        <f>IF(IF($AD17="","",IF(VLOOKUP($AD17,'RouteDetail&amp;ReductionPrioritySr'!$B$5:$AT$779,AO$1,FALSE)="","",VLOOKUP($AD17,'RouteDetail&amp;ReductionPrioritySr'!$B$5:$AT$779,AO$1,FALSE)))=0,"",IF($AD17="","",IF(VLOOKUP($AD17,'RouteDetail&amp;ReductionPrioritySr'!$B$5:$AT$779,AO$1,FALSE)="","",VLOOKUP($AD17,'RouteDetail&amp;ReductionPrioritySr'!$B$5:$AT$779,AO$1,FALSE))))</f>
        <v/>
      </c>
    </row>
    <row r="18" spans="1:41" ht="15" customHeight="1" x14ac:dyDescent="0.25">
      <c r="A18">
        <v>9</v>
      </c>
      <c r="B18" s="110">
        <f>IF(HLOOKUP($C$3,'Corridor by Jurisdiction'!$A$1:$AP$113,A18,FALSE)="","",HLOOKUP($C$3,'Corridor by Jurisdiction'!$A$1:$AP$113,A18,FALSE))</f>
        <v>8</v>
      </c>
      <c r="C18" s="56" t="str">
        <f>IF($B18="","",IF(VLOOKUP($B18,CorridorSummarySource!$C$3:$Y$260,Corridor_Summary!C$1,FALSE)="","",VLOOKUP($B18,CorridorSummarySource!$C$3:$Y$260,Corridor_Summary!C$1,FALSE)))</f>
        <v>Ballard</v>
      </c>
      <c r="D18" s="53" t="str">
        <f>IF($B18="","",IF(VLOOKUP($B18,CorridorSummarySource!$C$3:$Y$260,Corridor_Summary!D$1,FALSE)="","",VLOOKUP($B18,CorridorSummarySource!$C$3:$Y$260,Corridor_Summary!D$1,FALSE)))</f>
        <v>U. District</v>
      </c>
      <c r="E18" s="53" t="str">
        <f>IF($B18="","",IF(VLOOKUP($B18,CorridorSummarySource!$C$3:$Y$260,Corridor_Summary!E$1,FALSE)="","",VLOOKUP($B18,CorridorSummarySource!$C$3:$Y$260,Corridor_Summary!E$1,FALSE)))</f>
        <v>Green Lake, Greenwood</v>
      </c>
      <c r="F18" s="111" t="str">
        <f>IF($B18="","",IF(VLOOKUP($B18,CorridorSummarySource!$C$3:$Y$260,Corridor_Summary!F$1,FALSE)="","",VLOOKUP($B18,CorridorSummarySource!$C$3:$Y$260,Corridor_Summary!F$1,FALSE)))</f>
        <v>48N</v>
      </c>
      <c r="G18" s="111">
        <f>IF($B18="","",IF(VLOOKUP($B18,CorridorSummarySource!$C$3:$Y$260,Corridor_Summary!G$1,FALSE)="","",VLOOKUP($B18,CorridorSummarySource!$C$3:$Y$260,Corridor_Summary!G$1,FALSE)))</f>
        <v>14</v>
      </c>
      <c r="H18" s="111">
        <f>IF($B18="","",IF(VLOOKUP($B18,CorridorSummarySource!$C$3:$Y$260,Corridor_Summary!H$1,FALSE)="","",VLOOKUP($B18,CorridorSummarySource!$C$3:$Y$260,Corridor_Summary!H$1,FALSE)))</f>
        <v>0</v>
      </c>
      <c r="I18" s="111">
        <f>IF($B18="","",IF(VLOOKUP($B18,CorridorSummarySource!$C$3:$Y$260,Corridor_Summary!I$1,FALSE)="","",VLOOKUP($B18,CorridorSummarySource!$C$3:$Y$260,Corridor_Summary!I$1,FALSE)))</f>
        <v>5</v>
      </c>
      <c r="J18" s="111">
        <f>IF($B18="","",IF(VLOOKUP($B18,CorridorSummarySource!$C$3:$Y$260,Corridor_Summary!J$1,FALSE)="","",VLOOKUP($B18,CorridorSummarySource!$C$3:$Y$260,Corridor_Summary!J$1,FALSE)))</f>
        <v>19</v>
      </c>
      <c r="K18" s="112" t="str">
        <f>IF($B18="","",IF(VLOOKUP($B18,CorridorSummarySource!$C$3:$Y$260,Corridor_Summary!K$1,FALSE)="","",VLOOKUP($B18,CorridorSummarySource!$C$3:$Y$260,Corridor_Summary!K$1,FALSE)))</f>
        <v/>
      </c>
      <c r="L18" t="str">
        <f>IF($B18="","",IF(VLOOKUP($B18,CorridorSummarySource!$C$3:$Y$260,Corridor_Summary!L$1,FALSE)="","",VLOOKUP($B18,CorridorSummarySource!$C$3:$Y$260,Corridor_Summary!L$1,FALSE)))</f>
        <v/>
      </c>
      <c r="M18" s="110">
        <f>IF($B18="","",IF(VLOOKUP($B18,CorridorSummarySource!$C$3:$Y$260,Corridor_Summary!M$1,FALSE)="","",VLOOKUP($B18,CorridorSummarySource!$C$3:$Y$260,Corridor_Summary!M$1,FALSE)))</f>
        <v>15</v>
      </c>
      <c r="N18" s="111">
        <f>IF($B18="","",IF(VLOOKUP($B18,CorridorSummarySource!$C$3:$Y$260,Corridor_Summary!N$1,FALSE)="","",VLOOKUP($B18,CorridorSummarySource!$C$3:$Y$260,Corridor_Summary!N$1,FALSE)))</f>
        <v>30</v>
      </c>
      <c r="O18" s="112">
        <f>IF($B18="","",IF(VLOOKUP($B18,CorridorSummarySource!$C$3:$Y$260,Corridor_Summary!O$1,FALSE)="","",VLOOKUP($B18,CorridorSummarySource!$C$3:$Y$260,Corridor_Summary!O$1,FALSE)))</f>
        <v>30</v>
      </c>
      <c r="P18" s="21" t="str">
        <f>IF($B18="","",IF(VLOOKUP($B18,CorridorSummarySource!$C$3:$Y$260,Corridor_Summary!P$1,FALSE)="","",VLOOKUP($B18,CorridorSummarySource!$C$3:$Y$260,Corridor_Summary!P$1,FALSE)))</f>
        <v/>
      </c>
      <c r="Q18" s="110">
        <f>IF($B18="","",IF(VLOOKUP($B18,CorridorSummarySource!$C$3:$Y$260,Corridor_Summary!Q$1,FALSE)="","",VLOOKUP($B18,CorridorSummarySource!$C$3:$Y$260,Corridor_Summary!Q$1,FALSE)))</f>
        <v>1</v>
      </c>
      <c r="R18" s="111">
        <f>IF($B18="","",IF(VLOOKUP($B18,CorridorSummarySource!$C$3:$Y$260,Corridor_Summary!R$1,FALSE)="","",VLOOKUP($B18,CorridorSummarySource!$C$3:$Y$260,Corridor_Summary!R$1,FALSE)))</f>
        <v>1</v>
      </c>
      <c r="S18" s="112">
        <f>IF($B18="","",IF(VLOOKUP($B18,CorridorSummarySource!$C$3:$Y$260,Corridor_Summary!S$1,FALSE)="","",VLOOKUP($B18,CorridorSummarySource!$C$3:$Y$260,Corridor_Summary!S$1,FALSE)))</f>
        <v>1</v>
      </c>
      <c r="T18" s="21" t="str">
        <f>IF($B18="","",IF(VLOOKUP($B18,CorridorSummarySource!$C$3:$Y$260,Corridor_Summary!T$1,FALSE)="","",VLOOKUP($B18,CorridorSummarySource!$C$3:$Y$260,Corridor_Summary!T$1,FALSE)))</f>
        <v/>
      </c>
      <c r="U18" s="125" t="str">
        <f>IF($B18="","",IF(VLOOKUP($B18,CorridorSummarySource!$C$3:$Y$260,Corridor_Summary!U$1,FALSE)="","",VLOOKUP($B18,CorridorSummarySource!$C$3:$Y$260,Corridor_Summary!U$1,FALSE)))</f>
        <v>&lt; 15</v>
      </c>
      <c r="V18" s="126">
        <f>IF($B18="","",IF(VLOOKUP($B18,CorridorSummarySource!$C$3:$Y$260,Corridor_Summary!V$1,FALSE)="","",VLOOKUP($B18,CorridorSummarySource!$C$3:$Y$260,Corridor_Summary!V$1,FALSE)))</f>
        <v>15</v>
      </c>
      <c r="W18" s="126">
        <f>IF($B18="","",IF(VLOOKUP($B18,CorridorSummarySource!$C$3:$Y$260,Corridor_Summary!W$1,FALSE)="","",VLOOKUP($B18,CorridorSummarySource!$C$3:$Y$260,Corridor_Summary!W$1,FALSE)))</f>
        <v>15</v>
      </c>
      <c r="X18" s="112" t="str">
        <f>IF($B18="","",IF(VLOOKUP($B18,CorridorSummarySource!$C$3:$Y$260,Corridor_Summary!X$1,FALSE)="","",VLOOKUP($B18,CorridorSummarySource!$C$3:$Y$260,Corridor_Summary!X$1,FALSE)))</f>
        <v>Very Frequent</v>
      </c>
      <c r="Z18">
        <f>IF(B18="","",VLOOKUP($B18,'Corridors Over-Under'!$A$3:$D$115,Z$1,FALSE))</f>
        <v>0</v>
      </c>
      <c r="AA18">
        <f>IF(C18="","",VLOOKUP($B18,'Corridors Over-Under'!$A$3:$D$115,AA$1,FALSE))</f>
        <v>0</v>
      </c>
      <c r="AB18">
        <f>IF(D18="","",VLOOKUP($B18,'Corridors Over-Under'!$A$3:$D$115,AB$1,FALSE))</f>
        <v>0</v>
      </c>
      <c r="AD18" s="172">
        <f>IF(F18="","",VLOOKUP(F18,'Corridor_MajorRoute&amp;RouteLookup'!$A$2:$B$113,2,FALSE))</f>
        <v>48</v>
      </c>
      <c r="AE18" s="348" t="str">
        <f>IF(IF($AD18="","",IF(VLOOKUP($AD18,'RouteDetail&amp;ReductionPrioritySr'!$B$5:$AT$779,AE$1,FALSE)="","",VLOOKUP($AD18,'RouteDetail&amp;ReductionPrioritySr'!$B$5:$AT$779,AE$1,FALSE)))=0,"",IF($AD18="","",IF(VLOOKUP($AD18,'RouteDetail&amp;ReductionPrioritySr'!$B$5:$AT$779,AE$1,FALSE)="","",VLOOKUP($AD18,'RouteDetail&amp;ReductionPrioritySr'!$B$5:$AT$779,AE$1,FALSE))))</f>
        <v>Unchanged</v>
      </c>
      <c r="AF18" s="53" t="str">
        <f>IF(IF($AD18="","",IF(VLOOKUP($AD18,'RouteDetail&amp;ReductionPrioritySr'!$B$5:$AT$779,AF$1,FALSE)="","",VLOOKUP($AD18,'RouteDetail&amp;ReductionPrioritySr'!$B$5:$AT$779,AF$1,FALSE)))=0,"",IF($AD18="","",IF(VLOOKUP($AD18,'RouteDetail&amp;ReductionPrioritySr'!$B$5:$AT$779,AF$1,FALSE)="","",VLOOKUP($AD18,'RouteDetail&amp;ReductionPrioritySr'!$B$5:$AT$779,AF$1,FALSE))))</f>
        <v/>
      </c>
      <c r="AG18" s="358" t="str">
        <f>IF(IF($AD18="","",IF(VLOOKUP($AD18,'RouteDetail&amp;ReductionPrioritySr'!$B$5:$AT$779,AG$1,FALSE)="","",VLOOKUP($AD18,'RouteDetail&amp;ReductionPrioritySr'!$B$5:$AT$779,AG$1,FALSE)))=0,"",IF($AD18="","",IF(VLOOKUP($AD18,'RouteDetail&amp;ReductionPrioritySr'!$B$5:$AT$779,AG$1,FALSE)="","",VLOOKUP($AD18,'RouteDetail&amp;ReductionPrioritySr'!$B$5:$AT$779,AG$1,FALSE))))</f>
        <v>N/A</v>
      </c>
      <c r="AH18" s="400" t="str">
        <f>IF(IF($AD18="","",IF(VLOOKUP($AD18,'RouteDetail&amp;ReductionPrioritySr'!$B$5:$AT$779,AH$1,FALSE)="","",VLOOKUP($AD18,'RouteDetail&amp;ReductionPrioritySr'!$B$5:$AT$779,AH$1,FALSE)))=0,"",IF($AD18="","",IF(VLOOKUP($AD18,'RouteDetail&amp;ReductionPrioritySr'!$B$5:$AT$779,AH$1,FALSE)="","",VLOOKUP($AD18,'RouteDetail&amp;ReductionPrioritySr'!$B$5:$AT$779,AH$1,FALSE))))</f>
        <v>Unchanged</v>
      </c>
      <c r="AI18" s="348">
        <f>IF(IF($AD18="","",IF(VLOOKUP($AD18,'RouteDetail&amp;ReductionPrioritySr'!$B$5:$AT$779,AI$1,FALSE)="","",VLOOKUP($AD18,'RouteDetail&amp;ReductionPrioritySr'!$B$5:$AT$779,AI$1,FALSE)))=0,"",IF($AD18="","",IF(VLOOKUP($AD18,'RouteDetail&amp;ReductionPrioritySr'!$B$5:$AT$779,AI$1,FALSE)="","",VLOOKUP($AD18,'RouteDetail&amp;ReductionPrioritySr'!$B$5:$AT$779,AI$1,FALSE))))</f>
        <v>10</v>
      </c>
      <c r="AJ18" s="53">
        <f>IF(IF($AD18="","",IF(VLOOKUP($AD18,'RouteDetail&amp;ReductionPrioritySr'!$B$5:$AT$779,AJ$1,FALSE)="","",VLOOKUP($AD18,'RouteDetail&amp;ReductionPrioritySr'!$B$5:$AT$779,AJ$1,FALSE)))=0,"",IF($AD18="","",IF(VLOOKUP($AD18,'RouteDetail&amp;ReductionPrioritySr'!$B$5:$AT$779,AJ$1,FALSE)="","",VLOOKUP($AD18,'RouteDetail&amp;ReductionPrioritySr'!$B$5:$AT$779,AJ$1,FALSE))))</f>
        <v>15</v>
      </c>
      <c r="AK18" s="53" t="str">
        <f>IF(IF($AD18="","",IF(VLOOKUP($AD18,'RouteDetail&amp;ReductionPrioritySr'!$B$5:$AT$779,AK$1,FALSE)="","",VLOOKUP($AD18,'RouteDetail&amp;ReductionPrioritySr'!$B$5:$AT$779,AK$1,FALSE)))=0,"",IF($AD18="","",IF(VLOOKUP($AD18,'RouteDetail&amp;ReductionPrioritySr'!$B$5:$AT$779,AK$1,FALSE)="","",VLOOKUP($AD18,'RouteDetail&amp;ReductionPrioritySr'!$B$5:$AT$779,AK$1,FALSE))))</f>
        <v>15-30</v>
      </c>
      <c r="AL18" s="53">
        <f>IF(IF($AD18="","",IF(VLOOKUP($AD18,'RouteDetail&amp;ReductionPrioritySr'!$B$5:$AT$779,AL$1,FALSE)="","",VLOOKUP($AD18,'RouteDetail&amp;ReductionPrioritySr'!$B$5:$AT$779,AL$1,FALSE)))=0,"",IF($AD18="","",IF(VLOOKUP($AD18,'RouteDetail&amp;ReductionPrioritySr'!$B$5:$AT$779,AL$1,FALSE)="","",VLOOKUP($AD18,'RouteDetail&amp;ReductionPrioritySr'!$B$5:$AT$779,AL$1,FALSE))))</f>
        <v>15</v>
      </c>
      <c r="AM18" s="53">
        <f>IF(IF($AD18="","",IF(VLOOKUP($AD18,'RouteDetail&amp;ReductionPrioritySr'!$B$5:$AT$779,AM$1,FALSE)="","",VLOOKUP($AD18,'RouteDetail&amp;ReductionPrioritySr'!$B$5:$AT$779,AM$1,FALSE)))=0,"",IF($AD18="","",IF(VLOOKUP($AD18,'RouteDetail&amp;ReductionPrioritySr'!$B$5:$AT$779,AM$1,FALSE)="","",VLOOKUP($AD18,'RouteDetail&amp;ReductionPrioritySr'!$B$5:$AT$779,AM$1,FALSE))))</f>
        <v>30</v>
      </c>
      <c r="AN18" s="71" t="str">
        <f>IF(IF($AD18="","",IF(VLOOKUP($AD18,'RouteDetail&amp;ReductionPrioritySr'!$B$5:$AT$779,AN$1,FALSE)="","",VLOOKUP($AD18,'RouteDetail&amp;ReductionPrioritySr'!$B$5:$AT$779,AN$1,FALSE)))=0,"",IF($AD18="","",IF(VLOOKUP($AD18,'RouteDetail&amp;ReductionPrioritySr'!$B$5:$AT$779,AN$1,FALSE)="","",VLOOKUP($AD18,'RouteDetail&amp;ReductionPrioritySr'!$B$5:$AT$779,AN$1,FALSE))))</f>
        <v>Before 11:00 PM</v>
      </c>
      <c r="AO18" s="400" t="str">
        <f>IF(IF($AD18="","",IF(VLOOKUP($AD18,'RouteDetail&amp;ReductionPrioritySr'!$B$5:$AT$779,AO$1,FALSE)="","",VLOOKUP($AD18,'RouteDetail&amp;ReductionPrioritySr'!$B$5:$AT$779,AO$1,FALSE)))=0,"",IF($AD18="","",IF(VLOOKUP($AD18,'RouteDetail&amp;ReductionPrioritySr'!$B$5:$AT$779,AO$1,FALSE)="","",VLOOKUP($AD18,'RouteDetail&amp;ReductionPrioritySr'!$B$5:$AT$779,AO$1,FALSE))))</f>
        <v/>
      </c>
    </row>
    <row r="19" spans="1:41" ht="15" customHeight="1" x14ac:dyDescent="0.25">
      <c r="A19">
        <v>10</v>
      </c>
      <c r="B19" s="110">
        <f>IF(HLOOKUP($C$3,'Corridor by Jurisdiction'!$A$1:$AP$113,A19,FALSE)="","",HLOOKUP($C$3,'Corridor by Jurisdiction'!$A$1:$AP$113,A19,FALSE))</f>
        <v>9</v>
      </c>
      <c r="C19" s="56" t="str">
        <f>IF($B19="","",IF(VLOOKUP($B19,CorridorSummarySource!$C$3:$Y$260,Corridor_Summary!C$1,FALSE)="","",VLOOKUP($B19,CorridorSummarySource!$C$3:$Y$260,Corridor_Summary!C$1,FALSE)))</f>
        <v>Ballard</v>
      </c>
      <c r="D19" s="53" t="str">
        <f>IF($B19="","",IF(VLOOKUP($B19,CorridorSummarySource!$C$3:$Y$260,Corridor_Summary!D$1,FALSE)="","",VLOOKUP($B19,CorridorSummarySource!$C$3:$Y$260,Corridor_Summary!D$1,FALSE)))</f>
        <v>Northgate</v>
      </c>
      <c r="E19" s="53" t="str">
        <f>IF($B19="","",IF(VLOOKUP($B19,CorridorSummarySource!$C$3:$Y$260,Corridor_Summary!E$1,FALSE)="","",VLOOKUP($B19,CorridorSummarySource!$C$3:$Y$260,Corridor_Summary!E$1,FALSE)))</f>
        <v>Holman Road, Northgate</v>
      </c>
      <c r="F19" s="111">
        <f>IF($B19="","",IF(VLOOKUP($B19,CorridorSummarySource!$C$3:$Y$260,Corridor_Summary!F$1,FALSE)="","",VLOOKUP($B19,CorridorSummarySource!$C$3:$Y$260,Corridor_Summary!F$1,FALSE)))</f>
        <v>40</v>
      </c>
      <c r="G19" s="111">
        <f>IF($B19="","",IF(VLOOKUP($B19,CorridorSummarySource!$C$3:$Y$260,Corridor_Summary!G$1,FALSE)="","",VLOOKUP($B19,CorridorSummarySource!$C$3:$Y$260,Corridor_Summary!G$1,FALSE)))</f>
        <v>12</v>
      </c>
      <c r="H19" s="111">
        <f>IF($B19="","",IF(VLOOKUP($B19,CorridorSummarySource!$C$3:$Y$260,Corridor_Summary!H$1,FALSE)="","",VLOOKUP($B19,CorridorSummarySource!$C$3:$Y$260,Corridor_Summary!H$1,FALSE)))</f>
        <v>0</v>
      </c>
      <c r="I19" s="111">
        <f>IF($B19="","",IF(VLOOKUP($B19,CorridorSummarySource!$C$3:$Y$260,Corridor_Summary!I$1,FALSE)="","",VLOOKUP($B19,CorridorSummarySource!$C$3:$Y$260,Corridor_Summary!I$1,FALSE)))</f>
        <v>10</v>
      </c>
      <c r="J19" s="111">
        <f>IF($B19="","",IF(VLOOKUP($B19,CorridorSummarySource!$C$3:$Y$260,Corridor_Summary!J$1,FALSE)="","",VLOOKUP($B19,CorridorSummarySource!$C$3:$Y$260,Corridor_Summary!J$1,FALSE)))</f>
        <v>22</v>
      </c>
      <c r="K19" s="112" t="str">
        <f>IF($B19="","",IF(VLOOKUP($B19,CorridorSummarySource!$C$3:$Y$260,Corridor_Summary!K$1,FALSE)="","",VLOOKUP($B19,CorridorSummarySource!$C$3:$Y$260,Corridor_Summary!K$1,FALSE)))</f>
        <v/>
      </c>
      <c r="L19" t="str">
        <f>IF($B19="","",IF(VLOOKUP($B19,CorridorSummarySource!$C$3:$Y$260,Corridor_Summary!L$1,FALSE)="","",VLOOKUP($B19,CorridorSummarySource!$C$3:$Y$260,Corridor_Summary!L$1,FALSE)))</f>
        <v/>
      </c>
      <c r="M19" s="110">
        <f>IF($B19="","",IF(VLOOKUP($B19,CorridorSummarySource!$C$3:$Y$260,Corridor_Summary!M$1,FALSE)="","",VLOOKUP($B19,CorridorSummarySource!$C$3:$Y$260,Corridor_Summary!M$1,FALSE)))</f>
        <v>15</v>
      </c>
      <c r="N19" s="111">
        <f>IF($B19="","",IF(VLOOKUP($B19,CorridorSummarySource!$C$3:$Y$260,Corridor_Summary!N$1,FALSE)="","",VLOOKUP($B19,CorridorSummarySource!$C$3:$Y$260,Corridor_Summary!N$1,FALSE)))</f>
        <v>30</v>
      </c>
      <c r="O19" s="112">
        <f>IF($B19="","",IF(VLOOKUP($B19,CorridorSummarySource!$C$3:$Y$260,Corridor_Summary!O$1,FALSE)="","",VLOOKUP($B19,CorridorSummarySource!$C$3:$Y$260,Corridor_Summary!O$1,FALSE)))</f>
        <v>30</v>
      </c>
      <c r="P19" s="21" t="str">
        <f>IF($B19="","",IF(VLOOKUP($B19,CorridorSummarySource!$C$3:$Y$260,Corridor_Summary!P$1,FALSE)="","",VLOOKUP($B19,CorridorSummarySource!$C$3:$Y$260,Corridor_Summary!P$1,FALSE)))</f>
        <v/>
      </c>
      <c r="Q19" s="110">
        <f>IF($B19="","",IF(VLOOKUP($B19,CorridorSummarySource!$C$3:$Y$260,Corridor_Summary!Q$1,FALSE)="","",VLOOKUP($B19,CorridorSummarySource!$C$3:$Y$260,Corridor_Summary!Q$1,FALSE)))</f>
        <v>1</v>
      </c>
      <c r="R19" s="111">
        <f>IF($B19="","",IF(VLOOKUP($B19,CorridorSummarySource!$C$3:$Y$260,Corridor_Summary!R$1,FALSE)="","",VLOOKUP($B19,CorridorSummarySource!$C$3:$Y$260,Corridor_Summary!R$1,FALSE)))</f>
        <v>1</v>
      </c>
      <c r="S19" s="112">
        <f>IF($B19="","",IF(VLOOKUP($B19,CorridorSummarySource!$C$3:$Y$260,Corridor_Summary!S$1,FALSE)="","",VLOOKUP($B19,CorridorSummarySource!$C$3:$Y$260,Corridor_Summary!S$1,FALSE)))</f>
        <v>0</v>
      </c>
      <c r="T19" s="21" t="str">
        <f>IF($B19="","",IF(VLOOKUP($B19,CorridorSummarySource!$C$3:$Y$260,Corridor_Summary!T$1,FALSE)="","",VLOOKUP($B19,CorridorSummarySource!$C$3:$Y$260,Corridor_Summary!T$1,FALSE)))</f>
        <v/>
      </c>
      <c r="U19" s="125" t="str">
        <f>IF($B19="","",IF(VLOOKUP($B19,CorridorSummarySource!$C$3:$Y$260,Corridor_Summary!U$1,FALSE)="","",VLOOKUP($B19,CorridorSummarySource!$C$3:$Y$260,Corridor_Summary!U$1,FALSE)))</f>
        <v>&lt; 15</v>
      </c>
      <c r="V19" s="126">
        <f>IF($B19="","",IF(VLOOKUP($B19,CorridorSummarySource!$C$3:$Y$260,Corridor_Summary!V$1,FALSE)="","",VLOOKUP($B19,CorridorSummarySource!$C$3:$Y$260,Corridor_Summary!V$1,FALSE)))</f>
        <v>15</v>
      </c>
      <c r="W19" s="126">
        <f>IF($B19="","",IF(VLOOKUP($B19,CorridorSummarySource!$C$3:$Y$260,Corridor_Summary!W$1,FALSE)="","",VLOOKUP($B19,CorridorSummarySource!$C$3:$Y$260,Corridor_Summary!W$1,FALSE)))</f>
        <v>30</v>
      </c>
      <c r="X19" s="112" t="str">
        <f>IF($B19="","",IF(VLOOKUP($B19,CorridorSummarySource!$C$3:$Y$260,Corridor_Summary!X$1,FALSE)="","",VLOOKUP($B19,CorridorSummarySource!$C$3:$Y$260,Corridor_Summary!X$1,FALSE)))</f>
        <v>Very Frequent</v>
      </c>
      <c r="Z19">
        <f>IF(B19="","",VLOOKUP($B19,'Corridors Over-Under'!$A$3:$D$115,Z$1,FALSE))</f>
        <v>-1</v>
      </c>
      <c r="AA19">
        <f>IF(C19="","",VLOOKUP($B19,'Corridors Over-Under'!$A$3:$D$115,AA$1,FALSE))</f>
        <v>0</v>
      </c>
      <c r="AB19">
        <f>IF(D19="","",VLOOKUP($B19,'Corridors Over-Under'!$A$3:$D$115,AB$1,FALSE))</f>
        <v>0</v>
      </c>
      <c r="AD19" s="172">
        <f>IF(F19="","",VLOOKUP(F19,'Corridor_MajorRoute&amp;RouteLookup'!$A$2:$B$113,2,FALSE))</f>
        <v>40</v>
      </c>
      <c r="AE19" s="348" t="str">
        <f>IF(IF($AD19="","",IF(VLOOKUP($AD19,'RouteDetail&amp;ReductionPrioritySr'!$B$5:$AT$779,AE$1,FALSE)="","",VLOOKUP($AD19,'RouteDetail&amp;ReductionPrioritySr'!$B$5:$AT$779,AE$1,FALSE)))=0,"",IF($AD19="","",IF(VLOOKUP($AD19,'RouteDetail&amp;ReductionPrioritySr'!$B$5:$AT$779,AE$1,FALSE)="","",VLOOKUP($AD19,'RouteDetail&amp;ReductionPrioritySr'!$B$5:$AT$779,AE$1,FALSE))))</f>
        <v>Revised</v>
      </c>
      <c r="AF19" s="53" t="str">
        <f>IF(IF($AD19="","",IF(VLOOKUP($AD19,'RouteDetail&amp;ReductionPrioritySr'!$B$5:$AT$779,AF$1,FALSE)="","",VLOOKUP($AD19,'RouteDetail&amp;ReductionPrioritySr'!$B$5:$AT$779,AF$1,FALSE)))=0,"",IF($AD19="","",IF(VLOOKUP($AD19,'RouteDetail&amp;ReductionPrioritySr'!$B$5:$AT$779,AF$1,FALSE)="","",VLOOKUP($AD19,'RouteDetail&amp;ReductionPrioritySr'!$B$5:$AT$779,AF$1,FALSE))))</f>
        <v>Restructure</v>
      </c>
      <c r="AG19" s="358">
        <f>IF(IF($AD19="","",IF(VLOOKUP($AD19,'RouteDetail&amp;ReductionPrioritySr'!$B$5:$AT$779,AG$1,FALSE)="","",VLOOKUP($AD19,'RouteDetail&amp;ReductionPrioritySr'!$B$5:$AT$779,AG$1,FALSE)))=0,"",IF($AD19="","",IF(VLOOKUP($AD19,'RouteDetail&amp;ReductionPrioritySr'!$B$5:$AT$779,AG$1,FALSE)="","",VLOOKUP($AD19,'RouteDetail&amp;ReductionPrioritySr'!$B$5:$AT$779,AG$1,FALSE))))</f>
        <v>42156</v>
      </c>
      <c r="AH19" s="400" t="str">
        <f>IF(IF($AD19="","",IF(VLOOKUP($AD19,'RouteDetail&amp;ReductionPrioritySr'!$B$5:$AT$779,AH$1,FALSE)="","",VLOOKUP($AD19,'RouteDetail&amp;ReductionPrioritySr'!$B$5:$AT$779,AH$1,FALSE)))=0,"",IF($AD19="","",IF(VLOOKUP($AD19,'RouteDetail&amp;ReductionPrioritySr'!$B$5:$AT$779,AH$1,FALSE)="","",VLOOKUP($AD19,'RouteDetail&amp;ReductionPrioritySr'!$B$5:$AT$779,AH$1,FALSE))))</f>
        <v>Operate service less often on Saturdays.</v>
      </c>
      <c r="AI19" s="348">
        <f>IF(IF($AD19="","",IF(VLOOKUP($AD19,'RouteDetail&amp;ReductionPrioritySr'!$B$5:$AT$779,AI$1,FALSE)="","",VLOOKUP($AD19,'RouteDetail&amp;ReductionPrioritySr'!$B$5:$AT$779,AI$1,FALSE)))=0,"",IF($AD19="","",IF(VLOOKUP($AD19,'RouteDetail&amp;ReductionPrioritySr'!$B$5:$AT$779,AI$1,FALSE)="","",VLOOKUP($AD19,'RouteDetail&amp;ReductionPrioritySr'!$B$5:$AT$779,AI$1,FALSE))))</f>
        <v>15</v>
      </c>
      <c r="AJ19" s="53">
        <f>IF(IF($AD19="","",IF(VLOOKUP($AD19,'RouteDetail&amp;ReductionPrioritySr'!$B$5:$AT$779,AJ$1,FALSE)="","",VLOOKUP($AD19,'RouteDetail&amp;ReductionPrioritySr'!$B$5:$AT$779,AJ$1,FALSE)))=0,"",IF($AD19="","",IF(VLOOKUP($AD19,'RouteDetail&amp;ReductionPrioritySr'!$B$5:$AT$779,AJ$1,FALSE)="","",VLOOKUP($AD19,'RouteDetail&amp;ReductionPrioritySr'!$B$5:$AT$779,AJ$1,FALSE))))</f>
        <v>15</v>
      </c>
      <c r="AK19" s="53" t="str">
        <f>IF(IF($AD19="","",IF(VLOOKUP($AD19,'RouteDetail&amp;ReductionPrioritySr'!$B$5:$AT$779,AK$1,FALSE)="","",VLOOKUP($AD19,'RouteDetail&amp;ReductionPrioritySr'!$B$5:$AT$779,AK$1,FALSE)))=0,"",IF($AD19="","",IF(VLOOKUP($AD19,'RouteDetail&amp;ReductionPrioritySr'!$B$5:$AT$779,AK$1,FALSE)="","",VLOOKUP($AD19,'RouteDetail&amp;ReductionPrioritySr'!$B$5:$AT$779,AK$1,FALSE))))</f>
        <v>30-60</v>
      </c>
      <c r="AL19" s="53">
        <f>IF(IF($AD19="","",IF(VLOOKUP($AD19,'RouteDetail&amp;ReductionPrioritySr'!$B$5:$AT$779,AL$1,FALSE)="","",VLOOKUP($AD19,'RouteDetail&amp;ReductionPrioritySr'!$B$5:$AT$779,AL$1,FALSE)))=0,"",IF($AD19="","",IF(VLOOKUP($AD19,'RouteDetail&amp;ReductionPrioritySr'!$B$5:$AT$779,AL$1,FALSE)="","",VLOOKUP($AD19,'RouteDetail&amp;ReductionPrioritySr'!$B$5:$AT$779,AL$1,FALSE))))</f>
        <v>20</v>
      </c>
      <c r="AM19" s="53">
        <f>IF(IF($AD19="","",IF(VLOOKUP($AD19,'RouteDetail&amp;ReductionPrioritySr'!$B$5:$AT$779,AM$1,FALSE)="","",VLOOKUP($AD19,'RouteDetail&amp;ReductionPrioritySr'!$B$5:$AT$779,AM$1,FALSE)))=0,"",IF($AD19="","",IF(VLOOKUP($AD19,'RouteDetail&amp;ReductionPrioritySr'!$B$5:$AT$779,AM$1,FALSE)="","",VLOOKUP($AD19,'RouteDetail&amp;ReductionPrioritySr'!$B$5:$AT$779,AM$1,FALSE))))</f>
        <v>30</v>
      </c>
      <c r="AN19" s="71" t="str">
        <f>IF(IF($AD19="","",IF(VLOOKUP($AD19,'RouteDetail&amp;ReductionPrioritySr'!$B$5:$AT$779,AN$1,FALSE)="","",VLOOKUP($AD19,'RouteDetail&amp;ReductionPrioritySr'!$B$5:$AT$779,AN$1,FALSE)))=0,"",IF($AD19="","",IF(VLOOKUP($AD19,'RouteDetail&amp;ReductionPrioritySr'!$B$5:$AT$779,AN$1,FALSE)="","",VLOOKUP($AD19,'RouteDetail&amp;ReductionPrioritySr'!$B$5:$AT$779,AN$1,FALSE))))</f>
        <v>Before 12:00 AM</v>
      </c>
      <c r="AO19" s="400" t="str">
        <f>IF(IF($AD19="","",IF(VLOOKUP($AD19,'RouteDetail&amp;ReductionPrioritySr'!$B$5:$AT$779,AO$1,FALSE)="","",VLOOKUP($AD19,'RouteDetail&amp;ReductionPrioritySr'!$B$5:$AT$779,AO$1,FALSE)))=0,"",IF($AD19="","",IF(VLOOKUP($AD19,'RouteDetail&amp;ReductionPrioritySr'!$B$5:$AT$779,AO$1,FALSE)="","",VLOOKUP($AD19,'RouteDetail&amp;ReductionPrioritySr'!$B$5:$AT$779,AO$1,FALSE))))</f>
        <v/>
      </c>
    </row>
    <row r="20" spans="1:41" ht="15" customHeight="1" x14ac:dyDescent="0.25">
      <c r="A20">
        <v>11</v>
      </c>
      <c r="B20" s="110">
        <f>IF(HLOOKUP($C$3,'Corridor by Jurisdiction'!$A$1:$AP$113,A20,FALSE)="","",HLOOKUP($C$3,'Corridor by Jurisdiction'!$A$1:$AP$113,A20,FALSE))</f>
        <v>10</v>
      </c>
      <c r="C20" s="56" t="str">
        <f>IF($B20="","",IF(VLOOKUP($B20,CorridorSummarySource!$C$3:$Y$260,Corridor_Summary!C$1,FALSE)="","",VLOOKUP($B20,CorridorSummarySource!$C$3:$Y$260,Corridor_Summary!C$1,FALSE)))</f>
        <v>Ballard</v>
      </c>
      <c r="D20" s="53" t="str">
        <f>IF($B20="","",IF(VLOOKUP($B20,CorridorSummarySource!$C$3:$Y$260,Corridor_Summary!D$1,FALSE)="","",VLOOKUP($B20,CorridorSummarySource!$C$3:$Y$260,Corridor_Summary!D$1,FALSE)))</f>
        <v>Seattle CBD</v>
      </c>
      <c r="E20" s="53" t="str">
        <f>IF($B20="","",IF(VLOOKUP($B20,CorridorSummarySource!$C$3:$Y$260,Corridor_Summary!E$1,FALSE)="","",VLOOKUP($B20,CorridorSummarySource!$C$3:$Y$260,Corridor_Summary!E$1,FALSE)))</f>
        <v>15th Ave W</v>
      </c>
      <c r="F20" s="111" t="str">
        <f>IF($B20="","",IF(VLOOKUP($B20,CorridorSummarySource!$C$3:$Y$260,Corridor_Summary!F$1,FALSE)="","",VLOOKUP($B20,CorridorSummarySource!$C$3:$Y$260,Corridor_Summary!F$1,FALSE)))</f>
        <v>D Line</v>
      </c>
      <c r="G20" s="111">
        <f>IF($B20="","",IF(VLOOKUP($B20,CorridorSummarySource!$C$3:$Y$260,Corridor_Summary!G$1,FALSE)="","",VLOOKUP($B20,CorridorSummarySource!$C$3:$Y$260,Corridor_Summary!G$1,FALSE)))</f>
        <v>20</v>
      </c>
      <c r="H20" s="111">
        <f>IF($B20="","",IF(VLOOKUP($B20,CorridorSummarySource!$C$3:$Y$260,Corridor_Summary!H$1,FALSE)="","",VLOOKUP($B20,CorridorSummarySource!$C$3:$Y$260,Corridor_Summary!H$1,FALSE)))</f>
        <v>0</v>
      </c>
      <c r="I20" s="111">
        <f>IF($B20="","",IF(VLOOKUP($B20,CorridorSummarySource!$C$3:$Y$260,Corridor_Summary!I$1,FALSE)="","",VLOOKUP($B20,CorridorSummarySource!$C$3:$Y$260,Corridor_Summary!I$1,FALSE)))</f>
        <v>10</v>
      </c>
      <c r="J20" s="111">
        <f>IF($B20="","",IF(VLOOKUP($B20,CorridorSummarySource!$C$3:$Y$260,Corridor_Summary!J$1,FALSE)="","",VLOOKUP($B20,CorridorSummarySource!$C$3:$Y$260,Corridor_Summary!J$1,FALSE)))</f>
        <v>30</v>
      </c>
      <c r="K20" s="112" t="str">
        <f>IF($B20="","",IF(VLOOKUP($B20,CorridorSummarySource!$C$3:$Y$260,Corridor_Summary!K$1,FALSE)="","",VLOOKUP($B20,CorridorSummarySource!$C$3:$Y$260,Corridor_Summary!K$1,FALSE)))</f>
        <v>Yes</v>
      </c>
      <c r="L20" t="str">
        <f>IF($B20="","",IF(VLOOKUP($B20,CorridorSummarySource!$C$3:$Y$260,Corridor_Summary!L$1,FALSE)="","",VLOOKUP($B20,CorridorSummarySource!$C$3:$Y$260,Corridor_Summary!L$1,FALSE)))</f>
        <v/>
      </c>
      <c r="M20" s="110" t="str">
        <f>IF($B20="","",IF(VLOOKUP($B20,CorridorSummarySource!$C$3:$Y$260,Corridor_Summary!M$1,FALSE)="","",VLOOKUP($B20,CorridorSummarySource!$C$3:$Y$260,Corridor_Summary!M$1,FALSE)))</f>
        <v>&lt; 15</v>
      </c>
      <c r="N20" s="111">
        <f>IF($B20="","",IF(VLOOKUP($B20,CorridorSummarySource!$C$3:$Y$260,Corridor_Summary!N$1,FALSE)="","",VLOOKUP($B20,CorridorSummarySource!$C$3:$Y$260,Corridor_Summary!N$1,FALSE)))</f>
        <v>15</v>
      </c>
      <c r="O20" s="112">
        <f>IF($B20="","",IF(VLOOKUP($B20,CorridorSummarySource!$C$3:$Y$260,Corridor_Summary!O$1,FALSE)="","",VLOOKUP($B20,CorridorSummarySource!$C$3:$Y$260,Corridor_Summary!O$1,FALSE)))</f>
        <v>15</v>
      </c>
      <c r="P20" s="21" t="str">
        <f>IF($B20="","",IF(VLOOKUP($B20,CorridorSummarySource!$C$3:$Y$260,Corridor_Summary!P$1,FALSE)="","",VLOOKUP($B20,CorridorSummarySource!$C$3:$Y$260,Corridor_Summary!P$1,FALSE)))</f>
        <v/>
      </c>
      <c r="Q20" s="110">
        <f>IF($B20="","",IF(VLOOKUP($B20,CorridorSummarySource!$C$3:$Y$260,Corridor_Summary!Q$1,FALSE)="","",VLOOKUP($B20,CorridorSummarySource!$C$3:$Y$260,Corridor_Summary!Q$1,FALSE)))</f>
        <v>1</v>
      </c>
      <c r="R20" s="111">
        <f>IF($B20="","",IF(VLOOKUP($B20,CorridorSummarySource!$C$3:$Y$260,Corridor_Summary!R$1,FALSE)="","",VLOOKUP($B20,CorridorSummarySource!$C$3:$Y$260,Corridor_Summary!R$1,FALSE)))</f>
        <v>1</v>
      </c>
      <c r="S20" s="112">
        <f>IF($B20="","",IF(VLOOKUP($B20,CorridorSummarySource!$C$3:$Y$260,Corridor_Summary!S$1,FALSE)="","",VLOOKUP($B20,CorridorSummarySource!$C$3:$Y$260,Corridor_Summary!S$1,FALSE)))</f>
        <v>0</v>
      </c>
      <c r="T20" s="21" t="str">
        <f>IF($B20="","",IF(VLOOKUP($B20,CorridorSummarySource!$C$3:$Y$260,Corridor_Summary!T$1,FALSE)="","",VLOOKUP($B20,CorridorSummarySource!$C$3:$Y$260,Corridor_Summary!T$1,FALSE)))</f>
        <v/>
      </c>
      <c r="U20" s="125" t="str">
        <f>IF($B20="","",IF(VLOOKUP($B20,CorridorSummarySource!$C$3:$Y$260,Corridor_Summary!U$1,FALSE)="","",VLOOKUP($B20,CorridorSummarySource!$C$3:$Y$260,Corridor_Summary!U$1,FALSE)))</f>
        <v>&lt; 15</v>
      </c>
      <c r="V20" s="126" t="str">
        <f>IF($B20="","",IF(VLOOKUP($B20,CorridorSummarySource!$C$3:$Y$260,Corridor_Summary!V$1,FALSE)="","",VLOOKUP($B20,CorridorSummarySource!$C$3:$Y$260,Corridor_Summary!V$1,FALSE)))</f>
        <v>&lt; 15</v>
      </c>
      <c r="W20" s="126">
        <f>IF($B20="","",IF(VLOOKUP($B20,CorridorSummarySource!$C$3:$Y$260,Corridor_Summary!W$1,FALSE)="","",VLOOKUP($B20,CorridorSummarySource!$C$3:$Y$260,Corridor_Summary!W$1,FALSE)))</f>
        <v>15</v>
      </c>
      <c r="X20" s="112" t="str">
        <f>IF($B20="","",IF(VLOOKUP($B20,CorridorSummarySource!$C$3:$Y$260,Corridor_Summary!X$1,FALSE)="","",VLOOKUP($B20,CorridorSummarySource!$C$3:$Y$260,Corridor_Summary!X$1,FALSE)))</f>
        <v>Very Frequent</v>
      </c>
      <c r="Z20">
        <f>IF(B20="","",VLOOKUP($B20,'Corridors Over-Under'!$A$3:$D$115,Z$1,FALSE))</f>
        <v>0</v>
      </c>
      <c r="AA20">
        <f>IF(C20="","",VLOOKUP($B20,'Corridors Over-Under'!$A$3:$D$115,AA$1,FALSE))</f>
        <v>0</v>
      </c>
      <c r="AB20">
        <f>IF(D20="","",VLOOKUP($B20,'Corridors Over-Under'!$A$3:$D$115,AB$1,FALSE))</f>
        <v>0</v>
      </c>
      <c r="AD20" s="172" t="str">
        <f>IF(F20="","",VLOOKUP(F20,'Corridor_MajorRoute&amp;RouteLookup'!$A$2:$B$113,2,FALSE))</f>
        <v>D Line</v>
      </c>
      <c r="AE20" s="348" t="str">
        <f>IF(IF($AD20="","",IF(VLOOKUP($AD20,'RouteDetail&amp;ReductionPrioritySr'!$B$5:$AT$779,AE$1,FALSE)="","",VLOOKUP($AD20,'RouteDetail&amp;ReductionPrioritySr'!$B$5:$AT$779,AE$1,FALSE)))=0,"",IF($AD20="","",IF(VLOOKUP($AD20,'RouteDetail&amp;ReductionPrioritySr'!$B$5:$AT$779,AE$1,FALSE)="","",VLOOKUP($AD20,'RouteDetail&amp;ReductionPrioritySr'!$B$5:$AT$779,AE$1,FALSE))))</f>
        <v>Unchanged</v>
      </c>
      <c r="AF20" s="53" t="str">
        <f>IF(IF($AD20="","",IF(VLOOKUP($AD20,'RouteDetail&amp;ReductionPrioritySr'!$B$5:$AT$779,AF$1,FALSE)="","",VLOOKUP($AD20,'RouteDetail&amp;ReductionPrioritySr'!$B$5:$AT$779,AF$1,FALSE)))=0,"",IF($AD20="","",IF(VLOOKUP($AD20,'RouteDetail&amp;ReductionPrioritySr'!$B$5:$AT$779,AF$1,FALSE)="","",VLOOKUP($AD20,'RouteDetail&amp;ReductionPrioritySr'!$B$5:$AT$779,AF$1,FALSE))))</f>
        <v/>
      </c>
      <c r="AG20" s="358" t="str">
        <f>IF(IF($AD20="","",IF(VLOOKUP($AD20,'RouteDetail&amp;ReductionPrioritySr'!$B$5:$AT$779,AG$1,FALSE)="","",VLOOKUP($AD20,'RouteDetail&amp;ReductionPrioritySr'!$B$5:$AT$779,AG$1,FALSE)))=0,"",IF($AD20="","",IF(VLOOKUP($AD20,'RouteDetail&amp;ReductionPrioritySr'!$B$5:$AT$779,AG$1,FALSE)="","",VLOOKUP($AD20,'RouteDetail&amp;ReductionPrioritySr'!$B$5:$AT$779,AG$1,FALSE))))</f>
        <v>N/A</v>
      </c>
      <c r="AH20" s="400" t="str">
        <f>IF(IF($AD20="","",IF(VLOOKUP($AD20,'RouteDetail&amp;ReductionPrioritySr'!$B$5:$AT$779,AH$1,FALSE)="","",VLOOKUP($AD20,'RouteDetail&amp;ReductionPrioritySr'!$B$5:$AT$779,AH$1,FALSE)))=0,"",IF($AD20="","",IF(VLOOKUP($AD20,'RouteDetail&amp;ReductionPrioritySr'!$B$5:$AT$779,AH$1,FALSE)="","",VLOOKUP($AD20,'RouteDetail&amp;ReductionPrioritySr'!$B$5:$AT$779,AH$1,FALSE))))</f>
        <v>Unchanged</v>
      </c>
      <c r="AI20" s="348">
        <f>IF(IF($AD20="","",IF(VLOOKUP($AD20,'RouteDetail&amp;ReductionPrioritySr'!$B$5:$AT$779,AI$1,FALSE)="","",VLOOKUP($AD20,'RouteDetail&amp;ReductionPrioritySr'!$B$5:$AT$779,AI$1,FALSE)))=0,"",IF($AD20="","",IF(VLOOKUP($AD20,'RouteDetail&amp;ReductionPrioritySr'!$B$5:$AT$779,AI$1,FALSE)="","",VLOOKUP($AD20,'RouteDetail&amp;ReductionPrioritySr'!$B$5:$AT$779,AI$1,FALSE))))</f>
        <v>10</v>
      </c>
      <c r="AJ20" s="53">
        <f>IF(IF($AD20="","",IF(VLOOKUP($AD20,'RouteDetail&amp;ReductionPrioritySr'!$B$5:$AT$779,AJ$1,FALSE)="","",VLOOKUP($AD20,'RouteDetail&amp;ReductionPrioritySr'!$B$5:$AT$779,AJ$1,FALSE)))=0,"",IF($AD20="","",IF(VLOOKUP($AD20,'RouteDetail&amp;ReductionPrioritySr'!$B$5:$AT$779,AJ$1,FALSE)="","",VLOOKUP($AD20,'RouteDetail&amp;ReductionPrioritySr'!$B$5:$AT$779,AJ$1,FALSE))))</f>
        <v>15</v>
      </c>
      <c r="AK20" s="53" t="str">
        <f>IF(IF($AD20="","",IF(VLOOKUP($AD20,'RouteDetail&amp;ReductionPrioritySr'!$B$5:$AT$779,AK$1,FALSE)="","",VLOOKUP($AD20,'RouteDetail&amp;ReductionPrioritySr'!$B$5:$AT$779,AK$1,FALSE)))=0,"",IF($AD20="","",IF(VLOOKUP($AD20,'RouteDetail&amp;ReductionPrioritySr'!$B$5:$AT$779,AK$1,FALSE)="","",VLOOKUP($AD20,'RouteDetail&amp;ReductionPrioritySr'!$B$5:$AT$779,AK$1,FALSE))))</f>
        <v>15-30</v>
      </c>
      <c r="AL20" s="53">
        <f>IF(IF($AD20="","",IF(VLOOKUP($AD20,'RouteDetail&amp;ReductionPrioritySr'!$B$5:$AT$779,AL$1,FALSE)="","",VLOOKUP($AD20,'RouteDetail&amp;ReductionPrioritySr'!$B$5:$AT$779,AL$1,FALSE)))=0,"",IF($AD20="","",IF(VLOOKUP($AD20,'RouteDetail&amp;ReductionPrioritySr'!$B$5:$AT$779,AL$1,FALSE)="","",VLOOKUP($AD20,'RouteDetail&amp;ReductionPrioritySr'!$B$5:$AT$779,AL$1,FALSE))))</f>
        <v>15</v>
      </c>
      <c r="AM20" s="53">
        <f>IF(IF($AD20="","",IF(VLOOKUP($AD20,'RouteDetail&amp;ReductionPrioritySr'!$B$5:$AT$779,AM$1,FALSE)="","",VLOOKUP($AD20,'RouteDetail&amp;ReductionPrioritySr'!$B$5:$AT$779,AM$1,FALSE)))=0,"",IF($AD20="","",IF(VLOOKUP($AD20,'RouteDetail&amp;ReductionPrioritySr'!$B$5:$AT$779,AM$1,FALSE)="","",VLOOKUP($AD20,'RouteDetail&amp;ReductionPrioritySr'!$B$5:$AT$779,AM$1,FALSE))))</f>
        <v>15</v>
      </c>
      <c r="AN20" s="71" t="str">
        <f>IF(IF($AD20="","",IF(VLOOKUP($AD20,'RouteDetail&amp;ReductionPrioritySr'!$B$5:$AT$779,AN$1,FALSE)="","",VLOOKUP($AD20,'RouteDetail&amp;ReductionPrioritySr'!$B$5:$AT$779,AN$1,FALSE)))=0,"",IF($AD20="","",IF(VLOOKUP($AD20,'RouteDetail&amp;ReductionPrioritySr'!$B$5:$AT$779,AN$1,FALSE)="","",VLOOKUP($AD20,'RouteDetail&amp;ReductionPrioritySr'!$B$5:$AT$779,AN$1,FALSE))))</f>
        <v>Before 3:00 AM</v>
      </c>
      <c r="AO20" s="400" t="str">
        <f>IF(IF($AD20="","",IF(VLOOKUP($AD20,'RouteDetail&amp;ReductionPrioritySr'!$B$5:$AT$779,AO$1,FALSE)="","",VLOOKUP($AD20,'RouteDetail&amp;ReductionPrioritySr'!$B$5:$AT$779,AO$1,FALSE)))=0,"",IF($AD20="","",IF(VLOOKUP($AD20,'RouteDetail&amp;ReductionPrioritySr'!$B$5:$AT$779,AO$1,FALSE)="","",VLOOKUP($AD20,'RouteDetail&amp;ReductionPrioritySr'!$B$5:$AT$779,AO$1,FALSE))))</f>
        <v/>
      </c>
    </row>
    <row r="21" spans="1:41" ht="15" customHeight="1" x14ac:dyDescent="0.25">
      <c r="A21">
        <v>12</v>
      </c>
      <c r="B21" s="110">
        <f>IF(HLOOKUP($C$3,'Corridor by Jurisdiction'!$A$1:$AP$113,A21,FALSE)="","",HLOOKUP($C$3,'Corridor by Jurisdiction'!$A$1:$AP$113,A21,FALSE))</f>
        <v>11</v>
      </c>
      <c r="C21" s="56" t="str">
        <f>IF($B21="","",IF(VLOOKUP($B21,CorridorSummarySource!$C$3:$Y$260,Corridor_Summary!C$1,FALSE)="","",VLOOKUP($B21,CorridorSummarySource!$C$3:$Y$260,Corridor_Summary!C$1,FALSE)))</f>
        <v>Ballard</v>
      </c>
      <c r="D21" s="53" t="str">
        <f>IF($B21="","",IF(VLOOKUP($B21,CorridorSummarySource!$C$3:$Y$260,Corridor_Summary!D$1,FALSE)="","",VLOOKUP($B21,CorridorSummarySource!$C$3:$Y$260,Corridor_Summary!D$1,FALSE)))</f>
        <v>U. District</v>
      </c>
      <c r="E21" s="53" t="str">
        <f>IF($B21="","",IF(VLOOKUP($B21,CorridorSummarySource!$C$3:$Y$260,Corridor_Summary!E$1,FALSE)="","",VLOOKUP($B21,CorridorSummarySource!$C$3:$Y$260,Corridor_Summary!E$1,FALSE)))</f>
        <v>Wallingford (N 45th St)</v>
      </c>
      <c r="F21" s="111">
        <f>IF($B21="","",IF(VLOOKUP($B21,CorridorSummarySource!$C$3:$Y$260,Corridor_Summary!F$1,FALSE)="","",VLOOKUP($B21,CorridorSummarySource!$C$3:$Y$260,Corridor_Summary!F$1,FALSE)))</f>
        <v>44</v>
      </c>
      <c r="G21" s="111">
        <f>IF($B21="","",IF(VLOOKUP($B21,CorridorSummarySource!$C$3:$Y$260,Corridor_Summary!G$1,FALSE)="","",VLOOKUP($B21,CorridorSummarySource!$C$3:$Y$260,Corridor_Summary!G$1,FALSE)))</f>
        <v>16</v>
      </c>
      <c r="H21" s="111">
        <f>IF($B21="","",IF(VLOOKUP($B21,CorridorSummarySource!$C$3:$Y$260,Corridor_Summary!H$1,FALSE)="","",VLOOKUP($B21,CorridorSummarySource!$C$3:$Y$260,Corridor_Summary!H$1,FALSE)))</f>
        <v>0</v>
      </c>
      <c r="I21" s="111">
        <f>IF($B21="","",IF(VLOOKUP($B21,CorridorSummarySource!$C$3:$Y$260,Corridor_Summary!I$1,FALSE)="","",VLOOKUP($B21,CorridorSummarySource!$C$3:$Y$260,Corridor_Summary!I$1,FALSE)))</f>
        <v>10</v>
      </c>
      <c r="J21" s="111">
        <f>IF($B21="","",IF(VLOOKUP($B21,CorridorSummarySource!$C$3:$Y$260,Corridor_Summary!J$1,FALSE)="","",VLOOKUP($B21,CorridorSummarySource!$C$3:$Y$260,Corridor_Summary!J$1,FALSE)))</f>
        <v>26</v>
      </c>
      <c r="K21" s="112" t="str">
        <f>IF($B21="","",IF(VLOOKUP($B21,CorridorSummarySource!$C$3:$Y$260,Corridor_Summary!K$1,FALSE)="","",VLOOKUP($B21,CorridorSummarySource!$C$3:$Y$260,Corridor_Summary!K$1,FALSE)))</f>
        <v/>
      </c>
      <c r="L21" t="str">
        <f>IF($B21="","",IF(VLOOKUP($B21,CorridorSummarySource!$C$3:$Y$260,Corridor_Summary!L$1,FALSE)="","",VLOOKUP($B21,CorridorSummarySource!$C$3:$Y$260,Corridor_Summary!L$1,FALSE)))</f>
        <v/>
      </c>
      <c r="M21" s="110">
        <f>IF($B21="","",IF(VLOOKUP($B21,CorridorSummarySource!$C$3:$Y$260,Corridor_Summary!M$1,FALSE)="","",VLOOKUP($B21,CorridorSummarySource!$C$3:$Y$260,Corridor_Summary!M$1,FALSE)))</f>
        <v>15</v>
      </c>
      <c r="N21" s="111">
        <f>IF($B21="","",IF(VLOOKUP($B21,CorridorSummarySource!$C$3:$Y$260,Corridor_Summary!N$1,FALSE)="","",VLOOKUP($B21,CorridorSummarySource!$C$3:$Y$260,Corridor_Summary!N$1,FALSE)))</f>
        <v>15</v>
      </c>
      <c r="O21" s="112">
        <f>IF($B21="","",IF(VLOOKUP($B21,CorridorSummarySource!$C$3:$Y$260,Corridor_Summary!O$1,FALSE)="","",VLOOKUP($B21,CorridorSummarySource!$C$3:$Y$260,Corridor_Summary!O$1,FALSE)))</f>
        <v>30</v>
      </c>
      <c r="P21" s="21" t="str">
        <f>IF($B21="","",IF(VLOOKUP($B21,CorridorSummarySource!$C$3:$Y$260,Corridor_Summary!P$1,FALSE)="","",VLOOKUP($B21,CorridorSummarySource!$C$3:$Y$260,Corridor_Summary!P$1,FALSE)))</f>
        <v/>
      </c>
      <c r="Q21" s="110">
        <f>IF($B21="","",IF(VLOOKUP($B21,CorridorSummarySource!$C$3:$Y$260,Corridor_Summary!Q$1,FALSE)="","",VLOOKUP($B21,CorridorSummarySource!$C$3:$Y$260,Corridor_Summary!Q$1,FALSE)))</f>
        <v>1</v>
      </c>
      <c r="R21" s="111">
        <f>IF($B21="","",IF(VLOOKUP($B21,CorridorSummarySource!$C$3:$Y$260,Corridor_Summary!R$1,FALSE)="","",VLOOKUP($B21,CorridorSummarySource!$C$3:$Y$260,Corridor_Summary!R$1,FALSE)))</f>
        <v>0</v>
      </c>
      <c r="S21" s="112">
        <f>IF($B21="","",IF(VLOOKUP($B21,CorridorSummarySource!$C$3:$Y$260,Corridor_Summary!S$1,FALSE)="","",VLOOKUP($B21,CorridorSummarySource!$C$3:$Y$260,Corridor_Summary!S$1,FALSE)))</f>
        <v>1</v>
      </c>
      <c r="T21" s="21" t="str">
        <f>IF($B21="","",IF(VLOOKUP($B21,CorridorSummarySource!$C$3:$Y$260,Corridor_Summary!T$1,FALSE)="","",VLOOKUP($B21,CorridorSummarySource!$C$3:$Y$260,Corridor_Summary!T$1,FALSE)))</f>
        <v/>
      </c>
      <c r="U21" s="125" t="str">
        <f>IF($B21="","",IF(VLOOKUP($B21,CorridorSummarySource!$C$3:$Y$260,Corridor_Summary!U$1,FALSE)="","",VLOOKUP($B21,CorridorSummarySource!$C$3:$Y$260,Corridor_Summary!U$1,FALSE)))</f>
        <v>&lt; 15</v>
      </c>
      <c r="V21" s="126">
        <f>IF($B21="","",IF(VLOOKUP($B21,CorridorSummarySource!$C$3:$Y$260,Corridor_Summary!V$1,FALSE)="","",VLOOKUP($B21,CorridorSummarySource!$C$3:$Y$260,Corridor_Summary!V$1,FALSE)))</f>
        <v>15</v>
      </c>
      <c r="W21" s="126">
        <f>IF($B21="","",IF(VLOOKUP($B21,CorridorSummarySource!$C$3:$Y$260,Corridor_Summary!W$1,FALSE)="","",VLOOKUP($B21,CorridorSummarySource!$C$3:$Y$260,Corridor_Summary!W$1,FALSE)))</f>
        <v>15</v>
      </c>
      <c r="X21" s="112" t="str">
        <f>IF($B21="","",IF(VLOOKUP($B21,CorridorSummarySource!$C$3:$Y$260,Corridor_Summary!X$1,FALSE)="","",VLOOKUP($B21,CorridorSummarySource!$C$3:$Y$260,Corridor_Summary!X$1,FALSE)))</f>
        <v>Very Frequent</v>
      </c>
      <c r="Z21">
        <f>IF(B21="","",VLOOKUP($B21,'Corridors Over-Under'!$A$3:$D$115,Z$1,FALSE))</f>
        <v>0</v>
      </c>
      <c r="AA21">
        <f>IF(C21="","",VLOOKUP($B21,'Corridors Over-Under'!$A$3:$D$115,AA$1,FALSE))</f>
        <v>0</v>
      </c>
      <c r="AB21">
        <f>IF(D21="","",VLOOKUP($B21,'Corridors Over-Under'!$A$3:$D$115,AB$1,FALSE))</f>
        <v>0</v>
      </c>
      <c r="AD21" s="172">
        <f>IF(F21="","",VLOOKUP(F21,'Corridor_MajorRoute&amp;RouteLookup'!$A$2:$B$113,2,FALSE))</f>
        <v>44</v>
      </c>
      <c r="AE21" s="348" t="str">
        <f>IF(IF($AD21="","",IF(VLOOKUP($AD21,'RouteDetail&amp;ReductionPrioritySr'!$B$5:$AT$779,AE$1,FALSE)="","",VLOOKUP($AD21,'RouteDetail&amp;ReductionPrioritySr'!$B$5:$AT$779,AE$1,FALSE)))=0,"",IF($AD21="","",IF(VLOOKUP($AD21,'RouteDetail&amp;ReductionPrioritySr'!$B$5:$AT$779,AE$1,FALSE)="","",VLOOKUP($AD21,'RouteDetail&amp;ReductionPrioritySr'!$B$5:$AT$779,AE$1,FALSE))))</f>
        <v>Unchanged</v>
      </c>
      <c r="AF21" s="53" t="str">
        <f>IF(IF($AD21="","",IF(VLOOKUP($AD21,'RouteDetail&amp;ReductionPrioritySr'!$B$5:$AT$779,AF$1,FALSE)="","",VLOOKUP($AD21,'RouteDetail&amp;ReductionPrioritySr'!$B$5:$AT$779,AF$1,FALSE)))=0,"",IF($AD21="","",IF(VLOOKUP($AD21,'RouteDetail&amp;ReductionPrioritySr'!$B$5:$AT$779,AF$1,FALSE)="","",VLOOKUP($AD21,'RouteDetail&amp;ReductionPrioritySr'!$B$5:$AT$779,AF$1,FALSE))))</f>
        <v/>
      </c>
      <c r="AG21" s="358" t="str">
        <f>IF(IF($AD21="","",IF(VLOOKUP($AD21,'RouteDetail&amp;ReductionPrioritySr'!$B$5:$AT$779,AG$1,FALSE)="","",VLOOKUP($AD21,'RouteDetail&amp;ReductionPrioritySr'!$B$5:$AT$779,AG$1,FALSE)))=0,"",IF($AD21="","",IF(VLOOKUP($AD21,'RouteDetail&amp;ReductionPrioritySr'!$B$5:$AT$779,AG$1,FALSE)="","",VLOOKUP($AD21,'RouteDetail&amp;ReductionPrioritySr'!$B$5:$AT$779,AG$1,FALSE))))</f>
        <v>N/A</v>
      </c>
      <c r="AH21" s="400" t="str">
        <f>IF(IF($AD21="","",IF(VLOOKUP($AD21,'RouteDetail&amp;ReductionPrioritySr'!$B$5:$AT$779,AH$1,FALSE)="","",VLOOKUP($AD21,'RouteDetail&amp;ReductionPrioritySr'!$B$5:$AT$779,AH$1,FALSE)))=0,"",IF($AD21="","",IF(VLOOKUP($AD21,'RouteDetail&amp;ReductionPrioritySr'!$B$5:$AT$779,AH$1,FALSE)="","",VLOOKUP($AD21,'RouteDetail&amp;ReductionPrioritySr'!$B$5:$AT$779,AH$1,FALSE))))</f>
        <v>Unchanged</v>
      </c>
      <c r="AI21" s="348" t="str">
        <f>IF(IF($AD21="","",IF(VLOOKUP($AD21,'RouteDetail&amp;ReductionPrioritySr'!$B$5:$AT$779,AI$1,FALSE)="","",VLOOKUP($AD21,'RouteDetail&amp;ReductionPrioritySr'!$B$5:$AT$779,AI$1,FALSE)))=0,"",IF($AD21="","",IF(VLOOKUP($AD21,'RouteDetail&amp;ReductionPrioritySr'!$B$5:$AT$779,AI$1,FALSE)="","",VLOOKUP($AD21,'RouteDetail&amp;ReductionPrioritySr'!$B$5:$AT$779,AI$1,FALSE))))</f>
        <v>10-12</v>
      </c>
      <c r="AJ21" s="53">
        <f>IF(IF($AD21="","",IF(VLOOKUP($AD21,'RouteDetail&amp;ReductionPrioritySr'!$B$5:$AT$779,AJ$1,FALSE)="","",VLOOKUP($AD21,'RouteDetail&amp;ReductionPrioritySr'!$B$5:$AT$779,AJ$1,FALSE)))=0,"",IF($AD21="","",IF(VLOOKUP($AD21,'RouteDetail&amp;ReductionPrioritySr'!$B$5:$AT$779,AJ$1,FALSE)="","",VLOOKUP($AD21,'RouteDetail&amp;ReductionPrioritySr'!$B$5:$AT$779,AJ$1,FALSE))))</f>
        <v>15</v>
      </c>
      <c r="AK21" s="53" t="str">
        <f>IF(IF($AD21="","",IF(VLOOKUP($AD21,'RouteDetail&amp;ReductionPrioritySr'!$B$5:$AT$779,AK$1,FALSE)="","",VLOOKUP($AD21,'RouteDetail&amp;ReductionPrioritySr'!$B$5:$AT$779,AK$1,FALSE)))=0,"",IF($AD21="","",IF(VLOOKUP($AD21,'RouteDetail&amp;ReductionPrioritySr'!$B$5:$AT$779,AK$1,FALSE)="","",VLOOKUP($AD21,'RouteDetail&amp;ReductionPrioritySr'!$B$5:$AT$779,AK$1,FALSE))))</f>
        <v>15-30</v>
      </c>
      <c r="AL21" s="53">
        <f>IF(IF($AD21="","",IF(VLOOKUP($AD21,'RouteDetail&amp;ReductionPrioritySr'!$B$5:$AT$779,AL$1,FALSE)="","",VLOOKUP($AD21,'RouteDetail&amp;ReductionPrioritySr'!$B$5:$AT$779,AL$1,FALSE)))=0,"",IF($AD21="","",IF(VLOOKUP($AD21,'RouteDetail&amp;ReductionPrioritySr'!$B$5:$AT$779,AL$1,FALSE)="","",VLOOKUP($AD21,'RouteDetail&amp;ReductionPrioritySr'!$B$5:$AT$779,AL$1,FALSE))))</f>
        <v>15</v>
      </c>
      <c r="AM21" s="53">
        <f>IF(IF($AD21="","",IF(VLOOKUP($AD21,'RouteDetail&amp;ReductionPrioritySr'!$B$5:$AT$779,AM$1,FALSE)="","",VLOOKUP($AD21,'RouteDetail&amp;ReductionPrioritySr'!$B$5:$AT$779,AM$1,FALSE)))=0,"",IF($AD21="","",IF(VLOOKUP($AD21,'RouteDetail&amp;ReductionPrioritySr'!$B$5:$AT$779,AM$1,FALSE)="","",VLOOKUP($AD21,'RouteDetail&amp;ReductionPrioritySr'!$B$5:$AT$779,AM$1,FALSE))))</f>
        <v>15</v>
      </c>
      <c r="AN21" s="71" t="str">
        <f>IF(IF($AD21="","",IF(VLOOKUP($AD21,'RouteDetail&amp;ReductionPrioritySr'!$B$5:$AT$779,AN$1,FALSE)="","",VLOOKUP($AD21,'RouteDetail&amp;ReductionPrioritySr'!$B$5:$AT$779,AN$1,FALSE)))=0,"",IF($AD21="","",IF(VLOOKUP($AD21,'RouteDetail&amp;ReductionPrioritySr'!$B$5:$AT$779,AN$1,FALSE)="","",VLOOKUP($AD21,'RouteDetail&amp;ReductionPrioritySr'!$B$5:$AT$779,AN$1,FALSE))))</f>
        <v>Before 2:00 AM</v>
      </c>
      <c r="AO21" s="400" t="str">
        <f>IF(IF($AD21="","",IF(VLOOKUP($AD21,'RouteDetail&amp;ReductionPrioritySr'!$B$5:$AT$779,AO$1,FALSE)="","",VLOOKUP($AD21,'RouteDetail&amp;ReductionPrioritySr'!$B$5:$AT$779,AO$1,FALSE)))=0,"",IF($AD21="","",IF(VLOOKUP($AD21,'RouteDetail&amp;ReductionPrioritySr'!$B$5:$AT$779,AO$1,FALSE)="","",VLOOKUP($AD21,'RouteDetail&amp;ReductionPrioritySr'!$B$5:$AT$779,AO$1,FALSE))))</f>
        <v/>
      </c>
    </row>
    <row r="22" spans="1:41" ht="15" customHeight="1" x14ac:dyDescent="0.25">
      <c r="A22">
        <v>13</v>
      </c>
      <c r="B22" s="110">
        <f>IF(HLOOKUP($C$3,'Corridor by Jurisdiction'!$A$1:$AP$113,A22,FALSE)="","",HLOOKUP($C$3,'Corridor by Jurisdiction'!$A$1:$AP$113,A22,FALSE))</f>
        <v>12</v>
      </c>
      <c r="C22" s="56" t="str">
        <f>IF($B22="","",IF(VLOOKUP($B22,CorridorSummarySource!$C$3:$Y$260,Corridor_Summary!C$1,FALSE)="","",VLOOKUP($B22,CorridorSummarySource!$C$3:$Y$260,Corridor_Summary!C$1,FALSE)))</f>
        <v>Ballard</v>
      </c>
      <c r="D22" s="53" t="str">
        <f>IF($B22="","",IF(VLOOKUP($B22,CorridorSummarySource!$C$3:$Y$260,Corridor_Summary!D$1,FALSE)="","",VLOOKUP($B22,CorridorSummarySource!$C$3:$Y$260,Corridor_Summary!D$1,FALSE)))</f>
        <v>Seattle CBD</v>
      </c>
      <c r="E22" s="53" t="str">
        <f>IF($B22="","",IF(VLOOKUP($B22,CorridorSummarySource!$C$3:$Y$260,Corridor_Summary!E$1,FALSE)="","",VLOOKUP($B22,CorridorSummarySource!$C$3:$Y$260,Corridor_Summary!E$1,FALSE)))</f>
        <v>Ballard/Interbay MIC, Fremont, South Lake Union</v>
      </c>
      <c r="F22" s="111">
        <f>IF($B22="","",IF(VLOOKUP($B22,CorridorSummarySource!$C$3:$Y$260,Corridor_Summary!F$1,FALSE)="","",VLOOKUP($B22,CorridorSummarySource!$C$3:$Y$260,Corridor_Summary!F$1,FALSE)))</f>
        <v>40</v>
      </c>
      <c r="G22" s="111">
        <f>IF($B22="","",IF(VLOOKUP($B22,CorridorSummarySource!$C$3:$Y$260,Corridor_Summary!G$1,FALSE)="","",VLOOKUP($B22,CorridorSummarySource!$C$3:$Y$260,Corridor_Summary!G$1,FALSE)))</f>
        <v>20</v>
      </c>
      <c r="H22" s="111">
        <f>IF($B22="","",IF(VLOOKUP($B22,CorridorSummarySource!$C$3:$Y$260,Corridor_Summary!H$1,FALSE)="","",VLOOKUP($B22,CorridorSummarySource!$C$3:$Y$260,Corridor_Summary!H$1,FALSE)))</f>
        <v>0</v>
      </c>
      <c r="I22" s="111">
        <f>IF($B22="","",IF(VLOOKUP($B22,CorridorSummarySource!$C$3:$Y$260,Corridor_Summary!I$1,FALSE)="","",VLOOKUP($B22,CorridorSummarySource!$C$3:$Y$260,Corridor_Summary!I$1,FALSE)))</f>
        <v>10</v>
      </c>
      <c r="J22" s="111">
        <f>IF($B22="","",IF(VLOOKUP($B22,CorridorSummarySource!$C$3:$Y$260,Corridor_Summary!J$1,FALSE)="","",VLOOKUP($B22,CorridorSummarySource!$C$3:$Y$260,Corridor_Summary!J$1,FALSE)))</f>
        <v>30</v>
      </c>
      <c r="K22" s="112" t="str">
        <f>IF($B22="","",IF(VLOOKUP($B22,CorridorSummarySource!$C$3:$Y$260,Corridor_Summary!K$1,FALSE)="","",VLOOKUP($B22,CorridorSummarySource!$C$3:$Y$260,Corridor_Summary!K$1,FALSE)))</f>
        <v/>
      </c>
      <c r="L22" t="str">
        <f>IF($B22="","",IF(VLOOKUP($B22,CorridorSummarySource!$C$3:$Y$260,Corridor_Summary!L$1,FALSE)="","",VLOOKUP($B22,CorridorSummarySource!$C$3:$Y$260,Corridor_Summary!L$1,FALSE)))</f>
        <v/>
      </c>
      <c r="M22" s="110">
        <f>IF($B22="","",IF(VLOOKUP($B22,CorridorSummarySource!$C$3:$Y$260,Corridor_Summary!M$1,FALSE)="","",VLOOKUP($B22,CorridorSummarySource!$C$3:$Y$260,Corridor_Summary!M$1,FALSE)))</f>
        <v>15</v>
      </c>
      <c r="N22" s="111">
        <f>IF($B22="","",IF(VLOOKUP($B22,CorridorSummarySource!$C$3:$Y$260,Corridor_Summary!N$1,FALSE)="","",VLOOKUP($B22,CorridorSummarySource!$C$3:$Y$260,Corridor_Summary!N$1,FALSE)))</f>
        <v>15</v>
      </c>
      <c r="O22" s="112">
        <f>IF($B22="","",IF(VLOOKUP($B22,CorridorSummarySource!$C$3:$Y$260,Corridor_Summary!O$1,FALSE)="","",VLOOKUP($B22,CorridorSummarySource!$C$3:$Y$260,Corridor_Summary!O$1,FALSE)))</f>
        <v>30</v>
      </c>
      <c r="P22" s="21" t="str">
        <f>IF($B22="","",IF(VLOOKUP($B22,CorridorSummarySource!$C$3:$Y$260,Corridor_Summary!P$1,FALSE)="","",VLOOKUP($B22,CorridorSummarySource!$C$3:$Y$260,Corridor_Summary!P$1,FALSE)))</f>
        <v/>
      </c>
      <c r="Q22" s="110">
        <f>IF($B22="","",IF(VLOOKUP($B22,CorridorSummarySource!$C$3:$Y$260,Corridor_Summary!Q$1,FALSE)="","",VLOOKUP($B22,CorridorSummarySource!$C$3:$Y$260,Corridor_Summary!Q$1,FALSE)))</f>
        <v>1</v>
      </c>
      <c r="R22" s="111">
        <f>IF($B22="","",IF(VLOOKUP($B22,CorridorSummarySource!$C$3:$Y$260,Corridor_Summary!R$1,FALSE)="","",VLOOKUP($B22,CorridorSummarySource!$C$3:$Y$260,Corridor_Summary!R$1,FALSE)))</f>
        <v>0</v>
      </c>
      <c r="S22" s="112">
        <f>IF($B22="","",IF(VLOOKUP($B22,CorridorSummarySource!$C$3:$Y$260,Corridor_Summary!S$1,FALSE)="","",VLOOKUP($B22,CorridorSummarySource!$C$3:$Y$260,Corridor_Summary!S$1,FALSE)))</f>
        <v>0</v>
      </c>
      <c r="T22" s="21" t="str">
        <f>IF($B22="","",IF(VLOOKUP($B22,CorridorSummarySource!$C$3:$Y$260,Corridor_Summary!T$1,FALSE)="","",VLOOKUP($B22,CorridorSummarySource!$C$3:$Y$260,Corridor_Summary!T$1,FALSE)))</f>
        <v/>
      </c>
      <c r="U22" s="125" t="str">
        <f>IF($B22="","",IF(VLOOKUP($B22,CorridorSummarySource!$C$3:$Y$260,Corridor_Summary!U$1,FALSE)="","",VLOOKUP($B22,CorridorSummarySource!$C$3:$Y$260,Corridor_Summary!U$1,FALSE)))</f>
        <v>&lt; 15</v>
      </c>
      <c r="V22" s="126">
        <f>IF($B22="","",IF(VLOOKUP($B22,CorridorSummarySource!$C$3:$Y$260,Corridor_Summary!V$1,FALSE)="","",VLOOKUP($B22,CorridorSummarySource!$C$3:$Y$260,Corridor_Summary!V$1,FALSE)))</f>
        <v>15</v>
      </c>
      <c r="W22" s="126">
        <f>IF($B22="","",IF(VLOOKUP($B22,CorridorSummarySource!$C$3:$Y$260,Corridor_Summary!W$1,FALSE)="","",VLOOKUP($B22,CorridorSummarySource!$C$3:$Y$260,Corridor_Summary!W$1,FALSE)))</f>
        <v>30</v>
      </c>
      <c r="X22" s="112" t="str">
        <f>IF($B22="","",IF(VLOOKUP($B22,CorridorSummarySource!$C$3:$Y$260,Corridor_Summary!X$1,FALSE)="","",VLOOKUP($B22,CorridorSummarySource!$C$3:$Y$260,Corridor_Summary!X$1,FALSE)))</f>
        <v>Very Frequent</v>
      </c>
      <c r="Z22">
        <f>IF(B22="","",VLOOKUP($B22,'Corridors Over-Under'!$A$3:$D$115,Z$1,FALSE))</f>
        <v>-1</v>
      </c>
      <c r="AA22">
        <f>IF(C22="","",VLOOKUP($B22,'Corridors Over-Under'!$A$3:$D$115,AA$1,FALSE))</f>
        <v>0</v>
      </c>
      <c r="AB22">
        <f>IF(D22="","",VLOOKUP($B22,'Corridors Over-Under'!$A$3:$D$115,AB$1,FALSE))</f>
        <v>0</v>
      </c>
      <c r="AD22" s="172">
        <f>IF(F22="","",VLOOKUP(F22,'Corridor_MajorRoute&amp;RouteLookup'!$A$2:$B$113,2,FALSE))</f>
        <v>40</v>
      </c>
      <c r="AE22" s="348" t="str">
        <f>IF(IF($AD22="","",IF(VLOOKUP($AD22,'RouteDetail&amp;ReductionPrioritySr'!$B$5:$AT$779,AE$1,FALSE)="","",VLOOKUP($AD22,'RouteDetail&amp;ReductionPrioritySr'!$B$5:$AT$779,AE$1,FALSE)))=0,"",IF($AD22="","",IF(VLOOKUP($AD22,'RouteDetail&amp;ReductionPrioritySr'!$B$5:$AT$779,AE$1,FALSE)="","",VLOOKUP($AD22,'RouteDetail&amp;ReductionPrioritySr'!$B$5:$AT$779,AE$1,FALSE))))</f>
        <v>Revised</v>
      </c>
      <c r="AF22" s="53" t="str">
        <f>IF(IF($AD22="","",IF(VLOOKUP($AD22,'RouteDetail&amp;ReductionPrioritySr'!$B$5:$AT$779,AF$1,FALSE)="","",VLOOKUP($AD22,'RouteDetail&amp;ReductionPrioritySr'!$B$5:$AT$779,AF$1,FALSE)))=0,"",IF($AD22="","",IF(VLOOKUP($AD22,'RouteDetail&amp;ReductionPrioritySr'!$B$5:$AT$779,AF$1,FALSE)="","",VLOOKUP($AD22,'RouteDetail&amp;ReductionPrioritySr'!$B$5:$AT$779,AF$1,FALSE))))</f>
        <v>Restructure</v>
      </c>
      <c r="AG22" s="358">
        <f>IF(IF($AD22="","",IF(VLOOKUP($AD22,'RouteDetail&amp;ReductionPrioritySr'!$B$5:$AT$779,AG$1,FALSE)="","",VLOOKUP($AD22,'RouteDetail&amp;ReductionPrioritySr'!$B$5:$AT$779,AG$1,FALSE)))=0,"",IF($AD22="","",IF(VLOOKUP($AD22,'RouteDetail&amp;ReductionPrioritySr'!$B$5:$AT$779,AG$1,FALSE)="","",VLOOKUP($AD22,'RouteDetail&amp;ReductionPrioritySr'!$B$5:$AT$779,AG$1,FALSE))))</f>
        <v>42156</v>
      </c>
      <c r="AH22" s="400" t="str">
        <f>IF(IF($AD22="","",IF(VLOOKUP($AD22,'RouteDetail&amp;ReductionPrioritySr'!$B$5:$AT$779,AH$1,FALSE)="","",VLOOKUP($AD22,'RouteDetail&amp;ReductionPrioritySr'!$B$5:$AT$779,AH$1,FALSE)))=0,"",IF($AD22="","",IF(VLOOKUP($AD22,'RouteDetail&amp;ReductionPrioritySr'!$B$5:$AT$779,AH$1,FALSE)="","",VLOOKUP($AD22,'RouteDetail&amp;ReductionPrioritySr'!$B$5:$AT$779,AH$1,FALSE))))</f>
        <v>Operate service less often on Saturdays.</v>
      </c>
      <c r="AI22" s="348">
        <f>IF(IF($AD22="","",IF(VLOOKUP($AD22,'RouteDetail&amp;ReductionPrioritySr'!$B$5:$AT$779,AI$1,FALSE)="","",VLOOKUP($AD22,'RouteDetail&amp;ReductionPrioritySr'!$B$5:$AT$779,AI$1,FALSE)))=0,"",IF($AD22="","",IF(VLOOKUP($AD22,'RouteDetail&amp;ReductionPrioritySr'!$B$5:$AT$779,AI$1,FALSE)="","",VLOOKUP($AD22,'RouteDetail&amp;ReductionPrioritySr'!$B$5:$AT$779,AI$1,FALSE))))</f>
        <v>15</v>
      </c>
      <c r="AJ22" s="53">
        <f>IF(IF($AD22="","",IF(VLOOKUP($AD22,'RouteDetail&amp;ReductionPrioritySr'!$B$5:$AT$779,AJ$1,FALSE)="","",VLOOKUP($AD22,'RouteDetail&amp;ReductionPrioritySr'!$B$5:$AT$779,AJ$1,FALSE)))=0,"",IF($AD22="","",IF(VLOOKUP($AD22,'RouteDetail&amp;ReductionPrioritySr'!$B$5:$AT$779,AJ$1,FALSE)="","",VLOOKUP($AD22,'RouteDetail&amp;ReductionPrioritySr'!$B$5:$AT$779,AJ$1,FALSE))))</f>
        <v>15</v>
      </c>
      <c r="AK22" s="53" t="str">
        <f>IF(IF($AD22="","",IF(VLOOKUP($AD22,'RouteDetail&amp;ReductionPrioritySr'!$B$5:$AT$779,AK$1,FALSE)="","",VLOOKUP($AD22,'RouteDetail&amp;ReductionPrioritySr'!$B$5:$AT$779,AK$1,FALSE)))=0,"",IF($AD22="","",IF(VLOOKUP($AD22,'RouteDetail&amp;ReductionPrioritySr'!$B$5:$AT$779,AK$1,FALSE)="","",VLOOKUP($AD22,'RouteDetail&amp;ReductionPrioritySr'!$B$5:$AT$779,AK$1,FALSE))))</f>
        <v>30-60</v>
      </c>
      <c r="AL22" s="53">
        <f>IF(IF($AD22="","",IF(VLOOKUP($AD22,'RouteDetail&amp;ReductionPrioritySr'!$B$5:$AT$779,AL$1,FALSE)="","",VLOOKUP($AD22,'RouteDetail&amp;ReductionPrioritySr'!$B$5:$AT$779,AL$1,FALSE)))=0,"",IF($AD22="","",IF(VLOOKUP($AD22,'RouteDetail&amp;ReductionPrioritySr'!$B$5:$AT$779,AL$1,FALSE)="","",VLOOKUP($AD22,'RouteDetail&amp;ReductionPrioritySr'!$B$5:$AT$779,AL$1,FALSE))))</f>
        <v>20</v>
      </c>
      <c r="AM22" s="53">
        <f>IF(IF($AD22="","",IF(VLOOKUP($AD22,'RouteDetail&amp;ReductionPrioritySr'!$B$5:$AT$779,AM$1,FALSE)="","",VLOOKUP($AD22,'RouteDetail&amp;ReductionPrioritySr'!$B$5:$AT$779,AM$1,FALSE)))=0,"",IF($AD22="","",IF(VLOOKUP($AD22,'RouteDetail&amp;ReductionPrioritySr'!$B$5:$AT$779,AM$1,FALSE)="","",VLOOKUP($AD22,'RouteDetail&amp;ReductionPrioritySr'!$B$5:$AT$779,AM$1,FALSE))))</f>
        <v>30</v>
      </c>
      <c r="AN22" s="71" t="str">
        <f>IF(IF($AD22="","",IF(VLOOKUP($AD22,'RouteDetail&amp;ReductionPrioritySr'!$B$5:$AT$779,AN$1,FALSE)="","",VLOOKUP($AD22,'RouteDetail&amp;ReductionPrioritySr'!$B$5:$AT$779,AN$1,FALSE)))=0,"",IF($AD22="","",IF(VLOOKUP($AD22,'RouteDetail&amp;ReductionPrioritySr'!$B$5:$AT$779,AN$1,FALSE)="","",VLOOKUP($AD22,'RouteDetail&amp;ReductionPrioritySr'!$B$5:$AT$779,AN$1,FALSE))))</f>
        <v>Before 12:00 AM</v>
      </c>
      <c r="AO22" s="400" t="str">
        <f>IF(IF($AD22="","",IF(VLOOKUP($AD22,'RouteDetail&amp;ReductionPrioritySr'!$B$5:$AT$779,AO$1,FALSE)="","",VLOOKUP($AD22,'RouteDetail&amp;ReductionPrioritySr'!$B$5:$AT$779,AO$1,FALSE)))=0,"",IF($AD22="","",IF(VLOOKUP($AD22,'RouteDetail&amp;ReductionPrioritySr'!$B$5:$AT$779,AO$1,FALSE)="","",VLOOKUP($AD22,'RouteDetail&amp;ReductionPrioritySr'!$B$5:$AT$779,AO$1,FALSE))))</f>
        <v/>
      </c>
    </row>
    <row r="23" spans="1:41" ht="15" customHeight="1" x14ac:dyDescent="0.25">
      <c r="A23">
        <v>14</v>
      </c>
      <c r="B23" s="110">
        <f>IF(HLOOKUP($C$3,'Corridor by Jurisdiction'!$A$1:$AP$113,A23,FALSE)="","",HLOOKUP($C$3,'Corridor by Jurisdiction'!$A$1:$AP$113,A23,FALSE))</f>
        <v>13</v>
      </c>
      <c r="C23" s="56" t="str">
        <f>IF($B23="","",IF(VLOOKUP($B23,CorridorSummarySource!$C$3:$Y$260,Corridor_Summary!C$1,FALSE)="","",VLOOKUP($B23,CorridorSummarySource!$C$3:$Y$260,Corridor_Summary!C$1,FALSE)))</f>
        <v>Beacon Hill</v>
      </c>
      <c r="D23" s="53" t="str">
        <f>IF($B23="","",IF(VLOOKUP($B23,CorridorSummarySource!$C$3:$Y$260,Corridor_Summary!D$1,FALSE)="","",VLOOKUP($B23,CorridorSummarySource!$C$3:$Y$260,Corridor_Summary!D$1,FALSE)))</f>
        <v>Seattle CBD</v>
      </c>
      <c r="E23" s="53" t="str">
        <f>IF($B23="","",IF(VLOOKUP($B23,CorridorSummarySource!$C$3:$Y$260,Corridor_Summary!E$1,FALSE)="","",VLOOKUP($B23,CorridorSummarySource!$C$3:$Y$260,Corridor_Summary!E$1,FALSE)))</f>
        <v>Beacon Ave</v>
      </c>
      <c r="F23" s="111">
        <f>IF($B23="","",IF(VLOOKUP($B23,CorridorSummarySource!$C$3:$Y$260,Corridor_Summary!F$1,FALSE)="","",VLOOKUP($B23,CorridorSummarySource!$C$3:$Y$260,Corridor_Summary!F$1,FALSE)))</f>
        <v>36</v>
      </c>
      <c r="G23" s="111">
        <f>IF($B23="","",IF(VLOOKUP($B23,CorridorSummarySource!$C$3:$Y$260,Corridor_Summary!G$1,FALSE)="","",VLOOKUP($B23,CorridorSummarySource!$C$3:$Y$260,Corridor_Summary!G$1,FALSE)))</f>
        <v>16</v>
      </c>
      <c r="H23" s="111">
        <f>IF($B23="","",IF(VLOOKUP($B23,CorridorSummarySource!$C$3:$Y$260,Corridor_Summary!H$1,FALSE)="","",VLOOKUP($B23,CorridorSummarySource!$C$3:$Y$260,Corridor_Summary!H$1,FALSE)))</f>
        <v>10</v>
      </c>
      <c r="I23" s="111">
        <f>IF($B23="","",IF(VLOOKUP($B23,CorridorSummarySource!$C$3:$Y$260,Corridor_Summary!I$1,FALSE)="","",VLOOKUP($B23,CorridorSummarySource!$C$3:$Y$260,Corridor_Summary!I$1,FALSE)))</f>
        <v>0</v>
      </c>
      <c r="J23" s="111">
        <f>IF($B23="","",IF(VLOOKUP($B23,CorridorSummarySource!$C$3:$Y$260,Corridor_Summary!J$1,FALSE)="","",VLOOKUP($B23,CorridorSummarySource!$C$3:$Y$260,Corridor_Summary!J$1,FALSE)))</f>
        <v>26</v>
      </c>
      <c r="K23" s="112" t="str">
        <f>IF($B23="","",IF(VLOOKUP($B23,CorridorSummarySource!$C$3:$Y$260,Corridor_Summary!K$1,FALSE)="","",VLOOKUP($B23,CorridorSummarySource!$C$3:$Y$260,Corridor_Summary!K$1,FALSE)))</f>
        <v/>
      </c>
      <c r="L23" t="str">
        <f>IF($B23="","",IF(VLOOKUP($B23,CorridorSummarySource!$C$3:$Y$260,Corridor_Summary!L$1,FALSE)="","",VLOOKUP($B23,CorridorSummarySource!$C$3:$Y$260,Corridor_Summary!L$1,FALSE)))</f>
        <v/>
      </c>
      <c r="M23" s="110">
        <f>IF($B23="","",IF(VLOOKUP($B23,CorridorSummarySource!$C$3:$Y$260,Corridor_Summary!M$1,FALSE)="","",VLOOKUP($B23,CorridorSummarySource!$C$3:$Y$260,Corridor_Summary!M$1,FALSE)))</f>
        <v>15</v>
      </c>
      <c r="N23" s="111">
        <f>IF($B23="","",IF(VLOOKUP($B23,CorridorSummarySource!$C$3:$Y$260,Corridor_Summary!N$1,FALSE)="","",VLOOKUP($B23,CorridorSummarySource!$C$3:$Y$260,Corridor_Summary!N$1,FALSE)))</f>
        <v>15</v>
      </c>
      <c r="O23" s="112">
        <f>IF($B23="","",IF(VLOOKUP($B23,CorridorSummarySource!$C$3:$Y$260,Corridor_Summary!O$1,FALSE)="","",VLOOKUP($B23,CorridorSummarySource!$C$3:$Y$260,Corridor_Summary!O$1,FALSE)))</f>
        <v>30</v>
      </c>
      <c r="P23" s="21" t="str">
        <f>IF($B23="","",IF(VLOOKUP($B23,CorridorSummarySource!$C$3:$Y$260,Corridor_Summary!P$1,FALSE)="","",VLOOKUP($B23,CorridorSummarySource!$C$3:$Y$260,Corridor_Summary!P$1,FALSE)))</f>
        <v/>
      </c>
      <c r="Q23" s="110">
        <f>IF($B23="","",IF(VLOOKUP($B23,CorridorSummarySource!$C$3:$Y$260,Corridor_Summary!Q$1,FALSE)="","",VLOOKUP($B23,CorridorSummarySource!$C$3:$Y$260,Corridor_Summary!Q$1,FALSE)))</f>
        <v>2</v>
      </c>
      <c r="R23" s="111">
        <f>IF($B23="","",IF(VLOOKUP($B23,CorridorSummarySource!$C$3:$Y$260,Corridor_Summary!R$1,FALSE)="","",VLOOKUP($B23,CorridorSummarySource!$C$3:$Y$260,Corridor_Summary!R$1,FALSE)))</f>
        <v>1</v>
      </c>
      <c r="S23" s="112">
        <f>IF($B23="","",IF(VLOOKUP($B23,CorridorSummarySource!$C$3:$Y$260,Corridor_Summary!S$1,FALSE)="","",VLOOKUP($B23,CorridorSummarySource!$C$3:$Y$260,Corridor_Summary!S$1,FALSE)))</f>
        <v>1</v>
      </c>
      <c r="T23" s="21" t="str">
        <f>IF($B23="","",IF(VLOOKUP($B23,CorridorSummarySource!$C$3:$Y$260,Corridor_Summary!T$1,FALSE)="","",VLOOKUP($B23,CorridorSummarySource!$C$3:$Y$260,Corridor_Summary!T$1,FALSE)))</f>
        <v/>
      </c>
      <c r="U23" s="125" t="str">
        <f>IF($B23="","",IF(VLOOKUP($B23,CorridorSummarySource!$C$3:$Y$260,Corridor_Summary!U$1,FALSE)="","",VLOOKUP($B23,CorridorSummarySource!$C$3:$Y$260,Corridor_Summary!U$1,FALSE)))</f>
        <v>&lt; 15</v>
      </c>
      <c r="V23" s="126" t="str">
        <f>IF($B23="","",IF(VLOOKUP($B23,CorridorSummarySource!$C$3:$Y$260,Corridor_Summary!V$1,FALSE)="","",VLOOKUP($B23,CorridorSummarySource!$C$3:$Y$260,Corridor_Summary!V$1,FALSE)))</f>
        <v>&lt; 15</v>
      </c>
      <c r="W23" s="126">
        <f>IF($B23="","",IF(VLOOKUP($B23,CorridorSummarySource!$C$3:$Y$260,Corridor_Summary!W$1,FALSE)="","",VLOOKUP($B23,CorridorSummarySource!$C$3:$Y$260,Corridor_Summary!W$1,FALSE)))</f>
        <v>15</v>
      </c>
      <c r="X23" s="112" t="str">
        <f>IF($B23="","",IF(VLOOKUP($B23,CorridorSummarySource!$C$3:$Y$260,Corridor_Summary!X$1,FALSE)="","",VLOOKUP($B23,CorridorSummarySource!$C$3:$Y$260,Corridor_Summary!X$1,FALSE)))</f>
        <v>Very Frequent</v>
      </c>
      <c r="Z23">
        <f>IF(B23="","",VLOOKUP($B23,'Corridors Over-Under'!$A$3:$D$115,Z$1,FALSE))</f>
        <v>0</v>
      </c>
      <c r="AA23">
        <f>IF(C23="","",VLOOKUP($B23,'Corridors Over-Under'!$A$3:$D$115,AA$1,FALSE))</f>
        <v>0</v>
      </c>
      <c r="AB23">
        <f>IF(D23="","",VLOOKUP($B23,'Corridors Over-Under'!$A$3:$D$115,AB$1,FALSE))</f>
        <v>0</v>
      </c>
      <c r="AD23" s="172">
        <f>IF(F23="","",VLOOKUP(F23,'Corridor_MajorRoute&amp;RouteLookup'!$A$2:$B$113,2,FALSE))</f>
        <v>36</v>
      </c>
      <c r="AE23" s="348" t="str">
        <f>IF(IF($AD23="","",IF(VLOOKUP($AD23,'RouteDetail&amp;ReductionPrioritySr'!$B$5:$AT$779,AE$1,FALSE)="","",VLOOKUP($AD23,'RouteDetail&amp;ReductionPrioritySr'!$B$5:$AT$779,AE$1,FALSE)))=0,"",IF($AD23="","",IF(VLOOKUP($AD23,'RouteDetail&amp;ReductionPrioritySr'!$B$5:$AT$779,AE$1,FALSE)="","",VLOOKUP($AD23,'RouteDetail&amp;ReductionPrioritySr'!$B$5:$AT$779,AE$1,FALSE))))</f>
        <v>Revised</v>
      </c>
      <c r="AF23" s="53" t="str">
        <f>IF(IF($AD23="","",IF(VLOOKUP($AD23,'RouteDetail&amp;ReductionPrioritySr'!$B$5:$AT$779,AF$1,FALSE)="","",VLOOKUP($AD23,'RouteDetail&amp;ReductionPrioritySr'!$B$5:$AT$779,AF$1,FALSE)))=0,"",IF($AD23="","",IF(VLOOKUP($AD23,'RouteDetail&amp;ReductionPrioritySr'!$B$5:$AT$779,AF$1,FALSE)="","",VLOOKUP($AD23,'RouteDetail&amp;ReductionPrioritySr'!$B$5:$AT$779,AF$1,FALSE))))</f>
        <v>Restructure</v>
      </c>
      <c r="AG23" s="358">
        <f>IF(IF($AD23="","",IF(VLOOKUP($AD23,'RouteDetail&amp;ReductionPrioritySr'!$B$5:$AT$779,AG$1,FALSE)="","",VLOOKUP($AD23,'RouteDetail&amp;ReductionPrioritySr'!$B$5:$AT$779,AG$1,FALSE)))=0,"",IF($AD23="","",IF(VLOOKUP($AD23,'RouteDetail&amp;ReductionPrioritySr'!$B$5:$AT$779,AG$1,FALSE)="","",VLOOKUP($AD23,'RouteDetail&amp;ReductionPrioritySr'!$B$5:$AT$779,AG$1,FALSE))))</f>
        <v>42248</v>
      </c>
      <c r="AH23" s="400" t="str">
        <f>IF(IF($AD23="","",IF(VLOOKUP($AD23,'RouteDetail&amp;ReductionPrioritySr'!$B$5:$AT$779,AH$1,FALSE)="","",VLOOKUP($AD23,'RouteDetail&amp;ReductionPrioritySr'!$B$5:$AT$779,AH$1,FALSE)))=0,"",IF($AD23="","",IF(VLOOKUP($AD23,'RouteDetail&amp;ReductionPrioritySr'!$B$5:$AT$779,AH$1,FALSE)="","",VLOOKUP($AD23,'RouteDetail&amp;ReductionPrioritySr'!$B$5:$AT$779,AH$1,FALSE))))</f>
        <v>Connect with Route 70 to make it more efficient to operate. 
End service earlier.
Operate service less often.</v>
      </c>
      <c r="AI23" s="348">
        <f>IF(IF($AD23="","",IF(VLOOKUP($AD23,'RouteDetail&amp;ReductionPrioritySr'!$B$5:$AT$779,AI$1,FALSE)="","",VLOOKUP($AD23,'RouteDetail&amp;ReductionPrioritySr'!$B$5:$AT$779,AI$1,FALSE)))=0,"",IF($AD23="","",IF(VLOOKUP($AD23,'RouteDetail&amp;ReductionPrioritySr'!$B$5:$AT$779,AI$1,FALSE)="","",VLOOKUP($AD23,'RouteDetail&amp;ReductionPrioritySr'!$B$5:$AT$779,AI$1,FALSE))))</f>
        <v>10</v>
      </c>
      <c r="AJ23" s="53">
        <f>IF(IF($AD23="","",IF(VLOOKUP($AD23,'RouteDetail&amp;ReductionPrioritySr'!$B$5:$AT$779,AJ$1,FALSE)="","",VLOOKUP($AD23,'RouteDetail&amp;ReductionPrioritySr'!$B$5:$AT$779,AJ$1,FALSE)))=0,"",IF($AD23="","",IF(VLOOKUP($AD23,'RouteDetail&amp;ReductionPrioritySr'!$B$5:$AT$779,AJ$1,FALSE)="","",VLOOKUP($AD23,'RouteDetail&amp;ReductionPrioritySr'!$B$5:$AT$779,AJ$1,FALSE))))</f>
        <v>15</v>
      </c>
      <c r="AK23" s="53" t="str">
        <f>IF(IF($AD23="","",IF(VLOOKUP($AD23,'RouteDetail&amp;ReductionPrioritySr'!$B$5:$AT$779,AK$1,FALSE)="","",VLOOKUP($AD23,'RouteDetail&amp;ReductionPrioritySr'!$B$5:$AT$779,AK$1,FALSE)))=0,"",IF($AD23="","",IF(VLOOKUP($AD23,'RouteDetail&amp;ReductionPrioritySr'!$B$5:$AT$779,AK$1,FALSE)="","",VLOOKUP($AD23,'RouteDetail&amp;ReductionPrioritySr'!$B$5:$AT$779,AK$1,FALSE))))</f>
        <v>20-30</v>
      </c>
      <c r="AL23" s="53">
        <f>IF(IF($AD23="","",IF(VLOOKUP($AD23,'RouteDetail&amp;ReductionPrioritySr'!$B$5:$AT$779,AL$1,FALSE)="","",VLOOKUP($AD23,'RouteDetail&amp;ReductionPrioritySr'!$B$5:$AT$779,AL$1,FALSE)))=0,"",IF($AD23="","",IF(VLOOKUP($AD23,'RouteDetail&amp;ReductionPrioritySr'!$B$5:$AT$779,AL$1,FALSE)="","",VLOOKUP($AD23,'RouteDetail&amp;ReductionPrioritySr'!$B$5:$AT$779,AL$1,FALSE))))</f>
        <v>15</v>
      </c>
      <c r="AM23" s="53">
        <f>IF(IF($AD23="","",IF(VLOOKUP($AD23,'RouteDetail&amp;ReductionPrioritySr'!$B$5:$AT$779,AM$1,FALSE)="","",VLOOKUP($AD23,'RouteDetail&amp;ReductionPrioritySr'!$B$5:$AT$779,AM$1,FALSE)))=0,"",IF($AD23="","",IF(VLOOKUP($AD23,'RouteDetail&amp;ReductionPrioritySr'!$B$5:$AT$779,AM$1,FALSE)="","",VLOOKUP($AD23,'RouteDetail&amp;ReductionPrioritySr'!$B$5:$AT$779,AM$1,FALSE))))</f>
        <v>20</v>
      </c>
      <c r="AN23" s="71" t="str">
        <f>IF(IF($AD23="","",IF(VLOOKUP($AD23,'RouteDetail&amp;ReductionPrioritySr'!$B$5:$AT$779,AN$1,FALSE)="","",VLOOKUP($AD23,'RouteDetail&amp;ReductionPrioritySr'!$B$5:$AT$779,AN$1,FALSE)))=0,"",IF($AD23="","",IF(VLOOKUP($AD23,'RouteDetail&amp;ReductionPrioritySr'!$B$5:$AT$779,AN$1,FALSE)="","",VLOOKUP($AD23,'RouteDetail&amp;ReductionPrioritySr'!$B$5:$AT$779,AN$1,FALSE))))</f>
        <v>Before 12:00 AM</v>
      </c>
      <c r="AO23" s="400" t="str">
        <f>IF(IF($AD23="","",IF(VLOOKUP($AD23,'RouteDetail&amp;ReductionPrioritySr'!$B$5:$AT$779,AO$1,FALSE)="","",VLOOKUP($AD23,'RouteDetail&amp;ReductionPrioritySr'!$B$5:$AT$779,AO$1,FALSE)))=0,"",IF($AD23="","",IF(VLOOKUP($AD23,'RouteDetail&amp;ReductionPrioritySr'!$B$5:$AT$779,AO$1,FALSE)="","",VLOOKUP($AD23,'RouteDetail&amp;ReductionPrioritySr'!$B$5:$AT$779,AO$1,FALSE))))</f>
        <v/>
      </c>
    </row>
    <row r="24" spans="1:41" ht="15" customHeight="1" x14ac:dyDescent="0.25">
      <c r="A24">
        <v>15</v>
      </c>
      <c r="B24" s="110">
        <f>IF(HLOOKUP($C$3,'Corridor by Jurisdiction'!$A$1:$AP$113,A24,FALSE)="","",HLOOKUP($C$3,'Corridor by Jurisdiction'!$A$1:$AP$113,A24,FALSE))</f>
        <v>14</v>
      </c>
      <c r="C24" s="56" t="str">
        <f>IF($B24="","",IF(VLOOKUP($B24,CorridorSummarySource!$C$3:$Y$260,Corridor_Summary!C$1,FALSE)="","",VLOOKUP($B24,CorridorSummarySource!$C$3:$Y$260,Corridor_Summary!C$1,FALSE)))</f>
        <v>Bellevue</v>
      </c>
      <c r="D24" s="53" t="str">
        <f>IF($B24="","",IF(VLOOKUP($B24,CorridorSummarySource!$C$3:$Y$260,Corridor_Summary!D$1,FALSE)="","",VLOOKUP($B24,CorridorSummarySource!$C$3:$Y$260,Corridor_Summary!D$1,FALSE)))</f>
        <v>Eastgate</v>
      </c>
      <c r="E24" s="53" t="str">
        <f>IF($B24="","",IF(VLOOKUP($B24,CorridorSummarySource!$C$3:$Y$260,Corridor_Summary!E$1,FALSE)="","",VLOOKUP($B24,CorridorSummarySource!$C$3:$Y$260,Corridor_Summary!E$1,FALSE)))</f>
        <v>Lake Hills Connector</v>
      </c>
      <c r="F24" s="111">
        <f>IF($B24="","",IF(VLOOKUP($B24,CorridorSummarySource!$C$3:$Y$260,Corridor_Summary!F$1,FALSE)="","",VLOOKUP($B24,CorridorSummarySource!$C$3:$Y$260,Corridor_Summary!F$1,FALSE)))</f>
        <v>271</v>
      </c>
      <c r="G24" s="111">
        <f>IF($B24="","",IF(VLOOKUP($B24,CorridorSummarySource!$C$3:$Y$260,Corridor_Summary!G$1,FALSE)="","",VLOOKUP($B24,CorridorSummarySource!$C$3:$Y$260,Corridor_Summary!G$1,FALSE)))</f>
        <v>10</v>
      </c>
      <c r="H24" s="111">
        <f>IF($B24="","",IF(VLOOKUP($B24,CorridorSummarySource!$C$3:$Y$260,Corridor_Summary!H$1,FALSE)="","",VLOOKUP($B24,CorridorSummarySource!$C$3:$Y$260,Corridor_Summary!H$1,FALSE)))</f>
        <v>10</v>
      </c>
      <c r="I24" s="111">
        <f>IF($B24="","",IF(VLOOKUP($B24,CorridorSummarySource!$C$3:$Y$260,Corridor_Summary!I$1,FALSE)="","",VLOOKUP($B24,CorridorSummarySource!$C$3:$Y$260,Corridor_Summary!I$1,FALSE)))</f>
        <v>5</v>
      </c>
      <c r="J24" s="111">
        <f>IF($B24="","",IF(VLOOKUP($B24,CorridorSummarySource!$C$3:$Y$260,Corridor_Summary!J$1,FALSE)="","",VLOOKUP($B24,CorridorSummarySource!$C$3:$Y$260,Corridor_Summary!J$1,FALSE)))</f>
        <v>25</v>
      </c>
      <c r="K24" s="112" t="str">
        <f>IF($B24="","",IF(VLOOKUP($B24,CorridorSummarySource!$C$3:$Y$260,Corridor_Summary!K$1,FALSE)="","",VLOOKUP($B24,CorridorSummarySource!$C$3:$Y$260,Corridor_Summary!K$1,FALSE)))</f>
        <v/>
      </c>
      <c r="L24" t="str">
        <f>IF($B24="","",IF(VLOOKUP($B24,CorridorSummarySource!$C$3:$Y$260,Corridor_Summary!L$1,FALSE)="","",VLOOKUP($B24,CorridorSummarySource!$C$3:$Y$260,Corridor_Summary!L$1,FALSE)))</f>
        <v/>
      </c>
      <c r="M24" s="110">
        <f>IF($B24="","",IF(VLOOKUP($B24,CorridorSummarySource!$C$3:$Y$260,Corridor_Summary!M$1,FALSE)="","",VLOOKUP($B24,CorridorSummarySource!$C$3:$Y$260,Corridor_Summary!M$1,FALSE)))</f>
        <v>15</v>
      </c>
      <c r="N24" s="111">
        <f>IF($B24="","",IF(VLOOKUP($B24,CorridorSummarySource!$C$3:$Y$260,Corridor_Summary!N$1,FALSE)="","",VLOOKUP($B24,CorridorSummarySource!$C$3:$Y$260,Corridor_Summary!N$1,FALSE)))</f>
        <v>15</v>
      </c>
      <c r="O24" s="112">
        <f>IF($B24="","",IF(VLOOKUP($B24,CorridorSummarySource!$C$3:$Y$260,Corridor_Summary!O$1,FALSE)="","",VLOOKUP($B24,CorridorSummarySource!$C$3:$Y$260,Corridor_Summary!O$1,FALSE)))</f>
        <v>30</v>
      </c>
      <c r="P24" s="21" t="str">
        <f>IF($B24="","",IF(VLOOKUP($B24,CorridorSummarySource!$C$3:$Y$260,Corridor_Summary!P$1,FALSE)="","",VLOOKUP($B24,CorridorSummarySource!$C$3:$Y$260,Corridor_Summary!P$1,FALSE)))</f>
        <v/>
      </c>
      <c r="Q24" s="110">
        <f>IF($B24="","",IF(VLOOKUP($B24,CorridorSummarySource!$C$3:$Y$260,Corridor_Summary!Q$1,FALSE)="","",VLOOKUP($B24,CorridorSummarySource!$C$3:$Y$260,Corridor_Summary!Q$1,FALSE)))</f>
        <v>0</v>
      </c>
      <c r="R24" s="111">
        <f>IF($B24="","",IF(VLOOKUP($B24,CorridorSummarySource!$C$3:$Y$260,Corridor_Summary!R$1,FALSE)="","",VLOOKUP($B24,CorridorSummarySource!$C$3:$Y$260,Corridor_Summary!R$1,FALSE)))</f>
        <v>0</v>
      </c>
      <c r="S24" s="112">
        <f>IF($B24="","",IF(VLOOKUP($B24,CorridorSummarySource!$C$3:$Y$260,Corridor_Summary!S$1,FALSE)="","",VLOOKUP($B24,CorridorSummarySource!$C$3:$Y$260,Corridor_Summary!S$1,FALSE)))</f>
        <v>0</v>
      </c>
      <c r="T24" s="21" t="str">
        <f>IF($B24="","",IF(VLOOKUP($B24,CorridorSummarySource!$C$3:$Y$260,Corridor_Summary!T$1,FALSE)="","",VLOOKUP($B24,CorridorSummarySource!$C$3:$Y$260,Corridor_Summary!T$1,FALSE)))</f>
        <v/>
      </c>
      <c r="U24" s="125">
        <f>IF($B24="","",IF(VLOOKUP($B24,CorridorSummarySource!$C$3:$Y$260,Corridor_Summary!U$1,FALSE)="","",VLOOKUP($B24,CorridorSummarySource!$C$3:$Y$260,Corridor_Summary!U$1,FALSE)))</f>
        <v>15</v>
      </c>
      <c r="V24" s="126">
        <f>IF($B24="","",IF(VLOOKUP($B24,CorridorSummarySource!$C$3:$Y$260,Corridor_Summary!V$1,FALSE)="","",VLOOKUP($B24,CorridorSummarySource!$C$3:$Y$260,Corridor_Summary!V$1,FALSE)))</f>
        <v>15</v>
      </c>
      <c r="W24" s="126">
        <f>IF($B24="","",IF(VLOOKUP($B24,CorridorSummarySource!$C$3:$Y$260,Corridor_Summary!W$1,FALSE)="","",VLOOKUP($B24,CorridorSummarySource!$C$3:$Y$260,Corridor_Summary!W$1,FALSE)))</f>
        <v>30</v>
      </c>
      <c r="X24" s="112" t="str">
        <f>IF($B24="","",IF(VLOOKUP($B24,CorridorSummarySource!$C$3:$Y$260,Corridor_Summary!X$1,FALSE)="","",VLOOKUP($B24,CorridorSummarySource!$C$3:$Y$260,Corridor_Summary!X$1,FALSE)))</f>
        <v>Very Frequent</v>
      </c>
      <c r="Z24">
        <f>IF(B24="","",VLOOKUP($B24,'Corridors Over-Under'!$A$3:$D$115,Z$1,FALSE))</f>
        <v>1</v>
      </c>
      <c r="AA24">
        <f>IF(C24="","",VLOOKUP($B24,'Corridors Over-Under'!$A$3:$D$115,AA$1,FALSE))</f>
        <v>0</v>
      </c>
      <c r="AB24">
        <f>IF(D24="","",VLOOKUP($B24,'Corridors Over-Under'!$A$3:$D$115,AB$1,FALSE))</f>
        <v>0</v>
      </c>
      <c r="AD24" s="172">
        <f>IF(F24="","",VLOOKUP(F24,'Corridor_MajorRoute&amp;RouteLookup'!$A$2:$B$113,2,FALSE))</f>
        <v>271</v>
      </c>
      <c r="AE24" s="348" t="str">
        <f>IF(IF($AD24="","",IF(VLOOKUP($AD24,'RouteDetail&amp;ReductionPrioritySr'!$B$5:$AT$779,AE$1,FALSE)="","",VLOOKUP($AD24,'RouteDetail&amp;ReductionPrioritySr'!$B$5:$AT$779,AE$1,FALSE)))=0,"",IF($AD24="","",IF(VLOOKUP($AD24,'RouteDetail&amp;ReductionPrioritySr'!$B$5:$AT$779,AE$1,FALSE)="","",VLOOKUP($AD24,'RouteDetail&amp;ReductionPrioritySr'!$B$5:$AT$779,AE$1,FALSE))))</f>
        <v>Revised</v>
      </c>
      <c r="AF24" s="53" t="str">
        <f>IF(IF($AD24="","",IF(VLOOKUP($AD24,'RouteDetail&amp;ReductionPrioritySr'!$B$5:$AT$779,AF$1,FALSE)="","",VLOOKUP($AD24,'RouteDetail&amp;ReductionPrioritySr'!$B$5:$AT$779,AF$1,FALSE)))=0,"",IF($AD24="","",IF(VLOOKUP($AD24,'RouteDetail&amp;ReductionPrioritySr'!$B$5:$AT$779,AF$1,FALSE)="","",VLOOKUP($AD24,'RouteDetail&amp;ReductionPrioritySr'!$B$5:$AT$779,AF$1,FALSE))))</f>
        <v>Restructure</v>
      </c>
      <c r="AG24" s="358">
        <f>IF(IF($AD24="","",IF(VLOOKUP($AD24,'RouteDetail&amp;ReductionPrioritySr'!$B$5:$AT$779,AG$1,FALSE)="","",VLOOKUP($AD24,'RouteDetail&amp;ReductionPrioritySr'!$B$5:$AT$779,AG$1,FALSE)))=0,"",IF($AD24="","",IF(VLOOKUP($AD24,'RouteDetail&amp;ReductionPrioritySr'!$B$5:$AT$779,AG$1,FALSE)="","",VLOOKUP($AD24,'RouteDetail&amp;ReductionPrioritySr'!$B$5:$AT$779,AG$1,FALSE))))</f>
        <v>42036</v>
      </c>
      <c r="AH24" s="400" t="str">
        <f>IF(IF($AD24="","",IF(VLOOKUP($AD24,'RouteDetail&amp;ReductionPrioritySr'!$B$5:$AT$779,AH$1,FALSE)="","",VLOOKUP($AD24,'RouteDetail&amp;ReductionPrioritySr'!$B$5:$AT$779,AH$1,FALSE)))=0,"",IF($AD24="","",IF(VLOOKUP($AD24,'RouteDetail&amp;ReductionPrioritySr'!$B$5:$AT$779,AH$1,FALSE)="","",VLOOKUP($AD24,'RouteDetail&amp;ReductionPrioritySr'!$B$5:$AT$779,AH$1,FALSE))))</f>
        <v>Eliminate the part of the route east of Eastgate Park-and-Ride. 
Eliminate the part of the route that travels into the Bellevue College campus.</v>
      </c>
      <c r="AI24" s="348">
        <f>IF(IF($AD24="","",IF(VLOOKUP($AD24,'RouteDetail&amp;ReductionPrioritySr'!$B$5:$AT$779,AI$1,FALSE)="","",VLOOKUP($AD24,'RouteDetail&amp;ReductionPrioritySr'!$B$5:$AT$779,AI$1,FALSE)))=0,"",IF($AD24="","",IF(VLOOKUP($AD24,'RouteDetail&amp;ReductionPrioritySr'!$B$5:$AT$779,AI$1,FALSE)="","",VLOOKUP($AD24,'RouteDetail&amp;ReductionPrioritySr'!$B$5:$AT$779,AI$1,FALSE))))</f>
        <v>10</v>
      </c>
      <c r="AJ24" s="53">
        <f>IF(IF($AD24="","",IF(VLOOKUP($AD24,'RouteDetail&amp;ReductionPrioritySr'!$B$5:$AT$779,AJ$1,FALSE)="","",VLOOKUP($AD24,'RouteDetail&amp;ReductionPrioritySr'!$B$5:$AT$779,AJ$1,FALSE)))=0,"",IF($AD24="","",IF(VLOOKUP($AD24,'RouteDetail&amp;ReductionPrioritySr'!$B$5:$AT$779,AJ$1,FALSE)="","",VLOOKUP($AD24,'RouteDetail&amp;ReductionPrioritySr'!$B$5:$AT$779,AJ$1,FALSE))))</f>
        <v>15</v>
      </c>
      <c r="AK24" s="53">
        <f>IF(IF($AD24="","",IF(VLOOKUP($AD24,'RouteDetail&amp;ReductionPrioritySr'!$B$5:$AT$779,AK$1,FALSE)="","",VLOOKUP($AD24,'RouteDetail&amp;ReductionPrioritySr'!$B$5:$AT$779,AK$1,FALSE)))=0,"",IF($AD24="","",IF(VLOOKUP($AD24,'RouteDetail&amp;ReductionPrioritySr'!$B$5:$AT$779,AK$1,FALSE)="","",VLOOKUP($AD24,'RouteDetail&amp;ReductionPrioritySr'!$B$5:$AT$779,AK$1,FALSE))))</f>
        <v>30</v>
      </c>
      <c r="AL24" s="53">
        <f>IF(IF($AD24="","",IF(VLOOKUP($AD24,'RouteDetail&amp;ReductionPrioritySr'!$B$5:$AT$779,AL$1,FALSE)="","",VLOOKUP($AD24,'RouteDetail&amp;ReductionPrioritySr'!$B$5:$AT$779,AL$1,FALSE)))=0,"",IF($AD24="","",IF(VLOOKUP($AD24,'RouteDetail&amp;ReductionPrioritySr'!$B$5:$AT$779,AL$1,FALSE)="","",VLOOKUP($AD24,'RouteDetail&amp;ReductionPrioritySr'!$B$5:$AT$779,AL$1,FALSE))))</f>
        <v>30</v>
      </c>
      <c r="AM24" s="53">
        <f>IF(IF($AD24="","",IF(VLOOKUP($AD24,'RouteDetail&amp;ReductionPrioritySr'!$B$5:$AT$779,AM$1,FALSE)="","",VLOOKUP($AD24,'RouteDetail&amp;ReductionPrioritySr'!$B$5:$AT$779,AM$1,FALSE)))=0,"",IF($AD24="","",IF(VLOOKUP($AD24,'RouteDetail&amp;ReductionPrioritySr'!$B$5:$AT$779,AM$1,FALSE)="","",VLOOKUP($AD24,'RouteDetail&amp;ReductionPrioritySr'!$B$5:$AT$779,AM$1,FALSE))))</f>
        <v>30</v>
      </c>
      <c r="AN24" s="71" t="str">
        <f>IF(IF($AD24="","",IF(VLOOKUP($AD24,'RouteDetail&amp;ReductionPrioritySr'!$B$5:$AT$779,AN$1,FALSE)="","",VLOOKUP($AD24,'RouteDetail&amp;ReductionPrioritySr'!$B$5:$AT$779,AN$1,FALSE)))=0,"",IF($AD24="","",IF(VLOOKUP($AD24,'RouteDetail&amp;ReductionPrioritySr'!$B$5:$AT$779,AN$1,FALSE)="","",VLOOKUP($AD24,'RouteDetail&amp;ReductionPrioritySr'!$B$5:$AT$779,AN$1,FALSE))))</f>
        <v>Before 10:00 PM</v>
      </c>
      <c r="AO24" s="400" t="str">
        <f>IF(IF($AD24="","",IF(VLOOKUP($AD24,'RouteDetail&amp;ReductionPrioritySr'!$B$5:$AT$779,AO$1,FALSE)="","",VLOOKUP($AD24,'RouteDetail&amp;ReductionPrioritySr'!$B$5:$AT$779,AO$1,FALSE)))=0,"",IF($AD24="","",IF(VLOOKUP($AD24,'RouteDetail&amp;ReductionPrioritySr'!$B$5:$AT$779,AO$1,FALSE)="","",VLOOKUP($AD24,'RouteDetail&amp;ReductionPrioritySr'!$B$5:$AT$779,AO$1,FALSE))))</f>
        <v>In Issaquah, use Sound Transit Routes 554, 555, or 556.
Along Eastgate Way, use Route 221. 
Between Issaquah and Eastgate, Metro's Rideshare or VanPool programs may be an option.</v>
      </c>
    </row>
    <row r="25" spans="1:41" ht="15" customHeight="1" x14ac:dyDescent="0.25">
      <c r="A25">
        <v>16</v>
      </c>
      <c r="B25" s="110">
        <f>IF(HLOOKUP($C$3,'Corridor by Jurisdiction'!$A$1:$AP$113,A25,FALSE)="","",HLOOKUP($C$3,'Corridor by Jurisdiction'!$A$1:$AP$113,A25,FALSE))</f>
        <v>15</v>
      </c>
      <c r="C25" s="56" t="str">
        <f>IF($B25="","",IF(VLOOKUP($B25,CorridorSummarySource!$C$3:$Y$260,Corridor_Summary!C$1,FALSE)="","",VLOOKUP($B25,CorridorSummarySource!$C$3:$Y$260,Corridor_Summary!C$1,FALSE)))</f>
        <v>Bellevue</v>
      </c>
      <c r="D25" s="53" t="str">
        <f>IF($B25="","",IF(VLOOKUP($B25,CorridorSummarySource!$C$3:$Y$260,Corridor_Summary!D$1,FALSE)="","",VLOOKUP($B25,CorridorSummarySource!$C$3:$Y$260,Corridor_Summary!D$1,FALSE)))</f>
        <v>Redmond</v>
      </c>
      <c r="E25" s="53" t="str">
        <f>IF($B25="","",IF(VLOOKUP($B25,CorridorSummarySource!$C$3:$Y$260,Corridor_Summary!E$1,FALSE)="","",VLOOKUP($B25,CorridorSummarySource!$C$3:$Y$260,Corridor_Summary!E$1,FALSE)))</f>
        <v>NE 8th St, 156th Ave NE</v>
      </c>
      <c r="F25" s="111" t="str">
        <f>IF($B25="","",IF(VLOOKUP($B25,CorridorSummarySource!$C$3:$Y$260,Corridor_Summary!F$1,FALSE)="","",VLOOKUP($B25,CorridorSummarySource!$C$3:$Y$260,Corridor_Summary!F$1,FALSE)))</f>
        <v>B Line</v>
      </c>
      <c r="G25" s="111">
        <f>IF($B25="","",IF(VLOOKUP($B25,CorridorSummarySource!$C$3:$Y$260,Corridor_Summary!G$1,FALSE)="","",VLOOKUP($B25,CorridorSummarySource!$C$3:$Y$260,Corridor_Summary!G$1,FALSE)))</f>
        <v>10</v>
      </c>
      <c r="H25" s="111">
        <f>IF($B25="","",IF(VLOOKUP($B25,CorridorSummarySource!$C$3:$Y$260,Corridor_Summary!H$1,FALSE)="","",VLOOKUP($B25,CorridorSummarySource!$C$3:$Y$260,Corridor_Summary!H$1,FALSE)))</f>
        <v>5</v>
      </c>
      <c r="I25" s="111">
        <f>IF($B25="","",IF(VLOOKUP($B25,CorridorSummarySource!$C$3:$Y$260,Corridor_Summary!I$1,FALSE)="","",VLOOKUP($B25,CorridorSummarySource!$C$3:$Y$260,Corridor_Summary!I$1,FALSE)))</f>
        <v>10</v>
      </c>
      <c r="J25" s="111">
        <f>IF($B25="","",IF(VLOOKUP($B25,CorridorSummarySource!$C$3:$Y$260,Corridor_Summary!J$1,FALSE)="","",VLOOKUP($B25,CorridorSummarySource!$C$3:$Y$260,Corridor_Summary!J$1,FALSE)))</f>
        <v>25</v>
      </c>
      <c r="K25" s="112" t="str">
        <f>IF($B25="","",IF(VLOOKUP($B25,CorridorSummarySource!$C$3:$Y$260,Corridor_Summary!K$1,FALSE)="","",VLOOKUP($B25,CorridorSummarySource!$C$3:$Y$260,Corridor_Summary!K$1,FALSE)))</f>
        <v>Yes</v>
      </c>
      <c r="L25" t="str">
        <f>IF($B25="","",IF(VLOOKUP($B25,CorridorSummarySource!$C$3:$Y$260,Corridor_Summary!L$1,FALSE)="","",VLOOKUP($B25,CorridorSummarySource!$C$3:$Y$260,Corridor_Summary!L$1,FALSE)))</f>
        <v/>
      </c>
      <c r="M25" s="110" t="str">
        <f>IF($B25="","",IF(VLOOKUP($B25,CorridorSummarySource!$C$3:$Y$260,Corridor_Summary!M$1,FALSE)="","",VLOOKUP($B25,CorridorSummarySource!$C$3:$Y$260,Corridor_Summary!M$1,FALSE)))</f>
        <v>&lt; 15</v>
      </c>
      <c r="N25" s="111">
        <f>IF($B25="","",IF(VLOOKUP($B25,CorridorSummarySource!$C$3:$Y$260,Corridor_Summary!N$1,FALSE)="","",VLOOKUP($B25,CorridorSummarySource!$C$3:$Y$260,Corridor_Summary!N$1,FALSE)))</f>
        <v>15</v>
      </c>
      <c r="O25" s="112">
        <f>IF($B25="","",IF(VLOOKUP($B25,CorridorSummarySource!$C$3:$Y$260,Corridor_Summary!O$1,FALSE)="","",VLOOKUP($B25,CorridorSummarySource!$C$3:$Y$260,Corridor_Summary!O$1,FALSE)))</f>
        <v>15</v>
      </c>
      <c r="P25" s="21" t="str">
        <f>IF($B25="","",IF(VLOOKUP($B25,CorridorSummarySource!$C$3:$Y$260,Corridor_Summary!P$1,FALSE)="","",VLOOKUP($B25,CorridorSummarySource!$C$3:$Y$260,Corridor_Summary!P$1,FALSE)))</f>
        <v/>
      </c>
      <c r="Q25" s="110">
        <f>IF($B25="","",IF(VLOOKUP($B25,CorridorSummarySource!$C$3:$Y$260,Corridor_Summary!Q$1,FALSE)="","",VLOOKUP($B25,CorridorSummarySource!$C$3:$Y$260,Corridor_Summary!Q$1,FALSE)))</f>
        <v>0</v>
      </c>
      <c r="R25" s="111">
        <f>IF($B25="","",IF(VLOOKUP($B25,CorridorSummarySource!$C$3:$Y$260,Corridor_Summary!R$1,FALSE)="","",VLOOKUP($B25,CorridorSummarySource!$C$3:$Y$260,Corridor_Summary!R$1,FALSE)))</f>
        <v>0</v>
      </c>
      <c r="S25" s="112">
        <f>IF($B25="","",IF(VLOOKUP($B25,CorridorSummarySource!$C$3:$Y$260,Corridor_Summary!S$1,FALSE)="","",VLOOKUP($B25,CorridorSummarySource!$C$3:$Y$260,Corridor_Summary!S$1,FALSE)))</f>
        <v>0</v>
      </c>
      <c r="T25" s="21" t="str">
        <f>IF($B25="","",IF(VLOOKUP($B25,CorridorSummarySource!$C$3:$Y$260,Corridor_Summary!T$1,FALSE)="","",VLOOKUP($B25,CorridorSummarySource!$C$3:$Y$260,Corridor_Summary!T$1,FALSE)))</f>
        <v/>
      </c>
      <c r="U25" s="125" t="str">
        <f>IF($B25="","",IF(VLOOKUP($B25,CorridorSummarySource!$C$3:$Y$260,Corridor_Summary!U$1,FALSE)="","",VLOOKUP($B25,CorridorSummarySource!$C$3:$Y$260,Corridor_Summary!U$1,FALSE)))</f>
        <v>&lt; 15</v>
      </c>
      <c r="V25" s="126">
        <f>IF($B25="","",IF(VLOOKUP($B25,CorridorSummarySource!$C$3:$Y$260,Corridor_Summary!V$1,FALSE)="","",VLOOKUP($B25,CorridorSummarySource!$C$3:$Y$260,Corridor_Summary!V$1,FALSE)))</f>
        <v>15</v>
      </c>
      <c r="W25" s="126">
        <f>IF($B25="","",IF(VLOOKUP($B25,CorridorSummarySource!$C$3:$Y$260,Corridor_Summary!W$1,FALSE)="","",VLOOKUP($B25,CorridorSummarySource!$C$3:$Y$260,Corridor_Summary!W$1,FALSE)))</f>
        <v>15</v>
      </c>
      <c r="X25" s="112" t="str">
        <f>IF($B25="","",IF(VLOOKUP($B25,CorridorSummarySource!$C$3:$Y$260,Corridor_Summary!X$1,FALSE)="","",VLOOKUP($B25,CorridorSummarySource!$C$3:$Y$260,Corridor_Summary!X$1,FALSE)))</f>
        <v>Very Frequent</v>
      </c>
      <c r="Z25">
        <f>IF(B25="","",VLOOKUP($B25,'Corridors Over-Under'!$A$3:$D$115,Z$1,FALSE))</f>
        <v>0</v>
      </c>
      <c r="AA25">
        <f>IF(C25="","",VLOOKUP($B25,'Corridors Over-Under'!$A$3:$D$115,AA$1,FALSE))</f>
        <v>0</v>
      </c>
      <c r="AB25">
        <f>IF(D25="","",VLOOKUP($B25,'Corridors Over-Under'!$A$3:$D$115,AB$1,FALSE))</f>
        <v>0</v>
      </c>
      <c r="AD25" s="172" t="str">
        <f>IF(F25="","",VLOOKUP(F25,'Corridor_MajorRoute&amp;RouteLookup'!$A$2:$B$113,2,FALSE))</f>
        <v>B Line</v>
      </c>
      <c r="AE25" s="348" t="str">
        <f>IF(IF($AD25="","",IF(VLOOKUP($AD25,'RouteDetail&amp;ReductionPrioritySr'!$B$5:$AT$779,AE$1,FALSE)="","",VLOOKUP($AD25,'RouteDetail&amp;ReductionPrioritySr'!$B$5:$AT$779,AE$1,FALSE)))=0,"",IF($AD25="","",IF(VLOOKUP($AD25,'RouteDetail&amp;ReductionPrioritySr'!$B$5:$AT$779,AE$1,FALSE)="","",VLOOKUP($AD25,'RouteDetail&amp;ReductionPrioritySr'!$B$5:$AT$779,AE$1,FALSE))))</f>
        <v>Unchanged</v>
      </c>
      <c r="AF25" s="53" t="str">
        <f>IF(IF($AD25="","",IF(VLOOKUP($AD25,'RouteDetail&amp;ReductionPrioritySr'!$B$5:$AT$779,AF$1,FALSE)="","",VLOOKUP($AD25,'RouteDetail&amp;ReductionPrioritySr'!$B$5:$AT$779,AF$1,FALSE)))=0,"",IF($AD25="","",IF(VLOOKUP($AD25,'RouteDetail&amp;ReductionPrioritySr'!$B$5:$AT$779,AF$1,FALSE)="","",VLOOKUP($AD25,'RouteDetail&amp;ReductionPrioritySr'!$B$5:$AT$779,AF$1,FALSE))))</f>
        <v/>
      </c>
      <c r="AG25" s="358" t="str">
        <f>IF(IF($AD25="","",IF(VLOOKUP($AD25,'RouteDetail&amp;ReductionPrioritySr'!$B$5:$AT$779,AG$1,FALSE)="","",VLOOKUP($AD25,'RouteDetail&amp;ReductionPrioritySr'!$B$5:$AT$779,AG$1,FALSE)))=0,"",IF($AD25="","",IF(VLOOKUP($AD25,'RouteDetail&amp;ReductionPrioritySr'!$B$5:$AT$779,AG$1,FALSE)="","",VLOOKUP($AD25,'RouteDetail&amp;ReductionPrioritySr'!$B$5:$AT$779,AG$1,FALSE))))</f>
        <v>N/A</v>
      </c>
      <c r="AH25" s="400" t="str">
        <f>IF(IF($AD25="","",IF(VLOOKUP($AD25,'RouteDetail&amp;ReductionPrioritySr'!$B$5:$AT$779,AH$1,FALSE)="","",VLOOKUP($AD25,'RouteDetail&amp;ReductionPrioritySr'!$B$5:$AT$779,AH$1,FALSE)))=0,"",IF($AD25="","",IF(VLOOKUP($AD25,'RouteDetail&amp;ReductionPrioritySr'!$B$5:$AT$779,AH$1,FALSE)="","",VLOOKUP($AD25,'RouteDetail&amp;ReductionPrioritySr'!$B$5:$AT$779,AH$1,FALSE))))</f>
        <v>Unchanged</v>
      </c>
      <c r="AI25" s="348">
        <f>IF(IF($AD25="","",IF(VLOOKUP($AD25,'RouteDetail&amp;ReductionPrioritySr'!$B$5:$AT$779,AI$1,FALSE)="","",VLOOKUP($AD25,'RouteDetail&amp;ReductionPrioritySr'!$B$5:$AT$779,AI$1,FALSE)))=0,"",IF($AD25="","",IF(VLOOKUP($AD25,'RouteDetail&amp;ReductionPrioritySr'!$B$5:$AT$779,AI$1,FALSE)="","",VLOOKUP($AD25,'RouteDetail&amp;ReductionPrioritySr'!$B$5:$AT$779,AI$1,FALSE))))</f>
        <v>10</v>
      </c>
      <c r="AJ25" s="53">
        <f>IF(IF($AD25="","",IF(VLOOKUP($AD25,'RouteDetail&amp;ReductionPrioritySr'!$B$5:$AT$779,AJ$1,FALSE)="","",VLOOKUP($AD25,'RouteDetail&amp;ReductionPrioritySr'!$B$5:$AT$779,AJ$1,FALSE)))=0,"",IF($AD25="","",IF(VLOOKUP($AD25,'RouteDetail&amp;ReductionPrioritySr'!$B$5:$AT$779,AJ$1,FALSE)="","",VLOOKUP($AD25,'RouteDetail&amp;ReductionPrioritySr'!$B$5:$AT$779,AJ$1,FALSE))))</f>
        <v>15</v>
      </c>
      <c r="AK25" s="53" t="str">
        <f>IF(IF($AD25="","",IF(VLOOKUP($AD25,'RouteDetail&amp;ReductionPrioritySr'!$B$5:$AT$779,AK$1,FALSE)="","",VLOOKUP($AD25,'RouteDetail&amp;ReductionPrioritySr'!$B$5:$AT$779,AK$1,FALSE)))=0,"",IF($AD25="","",IF(VLOOKUP($AD25,'RouteDetail&amp;ReductionPrioritySr'!$B$5:$AT$779,AK$1,FALSE)="","",VLOOKUP($AD25,'RouteDetail&amp;ReductionPrioritySr'!$B$5:$AT$779,AK$1,FALSE))))</f>
        <v>15-30</v>
      </c>
      <c r="AL25" s="53">
        <f>IF(IF($AD25="","",IF(VLOOKUP($AD25,'RouteDetail&amp;ReductionPrioritySr'!$B$5:$AT$779,AL$1,FALSE)="","",VLOOKUP($AD25,'RouteDetail&amp;ReductionPrioritySr'!$B$5:$AT$779,AL$1,FALSE)))=0,"",IF($AD25="","",IF(VLOOKUP($AD25,'RouteDetail&amp;ReductionPrioritySr'!$B$5:$AT$779,AL$1,FALSE)="","",VLOOKUP($AD25,'RouteDetail&amp;ReductionPrioritySr'!$B$5:$AT$779,AL$1,FALSE))))</f>
        <v>15</v>
      </c>
      <c r="AM25" s="53">
        <f>IF(IF($AD25="","",IF(VLOOKUP($AD25,'RouteDetail&amp;ReductionPrioritySr'!$B$5:$AT$779,AM$1,FALSE)="","",VLOOKUP($AD25,'RouteDetail&amp;ReductionPrioritySr'!$B$5:$AT$779,AM$1,FALSE)))=0,"",IF($AD25="","",IF(VLOOKUP($AD25,'RouteDetail&amp;ReductionPrioritySr'!$B$5:$AT$779,AM$1,FALSE)="","",VLOOKUP($AD25,'RouteDetail&amp;ReductionPrioritySr'!$B$5:$AT$779,AM$1,FALSE))))</f>
        <v>15</v>
      </c>
      <c r="AN25" s="71" t="str">
        <f>IF(IF($AD25="","",IF(VLOOKUP($AD25,'RouteDetail&amp;ReductionPrioritySr'!$B$5:$AT$779,AN$1,FALSE)="","",VLOOKUP($AD25,'RouteDetail&amp;ReductionPrioritySr'!$B$5:$AT$779,AN$1,FALSE)))=0,"",IF($AD25="","",IF(VLOOKUP($AD25,'RouteDetail&amp;ReductionPrioritySr'!$B$5:$AT$779,AN$1,FALSE)="","",VLOOKUP($AD25,'RouteDetail&amp;ReductionPrioritySr'!$B$5:$AT$779,AN$1,FALSE))))</f>
        <v>Before 12:00 AM</v>
      </c>
      <c r="AO25" s="400" t="str">
        <f>IF(IF($AD25="","",IF(VLOOKUP($AD25,'RouteDetail&amp;ReductionPrioritySr'!$B$5:$AT$779,AO$1,FALSE)="","",VLOOKUP($AD25,'RouteDetail&amp;ReductionPrioritySr'!$B$5:$AT$779,AO$1,FALSE)))=0,"",IF($AD25="","",IF(VLOOKUP($AD25,'RouteDetail&amp;ReductionPrioritySr'!$B$5:$AT$779,AO$1,FALSE)="","",VLOOKUP($AD25,'RouteDetail&amp;ReductionPrioritySr'!$B$5:$AT$779,AO$1,FALSE))))</f>
        <v/>
      </c>
    </row>
    <row r="26" spans="1:41" ht="15" customHeight="1" x14ac:dyDescent="0.25">
      <c r="A26">
        <v>17</v>
      </c>
      <c r="B26" s="110">
        <f>IF(HLOOKUP($C$3,'Corridor by Jurisdiction'!$A$1:$AP$113,A26,FALSE)="","",HLOOKUP($C$3,'Corridor by Jurisdiction'!$A$1:$AP$113,A26,FALSE))</f>
        <v>16</v>
      </c>
      <c r="C26" s="56" t="str">
        <f>IF($B26="","",IF(VLOOKUP($B26,CorridorSummarySource!$C$3:$Y$260,Corridor_Summary!C$1,FALSE)="","",VLOOKUP($B26,CorridorSummarySource!$C$3:$Y$260,Corridor_Summary!C$1,FALSE)))</f>
        <v>Bellevue</v>
      </c>
      <c r="D26" s="53" t="str">
        <f>IF($B26="","",IF(VLOOKUP($B26,CorridorSummarySource!$C$3:$Y$260,Corridor_Summary!D$1,FALSE)="","",VLOOKUP($B26,CorridorSummarySource!$C$3:$Y$260,Corridor_Summary!D$1,FALSE)))</f>
        <v>Renton</v>
      </c>
      <c r="E26" s="53" t="str">
        <f>IF($B26="","",IF(VLOOKUP($B26,CorridorSummarySource!$C$3:$Y$260,Corridor_Summary!E$1,FALSE)="","",VLOOKUP($B26,CorridorSummarySource!$C$3:$Y$260,Corridor_Summary!E$1,FALSE)))</f>
        <v>Newcastle, Factoria</v>
      </c>
      <c r="F26" s="111">
        <f>IF($B26="","",IF(VLOOKUP($B26,CorridorSummarySource!$C$3:$Y$260,Corridor_Summary!F$1,FALSE)="","",VLOOKUP($B26,CorridorSummarySource!$C$3:$Y$260,Corridor_Summary!F$1,FALSE)))</f>
        <v>240</v>
      </c>
      <c r="G26" s="111">
        <f>IF($B26="","",IF(VLOOKUP($B26,CorridorSummarySource!$C$3:$Y$260,Corridor_Summary!G$1,FALSE)="","",VLOOKUP($B26,CorridorSummarySource!$C$3:$Y$260,Corridor_Summary!G$1,FALSE)))</f>
        <v>6</v>
      </c>
      <c r="H26" s="111">
        <f>IF($B26="","",IF(VLOOKUP($B26,CorridorSummarySource!$C$3:$Y$260,Corridor_Summary!H$1,FALSE)="","",VLOOKUP($B26,CorridorSummarySource!$C$3:$Y$260,Corridor_Summary!H$1,FALSE)))</f>
        <v>10</v>
      </c>
      <c r="I26" s="111">
        <f>IF($B26="","",IF(VLOOKUP($B26,CorridorSummarySource!$C$3:$Y$260,Corridor_Summary!I$1,FALSE)="","",VLOOKUP($B26,CorridorSummarySource!$C$3:$Y$260,Corridor_Summary!I$1,FALSE)))</f>
        <v>5</v>
      </c>
      <c r="J26" s="111">
        <f>IF($B26="","",IF(VLOOKUP($B26,CorridorSummarySource!$C$3:$Y$260,Corridor_Summary!J$1,FALSE)="","",VLOOKUP($B26,CorridorSummarySource!$C$3:$Y$260,Corridor_Summary!J$1,FALSE)))</f>
        <v>21</v>
      </c>
      <c r="K26" s="112" t="str">
        <f>IF($B26="","",IF(VLOOKUP($B26,CorridorSummarySource!$C$3:$Y$260,Corridor_Summary!K$1,FALSE)="","",VLOOKUP($B26,CorridorSummarySource!$C$3:$Y$260,Corridor_Summary!K$1,FALSE)))</f>
        <v/>
      </c>
      <c r="L26" t="str">
        <f>IF($B26="","",IF(VLOOKUP($B26,CorridorSummarySource!$C$3:$Y$260,Corridor_Summary!L$1,FALSE)="","",VLOOKUP($B26,CorridorSummarySource!$C$3:$Y$260,Corridor_Summary!L$1,FALSE)))</f>
        <v/>
      </c>
      <c r="M26" s="110">
        <f>IF($B26="","",IF(VLOOKUP($B26,CorridorSummarySource!$C$3:$Y$260,Corridor_Summary!M$1,FALSE)="","",VLOOKUP($B26,CorridorSummarySource!$C$3:$Y$260,Corridor_Summary!M$1,FALSE)))</f>
        <v>15</v>
      </c>
      <c r="N26" s="111">
        <f>IF($B26="","",IF(VLOOKUP($B26,CorridorSummarySource!$C$3:$Y$260,Corridor_Summary!N$1,FALSE)="","",VLOOKUP($B26,CorridorSummarySource!$C$3:$Y$260,Corridor_Summary!N$1,FALSE)))</f>
        <v>30</v>
      </c>
      <c r="O26" s="112">
        <f>IF($B26="","",IF(VLOOKUP($B26,CorridorSummarySource!$C$3:$Y$260,Corridor_Summary!O$1,FALSE)="","",VLOOKUP($B26,CorridorSummarySource!$C$3:$Y$260,Corridor_Summary!O$1,FALSE)))</f>
        <v>30</v>
      </c>
      <c r="P26" s="21" t="str">
        <f>IF($B26="","",IF(VLOOKUP($B26,CorridorSummarySource!$C$3:$Y$260,Corridor_Summary!P$1,FALSE)="","",VLOOKUP($B26,CorridorSummarySource!$C$3:$Y$260,Corridor_Summary!P$1,FALSE)))</f>
        <v/>
      </c>
      <c r="Q26" s="110">
        <f>IF($B26="","",IF(VLOOKUP($B26,CorridorSummarySource!$C$3:$Y$260,Corridor_Summary!Q$1,FALSE)="","",VLOOKUP($B26,CorridorSummarySource!$C$3:$Y$260,Corridor_Summary!Q$1,FALSE)))</f>
        <v>0</v>
      </c>
      <c r="R26" s="111">
        <f>IF($B26="","",IF(VLOOKUP($B26,CorridorSummarySource!$C$3:$Y$260,Corridor_Summary!R$1,FALSE)="","",VLOOKUP($B26,CorridorSummarySource!$C$3:$Y$260,Corridor_Summary!R$1,FALSE)))</f>
        <v>0</v>
      </c>
      <c r="S26" s="112">
        <f>IF($B26="","",IF(VLOOKUP($B26,CorridorSummarySource!$C$3:$Y$260,Corridor_Summary!S$1,FALSE)="","",VLOOKUP($B26,CorridorSummarySource!$C$3:$Y$260,Corridor_Summary!S$1,FALSE)))</f>
        <v>0</v>
      </c>
      <c r="T26" s="21" t="str">
        <f>IF($B26="","",IF(VLOOKUP($B26,CorridorSummarySource!$C$3:$Y$260,Corridor_Summary!T$1,FALSE)="","",VLOOKUP($B26,CorridorSummarySource!$C$3:$Y$260,Corridor_Summary!T$1,FALSE)))</f>
        <v/>
      </c>
      <c r="U26" s="125">
        <f>IF($B26="","",IF(VLOOKUP($B26,CorridorSummarySource!$C$3:$Y$260,Corridor_Summary!U$1,FALSE)="","",VLOOKUP($B26,CorridorSummarySource!$C$3:$Y$260,Corridor_Summary!U$1,FALSE)))</f>
        <v>15</v>
      </c>
      <c r="V26" s="126">
        <f>IF($B26="","",IF(VLOOKUP($B26,CorridorSummarySource!$C$3:$Y$260,Corridor_Summary!V$1,FALSE)="","",VLOOKUP($B26,CorridorSummarySource!$C$3:$Y$260,Corridor_Summary!V$1,FALSE)))</f>
        <v>30</v>
      </c>
      <c r="W26" s="126">
        <f>IF($B26="","",IF(VLOOKUP($B26,CorridorSummarySource!$C$3:$Y$260,Corridor_Summary!W$1,FALSE)="","",VLOOKUP($B26,CorridorSummarySource!$C$3:$Y$260,Corridor_Summary!W$1,FALSE)))</f>
        <v>30</v>
      </c>
      <c r="X26" s="112" t="str">
        <f>IF($B26="","",IF(VLOOKUP($B26,CorridorSummarySource!$C$3:$Y$260,Corridor_Summary!X$1,FALSE)="","",VLOOKUP($B26,CorridorSummarySource!$C$3:$Y$260,Corridor_Summary!X$1,FALSE)))</f>
        <v>Frequent</v>
      </c>
      <c r="Z26">
        <f>IF(B26="","",VLOOKUP($B26,'Corridors Over-Under'!$A$3:$D$115,Z$1,FALSE))</f>
        <v>-1</v>
      </c>
      <c r="AA26">
        <f>IF(C26="","",VLOOKUP($B26,'Corridors Over-Under'!$A$3:$D$115,AA$1,FALSE))</f>
        <v>0</v>
      </c>
      <c r="AB26">
        <f>IF(D26="","",VLOOKUP($B26,'Corridors Over-Under'!$A$3:$D$115,AB$1,FALSE))</f>
        <v>0</v>
      </c>
      <c r="AD26" s="172">
        <f>IF(F26="","",VLOOKUP(F26,'Corridor_MajorRoute&amp;RouteLookup'!$A$2:$B$113,2,FALSE))</f>
        <v>240</v>
      </c>
      <c r="AE26" s="348" t="str">
        <f>IF(IF($AD26="","",IF(VLOOKUP($AD26,'RouteDetail&amp;ReductionPrioritySr'!$B$5:$AT$779,AE$1,FALSE)="","",VLOOKUP($AD26,'RouteDetail&amp;ReductionPrioritySr'!$B$5:$AT$779,AE$1,FALSE)))=0,"",IF($AD26="","",IF(VLOOKUP($AD26,'RouteDetail&amp;ReductionPrioritySr'!$B$5:$AT$779,AE$1,FALSE)="","",VLOOKUP($AD26,'RouteDetail&amp;ReductionPrioritySr'!$B$5:$AT$779,AE$1,FALSE))))</f>
        <v>Revised</v>
      </c>
      <c r="AF26" s="53" t="str">
        <f>IF(IF($AD26="","",IF(VLOOKUP($AD26,'RouteDetail&amp;ReductionPrioritySr'!$B$5:$AT$779,AF$1,FALSE)="","",VLOOKUP($AD26,'RouteDetail&amp;ReductionPrioritySr'!$B$5:$AT$779,AF$1,FALSE)))=0,"",IF($AD26="","",IF(VLOOKUP($AD26,'RouteDetail&amp;ReductionPrioritySr'!$B$5:$AT$779,AF$1,FALSE)="","",VLOOKUP($AD26,'RouteDetail&amp;ReductionPrioritySr'!$B$5:$AT$779,AF$1,FALSE))))</f>
        <v>Low performing</v>
      </c>
      <c r="AG26" s="358">
        <f>IF(IF($AD26="","",IF(VLOOKUP($AD26,'RouteDetail&amp;ReductionPrioritySr'!$B$5:$AT$779,AG$1,FALSE)="","",VLOOKUP($AD26,'RouteDetail&amp;ReductionPrioritySr'!$B$5:$AT$779,AG$1,FALSE)))=0,"",IF($AD26="","",IF(VLOOKUP($AD26,'RouteDetail&amp;ReductionPrioritySr'!$B$5:$AT$779,AG$1,FALSE)="","",VLOOKUP($AD26,'RouteDetail&amp;ReductionPrioritySr'!$B$5:$AT$779,AG$1,FALSE))))</f>
        <v>42248</v>
      </c>
      <c r="AH26" s="400" t="str">
        <f>IF(IF($AD26="","",IF(VLOOKUP($AD26,'RouteDetail&amp;ReductionPrioritySr'!$B$5:$AT$779,AH$1,FALSE)="","",VLOOKUP($AD26,'RouteDetail&amp;ReductionPrioritySr'!$B$5:$AT$779,AH$1,FALSE)))=0,"",IF($AD26="","",IF(VLOOKUP($AD26,'RouteDetail&amp;ReductionPrioritySr'!$B$5:$AT$779,AH$1,FALSE)="","",VLOOKUP($AD26,'RouteDetail&amp;ReductionPrioritySr'!$B$5:$AT$779,AH$1,FALSE))))</f>
        <v>End service earlier.</v>
      </c>
      <c r="AI26" s="348">
        <f>IF(IF($AD26="","",IF(VLOOKUP($AD26,'RouteDetail&amp;ReductionPrioritySr'!$B$5:$AT$779,AI$1,FALSE)="","",VLOOKUP($AD26,'RouteDetail&amp;ReductionPrioritySr'!$B$5:$AT$779,AI$1,FALSE)))=0,"",IF($AD26="","",IF(VLOOKUP($AD26,'RouteDetail&amp;ReductionPrioritySr'!$B$5:$AT$779,AI$1,FALSE)="","",VLOOKUP($AD26,'RouteDetail&amp;ReductionPrioritySr'!$B$5:$AT$779,AI$1,FALSE))))</f>
        <v>30</v>
      </c>
      <c r="AJ26" s="53">
        <f>IF(IF($AD26="","",IF(VLOOKUP($AD26,'RouteDetail&amp;ReductionPrioritySr'!$B$5:$AT$779,AJ$1,FALSE)="","",VLOOKUP($AD26,'RouteDetail&amp;ReductionPrioritySr'!$B$5:$AT$779,AJ$1,FALSE)))=0,"",IF($AD26="","",IF(VLOOKUP($AD26,'RouteDetail&amp;ReductionPrioritySr'!$B$5:$AT$779,AJ$1,FALSE)="","",VLOOKUP($AD26,'RouteDetail&amp;ReductionPrioritySr'!$B$5:$AT$779,AJ$1,FALSE))))</f>
        <v>30</v>
      </c>
      <c r="AK26" s="53">
        <f>IF(IF($AD26="","",IF(VLOOKUP($AD26,'RouteDetail&amp;ReductionPrioritySr'!$B$5:$AT$779,AK$1,FALSE)="","",VLOOKUP($AD26,'RouteDetail&amp;ReductionPrioritySr'!$B$5:$AT$779,AK$1,FALSE)))=0,"",IF($AD26="","",IF(VLOOKUP($AD26,'RouteDetail&amp;ReductionPrioritySr'!$B$5:$AT$779,AK$1,FALSE)="","",VLOOKUP($AD26,'RouteDetail&amp;ReductionPrioritySr'!$B$5:$AT$779,AK$1,FALSE))))</f>
        <v>60</v>
      </c>
      <c r="AL26" s="53">
        <f>IF(IF($AD26="","",IF(VLOOKUP($AD26,'RouteDetail&amp;ReductionPrioritySr'!$B$5:$AT$779,AL$1,FALSE)="","",VLOOKUP($AD26,'RouteDetail&amp;ReductionPrioritySr'!$B$5:$AT$779,AL$1,FALSE)))=0,"",IF($AD26="","",IF(VLOOKUP($AD26,'RouteDetail&amp;ReductionPrioritySr'!$B$5:$AT$779,AL$1,FALSE)="","",VLOOKUP($AD26,'RouteDetail&amp;ReductionPrioritySr'!$B$5:$AT$779,AL$1,FALSE))))</f>
        <v>30</v>
      </c>
      <c r="AM26" s="53">
        <f>IF(IF($AD26="","",IF(VLOOKUP($AD26,'RouteDetail&amp;ReductionPrioritySr'!$B$5:$AT$779,AM$1,FALSE)="","",VLOOKUP($AD26,'RouteDetail&amp;ReductionPrioritySr'!$B$5:$AT$779,AM$1,FALSE)))=0,"",IF($AD26="","",IF(VLOOKUP($AD26,'RouteDetail&amp;ReductionPrioritySr'!$B$5:$AT$779,AM$1,FALSE)="","",VLOOKUP($AD26,'RouteDetail&amp;ReductionPrioritySr'!$B$5:$AT$779,AM$1,FALSE))))</f>
        <v>60</v>
      </c>
      <c r="AN26" s="71" t="str">
        <f>IF(IF($AD26="","",IF(VLOOKUP($AD26,'RouteDetail&amp;ReductionPrioritySr'!$B$5:$AT$779,AN$1,FALSE)="","",VLOOKUP($AD26,'RouteDetail&amp;ReductionPrioritySr'!$B$5:$AT$779,AN$1,FALSE)))=0,"",IF($AD26="","",IF(VLOOKUP($AD26,'RouteDetail&amp;ReductionPrioritySr'!$B$5:$AT$779,AN$1,FALSE)="","",VLOOKUP($AD26,'RouteDetail&amp;ReductionPrioritySr'!$B$5:$AT$779,AN$1,FALSE))))</f>
        <v>Before 9:00 PM</v>
      </c>
      <c r="AO26" s="400" t="str">
        <f>IF(IF($AD26="","",IF(VLOOKUP($AD26,'RouteDetail&amp;ReductionPrioritySr'!$B$5:$AT$779,AO$1,FALSE)="","",VLOOKUP($AD26,'RouteDetail&amp;ReductionPrioritySr'!$B$5:$AT$779,AO$1,FALSE)))=0,"",IF($AD26="","",IF(VLOOKUP($AD26,'RouteDetail&amp;ReductionPrioritySr'!$B$5:$AT$779,AO$1,FALSE)="","",VLOOKUP($AD26,'RouteDetail&amp;ReductionPrioritySr'!$B$5:$AT$779,AO$1,FALSE))))</f>
        <v/>
      </c>
    </row>
    <row r="27" spans="1:41" ht="15" customHeight="1" x14ac:dyDescent="0.25">
      <c r="A27">
        <v>18</v>
      </c>
      <c r="B27" s="110">
        <f>IF(HLOOKUP($C$3,'Corridor by Jurisdiction'!$A$1:$AP$113,A27,FALSE)="","",HLOOKUP($C$3,'Corridor by Jurisdiction'!$A$1:$AP$113,A27,FALSE))</f>
        <v>17</v>
      </c>
      <c r="C27" s="56" t="str">
        <f>IF($B27="","",IF(VLOOKUP($B27,CorridorSummarySource!$C$3:$Y$260,Corridor_Summary!C$1,FALSE)="","",VLOOKUP($B27,CorridorSummarySource!$C$3:$Y$260,Corridor_Summary!C$1,FALSE)))</f>
        <v>Burien</v>
      </c>
      <c r="D27" s="53" t="str">
        <f>IF($B27="","",IF(VLOOKUP($B27,CorridorSummarySource!$C$3:$Y$260,Corridor_Summary!D$1,FALSE)="","",VLOOKUP($B27,CorridorSummarySource!$C$3:$Y$260,Corridor_Summary!D$1,FALSE)))</f>
        <v>Seattle CBD</v>
      </c>
      <c r="E27" s="53" t="str">
        <f>IF($B27="","",IF(VLOOKUP($B27,CorridorSummarySource!$C$3:$Y$260,Corridor_Summary!E$1,FALSE)="","",VLOOKUP($B27,CorridorSummarySource!$C$3:$Y$260,Corridor_Summary!E$1,FALSE)))</f>
        <v>Delridge, Ambaum</v>
      </c>
      <c r="F27" s="111">
        <f>IF($B27="","",IF(VLOOKUP($B27,CorridorSummarySource!$C$3:$Y$260,Corridor_Summary!F$1,FALSE)="","",VLOOKUP($B27,CorridorSummarySource!$C$3:$Y$260,Corridor_Summary!F$1,FALSE)))</f>
        <v>120</v>
      </c>
      <c r="G27" s="111">
        <f>IF($B27="","",IF(VLOOKUP($B27,CorridorSummarySource!$C$3:$Y$260,Corridor_Summary!G$1,FALSE)="","",VLOOKUP($B27,CorridorSummarySource!$C$3:$Y$260,Corridor_Summary!G$1,FALSE)))</f>
        <v>10</v>
      </c>
      <c r="H27" s="111">
        <f>IF($B27="","",IF(VLOOKUP($B27,CorridorSummarySource!$C$3:$Y$260,Corridor_Summary!H$1,FALSE)="","",VLOOKUP($B27,CorridorSummarySource!$C$3:$Y$260,Corridor_Summary!H$1,FALSE)))</f>
        <v>10</v>
      </c>
      <c r="I27" s="111">
        <f>IF($B27="","",IF(VLOOKUP($B27,CorridorSummarySource!$C$3:$Y$260,Corridor_Summary!I$1,FALSE)="","",VLOOKUP($B27,CorridorSummarySource!$C$3:$Y$260,Corridor_Summary!I$1,FALSE)))</f>
        <v>10</v>
      </c>
      <c r="J27" s="111">
        <f>IF($B27="","",IF(VLOOKUP($B27,CorridorSummarySource!$C$3:$Y$260,Corridor_Summary!J$1,FALSE)="","",VLOOKUP($B27,CorridorSummarySource!$C$3:$Y$260,Corridor_Summary!J$1,FALSE)))</f>
        <v>30</v>
      </c>
      <c r="K27" s="112" t="str">
        <f>IF($B27="","",IF(VLOOKUP($B27,CorridorSummarySource!$C$3:$Y$260,Corridor_Summary!K$1,FALSE)="","",VLOOKUP($B27,CorridorSummarySource!$C$3:$Y$260,Corridor_Summary!K$1,FALSE)))</f>
        <v/>
      </c>
      <c r="L27" t="str">
        <f>IF($B27="","",IF(VLOOKUP($B27,CorridorSummarySource!$C$3:$Y$260,Corridor_Summary!L$1,FALSE)="","",VLOOKUP($B27,CorridorSummarySource!$C$3:$Y$260,Corridor_Summary!L$1,FALSE)))</f>
        <v/>
      </c>
      <c r="M27" s="110">
        <f>IF($B27="","",IF(VLOOKUP($B27,CorridorSummarySource!$C$3:$Y$260,Corridor_Summary!M$1,FALSE)="","",VLOOKUP($B27,CorridorSummarySource!$C$3:$Y$260,Corridor_Summary!M$1,FALSE)))</f>
        <v>15</v>
      </c>
      <c r="N27" s="111">
        <f>IF($B27="","",IF(VLOOKUP($B27,CorridorSummarySource!$C$3:$Y$260,Corridor_Summary!N$1,FALSE)="","",VLOOKUP($B27,CorridorSummarySource!$C$3:$Y$260,Corridor_Summary!N$1,FALSE)))</f>
        <v>15</v>
      </c>
      <c r="O27" s="112">
        <f>IF($B27="","",IF(VLOOKUP($B27,CorridorSummarySource!$C$3:$Y$260,Corridor_Summary!O$1,FALSE)="","",VLOOKUP($B27,CorridorSummarySource!$C$3:$Y$260,Corridor_Summary!O$1,FALSE)))</f>
        <v>30</v>
      </c>
      <c r="P27" s="21" t="str">
        <f>IF($B27="","",IF(VLOOKUP($B27,CorridorSummarySource!$C$3:$Y$260,Corridor_Summary!P$1,FALSE)="","",VLOOKUP($B27,CorridorSummarySource!$C$3:$Y$260,Corridor_Summary!P$1,FALSE)))</f>
        <v/>
      </c>
      <c r="Q27" s="110">
        <f>IF($B27="","",IF(VLOOKUP($B27,CorridorSummarySource!$C$3:$Y$260,Corridor_Summary!Q$1,FALSE)="","",VLOOKUP($B27,CorridorSummarySource!$C$3:$Y$260,Corridor_Summary!Q$1,FALSE)))</f>
        <v>2</v>
      </c>
      <c r="R27" s="111">
        <f>IF($B27="","",IF(VLOOKUP($B27,CorridorSummarySource!$C$3:$Y$260,Corridor_Summary!R$1,FALSE)="","",VLOOKUP($B27,CorridorSummarySource!$C$3:$Y$260,Corridor_Summary!R$1,FALSE)))</f>
        <v>0</v>
      </c>
      <c r="S27" s="112">
        <f>IF($B27="","",IF(VLOOKUP($B27,CorridorSummarySource!$C$3:$Y$260,Corridor_Summary!S$1,FALSE)="","",VLOOKUP($B27,CorridorSummarySource!$C$3:$Y$260,Corridor_Summary!S$1,FALSE)))</f>
        <v>0</v>
      </c>
      <c r="T27" s="21" t="str">
        <f>IF($B27="","",IF(VLOOKUP($B27,CorridorSummarySource!$C$3:$Y$260,Corridor_Summary!T$1,FALSE)="","",VLOOKUP($B27,CorridorSummarySource!$C$3:$Y$260,Corridor_Summary!T$1,FALSE)))</f>
        <v/>
      </c>
      <c r="U27" s="125" t="str">
        <f>IF($B27="","",IF(VLOOKUP($B27,CorridorSummarySource!$C$3:$Y$260,Corridor_Summary!U$1,FALSE)="","",VLOOKUP($B27,CorridorSummarySource!$C$3:$Y$260,Corridor_Summary!U$1,FALSE)))</f>
        <v>&lt; 15</v>
      </c>
      <c r="V27" s="126">
        <f>IF($B27="","",IF(VLOOKUP($B27,CorridorSummarySource!$C$3:$Y$260,Corridor_Summary!V$1,FALSE)="","",VLOOKUP($B27,CorridorSummarySource!$C$3:$Y$260,Corridor_Summary!V$1,FALSE)))</f>
        <v>15</v>
      </c>
      <c r="W27" s="126">
        <f>IF($B27="","",IF(VLOOKUP($B27,CorridorSummarySource!$C$3:$Y$260,Corridor_Summary!W$1,FALSE)="","",VLOOKUP($B27,CorridorSummarySource!$C$3:$Y$260,Corridor_Summary!W$1,FALSE)))</f>
        <v>30</v>
      </c>
      <c r="X27" s="112" t="str">
        <f>IF($B27="","",IF(VLOOKUP($B27,CorridorSummarySource!$C$3:$Y$260,Corridor_Summary!X$1,FALSE)="","",VLOOKUP($B27,CorridorSummarySource!$C$3:$Y$260,Corridor_Summary!X$1,FALSE)))</f>
        <v>Very Frequent</v>
      </c>
      <c r="Z27">
        <f>IF(B27="","",VLOOKUP($B27,'Corridors Over-Under'!$A$3:$D$115,Z$1,FALSE))</f>
        <v>0</v>
      </c>
      <c r="AA27">
        <f>IF(C27="","",VLOOKUP($B27,'Corridors Over-Under'!$A$3:$D$115,AA$1,FALSE))</f>
        <v>0</v>
      </c>
      <c r="AB27">
        <f>IF(D27="","",VLOOKUP($B27,'Corridors Over-Under'!$A$3:$D$115,AB$1,FALSE))</f>
        <v>0</v>
      </c>
      <c r="AD27" s="172">
        <f>IF(F27="","",VLOOKUP(F27,'Corridor_MajorRoute&amp;RouteLookup'!$A$2:$B$113,2,FALSE))</f>
        <v>120</v>
      </c>
      <c r="AE27" s="348" t="str">
        <f>IF(IF($AD27="","",IF(VLOOKUP($AD27,'RouteDetail&amp;ReductionPrioritySr'!$B$5:$AT$779,AE$1,FALSE)="","",VLOOKUP($AD27,'RouteDetail&amp;ReductionPrioritySr'!$B$5:$AT$779,AE$1,FALSE)))=0,"",IF($AD27="","",IF(VLOOKUP($AD27,'RouteDetail&amp;ReductionPrioritySr'!$B$5:$AT$779,AE$1,FALSE)="","",VLOOKUP($AD27,'RouteDetail&amp;ReductionPrioritySr'!$B$5:$AT$779,AE$1,FALSE))))</f>
        <v>Unchanged</v>
      </c>
      <c r="AF27" s="53" t="str">
        <f>IF(IF($AD27="","",IF(VLOOKUP($AD27,'RouteDetail&amp;ReductionPrioritySr'!$B$5:$AT$779,AF$1,FALSE)="","",VLOOKUP($AD27,'RouteDetail&amp;ReductionPrioritySr'!$B$5:$AT$779,AF$1,FALSE)))=0,"",IF($AD27="","",IF(VLOOKUP($AD27,'RouteDetail&amp;ReductionPrioritySr'!$B$5:$AT$779,AF$1,FALSE)="","",VLOOKUP($AD27,'RouteDetail&amp;ReductionPrioritySr'!$B$5:$AT$779,AF$1,FALSE))))</f>
        <v/>
      </c>
      <c r="AG27" s="358" t="str">
        <f>IF(IF($AD27="","",IF(VLOOKUP($AD27,'RouteDetail&amp;ReductionPrioritySr'!$B$5:$AT$779,AG$1,FALSE)="","",VLOOKUP($AD27,'RouteDetail&amp;ReductionPrioritySr'!$B$5:$AT$779,AG$1,FALSE)))=0,"",IF($AD27="","",IF(VLOOKUP($AD27,'RouteDetail&amp;ReductionPrioritySr'!$B$5:$AT$779,AG$1,FALSE)="","",VLOOKUP($AD27,'RouteDetail&amp;ReductionPrioritySr'!$B$5:$AT$779,AG$1,FALSE))))</f>
        <v>N/A</v>
      </c>
      <c r="AH27" s="400" t="str">
        <f>IF(IF($AD27="","",IF(VLOOKUP($AD27,'RouteDetail&amp;ReductionPrioritySr'!$B$5:$AT$779,AH$1,FALSE)="","",VLOOKUP($AD27,'RouteDetail&amp;ReductionPrioritySr'!$B$5:$AT$779,AH$1,FALSE)))=0,"",IF($AD27="","",IF(VLOOKUP($AD27,'RouteDetail&amp;ReductionPrioritySr'!$B$5:$AT$779,AH$1,FALSE)="","",VLOOKUP($AD27,'RouteDetail&amp;ReductionPrioritySr'!$B$5:$AT$779,AH$1,FALSE))))</f>
        <v>Unchanged</v>
      </c>
      <c r="AI27" s="348">
        <f>IF(IF($AD27="","",IF(VLOOKUP($AD27,'RouteDetail&amp;ReductionPrioritySr'!$B$5:$AT$779,AI$1,FALSE)="","",VLOOKUP($AD27,'RouteDetail&amp;ReductionPrioritySr'!$B$5:$AT$779,AI$1,FALSE)))=0,"",IF($AD27="","",IF(VLOOKUP($AD27,'RouteDetail&amp;ReductionPrioritySr'!$B$5:$AT$779,AI$1,FALSE)="","",VLOOKUP($AD27,'RouteDetail&amp;ReductionPrioritySr'!$B$5:$AT$779,AI$1,FALSE))))</f>
        <v>10</v>
      </c>
      <c r="AJ27" s="53">
        <f>IF(IF($AD27="","",IF(VLOOKUP($AD27,'RouteDetail&amp;ReductionPrioritySr'!$B$5:$AT$779,AJ$1,FALSE)="","",VLOOKUP($AD27,'RouteDetail&amp;ReductionPrioritySr'!$B$5:$AT$779,AJ$1,FALSE)))=0,"",IF($AD27="","",IF(VLOOKUP($AD27,'RouteDetail&amp;ReductionPrioritySr'!$B$5:$AT$779,AJ$1,FALSE)="","",VLOOKUP($AD27,'RouteDetail&amp;ReductionPrioritySr'!$B$5:$AT$779,AJ$1,FALSE))))</f>
        <v>15</v>
      </c>
      <c r="AK27" s="53" t="str">
        <f>IF(IF($AD27="","",IF(VLOOKUP($AD27,'RouteDetail&amp;ReductionPrioritySr'!$B$5:$AT$779,AK$1,FALSE)="","",VLOOKUP($AD27,'RouteDetail&amp;ReductionPrioritySr'!$B$5:$AT$779,AK$1,FALSE)))=0,"",IF($AD27="","",IF(VLOOKUP($AD27,'RouteDetail&amp;ReductionPrioritySr'!$B$5:$AT$779,AK$1,FALSE)="","",VLOOKUP($AD27,'RouteDetail&amp;ReductionPrioritySr'!$B$5:$AT$779,AK$1,FALSE))))</f>
        <v>30-60</v>
      </c>
      <c r="AL27" s="53">
        <f>IF(IF($AD27="","",IF(VLOOKUP($AD27,'RouteDetail&amp;ReductionPrioritySr'!$B$5:$AT$779,AL$1,FALSE)="","",VLOOKUP($AD27,'RouteDetail&amp;ReductionPrioritySr'!$B$5:$AT$779,AL$1,FALSE)))=0,"",IF($AD27="","",IF(VLOOKUP($AD27,'RouteDetail&amp;ReductionPrioritySr'!$B$5:$AT$779,AL$1,FALSE)="","",VLOOKUP($AD27,'RouteDetail&amp;ReductionPrioritySr'!$B$5:$AT$779,AL$1,FALSE))))</f>
        <v>15</v>
      </c>
      <c r="AM27" s="53">
        <f>IF(IF($AD27="","",IF(VLOOKUP($AD27,'RouteDetail&amp;ReductionPrioritySr'!$B$5:$AT$779,AM$1,FALSE)="","",VLOOKUP($AD27,'RouteDetail&amp;ReductionPrioritySr'!$B$5:$AT$779,AM$1,FALSE)))=0,"",IF($AD27="","",IF(VLOOKUP($AD27,'RouteDetail&amp;ReductionPrioritySr'!$B$5:$AT$779,AM$1,FALSE)="","",VLOOKUP($AD27,'RouteDetail&amp;ReductionPrioritySr'!$B$5:$AT$779,AM$1,FALSE))))</f>
        <v>30</v>
      </c>
      <c r="AN27" s="71" t="str">
        <f>IF(IF($AD27="","",IF(VLOOKUP($AD27,'RouteDetail&amp;ReductionPrioritySr'!$B$5:$AT$779,AN$1,FALSE)="","",VLOOKUP($AD27,'RouteDetail&amp;ReductionPrioritySr'!$B$5:$AT$779,AN$1,FALSE)))=0,"",IF($AD27="","",IF(VLOOKUP($AD27,'RouteDetail&amp;ReductionPrioritySr'!$B$5:$AT$779,AN$1,FALSE)="","",VLOOKUP($AD27,'RouteDetail&amp;ReductionPrioritySr'!$B$5:$AT$779,AN$1,FALSE))))</f>
        <v>Before 2:00 AM</v>
      </c>
      <c r="AO27" s="400" t="str">
        <f>IF(IF($AD27="","",IF(VLOOKUP($AD27,'RouteDetail&amp;ReductionPrioritySr'!$B$5:$AT$779,AO$1,FALSE)="","",VLOOKUP($AD27,'RouteDetail&amp;ReductionPrioritySr'!$B$5:$AT$779,AO$1,FALSE)))=0,"",IF($AD27="","",IF(VLOOKUP($AD27,'RouteDetail&amp;ReductionPrioritySr'!$B$5:$AT$779,AO$1,FALSE)="","",VLOOKUP($AD27,'RouteDetail&amp;ReductionPrioritySr'!$B$5:$AT$779,AO$1,FALSE))))</f>
        <v/>
      </c>
    </row>
    <row r="28" spans="1:41" ht="15" customHeight="1" x14ac:dyDescent="0.25">
      <c r="A28">
        <v>19</v>
      </c>
      <c r="B28" s="110">
        <f>IF(HLOOKUP($C$3,'Corridor by Jurisdiction'!$A$1:$AP$113,A28,FALSE)="","",HLOOKUP($C$3,'Corridor by Jurisdiction'!$A$1:$AP$113,A28,FALSE))</f>
        <v>18</v>
      </c>
      <c r="C28" s="56" t="str">
        <f>IF($B28="","",IF(VLOOKUP($B28,CorridorSummarySource!$C$3:$Y$260,Corridor_Summary!C$1,FALSE)="","",VLOOKUP($B28,CorridorSummarySource!$C$3:$Y$260,Corridor_Summary!C$1,FALSE)))</f>
        <v>Burien</v>
      </c>
      <c r="D28" s="53" t="str">
        <f>IF($B28="","",IF(VLOOKUP($B28,CorridorSummarySource!$C$3:$Y$260,Corridor_Summary!D$1,FALSE)="","",VLOOKUP($B28,CorridorSummarySource!$C$3:$Y$260,Corridor_Summary!D$1,FALSE)))</f>
        <v>Seattle CBD</v>
      </c>
      <c r="E28" s="53" t="str">
        <f>IF($B28="","",IF(VLOOKUP($B28,CorridorSummarySource!$C$3:$Y$260,Corridor_Summary!E$1,FALSE)="","",VLOOKUP($B28,CorridorSummarySource!$C$3:$Y$260,Corridor_Summary!E$1,FALSE)))</f>
        <v>1st Ave S, South Park, Airport Wy</v>
      </c>
      <c r="F28" s="111">
        <f>IF($B28="","",IF(VLOOKUP($B28,CorridorSummarySource!$C$3:$Y$260,Corridor_Summary!F$1,FALSE)="","",VLOOKUP($B28,CorridorSummarySource!$C$3:$Y$260,Corridor_Summary!F$1,FALSE)))</f>
        <v>131</v>
      </c>
      <c r="G28" s="111">
        <f>IF($B28="","",IF(VLOOKUP($B28,CorridorSummarySource!$C$3:$Y$260,Corridor_Summary!G$1,FALSE)="","",VLOOKUP($B28,CorridorSummarySource!$C$3:$Y$260,Corridor_Summary!G$1,FALSE)))</f>
        <v>12</v>
      </c>
      <c r="H28" s="111">
        <f>IF($B28="","",IF(VLOOKUP($B28,CorridorSummarySource!$C$3:$Y$260,Corridor_Summary!H$1,FALSE)="","",VLOOKUP($B28,CorridorSummarySource!$C$3:$Y$260,Corridor_Summary!H$1,FALSE)))</f>
        <v>10</v>
      </c>
      <c r="I28" s="111">
        <f>IF($B28="","",IF(VLOOKUP($B28,CorridorSummarySource!$C$3:$Y$260,Corridor_Summary!I$1,FALSE)="","",VLOOKUP($B28,CorridorSummarySource!$C$3:$Y$260,Corridor_Summary!I$1,FALSE)))</f>
        <v>5</v>
      </c>
      <c r="J28" s="111">
        <f>IF($B28="","",IF(VLOOKUP($B28,CorridorSummarySource!$C$3:$Y$260,Corridor_Summary!J$1,FALSE)="","",VLOOKUP($B28,CorridorSummarySource!$C$3:$Y$260,Corridor_Summary!J$1,FALSE)))</f>
        <v>27</v>
      </c>
      <c r="K28" s="112" t="str">
        <f>IF($B28="","",IF(VLOOKUP($B28,CorridorSummarySource!$C$3:$Y$260,Corridor_Summary!K$1,FALSE)="","",VLOOKUP($B28,CorridorSummarySource!$C$3:$Y$260,Corridor_Summary!K$1,FALSE)))</f>
        <v/>
      </c>
      <c r="L28" t="str">
        <f>IF($B28="","",IF(VLOOKUP($B28,CorridorSummarySource!$C$3:$Y$260,Corridor_Summary!L$1,FALSE)="","",VLOOKUP($B28,CorridorSummarySource!$C$3:$Y$260,Corridor_Summary!L$1,FALSE)))</f>
        <v/>
      </c>
      <c r="M28" s="110">
        <f>IF($B28="","",IF(VLOOKUP($B28,CorridorSummarySource!$C$3:$Y$260,Corridor_Summary!M$1,FALSE)="","",VLOOKUP($B28,CorridorSummarySource!$C$3:$Y$260,Corridor_Summary!M$1,FALSE)))</f>
        <v>15</v>
      </c>
      <c r="N28" s="111">
        <f>IF($B28="","",IF(VLOOKUP($B28,CorridorSummarySource!$C$3:$Y$260,Corridor_Summary!N$1,FALSE)="","",VLOOKUP($B28,CorridorSummarySource!$C$3:$Y$260,Corridor_Summary!N$1,FALSE)))</f>
        <v>15</v>
      </c>
      <c r="O28" s="112">
        <f>IF($B28="","",IF(VLOOKUP($B28,CorridorSummarySource!$C$3:$Y$260,Corridor_Summary!O$1,FALSE)="","",VLOOKUP($B28,CorridorSummarySource!$C$3:$Y$260,Corridor_Summary!O$1,FALSE)))</f>
        <v>30</v>
      </c>
      <c r="P28" s="21" t="str">
        <f>IF($B28="","",IF(VLOOKUP($B28,CorridorSummarySource!$C$3:$Y$260,Corridor_Summary!P$1,FALSE)="","",VLOOKUP($B28,CorridorSummarySource!$C$3:$Y$260,Corridor_Summary!P$1,FALSE)))</f>
        <v/>
      </c>
      <c r="Q28" s="110">
        <f>IF($B28="","",IF(VLOOKUP($B28,CorridorSummarySource!$C$3:$Y$260,Corridor_Summary!Q$1,FALSE)="","",VLOOKUP($B28,CorridorSummarySource!$C$3:$Y$260,Corridor_Summary!Q$1,FALSE)))</f>
        <v>0</v>
      </c>
      <c r="R28" s="111">
        <f>IF($B28="","",IF(VLOOKUP($B28,CorridorSummarySource!$C$3:$Y$260,Corridor_Summary!R$1,FALSE)="","",VLOOKUP($B28,CorridorSummarySource!$C$3:$Y$260,Corridor_Summary!R$1,FALSE)))</f>
        <v>0</v>
      </c>
      <c r="S28" s="112">
        <f>IF($B28="","",IF(VLOOKUP($B28,CorridorSummarySource!$C$3:$Y$260,Corridor_Summary!S$1,FALSE)="","",VLOOKUP($B28,CorridorSummarySource!$C$3:$Y$260,Corridor_Summary!S$1,FALSE)))</f>
        <v>0</v>
      </c>
      <c r="T28" s="21" t="str">
        <f>IF($B28="","",IF(VLOOKUP($B28,CorridorSummarySource!$C$3:$Y$260,Corridor_Summary!T$1,FALSE)="","",VLOOKUP($B28,CorridorSummarySource!$C$3:$Y$260,Corridor_Summary!T$1,FALSE)))</f>
        <v/>
      </c>
      <c r="U28" s="125">
        <f>IF($B28="","",IF(VLOOKUP($B28,CorridorSummarySource!$C$3:$Y$260,Corridor_Summary!U$1,FALSE)="","",VLOOKUP($B28,CorridorSummarySource!$C$3:$Y$260,Corridor_Summary!U$1,FALSE)))</f>
        <v>15</v>
      </c>
      <c r="V28" s="126">
        <f>IF($B28="","",IF(VLOOKUP($B28,CorridorSummarySource!$C$3:$Y$260,Corridor_Summary!V$1,FALSE)="","",VLOOKUP($B28,CorridorSummarySource!$C$3:$Y$260,Corridor_Summary!V$1,FALSE)))</f>
        <v>15</v>
      </c>
      <c r="W28" s="126">
        <f>IF($B28="","",IF(VLOOKUP($B28,CorridorSummarySource!$C$3:$Y$260,Corridor_Summary!W$1,FALSE)="","",VLOOKUP($B28,CorridorSummarySource!$C$3:$Y$260,Corridor_Summary!W$1,FALSE)))</f>
        <v>30</v>
      </c>
      <c r="X28" s="112" t="str">
        <f>IF($B28="","",IF(VLOOKUP($B28,CorridorSummarySource!$C$3:$Y$260,Corridor_Summary!X$1,FALSE)="","",VLOOKUP($B28,CorridorSummarySource!$C$3:$Y$260,Corridor_Summary!X$1,FALSE)))</f>
        <v>Very Frequent</v>
      </c>
      <c r="Z28">
        <f>IF(B28="","",VLOOKUP($B28,'Corridors Over-Under'!$A$3:$D$115,Z$1,FALSE))</f>
        <v>-1</v>
      </c>
      <c r="AA28">
        <f>IF(C28="","",VLOOKUP($B28,'Corridors Over-Under'!$A$3:$D$115,AA$1,FALSE))</f>
        <v>-1</v>
      </c>
      <c r="AB28">
        <f>IF(D28="","",VLOOKUP($B28,'Corridors Over-Under'!$A$3:$D$115,AB$1,FALSE))</f>
        <v>0</v>
      </c>
      <c r="AD28" s="172">
        <f>IF(F28="","",VLOOKUP(F28,'Corridor_MajorRoute&amp;RouteLookup'!$A$2:$B$113,2,FALSE))</f>
        <v>131</v>
      </c>
      <c r="AE28" s="348" t="str">
        <f>IF(IF($AD28="","",IF(VLOOKUP($AD28,'RouteDetail&amp;ReductionPrioritySr'!$B$5:$AT$779,AE$1,FALSE)="","",VLOOKUP($AD28,'RouteDetail&amp;ReductionPrioritySr'!$B$5:$AT$779,AE$1,FALSE)))=0,"",IF($AD28="","",IF(VLOOKUP($AD28,'RouteDetail&amp;ReductionPrioritySr'!$B$5:$AT$779,AE$1,FALSE)="","",VLOOKUP($AD28,'RouteDetail&amp;ReductionPrioritySr'!$B$5:$AT$779,AE$1,FALSE))))</f>
        <v>Unchanged</v>
      </c>
      <c r="AF28" s="53" t="str">
        <f>IF(IF($AD28="","",IF(VLOOKUP($AD28,'RouteDetail&amp;ReductionPrioritySr'!$B$5:$AT$779,AF$1,FALSE)="","",VLOOKUP($AD28,'RouteDetail&amp;ReductionPrioritySr'!$B$5:$AT$779,AF$1,FALSE)))=0,"",IF($AD28="","",IF(VLOOKUP($AD28,'RouteDetail&amp;ReductionPrioritySr'!$B$5:$AT$779,AF$1,FALSE)="","",VLOOKUP($AD28,'RouteDetail&amp;ReductionPrioritySr'!$B$5:$AT$779,AF$1,FALSE))))</f>
        <v/>
      </c>
      <c r="AG28" s="358" t="str">
        <f>IF(IF($AD28="","",IF(VLOOKUP($AD28,'RouteDetail&amp;ReductionPrioritySr'!$B$5:$AT$779,AG$1,FALSE)="","",VLOOKUP($AD28,'RouteDetail&amp;ReductionPrioritySr'!$B$5:$AT$779,AG$1,FALSE)))=0,"",IF($AD28="","",IF(VLOOKUP($AD28,'RouteDetail&amp;ReductionPrioritySr'!$B$5:$AT$779,AG$1,FALSE)="","",VLOOKUP($AD28,'RouteDetail&amp;ReductionPrioritySr'!$B$5:$AT$779,AG$1,FALSE))))</f>
        <v>N/A</v>
      </c>
      <c r="AH28" s="400" t="str">
        <f>IF(IF($AD28="","",IF(VLOOKUP($AD28,'RouteDetail&amp;ReductionPrioritySr'!$B$5:$AT$779,AH$1,FALSE)="","",VLOOKUP($AD28,'RouteDetail&amp;ReductionPrioritySr'!$B$5:$AT$779,AH$1,FALSE)))=0,"",IF($AD28="","",IF(VLOOKUP($AD28,'RouteDetail&amp;ReductionPrioritySr'!$B$5:$AT$779,AH$1,FALSE)="","",VLOOKUP($AD28,'RouteDetail&amp;ReductionPrioritySr'!$B$5:$AT$779,AH$1,FALSE))))</f>
        <v>Unchanged</v>
      </c>
      <c r="AI28" s="348">
        <f>IF(IF($AD28="","",IF(VLOOKUP($AD28,'RouteDetail&amp;ReductionPrioritySr'!$B$5:$AT$779,AI$1,FALSE)="","",VLOOKUP($AD28,'RouteDetail&amp;ReductionPrioritySr'!$B$5:$AT$779,AI$1,FALSE)))=0,"",IF($AD28="","",IF(VLOOKUP($AD28,'RouteDetail&amp;ReductionPrioritySr'!$B$5:$AT$779,AI$1,FALSE)="","",VLOOKUP($AD28,'RouteDetail&amp;ReductionPrioritySr'!$B$5:$AT$779,AI$1,FALSE))))</f>
        <v>30</v>
      </c>
      <c r="AJ28" s="53">
        <f>IF(IF($AD28="","",IF(VLOOKUP($AD28,'RouteDetail&amp;ReductionPrioritySr'!$B$5:$AT$779,AJ$1,FALSE)="","",VLOOKUP($AD28,'RouteDetail&amp;ReductionPrioritySr'!$B$5:$AT$779,AJ$1,FALSE)))=0,"",IF($AD28="","",IF(VLOOKUP($AD28,'RouteDetail&amp;ReductionPrioritySr'!$B$5:$AT$779,AJ$1,FALSE)="","",VLOOKUP($AD28,'RouteDetail&amp;ReductionPrioritySr'!$B$5:$AT$779,AJ$1,FALSE))))</f>
        <v>30</v>
      </c>
      <c r="AK28" s="53" t="str">
        <f>IF(IF($AD28="","",IF(VLOOKUP($AD28,'RouteDetail&amp;ReductionPrioritySr'!$B$5:$AT$779,AK$1,FALSE)="","",VLOOKUP($AD28,'RouteDetail&amp;ReductionPrioritySr'!$B$5:$AT$779,AK$1,FALSE)))=0,"",IF($AD28="","",IF(VLOOKUP($AD28,'RouteDetail&amp;ReductionPrioritySr'!$B$5:$AT$779,AK$1,FALSE)="","",VLOOKUP($AD28,'RouteDetail&amp;ReductionPrioritySr'!$B$5:$AT$779,AK$1,FALSE))))</f>
        <v>30-60</v>
      </c>
      <c r="AL28" s="53">
        <f>IF(IF($AD28="","",IF(VLOOKUP($AD28,'RouteDetail&amp;ReductionPrioritySr'!$B$5:$AT$779,AL$1,FALSE)="","",VLOOKUP($AD28,'RouteDetail&amp;ReductionPrioritySr'!$B$5:$AT$779,AL$1,FALSE)))=0,"",IF($AD28="","",IF(VLOOKUP($AD28,'RouteDetail&amp;ReductionPrioritySr'!$B$5:$AT$779,AL$1,FALSE)="","",VLOOKUP($AD28,'RouteDetail&amp;ReductionPrioritySr'!$B$5:$AT$779,AL$1,FALSE))))</f>
        <v>30</v>
      </c>
      <c r="AM28" s="53">
        <f>IF(IF($AD28="","",IF(VLOOKUP($AD28,'RouteDetail&amp;ReductionPrioritySr'!$B$5:$AT$779,AM$1,FALSE)="","",VLOOKUP($AD28,'RouteDetail&amp;ReductionPrioritySr'!$B$5:$AT$779,AM$1,FALSE)))=0,"",IF($AD28="","",IF(VLOOKUP($AD28,'RouteDetail&amp;ReductionPrioritySr'!$B$5:$AT$779,AM$1,FALSE)="","",VLOOKUP($AD28,'RouteDetail&amp;ReductionPrioritySr'!$B$5:$AT$779,AM$1,FALSE))))</f>
        <v>30</v>
      </c>
      <c r="AN28" s="71" t="str">
        <f>IF(IF($AD28="","",IF(VLOOKUP($AD28,'RouteDetail&amp;ReductionPrioritySr'!$B$5:$AT$779,AN$1,FALSE)="","",VLOOKUP($AD28,'RouteDetail&amp;ReductionPrioritySr'!$B$5:$AT$779,AN$1,FALSE)))=0,"",IF($AD28="","",IF(VLOOKUP($AD28,'RouteDetail&amp;ReductionPrioritySr'!$B$5:$AT$779,AN$1,FALSE)="","",VLOOKUP($AD28,'RouteDetail&amp;ReductionPrioritySr'!$B$5:$AT$779,AN$1,FALSE))))</f>
        <v>Before 12:00 AM</v>
      </c>
      <c r="AO28" s="400" t="str">
        <f>IF(IF($AD28="","",IF(VLOOKUP($AD28,'RouteDetail&amp;ReductionPrioritySr'!$B$5:$AT$779,AO$1,FALSE)="","",VLOOKUP($AD28,'RouteDetail&amp;ReductionPrioritySr'!$B$5:$AT$779,AO$1,FALSE)))=0,"",IF($AD28="","",IF(VLOOKUP($AD28,'RouteDetail&amp;ReductionPrioritySr'!$B$5:$AT$779,AO$1,FALSE)="","",VLOOKUP($AD28,'RouteDetail&amp;ReductionPrioritySr'!$B$5:$AT$779,AO$1,FALSE))))</f>
        <v/>
      </c>
    </row>
    <row r="29" spans="1:41" ht="15" customHeight="1" x14ac:dyDescent="0.25">
      <c r="A29">
        <v>20</v>
      </c>
      <c r="B29" s="110">
        <f>IF(HLOOKUP($C$3,'Corridor by Jurisdiction'!$A$1:$AP$113,A29,FALSE)="","",HLOOKUP($C$3,'Corridor by Jurisdiction'!$A$1:$AP$113,A29,FALSE))</f>
        <v>19</v>
      </c>
      <c r="C29" s="56" t="str">
        <f>IF($B29="","",IF(VLOOKUP($B29,CorridorSummarySource!$C$3:$Y$260,Corridor_Summary!C$1,FALSE)="","",VLOOKUP($B29,CorridorSummarySource!$C$3:$Y$260,Corridor_Summary!C$1,FALSE)))</f>
        <v>Burien</v>
      </c>
      <c r="D29" s="53" t="str">
        <f>IF($B29="","",IF(VLOOKUP($B29,CorridorSummarySource!$C$3:$Y$260,Corridor_Summary!D$1,FALSE)="","",VLOOKUP($B29,CorridorSummarySource!$C$3:$Y$260,Corridor_Summary!D$1,FALSE)))</f>
        <v>Seattle CBD</v>
      </c>
      <c r="E29" s="53" t="str">
        <f>IF($B29="","",IF(VLOOKUP($B29,CorridorSummarySource!$C$3:$Y$260,Corridor_Summary!E$1,FALSE)="","",VLOOKUP($B29,CorridorSummarySource!$C$3:$Y$260,Corridor_Summary!E$1,FALSE)))</f>
        <v>Des Moines Mem Dr, South Park</v>
      </c>
      <c r="F29" s="111">
        <f>IF($B29="","",IF(VLOOKUP($B29,CorridorSummarySource!$C$3:$Y$260,Corridor_Summary!F$1,FALSE)="","",VLOOKUP($B29,CorridorSummarySource!$C$3:$Y$260,Corridor_Summary!F$1,FALSE)))</f>
        <v>132</v>
      </c>
      <c r="G29" s="111">
        <f>IF($B29="","",IF(VLOOKUP($B29,CorridorSummarySource!$C$3:$Y$260,Corridor_Summary!G$1,FALSE)="","",VLOOKUP($B29,CorridorSummarySource!$C$3:$Y$260,Corridor_Summary!G$1,FALSE)))</f>
        <v>10</v>
      </c>
      <c r="H29" s="111">
        <f>IF($B29="","",IF(VLOOKUP($B29,CorridorSummarySource!$C$3:$Y$260,Corridor_Summary!H$1,FALSE)="","",VLOOKUP($B29,CorridorSummarySource!$C$3:$Y$260,Corridor_Summary!H$1,FALSE)))</f>
        <v>10</v>
      </c>
      <c r="I29" s="111">
        <f>IF($B29="","",IF(VLOOKUP($B29,CorridorSummarySource!$C$3:$Y$260,Corridor_Summary!I$1,FALSE)="","",VLOOKUP($B29,CorridorSummarySource!$C$3:$Y$260,Corridor_Summary!I$1,FALSE)))</f>
        <v>10</v>
      </c>
      <c r="J29" s="111">
        <f>IF($B29="","",IF(VLOOKUP($B29,CorridorSummarySource!$C$3:$Y$260,Corridor_Summary!J$1,FALSE)="","",VLOOKUP($B29,CorridorSummarySource!$C$3:$Y$260,Corridor_Summary!J$1,FALSE)))</f>
        <v>30</v>
      </c>
      <c r="K29" s="112" t="str">
        <f>IF($B29="","",IF(VLOOKUP($B29,CorridorSummarySource!$C$3:$Y$260,Corridor_Summary!K$1,FALSE)="","",VLOOKUP($B29,CorridorSummarySource!$C$3:$Y$260,Corridor_Summary!K$1,FALSE)))</f>
        <v/>
      </c>
      <c r="L29" t="str">
        <f>IF($B29="","",IF(VLOOKUP($B29,CorridorSummarySource!$C$3:$Y$260,Corridor_Summary!L$1,FALSE)="","",VLOOKUP($B29,CorridorSummarySource!$C$3:$Y$260,Corridor_Summary!L$1,FALSE)))</f>
        <v/>
      </c>
      <c r="M29" s="110">
        <f>IF($B29="","",IF(VLOOKUP($B29,CorridorSummarySource!$C$3:$Y$260,Corridor_Summary!M$1,FALSE)="","",VLOOKUP($B29,CorridorSummarySource!$C$3:$Y$260,Corridor_Summary!M$1,FALSE)))</f>
        <v>15</v>
      </c>
      <c r="N29" s="111">
        <f>IF($B29="","",IF(VLOOKUP($B29,CorridorSummarySource!$C$3:$Y$260,Corridor_Summary!N$1,FALSE)="","",VLOOKUP($B29,CorridorSummarySource!$C$3:$Y$260,Corridor_Summary!N$1,FALSE)))</f>
        <v>15</v>
      </c>
      <c r="O29" s="112">
        <f>IF($B29="","",IF(VLOOKUP($B29,CorridorSummarySource!$C$3:$Y$260,Corridor_Summary!O$1,FALSE)="","",VLOOKUP($B29,CorridorSummarySource!$C$3:$Y$260,Corridor_Summary!O$1,FALSE)))</f>
        <v>30</v>
      </c>
      <c r="P29" s="21" t="str">
        <f>IF($B29="","",IF(VLOOKUP($B29,CorridorSummarySource!$C$3:$Y$260,Corridor_Summary!P$1,FALSE)="","",VLOOKUP($B29,CorridorSummarySource!$C$3:$Y$260,Corridor_Summary!P$1,FALSE)))</f>
        <v/>
      </c>
      <c r="Q29" s="110">
        <f>IF($B29="","",IF(VLOOKUP($B29,CorridorSummarySource!$C$3:$Y$260,Corridor_Summary!Q$1,FALSE)="","",VLOOKUP($B29,CorridorSummarySource!$C$3:$Y$260,Corridor_Summary!Q$1,FALSE)))</f>
        <v>0</v>
      </c>
      <c r="R29" s="111">
        <f>IF($B29="","",IF(VLOOKUP($B29,CorridorSummarySource!$C$3:$Y$260,Corridor_Summary!R$1,FALSE)="","",VLOOKUP($B29,CorridorSummarySource!$C$3:$Y$260,Corridor_Summary!R$1,FALSE)))</f>
        <v>0</v>
      </c>
      <c r="S29" s="112">
        <f>IF($B29="","",IF(VLOOKUP($B29,CorridorSummarySource!$C$3:$Y$260,Corridor_Summary!S$1,FALSE)="","",VLOOKUP($B29,CorridorSummarySource!$C$3:$Y$260,Corridor_Summary!S$1,FALSE)))</f>
        <v>0</v>
      </c>
      <c r="T29" s="21" t="str">
        <f>IF($B29="","",IF(VLOOKUP($B29,CorridorSummarySource!$C$3:$Y$260,Corridor_Summary!T$1,FALSE)="","",VLOOKUP($B29,CorridorSummarySource!$C$3:$Y$260,Corridor_Summary!T$1,FALSE)))</f>
        <v/>
      </c>
      <c r="U29" s="125">
        <f>IF($B29="","",IF(VLOOKUP($B29,CorridorSummarySource!$C$3:$Y$260,Corridor_Summary!U$1,FALSE)="","",VLOOKUP($B29,CorridorSummarySource!$C$3:$Y$260,Corridor_Summary!U$1,FALSE)))</f>
        <v>15</v>
      </c>
      <c r="V29" s="126">
        <f>IF($B29="","",IF(VLOOKUP($B29,CorridorSummarySource!$C$3:$Y$260,Corridor_Summary!V$1,FALSE)="","",VLOOKUP($B29,CorridorSummarySource!$C$3:$Y$260,Corridor_Summary!V$1,FALSE)))</f>
        <v>15</v>
      </c>
      <c r="W29" s="126">
        <f>IF($B29="","",IF(VLOOKUP($B29,CorridorSummarySource!$C$3:$Y$260,Corridor_Summary!W$1,FALSE)="","",VLOOKUP($B29,CorridorSummarySource!$C$3:$Y$260,Corridor_Summary!W$1,FALSE)))</f>
        <v>30</v>
      </c>
      <c r="X29" s="112" t="str">
        <f>IF($B29="","",IF(VLOOKUP($B29,CorridorSummarySource!$C$3:$Y$260,Corridor_Summary!X$1,FALSE)="","",VLOOKUP($B29,CorridorSummarySource!$C$3:$Y$260,Corridor_Summary!X$1,FALSE)))</f>
        <v>Very Frequent</v>
      </c>
      <c r="Z29">
        <f>IF(B29="","",VLOOKUP($B29,'Corridors Over-Under'!$A$3:$D$115,Z$1,FALSE))</f>
        <v>-1</v>
      </c>
      <c r="AA29">
        <f>IF(C29="","",VLOOKUP($B29,'Corridors Over-Under'!$A$3:$D$115,AA$1,FALSE))</f>
        <v>-1</v>
      </c>
      <c r="AB29">
        <f>IF(D29="","",VLOOKUP($B29,'Corridors Over-Under'!$A$3:$D$115,AB$1,FALSE))</f>
        <v>0</v>
      </c>
      <c r="AD29" s="172">
        <f>IF(F29="","",VLOOKUP(F29,'Corridor_MajorRoute&amp;RouteLookup'!$A$2:$B$113,2,FALSE))</f>
        <v>132</v>
      </c>
      <c r="AE29" s="348" t="str">
        <f>IF(IF($AD29="","",IF(VLOOKUP($AD29,'RouteDetail&amp;ReductionPrioritySr'!$B$5:$AT$779,AE$1,FALSE)="","",VLOOKUP($AD29,'RouteDetail&amp;ReductionPrioritySr'!$B$5:$AT$779,AE$1,FALSE)))=0,"",IF($AD29="","",IF(VLOOKUP($AD29,'RouteDetail&amp;ReductionPrioritySr'!$B$5:$AT$779,AE$1,FALSE)="","",VLOOKUP($AD29,'RouteDetail&amp;ReductionPrioritySr'!$B$5:$AT$779,AE$1,FALSE))))</f>
        <v>Unchanged</v>
      </c>
      <c r="AF29" s="53" t="str">
        <f>IF(IF($AD29="","",IF(VLOOKUP($AD29,'RouteDetail&amp;ReductionPrioritySr'!$B$5:$AT$779,AF$1,FALSE)="","",VLOOKUP($AD29,'RouteDetail&amp;ReductionPrioritySr'!$B$5:$AT$779,AF$1,FALSE)))=0,"",IF($AD29="","",IF(VLOOKUP($AD29,'RouteDetail&amp;ReductionPrioritySr'!$B$5:$AT$779,AF$1,FALSE)="","",VLOOKUP($AD29,'RouteDetail&amp;ReductionPrioritySr'!$B$5:$AT$779,AF$1,FALSE))))</f>
        <v/>
      </c>
      <c r="AG29" s="358" t="str">
        <f>IF(IF($AD29="","",IF(VLOOKUP($AD29,'RouteDetail&amp;ReductionPrioritySr'!$B$5:$AT$779,AG$1,FALSE)="","",VLOOKUP($AD29,'RouteDetail&amp;ReductionPrioritySr'!$B$5:$AT$779,AG$1,FALSE)))=0,"",IF($AD29="","",IF(VLOOKUP($AD29,'RouteDetail&amp;ReductionPrioritySr'!$B$5:$AT$779,AG$1,FALSE)="","",VLOOKUP($AD29,'RouteDetail&amp;ReductionPrioritySr'!$B$5:$AT$779,AG$1,FALSE))))</f>
        <v>N/A</v>
      </c>
      <c r="AH29" s="400" t="str">
        <f>IF(IF($AD29="","",IF(VLOOKUP($AD29,'RouteDetail&amp;ReductionPrioritySr'!$B$5:$AT$779,AH$1,FALSE)="","",VLOOKUP($AD29,'RouteDetail&amp;ReductionPrioritySr'!$B$5:$AT$779,AH$1,FALSE)))=0,"",IF($AD29="","",IF(VLOOKUP($AD29,'RouteDetail&amp;ReductionPrioritySr'!$B$5:$AT$779,AH$1,FALSE)="","",VLOOKUP($AD29,'RouteDetail&amp;ReductionPrioritySr'!$B$5:$AT$779,AH$1,FALSE))))</f>
        <v>Unchanged</v>
      </c>
      <c r="AI29" s="348">
        <f>IF(IF($AD29="","",IF(VLOOKUP($AD29,'RouteDetail&amp;ReductionPrioritySr'!$B$5:$AT$779,AI$1,FALSE)="","",VLOOKUP($AD29,'RouteDetail&amp;ReductionPrioritySr'!$B$5:$AT$779,AI$1,FALSE)))=0,"",IF($AD29="","",IF(VLOOKUP($AD29,'RouteDetail&amp;ReductionPrioritySr'!$B$5:$AT$779,AI$1,FALSE)="","",VLOOKUP($AD29,'RouteDetail&amp;ReductionPrioritySr'!$B$5:$AT$779,AI$1,FALSE))))</f>
        <v>30</v>
      </c>
      <c r="AJ29" s="53">
        <f>IF(IF($AD29="","",IF(VLOOKUP($AD29,'RouteDetail&amp;ReductionPrioritySr'!$B$5:$AT$779,AJ$1,FALSE)="","",VLOOKUP($AD29,'RouteDetail&amp;ReductionPrioritySr'!$B$5:$AT$779,AJ$1,FALSE)))=0,"",IF($AD29="","",IF(VLOOKUP($AD29,'RouteDetail&amp;ReductionPrioritySr'!$B$5:$AT$779,AJ$1,FALSE)="","",VLOOKUP($AD29,'RouteDetail&amp;ReductionPrioritySr'!$B$5:$AT$779,AJ$1,FALSE))))</f>
        <v>30</v>
      </c>
      <c r="AK29" s="53" t="str">
        <f>IF(IF($AD29="","",IF(VLOOKUP($AD29,'RouteDetail&amp;ReductionPrioritySr'!$B$5:$AT$779,AK$1,FALSE)="","",VLOOKUP($AD29,'RouteDetail&amp;ReductionPrioritySr'!$B$5:$AT$779,AK$1,FALSE)))=0,"",IF($AD29="","",IF(VLOOKUP($AD29,'RouteDetail&amp;ReductionPrioritySr'!$B$5:$AT$779,AK$1,FALSE)="","",VLOOKUP($AD29,'RouteDetail&amp;ReductionPrioritySr'!$B$5:$AT$779,AK$1,FALSE))))</f>
        <v>30-60</v>
      </c>
      <c r="AL29" s="53">
        <f>IF(IF($AD29="","",IF(VLOOKUP($AD29,'RouteDetail&amp;ReductionPrioritySr'!$B$5:$AT$779,AL$1,FALSE)="","",VLOOKUP($AD29,'RouteDetail&amp;ReductionPrioritySr'!$B$5:$AT$779,AL$1,FALSE)))=0,"",IF($AD29="","",IF(VLOOKUP($AD29,'RouteDetail&amp;ReductionPrioritySr'!$B$5:$AT$779,AL$1,FALSE)="","",VLOOKUP($AD29,'RouteDetail&amp;ReductionPrioritySr'!$B$5:$AT$779,AL$1,FALSE))))</f>
        <v>30</v>
      </c>
      <c r="AM29" s="53">
        <f>IF(IF($AD29="","",IF(VLOOKUP($AD29,'RouteDetail&amp;ReductionPrioritySr'!$B$5:$AT$779,AM$1,FALSE)="","",VLOOKUP($AD29,'RouteDetail&amp;ReductionPrioritySr'!$B$5:$AT$779,AM$1,FALSE)))=0,"",IF($AD29="","",IF(VLOOKUP($AD29,'RouteDetail&amp;ReductionPrioritySr'!$B$5:$AT$779,AM$1,FALSE)="","",VLOOKUP($AD29,'RouteDetail&amp;ReductionPrioritySr'!$B$5:$AT$779,AM$1,FALSE))))</f>
        <v>30</v>
      </c>
      <c r="AN29" s="71" t="str">
        <f>IF(IF($AD29="","",IF(VLOOKUP($AD29,'RouteDetail&amp;ReductionPrioritySr'!$B$5:$AT$779,AN$1,FALSE)="","",VLOOKUP($AD29,'RouteDetail&amp;ReductionPrioritySr'!$B$5:$AT$779,AN$1,FALSE)))=0,"",IF($AD29="","",IF(VLOOKUP($AD29,'RouteDetail&amp;ReductionPrioritySr'!$B$5:$AT$779,AN$1,FALSE)="","",VLOOKUP($AD29,'RouteDetail&amp;ReductionPrioritySr'!$B$5:$AT$779,AN$1,FALSE))))</f>
        <v>Before 1:00 AM</v>
      </c>
      <c r="AO29" s="400" t="str">
        <f>IF(IF($AD29="","",IF(VLOOKUP($AD29,'RouteDetail&amp;ReductionPrioritySr'!$B$5:$AT$779,AO$1,FALSE)="","",VLOOKUP($AD29,'RouteDetail&amp;ReductionPrioritySr'!$B$5:$AT$779,AO$1,FALSE)))=0,"",IF($AD29="","",IF(VLOOKUP($AD29,'RouteDetail&amp;ReductionPrioritySr'!$B$5:$AT$779,AO$1,FALSE)="","",VLOOKUP($AD29,'RouteDetail&amp;ReductionPrioritySr'!$B$5:$AT$779,AO$1,FALSE))))</f>
        <v/>
      </c>
    </row>
    <row r="30" spans="1:41" ht="15" customHeight="1" x14ac:dyDescent="0.25">
      <c r="A30">
        <v>21</v>
      </c>
      <c r="B30" s="110">
        <f>IF(HLOOKUP($C$3,'Corridor by Jurisdiction'!$A$1:$AP$113,A30,FALSE)="","",HLOOKUP($C$3,'Corridor by Jurisdiction'!$A$1:$AP$113,A30,FALSE))</f>
        <v>20</v>
      </c>
      <c r="C30" s="56" t="str">
        <f>IF($B30="","",IF(VLOOKUP($B30,CorridorSummarySource!$C$3:$Y$260,Corridor_Summary!C$1,FALSE)="","",VLOOKUP($B30,CorridorSummarySource!$C$3:$Y$260,Corridor_Summary!C$1,FALSE)))</f>
        <v>Capitol Hill</v>
      </c>
      <c r="D30" s="53" t="str">
        <f>IF($B30="","",IF(VLOOKUP($B30,CorridorSummarySource!$C$3:$Y$260,Corridor_Summary!D$1,FALSE)="","",VLOOKUP($B30,CorridorSummarySource!$C$3:$Y$260,Corridor_Summary!D$1,FALSE)))</f>
        <v>White Center</v>
      </c>
      <c r="E30" s="53" t="str">
        <f>IF($B30="","",IF(VLOOKUP($B30,CorridorSummarySource!$C$3:$Y$260,Corridor_Summary!E$1,FALSE)="","",VLOOKUP($B30,CorridorSummarySource!$C$3:$Y$260,Corridor_Summary!E$1,FALSE)))</f>
        <v>South Park, Georgetown, Beacon Hill, First Hill</v>
      </c>
      <c r="F30" s="111">
        <f>IF($B30="","",IF(VLOOKUP($B30,CorridorSummarySource!$C$3:$Y$260,Corridor_Summary!F$1,FALSE)="","",VLOOKUP($B30,CorridorSummarySource!$C$3:$Y$260,Corridor_Summary!F$1,FALSE)))</f>
        <v>60</v>
      </c>
      <c r="G30" s="111">
        <f>IF($B30="","",IF(VLOOKUP($B30,CorridorSummarySource!$C$3:$Y$260,Corridor_Summary!G$1,FALSE)="","",VLOOKUP($B30,CorridorSummarySource!$C$3:$Y$260,Corridor_Summary!G$1,FALSE)))</f>
        <v>10</v>
      </c>
      <c r="H30" s="111">
        <f>IF($B30="","",IF(VLOOKUP($B30,CorridorSummarySource!$C$3:$Y$260,Corridor_Summary!H$1,FALSE)="","",VLOOKUP($B30,CorridorSummarySource!$C$3:$Y$260,Corridor_Summary!H$1,FALSE)))</f>
        <v>10</v>
      </c>
      <c r="I30" s="111">
        <f>IF($B30="","",IF(VLOOKUP($B30,CorridorSummarySource!$C$3:$Y$260,Corridor_Summary!I$1,FALSE)="","",VLOOKUP($B30,CorridorSummarySource!$C$3:$Y$260,Corridor_Summary!I$1,FALSE)))</f>
        <v>10</v>
      </c>
      <c r="J30" s="111">
        <f>IF($B30="","",IF(VLOOKUP($B30,CorridorSummarySource!$C$3:$Y$260,Corridor_Summary!J$1,FALSE)="","",VLOOKUP($B30,CorridorSummarySource!$C$3:$Y$260,Corridor_Summary!J$1,FALSE)))</f>
        <v>30</v>
      </c>
      <c r="K30" s="112" t="str">
        <f>IF($B30="","",IF(VLOOKUP($B30,CorridorSummarySource!$C$3:$Y$260,Corridor_Summary!K$1,FALSE)="","",VLOOKUP($B30,CorridorSummarySource!$C$3:$Y$260,Corridor_Summary!K$1,FALSE)))</f>
        <v/>
      </c>
      <c r="L30" t="str">
        <f>IF($B30="","",IF(VLOOKUP($B30,CorridorSummarySource!$C$3:$Y$260,Corridor_Summary!L$1,FALSE)="","",VLOOKUP($B30,CorridorSummarySource!$C$3:$Y$260,Corridor_Summary!L$1,FALSE)))</f>
        <v/>
      </c>
      <c r="M30" s="110">
        <f>IF($B30="","",IF(VLOOKUP($B30,CorridorSummarySource!$C$3:$Y$260,Corridor_Summary!M$1,FALSE)="","",VLOOKUP($B30,CorridorSummarySource!$C$3:$Y$260,Corridor_Summary!M$1,FALSE)))</f>
        <v>15</v>
      </c>
      <c r="N30" s="111">
        <f>IF($B30="","",IF(VLOOKUP($B30,CorridorSummarySource!$C$3:$Y$260,Corridor_Summary!N$1,FALSE)="","",VLOOKUP($B30,CorridorSummarySource!$C$3:$Y$260,Corridor_Summary!N$1,FALSE)))</f>
        <v>15</v>
      </c>
      <c r="O30" s="112">
        <f>IF($B30="","",IF(VLOOKUP($B30,CorridorSummarySource!$C$3:$Y$260,Corridor_Summary!O$1,FALSE)="","",VLOOKUP($B30,CorridorSummarySource!$C$3:$Y$260,Corridor_Summary!O$1,FALSE)))</f>
        <v>30</v>
      </c>
      <c r="P30" s="21" t="str">
        <f>IF($B30="","",IF(VLOOKUP($B30,CorridorSummarySource!$C$3:$Y$260,Corridor_Summary!P$1,FALSE)="","",VLOOKUP($B30,CorridorSummarySource!$C$3:$Y$260,Corridor_Summary!P$1,FALSE)))</f>
        <v/>
      </c>
      <c r="Q30" s="110">
        <f>IF($B30="","",IF(VLOOKUP($B30,CorridorSummarySource!$C$3:$Y$260,Corridor_Summary!Q$1,FALSE)="","",VLOOKUP($B30,CorridorSummarySource!$C$3:$Y$260,Corridor_Summary!Q$1,FALSE)))</f>
        <v>0</v>
      </c>
      <c r="R30" s="111">
        <f>IF($B30="","",IF(VLOOKUP($B30,CorridorSummarySource!$C$3:$Y$260,Corridor_Summary!R$1,FALSE)="","",VLOOKUP($B30,CorridorSummarySource!$C$3:$Y$260,Corridor_Summary!R$1,FALSE)))</f>
        <v>0</v>
      </c>
      <c r="S30" s="112">
        <f>IF($B30="","",IF(VLOOKUP($B30,CorridorSummarySource!$C$3:$Y$260,Corridor_Summary!S$1,FALSE)="","",VLOOKUP($B30,CorridorSummarySource!$C$3:$Y$260,Corridor_Summary!S$1,FALSE)))</f>
        <v>0</v>
      </c>
      <c r="T30" s="21" t="str">
        <f>IF($B30="","",IF(VLOOKUP($B30,CorridorSummarySource!$C$3:$Y$260,Corridor_Summary!T$1,FALSE)="","",VLOOKUP($B30,CorridorSummarySource!$C$3:$Y$260,Corridor_Summary!T$1,FALSE)))</f>
        <v/>
      </c>
      <c r="U30" s="125">
        <f>IF($B30="","",IF(VLOOKUP($B30,CorridorSummarySource!$C$3:$Y$260,Corridor_Summary!U$1,FALSE)="","",VLOOKUP($B30,CorridorSummarySource!$C$3:$Y$260,Corridor_Summary!U$1,FALSE)))</f>
        <v>15</v>
      </c>
      <c r="V30" s="126">
        <f>IF($B30="","",IF(VLOOKUP($B30,CorridorSummarySource!$C$3:$Y$260,Corridor_Summary!V$1,FALSE)="","",VLOOKUP($B30,CorridorSummarySource!$C$3:$Y$260,Corridor_Summary!V$1,FALSE)))</f>
        <v>15</v>
      </c>
      <c r="W30" s="126">
        <f>IF($B30="","",IF(VLOOKUP($B30,CorridorSummarySource!$C$3:$Y$260,Corridor_Summary!W$1,FALSE)="","",VLOOKUP($B30,CorridorSummarySource!$C$3:$Y$260,Corridor_Summary!W$1,FALSE)))</f>
        <v>30</v>
      </c>
      <c r="X30" s="112" t="str">
        <f>IF($B30="","",IF(VLOOKUP($B30,CorridorSummarySource!$C$3:$Y$260,Corridor_Summary!X$1,FALSE)="","",VLOOKUP($B30,CorridorSummarySource!$C$3:$Y$260,Corridor_Summary!X$1,FALSE)))</f>
        <v>Very Frequent</v>
      </c>
      <c r="Z30">
        <f>IF(B30="","",VLOOKUP($B30,'Corridors Over-Under'!$A$3:$D$115,Z$1,FALSE))</f>
        <v>-1</v>
      </c>
      <c r="AA30">
        <f>IF(C30="","",VLOOKUP($B30,'Corridors Over-Under'!$A$3:$D$115,AA$1,FALSE))</f>
        <v>-1</v>
      </c>
      <c r="AB30">
        <f>IF(D30="","",VLOOKUP($B30,'Corridors Over-Under'!$A$3:$D$115,AB$1,FALSE))</f>
        <v>0</v>
      </c>
      <c r="AD30" s="172">
        <f>IF(F30="","",VLOOKUP(F30,'Corridor_MajorRoute&amp;RouteLookup'!$A$2:$B$113,2,FALSE))</f>
        <v>60</v>
      </c>
      <c r="AE30" s="348" t="str">
        <f>IF(IF($AD30="","",IF(VLOOKUP($AD30,'RouteDetail&amp;ReductionPrioritySr'!$B$5:$AT$779,AE$1,FALSE)="","",VLOOKUP($AD30,'RouteDetail&amp;ReductionPrioritySr'!$B$5:$AT$779,AE$1,FALSE)))=0,"",IF($AD30="","",IF(VLOOKUP($AD30,'RouteDetail&amp;ReductionPrioritySr'!$B$5:$AT$779,AE$1,FALSE)="","",VLOOKUP($AD30,'RouteDetail&amp;ReductionPrioritySr'!$B$5:$AT$779,AE$1,FALSE))))</f>
        <v>Revised</v>
      </c>
      <c r="AF30" s="53" t="str">
        <f>IF(IF($AD30="","",IF(VLOOKUP($AD30,'RouteDetail&amp;ReductionPrioritySr'!$B$5:$AT$779,AF$1,FALSE)="","",VLOOKUP($AD30,'RouteDetail&amp;ReductionPrioritySr'!$B$5:$AT$779,AF$1,FALSE)))=0,"",IF($AD30="","",IF(VLOOKUP($AD30,'RouteDetail&amp;ReductionPrioritySr'!$B$5:$AT$779,AF$1,FALSE)="","",VLOOKUP($AD30,'RouteDetail&amp;ReductionPrioritySr'!$B$5:$AT$779,AF$1,FALSE))))</f>
        <v>Restructure</v>
      </c>
      <c r="AG30" s="358">
        <f>IF(IF($AD30="","",IF(VLOOKUP($AD30,'RouteDetail&amp;ReductionPrioritySr'!$B$5:$AT$779,AG$1,FALSE)="","",VLOOKUP($AD30,'RouteDetail&amp;ReductionPrioritySr'!$B$5:$AT$779,AG$1,FALSE)))=0,"",IF($AD30="","",IF(VLOOKUP($AD30,'RouteDetail&amp;ReductionPrioritySr'!$B$5:$AT$779,AG$1,FALSE)="","",VLOOKUP($AD30,'RouteDetail&amp;ReductionPrioritySr'!$B$5:$AT$779,AG$1,FALSE))))</f>
        <v>42036</v>
      </c>
      <c r="AH30" s="400" t="str">
        <f>IF(IF($AD30="","",IF(VLOOKUP($AD30,'RouteDetail&amp;ReductionPrioritySr'!$B$5:$AT$779,AH$1,FALSE)="","",VLOOKUP($AD30,'RouteDetail&amp;ReductionPrioritySr'!$B$5:$AT$779,AH$1,FALSE)))=0,"",IF($AD30="","",IF(VLOOKUP($AD30,'RouteDetail&amp;ReductionPrioritySr'!$B$5:$AT$779,AH$1,FALSE)="","",VLOOKUP($AD30,'RouteDetail&amp;ReductionPrioritySr'!$B$5:$AT$779,AH$1,FALSE))))</f>
        <v>Eliminate the part of the route north of Albro Place in South Beacon Hill to reduce duplication in the network.
Revise Route 107 to serve South Beacon Hill.
Extend route to Othello Link Station along S Myrtle Street to provide a connection with Route 36, revised routes 106 and 107, and Link light rail.
Operate service less often on weekdays and at night.
End service earlier.</v>
      </c>
      <c r="AI30" s="348">
        <f>IF(IF($AD30="","",IF(VLOOKUP($AD30,'RouteDetail&amp;ReductionPrioritySr'!$B$5:$AT$779,AI$1,FALSE)="","",VLOOKUP($AD30,'RouteDetail&amp;ReductionPrioritySr'!$B$5:$AT$779,AI$1,FALSE)))=0,"",IF($AD30="","",IF(VLOOKUP($AD30,'RouteDetail&amp;ReductionPrioritySr'!$B$5:$AT$779,AI$1,FALSE)="","",VLOOKUP($AD30,'RouteDetail&amp;ReductionPrioritySr'!$B$5:$AT$779,AI$1,FALSE))))</f>
        <v>30</v>
      </c>
      <c r="AJ30" s="53">
        <f>IF(IF($AD30="","",IF(VLOOKUP($AD30,'RouteDetail&amp;ReductionPrioritySr'!$B$5:$AT$779,AJ$1,FALSE)="","",VLOOKUP($AD30,'RouteDetail&amp;ReductionPrioritySr'!$B$5:$AT$779,AJ$1,FALSE)))=0,"",IF($AD30="","",IF(VLOOKUP($AD30,'RouteDetail&amp;ReductionPrioritySr'!$B$5:$AT$779,AJ$1,FALSE)="","",VLOOKUP($AD30,'RouteDetail&amp;ReductionPrioritySr'!$B$5:$AT$779,AJ$1,FALSE))))</f>
        <v>30</v>
      </c>
      <c r="AK30" s="53">
        <f>IF(IF($AD30="","",IF(VLOOKUP($AD30,'RouteDetail&amp;ReductionPrioritySr'!$B$5:$AT$779,AK$1,FALSE)="","",VLOOKUP($AD30,'RouteDetail&amp;ReductionPrioritySr'!$B$5:$AT$779,AK$1,FALSE)))=0,"",IF($AD30="","",IF(VLOOKUP($AD30,'RouteDetail&amp;ReductionPrioritySr'!$B$5:$AT$779,AK$1,FALSE)="","",VLOOKUP($AD30,'RouteDetail&amp;ReductionPrioritySr'!$B$5:$AT$779,AK$1,FALSE))))</f>
        <v>60</v>
      </c>
      <c r="AL30" s="53">
        <f>IF(IF($AD30="","",IF(VLOOKUP($AD30,'RouteDetail&amp;ReductionPrioritySr'!$B$5:$AT$779,AL$1,FALSE)="","",VLOOKUP($AD30,'RouteDetail&amp;ReductionPrioritySr'!$B$5:$AT$779,AL$1,FALSE)))=0,"",IF($AD30="","",IF(VLOOKUP($AD30,'RouteDetail&amp;ReductionPrioritySr'!$B$5:$AT$779,AL$1,FALSE)="","",VLOOKUP($AD30,'RouteDetail&amp;ReductionPrioritySr'!$B$5:$AT$779,AL$1,FALSE))))</f>
        <v>30</v>
      </c>
      <c r="AM30" s="53">
        <f>IF(IF($AD30="","",IF(VLOOKUP($AD30,'RouteDetail&amp;ReductionPrioritySr'!$B$5:$AT$779,AM$1,FALSE)="","",VLOOKUP($AD30,'RouteDetail&amp;ReductionPrioritySr'!$B$5:$AT$779,AM$1,FALSE)))=0,"",IF($AD30="","",IF(VLOOKUP($AD30,'RouteDetail&amp;ReductionPrioritySr'!$B$5:$AT$779,AM$1,FALSE)="","",VLOOKUP($AD30,'RouteDetail&amp;ReductionPrioritySr'!$B$5:$AT$779,AM$1,FALSE))))</f>
        <v>30</v>
      </c>
      <c r="AN30" s="71" t="str">
        <f>IF(IF($AD30="","",IF(VLOOKUP($AD30,'RouteDetail&amp;ReductionPrioritySr'!$B$5:$AT$779,AN$1,FALSE)="","",VLOOKUP($AD30,'RouteDetail&amp;ReductionPrioritySr'!$B$5:$AT$779,AN$1,FALSE)))=0,"",IF($AD30="","",IF(VLOOKUP($AD30,'RouteDetail&amp;ReductionPrioritySr'!$B$5:$AT$779,AN$1,FALSE)="","",VLOOKUP($AD30,'RouteDetail&amp;ReductionPrioritySr'!$B$5:$AT$779,AN$1,FALSE))))</f>
        <v>Before 9:00 PM</v>
      </c>
      <c r="AO30" s="400" t="str">
        <f>IF(IF($AD30="","",IF(VLOOKUP($AD30,'RouteDetail&amp;ReductionPrioritySr'!$B$5:$AT$779,AO$1,FALSE)="","",VLOOKUP($AD30,'RouteDetail&amp;ReductionPrioritySr'!$B$5:$AT$779,AO$1,FALSE)))=0,"",IF($AD30="","",IF(VLOOKUP($AD30,'RouteDetail&amp;ReductionPrioritySr'!$B$5:$AT$779,AO$1,FALSE)="","",VLOOKUP($AD30,'RouteDetail&amp;ReductionPrioritySr'!$B$5:$AT$779,AO$1,FALSE))))</f>
        <v>On 15th Avenue S, use revised Route 107.
Between Beacon Hill and Little Saigon, use Route 36.
North of S Jackson Street, use the First Hill Streetcar.</v>
      </c>
    </row>
    <row r="31" spans="1:41" ht="15" customHeight="1" x14ac:dyDescent="0.25">
      <c r="A31">
        <v>22</v>
      </c>
      <c r="B31" s="110">
        <f>IF(HLOOKUP($C$3,'Corridor by Jurisdiction'!$A$1:$AP$113,A31,FALSE)="","",HLOOKUP($C$3,'Corridor by Jurisdiction'!$A$1:$AP$113,A31,FALSE))</f>
        <v>21</v>
      </c>
      <c r="C31" s="56" t="str">
        <f>IF($B31="","",IF(VLOOKUP($B31,CorridorSummarySource!$C$3:$Y$260,Corridor_Summary!C$1,FALSE)="","",VLOOKUP($B31,CorridorSummarySource!$C$3:$Y$260,Corridor_Summary!C$1,FALSE)))</f>
        <v>Capitol Hill</v>
      </c>
      <c r="D31" s="53" t="str">
        <f>IF($B31="","",IF(VLOOKUP($B31,CorridorSummarySource!$C$3:$Y$260,Corridor_Summary!D$1,FALSE)="","",VLOOKUP($B31,CorridorSummarySource!$C$3:$Y$260,Corridor_Summary!D$1,FALSE)))</f>
        <v>Seattle CBD</v>
      </c>
      <c r="E31" s="53" t="str">
        <f>IF($B31="","",IF(VLOOKUP($B31,CorridorSummarySource!$C$3:$Y$260,Corridor_Summary!E$1,FALSE)="","",VLOOKUP($B31,CorridorSummarySource!$C$3:$Y$260,Corridor_Summary!E$1,FALSE)))</f>
        <v>15th Ave E</v>
      </c>
      <c r="F31" s="111">
        <f>IF($B31="","",IF(VLOOKUP($B31,CorridorSummarySource!$C$3:$Y$260,Corridor_Summary!F$1,FALSE)="","",VLOOKUP($B31,CorridorSummarySource!$C$3:$Y$260,Corridor_Summary!F$1,FALSE)))</f>
        <v>10</v>
      </c>
      <c r="G31" s="111">
        <f>IF($B31="","",IF(VLOOKUP($B31,CorridorSummarySource!$C$3:$Y$260,Corridor_Summary!G$1,FALSE)="","",VLOOKUP($B31,CorridorSummarySource!$C$3:$Y$260,Corridor_Summary!G$1,FALSE)))</f>
        <v>20</v>
      </c>
      <c r="H31" s="111">
        <f>IF($B31="","",IF(VLOOKUP($B31,CorridorSummarySource!$C$3:$Y$260,Corridor_Summary!H$1,FALSE)="","",VLOOKUP($B31,CorridorSummarySource!$C$3:$Y$260,Corridor_Summary!H$1,FALSE)))</f>
        <v>5</v>
      </c>
      <c r="I31" s="111">
        <f>IF($B31="","",IF(VLOOKUP($B31,CorridorSummarySource!$C$3:$Y$260,Corridor_Summary!I$1,FALSE)="","",VLOOKUP($B31,CorridorSummarySource!$C$3:$Y$260,Corridor_Summary!I$1,FALSE)))</f>
        <v>0</v>
      </c>
      <c r="J31" s="111">
        <f>IF($B31="","",IF(VLOOKUP($B31,CorridorSummarySource!$C$3:$Y$260,Corridor_Summary!J$1,FALSE)="","",VLOOKUP($B31,CorridorSummarySource!$C$3:$Y$260,Corridor_Summary!J$1,FALSE)))</f>
        <v>25</v>
      </c>
      <c r="K31" s="112" t="str">
        <f>IF($B31="","",IF(VLOOKUP($B31,CorridorSummarySource!$C$3:$Y$260,Corridor_Summary!K$1,FALSE)="","",VLOOKUP($B31,CorridorSummarySource!$C$3:$Y$260,Corridor_Summary!K$1,FALSE)))</f>
        <v/>
      </c>
      <c r="L31" t="str">
        <f>IF($B31="","",IF(VLOOKUP($B31,CorridorSummarySource!$C$3:$Y$260,Corridor_Summary!L$1,FALSE)="","",VLOOKUP($B31,CorridorSummarySource!$C$3:$Y$260,Corridor_Summary!L$1,FALSE)))</f>
        <v/>
      </c>
      <c r="M31" s="110">
        <f>IF($B31="","",IF(VLOOKUP($B31,CorridorSummarySource!$C$3:$Y$260,Corridor_Summary!M$1,FALSE)="","",VLOOKUP($B31,CorridorSummarySource!$C$3:$Y$260,Corridor_Summary!M$1,FALSE)))</f>
        <v>15</v>
      </c>
      <c r="N31" s="111">
        <f>IF($B31="","",IF(VLOOKUP($B31,CorridorSummarySource!$C$3:$Y$260,Corridor_Summary!N$1,FALSE)="","",VLOOKUP($B31,CorridorSummarySource!$C$3:$Y$260,Corridor_Summary!N$1,FALSE)))</f>
        <v>15</v>
      </c>
      <c r="O31" s="112">
        <f>IF($B31="","",IF(VLOOKUP($B31,CorridorSummarySource!$C$3:$Y$260,Corridor_Summary!O$1,FALSE)="","",VLOOKUP($B31,CorridorSummarySource!$C$3:$Y$260,Corridor_Summary!O$1,FALSE)))</f>
        <v>30</v>
      </c>
      <c r="P31" s="21" t="str">
        <f>IF($B31="","",IF(VLOOKUP($B31,CorridorSummarySource!$C$3:$Y$260,Corridor_Summary!P$1,FALSE)="","",VLOOKUP($B31,CorridorSummarySource!$C$3:$Y$260,Corridor_Summary!P$1,FALSE)))</f>
        <v/>
      </c>
      <c r="Q31" s="110">
        <f>IF($B31="","",IF(VLOOKUP($B31,CorridorSummarySource!$C$3:$Y$260,Corridor_Summary!Q$1,FALSE)="","",VLOOKUP($B31,CorridorSummarySource!$C$3:$Y$260,Corridor_Summary!Q$1,FALSE)))</f>
        <v>2</v>
      </c>
      <c r="R31" s="111">
        <f>IF($B31="","",IF(VLOOKUP($B31,CorridorSummarySource!$C$3:$Y$260,Corridor_Summary!R$1,FALSE)="","",VLOOKUP($B31,CorridorSummarySource!$C$3:$Y$260,Corridor_Summary!R$1,FALSE)))</f>
        <v>0</v>
      </c>
      <c r="S31" s="112">
        <f>IF($B31="","",IF(VLOOKUP($B31,CorridorSummarySource!$C$3:$Y$260,Corridor_Summary!S$1,FALSE)="","",VLOOKUP($B31,CorridorSummarySource!$C$3:$Y$260,Corridor_Summary!S$1,FALSE)))</f>
        <v>0</v>
      </c>
      <c r="T31" s="21" t="str">
        <f>IF($B31="","",IF(VLOOKUP($B31,CorridorSummarySource!$C$3:$Y$260,Corridor_Summary!T$1,FALSE)="","",VLOOKUP($B31,CorridorSummarySource!$C$3:$Y$260,Corridor_Summary!T$1,FALSE)))</f>
        <v/>
      </c>
      <c r="U31" s="125" t="str">
        <f>IF($B31="","",IF(VLOOKUP($B31,CorridorSummarySource!$C$3:$Y$260,Corridor_Summary!U$1,FALSE)="","",VLOOKUP($B31,CorridorSummarySource!$C$3:$Y$260,Corridor_Summary!U$1,FALSE)))</f>
        <v>&lt; 15</v>
      </c>
      <c r="V31" s="126">
        <f>IF($B31="","",IF(VLOOKUP($B31,CorridorSummarySource!$C$3:$Y$260,Corridor_Summary!V$1,FALSE)="","",VLOOKUP($B31,CorridorSummarySource!$C$3:$Y$260,Corridor_Summary!V$1,FALSE)))</f>
        <v>15</v>
      </c>
      <c r="W31" s="126">
        <f>IF($B31="","",IF(VLOOKUP($B31,CorridorSummarySource!$C$3:$Y$260,Corridor_Summary!W$1,FALSE)="","",VLOOKUP($B31,CorridorSummarySource!$C$3:$Y$260,Corridor_Summary!W$1,FALSE)))</f>
        <v>30</v>
      </c>
      <c r="X31" s="112" t="str">
        <f>IF($B31="","",IF(VLOOKUP($B31,CorridorSummarySource!$C$3:$Y$260,Corridor_Summary!X$1,FALSE)="","",VLOOKUP($B31,CorridorSummarySource!$C$3:$Y$260,Corridor_Summary!X$1,FALSE)))</f>
        <v>Very Frequent</v>
      </c>
      <c r="Z31">
        <f>IF(B31="","",VLOOKUP($B31,'Corridors Over-Under'!$A$3:$D$115,Z$1,FALSE))</f>
        <v>0</v>
      </c>
      <c r="AA31">
        <f>IF(C31="","",VLOOKUP($B31,'Corridors Over-Under'!$A$3:$D$115,AA$1,FALSE))</f>
        <v>0</v>
      </c>
      <c r="AB31">
        <f>IF(D31="","",VLOOKUP($B31,'Corridors Over-Under'!$A$3:$D$115,AB$1,FALSE))</f>
        <v>0</v>
      </c>
      <c r="AD31" s="172">
        <f>IF(F31="","",VLOOKUP(F31,'Corridor_MajorRoute&amp;RouteLookup'!$A$2:$B$113,2,FALSE))</f>
        <v>10</v>
      </c>
      <c r="AE31" s="348" t="str">
        <f>IF(IF($AD31="","",IF(VLOOKUP($AD31,'RouteDetail&amp;ReductionPrioritySr'!$B$5:$AT$779,AE$1,FALSE)="","",VLOOKUP($AD31,'RouteDetail&amp;ReductionPrioritySr'!$B$5:$AT$779,AE$1,FALSE)))=0,"",IF($AD31="","",IF(VLOOKUP($AD31,'RouteDetail&amp;ReductionPrioritySr'!$B$5:$AT$779,AE$1,FALSE)="","",VLOOKUP($AD31,'RouteDetail&amp;ReductionPrioritySr'!$B$5:$AT$779,AE$1,FALSE))))</f>
        <v>Unchanged</v>
      </c>
      <c r="AF31" s="53" t="str">
        <f>IF(IF($AD31="","",IF(VLOOKUP($AD31,'RouteDetail&amp;ReductionPrioritySr'!$B$5:$AT$779,AF$1,FALSE)="","",VLOOKUP($AD31,'RouteDetail&amp;ReductionPrioritySr'!$B$5:$AT$779,AF$1,FALSE)))=0,"",IF($AD31="","",IF(VLOOKUP($AD31,'RouteDetail&amp;ReductionPrioritySr'!$B$5:$AT$779,AF$1,FALSE)="","",VLOOKUP($AD31,'RouteDetail&amp;ReductionPrioritySr'!$B$5:$AT$779,AF$1,FALSE))))</f>
        <v/>
      </c>
      <c r="AG31" s="358" t="str">
        <f>IF(IF($AD31="","",IF(VLOOKUP($AD31,'RouteDetail&amp;ReductionPrioritySr'!$B$5:$AT$779,AG$1,FALSE)="","",VLOOKUP($AD31,'RouteDetail&amp;ReductionPrioritySr'!$B$5:$AT$779,AG$1,FALSE)))=0,"",IF($AD31="","",IF(VLOOKUP($AD31,'RouteDetail&amp;ReductionPrioritySr'!$B$5:$AT$779,AG$1,FALSE)="","",VLOOKUP($AD31,'RouteDetail&amp;ReductionPrioritySr'!$B$5:$AT$779,AG$1,FALSE))))</f>
        <v>N/A</v>
      </c>
      <c r="AH31" s="400" t="str">
        <f>IF(IF($AD31="","",IF(VLOOKUP($AD31,'RouteDetail&amp;ReductionPrioritySr'!$B$5:$AT$779,AH$1,FALSE)="","",VLOOKUP($AD31,'RouteDetail&amp;ReductionPrioritySr'!$B$5:$AT$779,AH$1,FALSE)))=0,"",IF($AD31="","",IF(VLOOKUP($AD31,'RouteDetail&amp;ReductionPrioritySr'!$B$5:$AT$779,AH$1,FALSE)="","",VLOOKUP($AD31,'RouteDetail&amp;ReductionPrioritySr'!$B$5:$AT$779,AH$1,FALSE))))</f>
        <v>Unchanged</v>
      </c>
      <c r="AI31" s="348">
        <f>IF(IF($AD31="","",IF(VLOOKUP($AD31,'RouteDetail&amp;ReductionPrioritySr'!$B$5:$AT$779,AI$1,FALSE)="","",VLOOKUP($AD31,'RouteDetail&amp;ReductionPrioritySr'!$B$5:$AT$779,AI$1,FALSE)))=0,"",IF($AD31="","",IF(VLOOKUP($AD31,'RouteDetail&amp;ReductionPrioritySr'!$B$5:$AT$779,AI$1,FALSE)="","",VLOOKUP($AD31,'RouteDetail&amp;ReductionPrioritySr'!$B$5:$AT$779,AI$1,FALSE))))</f>
        <v>10</v>
      </c>
      <c r="AJ31" s="53">
        <f>IF(IF($AD31="","",IF(VLOOKUP($AD31,'RouteDetail&amp;ReductionPrioritySr'!$B$5:$AT$779,AJ$1,FALSE)="","",VLOOKUP($AD31,'RouteDetail&amp;ReductionPrioritySr'!$B$5:$AT$779,AJ$1,FALSE)))=0,"",IF($AD31="","",IF(VLOOKUP($AD31,'RouteDetail&amp;ReductionPrioritySr'!$B$5:$AT$779,AJ$1,FALSE)="","",VLOOKUP($AD31,'RouteDetail&amp;ReductionPrioritySr'!$B$5:$AT$779,AJ$1,FALSE))))</f>
        <v>15</v>
      </c>
      <c r="AK31" s="53">
        <f>IF(IF($AD31="","",IF(VLOOKUP($AD31,'RouteDetail&amp;ReductionPrioritySr'!$B$5:$AT$779,AK$1,FALSE)="","",VLOOKUP($AD31,'RouteDetail&amp;ReductionPrioritySr'!$B$5:$AT$779,AK$1,FALSE)))=0,"",IF($AD31="","",IF(VLOOKUP($AD31,'RouteDetail&amp;ReductionPrioritySr'!$B$5:$AT$779,AK$1,FALSE)="","",VLOOKUP($AD31,'RouteDetail&amp;ReductionPrioritySr'!$B$5:$AT$779,AK$1,FALSE))))</f>
        <v>30</v>
      </c>
      <c r="AL31" s="53">
        <f>IF(IF($AD31="","",IF(VLOOKUP($AD31,'RouteDetail&amp;ReductionPrioritySr'!$B$5:$AT$779,AL$1,FALSE)="","",VLOOKUP($AD31,'RouteDetail&amp;ReductionPrioritySr'!$B$5:$AT$779,AL$1,FALSE)))=0,"",IF($AD31="","",IF(VLOOKUP($AD31,'RouteDetail&amp;ReductionPrioritySr'!$B$5:$AT$779,AL$1,FALSE)="","",VLOOKUP($AD31,'RouteDetail&amp;ReductionPrioritySr'!$B$5:$AT$779,AL$1,FALSE))))</f>
        <v>15</v>
      </c>
      <c r="AM31" s="53">
        <f>IF(IF($AD31="","",IF(VLOOKUP($AD31,'RouteDetail&amp;ReductionPrioritySr'!$B$5:$AT$779,AM$1,FALSE)="","",VLOOKUP($AD31,'RouteDetail&amp;ReductionPrioritySr'!$B$5:$AT$779,AM$1,FALSE)))=0,"",IF($AD31="","",IF(VLOOKUP($AD31,'RouteDetail&amp;ReductionPrioritySr'!$B$5:$AT$779,AM$1,FALSE)="","",VLOOKUP($AD31,'RouteDetail&amp;ReductionPrioritySr'!$B$5:$AT$779,AM$1,FALSE))))</f>
        <v>30</v>
      </c>
      <c r="AN31" s="71" t="str">
        <f>IF(IF($AD31="","",IF(VLOOKUP($AD31,'RouteDetail&amp;ReductionPrioritySr'!$B$5:$AT$779,AN$1,FALSE)="","",VLOOKUP($AD31,'RouteDetail&amp;ReductionPrioritySr'!$B$5:$AT$779,AN$1,FALSE)))=0,"",IF($AD31="","",IF(VLOOKUP($AD31,'RouteDetail&amp;ReductionPrioritySr'!$B$5:$AT$779,AN$1,FALSE)="","",VLOOKUP($AD31,'RouteDetail&amp;ReductionPrioritySr'!$B$5:$AT$779,AN$1,FALSE))))</f>
        <v>Before 1:00 AM</v>
      </c>
      <c r="AO31" s="400" t="str">
        <f>IF(IF($AD31="","",IF(VLOOKUP($AD31,'RouteDetail&amp;ReductionPrioritySr'!$B$5:$AT$779,AO$1,FALSE)="","",VLOOKUP($AD31,'RouteDetail&amp;ReductionPrioritySr'!$B$5:$AT$779,AO$1,FALSE)))=0,"",IF($AD31="","",IF(VLOOKUP($AD31,'RouteDetail&amp;ReductionPrioritySr'!$B$5:$AT$779,AO$1,FALSE)="","",VLOOKUP($AD31,'RouteDetail&amp;ReductionPrioritySr'!$B$5:$AT$779,AO$1,FALSE))))</f>
        <v/>
      </c>
    </row>
    <row r="32" spans="1:41" ht="15" customHeight="1" x14ac:dyDescent="0.25">
      <c r="A32">
        <v>23</v>
      </c>
      <c r="B32" s="110">
        <f>IF(HLOOKUP($C$3,'Corridor by Jurisdiction'!$A$1:$AP$113,A32,FALSE)="","",HLOOKUP($C$3,'Corridor by Jurisdiction'!$A$1:$AP$113,A32,FALSE))</f>
        <v>22</v>
      </c>
      <c r="C32" s="56" t="str">
        <f>IF($B32="","",IF(VLOOKUP($B32,CorridorSummarySource!$C$3:$Y$260,Corridor_Summary!C$1,FALSE)="","",VLOOKUP($B32,CorridorSummarySource!$C$3:$Y$260,Corridor_Summary!C$1,FALSE)))</f>
        <v>Capitol Hill</v>
      </c>
      <c r="D32" s="53" t="str">
        <f>IF($B32="","",IF(VLOOKUP($B32,CorridorSummarySource!$C$3:$Y$260,Corridor_Summary!D$1,FALSE)="","",VLOOKUP($B32,CorridorSummarySource!$C$3:$Y$260,Corridor_Summary!D$1,FALSE)))</f>
        <v>Seattle CBD</v>
      </c>
      <c r="E32" s="53" t="str">
        <f>IF($B32="","",IF(VLOOKUP($B32,CorridorSummarySource!$C$3:$Y$260,Corridor_Summary!E$1,FALSE)="","",VLOOKUP($B32,CorridorSummarySource!$C$3:$Y$260,Corridor_Summary!E$1,FALSE)))</f>
        <v>Madison St</v>
      </c>
      <c r="F32" s="111">
        <f>IF($B32="","",IF(VLOOKUP($B32,CorridorSummarySource!$C$3:$Y$260,Corridor_Summary!F$1,FALSE)="","",VLOOKUP($B32,CorridorSummarySource!$C$3:$Y$260,Corridor_Summary!F$1,FALSE)))</f>
        <v>12</v>
      </c>
      <c r="G32" s="111">
        <f>IF($B32="","",IF(VLOOKUP($B32,CorridorSummarySource!$C$3:$Y$260,Corridor_Summary!G$1,FALSE)="","",VLOOKUP($B32,CorridorSummarySource!$C$3:$Y$260,Corridor_Summary!G$1,FALSE)))</f>
        <v>20</v>
      </c>
      <c r="H32" s="111">
        <f>IF($B32="","",IF(VLOOKUP($B32,CorridorSummarySource!$C$3:$Y$260,Corridor_Summary!H$1,FALSE)="","",VLOOKUP($B32,CorridorSummarySource!$C$3:$Y$260,Corridor_Summary!H$1,FALSE)))</f>
        <v>5</v>
      </c>
      <c r="I32" s="111">
        <f>IF($B32="","",IF(VLOOKUP($B32,CorridorSummarySource!$C$3:$Y$260,Corridor_Summary!I$1,FALSE)="","",VLOOKUP($B32,CorridorSummarySource!$C$3:$Y$260,Corridor_Summary!I$1,FALSE)))</f>
        <v>10</v>
      </c>
      <c r="J32" s="111">
        <f>IF($B32="","",IF(VLOOKUP($B32,CorridorSummarySource!$C$3:$Y$260,Corridor_Summary!J$1,FALSE)="","",VLOOKUP($B32,CorridorSummarySource!$C$3:$Y$260,Corridor_Summary!J$1,FALSE)))</f>
        <v>35</v>
      </c>
      <c r="K32" s="112" t="str">
        <f>IF($B32="","",IF(VLOOKUP($B32,CorridorSummarySource!$C$3:$Y$260,Corridor_Summary!K$1,FALSE)="","",VLOOKUP($B32,CorridorSummarySource!$C$3:$Y$260,Corridor_Summary!K$1,FALSE)))</f>
        <v/>
      </c>
      <c r="L32" t="str">
        <f>IF($B32="","",IF(VLOOKUP($B32,CorridorSummarySource!$C$3:$Y$260,Corridor_Summary!L$1,FALSE)="","",VLOOKUP($B32,CorridorSummarySource!$C$3:$Y$260,Corridor_Summary!L$1,FALSE)))</f>
        <v/>
      </c>
      <c r="M32" s="110">
        <f>IF($B32="","",IF(VLOOKUP($B32,CorridorSummarySource!$C$3:$Y$260,Corridor_Summary!M$1,FALSE)="","",VLOOKUP($B32,CorridorSummarySource!$C$3:$Y$260,Corridor_Summary!M$1,FALSE)))</f>
        <v>15</v>
      </c>
      <c r="N32" s="111">
        <f>IF($B32="","",IF(VLOOKUP($B32,CorridorSummarySource!$C$3:$Y$260,Corridor_Summary!N$1,FALSE)="","",VLOOKUP($B32,CorridorSummarySource!$C$3:$Y$260,Corridor_Summary!N$1,FALSE)))</f>
        <v>15</v>
      </c>
      <c r="O32" s="112">
        <f>IF($B32="","",IF(VLOOKUP($B32,CorridorSummarySource!$C$3:$Y$260,Corridor_Summary!O$1,FALSE)="","",VLOOKUP($B32,CorridorSummarySource!$C$3:$Y$260,Corridor_Summary!O$1,FALSE)))</f>
        <v>30</v>
      </c>
      <c r="P32" s="21" t="str">
        <f>IF($B32="","",IF(VLOOKUP($B32,CorridorSummarySource!$C$3:$Y$260,Corridor_Summary!P$1,FALSE)="","",VLOOKUP($B32,CorridorSummarySource!$C$3:$Y$260,Corridor_Summary!P$1,FALSE)))</f>
        <v/>
      </c>
      <c r="Q32" s="110">
        <f>IF($B32="","",IF(VLOOKUP($B32,CorridorSummarySource!$C$3:$Y$260,Corridor_Summary!Q$1,FALSE)="","",VLOOKUP($B32,CorridorSummarySource!$C$3:$Y$260,Corridor_Summary!Q$1,FALSE)))</f>
        <v>2</v>
      </c>
      <c r="R32" s="111">
        <f>IF($B32="","",IF(VLOOKUP($B32,CorridorSummarySource!$C$3:$Y$260,Corridor_Summary!R$1,FALSE)="","",VLOOKUP($B32,CorridorSummarySource!$C$3:$Y$260,Corridor_Summary!R$1,FALSE)))</f>
        <v>0</v>
      </c>
      <c r="S32" s="112">
        <f>IF($B32="","",IF(VLOOKUP($B32,CorridorSummarySource!$C$3:$Y$260,Corridor_Summary!S$1,FALSE)="","",VLOOKUP($B32,CorridorSummarySource!$C$3:$Y$260,Corridor_Summary!S$1,FALSE)))</f>
        <v>0</v>
      </c>
      <c r="T32" s="21" t="str">
        <f>IF($B32="","",IF(VLOOKUP($B32,CorridorSummarySource!$C$3:$Y$260,Corridor_Summary!T$1,FALSE)="","",VLOOKUP($B32,CorridorSummarySource!$C$3:$Y$260,Corridor_Summary!T$1,FALSE)))</f>
        <v/>
      </c>
      <c r="U32" s="125" t="str">
        <f>IF($B32="","",IF(VLOOKUP($B32,CorridorSummarySource!$C$3:$Y$260,Corridor_Summary!U$1,FALSE)="","",VLOOKUP($B32,CorridorSummarySource!$C$3:$Y$260,Corridor_Summary!U$1,FALSE)))</f>
        <v>&lt; 15</v>
      </c>
      <c r="V32" s="126">
        <f>IF($B32="","",IF(VLOOKUP($B32,CorridorSummarySource!$C$3:$Y$260,Corridor_Summary!V$1,FALSE)="","",VLOOKUP($B32,CorridorSummarySource!$C$3:$Y$260,Corridor_Summary!V$1,FALSE)))</f>
        <v>15</v>
      </c>
      <c r="W32" s="126">
        <f>IF($B32="","",IF(VLOOKUP($B32,CorridorSummarySource!$C$3:$Y$260,Corridor_Summary!W$1,FALSE)="","",VLOOKUP($B32,CorridorSummarySource!$C$3:$Y$260,Corridor_Summary!W$1,FALSE)))</f>
        <v>30</v>
      </c>
      <c r="X32" s="112" t="str">
        <f>IF($B32="","",IF(VLOOKUP($B32,CorridorSummarySource!$C$3:$Y$260,Corridor_Summary!X$1,FALSE)="","",VLOOKUP($B32,CorridorSummarySource!$C$3:$Y$260,Corridor_Summary!X$1,FALSE)))</f>
        <v>Very Frequent</v>
      </c>
      <c r="Z32">
        <f>IF(B32="","",VLOOKUP($B32,'Corridors Over-Under'!$A$3:$D$115,Z$1,FALSE))</f>
        <v>0</v>
      </c>
      <c r="AA32">
        <f>IF(C32="","",VLOOKUP($B32,'Corridors Over-Under'!$A$3:$D$115,AA$1,FALSE))</f>
        <v>0</v>
      </c>
      <c r="AB32">
        <f>IF(D32="","",VLOOKUP($B32,'Corridors Over-Under'!$A$3:$D$115,AB$1,FALSE))</f>
        <v>0</v>
      </c>
      <c r="AD32" s="172">
        <f>IF(F32="","",VLOOKUP(F32,'Corridor_MajorRoute&amp;RouteLookup'!$A$2:$B$113,2,FALSE))</f>
        <v>12</v>
      </c>
      <c r="AE32" s="348" t="str">
        <f>IF(IF($AD32="","",IF(VLOOKUP($AD32,'RouteDetail&amp;ReductionPrioritySr'!$B$5:$AT$779,AE$1,FALSE)="","",VLOOKUP($AD32,'RouteDetail&amp;ReductionPrioritySr'!$B$5:$AT$779,AE$1,FALSE)))=0,"",IF($AD32="","",IF(VLOOKUP($AD32,'RouteDetail&amp;ReductionPrioritySr'!$B$5:$AT$779,AE$1,FALSE)="","",VLOOKUP($AD32,'RouteDetail&amp;ReductionPrioritySr'!$B$5:$AT$779,AE$1,FALSE))))</f>
        <v>Revised</v>
      </c>
      <c r="AF32" s="53" t="str">
        <f>IF(IF($AD32="","",IF(VLOOKUP($AD32,'RouteDetail&amp;ReductionPrioritySr'!$B$5:$AT$779,AF$1,FALSE)="","",VLOOKUP($AD32,'RouteDetail&amp;ReductionPrioritySr'!$B$5:$AT$779,AF$1,FALSE)))=0,"",IF($AD32="","",IF(VLOOKUP($AD32,'RouteDetail&amp;ReductionPrioritySr'!$B$5:$AT$779,AF$1,FALSE)="","",VLOOKUP($AD32,'RouteDetail&amp;ReductionPrioritySr'!$B$5:$AT$779,AF$1,FALSE))))</f>
        <v>Restructure</v>
      </c>
      <c r="AG32" s="358">
        <f>IF(IF($AD32="","",IF(VLOOKUP($AD32,'RouteDetail&amp;ReductionPrioritySr'!$B$5:$AT$779,AG$1,FALSE)="","",VLOOKUP($AD32,'RouteDetail&amp;ReductionPrioritySr'!$B$5:$AT$779,AG$1,FALSE)))=0,"",IF($AD32="","",IF(VLOOKUP($AD32,'RouteDetail&amp;ReductionPrioritySr'!$B$5:$AT$779,AG$1,FALSE)="","",VLOOKUP($AD32,'RouteDetail&amp;ReductionPrioritySr'!$B$5:$AT$779,AG$1,FALSE))))</f>
        <v>42036</v>
      </c>
      <c r="AH32" s="400" t="str">
        <f>IF(IF($AD32="","",IF(VLOOKUP($AD32,'RouteDetail&amp;ReductionPrioritySr'!$B$5:$AT$779,AH$1,FALSE)="","",VLOOKUP($AD32,'RouteDetail&amp;ReductionPrioritySr'!$B$5:$AT$779,AH$1,FALSE)))=0,"",IF($AD32="","",IF(VLOOKUP($AD32,'RouteDetail&amp;ReductionPrioritySr'!$B$5:$AT$779,AH$1,FALSE)="","",VLOOKUP($AD32,'RouteDetail&amp;ReductionPrioritySr'!$B$5:$AT$779,AH$1,FALSE))))</f>
        <v>Eliminate the part of the route northeast of E Madison Street/15th Avenue to reduce duplication with routes 10, 11 and 43.
Operate Route 12 as a one-way route during commute hours, westbound in the morning and eastbound in the afternoon.
Shift Route 2 from Seneca Street to provide service on E Madison Street.</v>
      </c>
      <c r="AI32" s="348" t="str">
        <f>IF(IF($AD32="","",IF(VLOOKUP($AD32,'RouteDetail&amp;ReductionPrioritySr'!$B$5:$AT$779,AI$1,FALSE)="","",VLOOKUP($AD32,'RouteDetail&amp;ReductionPrioritySr'!$B$5:$AT$779,AI$1,FALSE)))=0,"",IF($AD32="","",IF(VLOOKUP($AD32,'RouteDetail&amp;ReductionPrioritySr'!$B$5:$AT$779,AI$1,FALSE)="","",VLOOKUP($AD32,'RouteDetail&amp;ReductionPrioritySr'!$B$5:$AT$779,AI$1,FALSE))))</f>
        <v>-</v>
      </c>
      <c r="AJ32" s="53" t="str">
        <f>IF(IF($AD32="","",IF(VLOOKUP($AD32,'RouteDetail&amp;ReductionPrioritySr'!$B$5:$AT$779,AJ$1,FALSE)="","",VLOOKUP($AD32,'RouteDetail&amp;ReductionPrioritySr'!$B$5:$AT$779,AJ$1,FALSE)))=0,"",IF($AD32="","",IF(VLOOKUP($AD32,'RouteDetail&amp;ReductionPrioritySr'!$B$5:$AT$779,AJ$1,FALSE)="","",VLOOKUP($AD32,'RouteDetail&amp;ReductionPrioritySr'!$B$5:$AT$779,AJ$1,FALSE))))</f>
        <v>-</v>
      </c>
      <c r="AK32" s="53" t="str">
        <f>IF(IF($AD32="","",IF(VLOOKUP($AD32,'RouteDetail&amp;ReductionPrioritySr'!$B$5:$AT$779,AK$1,FALSE)="","",VLOOKUP($AD32,'RouteDetail&amp;ReductionPrioritySr'!$B$5:$AT$779,AK$1,FALSE)))=0,"",IF($AD32="","",IF(VLOOKUP($AD32,'RouteDetail&amp;ReductionPrioritySr'!$B$5:$AT$779,AK$1,FALSE)="","",VLOOKUP($AD32,'RouteDetail&amp;ReductionPrioritySr'!$B$5:$AT$779,AK$1,FALSE))))</f>
        <v>-</v>
      </c>
      <c r="AL32" s="53" t="str">
        <f>IF(IF($AD32="","",IF(VLOOKUP($AD32,'RouteDetail&amp;ReductionPrioritySr'!$B$5:$AT$779,AL$1,FALSE)="","",VLOOKUP($AD32,'RouteDetail&amp;ReductionPrioritySr'!$B$5:$AT$779,AL$1,FALSE)))=0,"",IF($AD32="","",IF(VLOOKUP($AD32,'RouteDetail&amp;ReductionPrioritySr'!$B$5:$AT$779,AL$1,FALSE)="","",VLOOKUP($AD32,'RouteDetail&amp;ReductionPrioritySr'!$B$5:$AT$779,AL$1,FALSE))))</f>
        <v>-</v>
      </c>
      <c r="AM32" s="53" t="str">
        <f>IF(IF($AD32="","",IF(VLOOKUP($AD32,'RouteDetail&amp;ReductionPrioritySr'!$B$5:$AT$779,AM$1,FALSE)="","",VLOOKUP($AD32,'RouteDetail&amp;ReductionPrioritySr'!$B$5:$AT$779,AM$1,FALSE)))=0,"",IF($AD32="","",IF(VLOOKUP($AD32,'RouteDetail&amp;ReductionPrioritySr'!$B$5:$AT$779,AM$1,FALSE)="","",VLOOKUP($AD32,'RouteDetail&amp;ReductionPrioritySr'!$B$5:$AT$779,AM$1,FALSE))))</f>
        <v>-</v>
      </c>
      <c r="AN32" s="71" t="str">
        <f>IF(IF($AD32="","",IF(VLOOKUP($AD32,'RouteDetail&amp;ReductionPrioritySr'!$B$5:$AT$779,AN$1,FALSE)="","",VLOOKUP($AD32,'RouteDetail&amp;ReductionPrioritySr'!$B$5:$AT$779,AN$1,FALSE)))=0,"",IF($AD32="","",IF(VLOOKUP($AD32,'RouteDetail&amp;ReductionPrioritySr'!$B$5:$AT$779,AN$1,FALSE)="","",VLOOKUP($AD32,'RouteDetail&amp;ReductionPrioritySr'!$B$5:$AT$779,AN$1,FALSE))))</f>
        <v>-</v>
      </c>
      <c r="AO32" s="400" t="str">
        <f>IF(IF($AD32="","",IF(VLOOKUP($AD32,'RouteDetail&amp;ReductionPrioritySr'!$B$5:$AT$779,AO$1,FALSE)="","",VLOOKUP($AD32,'RouteDetail&amp;ReductionPrioritySr'!$B$5:$AT$779,AO$1,FALSE)))=0,"",IF($AD32="","",IF(VLOOKUP($AD32,'RouteDetail&amp;ReductionPrioritySr'!$B$5:$AT$779,AO$1,FALSE)="","",VLOOKUP($AD32,'RouteDetail&amp;ReductionPrioritySr'!$B$5:$AT$779,AO$1,FALSE))))</f>
        <v>North of Madison Street, use Route 10 on 15th Avenue E, Route 11 on E Madison Street, or Route 43 on E John Street.
On Madison Street, use revised Route 2.</v>
      </c>
    </row>
    <row r="33" spans="1:41" ht="15" customHeight="1" x14ac:dyDescent="0.25">
      <c r="A33">
        <v>24</v>
      </c>
      <c r="B33" s="110">
        <f>IF(HLOOKUP($C$3,'Corridor by Jurisdiction'!$A$1:$AP$113,A33,FALSE)="","",HLOOKUP($C$3,'Corridor by Jurisdiction'!$A$1:$AP$113,A33,FALSE))</f>
        <v>23</v>
      </c>
      <c r="C33" s="56" t="str">
        <f>IF($B33="","",IF(VLOOKUP($B33,CorridorSummarySource!$C$3:$Y$260,Corridor_Summary!C$1,FALSE)="","",VLOOKUP($B33,CorridorSummarySource!$C$3:$Y$260,Corridor_Summary!C$1,FALSE)))</f>
        <v>Central District</v>
      </c>
      <c r="D33" s="53" t="str">
        <f>IF($B33="","",IF(VLOOKUP($B33,CorridorSummarySource!$C$3:$Y$260,Corridor_Summary!D$1,FALSE)="","",VLOOKUP($B33,CorridorSummarySource!$C$3:$Y$260,Corridor_Summary!D$1,FALSE)))</f>
        <v>Seattle CBD</v>
      </c>
      <c r="E33" s="53" t="str">
        <f>IF($B33="","",IF(VLOOKUP($B33,CorridorSummarySource!$C$3:$Y$260,Corridor_Summary!E$1,FALSE)="","",VLOOKUP($B33,CorridorSummarySource!$C$3:$Y$260,Corridor_Summary!E$1,FALSE)))</f>
        <v>E Jefferson St</v>
      </c>
      <c r="F33" s="111" t="str">
        <f>IF($B33="","",IF(VLOOKUP($B33,CorridorSummarySource!$C$3:$Y$260,Corridor_Summary!F$1,FALSE)="","",VLOOKUP($B33,CorridorSummarySource!$C$3:$Y$260,Corridor_Summary!F$1,FALSE)))</f>
        <v>3S</v>
      </c>
      <c r="G33" s="111">
        <f>IF($B33="","",IF(VLOOKUP($B33,CorridorSummarySource!$C$3:$Y$260,Corridor_Summary!G$1,FALSE)="","",VLOOKUP($B33,CorridorSummarySource!$C$3:$Y$260,Corridor_Summary!G$1,FALSE)))</f>
        <v>20</v>
      </c>
      <c r="H33" s="111">
        <f>IF($B33="","",IF(VLOOKUP($B33,CorridorSummarySource!$C$3:$Y$260,Corridor_Summary!H$1,FALSE)="","",VLOOKUP($B33,CorridorSummarySource!$C$3:$Y$260,Corridor_Summary!H$1,FALSE)))</f>
        <v>10</v>
      </c>
      <c r="I33" s="111">
        <f>IF($B33="","",IF(VLOOKUP($B33,CorridorSummarySource!$C$3:$Y$260,Corridor_Summary!I$1,FALSE)="","",VLOOKUP($B33,CorridorSummarySource!$C$3:$Y$260,Corridor_Summary!I$1,FALSE)))</f>
        <v>5</v>
      </c>
      <c r="J33" s="111">
        <f>IF($B33="","",IF(VLOOKUP($B33,CorridorSummarySource!$C$3:$Y$260,Corridor_Summary!J$1,FALSE)="","",VLOOKUP($B33,CorridorSummarySource!$C$3:$Y$260,Corridor_Summary!J$1,FALSE)))</f>
        <v>35</v>
      </c>
      <c r="K33" s="112" t="str">
        <f>IF($B33="","",IF(VLOOKUP($B33,CorridorSummarySource!$C$3:$Y$260,Corridor_Summary!K$1,FALSE)="","",VLOOKUP($B33,CorridorSummarySource!$C$3:$Y$260,Corridor_Summary!K$1,FALSE)))</f>
        <v/>
      </c>
      <c r="L33" t="str">
        <f>IF($B33="","",IF(VLOOKUP($B33,CorridorSummarySource!$C$3:$Y$260,Corridor_Summary!L$1,FALSE)="","",VLOOKUP($B33,CorridorSummarySource!$C$3:$Y$260,Corridor_Summary!L$1,FALSE)))</f>
        <v/>
      </c>
      <c r="M33" s="110">
        <f>IF($B33="","",IF(VLOOKUP($B33,CorridorSummarySource!$C$3:$Y$260,Corridor_Summary!M$1,FALSE)="","",VLOOKUP($B33,CorridorSummarySource!$C$3:$Y$260,Corridor_Summary!M$1,FALSE)))</f>
        <v>15</v>
      </c>
      <c r="N33" s="111">
        <f>IF($B33="","",IF(VLOOKUP($B33,CorridorSummarySource!$C$3:$Y$260,Corridor_Summary!N$1,FALSE)="","",VLOOKUP($B33,CorridorSummarySource!$C$3:$Y$260,Corridor_Summary!N$1,FALSE)))</f>
        <v>15</v>
      </c>
      <c r="O33" s="112">
        <f>IF($B33="","",IF(VLOOKUP($B33,CorridorSummarySource!$C$3:$Y$260,Corridor_Summary!O$1,FALSE)="","",VLOOKUP($B33,CorridorSummarySource!$C$3:$Y$260,Corridor_Summary!O$1,FALSE)))</f>
        <v>30</v>
      </c>
      <c r="P33" s="21" t="str">
        <f>IF($B33="","",IF(VLOOKUP($B33,CorridorSummarySource!$C$3:$Y$260,Corridor_Summary!P$1,FALSE)="","",VLOOKUP($B33,CorridorSummarySource!$C$3:$Y$260,Corridor_Summary!P$1,FALSE)))</f>
        <v/>
      </c>
      <c r="Q33" s="110">
        <f>IF($B33="","",IF(VLOOKUP($B33,CorridorSummarySource!$C$3:$Y$260,Corridor_Summary!Q$1,FALSE)="","",VLOOKUP($B33,CorridorSummarySource!$C$3:$Y$260,Corridor_Summary!Q$1,FALSE)))</f>
        <v>2</v>
      </c>
      <c r="R33" s="111">
        <f>IF($B33="","",IF(VLOOKUP($B33,CorridorSummarySource!$C$3:$Y$260,Corridor_Summary!R$1,FALSE)="","",VLOOKUP($B33,CorridorSummarySource!$C$3:$Y$260,Corridor_Summary!R$1,FALSE)))</f>
        <v>2</v>
      </c>
      <c r="S33" s="112">
        <f>IF($B33="","",IF(VLOOKUP($B33,CorridorSummarySource!$C$3:$Y$260,Corridor_Summary!S$1,FALSE)="","",VLOOKUP($B33,CorridorSummarySource!$C$3:$Y$260,Corridor_Summary!S$1,FALSE)))</f>
        <v>1</v>
      </c>
      <c r="T33" s="21" t="str">
        <f>IF($B33="","",IF(VLOOKUP($B33,CorridorSummarySource!$C$3:$Y$260,Corridor_Summary!T$1,FALSE)="","",VLOOKUP($B33,CorridorSummarySource!$C$3:$Y$260,Corridor_Summary!T$1,FALSE)))</f>
        <v/>
      </c>
      <c r="U33" s="125" t="str">
        <f>IF($B33="","",IF(VLOOKUP($B33,CorridorSummarySource!$C$3:$Y$260,Corridor_Summary!U$1,FALSE)="","",VLOOKUP($B33,CorridorSummarySource!$C$3:$Y$260,Corridor_Summary!U$1,FALSE)))</f>
        <v>&lt; 15</v>
      </c>
      <c r="V33" s="126" t="str">
        <f>IF($B33="","",IF(VLOOKUP($B33,CorridorSummarySource!$C$3:$Y$260,Corridor_Summary!V$1,FALSE)="","",VLOOKUP($B33,CorridorSummarySource!$C$3:$Y$260,Corridor_Summary!V$1,FALSE)))</f>
        <v>&lt; 15</v>
      </c>
      <c r="W33" s="126">
        <f>IF($B33="","",IF(VLOOKUP($B33,CorridorSummarySource!$C$3:$Y$260,Corridor_Summary!W$1,FALSE)="","",VLOOKUP($B33,CorridorSummarySource!$C$3:$Y$260,Corridor_Summary!W$1,FALSE)))</f>
        <v>15</v>
      </c>
      <c r="X33" s="112" t="str">
        <f>IF($B33="","",IF(VLOOKUP($B33,CorridorSummarySource!$C$3:$Y$260,Corridor_Summary!X$1,FALSE)="","",VLOOKUP($B33,CorridorSummarySource!$C$3:$Y$260,Corridor_Summary!X$1,FALSE)))</f>
        <v>Very Frequent</v>
      </c>
      <c r="Z33">
        <f>IF(B33="","",VLOOKUP($B33,'Corridors Over-Under'!$A$3:$D$115,Z$1,FALSE))</f>
        <v>0</v>
      </c>
      <c r="AA33">
        <f>IF(C33="","",VLOOKUP($B33,'Corridors Over-Under'!$A$3:$D$115,AA$1,FALSE))</f>
        <v>0</v>
      </c>
      <c r="AB33">
        <f>IF(D33="","",VLOOKUP($B33,'Corridors Over-Under'!$A$3:$D$115,AB$1,FALSE))</f>
        <v>0</v>
      </c>
      <c r="AD33" s="172">
        <f>IF(F33="","",VLOOKUP(F33,'Corridor_MajorRoute&amp;RouteLookup'!$A$2:$B$113,2,FALSE))</f>
        <v>3</v>
      </c>
      <c r="AE33" s="348" t="str">
        <f>IF(IF($AD33="","",IF(VLOOKUP($AD33,'RouteDetail&amp;ReductionPrioritySr'!$B$5:$AT$779,AE$1,FALSE)="","",VLOOKUP($AD33,'RouteDetail&amp;ReductionPrioritySr'!$B$5:$AT$779,AE$1,FALSE)))=0,"",IF($AD33="","",IF(VLOOKUP($AD33,'RouteDetail&amp;ReductionPrioritySr'!$B$5:$AT$779,AE$1,FALSE)="","",VLOOKUP($AD33,'RouteDetail&amp;ReductionPrioritySr'!$B$5:$AT$779,AE$1,FALSE))))</f>
        <v>Revised</v>
      </c>
      <c r="AF33" s="53" t="str">
        <f>IF(IF($AD33="","",IF(VLOOKUP($AD33,'RouteDetail&amp;ReductionPrioritySr'!$B$5:$AT$779,AF$1,FALSE)="","",VLOOKUP($AD33,'RouteDetail&amp;ReductionPrioritySr'!$B$5:$AT$779,AF$1,FALSE)))=0,"",IF($AD33="","",IF(VLOOKUP($AD33,'RouteDetail&amp;ReductionPrioritySr'!$B$5:$AT$779,AF$1,FALSE)="","",VLOOKUP($AD33,'RouteDetail&amp;ReductionPrioritySr'!$B$5:$AT$779,AF$1,FALSE))))</f>
        <v>Restructure</v>
      </c>
      <c r="AG33" s="358">
        <f>IF(IF($AD33="","",IF(VLOOKUP($AD33,'RouteDetail&amp;ReductionPrioritySr'!$B$5:$AT$779,AG$1,FALSE)="","",VLOOKUP($AD33,'RouteDetail&amp;ReductionPrioritySr'!$B$5:$AT$779,AG$1,FALSE)))=0,"",IF($AD33="","",IF(VLOOKUP($AD33,'RouteDetail&amp;ReductionPrioritySr'!$B$5:$AT$779,AG$1,FALSE)="","",VLOOKUP($AD33,'RouteDetail&amp;ReductionPrioritySr'!$B$5:$AT$779,AG$1,FALSE))))</f>
        <v>42036</v>
      </c>
      <c r="AH33" s="400" t="str">
        <f>IF(IF($AD33="","",IF(VLOOKUP($AD33,'RouteDetail&amp;ReductionPrioritySr'!$B$5:$AT$779,AH$1,FALSE)="","",VLOOKUP($AD33,'RouteDetail&amp;ReductionPrioritySr'!$B$5:$AT$779,AH$1,FALSE)))=0,"",IF($AD33="","",IF(VLOOKUP($AD33,'RouteDetail&amp;ReductionPrioritySr'!$B$5:$AT$779,AH$1,FALSE)="","",VLOOKUP($AD33,'RouteDetail&amp;ReductionPrioritySr'!$B$5:$AT$779,AH$1,FALSE))))</f>
        <v>Combine service with Route 4 to reduce duplication between Queen Anne and the Central District. 
In the reduction proposal, Route 4 will be deleted and additional trips added to Route 3. Route 3 will be extended north to Nickerson Street.
Extend route to Seattle Pacific University so it connects with Route 32 and can be operated more efficiently.
Operate service more often on weekdays and on Saturday since Route 4 would no longer be operate.
End service earlier.</v>
      </c>
      <c r="AI33" s="348">
        <f>IF(IF($AD33="","",IF(VLOOKUP($AD33,'RouteDetail&amp;ReductionPrioritySr'!$B$5:$AT$779,AI$1,FALSE)="","",VLOOKUP($AD33,'RouteDetail&amp;ReductionPrioritySr'!$B$5:$AT$779,AI$1,FALSE)))=0,"",IF($AD33="","",IF(VLOOKUP($AD33,'RouteDetail&amp;ReductionPrioritySr'!$B$5:$AT$779,AI$1,FALSE)="","",VLOOKUP($AD33,'RouteDetail&amp;ReductionPrioritySr'!$B$5:$AT$779,AI$1,FALSE))))</f>
        <v>10</v>
      </c>
      <c r="AJ33" s="53">
        <f>IF(IF($AD33="","",IF(VLOOKUP($AD33,'RouteDetail&amp;ReductionPrioritySr'!$B$5:$AT$779,AJ$1,FALSE)="","",VLOOKUP($AD33,'RouteDetail&amp;ReductionPrioritySr'!$B$5:$AT$779,AJ$1,FALSE)))=0,"",IF($AD33="","",IF(VLOOKUP($AD33,'RouteDetail&amp;ReductionPrioritySr'!$B$5:$AT$779,AJ$1,FALSE)="","",VLOOKUP($AD33,'RouteDetail&amp;ReductionPrioritySr'!$B$5:$AT$779,AJ$1,FALSE))))</f>
        <v>15</v>
      </c>
      <c r="AK33" s="53" t="str">
        <f>IF(IF($AD33="","",IF(VLOOKUP($AD33,'RouteDetail&amp;ReductionPrioritySr'!$B$5:$AT$779,AK$1,FALSE)="","",VLOOKUP($AD33,'RouteDetail&amp;ReductionPrioritySr'!$B$5:$AT$779,AK$1,FALSE)))=0,"",IF($AD33="","",IF(VLOOKUP($AD33,'RouteDetail&amp;ReductionPrioritySr'!$B$5:$AT$779,AK$1,FALSE)="","",VLOOKUP($AD33,'RouteDetail&amp;ReductionPrioritySr'!$B$5:$AT$779,AK$1,FALSE))))</f>
        <v>15-60</v>
      </c>
      <c r="AL33" s="53">
        <f>IF(IF($AD33="","",IF(VLOOKUP($AD33,'RouteDetail&amp;ReductionPrioritySr'!$B$5:$AT$779,AL$1,FALSE)="","",VLOOKUP($AD33,'RouteDetail&amp;ReductionPrioritySr'!$B$5:$AT$779,AL$1,FALSE)))=0,"",IF($AD33="","",IF(VLOOKUP($AD33,'RouteDetail&amp;ReductionPrioritySr'!$B$5:$AT$779,AL$1,FALSE)="","",VLOOKUP($AD33,'RouteDetail&amp;ReductionPrioritySr'!$B$5:$AT$779,AL$1,FALSE))))</f>
        <v>15</v>
      </c>
      <c r="AM33" s="53">
        <f>IF(IF($AD33="","",IF(VLOOKUP($AD33,'RouteDetail&amp;ReductionPrioritySr'!$B$5:$AT$779,AM$1,FALSE)="","",VLOOKUP($AD33,'RouteDetail&amp;ReductionPrioritySr'!$B$5:$AT$779,AM$1,FALSE)))=0,"",IF($AD33="","",IF(VLOOKUP($AD33,'RouteDetail&amp;ReductionPrioritySr'!$B$5:$AT$779,AM$1,FALSE)="","",VLOOKUP($AD33,'RouteDetail&amp;ReductionPrioritySr'!$B$5:$AT$779,AM$1,FALSE))))</f>
        <v>30</v>
      </c>
      <c r="AN33" s="71" t="str">
        <f>IF(IF($AD33="","",IF(VLOOKUP($AD33,'RouteDetail&amp;ReductionPrioritySr'!$B$5:$AT$779,AN$1,FALSE)="","",VLOOKUP($AD33,'RouteDetail&amp;ReductionPrioritySr'!$B$5:$AT$779,AN$1,FALSE)))=0,"",IF($AD33="","",IF(VLOOKUP($AD33,'RouteDetail&amp;ReductionPrioritySr'!$B$5:$AT$779,AN$1,FALSE)="","",VLOOKUP($AD33,'RouteDetail&amp;ReductionPrioritySr'!$B$5:$AT$779,AN$1,FALSE))))</f>
        <v>Before 12:00 AM</v>
      </c>
      <c r="AO33" s="400" t="str">
        <f>IF(IF($AD33="","",IF(VLOOKUP($AD33,'RouteDetail&amp;ReductionPrioritySr'!$B$5:$AT$779,AO$1,FALSE)="","",VLOOKUP($AD33,'RouteDetail&amp;ReductionPrioritySr'!$B$5:$AT$779,AO$1,FALSE)))=0,"",IF($AD33="","",IF(VLOOKUP($AD33,'RouteDetail&amp;ReductionPrioritySr'!$B$5:$AT$779,AO$1,FALSE)="","",VLOOKUP($AD33,'RouteDetail&amp;ReductionPrioritySr'!$B$5:$AT$779,AO$1,FALSE))))</f>
        <v>In Queen Anne, use revised Route 3 or Route 13.</v>
      </c>
    </row>
    <row r="34" spans="1:41" ht="15" customHeight="1" x14ac:dyDescent="0.25">
      <c r="A34">
        <v>25</v>
      </c>
      <c r="B34" s="110">
        <f>IF(HLOOKUP($C$3,'Corridor by Jurisdiction'!$A$1:$AP$113,A34,FALSE)="","",HLOOKUP($C$3,'Corridor by Jurisdiction'!$A$1:$AP$113,A34,FALSE))</f>
        <v>24</v>
      </c>
      <c r="C34" s="56" t="str">
        <f>IF($B34="","",IF(VLOOKUP($B34,CorridorSummarySource!$C$3:$Y$260,Corridor_Summary!C$1,FALSE)="","",VLOOKUP($B34,CorridorSummarySource!$C$3:$Y$260,Corridor_Summary!C$1,FALSE)))</f>
        <v>Colman Park</v>
      </c>
      <c r="D34" s="53" t="str">
        <f>IF($B34="","",IF(VLOOKUP($B34,CorridorSummarySource!$C$3:$Y$260,Corridor_Summary!D$1,FALSE)="","",VLOOKUP($B34,CorridorSummarySource!$C$3:$Y$260,Corridor_Summary!D$1,FALSE)))</f>
        <v>Seattle CBD</v>
      </c>
      <c r="E34" s="53" t="str">
        <f>IF($B34="","",IF(VLOOKUP($B34,CorridorSummarySource!$C$3:$Y$260,Corridor_Summary!E$1,FALSE)="","",VLOOKUP($B34,CorridorSummarySource!$C$3:$Y$260,Corridor_Summary!E$1,FALSE)))</f>
        <v>Leschi, Yesler</v>
      </c>
      <c r="F34" s="111">
        <f>IF($B34="","",IF(VLOOKUP($B34,CorridorSummarySource!$C$3:$Y$260,Corridor_Summary!F$1,FALSE)="","",VLOOKUP($B34,CorridorSummarySource!$C$3:$Y$260,Corridor_Summary!F$1,FALSE)))</f>
        <v>27</v>
      </c>
      <c r="G34" s="111">
        <f>IF($B34="","",IF(VLOOKUP($B34,CorridorSummarySource!$C$3:$Y$260,Corridor_Summary!G$1,FALSE)="","",VLOOKUP($B34,CorridorSummarySource!$C$3:$Y$260,Corridor_Summary!G$1,FALSE)))</f>
        <v>18</v>
      </c>
      <c r="H34" s="111">
        <f>IF($B34="","",IF(VLOOKUP($B34,CorridorSummarySource!$C$3:$Y$260,Corridor_Summary!H$1,FALSE)="","",VLOOKUP($B34,CorridorSummarySource!$C$3:$Y$260,Corridor_Summary!H$1,FALSE)))</f>
        <v>5</v>
      </c>
      <c r="I34" s="111">
        <f>IF($B34="","",IF(VLOOKUP($B34,CorridorSummarySource!$C$3:$Y$260,Corridor_Summary!I$1,FALSE)="","",VLOOKUP($B34,CorridorSummarySource!$C$3:$Y$260,Corridor_Summary!I$1,FALSE)))</f>
        <v>0</v>
      </c>
      <c r="J34" s="111">
        <f>IF($B34="","",IF(VLOOKUP($B34,CorridorSummarySource!$C$3:$Y$260,Corridor_Summary!J$1,FALSE)="","",VLOOKUP($B34,CorridorSummarySource!$C$3:$Y$260,Corridor_Summary!J$1,FALSE)))</f>
        <v>23</v>
      </c>
      <c r="K34" s="112" t="str">
        <f>IF($B34="","",IF(VLOOKUP($B34,CorridorSummarySource!$C$3:$Y$260,Corridor_Summary!K$1,FALSE)="","",VLOOKUP($B34,CorridorSummarySource!$C$3:$Y$260,Corridor_Summary!K$1,FALSE)))</f>
        <v/>
      </c>
      <c r="L34" t="str">
        <f>IF($B34="","",IF(VLOOKUP($B34,CorridorSummarySource!$C$3:$Y$260,Corridor_Summary!L$1,FALSE)="","",VLOOKUP($B34,CorridorSummarySource!$C$3:$Y$260,Corridor_Summary!L$1,FALSE)))</f>
        <v/>
      </c>
      <c r="M34" s="110">
        <f>IF($B34="","",IF(VLOOKUP($B34,CorridorSummarySource!$C$3:$Y$260,Corridor_Summary!M$1,FALSE)="","",VLOOKUP($B34,CorridorSummarySource!$C$3:$Y$260,Corridor_Summary!M$1,FALSE)))</f>
        <v>15</v>
      </c>
      <c r="N34" s="111">
        <f>IF($B34="","",IF(VLOOKUP($B34,CorridorSummarySource!$C$3:$Y$260,Corridor_Summary!N$1,FALSE)="","",VLOOKUP($B34,CorridorSummarySource!$C$3:$Y$260,Corridor_Summary!N$1,FALSE)))</f>
        <v>30</v>
      </c>
      <c r="O34" s="112">
        <f>IF($B34="","",IF(VLOOKUP($B34,CorridorSummarySource!$C$3:$Y$260,Corridor_Summary!O$1,FALSE)="","",VLOOKUP($B34,CorridorSummarySource!$C$3:$Y$260,Corridor_Summary!O$1,FALSE)))</f>
        <v>30</v>
      </c>
      <c r="P34" s="21" t="str">
        <f>IF($B34="","",IF(VLOOKUP($B34,CorridorSummarySource!$C$3:$Y$260,Corridor_Summary!P$1,FALSE)="","",VLOOKUP($B34,CorridorSummarySource!$C$3:$Y$260,Corridor_Summary!P$1,FALSE)))</f>
        <v/>
      </c>
      <c r="Q34" s="110">
        <f>IF($B34="","",IF(VLOOKUP($B34,CorridorSummarySource!$C$3:$Y$260,Corridor_Summary!Q$1,FALSE)="","",VLOOKUP($B34,CorridorSummarySource!$C$3:$Y$260,Corridor_Summary!Q$1,FALSE)))</f>
        <v>1</v>
      </c>
      <c r="R34" s="111">
        <f>IF($B34="","",IF(VLOOKUP($B34,CorridorSummarySource!$C$3:$Y$260,Corridor_Summary!R$1,FALSE)="","",VLOOKUP($B34,CorridorSummarySource!$C$3:$Y$260,Corridor_Summary!R$1,FALSE)))</f>
        <v>0</v>
      </c>
      <c r="S34" s="112">
        <f>IF($B34="","",IF(VLOOKUP($B34,CorridorSummarySource!$C$3:$Y$260,Corridor_Summary!S$1,FALSE)="","",VLOOKUP($B34,CorridorSummarySource!$C$3:$Y$260,Corridor_Summary!S$1,FALSE)))</f>
        <v>0</v>
      </c>
      <c r="T34" s="21" t="str">
        <f>IF($B34="","",IF(VLOOKUP($B34,CorridorSummarySource!$C$3:$Y$260,Corridor_Summary!T$1,FALSE)="","",VLOOKUP($B34,CorridorSummarySource!$C$3:$Y$260,Corridor_Summary!T$1,FALSE)))</f>
        <v/>
      </c>
      <c r="U34" s="125" t="str">
        <f>IF($B34="","",IF(VLOOKUP($B34,CorridorSummarySource!$C$3:$Y$260,Corridor_Summary!U$1,FALSE)="","",VLOOKUP($B34,CorridorSummarySource!$C$3:$Y$260,Corridor_Summary!U$1,FALSE)))</f>
        <v>&lt; 15</v>
      </c>
      <c r="V34" s="126">
        <f>IF($B34="","",IF(VLOOKUP($B34,CorridorSummarySource!$C$3:$Y$260,Corridor_Summary!V$1,FALSE)="","",VLOOKUP($B34,CorridorSummarySource!$C$3:$Y$260,Corridor_Summary!V$1,FALSE)))</f>
        <v>30</v>
      </c>
      <c r="W34" s="126">
        <f>IF($B34="","",IF(VLOOKUP($B34,CorridorSummarySource!$C$3:$Y$260,Corridor_Summary!W$1,FALSE)="","",VLOOKUP($B34,CorridorSummarySource!$C$3:$Y$260,Corridor_Summary!W$1,FALSE)))</f>
        <v>30</v>
      </c>
      <c r="X34" s="112" t="str">
        <f>IF($B34="","",IF(VLOOKUP($B34,CorridorSummarySource!$C$3:$Y$260,Corridor_Summary!X$1,FALSE)="","",VLOOKUP($B34,CorridorSummarySource!$C$3:$Y$260,Corridor_Summary!X$1,FALSE)))</f>
        <v>Frequent</v>
      </c>
      <c r="Z34">
        <f>IF(B34="","",VLOOKUP($B34,'Corridors Over-Under'!$A$3:$D$115,Z$1,FALSE))</f>
        <v>-2</v>
      </c>
      <c r="AA34">
        <f>IF(C34="","",VLOOKUP($B34,'Corridors Over-Under'!$A$3:$D$115,AA$1,FALSE))</f>
        <v>0</v>
      </c>
      <c r="AB34">
        <f>IF(D34="","",VLOOKUP($B34,'Corridors Over-Under'!$A$3:$D$115,AB$1,FALSE))</f>
        <v>0</v>
      </c>
      <c r="AD34" s="172">
        <f>IF(F34="","",VLOOKUP(F34,'Corridor_MajorRoute&amp;RouteLookup'!$A$2:$B$113,2,FALSE))</f>
        <v>27</v>
      </c>
      <c r="AE34" s="348" t="str">
        <f>IF(IF($AD34="","",IF(VLOOKUP($AD34,'RouteDetail&amp;ReductionPrioritySr'!$B$5:$AT$779,AE$1,FALSE)="","",VLOOKUP($AD34,'RouteDetail&amp;ReductionPrioritySr'!$B$5:$AT$779,AE$1,FALSE)))=0,"",IF($AD34="","",IF(VLOOKUP($AD34,'RouteDetail&amp;ReductionPrioritySr'!$B$5:$AT$779,AE$1,FALSE)="","",VLOOKUP($AD34,'RouteDetail&amp;ReductionPrioritySr'!$B$5:$AT$779,AE$1,FALSE))))</f>
        <v>Deleted</v>
      </c>
      <c r="AF34" s="53" t="str">
        <f>IF(IF($AD34="","",IF(VLOOKUP($AD34,'RouteDetail&amp;ReductionPrioritySr'!$B$5:$AT$779,AF$1,FALSE)="","",VLOOKUP($AD34,'RouteDetail&amp;ReductionPrioritySr'!$B$5:$AT$779,AF$1,FALSE)))=0,"",IF($AD34="","",IF(VLOOKUP($AD34,'RouteDetail&amp;ReductionPrioritySr'!$B$5:$AT$779,AF$1,FALSE)="","",VLOOKUP($AD34,'RouteDetail&amp;ReductionPrioritySr'!$B$5:$AT$779,AF$1,FALSE))))</f>
        <v>Restructure</v>
      </c>
      <c r="AG34" s="358" t="str">
        <f>IF(IF($AD34="","",IF(VLOOKUP($AD34,'RouteDetail&amp;ReductionPrioritySr'!$B$5:$AT$779,AG$1,FALSE)="","",VLOOKUP($AD34,'RouteDetail&amp;ReductionPrioritySr'!$B$5:$AT$779,AG$1,FALSE)))=0,"",IF($AD34="","",IF(VLOOKUP($AD34,'RouteDetail&amp;ReductionPrioritySr'!$B$5:$AT$779,AG$1,FALSE)="","",VLOOKUP($AD34,'RouteDetail&amp;ReductionPrioritySr'!$B$5:$AT$779,AG$1,FALSE))))</f>
        <v>Sept. 2014/ Feb. 2015</v>
      </c>
      <c r="AH34" s="400" t="str">
        <f>IF(IF($AD34="","",IF(VLOOKUP($AD34,'RouteDetail&amp;ReductionPrioritySr'!$B$5:$AT$779,AH$1,FALSE)="","",VLOOKUP($AD34,'RouteDetail&amp;ReductionPrioritySr'!$B$5:$AT$779,AH$1,FALSE)))=0,"",IF($AD34="","",IF(VLOOKUP($AD34,'RouteDetail&amp;ReductionPrioritySr'!$B$5:$AT$779,AH$1,FALSE)="","",VLOOKUP($AD34,'RouteDetail&amp;ReductionPrioritySr'!$B$5:$AT$779,AH$1,FALSE))))</f>
        <v>Delete</v>
      </c>
      <c r="AI34" s="348" t="str">
        <f>IF(IF($AD34="","",IF(VLOOKUP($AD34,'RouteDetail&amp;ReductionPrioritySr'!$B$5:$AT$779,AI$1,FALSE)="","",VLOOKUP($AD34,'RouteDetail&amp;ReductionPrioritySr'!$B$5:$AT$779,AI$1,FALSE)))=0,"",IF($AD34="","",IF(VLOOKUP($AD34,'RouteDetail&amp;ReductionPrioritySr'!$B$5:$AT$779,AI$1,FALSE)="","",VLOOKUP($AD34,'RouteDetail&amp;ReductionPrioritySr'!$B$5:$AT$779,AI$1,FALSE))))</f>
        <v/>
      </c>
      <c r="AJ34" s="53" t="str">
        <f>IF(IF($AD34="","",IF(VLOOKUP($AD34,'RouteDetail&amp;ReductionPrioritySr'!$B$5:$AT$779,AJ$1,FALSE)="","",VLOOKUP($AD34,'RouteDetail&amp;ReductionPrioritySr'!$B$5:$AT$779,AJ$1,FALSE)))=0,"",IF($AD34="","",IF(VLOOKUP($AD34,'RouteDetail&amp;ReductionPrioritySr'!$B$5:$AT$779,AJ$1,FALSE)="","",VLOOKUP($AD34,'RouteDetail&amp;ReductionPrioritySr'!$B$5:$AT$779,AJ$1,FALSE))))</f>
        <v/>
      </c>
      <c r="AK34" s="53" t="str">
        <f>IF(IF($AD34="","",IF(VLOOKUP($AD34,'RouteDetail&amp;ReductionPrioritySr'!$B$5:$AT$779,AK$1,FALSE)="","",VLOOKUP($AD34,'RouteDetail&amp;ReductionPrioritySr'!$B$5:$AT$779,AK$1,FALSE)))=0,"",IF($AD34="","",IF(VLOOKUP($AD34,'RouteDetail&amp;ReductionPrioritySr'!$B$5:$AT$779,AK$1,FALSE)="","",VLOOKUP($AD34,'RouteDetail&amp;ReductionPrioritySr'!$B$5:$AT$779,AK$1,FALSE))))</f>
        <v/>
      </c>
      <c r="AL34" s="53" t="str">
        <f>IF(IF($AD34="","",IF(VLOOKUP($AD34,'RouteDetail&amp;ReductionPrioritySr'!$B$5:$AT$779,AL$1,FALSE)="","",VLOOKUP($AD34,'RouteDetail&amp;ReductionPrioritySr'!$B$5:$AT$779,AL$1,FALSE)))=0,"",IF($AD34="","",IF(VLOOKUP($AD34,'RouteDetail&amp;ReductionPrioritySr'!$B$5:$AT$779,AL$1,FALSE)="","",VLOOKUP($AD34,'RouteDetail&amp;ReductionPrioritySr'!$B$5:$AT$779,AL$1,FALSE))))</f>
        <v/>
      </c>
      <c r="AM34" s="53" t="str">
        <f>IF(IF($AD34="","",IF(VLOOKUP($AD34,'RouteDetail&amp;ReductionPrioritySr'!$B$5:$AT$779,AM$1,FALSE)="","",VLOOKUP($AD34,'RouteDetail&amp;ReductionPrioritySr'!$B$5:$AT$779,AM$1,FALSE)))=0,"",IF($AD34="","",IF(VLOOKUP($AD34,'RouteDetail&amp;ReductionPrioritySr'!$B$5:$AT$779,AM$1,FALSE)="","",VLOOKUP($AD34,'RouteDetail&amp;ReductionPrioritySr'!$B$5:$AT$779,AM$1,FALSE))))</f>
        <v/>
      </c>
      <c r="AN34" s="71" t="str">
        <f>IF(IF($AD34="","",IF(VLOOKUP($AD34,'RouteDetail&amp;ReductionPrioritySr'!$B$5:$AT$779,AN$1,FALSE)="","",VLOOKUP($AD34,'RouteDetail&amp;ReductionPrioritySr'!$B$5:$AT$779,AN$1,FALSE)))=0,"",IF($AD34="","",IF(VLOOKUP($AD34,'RouteDetail&amp;ReductionPrioritySr'!$B$5:$AT$779,AN$1,FALSE)="","",VLOOKUP($AD34,'RouteDetail&amp;ReductionPrioritySr'!$B$5:$AT$779,AN$1,FALSE))))</f>
        <v/>
      </c>
      <c r="AO34" s="400" t="str">
        <f>IF(IF($AD34="","",IF(VLOOKUP($AD34,'RouteDetail&amp;ReductionPrioritySr'!$B$5:$AT$779,AO$1,FALSE)="","",VLOOKUP($AD34,'RouteDetail&amp;ReductionPrioritySr'!$B$5:$AT$779,AO$1,FALSE)))=0,"",IF($AD34="","",IF(VLOOKUP($AD34,'RouteDetail&amp;ReductionPrioritySr'!$B$5:$AT$779,AO$1,FALSE)="","",VLOOKUP($AD34,'RouteDetail&amp;ReductionPrioritySr'!$B$5:$AT$779,AO$1,FALSE))))</f>
        <v>On E Yesler Way, use revised Route 14 or revised Route 106 along S Jackson Street.
In Leschi, Metro’s RideShare, VanPool, or Hyde Shuttle programs may be options.</v>
      </c>
    </row>
    <row r="35" spans="1:41" ht="15" customHeight="1" x14ac:dyDescent="0.25">
      <c r="A35">
        <v>26</v>
      </c>
      <c r="B35" s="110">
        <f>IF(HLOOKUP($C$3,'Corridor by Jurisdiction'!$A$1:$AP$113,A35,FALSE)="","",HLOOKUP($C$3,'Corridor by Jurisdiction'!$A$1:$AP$113,A35,FALSE))</f>
        <v>25</v>
      </c>
      <c r="C35" s="56" t="str">
        <f>IF($B35="","",IF(VLOOKUP($B35,CorridorSummarySource!$C$3:$Y$260,Corridor_Summary!C$1,FALSE)="","",VLOOKUP($B35,CorridorSummarySource!$C$3:$Y$260,Corridor_Summary!C$1,FALSE)))</f>
        <v>Cowen Park</v>
      </c>
      <c r="D35" s="53" t="str">
        <f>IF($B35="","",IF(VLOOKUP($B35,CorridorSummarySource!$C$3:$Y$260,Corridor_Summary!D$1,FALSE)="","",VLOOKUP($B35,CorridorSummarySource!$C$3:$Y$260,Corridor_Summary!D$1,FALSE)))</f>
        <v>Seattle CBD</v>
      </c>
      <c r="E35" s="53" t="str">
        <f>IF($B35="","",IF(VLOOKUP($B35,CorridorSummarySource!$C$3:$Y$260,Corridor_Summary!E$1,FALSE)="","",VLOOKUP($B35,CorridorSummarySource!$C$3:$Y$260,Corridor_Summary!E$1,FALSE)))</f>
        <v>University Way, I-5</v>
      </c>
      <c r="F35" s="111">
        <f>IF($B35="","",IF(VLOOKUP($B35,CorridorSummarySource!$C$3:$Y$260,Corridor_Summary!F$1,FALSE)="","",VLOOKUP($B35,CorridorSummarySource!$C$3:$Y$260,Corridor_Summary!F$1,FALSE)))</f>
        <v>73</v>
      </c>
      <c r="G35" s="111">
        <f>IF($B35="","",IF(VLOOKUP($B35,CorridorSummarySource!$C$3:$Y$260,Corridor_Summary!G$1,FALSE)="","",VLOOKUP($B35,CorridorSummarySource!$C$3:$Y$260,Corridor_Summary!G$1,FALSE)))</f>
        <v>16</v>
      </c>
      <c r="H35" s="111">
        <f>IF($B35="","",IF(VLOOKUP($B35,CorridorSummarySource!$C$3:$Y$260,Corridor_Summary!H$1,FALSE)="","",VLOOKUP($B35,CorridorSummarySource!$C$3:$Y$260,Corridor_Summary!H$1,FALSE)))</f>
        <v>10</v>
      </c>
      <c r="I35" s="111">
        <f>IF($B35="","",IF(VLOOKUP($B35,CorridorSummarySource!$C$3:$Y$260,Corridor_Summary!I$1,FALSE)="","",VLOOKUP($B35,CorridorSummarySource!$C$3:$Y$260,Corridor_Summary!I$1,FALSE)))</f>
        <v>10</v>
      </c>
      <c r="J35" s="111">
        <f>IF($B35="","",IF(VLOOKUP($B35,CorridorSummarySource!$C$3:$Y$260,Corridor_Summary!J$1,FALSE)="","",VLOOKUP($B35,CorridorSummarySource!$C$3:$Y$260,Corridor_Summary!J$1,FALSE)))</f>
        <v>36</v>
      </c>
      <c r="K35" s="112" t="str">
        <f>IF($B35="","",IF(VLOOKUP($B35,CorridorSummarySource!$C$3:$Y$260,Corridor_Summary!K$1,FALSE)="","",VLOOKUP($B35,CorridorSummarySource!$C$3:$Y$260,Corridor_Summary!K$1,FALSE)))</f>
        <v/>
      </c>
      <c r="L35" t="str">
        <f>IF($B35="","",IF(VLOOKUP($B35,CorridorSummarySource!$C$3:$Y$260,Corridor_Summary!L$1,FALSE)="","",VLOOKUP($B35,CorridorSummarySource!$C$3:$Y$260,Corridor_Summary!L$1,FALSE)))</f>
        <v/>
      </c>
      <c r="M35" s="110">
        <f>IF($B35="","",IF(VLOOKUP($B35,CorridorSummarySource!$C$3:$Y$260,Corridor_Summary!M$1,FALSE)="","",VLOOKUP($B35,CorridorSummarySource!$C$3:$Y$260,Corridor_Summary!M$1,FALSE)))</f>
        <v>15</v>
      </c>
      <c r="N35" s="111">
        <f>IF($B35="","",IF(VLOOKUP($B35,CorridorSummarySource!$C$3:$Y$260,Corridor_Summary!N$1,FALSE)="","",VLOOKUP($B35,CorridorSummarySource!$C$3:$Y$260,Corridor_Summary!N$1,FALSE)))</f>
        <v>15</v>
      </c>
      <c r="O35" s="112">
        <f>IF($B35="","",IF(VLOOKUP($B35,CorridorSummarySource!$C$3:$Y$260,Corridor_Summary!O$1,FALSE)="","",VLOOKUP($B35,CorridorSummarySource!$C$3:$Y$260,Corridor_Summary!O$1,FALSE)))</f>
        <v>30</v>
      </c>
      <c r="P35" s="21" t="str">
        <f>IF($B35="","",IF(VLOOKUP($B35,CorridorSummarySource!$C$3:$Y$260,Corridor_Summary!P$1,FALSE)="","",VLOOKUP($B35,CorridorSummarySource!$C$3:$Y$260,Corridor_Summary!P$1,FALSE)))</f>
        <v/>
      </c>
      <c r="Q35" s="110">
        <f>IF($B35="","",IF(VLOOKUP($B35,CorridorSummarySource!$C$3:$Y$260,Corridor_Summary!Q$1,FALSE)="","",VLOOKUP($B35,CorridorSummarySource!$C$3:$Y$260,Corridor_Summary!Q$1,FALSE)))</f>
        <v>2</v>
      </c>
      <c r="R35" s="111">
        <f>IF($B35="","",IF(VLOOKUP($B35,CorridorSummarySource!$C$3:$Y$260,Corridor_Summary!R$1,FALSE)="","",VLOOKUP($B35,CorridorSummarySource!$C$3:$Y$260,Corridor_Summary!R$1,FALSE)))</f>
        <v>2</v>
      </c>
      <c r="S35" s="112">
        <f>IF($B35="","",IF(VLOOKUP($B35,CorridorSummarySource!$C$3:$Y$260,Corridor_Summary!S$1,FALSE)="","",VLOOKUP($B35,CorridorSummarySource!$C$3:$Y$260,Corridor_Summary!S$1,FALSE)))</f>
        <v>0</v>
      </c>
      <c r="T35" s="21" t="str">
        <f>IF($B35="","",IF(VLOOKUP($B35,CorridorSummarySource!$C$3:$Y$260,Corridor_Summary!T$1,FALSE)="","",VLOOKUP($B35,CorridorSummarySource!$C$3:$Y$260,Corridor_Summary!T$1,FALSE)))</f>
        <v/>
      </c>
      <c r="U35" s="125" t="str">
        <f>IF($B35="","",IF(VLOOKUP($B35,CorridorSummarySource!$C$3:$Y$260,Corridor_Summary!U$1,FALSE)="","",VLOOKUP($B35,CorridorSummarySource!$C$3:$Y$260,Corridor_Summary!U$1,FALSE)))</f>
        <v>&lt; 15</v>
      </c>
      <c r="V35" s="126" t="str">
        <f>IF($B35="","",IF(VLOOKUP($B35,CorridorSummarySource!$C$3:$Y$260,Corridor_Summary!V$1,FALSE)="","",VLOOKUP($B35,CorridorSummarySource!$C$3:$Y$260,Corridor_Summary!V$1,FALSE)))</f>
        <v>&lt; 15</v>
      </c>
      <c r="W35" s="126">
        <f>IF($B35="","",IF(VLOOKUP($B35,CorridorSummarySource!$C$3:$Y$260,Corridor_Summary!W$1,FALSE)="","",VLOOKUP($B35,CorridorSummarySource!$C$3:$Y$260,Corridor_Summary!W$1,FALSE)))</f>
        <v>30</v>
      </c>
      <c r="X35" s="112" t="str">
        <f>IF($B35="","",IF(VLOOKUP($B35,CorridorSummarySource!$C$3:$Y$260,Corridor_Summary!X$1,FALSE)="","",VLOOKUP($B35,CorridorSummarySource!$C$3:$Y$260,Corridor_Summary!X$1,FALSE)))</f>
        <v>Very Frequent</v>
      </c>
      <c r="Z35">
        <f>IF(B35="","",VLOOKUP($B35,'Corridors Over-Under'!$A$3:$D$115,Z$1,FALSE))</f>
        <v>0</v>
      </c>
      <c r="AA35">
        <f>IF(C35="","",VLOOKUP($B35,'Corridors Over-Under'!$A$3:$D$115,AA$1,FALSE))</f>
        <v>0</v>
      </c>
      <c r="AB35">
        <f>IF(D35="","",VLOOKUP($B35,'Corridors Over-Under'!$A$3:$D$115,AB$1,FALSE))</f>
        <v>-3</v>
      </c>
      <c r="AD35" s="172">
        <f>IF(F35="","",VLOOKUP(F35,'Corridor_MajorRoute&amp;RouteLookup'!$A$2:$B$113,2,FALSE))</f>
        <v>73</v>
      </c>
      <c r="AE35" s="348" t="str">
        <f>IF(IF($AD35="","",IF(VLOOKUP($AD35,'RouteDetail&amp;ReductionPrioritySr'!$B$5:$AT$779,AE$1,FALSE)="","",VLOOKUP($AD35,'RouteDetail&amp;ReductionPrioritySr'!$B$5:$AT$779,AE$1,FALSE)))=0,"",IF($AD35="","",IF(VLOOKUP($AD35,'RouteDetail&amp;ReductionPrioritySr'!$B$5:$AT$779,AE$1,FALSE)="","",VLOOKUP($AD35,'RouteDetail&amp;ReductionPrioritySr'!$B$5:$AT$779,AE$1,FALSE))))</f>
        <v>Revised</v>
      </c>
      <c r="AF35" s="53" t="str">
        <f>IF(IF($AD35="","",IF(VLOOKUP($AD35,'RouteDetail&amp;ReductionPrioritySr'!$B$5:$AT$779,AF$1,FALSE)="","",VLOOKUP($AD35,'RouteDetail&amp;ReductionPrioritySr'!$B$5:$AT$779,AF$1,FALSE)))=0,"",IF($AD35="","",IF(VLOOKUP($AD35,'RouteDetail&amp;ReductionPrioritySr'!$B$5:$AT$779,AF$1,FALSE)="","",VLOOKUP($AD35,'RouteDetail&amp;ReductionPrioritySr'!$B$5:$AT$779,AF$1,FALSE))))</f>
        <v>Restructure</v>
      </c>
      <c r="AG35" s="358">
        <f>IF(IF($AD35="","",IF(VLOOKUP($AD35,'RouteDetail&amp;ReductionPrioritySr'!$B$5:$AT$779,AG$1,FALSE)="","",VLOOKUP($AD35,'RouteDetail&amp;ReductionPrioritySr'!$B$5:$AT$779,AG$1,FALSE)))=0,"",IF($AD35="","",IF(VLOOKUP($AD35,'RouteDetail&amp;ReductionPrioritySr'!$B$5:$AT$779,AG$1,FALSE)="","",VLOOKUP($AD35,'RouteDetail&amp;ReductionPrioritySr'!$B$5:$AT$779,AG$1,FALSE))))</f>
        <v>42156</v>
      </c>
      <c r="AH35" s="400" t="str">
        <f>IF(IF($AD35="","",IF(VLOOKUP($AD35,'RouteDetail&amp;ReductionPrioritySr'!$B$5:$AT$779,AH$1,FALSE)="","",VLOOKUP($AD35,'RouteDetail&amp;ReductionPrioritySr'!$B$5:$AT$779,AH$1,FALSE)))=0,"",IF($AD35="","",IF(VLOOKUP($AD35,'RouteDetail&amp;ReductionPrioritySr'!$B$5:$AT$779,AH$1,FALSE)="","",VLOOKUP($AD35,'RouteDetail&amp;ReductionPrioritySr'!$B$5:$AT$779,AH$1,FALSE))))</f>
        <v>Combine service with routes 66EX, 67, 68, 71 and 72 to make service between northeast Seattle and downtown Seattle more efficient to operate.
Shift route to Roosevelt Way NE from 15th Avenue NE to provide frequent service on a centralized corridor that more riders can access.</v>
      </c>
      <c r="AI35" s="348">
        <f>IF(IF($AD35="","",IF(VLOOKUP($AD35,'RouteDetail&amp;ReductionPrioritySr'!$B$5:$AT$779,AI$1,FALSE)="","",VLOOKUP($AD35,'RouteDetail&amp;ReductionPrioritySr'!$B$5:$AT$779,AI$1,FALSE)))=0,"",IF($AD35="","",IF(VLOOKUP($AD35,'RouteDetail&amp;ReductionPrioritySr'!$B$5:$AT$779,AI$1,FALSE)="","",VLOOKUP($AD35,'RouteDetail&amp;ReductionPrioritySr'!$B$5:$AT$779,AI$1,FALSE))))</f>
        <v>8</v>
      </c>
      <c r="AJ35" s="53">
        <f>IF(IF($AD35="","",IF(VLOOKUP($AD35,'RouteDetail&amp;ReductionPrioritySr'!$B$5:$AT$779,AJ$1,FALSE)="","",VLOOKUP($AD35,'RouteDetail&amp;ReductionPrioritySr'!$B$5:$AT$779,AJ$1,FALSE)))=0,"",IF($AD35="","",IF(VLOOKUP($AD35,'RouteDetail&amp;ReductionPrioritySr'!$B$5:$AT$779,AJ$1,FALSE)="","",VLOOKUP($AD35,'RouteDetail&amp;ReductionPrioritySr'!$B$5:$AT$779,AJ$1,FALSE))))</f>
        <v>8</v>
      </c>
      <c r="AK35" s="53" t="str">
        <f>IF(IF($AD35="","",IF(VLOOKUP($AD35,'RouteDetail&amp;ReductionPrioritySr'!$B$5:$AT$779,AK$1,FALSE)="","",VLOOKUP($AD35,'RouteDetail&amp;ReductionPrioritySr'!$B$5:$AT$779,AK$1,FALSE)))=0,"",IF($AD35="","",IF(VLOOKUP($AD35,'RouteDetail&amp;ReductionPrioritySr'!$B$5:$AT$779,AK$1,FALSE)="","",VLOOKUP($AD35,'RouteDetail&amp;ReductionPrioritySr'!$B$5:$AT$779,AK$1,FALSE))))</f>
        <v>15-30</v>
      </c>
      <c r="AL35" s="53">
        <f>IF(IF($AD35="","",IF(VLOOKUP($AD35,'RouteDetail&amp;ReductionPrioritySr'!$B$5:$AT$779,AL$1,FALSE)="","",VLOOKUP($AD35,'RouteDetail&amp;ReductionPrioritySr'!$B$5:$AT$779,AL$1,FALSE)))=0,"",IF($AD35="","",IF(VLOOKUP($AD35,'RouteDetail&amp;ReductionPrioritySr'!$B$5:$AT$779,AL$1,FALSE)="","",VLOOKUP($AD35,'RouteDetail&amp;ReductionPrioritySr'!$B$5:$AT$779,AL$1,FALSE))))</f>
        <v>10</v>
      </c>
      <c r="AM35" s="53">
        <f>IF(IF($AD35="","",IF(VLOOKUP($AD35,'RouteDetail&amp;ReductionPrioritySr'!$B$5:$AT$779,AM$1,FALSE)="","",VLOOKUP($AD35,'RouteDetail&amp;ReductionPrioritySr'!$B$5:$AT$779,AM$1,FALSE)))=0,"",IF($AD35="","",IF(VLOOKUP($AD35,'RouteDetail&amp;ReductionPrioritySr'!$B$5:$AT$779,AM$1,FALSE)="","",VLOOKUP($AD35,'RouteDetail&amp;ReductionPrioritySr'!$B$5:$AT$779,AM$1,FALSE))))</f>
        <v>12</v>
      </c>
      <c r="AN35" s="71" t="str">
        <f>IF(IF($AD35="","",IF(VLOOKUP($AD35,'RouteDetail&amp;ReductionPrioritySr'!$B$5:$AT$779,AN$1,FALSE)="","",VLOOKUP($AD35,'RouteDetail&amp;ReductionPrioritySr'!$B$5:$AT$779,AN$1,FALSE)))=0,"",IF($AD35="","",IF(VLOOKUP($AD35,'RouteDetail&amp;ReductionPrioritySr'!$B$5:$AT$779,AN$1,FALSE)="","",VLOOKUP($AD35,'RouteDetail&amp;ReductionPrioritySr'!$B$5:$AT$779,AN$1,FALSE))))</f>
        <v>Before 1:00 AM</v>
      </c>
      <c r="AO35" s="400" t="str">
        <f>IF(IF($AD35="","",IF(VLOOKUP($AD35,'RouteDetail&amp;ReductionPrioritySr'!$B$5:$AT$779,AO$1,FALSE)="","",VLOOKUP($AD35,'RouteDetail&amp;ReductionPrioritySr'!$B$5:$AT$779,AO$1,FALSE)))=0,"",IF($AD35="","",IF(VLOOKUP($AD35,'RouteDetail&amp;ReductionPrioritySr'!$B$5:$AT$779,AO$1,FALSE)="","",VLOOKUP($AD35,'RouteDetail&amp;ReductionPrioritySr'!$B$5:$AT$779,AO$1,FALSE))))</f>
        <v>North of NE Northgate Way, use routes 77, 347, 348 or 373EX.
South of NE Northgate Way, use routes 73, 77 or 373EX.</v>
      </c>
    </row>
    <row r="36" spans="1:41" ht="15" customHeight="1" x14ac:dyDescent="0.25">
      <c r="A36">
        <v>27</v>
      </c>
      <c r="B36" s="110">
        <f>IF(HLOOKUP($C$3,'Corridor by Jurisdiction'!$A$1:$AP$113,A36,FALSE)="","",HLOOKUP($C$3,'Corridor by Jurisdiction'!$A$1:$AP$113,A36,FALSE))</f>
        <v>26</v>
      </c>
      <c r="C36" s="56" t="str">
        <f>IF($B36="","",IF(VLOOKUP($B36,CorridorSummarySource!$C$3:$Y$260,Corridor_Summary!C$1,FALSE)="","",VLOOKUP($B36,CorridorSummarySource!$C$3:$Y$260,Corridor_Summary!C$1,FALSE)))</f>
        <v>Discovery Park</v>
      </c>
      <c r="D36" s="53" t="str">
        <f>IF($B36="","",IF(VLOOKUP($B36,CorridorSummarySource!$C$3:$Y$260,Corridor_Summary!D$1,FALSE)="","",VLOOKUP($B36,CorridorSummarySource!$C$3:$Y$260,Corridor_Summary!D$1,FALSE)))</f>
        <v>Seattle CBD</v>
      </c>
      <c r="E36" s="53" t="str">
        <f>IF($B36="","",IF(VLOOKUP($B36,CorridorSummarySource!$C$3:$Y$260,Corridor_Summary!E$1,FALSE)="","",VLOOKUP($B36,CorridorSummarySource!$C$3:$Y$260,Corridor_Summary!E$1,FALSE)))</f>
        <v>Gilman Ave W, 22nd Ave W, Thorndyke Av W</v>
      </c>
      <c r="F36" s="111">
        <f>IF($B36="","",IF(VLOOKUP($B36,CorridorSummarySource!$C$3:$Y$260,Corridor_Summary!F$1,FALSE)="","",VLOOKUP($B36,CorridorSummarySource!$C$3:$Y$260,Corridor_Summary!F$1,FALSE)))</f>
        <v>33</v>
      </c>
      <c r="G36" s="111">
        <f>IF($B36="","",IF(VLOOKUP($B36,CorridorSummarySource!$C$3:$Y$260,Corridor_Summary!G$1,FALSE)="","",VLOOKUP($B36,CorridorSummarySource!$C$3:$Y$260,Corridor_Summary!G$1,FALSE)))</f>
        <v>18</v>
      </c>
      <c r="H36" s="111">
        <f>IF($B36="","",IF(VLOOKUP($B36,CorridorSummarySource!$C$3:$Y$260,Corridor_Summary!H$1,FALSE)="","",VLOOKUP($B36,CorridorSummarySource!$C$3:$Y$260,Corridor_Summary!H$1,FALSE)))</f>
        <v>0</v>
      </c>
      <c r="I36" s="111">
        <f>IF($B36="","",IF(VLOOKUP($B36,CorridorSummarySource!$C$3:$Y$260,Corridor_Summary!I$1,FALSE)="","",VLOOKUP($B36,CorridorSummarySource!$C$3:$Y$260,Corridor_Summary!I$1,FALSE)))</f>
        <v>0</v>
      </c>
      <c r="J36" s="111">
        <f>IF($B36="","",IF(VLOOKUP($B36,CorridorSummarySource!$C$3:$Y$260,Corridor_Summary!J$1,FALSE)="","",VLOOKUP($B36,CorridorSummarySource!$C$3:$Y$260,Corridor_Summary!J$1,FALSE)))</f>
        <v>18</v>
      </c>
      <c r="K36" s="112" t="str">
        <f>IF($B36="","",IF(VLOOKUP($B36,CorridorSummarySource!$C$3:$Y$260,Corridor_Summary!K$1,FALSE)="","",VLOOKUP($B36,CorridorSummarySource!$C$3:$Y$260,Corridor_Summary!K$1,FALSE)))</f>
        <v/>
      </c>
      <c r="L36" t="str">
        <f>IF($B36="","",IF(VLOOKUP($B36,CorridorSummarySource!$C$3:$Y$260,Corridor_Summary!L$1,FALSE)="","",VLOOKUP($B36,CorridorSummarySource!$C$3:$Y$260,Corridor_Summary!L$1,FALSE)))</f>
        <v/>
      </c>
      <c r="M36" s="110">
        <f>IF($B36="","",IF(VLOOKUP($B36,CorridorSummarySource!$C$3:$Y$260,Corridor_Summary!M$1,FALSE)="","",VLOOKUP($B36,CorridorSummarySource!$C$3:$Y$260,Corridor_Summary!M$1,FALSE)))</f>
        <v>30</v>
      </c>
      <c r="N36" s="111">
        <f>IF($B36="","",IF(VLOOKUP($B36,CorridorSummarySource!$C$3:$Y$260,Corridor_Summary!N$1,FALSE)="","",VLOOKUP($B36,CorridorSummarySource!$C$3:$Y$260,Corridor_Summary!N$1,FALSE)))</f>
        <v>30</v>
      </c>
      <c r="O36" s="112">
        <f>IF($B36="","",IF(VLOOKUP($B36,CorridorSummarySource!$C$3:$Y$260,Corridor_Summary!O$1,FALSE)="","",VLOOKUP($B36,CorridorSummarySource!$C$3:$Y$260,Corridor_Summary!O$1,FALSE)))</f>
        <v>0</v>
      </c>
      <c r="P36" s="21" t="str">
        <f>IF($B36="","",IF(VLOOKUP($B36,CorridorSummarySource!$C$3:$Y$260,Corridor_Summary!P$1,FALSE)="","",VLOOKUP($B36,CorridorSummarySource!$C$3:$Y$260,Corridor_Summary!P$1,FALSE)))</f>
        <v/>
      </c>
      <c r="Q36" s="110">
        <f>IF($B36="","",IF(VLOOKUP($B36,CorridorSummarySource!$C$3:$Y$260,Corridor_Summary!Q$1,FALSE)="","",VLOOKUP($B36,CorridorSummarySource!$C$3:$Y$260,Corridor_Summary!Q$1,FALSE)))</f>
        <v>1</v>
      </c>
      <c r="R36" s="111">
        <f>IF($B36="","",IF(VLOOKUP($B36,CorridorSummarySource!$C$3:$Y$260,Corridor_Summary!R$1,FALSE)="","",VLOOKUP($B36,CorridorSummarySource!$C$3:$Y$260,Corridor_Summary!R$1,FALSE)))</f>
        <v>0</v>
      </c>
      <c r="S36" s="112">
        <f>IF($B36="","",IF(VLOOKUP($B36,CorridorSummarySource!$C$3:$Y$260,Corridor_Summary!S$1,FALSE)="","",VLOOKUP($B36,CorridorSummarySource!$C$3:$Y$260,Corridor_Summary!S$1,FALSE)))</f>
        <v>0</v>
      </c>
      <c r="T36" s="21" t="str">
        <f>IF($B36="","",IF(VLOOKUP($B36,CorridorSummarySource!$C$3:$Y$260,Corridor_Summary!T$1,FALSE)="","",VLOOKUP($B36,CorridorSummarySource!$C$3:$Y$260,Corridor_Summary!T$1,FALSE)))</f>
        <v/>
      </c>
      <c r="U36" s="125">
        <f>IF($B36="","",IF(VLOOKUP($B36,CorridorSummarySource!$C$3:$Y$260,Corridor_Summary!U$1,FALSE)="","",VLOOKUP($B36,CorridorSummarySource!$C$3:$Y$260,Corridor_Summary!U$1,FALSE)))</f>
        <v>15</v>
      </c>
      <c r="V36" s="126">
        <f>IF($B36="","",IF(VLOOKUP($B36,CorridorSummarySource!$C$3:$Y$260,Corridor_Summary!V$1,FALSE)="","",VLOOKUP($B36,CorridorSummarySource!$C$3:$Y$260,Corridor_Summary!V$1,FALSE)))</f>
        <v>30</v>
      </c>
      <c r="W36" s="126">
        <f>IF($B36="","",IF(VLOOKUP($B36,CorridorSummarySource!$C$3:$Y$260,Corridor_Summary!W$1,FALSE)="","",VLOOKUP($B36,CorridorSummarySource!$C$3:$Y$260,Corridor_Summary!W$1,FALSE)))</f>
        <v>30</v>
      </c>
      <c r="X36" s="112" t="str">
        <f>IF($B36="","",IF(VLOOKUP($B36,CorridorSummarySource!$C$3:$Y$260,Corridor_Summary!X$1,FALSE)="","",VLOOKUP($B36,CorridorSummarySource!$C$3:$Y$260,Corridor_Summary!X$1,FALSE)))</f>
        <v>Frequent</v>
      </c>
      <c r="Z36">
        <f>IF(B36="","",VLOOKUP($B36,'Corridors Over-Under'!$A$3:$D$115,Z$1,FALSE))</f>
        <v>-1</v>
      </c>
      <c r="AA36">
        <f>IF(C36="","",VLOOKUP($B36,'Corridors Over-Under'!$A$3:$D$115,AA$1,FALSE))</f>
        <v>0</v>
      </c>
      <c r="AB36">
        <f>IF(D36="","",VLOOKUP($B36,'Corridors Over-Under'!$A$3:$D$115,AB$1,FALSE))</f>
        <v>-2</v>
      </c>
      <c r="AD36" s="172">
        <f>IF(F36="","",VLOOKUP(F36,'Corridor_MajorRoute&amp;RouteLookup'!$A$2:$B$113,2,FALSE))</f>
        <v>33</v>
      </c>
      <c r="AE36" s="348" t="str">
        <f>IF(IF($AD36="","",IF(VLOOKUP($AD36,'RouteDetail&amp;ReductionPrioritySr'!$B$5:$AT$779,AE$1,FALSE)="","",VLOOKUP($AD36,'RouteDetail&amp;ReductionPrioritySr'!$B$5:$AT$779,AE$1,FALSE)))=0,"",IF($AD36="","",IF(VLOOKUP($AD36,'RouteDetail&amp;ReductionPrioritySr'!$B$5:$AT$779,AE$1,FALSE)="","",VLOOKUP($AD36,'RouteDetail&amp;ReductionPrioritySr'!$B$5:$AT$779,AE$1,FALSE))))</f>
        <v>Revised</v>
      </c>
      <c r="AF36" s="53" t="str">
        <f>IF(IF($AD36="","",IF(VLOOKUP($AD36,'RouteDetail&amp;ReductionPrioritySr'!$B$5:$AT$779,AF$1,FALSE)="","",VLOOKUP($AD36,'RouteDetail&amp;ReductionPrioritySr'!$B$5:$AT$779,AF$1,FALSE)))=0,"",IF($AD36="","",IF(VLOOKUP($AD36,'RouteDetail&amp;ReductionPrioritySr'!$B$5:$AT$779,AF$1,FALSE)="","",VLOOKUP($AD36,'RouteDetail&amp;ReductionPrioritySr'!$B$5:$AT$779,AF$1,FALSE))))</f>
        <v>Restructure</v>
      </c>
      <c r="AG36" s="358">
        <f>IF(IF($AD36="","",IF(VLOOKUP($AD36,'RouteDetail&amp;ReductionPrioritySr'!$B$5:$AT$779,AG$1,FALSE)="","",VLOOKUP($AD36,'RouteDetail&amp;ReductionPrioritySr'!$B$5:$AT$779,AG$1,FALSE)))=0,"",IF($AD36="","",IF(VLOOKUP($AD36,'RouteDetail&amp;ReductionPrioritySr'!$B$5:$AT$779,AG$1,FALSE)="","",VLOOKUP($AD36,'RouteDetail&amp;ReductionPrioritySr'!$B$5:$AT$779,AG$1,FALSE))))</f>
        <v>42156</v>
      </c>
      <c r="AH36" s="400" t="str">
        <f>IF(IF($AD36="","",IF(VLOOKUP($AD36,'RouteDetail&amp;ReductionPrioritySr'!$B$5:$AT$779,AH$1,FALSE)="","",VLOOKUP($AD36,'RouteDetail&amp;ReductionPrioritySr'!$B$5:$AT$779,AH$1,FALSE)))=0,"",IF($AD36="","",IF(VLOOKUP($AD36,'RouteDetail&amp;ReductionPrioritySr'!$B$5:$AT$779,AH$1,FALSE)="","",VLOOKUP($AD36,'RouteDetail&amp;ReductionPrioritySr'!$B$5:$AT$779,AH$1,FALSE))))</f>
        <v>Revise routing to operate a clockwise loop on 28th Avenue W, Gilman Avenue W, 22nd Avenue W and Thorndyke Avenue W with service to Magnolia Village during the midday and after 7:00 PM. 
Operate service more often during commute hours since Route 19 would no longer operate and Route 24 would be reduced.</v>
      </c>
      <c r="AI36" s="348">
        <f>IF(IF($AD36="","",IF(VLOOKUP($AD36,'RouteDetail&amp;ReductionPrioritySr'!$B$5:$AT$779,AI$1,FALSE)="","",VLOOKUP($AD36,'RouteDetail&amp;ReductionPrioritySr'!$B$5:$AT$779,AI$1,FALSE)))=0,"",IF($AD36="","",IF(VLOOKUP($AD36,'RouteDetail&amp;ReductionPrioritySr'!$B$5:$AT$779,AI$1,FALSE)="","",VLOOKUP($AD36,'RouteDetail&amp;ReductionPrioritySr'!$B$5:$AT$779,AI$1,FALSE))))</f>
        <v>20</v>
      </c>
      <c r="AJ36" s="53">
        <f>IF(IF($AD36="","",IF(VLOOKUP($AD36,'RouteDetail&amp;ReductionPrioritySr'!$B$5:$AT$779,AJ$1,FALSE)="","",VLOOKUP($AD36,'RouteDetail&amp;ReductionPrioritySr'!$B$5:$AT$779,AJ$1,FALSE)))=0,"",IF($AD36="","",IF(VLOOKUP($AD36,'RouteDetail&amp;ReductionPrioritySr'!$B$5:$AT$779,AJ$1,FALSE)="","",VLOOKUP($AD36,'RouteDetail&amp;ReductionPrioritySr'!$B$5:$AT$779,AJ$1,FALSE))))</f>
        <v>30</v>
      </c>
      <c r="AK36" s="53">
        <f>IF(IF($AD36="","",IF(VLOOKUP($AD36,'RouteDetail&amp;ReductionPrioritySr'!$B$5:$AT$779,AK$1,FALSE)="","",VLOOKUP($AD36,'RouteDetail&amp;ReductionPrioritySr'!$B$5:$AT$779,AK$1,FALSE)))=0,"",IF($AD36="","",IF(VLOOKUP($AD36,'RouteDetail&amp;ReductionPrioritySr'!$B$5:$AT$779,AK$1,FALSE)="","",VLOOKUP($AD36,'RouteDetail&amp;ReductionPrioritySr'!$B$5:$AT$779,AK$1,FALSE))))</f>
        <v>60</v>
      </c>
      <c r="AL36" s="53">
        <f>IF(IF($AD36="","",IF(VLOOKUP($AD36,'RouteDetail&amp;ReductionPrioritySr'!$B$5:$AT$779,AL$1,FALSE)="","",VLOOKUP($AD36,'RouteDetail&amp;ReductionPrioritySr'!$B$5:$AT$779,AL$1,FALSE)))=0,"",IF($AD36="","",IF(VLOOKUP($AD36,'RouteDetail&amp;ReductionPrioritySr'!$B$5:$AT$779,AL$1,FALSE)="","",VLOOKUP($AD36,'RouteDetail&amp;ReductionPrioritySr'!$B$5:$AT$779,AL$1,FALSE))))</f>
        <v>60</v>
      </c>
      <c r="AM36" s="53">
        <f>IF(IF($AD36="","",IF(VLOOKUP($AD36,'RouteDetail&amp;ReductionPrioritySr'!$B$5:$AT$779,AM$1,FALSE)="","",VLOOKUP($AD36,'RouteDetail&amp;ReductionPrioritySr'!$B$5:$AT$779,AM$1,FALSE)))=0,"",IF($AD36="","",IF(VLOOKUP($AD36,'RouteDetail&amp;ReductionPrioritySr'!$B$5:$AT$779,AM$1,FALSE)="","",VLOOKUP($AD36,'RouteDetail&amp;ReductionPrioritySr'!$B$5:$AT$779,AM$1,FALSE))))</f>
        <v>60</v>
      </c>
      <c r="AN36" s="71" t="str">
        <f>IF(IF($AD36="","",IF(VLOOKUP($AD36,'RouteDetail&amp;ReductionPrioritySr'!$B$5:$AT$779,AN$1,FALSE)="","",VLOOKUP($AD36,'RouteDetail&amp;ReductionPrioritySr'!$B$5:$AT$779,AN$1,FALSE)))=0,"",IF($AD36="","",IF(VLOOKUP($AD36,'RouteDetail&amp;ReductionPrioritySr'!$B$5:$AT$779,AN$1,FALSE)="","",VLOOKUP($AD36,'RouteDetail&amp;ReductionPrioritySr'!$B$5:$AT$779,AN$1,FALSE))))</f>
        <v>Before 10:00 PM</v>
      </c>
      <c r="AO36" s="400" t="str">
        <f>IF(IF($AD36="","",IF(VLOOKUP($AD36,'RouteDetail&amp;ReductionPrioritySr'!$B$5:$AT$779,AO$1,FALSE)="","",VLOOKUP($AD36,'RouteDetail&amp;ReductionPrioritySr'!$B$5:$AT$779,AO$1,FALSE)))=0,"",IF($AD36="","",IF(VLOOKUP($AD36,'RouteDetail&amp;ReductionPrioritySr'!$B$5:$AT$779,AO$1,FALSE)="","",VLOOKUP($AD36,'RouteDetail&amp;ReductionPrioritySr'!$B$5:$AT$779,AO$1,FALSE))))</f>
        <v>In Discovery Park and Lawtonwood, use revised Route 33 on W Government Way.</v>
      </c>
    </row>
    <row r="37" spans="1:41" ht="15" customHeight="1" x14ac:dyDescent="0.25">
      <c r="A37">
        <v>28</v>
      </c>
      <c r="B37" s="110">
        <f>IF(HLOOKUP($C$3,'Corridor by Jurisdiction'!$A$1:$AP$113,A37,FALSE)="","",HLOOKUP($C$3,'Corridor by Jurisdiction'!$A$1:$AP$113,A37,FALSE))</f>
        <v>27</v>
      </c>
      <c r="C37" s="56" t="str">
        <f>IF($B37="","",IF(VLOOKUP($B37,CorridorSummarySource!$C$3:$Y$260,Corridor_Summary!C$1,FALSE)="","",VLOOKUP($B37,CorridorSummarySource!$C$3:$Y$260,Corridor_Summary!C$1,FALSE)))</f>
        <v>Eastgate</v>
      </c>
      <c r="D37" s="53" t="str">
        <f>IF($B37="","",IF(VLOOKUP($B37,CorridorSummarySource!$C$3:$Y$260,Corridor_Summary!D$1,FALSE)="","",VLOOKUP($B37,CorridorSummarySource!$C$3:$Y$260,Corridor_Summary!D$1,FALSE)))</f>
        <v>Bellevue</v>
      </c>
      <c r="E37" s="53" t="str">
        <f>IF($B37="","",IF(VLOOKUP($B37,CorridorSummarySource!$C$3:$Y$260,Corridor_Summary!E$1,FALSE)="","",VLOOKUP($B37,CorridorSummarySource!$C$3:$Y$260,Corridor_Summary!E$1,FALSE)))</f>
        <v>Newport Wy , S. Bellevue, 112th</v>
      </c>
      <c r="F37" s="111">
        <f>IF($B37="","",IF(VLOOKUP($B37,CorridorSummarySource!$C$3:$Y$260,Corridor_Summary!F$1,FALSE)="","",VLOOKUP($B37,CorridorSummarySource!$C$3:$Y$260,Corridor_Summary!F$1,FALSE)))</f>
        <v>241</v>
      </c>
      <c r="G37" s="111">
        <f>IF($B37="","",IF(VLOOKUP($B37,CorridorSummarySource!$C$3:$Y$260,Corridor_Summary!G$1,FALSE)="","",VLOOKUP($B37,CorridorSummarySource!$C$3:$Y$260,Corridor_Summary!G$1,FALSE)))</f>
        <v>10</v>
      </c>
      <c r="H37" s="111">
        <f>IF($B37="","",IF(VLOOKUP($B37,CorridorSummarySource!$C$3:$Y$260,Corridor_Summary!H$1,FALSE)="","",VLOOKUP($B37,CorridorSummarySource!$C$3:$Y$260,Corridor_Summary!H$1,FALSE)))</f>
        <v>10</v>
      </c>
      <c r="I37" s="111">
        <f>IF($B37="","",IF(VLOOKUP($B37,CorridorSummarySource!$C$3:$Y$260,Corridor_Summary!I$1,FALSE)="","",VLOOKUP($B37,CorridorSummarySource!$C$3:$Y$260,Corridor_Summary!I$1,FALSE)))</f>
        <v>0</v>
      </c>
      <c r="J37" s="111">
        <f>IF($B37="","",IF(VLOOKUP($B37,CorridorSummarySource!$C$3:$Y$260,Corridor_Summary!J$1,FALSE)="","",VLOOKUP($B37,CorridorSummarySource!$C$3:$Y$260,Corridor_Summary!J$1,FALSE)))</f>
        <v>20</v>
      </c>
      <c r="K37" s="112" t="str">
        <f>IF($B37="","",IF(VLOOKUP($B37,CorridorSummarySource!$C$3:$Y$260,Corridor_Summary!K$1,FALSE)="","",VLOOKUP($B37,CorridorSummarySource!$C$3:$Y$260,Corridor_Summary!K$1,FALSE)))</f>
        <v/>
      </c>
      <c r="L37" t="str">
        <f>IF($B37="","",IF(VLOOKUP($B37,CorridorSummarySource!$C$3:$Y$260,Corridor_Summary!L$1,FALSE)="","",VLOOKUP($B37,CorridorSummarySource!$C$3:$Y$260,Corridor_Summary!L$1,FALSE)))</f>
        <v/>
      </c>
      <c r="M37" s="110">
        <f>IF($B37="","",IF(VLOOKUP($B37,CorridorSummarySource!$C$3:$Y$260,Corridor_Summary!M$1,FALSE)="","",VLOOKUP($B37,CorridorSummarySource!$C$3:$Y$260,Corridor_Summary!M$1,FALSE)))</f>
        <v>15</v>
      </c>
      <c r="N37" s="111">
        <f>IF($B37="","",IF(VLOOKUP($B37,CorridorSummarySource!$C$3:$Y$260,Corridor_Summary!N$1,FALSE)="","",VLOOKUP($B37,CorridorSummarySource!$C$3:$Y$260,Corridor_Summary!N$1,FALSE)))</f>
        <v>30</v>
      </c>
      <c r="O37" s="112">
        <f>IF($B37="","",IF(VLOOKUP($B37,CorridorSummarySource!$C$3:$Y$260,Corridor_Summary!O$1,FALSE)="","",VLOOKUP($B37,CorridorSummarySource!$C$3:$Y$260,Corridor_Summary!O$1,FALSE)))</f>
        <v>30</v>
      </c>
      <c r="P37" s="21" t="str">
        <f>IF($B37="","",IF(VLOOKUP($B37,CorridorSummarySource!$C$3:$Y$260,Corridor_Summary!P$1,FALSE)="","",VLOOKUP($B37,CorridorSummarySource!$C$3:$Y$260,Corridor_Summary!P$1,FALSE)))</f>
        <v/>
      </c>
      <c r="Q37" s="110">
        <f>IF($B37="","",IF(VLOOKUP($B37,CorridorSummarySource!$C$3:$Y$260,Corridor_Summary!Q$1,FALSE)="","",VLOOKUP($B37,CorridorSummarySource!$C$3:$Y$260,Corridor_Summary!Q$1,FALSE)))</f>
        <v>0</v>
      </c>
      <c r="R37" s="111">
        <f>IF($B37="","",IF(VLOOKUP($B37,CorridorSummarySource!$C$3:$Y$260,Corridor_Summary!R$1,FALSE)="","",VLOOKUP($B37,CorridorSummarySource!$C$3:$Y$260,Corridor_Summary!R$1,FALSE)))</f>
        <v>0</v>
      </c>
      <c r="S37" s="112">
        <f>IF($B37="","",IF(VLOOKUP($B37,CorridorSummarySource!$C$3:$Y$260,Corridor_Summary!S$1,FALSE)="","",VLOOKUP($B37,CorridorSummarySource!$C$3:$Y$260,Corridor_Summary!S$1,FALSE)))</f>
        <v>0</v>
      </c>
      <c r="T37" s="21" t="str">
        <f>IF($B37="","",IF(VLOOKUP($B37,CorridorSummarySource!$C$3:$Y$260,Corridor_Summary!T$1,FALSE)="","",VLOOKUP($B37,CorridorSummarySource!$C$3:$Y$260,Corridor_Summary!T$1,FALSE)))</f>
        <v/>
      </c>
      <c r="U37" s="125">
        <f>IF($B37="","",IF(VLOOKUP($B37,CorridorSummarySource!$C$3:$Y$260,Corridor_Summary!U$1,FALSE)="","",VLOOKUP($B37,CorridorSummarySource!$C$3:$Y$260,Corridor_Summary!U$1,FALSE)))</f>
        <v>15</v>
      </c>
      <c r="V37" s="126">
        <f>IF($B37="","",IF(VLOOKUP($B37,CorridorSummarySource!$C$3:$Y$260,Corridor_Summary!V$1,FALSE)="","",VLOOKUP($B37,CorridorSummarySource!$C$3:$Y$260,Corridor_Summary!V$1,FALSE)))</f>
        <v>30</v>
      </c>
      <c r="W37" s="126">
        <f>IF($B37="","",IF(VLOOKUP($B37,CorridorSummarySource!$C$3:$Y$260,Corridor_Summary!W$1,FALSE)="","",VLOOKUP($B37,CorridorSummarySource!$C$3:$Y$260,Corridor_Summary!W$1,FALSE)))</f>
        <v>30</v>
      </c>
      <c r="X37" s="112" t="str">
        <f>IF($B37="","",IF(VLOOKUP($B37,CorridorSummarySource!$C$3:$Y$260,Corridor_Summary!X$1,FALSE)="","",VLOOKUP($B37,CorridorSummarySource!$C$3:$Y$260,Corridor_Summary!X$1,FALSE)))</f>
        <v>Frequent</v>
      </c>
      <c r="Z37">
        <f>IF(B37="","",VLOOKUP($B37,'Corridors Over-Under'!$A$3:$D$115,Z$1,FALSE))</f>
        <v>-1</v>
      </c>
      <c r="AA37">
        <f>IF(C37="","",VLOOKUP($B37,'Corridors Over-Under'!$A$3:$D$115,AA$1,FALSE))</f>
        <v>0</v>
      </c>
      <c r="AB37">
        <f>IF(D37="","",VLOOKUP($B37,'Corridors Over-Under'!$A$3:$D$115,AB$1,FALSE))</f>
        <v>-2</v>
      </c>
      <c r="AD37" s="172">
        <f>IF(F37="","",VLOOKUP(F37,'Corridor_MajorRoute&amp;RouteLookup'!$A$2:$B$113,2,FALSE))</f>
        <v>241</v>
      </c>
      <c r="AE37" s="348" t="str">
        <f>IF(IF($AD37="","",IF(VLOOKUP($AD37,'RouteDetail&amp;ReductionPrioritySr'!$B$5:$AT$779,AE$1,FALSE)="","",VLOOKUP($AD37,'RouteDetail&amp;ReductionPrioritySr'!$B$5:$AT$779,AE$1,FALSE)))=0,"",IF($AD37="","",IF(VLOOKUP($AD37,'RouteDetail&amp;ReductionPrioritySr'!$B$5:$AT$779,AE$1,FALSE)="","",VLOOKUP($AD37,'RouteDetail&amp;ReductionPrioritySr'!$B$5:$AT$779,AE$1,FALSE))))</f>
        <v>Revised</v>
      </c>
      <c r="AF37" s="53" t="str">
        <f>IF(IF($AD37="","",IF(VLOOKUP($AD37,'RouteDetail&amp;ReductionPrioritySr'!$B$5:$AT$779,AF$1,FALSE)="","",VLOOKUP($AD37,'RouteDetail&amp;ReductionPrioritySr'!$B$5:$AT$779,AF$1,FALSE)))=0,"",IF($AD37="","",IF(VLOOKUP($AD37,'RouteDetail&amp;ReductionPrioritySr'!$B$5:$AT$779,AF$1,FALSE)="","",VLOOKUP($AD37,'RouteDetail&amp;ReductionPrioritySr'!$B$5:$AT$779,AF$1,FALSE))))</f>
        <v>Low performing</v>
      </c>
      <c r="AG37" s="358">
        <f>IF(IF($AD37="","",IF(VLOOKUP($AD37,'RouteDetail&amp;ReductionPrioritySr'!$B$5:$AT$779,AG$1,FALSE)="","",VLOOKUP($AD37,'RouteDetail&amp;ReductionPrioritySr'!$B$5:$AT$779,AG$1,FALSE)))=0,"",IF($AD37="","",IF(VLOOKUP($AD37,'RouteDetail&amp;ReductionPrioritySr'!$B$5:$AT$779,AG$1,FALSE)="","",VLOOKUP($AD37,'RouteDetail&amp;ReductionPrioritySr'!$B$5:$AT$779,AG$1,FALSE))))</f>
        <v>42248</v>
      </c>
      <c r="AH37" s="400" t="str">
        <f>IF(IF($AD37="","",IF(VLOOKUP($AD37,'RouteDetail&amp;ReductionPrioritySr'!$B$5:$AT$779,AH$1,FALSE)="","",VLOOKUP($AD37,'RouteDetail&amp;ReductionPrioritySr'!$B$5:$AT$779,AH$1,FALSE)))=0,"",IF($AD37="","",IF(VLOOKUP($AD37,'RouteDetail&amp;ReductionPrioritySr'!$B$5:$AT$779,AH$1,FALSE)="","",VLOOKUP($AD37,'RouteDetail&amp;ReductionPrioritySr'!$B$5:$AT$779,AH$1,FALSE))))</f>
        <v xml:space="preserve">Operate service less often during the midday and on Saturdays.
</v>
      </c>
      <c r="AI37" s="348">
        <f>IF(IF($AD37="","",IF(VLOOKUP($AD37,'RouteDetail&amp;ReductionPrioritySr'!$B$5:$AT$779,AI$1,FALSE)="","",VLOOKUP($AD37,'RouteDetail&amp;ReductionPrioritySr'!$B$5:$AT$779,AI$1,FALSE)))=0,"",IF($AD37="","",IF(VLOOKUP($AD37,'RouteDetail&amp;ReductionPrioritySr'!$B$5:$AT$779,AI$1,FALSE)="","",VLOOKUP($AD37,'RouteDetail&amp;ReductionPrioritySr'!$B$5:$AT$779,AI$1,FALSE))))</f>
        <v>30</v>
      </c>
      <c r="AJ37" s="53">
        <f>IF(IF($AD37="","",IF(VLOOKUP($AD37,'RouteDetail&amp;ReductionPrioritySr'!$B$5:$AT$779,AJ$1,FALSE)="","",VLOOKUP($AD37,'RouteDetail&amp;ReductionPrioritySr'!$B$5:$AT$779,AJ$1,FALSE)))=0,"",IF($AD37="","",IF(VLOOKUP($AD37,'RouteDetail&amp;ReductionPrioritySr'!$B$5:$AT$779,AJ$1,FALSE)="","",VLOOKUP($AD37,'RouteDetail&amp;ReductionPrioritySr'!$B$5:$AT$779,AJ$1,FALSE))))</f>
        <v>60</v>
      </c>
      <c r="AK37" s="53">
        <f>IF(IF($AD37="","",IF(VLOOKUP($AD37,'RouteDetail&amp;ReductionPrioritySr'!$B$5:$AT$779,AK$1,FALSE)="","",VLOOKUP($AD37,'RouteDetail&amp;ReductionPrioritySr'!$B$5:$AT$779,AK$1,FALSE)))=0,"",IF($AD37="","",IF(VLOOKUP($AD37,'RouteDetail&amp;ReductionPrioritySr'!$B$5:$AT$779,AK$1,FALSE)="","",VLOOKUP($AD37,'RouteDetail&amp;ReductionPrioritySr'!$B$5:$AT$779,AK$1,FALSE))))</f>
        <v>60</v>
      </c>
      <c r="AL37" s="53">
        <f>IF(IF($AD37="","",IF(VLOOKUP($AD37,'RouteDetail&amp;ReductionPrioritySr'!$B$5:$AT$779,AL$1,FALSE)="","",VLOOKUP($AD37,'RouteDetail&amp;ReductionPrioritySr'!$B$5:$AT$779,AL$1,FALSE)))=0,"",IF($AD37="","",IF(VLOOKUP($AD37,'RouteDetail&amp;ReductionPrioritySr'!$B$5:$AT$779,AL$1,FALSE)="","",VLOOKUP($AD37,'RouteDetail&amp;ReductionPrioritySr'!$B$5:$AT$779,AL$1,FALSE))))</f>
        <v>60</v>
      </c>
      <c r="AM37" s="53">
        <f>IF(IF($AD37="","",IF(VLOOKUP($AD37,'RouteDetail&amp;ReductionPrioritySr'!$B$5:$AT$779,AM$1,FALSE)="","",VLOOKUP($AD37,'RouteDetail&amp;ReductionPrioritySr'!$B$5:$AT$779,AM$1,FALSE)))=0,"",IF($AD37="","",IF(VLOOKUP($AD37,'RouteDetail&amp;ReductionPrioritySr'!$B$5:$AT$779,AM$1,FALSE)="","",VLOOKUP($AD37,'RouteDetail&amp;ReductionPrioritySr'!$B$5:$AT$779,AM$1,FALSE))))</f>
        <v>60</v>
      </c>
      <c r="AN37" s="71" t="str">
        <f>IF(IF($AD37="","",IF(VLOOKUP($AD37,'RouteDetail&amp;ReductionPrioritySr'!$B$5:$AT$779,AN$1,FALSE)="","",VLOOKUP($AD37,'RouteDetail&amp;ReductionPrioritySr'!$B$5:$AT$779,AN$1,FALSE)))=0,"",IF($AD37="","",IF(VLOOKUP($AD37,'RouteDetail&amp;ReductionPrioritySr'!$B$5:$AT$779,AN$1,FALSE)="","",VLOOKUP($AD37,'RouteDetail&amp;ReductionPrioritySr'!$B$5:$AT$779,AN$1,FALSE))))</f>
        <v>Before 10:00 PM</v>
      </c>
      <c r="AO37" s="400" t="str">
        <f>IF(IF($AD37="","",IF(VLOOKUP($AD37,'RouteDetail&amp;ReductionPrioritySr'!$B$5:$AT$779,AO$1,FALSE)="","",VLOOKUP($AD37,'RouteDetail&amp;ReductionPrioritySr'!$B$5:$AT$779,AO$1,FALSE)))=0,"",IF($AD37="","",IF(VLOOKUP($AD37,'RouteDetail&amp;ReductionPrioritySr'!$B$5:$AT$779,AO$1,FALSE)="","",VLOOKUP($AD37,'RouteDetail&amp;ReductionPrioritySr'!$B$5:$AT$779,AO$1,FALSE))))</f>
        <v/>
      </c>
    </row>
    <row r="38" spans="1:41" ht="15" customHeight="1" x14ac:dyDescent="0.25">
      <c r="A38">
        <v>29</v>
      </c>
      <c r="B38" s="110">
        <f>IF(HLOOKUP($C$3,'Corridor by Jurisdiction'!$A$1:$AP$113,A38,FALSE)="","",HLOOKUP($C$3,'Corridor by Jurisdiction'!$A$1:$AP$113,A38,FALSE))</f>
        <v>28</v>
      </c>
      <c r="C38" s="56" t="str">
        <f>IF($B38="","",IF(VLOOKUP($B38,CorridorSummarySource!$C$3:$Y$260,Corridor_Summary!C$1,FALSE)="","",VLOOKUP($B38,CorridorSummarySource!$C$3:$Y$260,Corridor_Summary!C$1,FALSE)))</f>
        <v>Eastgate</v>
      </c>
      <c r="D38" s="53" t="str">
        <f>IF($B38="","",IF(VLOOKUP($B38,CorridorSummarySource!$C$3:$Y$260,Corridor_Summary!D$1,FALSE)="","",VLOOKUP($B38,CorridorSummarySource!$C$3:$Y$260,Corridor_Summary!D$1,FALSE)))</f>
        <v>Bellevue</v>
      </c>
      <c r="E38" s="53" t="str">
        <f>IF($B38="","",IF(VLOOKUP($B38,CorridorSummarySource!$C$3:$Y$260,Corridor_Summary!E$1,FALSE)="","",VLOOKUP($B38,CorridorSummarySource!$C$3:$Y$260,Corridor_Summary!E$1,FALSE)))</f>
        <v>Somerset, Factoria, Woodridge</v>
      </c>
      <c r="F38" s="111">
        <f>IF($B38="","",IF(VLOOKUP($B38,CorridorSummarySource!$C$3:$Y$260,Corridor_Summary!F$1,FALSE)="","",VLOOKUP($B38,CorridorSummarySource!$C$3:$Y$260,Corridor_Summary!F$1,FALSE)))</f>
        <v>246</v>
      </c>
      <c r="G38" s="111">
        <f>IF($B38="","",IF(VLOOKUP($B38,CorridorSummarySource!$C$3:$Y$260,Corridor_Summary!G$1,FALSE)="","",VLOOKUP($B38,CorridorSummarySource!$C$3:$Y$260,Corridor_Summary!G$1,FALSE)))</f>
        <v>10</v>
      </c>
      <c r="H38" s="111">
        <f>IF($B38="","",IF(VLOOKUP($B38,CorridorSummarySource!$C$3:$Y$260,Corridor_Summary!H$1,FALSE)="","",VLOOKUP($B38,CorridorSummarySource!$C$3:$Y$260,Corridor_Summary!H$1,FALSE)))</f>
        <v>5</v>
      </c>
      <c r="I38" s="111">
        <f>IF($B38="","",IF(VLOOKUP($B38,CorridorSummarySource!$C$3:$Y$260,Corridor_Summary!I$1,FALSE)="","",VLOOKUP($B38,CorridorSummarySource!$C$3:$Y$260,Corridor_Summary!I$1,FALSE)))</f>
        <v>0</v>
      </c>
      <c r="J38" s="111">
        <f>IF($B38="","",IF(VLOOKUP($B38,CorridorSummarySource!$C$3:$Y$260,Corridor_Summary!J$1,FALSE)="","",VLOOKUP($B38,CorridorSummarySource!$C$3:$Y$260,Corridor_Summary!J$1,FALSE)))</f>
        <v>15</v>
      </c>
      <c r="K38" s="112" t="str">
        <f>IF($B38="","",IF(VLOOKUP($B38,CorridorSummarySource!$C$3:$Y$260,Corridor_Summary!K$1,FALSE)="","",VLOOKUP($B38,CorridorSummarySource!$C$3:$Y$260,Corridor_Summary!K$1,FALSE)))</f>
        <v/>
      </c>
      <c r="L38" t="str">
        <f>IF($B38="","",IF(VLOOKUP($B38,CorridorSummarySource!$C$3:$Y$260,Corridor_Summary!L$1,FALSE)="","",VLOOKUP($B38,CorridorSummarySource!$C$3:$Y$260,Corridor_Summary!L$1,FALSE)))</f>
        <v/>
      </c>
      <c r="M38" s="110">
        <f>IF($B38="","",IF(VLOOKUP($B38,CorridorSummarySource!$C$3:$Y$260,Corridor_Summary!M$1,FALSE)="","",VLOOKUP($B38,CorridorSummarySource!$C$3:$Y$260,Corridor_Summary!M$1,FALSE)))</f>
        <v>30</v>
      </c>
      <c r="N38" s="111">
        <f>IF($B38="","",IF(VLOOKUP($B38,CorridorSummarySource!$C$3:$Y$260,Corridor_Summary!N$1,FALSE)="","",VLOOKUP($B38,CorridorSummarySource!$C$3:$Y$260,Corridor_Summary!N$1,FALSE)))</f>
        <v>30</v>
      </c>
      <c r="O38" s="112">
        <f>IF($B38="","",IF(VLOOKUP($B38,CorridorSummarySource!$C$3:$Y$260,Corridor_Summary!O$1,FALSE)="","",VLOOKUP($B38,CorridorSummarySource!$C$3:$Y$260,Corridor_Summary!O$1,FALSE)))</f>
        <v>0</v>
      </c>
      <c r="P38" s="21" t="str">
        <f>IF($B38="","",IF(VLOOKUP($B38,CorridorSummarySource!$C$3:$Y$260,Corridor_Summary!P$1,FALSE)="","",VLOOKUP($B38,CorridorSummarySource!$C$3:$Y$260,Corridor_Summary!P$1,FALSE)))</f>
        <v/>
      </c>
      <c r="Q38" s="110">
        <f>IF($B38="","",IF(VLOOKUP($B38,CorridorSummarySource!$C$3:$Y$260,Corridor_Summary!Q$1,FALSE)="","",VLOOKUP($B38,CorridorSummarySource!$C$3:$Y$260,Corridor_Summary!Q$1,FALSE)))</f>
        <v>0</v>
      </c>
      <c r="R38" s="111">
        <f>IF($B38="","",IF(VLOOKUP($B38,CorridorSummarySource!$C$3:$Y$260,Corridor_Summary!R$1,FALSE)="","",VLOOKUP($B38,CorridorSummarySource!$C$3:$Y$260,Corridor_Summary!R$1,FALSE)))</f>
        <v>0</v>
      </c>
      <c r="S38" s="112">
        <f>IF($B38="","",IF(VLOOKUP($B38,CorridorSummarySource!$C$3:$Y$260,Corridor_Summary!S$1,FALSE)="","",VLOOKUP($B38,CorridorSummarySource!$C$3:$Y$260,Corridor_Summary!S$1,FALSE)))</f>
        <v>0</v>
      </c>
      <c r="T38" s="21" t="str">
        <f>IF($B38="","",IF(VLOOKUP($B38,CorridorSummarySource!$C$3:$Y$260,Corridor_Summary!T$1,FALSE)="","",VLOOKUP($B38,CorridorSummarySource!$C$3:$Y$260,Corridor_Summary!T$1,FALSE)))</f>
        <v/>
      </c>
      <c r="U38" s="125">
        <f>IF($B38="","",IF(VLOOKUP($B38,CorridorSummarySource!$C$3:$Y$260,Corridor_Summary!U$1,FALSE)="","",VLOOKUP($B38,CorridorSummarySource!$C$3:$Y$260,Corridor_Summary!U$1,FALSE)))</f>
        <v>30</v>
      </c>
      <c r="V38" s="126">
        <f>IF($B38="","",IF(VLOOKUP($B38,CorridorSummarySource!$C$3:$Y$260,Corridor_Summary!V$1,FALSE)="","",VLOOKUP($B38,CorridorSummarySource!$C$3:$Y$260,Corridor_Summary!V$1,FALSE)))</f>
        <v>30</v>
      </c>
      <c r="W38" s="126">
        <f>IF($B38="","",IF(VLOOKUP($B38,CorridorSummarySource!$C$3:$Y$260,Corridor_Summary!W$1,FALSE)="","",VLOOKUP($B38,CorridorSummarySource!$C$3:$Y$260,Corridor_Summary!W$1,FALSE)))</f>
        <v>0</v>
      </c>
      <c r="X38" s="112" t="str">
        <f>IF($B38="","",IF(VLOOKUP($B38,CorridorSummarySource!$C$3:$Y$260,Corridor_Summary!X$1,FALSE)="","",VLOOKUP($B38,CorridorSummarySource!$C$3:$Y$260,Corridor_Summary!X$1,FALSE)))</f>
        <v>Local</v>
      </c>
      <c r="Z38">
        <f>IF(B38="","",VLOOKUP($B38,'Corridors Over-Under'!$A$3:$D$115,Z$1,FALSE))</f>
        <v>0</v>
      </c>
      <c r="AA38">
        <f>IF(C38="","",VLOOKUP($B38,'Corridors Over-Under'!$A$3:$D$115,AA$1,FALSE))</f>
        <v>-2</v>
      </c>
      <c r="AB38">
        <f>IF(D38="","",VLOOKUP($B38,'Corridors Over-Under'!$A$3:$D$115,AB$1,FALSE))</f>
        <v>0</v>
      </c>
      <c r="AD38" s="172">
        <f>IF(F38="","",VLOOKUP(F38,'Corridor_MajorRoute&amp;RouteLookup'!$A$2:$B$113,2,FALSE))</f>
        <v>246</v>
      </c>
      <c r="AE38" s="348" t="str">
        <f>IF(IF($AD38="","",IF(VLOOKUP($AD38,'RouteDetail&amp;ReductionPrioritySr'!$B$5:$AT$779,AE$1,FALSE)="","",VLOOKUP($AD38,'RouteDetail&amp;ReductionPrioritySr'!$B$5:$AT$779,AE$1,FALSE)))=0,"",IF($AD38="","",IF(VLOOKUP($AD38,'RouteDetail&amp;ReductionPrioritySr'!$B$5:$AT$779,AE$1,FALSE)="","",VLOOKUP($AD38,'RouteDetail&amp;ReductionPrioritySr'!$B$5:$AT$779,AE$1,FALSE))))</f>
        <v>Unchanged</v>
      </c>
      <c r="AF38" s="53" t="str">
        <f>IF(IF($AD38="","",IF(VLOOKUP($AD38,'RouteDetail&amp;ReductionPrioritySr'!$B$5:$AT$779,AF$1,FALSE)="","",VLOOKUP($AD38,'RouteDetail&amp;ReductionPrioritySr'!$B$5:$AT$779,AF$1,FALSE)))=0,"",IF($AD38="","",IF(VLOOKUP($AD38,'RouteDetail&amp;ReductionPrioritySr'!$B$5:$AT$779,AF$1,FALSE)="","",VLOOKUP($AD38,'RouteDetail&amp;ReductionPrioritySr'!$B$5:$AT$779,AF$1,FALSE))))</f>
        <v/>
      </c>
      <c r="AG38" s="358" t="str">
        <f>IF(IF($AD38="","",IF(VLOOKUP($AD38,'RouteDetail&amp;ReductionPrioritySr'!$B$5:$AT$779,AG$1,FALSE)="","",VLOOKUP($AD38,'RouteDetail&amp;ReductionPrioritySr'!$B$5:$AT$779,AG$1,FALSE)))=0,"",IF($AD38="","",IF(VLOOKUP($AD38,'RouteDetail&amp;ReductionPrioritySr'!$B$5:$AT$779,AG$1,FALSE)="","",VLOOKUP($AD38,'RouteDetail&amp;ReductionPrioritySr'!$B$5:$AT$779,AG$1,FALSE))))</f>
        <v>N/A</v>
      </c>
      <c r="AH38" s="400" t="str">
        <f>IF(IF($AD38="","",IF(VLOOKUP($AD38,'RouteDetail&amp;ReductionPrioritySr'!$B$5:$AT$779,AH$1,FALSE)="","",VLOOKUP($AD38,'RouteDetail&amp;ReductionPrioritySr'!$B$5:$AT$779,AH$1,FALSE)))=0,"",IF($AD38="","",IF(VLOOKUP($AD38,'RouteDetail&amp;ReductionPrioritySr'!$B$5:$AT$779,AH$1,FALSE)="","",VLOOKUP($AD38,'RouteDetail&amp;ReductionPrioritySr'!$B$5:$AT$779,AH$1,FALSE))))</f>
        <v>Unchanged</v>
      </c>
      <c r="AI38" s="348">
        <f>IF(IF($AD38="","",IF(VLOOKUP($AD38,'RouteDetail&amp;ReductionPrioritySr'!$B$5:$AT$779,AI$1,FALSE)="","",VLOOKUP($AD38,'RouteDetail&amp;ReductionPrioritySr'!$B$5:$AT$779,AI$1,FALSE)))=0,"",IF($AD38="","",IF(VLOOKUP($AD38,'RouteDetail&amp;ReductionPrioritySr'!$B$5:$AT$779,AI$1,FALSE)="","",VLOOKUP($AD38,'RouteDetail&amp;ReductionPrioritySr'!$B$5:$AT$779,AI$1,FALSE))))</f>
        <v>60</v>
      </c>
      <c r="AJ38" s="53">
        <f>IF(IF($AD38="","",IF(VLOOKUP($AD38,'RouteDetail&amp;ReductionPrioritySr'!$B$5:$AT$779,AJ$1,FALSE)="","",VLOOKUP($AD38,'RouteDetail&amp;ReductionPrioritySr'!$B$5:$AT$779,AJ$1,FALSE)))=0,"",IF($AD38="","",IF(VLOOKUP($AD38,'RouteDetail&amp;ReductionPrioritySr'!$B$5:$AT$779,AJ$1,FALSE)="","",VLOOKUP($AD38,'RouteDetail&amp;ReductionPrioritySr'!$B$5:$AT$779,AJ$1,FALSE))))</f>
        <v>60</v>
      </c>
      <c r="AK38" s="53" t="str">
        <f>IF(IF($AD38="","",IF(VLOOKUP($AD38,'RouteDetail&amp;ReductionPrioritySr'!$B$5:$AT$779,AK$1,FALSE)="","",VLOOKUP($AD38,'RouteDetail&amp;ReductionPrioritySr'!$B$5:$AT$779,AK$1,FALSE)))=0,"",IF($AD38="","",IF(VLOOKUP($AD38,'RouteDetail&amp;ReductionPrioritySr'!$B$5:$AT$779,AK$1,FALSE)="","",VLOOKUP($AD38,'RouteDetail&amp;ReductionPrioritySr'!$B$5:$AT$779,AK$1,FALSE))))</f>
        <v/>
      </c>
      <c r="AL38" s="53" t="str">
        <f>IF(IF($AD38="","",IF(VLOOKUP($AD38,'RouteDetail&amp;ReductionPrioritySr'!$B$5:$AT$779,AL$1,FALSE)="","",VLOOKUP($AD38,'RouteDetail&amp;ReductionPrioritySr'!$B$5:$AT$779,AL$1,FALSE)))=0,"",IF($AD38="","",IF(VLOOKUP($AD38,'RouteDetail&amp;ReductionPrioritySr'!$B$5:$AT$779,AL$1,FALSE)="","",VLOOKUP($AD38,'RouteDetail&amp;ReductionPrioritySr'!$B$5:$AT$779,AL$1,FALSE))))</f>
        <v/>
      </c>
      <c r="AM38" s="53" t="str">
        <f>IF(IF($AD38="","",IF(VLOOKUP($AD38,'RouteDetail&amp;ReductionPrioritySr'!$B$5:$AT$779,AM$1,FALSE)="","",VLOOKUP($AD38,'RouteDetail&amp;ReductionPrioritySr'!$B$5:$AT$779,AM$1,FALSE)))=0,"",IF($AD38="","",IF(VLOOKUP($AD38,'RouteDetail&amp;ReductionPrioritySr'!$B$5:$AT$779,AM$1,FALSE)="","",VLOOKUP($AD38,'RouteDetail&amp;ReductionPrioritySr'!$B$5:$AT$779,AM$1,FALSE))))</f>
        <v/>
      </c>
      <c r="AN38" s="71" t="str">
        <f>IF(IF($AD38="","",IF(VLOOKUP($AD38,'RouteDetail&amp;ReductionPrioritySr'!$B$5:$AT$779,AN$1,FALSE)="","",VLOOKUP($AD38,'RouteDetail&amp;ReductionPrioritySr'!$B$5:$AT$779,AN$1,FALSE)))=0,"",IF($AD38="","",IF(VLOOKUP($AD38,'RouteDetail&amp;ReductionPrioritySr'!$B$5:$AT$779,AN$1,FALSE)="","",VLOOKUP($AD38,'RouteDetail&amp;ReductionPrioritySr'!$B$5:$AT$779,AN$1,FALSE))))</f>
        <v>Before 6:00 PM</v>
      </c>
      <c r="AO38" s="400" t="str">
        <f>IF(IF($AD38="","",IF(VLOOKUP($AD38,'RouteDetail&amp;ReductionPrioritySr'!$B$5:$AT$779,AO$1,FALSE)="","",VLOOKUP($AD38,'RouteDetail&amp;ReductionPrioritySr'!$B$5:$AT$779,AO$1,FALSE)))=0,"",IF($AD38="","",IF(VLOOKUP($AD38,'RouteDetail&amp;ReductionPrioritySr'!$B$5:$AT$779,AO$1,FALSE)="","",VLOOKUP($AD38,'RouteDetail&amp;ReductionPrioritySr'!$B$5:$AT$779,AO$1,FALSE))))</f>
        <v/>
      </c>
    </row>
    <row r="39" spans="1:41" ht="15" customHeight="1" x14ac:dyDescent="0.25">
      <c r="A39">
        <v>30</v>
      </c>
      <c r="B39" s="110">
        <f>IF(HLOOKUP($C$3,'Corridor by Jurisdiction'!$A$1:$AP$113,A39,FALSE)="","",HLOOKUP($C$3,'Corridor by Jurisdiction'!$A$1:$AP$113,A39,FALSE))</f>
        <v>29</v>
      </c>
      <c r="C39" s="56" t="str">
        <f>IF($B39="","",IF(VLOOKUP($B39,CorridorSummarySource!$C$3:$Y$260,Corridor_Summary!C$1,FALSE)="","",VLOOKUP($B39,CorridorSummarySource!$C$3:$Y$260,Corridor_Summary!C$1,FALSE)))</f>
        <v>Eastgate</v>
      </c>
      <c r="D39" s="53" t="str">
        <f>IF($B39="","",IF(VLOOKUP($B39,CorridorSummarySource!$C$3:$Y$260,Corridor_Summary!D$1,FALSE)="","",VLOOKUP($B39,CorridorSummarySource!$C$3:$Y$260,Corridor_Summary!D$1,FALSE)))</f>
        <v>Overlake</v>
      </c>
      <c r="E39" s="53" t="str">
        <f>IF($B39="","",IF(VLOOKUP($B39,CorridorSummarySource!$C$3:$Y$260,Corridor_Summary!E$1,FALSE)="","",VLOOKUP($B39,CorridorSummarySource!$C$3:$Y$260,Corridor_Summary!E$1,FALSE)))</f>
        <v>Phantom Lake</v>
      </c>
      <c r="F39" s="111">
        <f>IF($B39="","",IF(VLOOKUP($B39,CorridorSummarySource!$C$3:$Y$260,Corridor_Summary!F$1,FALSE)="","",VLOOKUP($B39,CorridorSummarySource!$C$3:$Y$260,Corridor_Summary!F$1,FALSE)))</f>
        <v>226</v>
      </c>
      <c r="G39" s="111">
        <f>IF($B39="","",IF(VLOOKUP($B39,CorridorSummarySource!$C$3:$Y$260,Corridor_Summary!G$1,FALSE)="","",VLOOKUP($B39,CorridorSummarySource!$C$3:$Y$260,Corridor_Summary!G$1,FALSE)))</f>
        <v>6</v>
      </c>
      <c r="H39" s="111">
        <f>IF($B39="","",IF(VLOOKUP($B39,CorridorSummarySource!$C$3:$Y$260,Corridor_Summary!H$1,FALSE)="","",VLOOKUP($B39,CorridorSummarySource!$C$3:$Y$260,Corridor_Summary!H$1,FALSE)))</f>
        <v>0</v>
      </c>
      <c r="I39" s="111">
        <f>IF($B39="","",IF(VLOOKUP($B39,CorridorSummarySource!$C$3:$Y$260,Corridor_Summary!I$1,FALSE)="","",VLOOKUP($B39,CorridorSummarySource!$C$3:$Y$260,Corridor_Summary!I$1,FALSE)))</f>
        <v>0</v>
      </c>
      <c r="J39" s="111">
        <f>IF($B39="","",IF(VLOOKUP($B39,CorridorSummarySource!$C$3:$Y$260,Corridor_Summary!J$1,FALSE)="","",VLOOKUP($B39,CorridorSummarySource!$C$3:$Y$260,Corridor_Summary!J$1,FALSE)))</f>
        <v>6</v>
      </c>
      <c r="K39" s="112" t="str">
        <f>IF($B39="","",IF(VLOOKUP($B39,CorridorSummarySource!$C$3:$Y$260,Corridor_Summary!K$1,FALSE)="","",VLOOKUP($B39,CorridorSummarySource!$C$3:$Y$260,Corridor_Summary!K$1,FALSE)))</f>
        <v/>
      </c>
      <c r="L39" t="str">
        <f>IF($B39="","",IF(VLOOKUP($B39,CorridorSummarySource!$C$3:$Y$260,Corridor_Summary!L$1,FALSE)="","",VLOOKUP($B39,CorridorSummarySource!$C$3:$Y$260,Corridor_Summary!L$1,FALSE)))</f>
        <v/>
      </c>
      <c r="M39" s="110">
        <f>IF($B39="","",IF(VLOOKUP($B39,CorridorSummarySource!$C$3:$Y$260,Corridor_Summary!M$1,FALSE)="","",VLOOKUP($B39,CorridorSummarySource!$C$3:$Y$260,Corridor_Summary!M$1,FALSE)))</f>
        <v>60</v>
      </c>
      <c r="N39" s="111">
        <f>IF($B39="","",IF(VLOOKUP($B39,CorridorSummarySource!$C$3:$Y$260,Corridor_Summary!N$1,FALSE)="","",VLOOKUP($B39,CorridorSummarySource!$C$3:$Y$260,Corridor_Summary!N$1,FALSE)))</f>
        <v>60</v>
      </c>
      <c r="O39" s="112">
        <f>IF($B39="","",IF(VLOOKUP($B39,CorridorSummarySource!$C$3:$Y$260,Corridor_Summary!O$1,FALSE)="","",VLOOKUP($B39,CorridorSummarySource!$C$3:$Y$260,Corridor_Summary!O$1,FALSE)))</f>
        <v>0</v>
      </c>
      <c r="P39" s="21" t="str">
        <f>IF($B39="","",IF(VLOOKUP($B39,CorridorSummarySource!$C$3:$Y$260,Corridor_Summary!P$1,FALSE)="","",VLOOKUP($B39,CorridorSummarySource!$C$3:$Y$260,Corridor_Summary!P$1,FALSE)))</f>
        <v/>
      </c>
      <c r="Q39" s="110">
        <f>IF($B39="","",IF(VLOOKUP($B39,CorridorSummarySource!$C$3:$Y$260,Corridor_Summary!Q$1,FALSE)="","",VLOOKUP($B39,CorridorSummarySource!$C$3:$Y$260,Corridor_Summary!Q$1,FALSE)))</f>
        <v>0</v>
      </c>
      <c r="R39" s="111">
        <f>IF($B39="","",IF(VLOOKUP($B39,CorridorSummarySource!$C$3:$Y$260,Corridor_Summary!R$1,FALSE)="","",VLOOKUP($B39,CorridorSummarySource!$C$3:$Y$260,Corridor_Summary!R$1,FALSE)))</f>
        <v>0</v>
      </c>
      <c r="S39" s="112">
        <f>IF($B39="","",IF(VLOOKUP($B39,CorridorSummarySource!$C$3:$Y$260,Corridor_Summary!S$1,FALSE)="","",VLOOKUP($B39,CorridorSummarySource!$C$3:$Y$260,Corridor_Summary!S$1,FALSE)))</f>
        <v>0</v>
      </c>
      <c r="T39" s="21" t="str">
        <f>IF($B39="","",IF(VLOOKUP($B39,CorridorSummarySource!$C$3:$Y$260,Corridor_Summary!T$1,FALSE)="","",VLOOKUP($B39,CorridorSummarySource!$C$3:$Y$260,Corridor_Summary!T$1,FALSE)))</f>
        <v/>
      </c>
      <c r="U39" s="125">
        <f>IF($B39="","",IF(VLOOKUP($B39,CorridorSummarySource!$C$3:$Y$260,Corridor_Summary!U$1,FALSE)="","",VLOOKUP($B39,CorridorSummarySource!$C$3:$Y$260,Corridor_Summary!U$1,FALSE)))</f>
        <v>60</v>
      </c>
      <c r="V39" s="126">
        <f>IF($B39="","",IF(VLOOKUP($B39,CorridorSummarySource!$C$3:$Y$260,Corridor_Summary!V$1,FALSE)="","",VLOOKUP($B39,CorridorSummarySource!$C$3:$Y$260,Corridor_Summary!V$1,FALSE)))</f>
        <v>60</v>
      </c>
      <c r="W39" s="126">
        <f>IF($B39="","",IF(VLOOKUP($B39,CorridorSummarySource!$C$3:$Y$260,Corridor_Summary!W$1,FALSE)="","",VLOOKUP($B39,CorridorSummarySource!$C$3:$Y$260,Corridor_Summary!W$1,FALSE)))</f>
        <v>0</v>
      </c>
      <c r="X39" s="112" t="str">
        <f>IF($B39="","",IF(VLOOKUP($B39,CorridorSummarySource!$C$3:$Y$260,Corridor_Summary!X$1,FALSE)="","",VLOOKUP($B39,CorridorSummarySource!$C$3:$Y$260,Corridor_Summary!X$1,FALSE)))</f>
        <v>Hourly</v>
      </c>
      <c r="Z39">
        <f>IF(B39="","",VLOOKUP($B39,'Corridors Over-Under'!$A$3:$D$115,Z$1,FALSE))</f>
        <v>2</v>
      </c>
      <c r="AA39">
        <f>IF(C39="","",VLOOKUP($B39,'Corridors Over-Under'!$A$3:$D$115,AA$1,FALSE))</f>
        <v>2</v>
      </c>
      <c r="AB39">
        <f>IF(D39="","",VLOOKUP($B39,'Corridors Over-Under'!$A$3:$D$115,AB$1,FALSE))</f>
        <v>1</v>
      </c>
      <c r="AD39" s="172">
        <f>IF(F39="","",VLOOKUP(F39,'Corridor_MajorRoute&amp;RouteLookup'!$A$2:$B$113,2,FALSE))</f>
        <v>226</v>
      </c>
      <c r="AE39" s="348" t="str">
        <f>IF(IF($AD39="","",IF(VLOOKUP($AD39,'RouteDetail&amp;ReductionPrioritySr'!$B$5:$AT$779,AE$1,FALSE)="","",VLOOKUP($AD39,'RouteDetail&amp;ReductionPrioritySr'!$B$5:$AT$779,AE$1,FALSE)))=0,"",IF($AD39="","",IF(VLOOKUP($AD39,'RouteDetail&amp;ReductionPrioritySr'!$B$5:$AT$779,AE$1,FALSE)="","",VLOOKUP($AD39,'RouteDetail&amp;ReductionPrioritySr'!$B$5:$AT$779,AE$1,FALSE))))</f>
        <v>Revised</v>
      </c>
      <c r="AF39" s="53" t="str">
        <f>IF(IF($AD39="","",IF(VLOOKUP($AD39,'RouteDetail&amp;ReductionPrioritySr'!$B$5:$AT$779,AF$1,FALSE)="","",VLOOKUP($AD39,'RouteDetail&amp;ReductionPrioritySr'!$B$5:$AT$779,AF$1,FALSE)))=0,"",IF($AD39="","",IF(VLOOKUP($AD39,'RouteDetail&amp;ReductionPrioritySr'!$B$5:$AT$779,AF$1,FALSE)="","",VLOOKUP($AD39,'RouteDetail&amp;ReductionPrioritySr'!$B$5:$AT$779,AF$1,FALSE))))</f>
        <v>Low performing</v>
      </c>
      <c r="AG39" s="358">
        <f>IF(IF($AD39="","",IF(VLOOKUP($AD39,'RouteDetail&amp;ReductionPrioritySr'!$B$5:$AT$779,AG$1,FALSE)="","",VLOOKUP($AD39,'RouteDetail&amp;ReductionPrioritySr'!$B$5:$AT$779,AG$1,FALSE)))=0,"",IF($AD39="","",IF(VLOOKUP($AD39,'RouteDetail&amp;ReductionPrioritySr'!$B$5:$AT$779,AG$1,FALSE)="","",VLOOKUP($AD39,'RouteDetail&amp;ReductionPrioritySr'!$B$5:$AT$779,AG$1,FALSE))))</f>
        <v>42248</v>
      </c>
      <c r="AH39" s="400" t="str">
        <f>IF(IF($AD39="","",IF(VLOOKUP($AD39,'RouteDetail&amp;ReductionPrioritySr'!$B$5:$AT$779,AH$1,FALSE)="","",VLOOKUP($AD39,'RouteDetail&amp;ReductionPrioritySr'!$B$5:$AT$779,AH$1,FALSE)))=0,"",IF($AD39="","",IF(VLOOKUP($AD39,'RouteDetail&amp;ReductionPrioritySr'!$B$5:$AT$779,AH$1,FALSE)="","",VLOOKUP($AD39,'RouteDetail&amp;ReductionPrioritySr'!$B$5:$AT$779,AH$1,FALSE))))</f>
        <v>End service earlier.</v>
      </c>
      <c r="AI39" s="348">
        <f>IF(IF($AD39="","",IF(VLOOKUP($AD39,'RouteDetail&amp;ReductionPrioritySr'!$B$5:$AT$779,AI$1,FALSE)="","",VLOOKUP($AD39,'RouteDetail&amp;ReductionPrioritySr'!$B$5:$AT$779,AI$1,FALSE)))=0,"",IF($AD39="","",IF(VLOOKUP($AD39,'RouteDetail&amp;ReductionPrioritySr'!$B$5:$AT$779,AI$1,FALSE)="","",VLOOKUP($AD39,'RouteDetail&amp;ReductionPrioritySr'!$B$5:$AT$779,AI$1,FALSE))))</f>
        <v>30</v>
      </c>
      <c r="AJ39" s="53">
        <f>IF(IF($AD39="","",IF(VLOOKUP($AD39,'RouteDetail&amp;ReductionPrioritySr'!$B$5:$AT$779,AJ$1,FALSE)="","",VLOOKUP($AD39,'RouteDetail&amp;ReductionPrioritySr'!$B$5:$AT$779,AJ$1,FALSE)))=0,"",IF($AD39="","",IF(VLOOKUP($AD39,'RouteDetail&amp;ReductionPrioritySr'!$B$5:$AT$779,AJ$1,FALSE)="","",VLOOKUP($AD39,'RouteDetail&amp;ReductionPrioritySr'!$B$5:$AT$779,AJ$1,FALSE))))</f>
        <v>30</v>
      </c>
      <c r="AK39" s="53">
        <f>IF(IF($AD39="","",IF(VLOOKUP($AD39,'RouteDetail&amp;ReductionPrioritySr'!$B$5:$AT$779,AK$1,FALSE)="","",VLOOKUP($AD39,'RouteDetail&amp;ReductionPrioritySr'!$B$5:$AT$779,AK$1,FALSE)))=0,"",IF($AD39="","",IF(VLOOKUP($AD39,'RouteDetail&amp;ReductionPrioritySr'!$B$5:$AT$779,AK$1,FALSE)="","",VLOOKUP($AD39,'RouteDetail&amp;ReductionPrioritySr'!$B$5:$AT$779,AK$1,FALSE))))</f>
        <v>60</v>
      </c>
      <c r="AL39" s="53">
        <f>IF(IF($AD39="","",IF(VLOOKUP($AD39,'RouteDetail&amp;ReductionPrioritySr'!$B$5:$AT$779,AL$1,FALSE)="","",VLOOKUP($AD39,'RouteDetail&amp;ReductionPrioritySr'!$B$5:$AT$779,AL$1,FALSE)))=0,"",IF($AD39="","",IF(VLOOKUP($AD39,'RouteDetail&amp;ReductionPrioritySr'!$B$5:$AT$779,AL$1,FALSE)="","",VLOOKUP($AD39,'RouteDetail&amp;ReductionPrioritySr'!$B$5:$AT$779,AL$1,FALSE))))</f>
        <v>30</v>
      </c>
      <c r="AM39" s="53">
        <f>IF(IF($AD39="","",IF(VLOOKUP($AD39,'RouteDetail&amp;ReductionPrioritySr'!$B$5:$AT$779,AM$1,FALSE)="","",VLOOKUP($AD39,'RouteDetail&amp;ReductionPrioritySr'!$B$5:$AT$779,AM$1,FALSE)))=0,"",IF($AD39="","",IF(VLOOKUP($AD39,'RouteDetail&amp;ReductionPrioritySr'!$B$5:$AT$779,AM$1,FALSE)="","",VLOOKUP($AD39,'RouteDetail&amp;ReductionPrioritySr'!$B$5:$AT$779,AM$1,FALSE))))</f>
        <v>60</v>
      </c>
      <c r="AN39" s="71" t="str">
        <f>IF(IF($AD39="","",IF(VLOOKUP($AD39,'RouteDetail&amp;ReductionPrioritySr'!$B$5:$AT$779,AN$1,FALSE)="","",VLOOKUP($AD39,'RouteDetail&amp;ReductionPrioritySr'!$B$5:$AT$779,AN$1,FALSE)))=0,"",IF($AD39="","",IF(VLOOKUP($AD39,'RouteDetail&amp;ReductionPrioritySr'!$B$5:$AT$779,AN$1,FALSE)="","",VLOOKUP($AD39,'RouteDetail&amp;ReductionPrioritySr'!$B$5:$AT$779,AN$1,FALSE))))</f>
        <v>Before 9:00 PM</v>
      </c>
      <c r="AO39" s="400" t="str">
        <f>IF(IF($AD39="","",IF(VLOOKUP($AD39,'RouteDetail&amp;ReductionPrioritySr'!$B$5:$AT$779,AO$1,FALSE)="","",VLOOKUP($AD39,'RouteDetail&amp;ReductionPrioritySr'!$B$5:$AT$779,AO$1,FALSE)))=0,"",IF($AD39="","",IF(VLOOKUP($AD39,'RouteDetail&amp;ReductionPrioritySr'!$B$5:$AT$779,AO$1,FALSE)="","",VLOOKUP($AD39,'RouteDetail&amp;ReductionPrioritySr'!$B$5:$AT$779,AO$1,FALSE))))</f>
        <v/>
      </c>
    </row>
    <row r="40" spans="1:41" ht="15" customHeight="1" x14ac:dyDescent="0.25">
      <c r="A40">
        <v>31</v>
      </c>
      <c r="B40" s="110">
        <f>IF(HLOOKUP($C$3,'Corridor by Jurisdiction'!$A$1:$AP$113,A40,FALSE)="","",HLOOKUP($C$3,'Corridor by Jurisdiction'!$A$1:$AP$113,A40,FALSE))</f>
        <v>30</v>
      </c>
      <c r="C40" s="56" t="str">
        <f>IF($B40="","",IF(VLOOKUP($B40,CorridorSummarySource!$C$3:$Y$260,Corridor_Summary!C$1,FALSE)="","",VLOOKUP($B40,CorridorSummarySource!$C$3:$Y$260,Corridor_Summary!C$1,FALSE)))</f>
        <v>Enumclaw</v>
      </c>
      <c r="D40" s="53" t="str">
        <f>IF($B40="","",IF(VLOOKUP($B40,CorridorSummarySource!$C$3:$Y$260,Corridor_Summary!D$1,FALSE)="","",VLOOKUP($B40,CorridorSummarySource!$C$3:$Y$260,Corridor_Summary!D$1,FALSE)))</f>
        <v>Auburn</v>
      </c>
      <c r="E40" s="53" t="str">
        <f>IF($B40="","",IF(VLOOKUP($B40,CorridorSummarySource!$C$3:$Y$260,Corridor_Summary!E$1,FALSE)="","",VLOOKUP($B40,CorridorSummarySource!$C$3:$Y$260,Corridor_Summary!E$1,FALSE)))</f>
        <v>Auburn Wy S, SR 164</v>
      </c>
      <c r="F40" s="111">
        <f>IF($B40="","",IF(VLOOKUP($B40,CorridorSummarySource!$C$3:$Y$260,Corridor_Summary!F$1,FALSE)="","",VLOOKUP($B40,CorridorSummarySource!$C$3:$Y$260,Corridor_Summary!F$1,FALSE)))</f>
        <v>186</v>
      </c>
      <c r="G40" s="111">
        <f>IF($B40="","",IF(VLOOKUP($B40,CorridorSummarySource!$C$3:$Y$260,Corridor_Summary!G$1,FALSE)="","",VLOOKUP($B40,CorridorSummarySource!$C$3:$Y$260,Corridor_Summary!G$1,FALSE)))</f>
        <v>0</v>
      </c>
      <c r="H40" s="111">
        <f>IF($B40="","",IF(VLOOKUP($B40,CorridorSummarySource!$C$3:$Y$260,Corridor_Summary!H$1,FALSE)="","",VLOOKUP($B40,CorridorSummarySource!$C$3:$Y$260,Corridor_Summary!H$1,FALSE)))</f>
        <v>5</v>
      </c>
      <c r="I40" s="111">
        <f>IF($B40="","",IF(VLOOKUP($B40,CorridorSummarySource!$C$3:$Y$260,Corridor_Summary!I$1,FALSE)="","",VLOOKUP($B40,CorridorSummarySource!$C$3:$Y$260,Corridor_Summary!I$1,FALSE)))</f>
        <v>5</v>
      </c>
      <c r="J40" s="111">
        <f>IF($B40="","",IF(VLOOKUP($B40,CorridorSummarySource!$C$3:$Y$260,Corridor_Summary!J$1,FALSE)="","",VLOOKUP($B40,CorridorSummarySource!$C$3:$Y$260,Corridor_Summary!J$1,FALSE)))</f>
        <v>10</v>
      </c>
      <c r="K40" s="112" t="str">
        <f>IF($B40="","",IF(VLOOKUP($B40,CorridorSummarySource!$C$3:$Y$260,Corridor_Summary!K$1,FALSE)="","",VLOOKUP($B40,CorridorSummarySource!$C$3:$Y$260,Corridor_Summary!K$1,FALSE)))</f>
        <v/>
      </c>
      <c r="L40" t="str">
        <f>IF($B40="","",IF(VLOOKUP($B40,CorridorSummarySource!$C$3:$Y$260,Corridor_Summary!L$1,FALSE)="","",VLOOKUP($B40,CorridorSummarySource!$C$3:$Y$260,Corridor_Summary!L$1,FALSE)))</f>
        <v/>
      </c>
      <c r="M40" s="110">
        <f>IF($B40="","",IF(VLOOKUP($B40,CorridorSummarySource!$C$3:$Y$260,Corridor_Summary!M$1,FALSE)="","",VLOOKUP($B40,CorridorSummarySource!$C$3:$Y$260,Corridor_Summary!M$1,FALSE)))</f>
        <v>30</v>
      </c>
      <c r="N40" s="111">
        <f>IF($B40="","",IF(VLOOKUP($B40,CorridorSummarySource!$C$3:$Y$260,Corridor_Summary!N$1,FALSE)="","",VLOOKUP($B40,CorridorSummarySource!$C$3:$Y$260,Corridor_Summary!N$1,FALSE)))</f>
        <v>30</v>
      </c>
      <c r="O40" s="112">
        <f>IF($B40="","",IF(VLOOKUP($B40,CorridorSummarySource!$C$3:$Y$260,Corridor_Summary!O$1,FALSE)="","",VLOOKUP($B40,CorridorSummarySource!$C$3:$Y$260,Corridor_Summary!O$1,FALSE)))</f>
        <v>0</v>
      </c>
      <c r="P40" s="21" t="str">
        <f>IF($B40="","",IF(VLOOKUP($B40,CorridorSummarySource!$C$3:$Y$260,Corridor_Summary!P$1,FALSE)="","",VLOOKUP($B40,CorridorSummarySource!$C$3:$Y$260,Corridor_Summary!P$1,FALSE)))</f>
        <v/>
      </c>
      <c r="Q40" s="110">
        <f>IF($B40="","",IF(VLOOKUP($B40,CorridorSummarySource!$C$3:$Y$260,Corridor_Summary!Q$1,FALSE)="","",VLOOKUP($B40,CorridorSummarySource!$C$3:$Y$260,Corridor_Summary!Q$1,FALSE)))</f>
        <v>0</v>
      </c>
      <c r="R40" s="111">
        <f>IF($B40="","",IF(VLOOKUP($B40,CorridorSummarySource!$C$3:$Y$260,Corridor_Summary!R$1,FALSE)="","",VLOOKUP($B40,CorridorSummarySource!$C$3:$Y$260,Corridor_Summary!R$1,FALSE)))</f>
        <v>0</v>
      </c>
      <c r="S40" s="112">
        <f>IF($B40="","",IF(VLOOKUP($B40,CorridorSummarySource!$C$3:$Y$260,Corridor_Summary!S$1,FALSE)="","",VLOOKUP($B40,CorridorSummarySource!$C$3:$Y$260,Corridor_Summary!S$1,FALSE)))</f>
        <v>0</v>
      </c>
      <c r="T40" s="21" t="str">
        <f>IF($B40="","",IF(VLOOKUP($B40,CorridorSummarySource!$C$3:$Y$260,Corridor_Summary!T$1,FALSE)="","",VLOOKUP($B40,CorridorSummarySource!$C$3:$Y$260,Corridor_Summary!T$1,FALSE)))</f>
        <v/>
      </c>
      <c r="U40" s="125">
        <f>IF($B40="","",IF(VLOOKUP($B40,CorridorSummarySource!$C$3:$Y$260,Corridor_Summary!U$1,FALSE)="","",VLOOKUP($B40,CorridorSummarySource!$C$3:$Y$260,Corridor_Summary!U$1,FALSE)))</f>
        <v>30</v>
      </c>
      <c r="V40" s="126">
        <f>IF($B40="","",IF(VLOOKUP($B40,CorridorSummarySource!$C$3:$Y$260,Corridor_Summary!V$1,FALSE)="","",VLOOKUP($B40,CorridorSummarySource!$C$3:$Y$260,Corridor_Summary!V$1,FALSE)))</f>
        <v>30</v>
      </c>
      <c r="W40" s="126">
        <f>IF($B40="","",IF(VLOOKUP($B40,CorridorSummarySource!$C$3:$Y$260,Corridor_Summary!W$1,FALSE)="","",VLOOKUP($B40,CorridorSummarySource!$C$3:$Y$260,Corridor_Summary!W$1,FALSE)))</f>
        <v>0</v>
      </c>
      <c r="X40" s="112" t="str">
        <f>IF($B40="","",IF(VLOOKUP($B40,CorridorSummarySource!$C$3:$Y$260,Corridor_Summary!X$1,FALSE)="","",VLOOKUP($B40,CorridorSummarySource!$C$3:$Y$260,Corridor_Summary!X$1,FALSE)))</f>
        <v>Local</v>
      </c>
      <c r="Z40">
        <f>IF(B40="","",VLOOKUP($B40,'Corridors Over-Under'!$A$3:$D$115,Z$1,FALSE))</f>
        <v>0</v>
      </c>
      <c r="AA40">
        <f>IF(C40="","",VLOOKUP($B40,'Corridors Over-Under'!$A$3:$D$115,AA$1,FALSE))</f>
        <v>-2</v>
      </c>
      <c r="AB40">
        <f>IF(D40="","",VLOOKUP($B40,'Corridors Over-Under'!$A$3:$D$115,AB$1,FALSE))</f>
        <v>0</v>
      </c>
      <c r="AD40" s="172">
        <f>IF(F40="","",VLOOKUP(F40,'Corridor_MajorRoute&amp;RouteLookup'!$A$2:$B$113,2,FALSE))</f>
        <v>186</v>
      </c>
      <c r="AE40" s="348" t="str">
        <f>IF(IF($AD40="","",IF(VLOOKUP($AD40,'RouteDetail&amp;ReductionPrioritySr'!$B$5:$AT$779,AE$1,FALSE)="","",VLOOKUP($AD40,'RouteDetail&amp;ReductionPrioritySr'!$B$5:$AT$779,AE$1,FALSE)))=0,"",IF($AD40="","",IF(VLOOKUP($AD40,'RouteDetail&amp;ReductionPrioritySr'!$B$5:$AT$779,AE$1,FALSE)="","",VLOOKUP($AD40,'RouteDetail&amp;ReductionPrioritySr'!$B$5:$AT$779,AE$1,FALSE))))</f>
        <v>Revised</v>
      </c>
      <c r="AF40" s="53" t="str">
        <f>IF(IF($AD40="","",IF(VLOOKUP($AD40,'RouteDetail&amp;ReductionPrioritySr'!$B$5:$AT$779,AF$1,FALSE)="","",VLOOKUP($AD40,'RouteDetail&amp;ReductionPrioritySr'!$B$5:$AT$779,AF$1,FALSE)))=0,"",IF($AD40="","",IF(VLOOKUP($AD40,'RouteDetail&amp;ReductionPrioritySr'!$B$5:$AT$779,AF$1,FALSE)="","",VLOOKUP($AD40,'RouteDetail&amp;ReductionPrioritySr'!$B$5:$AT$779,AF$1,FALSE))))</f>
        <v>Low performing</v>
      </c>
      <c r="AG40" s="358">
        <f>IF(IF($AD40="","",IF(VLOOKUP($AD40,'RouteDetail&amp;ReductionPrioritySr'!$B$5:$AT$779,AG$1,FALSE)="","",VLOOKUP($AD40,'RouteDetail&amp;ReductionPrioritySr'!$B$5:$AT$779,AG$1,FALSE)))=0,"",IF($AD40="","",IF(VLOOKUP($AD40,'RouteDetail&amp;ReductionPrioritySr'!$B$5:$AT$779,AG$1,FALSE)="","",VLOOKUP($AD40,'RouteDetail&amp;ReductionPrioritySr'!$B$5:$AT$779,AG$1,FALSE))))</f>
        <v>42248</v>
      </c>
      <c r="AH40" s="400" t="str">
        <f>IF(IF($AD40="","",IF(VLOOKUP($AD40,'RouteDetail&amp;ReductionPrioritySr'!$B$5:$AT$779,AH$1,FALSE)="","",VLOOKUP($AD40,'RouteDetail&amp;ReductionPrioritySr'!$B$5:$AT$779,AH$1,FALSE)))=0,"",IF($AD40="","",IF(VLOOKUP($AD40,'RouteDetail&amp;ReductionPrioritySr'!$B$5:$AT$779,AH$1,FALSE)="","",VLOOKUP($AD40,'RouteDetail&amp;ReductionPrioritySr'!$B$5:$AT$779,AH$1,FALSE))))</f>
        <v>Operate service less often.</v>
      </c>
      <c r="AI40" s="348">
        <f>IF(IF($AD40="","",IF(VLOOKUP($AD40,'RouteDetail&amp;ReductionPrioritySr'!$B$5:$AT$779,AI$1,FALSE)="","",VLOOKUP($AD40,'RouteDetail&amp;ReductionPrioritySr'!$B$5:$AT$779,AI$1,FALSE)))=0,"",IF($AD40="","",IF(VLOOKUP($AD40,'RouteDetail&amp;ReductionPrioritySr'!$B$5:$AT$779,AI$1,FALSE)="","",VLOOKUP($AD40,'RouteDetail&amp;ReductionPrioritySr'!$B$5:$AT$779,AI$1,FALSE))))</f>
        <v>60</v>
      </c>
      <c r="AJ40" s="53" t="str">
        <f>IF(IF($AD40="","",IF(VLOOKUP($AD40,'RouteDetail&amp;ReductionPrioritySr'!$B$5:$AT$779,AJ$1,FALSE)="","",VLOOKUP($AD40,'RouteDetail&amp;ReductionPrioritySr'!$B$5:$AT$779,AJ$1,FALSE)))=0,"",IF($AD40="","",IF(VLOOKUP($AD40,'RouteDetail&amp;ReductionPrioritySr'!$B$5:$AT$779,AJ$1,FALSE)="","",VLOOKUP($AD40,'RouteDetail&amp;ReductionPrioritySr'!$B$5:$AT$779,AJ$1,FALSE))))</f>
        <v/>
      </c>
      <c r="AK40" s="53" t="str">
        <f>IF(IF($AD40="","",IF(VLOOKUP($AD40,'RouteDetail&amp;ReductionPrioritySr'!$B$5:$AT$779,AK$1,FALSE)="","",VLOOKUP($AD40,'RouteDetail&amp;ReductionPrioritySr'!$B$5:$AT$779,AK$1,FALSE)))=0,"",IF($AD40="","",IF(VLOOKUP($AD40,'RouteDetail&amp;ReductionPrioritySr'!$B$5:$AT$779,AK$1,FALSE)="","",VLOOKUP($AD40,'RouteDetail&amp;ReductionPrioritySr'!$B$5:$AT$779,AK$1,FALSE))))</f>
        <v/>
      </c>
      <c r="AL40" s="53" t="str">
        <f>IF(IF($AD40="","",IF(VLOOKUP($AD40,'RouteDetail&amp;ReductionPrioritySr'!$B$5:$AT$779,AL$1,FALSE)="","",VLOOKUP($AD40,'RouteDetail&amp;ReductionPrioritySr'!$B$5:$AT$779,AL$1,FALSE)))=0,"",IF($AD40="","",IF(VLOOKUP($AD40,'RouteDetail&amp;ReductionPrioritySr'!$B$5:$AT$779,AL$1,FALSE)="","",VLOOKUP($AD40,'RouteDetail&amp;ReductionPrioritySr'!$B$5:$AT$779,AL$1,FALSE))))</f>
        <v/>
      </c>
      <c r="AM40" s="53" t="str">
        <f>IF(IF($AD40="","",IF(VLOOKUP($AD40,'RouteDetail&amp;ReductionPrioritySr'!$B$5:$AT$779,AM$1,FALSE)="","",VLOOKUP($AD40,'RouteDetail&amp;ReductionPrioritySr'!$B$5:$AT$779,AM$1,FALSE)))=0,"",IF($AD40="","",IF(VLOOKUP($AD40,'RouteDetail&amp;ReductionPrioritySr'!$B$5:$AT$779,AM$1,FALSE)="","",VLOOKUP($AD40,'RouteDetail&amp;ReductionPrioritySr'!$B$5:$AT$779,AM$1,FALSE))))</f>
        <v/>
      </c>
      <c r="AN40" s="71" t="str">
        <f>IF(IF($AD40="","",IF(VLOOKUP($AD40,'RouteDetail&amp;ReductionPrioritySr'!$B$5:$AT$779,AN$1,FALSE)="","",VLOOKUP($AD40,'RouteDetail&amp;ReductionPrioritySr'!$B$5:$AT$779,AN$1,FALSE)))=0,"",IF($AD40="","",IF(VLOOKUP($AD40,'RouteDetail&amp;ReductionPrioritySr'!$B$5:$AT$779,AN$1,FALSE)="","",VLOOKUP($AD40,'RouteDetail&amp;ReductionPrioritySr'!$B$5:$AT$779,AN$1,FALSE))))</f>
        <v>Before 6:00 PM</v>
      </c>
      <c r="AO40" s="400" t="str">
        <f>IF(IF($AD40="","",IF(VLOOKUP($AD40,'RouteDetail&amp;ReductionPrioritySr'!$B$5:$AT$779,AO$1,FALSE)="","",VLOOKUP($AD40,'RouteDetail&amp;ReductionPrioritySr'!$B$5:$AT$779,AO$1,FALSE)))=0,"",IF($AD40="","",IF(VLOOKUP($AD40,'RouteDetail&amp;ReductionPrioritySr'!$B$5:$AT$779,AO$1,FALSE)="","",VLOOKUP($AD40,'RouteDetail&amp;ReductionPrioritySr'!$B$5:$AT$779,AO$1,FALSE))))</f>
        <v/>
      </c>
    </row>
    <row r="41" spans="1:41" ht="15" customHeight="1" x14ac:dyDescent="0.25">
      <c r="A41">
        <v>32</v>
      </c>
      <c r="B41" s="110">
        <f>IF(HLOOKUP($C$3,'Corridor by Jurisdiction'!$A$1:$AP$113,A41,FALSE)="","",HLOOKUP($C$3,'Corridor by Jurisdiction'!$A$1:$AP$113,A41,FALSE))</f>
        <v>31</v>
      </c>
      <c r="C41" s="56" t="str">
        <f>IF($B41="","",IF(VLOOKUP($B41,CorridorSummarySource!$C$3:$Y$260,Corridor_Summary!C$1,FALSE)="","",VLOOKUP($B41,CorridorSummarySource!$C$3:$Y$260,Corridor_Summary!C$1,FALSE)))</f>
        <v>Fairwood</v>
      </c>
      <c r="D41" s="53" t="str">
        <f>IF($B41="","",IF(VLOOKUP($B41,CorridorSummarySource!$C$3:$Y$260,Corridor_Summary!D$1,FALSE)="","",VLOOKUP($B41,CorridorSummarySource!$C$3:$Y$260,Corridor_Summary!D$1,FALSE)))</f>
        <v>Renton</v>
      </c>
      <c r="E41" s="53" t="str">
        <f>IF($B41="","",IF(VLOOKUP($B41,CorridorSummarySource!$C$3:$Y$260,Corridor_Summary!E$1,FALSE)="","",VLOOKUP($B41,CorridorSummarySource!$C$3:$Y$260,Corridor_Summary!E$1,FALSE)))</f>
        <v>S Puget Dr, Royal Hills</v>
      </c>
      <c r="F41" s="111">
        <f>IF($B41="","",IF(VLOOKUP($B41,CorridorSummarySource!$C$3:$Y$260,Corridor_Summary!F$1,FALSE)="","",VLOOKUP($B41,CorridorSummarySource!$C$3:$Y$260,Corridor_Summary!F$1,FALSE)))</f>
        <v>148</v>
      </c>
      <c r="G41" s="111">
        <f>IF($B41="","",IF(VLOOKUP($B41,CorridorSummarySource!$C$3:$Y$260,Corridor_Summary!G$1,FALSE)="","",VLOOKUP($B41,CorridorSummarySource!$C$3:$Y$260,Corridor_Summary!G$1,FALSE)))</f>
        <v>4</v>
      </c>
      <c r="H41" s="111">
        <f>IF($B41="","",IF(VLOOKUP($B41,CorridorSummarySource!$C$3:$Y$260,Corridor_Summary!H$1,FALSE)="","",VLOOKUP($B41,CorridorSummarySource!$C$3:$Y$260,Corridor_Summary!H$1,FALSE)))</f>
        <v>5</v>
      </c>
      <c r="I41" s="111">
        <f>IF($B41="","",IF(VLOOKUP($B41,CorridorSummarySource!$C$3:$Y$260,Corridor_Summary!I$1,FALSE)="","",VLOOKUP($B41,CorridorSummarySource!$C$3:$Y$260,Corridor_Summary!I$1,FALSE)))</f>
        <v>5</v>
      </c>
      <c r="J41" s="111">
        <f>IF($B41="","",IF(VLOOKUP($B41,CorridorSummarySource!$C$3:$Y$260,Corridor_Summary!J$1,FALSE)="","",VLOOKUP($B41,CorridorSummarySource!$C$3:$Y$260,Corridor_Summary!J$1,FALSE)))</f>
        <v>14</v>
      </c>
      <c r="K41" s="112" t="str">
        <f>IF($B41="","",IF(VLOOKUP($B41,CorridorSummarySource!$C$3:$Y$260,Corridor_Summary!K$1,FALSE)="","",VLOOKUP($B41,CorridorSummarySource!$C$3:$Y$260,Corridor_Summary!K$1,FALSE)))</f>
        <v/>
      </c>
      <c r="L41" t="str">
        <f>IF($B41="","",IF(VLOOKUP($B41,CorridorSummarySource!$C$3:$Y$260,Corridor_Summary!L$1,FALSE)="","",VLOOKUP($B41,CorridorSummarySource!$C$3:$Y$260,Corridor_Summary!L$1,FALSE)))</f>
        <v/>
      </c>
      <c r="M41" s="110">
        <f>IF($B41="","",IF(VLOOKUP($B41,CorridorSummarySource!$C$3:$Y$260,Corridor_Summary!M$1,FALSE)="","",VLOOKUP($B41,CorridorSummarySource!$C$3:$Y$260,Corridor_Summary!M$1,FALSE)))</f>
        <v>30</v>
      </c>
      <c r="N41" s="111">
        <f>IF($B41="","",IF(VLOOKUP($B41,CorridorSummarySource!$C$3:$Y$260,Corridor_Summary!N$1,FALSE)="","",VLOOKUP($B41,CorridorSummarySource!$C$3:$Y$260,Corridor_Summary!N$1,FALSE)))</f>
        <v>30</v>
      </c>
      <c r="O41" s="112">
        <f>IF($B41="","",IF(VLOOKUP($B41,CorridorSummarySource!$C$3:$Y$260,Corridor_Summary!O$1,FALSE)="","",VLOOKUP($B41,CorridorSummarySource!$C$3:$Y$260,Corridor_Summary!O$1,FALSE)))</f>
        <v>0</v>
      </c>
      <c r="P41" s="21" t="str">
        <f>IF($B41="","",IF(VLOOKUP($B41,CorridorSummarySource!$C$3:$Y$260,Corridor_Summary!P$1,FALSE)="","",VLOOKUP($B41,CorridorSummarySource!$C$3:$Y$260,Corridor_Summary!P$1,FALSE)))</f>
        <v/>
      </c>
      <c r="Q41" s="110">
        <f>IF($B41="","",IF(VLOOKUP($B41,CorridorSummarySource!$C$3:$Y$260,Corridor_Summary!Q$1,FALSE)="","",VLOOKUP($B41,CorridorSummarySource!$C$3:$Y$260,Corridor_Summary!Q$1,FALSE)))</f>
        <v>0</v>
      </c>
      <c r="R41" s="111">
        <f>IF($B41="","",IF(VLOOKUP($B41,CorridorSummarySource!$C$3:$Y$260,Corridor_Summary!R$1,FALSE)="","",VLOOKUP($B41,CorridorSummarySource!$C$3:$Y$260,Corridor_Summary!R$1,FALSE)))</f>
        <v>0</v>
      </c>
      <c r="S41" s="112">
        <f>IF($B41="","",IF(VLOOKUP($B41,CorridorSummarySource!$C$3:$Y$260,Corridor_Summary!S$1,FALSE)="","",VLOOKUP($B41,CorridorSummarySource!$C$3:$Y$260,Corridor_Summary!S$1,FALSE)))</f>
        <v>0</v>
      </c>
      <c r="T41" s="21" t="str">
        <f>IF($B41="","",IF(VLOOKUP($B41,CorridorSummarySource!$C$3:$Y$260,Corridor_Summary!T$1,FALSE)="","",VLOOKUP($B41,CorridorSummarySource!$C$3:$Y$260,Corridor_Summary!T$1,FALSE)))</f>
        <v/>
      </c>
      <c r="U41" s="125">
        <f>IF($B41="","",IF(VLOOKUP($B41,CorridorSummarySource!$C$3:$Y$260,Corridor_Summary!U$1,FALSE)="","",VLOOKUP($B41,CorridorSummarySource!$C$3:$Y$260,Corridor_Summary!U$1,FALSE)))</f>
        <v>30</v>
      </c>
      <c r="V41" s="126">
        <f>IF($B41="","",IF(VLOOKUP($B41,CorridorSummarySource!$C$3:$Y$260,Corridor_Summary!V$1,FALSE)="","",VLOOKUP($B41,CorridorSummarySource!$C$3:$Y$260,Corridor_Summary!V$1,FALSE)))</f>
        <v>30</v>
      </c>
      <c r="W41" s="126">
        <f>IF($B41="","",IF(VLOOKUP($B41,CorridorSummarySource!$C$3:$Y$260,Corridor_Summary!W$1,FALSE)="","",VLOOKUP($B41,CorridorSummarySource!$C$3:$Y$260,Corridor_Summary!W$1,FALSE)))</f>
        <v>60</v>
      </c>
      <c r="X41" s="112" t="str">
        <f>IF($B41="","",IF(VLOOKUP($B41,CorridorSummarySource!$C$3:$Y$260,Corridor_Summary!X$1,FALSE)="","",VLOOKUP($B41,CorridorSummarySource!$C$3:$Y$260,Corridor_Summary!X$1,FALSE)))</f>
        <v>Local</v>
      </c>
      <c r="Z41">
        <f>IF(B41="","",VLOOKUP($B41,'Corridors Over-Under'!$A$3:$D$115,Z$1,FALSE))</f>
        <v>0</v>
      </c>
      <c r="AA41">
        <f>IF(C41="","",VLOOKUP($B41,'Corridors Over-Under'!$A$3:$D$115,AA$1,FALSE))</f>
        <v>0</v>
      </c>
      <c r="AB41">
        <f>IF(D41="","",VLOOKUP($B41,'Corridors Over-Under'!$A$3:$D$115,AB$1,FALSE))</f>
        <v>0</v>
      </c>
      <c r="AD41" s="172">
        <f>IF(F41="","",VLOOKUP(F41,'Corridor_MajorRoute&amp;RouteLookup'!$A$2:$B$113,2,FALSE))</f>
        <v>148</v>
      </c>
      <c r="AE41" s="348" t="str">
        <f>IF(IF($AD41="","",IF(VLOOKUP($AD41,'RouteDetail&amp;ReductionPrioritySr'!$B$5:$AT$779,AE$1,FALSE)="","",VLOOKUP($AD41,'RouteDetail&amp;ReductionPrioritySr'!$B$5:$AT$779,AE$1,FALSE)))=0,"",IF($AD41="","",IF(VLOOKUP($AD41,'RouteDetail&amp;ReductionPrioritySr'!$B$5:$AT$779,AE$1,FALSE)="","",VLOOKUP($AD41,'RouteDetail&amp;ReductionPrioritySr'!$B$5:$AT$779,AE$1,FALSE))))</f>
        <v>Revised</v>
      </c>
      <c r="AF41" s="53" t="str">
        <f>IF(IF($AD41="","",IF(VLOOKUP($AD41,'RouteDetail&amp;ReductionPrioritySr'!$B$5:$AT$779,AF$1,FALSE)="","",VLOOKUP($AD41,'RouteDetail&amp;ReductionPrioritySr'!$B$5:$AT$779,AF$1,FALSE)))=0,"",IF($AD41="","",IF(VLOOKUP($AD41,'RouteDetail&amp;ReductionPrioritySr'!$B$5:$AT$779,AF$1,FALSE)="","",VLOOKUP($AD41,'RouteDetail&amp;ReductionPrioritySr'!$B$5:$AT$779,AF$1,FALSE))))</f>
        <v>Low performing</v>
      </c>
      <c r="AG41" s="358">
        <f>IF(IF($AD41="","",IF(VLOOKUP($AD41,'RouteDetail&amp;ReductionPrioritySr'!$B$5:$AT$779,AG$1,FALSE)="","",VLOOKUP($AD41,'RouteDetail&amp;ReductionPrioritySr'!$B$5:$AT$779,AG$1,FALSE)))=0,"",IF($AD41="","",IF(VLOOKUP($AD41,'RouteDetail&amp;ReductionPrioritySr'!$B$5:$AT$779,AG$1,FALSE)="","",VLOOKUP($AD41,'RouteDetail&amp;ReductionPrioritySr'!$B$5:$AT$779,AG$1,FALSE))))</f>
        <v>42248</v>
      </c>
      <c r="AH41" s="400" t="str">
        <f>IF(IF($AD41="","",IF(VLOOKUP($AD41,'RouteDetail&amp;ReductionPrioritySr'!$B$5:$AT$779,AH$1,FALSE)="","",VLOOKUP($AD41,'RouteDetail&amp;ReductionPrioritySr'!$B$5:$AT$779,AH$1,FALSE)))=0,"",IF($AD41="","",IF(VLOOKUP($AD41,'RouteDetail&amp;ReductionPrioritySr'!$B$5:$AT$779,AH$1,FALSE)="","",VLOOKUP($AD41,'RouteDetail&amp;ReductionPrioritySr'!$B$5:$AT$779,AH$1,FALSE))))</f>
        <v>Operate service less often during commute hours and the midday.</v>
      </c>
      <c r="AI41" s="348">
        <f>IF(IF($AD41="","",IF(VLOOKUP($AD41,'RouteDetail&amp;ReductionPrioritySr'!$B$5:$AT$779,AI$1,FALSE)="","",VLOOKUP($AD41,'RouteDetail&amp;ReductionPrioritySr'!$B$5:$AT$779,AI$1,FALSE)))=0,"",IF($AD41="","",IF(VLOOKUP($AD41,'RouteDetail&amp;ReductionPrioritySr'!$B$5:$AT$779,AI$1,FALSE)="","",VLOOKUP($AD41,'RouteDetail&amp;ReductionPrioritySr'!$B$5:$AT$779,AI$1,FALSE))))</f>
        <v>60</v>
      </c>
      <c r="AJ41" s="53">
        <f>IF(IF($AD41="","",IF(VLOOKUP($AD41,'RouteDetail&amp;ReductionPrioritySr'!$B$5:$AT$779,AJ$1,FALSE)="","",VLOOKUP($AD41,'RouteDetail&amp;ReductionPrioritySr'!$B$5:$AT$779,AJ$1,FALSE)))=0,"",IF($AD41="","",IF(VLOOKUP($AD41,'RouteDetail&amp;ReductionPrioritySr'!$B$5:$AT$779,AJ$1,FALSE)="","",VLOOKUP($AD41,'RouteDetail&amp;ReductionPrioritySr'!$B$5:$AT$779,AJ$1,FALSE))))</f>
        <v>60</v>
      </c>
      <c r="AK41" s="53">
        <f>IF(IF($AD41="","",IF(VLOOKUP($AD41,'RouteDetail&amp;ReductionPrioritySr'!$B$5:$AT$779,AK$1,FALSE)="","",VLOOKUP($AD41,'RouteDetail&amp;ReductionPrioritySr'!$B$5:$AT$779,AK$1,FALSE)))=0,"",IF($AD41="","",IF(VLOOKUP($AD41,'RouteDetail&amp;ReductionPrioritySr'!$B$5:$AT$779,AK$1,FALSE)="","",VLOOKUP($AD41,'RouteDetail&amp;ReductionPrioritySr'!$B$5:$AT$779,AK$1,FALSE))))</f>
        <v>60</v>
      </c>
      <c r="AL41" s="53">
        <f>IF(IF($AD41="","",IF(VLOOKUP($AD41,'RouteDetail&amp;ReductionPrioritySr'!$B$5:$AT$779,AL$1,FALSE)="","",VLOOKUP($AD41,'RouteDetail&amp;ReductionPrioritySr'!$B$5:$AT$779,AL$1,FALSE)))=0,"",IF($AD41="","",IF(VLOOKUP($AD41,'RouteDetail&amp;ReductionPrioritySr'!$B$5:$AT$779,AL$1,FALSE)="","",VLOOKUP($AD41,'RouteDetail&amp;ReductionPrioritySr'!$B$5:$AT$779,AL$1,FALSE))))</f>
        <v>60</v>
      </c>
      <c r="AM41" s="53">
        <f>IF(IF($AD41="","",IF(VLOOKUP($AD41,'RouteDetail&amp;ReductionPrioritySr'!$B$5:$AT$779,AM$1,FALSE)="","",VLOOKUP($AD41,'RouteDetail&amp;ReductionPrioritySr'!$B$5:$AT$779,AM$1,FALSE)))=0,"",IF($AD41="","",IF(VLOOKUP($AD41,'RouteDetail&amp;ReductionPrioritySr'!$B$5:$AT$779,AM$1,FALSE)="","",VLOOKUP($AD41,'RouteDetail&amp;ReductionPrioritySr'!$B$5:$AT$779,AM$1,FALSE))))</f>
        <v>60</v>
      </c>
      <c r="AN41" s="71" t="str">
        <f>IF(IF($AD41="","",IF(VLOOKUP($AD41,'RouteDetail&amp;ReductionPrioritySr'!$B$5:$AT$779,AN$1,FALSE)="","",VLOOKUP($AD41,'RouteDetail&amp;ReductionPrioritySr'!$B$5:$AT$779,AN$1,FALSE)))=0,"",IF($AD41="","",IF(VLOOKUP($AD41,'RouteDetail&amp;ReductionPrioritySr'!$B$5:$AT$779,AN$1,FALSE)="","",VLOOKUP($AD41,'RouteDetail&amp;ReductionPrioritySr'!$B$5:$AT$779,AN$1,FALSE))))</f>
        <v>Before 9:00 PM</v>
      </c>
      <c r="AO41" s="400" t="str">
        <f>IF(IF($AD41="","",IF(VLOOKUP($AD41,'RouteDetail&amp;ReductionPrioritySr'!$B$5:$AT$779,AO$1,FALSE)="","",VLOOKUP($AD41,'RouteDetail&amp;ReductionPrioritySr'!$B$5:$AT$779,AO$1,FALSE)))=0,"",IF($AD41="","",IF(VLOOKUP($AD41,'RouteDetail&amp;ReductionPrioritySr'!$B$5:$AT$779,AO$1,FALSE)="","",VLOOKUP($AD41,'RouteDetail&amp;ReductionPrioritySr'!$B$5:$AT$779,AO$1,FALSE))))</f>
        <v/>
      </c>
    </row>
    <row r="42" spans="1:41" ht="15" customHeight="1" x14ac:dyDescent="0.25">
      <c r="A42">
        <v>33</v>
      </c>
      <c r="B42" s="110">
        <f>IF(HLOOKUP($C$3,'Corridor by Jurisdiction'!$A$1:$AP$113,A42,FALSE)="","",HLOOKUP($C$3,'Corridor by Jurisdiction'!$A$1:$AP$113,A42,FALSE))</f>
        <v>32</v>
      </c>
      <c r="C42" s="56" t="str">
        <f>IF($B42="","",IF(VLOOKUP($B42,CorridorSummarySource!$C$3:$Y$260,Corridor_Summary!C$1,FALSE)="","",VLOOKUP($B42,CorridorSummarySource!$C$3:$Y$260,Corridor_Summary!C$1,FALSE)))</f>
        <v>Federal Way</v>
      </c>
      <c r="D42" s="53" t="str">
        <f>IF($B42="","",IF(VLOOKUP($B42,CorridorSummarySource!$C$3:$Y$260,Corridor_Summary!D$1,FALSE)="","",VLOOKUP($B42,CorridorSummarySource!$C$3:$Y$260,Corridor_Summary!D$1,FALSE)))</f>
        <v>SeaTac</v>
      </c>
      <c r="E42" s="53" t="str">
        <f>IF($B42="","",IF(VLOOKUP($B42,CorridorSummarySource!$C$3:$Y$260,Corridor_Summary!E$1,FALSE)="","",VLOOKUP($B42,CorridorSummarySource!$C$3:$Y$260,Corridor_Summary!E$1,FALSE)))</f>
        <v>SR-99</v>
      </c>
      <c r="F42" s="111" t="str">
        <f>IF($B42="","",IF(VLOOKUP($B42,CorridorSummarySource!$C$3:$Y$260,Corridor_Summary!F$1,FALSE)="","",VLOOKUP($B42,CorridorSummarySource!$C$3:$Y$260,Corridor_Summary!F$1,FALSE)))</f>
        <v>A Line</v>
      </c>
      <c r="G42" s="111">
        <f>IF($B42="","",IF(VLOOKUP($B42,CorridorSummarySource!$C$3:$Y$260,Corridor_Summary!G$1,FALSE)="","",VLOOKUP($B42,CorridorSummarySource!$C$3:$Y$260,Corridor_Summary!G$1,FALSE)))</f>
        <v>6</v>
      </c>
      <c r="H42" s="111">
        <f>IF($B42="","",IF(VLOOKUP($B42,CorridorSummarySource!$C$3:$Y$260,Corridor_Summary!H$1,FALSE)="","",VLOOKUP($B42,CorridorSummarySource!$C$3:$Y$260,Corridor_Summary!H$1,FALSE)))</f>
        <v>10</v>
      </c>
      <c r="I42" s="111">
        <f>IF($B42="","",IF(VLOOKUP($B42,CorridorSummarySource!$C$3:$Y$260,Corridor_Summary!I$1,FALSE)="","",VLOOKUP($B42,CorridorSummarySource!$C$3:$Y$260,Corridor_Summary!I$1,FALSE)))</f>
        <v>10</v>
      </c>
      <c r="J42" s="111">
        <f>IF($B42="","",IF(VLOOKUP($B42,CorridorSummarySource!$C$3:$Y$260,Corridor_Summary!J$1,FALSE)="","",VLOOKUP($B42,CorridorSummarySource!$C$3:$Y$260,Corridor_Summary!J$1,FALSE)))</f>
        <v>26</v>
      </c>
      <c r="K42" s="112" t="str">
        <f>IF($B42="","",IF(VLOOKUP($B42,CorridorSummarySource!$C$3:$Y$260,Corridor_Summary!K$1,FALSE)="","",VLOOKUP($B42,CorridorSummarySource!$C$3:$Y$260,Corridor_Summary!K$1,FALSE)))</f>
        <v>Yes</v>
      </c>
      <c r="L42" t="str">
        <f>IF($B42="","",IF(VLOOKUP($B42,CorridorSummarySource!$C$3:$Y$260,Corridor_Summary!L$1,FALSE)="","",VLOOKUP($B42,CorridorSummarySource!$C$3:$Y$260,Corridor_Summary!L$1,FALSE)))</f>
        <v/>
      </c>
      <c r="M42" s="110" t="str">
        <f>IF($B42="","",IF(VLOOKUP($B42,CorridorSummarySource!$C$3:$Y$260,Corridor_Summary!M$1,FALSE)="","",VLOOKUP($B42,CorridorSummarySource!$C$3:$Y$260,Corridor_Summary!M$1,FALSE)))</f>
        <v>&lt; 15</v>
      </c>
      <c r="N42" s="111">
        <f>IF($B42="","",IF(VLOOKUP($B42,CorridorSummarySource!$C$3:$Y$260,Corridor_Summary!N$1,FALSE)="","",VLOOKUP($B42,CorridorSummarySource!$C$3:$Y$260,Corridor_Summary!N$1,FALSE)))</f>
        <v>15</v>
      </c>
      <c r="O42" s="112">
        <f>IF($B42="","",IF(VLOOKUP($B42,CorridorSummarySource!$C$3:$Y$260,Corridor_Summary!O$1,FALSE)="","",VLOOKUP($B42,CorridorSummarySource!$C$3:$Y$260,Corridor_Summary!O$1,FALSE)))</f>
        <v>15</v>
      </c>
      <c r="P42" s="21" t="str">
        <f>IF($B42="","",IF(VLOOKUP($B42,CorridorSummarySource!$C$3:$Y$260,Corridor_Summary!P$1,FALSE)="","",VLOOKUP($B42,CorridorSummarySource!$C$3:$Y$260,Corridor_Summary!P$1,FALSE)))</f>
        <v/>
      </c>
      <c r="Q42" s="110">
        <f>IF($B42="","",IF(VLOOKUP($B42,CorridorSummarySource!$C$3:$Y$260,Corridor_Summary!Q$1,FALSE)="","",VLOOKUP($B42,CorridorSummarySource!$C$3:$Y$260,Corridor_Summary!Q$1,FALSE)))</f>
        <v>0</v>
      </c>
      <c r="R42" s="111">
        <f>IF($B42="","",IF(VLOOKUP($B42,CorridorSummarySource!$C$3:$Y$260,Corridor_Summary!R$1,FALSE)="","",VLOOKUP($B42,CorridorSummarySource!$C$3:$Y$260,Corridor_Summary!R$1,FALSE)))</f>
        <v>1</v>
      </c>
      <c r="S42" s="112">
        <f>IF($B42="","",IF(VLOOKUP($B42,CorridorSummarySource!$C$3:$Y$260,Corridor_Summary!S$1,FALSE)="","",VLOOKUP($B42,CorridorSummarySource!$C$3:$Y$260,Corridor_Summary!S$1,FALSE)))</f>
        <v>0</v>
      </c>
      <c r="T42" s="21" t="str">
        <f>IF($B42="","",IF(VLOOKUP($B42,CorridorSummarySource!$C$3:$Y$260,Corridor_Summary!T$1,FALSE)="","",VLOOKUP($B42,CorridorSummarySource!$C$3:$Y$260,Corridor_Summary!T$1,FALSE)))</f>
        <v/>
      </c>
      <c r="U42" s="125" t="str">
        <f>IF($B42="","",IF(VLOOKUP($B42,CorridorSummarySource!$C$3:$Y$260,Corridor_Summary!U$1,FALSE)="","",VLOOKUP($B42,CorridorSummarySource!$C$3:$Y$260,Corridor_Summary!U$1,FALSE)))</f>
        <v>&lt; 15</v>
      </c>
      <c r="V42" s="126" t="str">
        <f>IF($B42="","",IF(VLOOKUP($B42,CorridorSummarySource!$C$3:$Y$260,Corridor_Summary!V$1,FALSE)="","",VLOOKUP($B42,CorridorSummarySource!$C$3:$Y$260,Corridor_Summary!V$1,FALSE)))</f>
        <v>&lt; 15</v>
      </c>
      <c r="W42" s="126">
        <f>IF($B42="","",IF(VLOOKUP($B42,CorridorSummarySource!$C$3:$Y$260,Corridor_Summary!W$1,FALSE)="","",VLOOKUP($B42,CorridorSummarySource!$C$3:$Y$260,Corridor_Summary!W$1,FALSE)))</f>
        <v>15</v>
      </c>
      <c r="X42" s="112" t="str">
        <f>IF($B42="","",IF(VLOOKUP($B42,CorridorSummarySource!$C$3:$Y$260,Corridor_Summary!X$1,FALSE)="","",VLOOKUP($B42,CorridorSummarySource!$C$3:$Y$260,Corridor_Summary!X$1,FALSE)))</f>
        <v>Very Frequent</v>
      </c>
      <c r="Z42">
        <f>IF(B42="","",VLOOKUP($B42,'Corridors Over-Under'!$A$3:$D$115,Z$1,FALSE))</f>
        <v>0</v>
      </c>
      <c r="AA42">
        <f>IF(C42="","",VLOOKUP($B42,'Corridors Over-Under'!$A$3:$D$115,AA$1,FALSE))</f>
        <v>-1</v>
      </c>
      <c r="AB42">
        <f>IF(D42="","",VLOOKUP($B42,'Corridors Over-Under'!$A$3:$D$115,AB$1,FALSE))</f>
        <v>0</v>
      </c>
      <c r="AD42" s="172" t="str">
        <f>IF(F42="","",VLOOKUP(F42,'Corridor_MajorRoute&amp;RouteLookup'!$A$2:$B$113,2,FALSE))</f>
        <v>A Line</v>
      </c>
      <c r="AE42" s="348" t="str">
        <f>IF(IF($AD42="","",IF(VLOOKUP($AD42,'RouteDetail&amp;ReductionPrioritySr'!$B$5:$AT$779,AE$1,FALSE)="","",VLOOKUP($AD42,'RouteDetail&amp;ReductionPrioritySr'!$B$5:$AT$779,AE$1,FALSE)))=0,"",IF($AD42="","",IF(VLOOKUP($AD42,'RouteDetail&amp;ReductionPrioritySr'!$B$5:$AT$779,AE$1,FALSE)="","",VLOOKUP($AD42,'RouteDetail&amp;ReductionPrioritySr'!$B$5:$AT$779,AE$1,FALSE))))</f>
        <v>Unchanged</v>
      </c>
      <c r="AF42" s="53" t="str">
        <f>IF(IF($AD42="","",IF(VLOOKUP($AD42,'RouteDetail&amp;ReductionPrioritySr'!$B$5:$AT$779,AF$1,FALSE)="","",VLOOKUP($AD42,'RouteDetail&amp;ReductionPrioritySr'!$B$5:$AT$779,AF$1,FALSE)))=0,"",IF($AD42="","",IF(VLOOKUP($AD42,'RouteDetail&amp;ReductionPrioritySr'!$B$5:$AT$779,AF$1,FALSE)="","",VLOOKUP($AD42,'RouteDetail&amp;ReductionPrioritySr'!$B$5:$AT$779,AF$1,FALSE))))</f>
        <v/>
      </c>
      <c r="AG42" s="358" t="str">
        <f>IF(IF($AD42="","",IF(VLOOKUP($AD42,'RouteDetail&amp;ReductionPrioritySr'!$B$5:$AT$779,AG$1,FALSE)="","",VLOOKUP($AD42,'RouteDetail&amp;ReductionPrioritySr'!$B$5:$AT$779,AG$1,FALSE)))=0,"",IF($AD42="","",IF(VLOOKUP($AD42,'RouteDetail&amp;ReductionPrioritySr'!$B$5:$AT$779,AG$1,FALSE)="","",VLOOKUP($AD42,'RouteDetail&amp;ReductionPrioritySr'!$B$5:$AT$779,AG$1,FALSE))))</f>
        <v>N/A</v>
      </c>
      <c r="AH42" s="400" t="str">
        <f>IF(IF($AD42="","",IF(VLOOKUP($AD42,'RouteDetail&amp;ReductionPrioritySr'!$B$5:$AT$779,AH$1,FALSE)="","",VLOOKUP($AD42,'RouteDetail&amp;ReductionPrioritySr'!$B$5:$AT$779,AH$1,FALSE)))=0,"",IF($AD42="","",IF(VLOOKUP($AD42,'RouteDetail&amp;ReductionPrioritySr'!$B$5:$AT$779,AH$1,FALSE)="","",VLOOKUP($AD42,'RouteDetail&amp;ReductionPrioritySr'!$B$5:$AT$779,AH$1,FALSE))))</f>
        <v>Unchanged</v>
      </c>
      <c r="AI42" s="348">
        <f>IF(IF($AD42="","",IF(VLOOKUP($AD42,'RouteDetail&amp;ReductionPrioritySr'!$B$5:$AT$779,AI$1,FALSE)="","",VLOOKUP($AD42,'RouteDetail&amp;ReductionPrioritySr'!$B$5:$AT$779,AI$1,FALSE)))=0,"",IF($AD42="","",IF(VLOOKUP($AD42,'RouteDetail&amp;ReductionPrioritySr'!$B$5:$AT$779,AI$1,FALSE)="","",VLOOKUP($AD42,'RouteDetail&amp;ReductionPrioritySr'!$B$5:$AT$779,AI$1,FALSE))))</f>
        <v>10</v>
      </c>
      <c r="AJ42" s="53">
        <f>IF(IF($AD42="","",IF(VLOOKUP($AD42,'RouteDetail&amp;ReductionPrioritySr'!$B$5:$AT$779,AJ$1,FALSE)="","",VLOOKUP($AD42,'RouteDetail&amp;ReductionPrioritySr'!$B$5:$AT$779,AJ$1,FALSE)))=0,"",IF($AD42="","",IF(VLOOKUP($AD42,'RouteDetail&amp;ReductionPrioritySr'!$B$5:$AT$779,AJ$1,FALSE)="","",VLOOKUP($AD42,'RouteDetail&amp;ReductionPrioritySr'!$B$5:$AT$779,AJ$1,FALSE))))</f>
        <v>15</v>
      </c>
      <c r="AK42" s="53" t="str">
        <f>IF(IF($AD42="","",IF(VLOOKUP($AD42,'RouteDetail&amp;ReductionPrioritySr'!$B$5:$AT$779,AK$1,FALSE)="","",VLOOKUP($AD42,'RouteDetail&amp;ReductionPrioritySr'!$B$5:$AT$779,AK$1,FALSE)))=0,"",IF($AD42="","",IF(VLOOKUP($AD42,'RouteDetail&amp;ReductionPrioritySr'!$B$5:$AT$779,AK$1,FALSE)="","",VLOOKUP($AD42,'RouteDetail&amp;ReductionPrioritySr'!$B$5:$AT$779,AK$1,FALSE))))</f>
        <v>15-30</v>
      </c>
      <c r="AL42" s="53">
        <f>IF(IF($AD42="","",IF(VLOOKUP($AD42,'RouteDetail&amp;ReductionPrioritySr'!$B$5:$AT$779,AL$1,FALSE)="","",VLOOKUP($AD42,'RouteDetail&amp;ReductionPrioritySr'!$B$5:$AT$779,AL$1,FALSE)))=0,"",IF($AD42="","",IF(VLOOKUP($AD42,'RouteDetail&amp;ReductionPrioritySr'!$B$5:$AT$779,AL$1,FALSE)="","",VLOOKUP($AD42,'RouteDetail&amp;ReductionPrioritySr'!$B$5:$AT$779,AL$1,FALSE))))</f>
        <v>15</v>
      </c>
      <c r="AM42" s="53">
        <f>IF(IF($AD42="","",IF(VLOOKUP($AD42,'RouteDetail&amp;ReductionPrioritySr'!$B$5:$AT$779,AM$1,FALSE)="","",VLOOKUP($AD42,'RouteDetail&amp;ReductionPrioritySr'!$B$5:$AT$779,AM$1,FALSE)))=0,"",IF($AD42="","",IF(VLOOKUP($AD42,'RouteDetail&amp;ReductionPrioritySr'!$B$5:$AT$779,AM$1,FALSE)="","",VLOOKUP($AD42,'RouteDetail&amp;ReductionPrioritySr'!$B$5:$AT$779,AM$1,FALSE))))</f>
        <v>15</v>
      </c>
      <c r="AN42" s="71" t="str">
        <f>IF(IF($AD42="","",IF(VLOOKUP($AD42,'RouteDetail&amp;ReductionPrioritySr'!$B$5:$AT$779,AN$1,FALSE)="","",VLOOKUP($AD42,'RouteDetail&amp;ReductionPrioritySr'!$B$5:$AT$779,AN$1,FALSE)))=0,"",IF($AD42="","",IF(VLOOKUP($AD42,'RouteDetail&amp;ReductionPrioritySr'!$B$5:$AT$779,AN$1,FALSE)="","",VLOOKUP($AD42,'RouteDetail&amp;ReductionPrioritySr'!$B$5:$AT$779,AN$1,FALSE))))</f>
        <v>Before 3:00 AM</v>
      </c>
      <c r="AO42" s="400" t="str">
        <f>IF(IF($AD42="","",IF(VLOOKUP($AD42,'RouteDetail&amp;ReductionPrioritySr'!$B$5:$AT$779,AO$1,FALSE)="","",VLOOKUP($AD42,'RouteDetail&amp;ReductionPrioritySr'!$B$5:$AT$779,AO$1,FALSE)))=0,"",IF($AD42="","",IF(VLOOKUP($AD42,'RouteDetail&amp;ReductionPrioritySr'!$B$5:$AT$779,AO$1,FALSE)="","",VLOOKUP($AD42,'RouteDetail&amp;ReductionPrioritySr'!$B$5:$AT$779,AO$1,FALSE))))</f>
        <v/>
      </c>
    </row>
    <row r="43" spans="1:41" ht="15" customHeight="1" x14ac:dyDescent="0.25">
      <c r="A43">
        <v>34</v>
      </c>
      <c r="B43" s="110">
        <f>IF(HLOOKUP($C$3,'Corridor by Jurisdiction'!$A$1:$AP$113,A43,FALSE)="","",HLOOKUP($C$3,'Corridor by Jurisdiction'!$A$1:$AP$113,A43,FALSE))</f>
        <v>33</v>
      </c>
      <c r="C43" s="56" t="str">
        <f>IF($B43="","",IF(VLOOKUP($B43,CorridorSummarySource!$C$3:$Y$260,Corridor_Summary!C$1,FALSE)="","",VLOOKUP($B43,CorridorSummarySource!$C$3:$Y$260,Corridor_Summary!C$1,FALSE)))</f>
        <v>Federal Way</v>
      </c>
      <c r="D43" s="53" t="str">
        <f>IF($B43="","",IF(VLOOKUP($B43,CorridorSummarySource!$C$3:$Y$260,Corridor_Summary!D$1,FALSE)="","",VLOOKUP($B43,CorridorSummarySource!$C$3:$Y$260,Corridor_Summary!D$1,FALSE)))</f>
        <v>Kent</v>
      </c>
      <c r="E43" s="53" t="str">
        <f>IF($B43="","",IF(VLOOKUP($B43,CorridorSummarySource!$C$3:$Y$260,Corridor_Summary!E$1,FALSE)="","",VLOOKUP($B43,CorridorSummarySource!$C$3:$Y$260,Corridor_Summary!E$1,FALSE)))</f>
        <v>Military Road</v>
      </c>
      <c r="F43" s="111">
        <f>IF($B43="","",IF(VLOOKUP($B43,CorridorSummarySource!$C$3:$Y$260,Corridor_Summary!F$1,FALSE)="","",VLOOKUP($B43,CorridorSummarySource!$C$3:$Y$260,Corridor_Summary!F$1,FALSE)))</f>
        <v>183</v>
      </c>
      <c r="G43" s="111">
        <f>IF($B43="","",IF(VLOOKUP($B43,CorridorSummarySource!$C$3:$Y$260,Corridor_Summary!G$1,FALSE)="","",VLOOKUP($B43,CorridorSummarySource!$C$3:$Y$260,Corridor_Summary!G$1,FALSE)))</f>
        <v>4</v>
      </c>
      <c r="H43" s="111">
        <f>IF($B43="","",IF(VLOOKUP($B43,CorridorSummarySource!$C$3:$Y$260,Corridor_Summary!H$1,FALSE)="","",VLOOKUP($B43,CorridorSummarySource!$C$3:$Y$260,Corridor_Summary!H$1,FALSE)))</f>
        <v>10</v>
      </c>
      <c r="I43" s="111">
        <f>IF($B43="","",IF(VLOOKUP($B43,CorridorSummarySource!$C$3:$Y$260,Corridor_Summary!I$1,FALSE)="","",VLOOKUP($B43,CorridorSummarySource!$C$3:$Y$260,Corridor_Summary!I$1,FALSE)))</f>
        <v>10</v>
      </c>
      <c r="J43" s="111">
        <f>IF($B43="","",IF(VLOOKUP($B43,CorridorSummarySource!$C$3:$Y$260,Corridor_Summary!J$1,FALSE)="","",VLOOKUP($B43,CorridorSummarySource!$C$3:$Y$260,Corridor_Summary!J$1,FALSE)))</f>
        <v>24</v>
      </c>
      <c r="K43" s="112" t="str">
        <f>IF($B43="","",IF(VLOOKUP($B43,CorridorSummarySource!$C$3:$Y$260,Corridor_Summary!K$1,FALSE)="","",VLOOKUP($B43,CorridorSummarySource!$C$3:$Y$260,Corridor_Summary!K$1,FALSE)))</f>
        <v/>
      </c>
      <c r="L43" t="str">
        <f>IF($B43="","",IF(VLOOKUP($B43,CorridorSummarySource!$C$3:$Y$260,Corridor_Summary!L$1,FALSE)="","",VLOOKUP($B43,CorridorSummarySource!$C$3:$Y$260,Corridor_Summary!L$1,FALSE)))</f>
        <v/>
      </c>
      <c r="M43" s="110">
        <f>IF($B43="","",IF(VLOOKUP($B43,CorridorSummarySource!$C$3:$Y$260,Corridor_Summary!M$1,FALSE)="","",VLOOKUP($B43,CorridorSummarySource!$C$3:$Y$260,Corridor_Summary!M$1,FALSE)))</f>
        <v>15</v>
      </c>
      <c r="N43" s="111">
        <f>IF($B43="","",IF(VLOOKUP($B43,CorridorSummarySource!$C$3:$Y$260,Corridor_Summary!N$1,FALSE)="","",VLOOKUP($B43,CorridorSummarySource!$C$3:$Y$260,Corridor_Summary!N$1,FALSE)))</f>
        <v>30</v>
      </c>
      <c r="O43" s="112">
        <f>IF($B43="","",IF(VLOOKUP($B43,CorridorSummarySource!$C$3:$Y$260,Corridor_Summary!O$1,FALSE)="","",VLOOKUP($B43,CorridorSummarySource!$C$3:$Y$260,Corridor_Summary!O$1,FALSE)))</f>
        <v>30</v>
      </c>
      <c r="P43" s="21" t="str">
        <f>IF($B43="","",IF(VLOOKUP($B43,CorridorSummarySource!$C$3:$Y$260,Corridor_Summary!P$1,FALSE)="","",VLOOKUP($B43,CorridorSummarySource!$C$3:$Y$260,Corridor_Summary!P$1,FALSE)))</f>
        <v/>
      </c>
      <c r="Q43" s="110">
        <f>IF($B43="","",IF(VLOOKUP($B43,CorridorSummarySource!$C$3:$Y$260,Corridor_Summary!Q$1,FALSE)="","",VLOOKUP($B43,CorridorSummarySource!$C$3:$Y$260,Corridor_Summary!Q$1,FALSE)))</f>
        <v>0</v>
      </c>
      <c r="R43" s="111">
        <f>IF($B43="","",IF(VLOOKUP($B43,CorridorSummarySource!$C$3:$Y$260,Corridor_Summary!R$1,FALSE)="","",VLOOKUP($B43,CorridorSummarySource!$C$3:$Y$260,Corridor_Summary!R$1,FALSE)))</f>
        <v>0</v>
      </c>
      <c r="S43" s="112">
        <f>IF($B43="","",IF(VLOOKUP($B43,CorridorSummarySource!$C$3:$Y$260,Corridor_Summary!S$1,FALSE)="","",VLOOKUP($B43,CorridorSummarySource!$C$3:$Y$260,Corridor_Summary!S$1,FALSE)))</f>
        <v>0</v>
      </c>
      <c r="T43" s="21" t="str">
        <f>IF($B43="","",IF(VLOOKUP($B43,CorridorSummarySource!$C$3:$Y$260,Corridor_Summary!T$1,FALSE)="","",VLOOKUP($B43,CorridorSummarySource!$C$3:$Y$260,Corridor_Summary!T$1,FALSE)))</f>
        <v/>
      </c>
      <c r="U43" s="125">
        <f>IF($B43="","",IF(VLOOKUP($B43,CorridorSummarySource!$C$3:$Y$260,Corridor_Summary!U$1,FALSE)="","",VLOOKUP($B43,CorridorSummarySource!$C$3:$Y$260,Corridor_Summary!U$1,FALSE)))</f>
        <v>15</v>
      </c>
      <c r="V43" s="126">
        <f>IF($B43="","",IF(VLOOKUP($B43,CorridorSummarySource!$C$3:$Y$260,Corridor_Summary!V$1,FALSE)="","",VLOOKUP($B43,CorridorSummarySource!$C$3:$Y$260,Corridor_Summary!V$1,FALSE)))</f>
        <v>30</v>
      </c>
      <c r="W43" s="126">
        <f>IF($B43="","",IF(VLOOKUP($B43,CorridorSummarySource!$C$3:$Y$260,Corridor_Summary!W$1,FALSE)="","",VLOOKUP($B43,CorridorSummarySource!$C$3:$Y$260,Corridor_Summary!W$1,FALSE)))</f>
        <v>30</v>
      </c>
      <c r="X43" s="112" t="str">
        <f>IF($B43="","",IF(VLOOKUP($B43,CorridorSummarySource!$C$3:$Y$260,Corridor_Summary!X$1,FALSE)="","",VLOOKUP($B43,CorridorSummarySource!$C$3:$Y$260,Corridor_Summary!X$1,FALSE)))</f>
        <v>Frequent</v>
      </c>
      <c r="Z43">
        <f>IF(B43="","",VLOOKUP($B43,'Corridors Over-Under'!$A$3:$D$115,Z$1,FALSE))</f>
        <v>-1</v>
      </c>
      <c r="AA43">
        <f>IF(C43="","",VLOOKUP($B43,'Corridors Over-Under'!$A$3:$D$115,AA$1,FALSE))</f>
        <v>-2</v>
      </c>
      <c r="AB43">
        <f>IF(D43="","",VLOOKUP($B43,'Corridors Over-Under'!$A$3:$D$115,AB$1,FALSE))</f>
        <v>-3</v>
      </c>
      <c r="AD43" s="172">
        <f>IF(F43="","",VLOOKUP(F43,'Corridor_MajorRoute&amp;RouteLookup'!$A$2:$B$113,2,FALSE))</f>
        <v>183</v>
      </c>
      <c r="AE43" s="348" t="str">
        <f>IF(IF($AD43="","",IF(VLOOKUP($AD43,'RouteDetail&amp;ReductionPrioritySr'!$B$5:$AT$779,AE$1,FALSE)="","",VLOOKUP($AD43,'RouteDetail&amp;ReductionPrioritySr'!$B$5:$AT$779,AE$1,FALSE)))=0,"",IF($AD43="","",IF(VLOOKUP($AD43,'RouteDetail&amp;ReductionPrioritySr'!$B$5:$AT$779,AE$1,FALSE)="","",VLOOKUP($AD43,'RouteDetail&amp;ReductionPrioritySr'!$B$5:$AT$779,AE$1,FALSE))))</f>
        <v>Unchanged</v>
      </c>
      <c r="AF43" s="53" t="str">
        <f>IF(IF($AD43="","",IF(VLOOKUP($AD43,'RouteDetail&amp;ReductionPrioritySr'!$B$5:$AT$779,AF$1,FALSE)="","",VLOOKUP($AD43,'RouteDetail&amp;ReductionPrioritySr'!$B$5:$AT$779,AF$1,FALSE)))=0,"",IF($AD43="","",IF(VLOOKUP($AD43,'RouteDetail&amp;ReductionPrioritySr'!$B$5:$AT$779,AF$1,FALSE)="","",VLOOKUP($AD43,'RouteDetail&amp;ReductionPrioritySr'!$B$5:$AT$779,AF$1,FALSE))))</f>
        <v/>
      </c>
      <c r="AG43" s="358" t="str">
        <f>IF(IF($AD43="","",IF(VLOOKUP($AD43,'RouteDetail&amp;ReductionPrioritySr'!$B$5:$AT$779,AG$1,FALSE)="","",VLOOKUP($AD43,'RouteDetail&amp;ReductionPrioritySr'!$B$5:$AT$779,AG$1,FALSE)))=0,"",IF($AD43="","",IF(VLOOKUP($AD43,'RouteDetail&amp;ReductionPrioritySr'!$B$5:$AT$779,AG$1,FALSE)="","",VLOOKUP($AD43,'RouteDetail&amp;ReductionPrioritySr'!$B$5:$AT$779,AG$1,FALSE))))</f>
        <v>N/A</v>
      </c>
      <c r="AH43" s="400" t="str">
        <f>IF(IF($AD43="","",IF(VLOOKUP($AD43,'RouteDetail&amp;ReductionPrioritySr'!$B$5:$AT$779,AH$1,FALSE)="","",VLOOKUP($AD43,'RouteDetail&amp;ReductionPrioritySr'!$B$5:$AT$779,AH$1,FALSE)))=0,"",IF($AD43="","",IF(VLOOKUP($AD43,'RouteDetail&amp;ReductionPrioritySr'!$B$5:$AT$779,AH$1,FALSE)="","",VLOOKUP($AD43,'RouteDetail&amp;ReductionPrioritySr'!$B$5:$AT$779,AH$1,FALSE))))</f>
        <v>Unchanged</v>
      </c>
      <c r="AI43" s="348">
        <f>IF(IF($AD43="","",IF(VLOOKUP($AD43,'RouteDetail&amp;ReductionPrioritySr'!$B$5:$AT$779,AI$1,FALSE)="","",VLOOKUP($AD43,'RouteDetail&amp;ReductionPrioritySr'!$B$5:$AT$779,AI$1,FALSE)))=0,"",IF($AD43="","",IF(VLOOKUP($AD43,'RouteDetail&amp;ReductionPrioritySr'!$B$5:$AT$779,AI$1,FALSE)="","",VLOOKUP($AD43,'RouteDetail&amp;ReductionPrioritySr'!$B$5:$AT$779,AI$1,FALSE))))</f>
        <v>30</v>
      </c>
      <c r="AJ43" s="53">
        <f>IF(IF($AD43="","",IF(VLOOKUP($AD43,'RouteDetail&amp;ReductionPrioritySr'!$B$5:$AT$779,AJ$1,FALSE)="","",VLOOKUP($AD43,'RouteDetail&amp;ReductionPrioritySr'!$B$5:$AT$779,AJ$1,FALSE)))=0,"",IF($AD43="","",IF(VLOOKUP($AD43,'RouteDetail&amp;ReductionPrioritySr'!$B$5:$AT$779,AJ$1,FALSE)="","",VLOOKUP($AD43,'RouteDetail&amp;ReductionPrioritySr'!$B$5:$AT$779,AJ$1,FALSE))))</f>
        <v>60</v>
      </c>
      <c r="AK43" s="53" t="str">
        <f>IF(IF($AD43="","",IF(VLOOKUP($AD43,'RouteDetail&amp;ReductionPrioritySr'!$B$5:$AT$779,AK$1,FALSE)="","",VLOOKUP($AD43,'RouteDetail&amp;ReductionPrioritySr'!$B$5:$AT$779,AK$1,FALSE)))=0,"",IF($AD43="","",IF(VLOOKUP($AD43,'RouteDetail&amp;ReductionPrioritySr'!$B$5:$AT$779,AK$1,FALSE)="","",VLOOKUP($AD43,'RouteDetail&amp;ReductionPrioritySr'!$B$5:$AT$779,AK$1,FALSE))))</f>
        <v/>
      </c>
      <c r="AL43" s="53">
        <f>IF(IF($AD43="","",IF(VLOOKUP($AD43,'RouteDetail&amp;ReductionPrioritySr'!$B$5:$AT$779,AL$1,FALSE)="","",VLOOKUP($AD43,'RouteDetail&amp;ReductionPrioritySr'!$B$5:$AT$779,AL$1,FALSE)))=0,"",IF($AD43="","",IF(VLOOKUP($AD43,'RouteDetail&amp;ReductionPrioritySr'!$B$5:$AT$779,AL$1,FALSE)="","",VLOOKUP($AD43,'RouteDetail&amp;ReductionPrioritySr'!$B$5:$AT$779,AL$1,FALSE))))</f>
        <v>60</v>
      </c>
      <c r="AM43" s="53" t="str">
        <f>IF(IF($AD43="","",IF(VLOOKUP($AD43,'RouteDetail&amp;ReductionPrioritySr'!$B$5:$AT$779,AM$1,FALSE)="","",VLOOKUP($AD43,'RouteDetail&amp;ReductionPrioritySr'!$B$5:$AT$779,AM$1,FALSE)))=0,"",IF($AD43="","",IF(VLOOKUP($AD43,'RouteDetail&amp;ReductionPrioritySr'!$B$5:$AT$779,AM$1,FALSE)="","",VLOOKUP($AD43,'RouteDetail&amp;ReductionPrioritySr'!$B$5:$AT$779,AM$1,FALSE))))</f>
        <v/>
      </c>
      <c r="AN43" s="71" t="str">
        <f>IF(IF($AD43="","",IF(VLOOKUP($AD43,'RouteDetail&amp;ReductionPrioritySr'!$B$5:$AT$779,AN$1,FALSE)="","",VLOOKUP($AD43,'RouteDetail&amp;ReductionPrioritySr'!$B$5:$AT$779,AN$1,FALSE)))=0,"",IF($AD43="","",IF(VLOOKUP($AD43,'RouteDetail&amp;ReductionPrioritySr'!$B$5:$AT$779,AN$1,FALSE)="","",VLOOKUP($AD43,'RouteDetail&amp;ReductionPrioritySr'!$B$5:$AT$779,AN$1,FALSE))))</f>
        <v>Before 6:00 PM</v>
      </c>
      <c r="AO43" s="400" t="str">
        <f>IF(IF($AD43="","",IF(VLOOKUP($AD43,'RouteDetail&amp;ReductionPrioritySr'!$B$5:$AT$779,AO$1,FALSE)="","",VLOOKUP($AD43,'RouteDetail&amp;ReductionPrioritySr'!$B$5:$AT$779,AO$1,FALSE)))=0,"",IF($AD43="","",IF(VLOOKUP($AD43,'RouteDetail&amp;ReductionPrioritySr'!$B$5:$AT$779,AO$1,FALSE)="","",VLOOKUP($AD43,'RouteDetail&amp;ReductionPrioritySr'!$B$5:$AT$779,AO$1,FALSE))))</f>
        <v/>
      </c>
    </row>
    <row r="44" spans="1:41" ht="15" customHeight="1" x14ac:dyDescent="0.25">
      <c r="A44">
        <v>35</v>
      </c>
      <c r="B44" s="110">
        <f>IF(HLOOKUP($C$3,'Corridor by Jurisdiction'!$A$1:$AP$113,A44,FALSE)="","",HLOOKUP($C$3,'Corridor by Jurisdiction'!$A$1:$AP$113,A44,FALSE))</f>
        <v>34</v>
      </c>
      <c r="C44" s="56" t="str">
        <f>IF($B44="","",IF(VLOOKUP($B44,CorridorSummarySource!$C$3:$Y$260,Corridor_Summary!C$1,FALSE)="","",VLOOKUP($B44,CorridorSummarySource!$C$3:$Y$260,Corridor_Summary!C$1,FALSE)))</f>
        <v>Fremont</v>
      </c>
      <c r="D44" s="53" t="str">
        <f>IF($B44="","",IF(VLOOKUP($B44,CorridorSummarySource!$C$3:$Y$260,Corridor_Summary!D$1,FALSE)="","",VLOOKUP($B44,CorridorSummarySource!$C$3:$Y$260,Corridor_Summary!D$1,FALSE)))</f>
        <v>Seattle CBD</v>
      </c>
      <c r="E44" s="53" t="str">
        <f>IF($B44="","",IF(VLOOKUP($B44,CorridorSummarySource!$C$3:$Y$260,Corridor_Summary!E$1,FALSE)="","",VLOOKUP($B44,CorridorSummarySource!$C$3:$Y$260,Corridor_Summary!E$1,FALSE)))</f>
        <v>Dexter Ave N</v>
      </c>
      <c r="F44" s="111">
        <f>IF($B44="","",IF(VLOOKUP($B44,CorridorSummarySource!$C$3:$Y$260,Corridor_Summary!F$1,FALSE)="","",VLOOKUP($B44,CorridorSummarySource!$C$3:$Y$260,Corridor_Summary!F$1,FALSE)))</f>
        <v>26</v>
      </c>
      <c r="G44" s="111">
        <f>IF($B44="","",IF(VLOOKUP($B44,CorridorSummarySource!$C$3:$Y$260,Corridor_Summary!G$1,FALSE)="","",VLOOKUP($B44,CorridorSummarySource!$C$3:$Y$260,Corridor_Summary!G$1,FALSE)))</f>
        <v>20</v>
      </c>
      <c r="H44" s="111">
        <f>IF($B44="","",IF(VLOOKUP($B44,CorridorSummarySource!$C$3:$Y$260,Corridor_Summary!H$1,FALSE)="","",VLOOKUP($B44,CorridorSummarySource!$C$3:$Y$260,Corridor_Summary!H$1,FALSE)))</f>
        <v>0</v>
      </c>
      <c r="I44" s="111">
        <f>IF($B44="","",IF(VLOOKUP($B44,CorridorSummarySource!$C$3:$Y$260,Corridor_Summary!I$1,FALSE)="","",VLOOKUP($B44,CorridorSummarySource!$C$3:$Y$260,Corridor_Summary!I$1,FALSE)))</f>
        <v>10</v>
      </c>
      <c r="J44" s="111">
        <f>IF($B44="","",IF(VLOOKUP($B44,CorridorSummarySource!$C$3:$Y$260,Corridor_Summary!J$1,FALSE)="","",VLOOKUP($B44,CorridorSummarySource!$C$3:$Y$260,Corridor_Summary!J$1,FALSE)))</f>
        <v>30</v>
      </c>
      <c r="K44" s="112" t="str">
        <f>IF($B44="","",IF(VLOOKUP($B44,CorridorSummarySource!$C$3:$Y$260,Corridor_Summary!K$1,FALSE)="","",VLOOKUP($B44,CorridorSummarySource!$C$3:$Y$260,Corridor_Summary!K$1,FALSE)))</f>
        <v/>
      </c>
      <c r="L44" t="str">
        <f>IF($B44="","",IF(VLOOKUP($B44,CorridorSummarySource!$C$3:$Y$260,Corridor_Summary!L$1,FALSE)="","",VLOOKUP($B44,CorridorSummarySource!$C$3:$Y$260,Corridor_Summary!L$1,FALSE)))</f>
        <v/>
      </c>
      <c r="M44" s="110">
        <f>IF($B44="","",IF(VLOOKUP($B44,CorridorSummarySource!$C$3:$Y$260,Corridor_Summary!M$1,FALSE)="","",VLOOKUP($B44,CorridorSummarySource!$C$3:$Y$260,Corridor_Summary!M$1,FALSE)))</f>
        <v>15</v>
      </c>
      <c r="N44" s="111">
        <f>IF($B44="","",IF(VLOOKUP($B44,CorridorSummarySource!$C$3:$Y$260,Corridor_Summary!N$1,FALSE)="","",VLOOKUP($B44,CorridorSummarySource!$C$3:$Y$260,Corridor_Summary!N$1,FALSE)))</f>
        <v>15</v>
      </c>
      <c r="O44" s="112">
        <f>IF($B44="","",IF(VLOOKUP($B44,CorridorSummarySource!$C$3:$Y$260,Corridor_Summary!O$1,FALSE)="","",VLOOKUP($B44,CorridorSummarySource!$C$3:$Y$260,Corridor_Summary!O$1,FALSE)))</f>
        <v>30</v>
      </c>
      <c r="P44" s="21" t="str">
        <f>IF($B44="","",IF(VLOOKUP($B44,CorridorSummarySource!$C$3:$Y$260,Corridor_Summary!P$1,FALSE)="","",VLOOKUP($B44,CorridorSummarySource!$C$3:$Y$260,Corridor_Summary!P$1,FALSE)))</f>
        <v/>
      </c>
      <c r="Q44" s="110">
        <f>IF($B44="","",IF(VLOOKUP($B44,CorridorSummarySource!$C$3:$Y$260,Corridor_Summary!Q$1,FALSE)="","",VLOOKUP($B44,CorridorSummarySource!$C$3:$Y$260,Corridor_Summary!Q$1,FALSE)))</f>
        <v>1</v>
      </c>
      <c r="R44" s="111">
        <f>IF($B44="","",IF(VLOOKUP($B44,CorridorSummarySource!$C$3:$Y$260,Corridor_Summary!R$1,FALSE)="","",VLOOKUP($B44,CorridorSummarySource!$C$3:$Y$260,Corridor_Summary!R$1,FALSE)))</f>
        <v>0</v>
      </c>
      <c r="S44" s="112">
        <f>IF($B44="","",IF(VLOOKUP($B44,CorridorSummarySource!$C$3:$Y$260,Corridor_Summary!S$1,FALSE)="","",VLOOKUP($B44,CorridorSummarySource!$C$3:$Y$260,Corridor_Summary!S$1,FALSE)))</f>
        <v>1</v>
      </c>
      <c r="T44" s="21" t="str">
        <f>IF($B44="","",IF(VLOOKUP($B44,CorridorSummarySource!$C$3:$Y$260,Corridor_Summary!T$1,FALSE)="","",VLOOKUP($B44,CorridorSummarySource!$C$3:$Y$260,Corridor_Summary!T$1,FALSE)))</f>
        <v/>
      </c>
      <c r="U44" s="125" t="str">
        <f>IF($B44="","",IF(VLOOKUP($B44,CorridorSummarySource!$C$3:$Y$260,Corridor_Summary!U$1,FALSE)="","",VLOOKUP($B44,CorridorSummarySource!$C$3:$Y$260,Corridor_Summary!U$1,FALSE)))</f>
        <v>&lt; 15</v>
      </c>
      <c r="V44" s="126">
        <f>IF($B44="","",IF(VLOOKUP($B44,CorridorSummarySource!$C$3:$Y$260,Corridor_Summary!V$1,FALSE)="","",VLOOKUP($B44,CorridorSummarySource!$C$3:$Y$260,Corridor_Summary!V$1,FALSE)))</f>
        <v>15</v>
      </c>
      <c r="W44" s="126">
        <f>IF($B44="","",IF(VLOOKUP($B44,CorridorSummarySource!$C$3:$Y$260,Corridor_Summary!W$1,FALSE)="","",VLOOKUP($B44,CorridorSummarySource!$C$3:$Y$260,Corridor_Summary!W$1,FALSE)))</f>
        <v>15</v>
      </c>
      <c r="X44" s="112" t="str">
        <f>IF($B44="","",IF(VLOOKUP($B44,CorridorSummarySource!$C$3:$Y$260,Corridor_Summary!X$1,FALSE)="","",VLOOKUP($B44,CorridorSummarySource!$C$3:$Y$260,Corridor_Summary!X$1,FALSE)))</f>
        <v>Very Frequent</v>
      </c>
      <c r="Z44">
        <f>IF(B44="","",VLOOKUP($B44,'Corridors Over-Under'!$A$3:$D$115,Z$1,FALSE))</f>
        <v>0</v>
      </c>
      <c r="AA44">
        <f>IF(C44="","",VLOOKUP($B44,'Corridors Over-Under'!$A$3:$D$115,AA$1,FALSE))</f>
        <v>0</v>
      </c>
      <c r="AB44">
        <f>IF(D44="","",VLOOKUP($B44,'Corridors Over-Under'!$A$3:$D$115,AB$1,FALSE))</f>
        <v>0</v>
      </c>
      <c r="AD44" s="172">
        <f>IF(F44="","",VLOOKUP(F44,'Corridor_MajorRoute&amp;RouteLookup'!$A$2:$B$113,2,FALSE))</f>
        <v>26</v>
      </c>
      <c r="AE44" s="348" t="str">
        <f>IF(IF($AD44="","",IF(VLOOKUP($AD44,'RouteDetail&amp;ReductionPrioritySr'!$B$5:$AT$779,AE$1,FALSE)="","",VLOOKUP($AD44,'RouteDetail&amp;ReductionPrioritySr'!$B$5:$AT$779,AE$1,FALSE)))=0,"",IF($AD44="","",IF(VLOOKUP($AD44,'RouteDetail&amp;ReductionPrioritySr'!$B$5:$AT$779,AE$1,FALSE)="","",VLOOKUP($AD44,'RouteDetail&amp;ReductionPrioritySr'!$B$5:$AT$779,AE$1,FALSE))))</f>
        <v>Deleted</v>
      </c>
      <c r="AF44" s="53" t="str">
        <f>IF(IF($AD44="","",IF(VLOOKUP($AD44,'RouteDetail&amp;ReductionPrioritySr'!$B$5:$AT$779,AF$1,FALSE)="","",VLOOKUP($AD44,'RouteDetail&amp;ReductionPrioritySr'!$B$5:$AT$779,AF$1,FALSE)))=0,"",IF($AD44="","",IF(VLOOKUP($AD44,'RouteDetail&amp;ReductionPrioritySr'!$B$5:$AT$779,AF$1,FALSE)="","",VLOOKUP($AD44,'RouteDetail&amp;ReductionPrioritySr'!$B$5:$AT$779,AF$1,FALSE))))</f>
        <v>Restructure</v>
      </c>
      <c r="AG44" s="358">
        <f>IF(IF($AD44="","",IF(VLOOKUP($AD44,'RouteDetail&amp;ReductionPrioritySr'!$B$5:$AT$779,AG$1,FALSE)="","",VLOOKUP($AD44,'RouteDetail&amp;ReductionPrioritySr'!$B$5:$AT$779,AG$1,FALSE)))=0,"",IF($AD44="","",IF(VLOOKUP($AD44,'RouteDetail&amp;ReductionPrioritySr'!$B$5:$AT$779,AG$1,FALSE)="","",VLOOKUP($AD44,'RouteDetail&amp;ReductionPrioritySr'!$B$5:$AT$779,AG$1,FALSE))))</f>
        <v>42156</v>
      </c>
      <c r="AH44" s="400" t="str">
        <f>IF(IF($AD44="","",IF(VLOOKUP($AD44,'RouteDetail&amp;ReductionPrioritySr'!$B$5:$AT$779,AH$1,FALSE)="","",VLOOKUP($AD44,'RouteDetail&amp;ReductionPrioritySr'!$B$5:$AT$779,AH$1,FALSE)))=0,"",IF($AD44="","",IF(VLOOKUP($AD44,'RouteDetail&amp;ReductionPrioritySr'!$B$5:$AT$779,AH$1,FALSE)="","",VLOOKUP($AD44,'RouteDetail&amp;ReductionPrioritySr'!$B$5:$AT$779,AH$1,FALSE))))</f>
        <v>Delete</v>
      </c>
      <c r="AI44" s="348" t="str">
        <f>IF(IF($AD44="","",IF(VLOOKUP($AD44,'RouteDetail&amp;ReductionPrioritySr'!$B$5:$AT$779,AI$1,FALSE)="","",VLOOKUP($AD44,'RouteDetail&amp;ReductionPrioritySr'!$B$5:$AT$779,AI$1,FALSE)))=0,"",IF($AD44="","",IF(VLOOKUP($AD44,'RouteDetail&amp;ReductionPrioritySr'!$B$5:$AT$779,AI$1,FALSE)="","",VLOOKUP($AD44,'RouteDetail&amp;ReductionPrioritySr'!$B$5:$AT$779,AI$1,FALSE))))</f>
        <v/>
      </c>
      <c r="AJ44" s="53" t="str">
        <f>IF(IF($AD44="","",IF(VLOOKUP($AD44,'RouteDetail&amp;ReductionPrioritySr'!$B$5:$AT$779,AJ$1,FALSE)="","",VLOOKUP($AD44,'RouteDetail&amp;ReductionPrioritySr'!$B$5:$AT$779,AJ$1,FALSE)))=0,"",IF($AD44="","",IF(VLOOKUP($AD44,'RouteDetail&amp;ReductionPrioritySr'!$B$5:$AT$779,AJ$1,FALSE)="","",VLOOKUP($AD44,'RouteDetail&amp;ReductionPrioritySr'!$B$5:$AT$779,AJ$1,FALSE))))</f>
        <v/>
      </c>
      <c r="AK44" s="53" t="str">
        <f>IF(IF($AD44="","",IF(VLOOKUP($AD44,'RouteDetail&amp;ReductionPrioritySr'!$B$5:$AT$779,AK$1,FALSE)="","",VLOOKUP($AD44,'RouteDetail&amp;ReductionPrioritySr'!$B$5:$AT$779,AK$1,FALSE)))=0,"",IF($AD44="","",IF(VLOOKUP($AD44,'RouteDetail&amp;ReductionPrioritySr'!$B$5:$AT$779,AK$1,FALSE)="","",VLOOKUP($AD44,'RouteDetail&amp;ReductionPrioritySr'!$B$5:$AT$779,AK$1,FALSE))))</f>
        <v/>
      </c>
      <c r="AL44" s="53" t="str">
        <f>IF(IF($AD44="","",IF(VLOOKUP($AD44,'RouteDetail&amp;ReductionPrioritySr'!$B$5:$AT$779,AL$1,FALSE)="","",VLOOKUP($AD44,'RouteDetail&amp;ReductionPrioritySr'!$B$5:$AT$779,AL$1,FALSE)))=0,"",IF($AD44="","",IF(VLOOKUP($AD44,'RouteDetail&amp;ReductionPrioritySr'!$B$5:$AT$779,AL$1,FALSE)="","",VLOOKUP($AD44,'RouteDetail&amp;ReductionPrioritySr'!$B$5:$AT$779,AL$1,FALSE))))</f>
        <v/>
      </c>
      <c r="AM44" s="53" t="str">
        <f>IF(IF($AD44="","",IF(VLOOKUP($AD44,'RouteDetail&amp;ReductionPrioritySr'!$B$5:$AT$779,AM$1,FALSE)="","",VLOOKUP($AD44,'RouteDetail&amp;ReductionPrioritySr'!$B$5:$AT$779,AM$1,FALSE)))=0,"",IF($AD44="","",IF(VLOOKUP($AD44,'RouteDetail&amp;ReductionPrioritySr'!$B$5:$AT$779,AM$1,FALSE)="","",VLOOKUP($AD44,'RouteDetail&amp;ReductionPrioritySr'!$B$5:$AT$779,AM$1,FALSE))))</f>
        <v/>
      </c>
      <c r="AN44" s="71" t="str">
        <f>IF(IF($AD44="","",IF(VLOOKUP($AD44,'RouteDetail&amp;ReductionPrioritySr'!$B$5:$AT$779,AN$1,FALSE)="","",VLOOKUP($AD44,'RouteDetail&amp;ReductionPrioritySr'!$B$5:$AT$779,AN$1,FALSE)))=0,"",IF($AD44="","",IF(VLOOKUP($AD44,'RouteDetail&amp;ReductionPrioritySr'!$B$5:$AT$779,AN$1,FALSE)="","",VLOOKUP($AD44,'RouteDetail&amp;ReductionPrioritySr'!$B$5:$AT$779,AN$1,FALSE))))</f>
        <v/>
      </c>
      <c r="AO44" s="400" t="str">
        <f>IF(IF($AD44="","",IF(VLOOKUP($AD44,'RouteDetail&amp;ReductionPrioritySr'!$B$5:$AT$779,AO$1,FALSE)="","",VLOOKUP($AD44,'RouteDetail&amp;ReductionPrioritySr'!$B$5:$AT$779,AO$1,FALSE)))=0,"",IF($AD44="","",IF(VLOOKUP($AD44,'RouteDetail&amp;ReductionPrioritySr'!$B$5:$AT$779,AO$1,FALSE)="","",VLOOKUP($AD44,'RouteDetail&amp;ReductionPrioritySr'!$B$5:$AT$779,AO$1,FALSE))))</f>
        <v>North of Fremont, use revised routes 16 or 26 Express.
South of Fremont, use revised routes 16 or 40.</v>
      </c>
    </row>
    <row r="45" spans="1:41" ht="15" customHeight="1" x14ac:dyDescent="0.25">
      <c r="A45">
        <v>36</v>
      </c>
      <c r="B45" s="110">
        <f>IF(HLOOKUP($C$3,'Corridor by Jurisdiction'!$A$1:$AP$113,A45,FALSE)="","",HLOOKUP($C$3,'Corridor by Jurisdiction'!$A$1:$AP$113,A45,FALSE))</f>
        <v>35</v>
      </c>
      <c r="C45" s="56" t="str">
        <f>IF($B45="","",IF(VLOOKUP($B45,CorridorSummarySource!$C$3:$Y$260,Corridor_Summary!C$1,FALSE)="","",VLOOKUP($B45,CorridorSummarySource!$C$3:$Y$260,Corridor_Summary!C$1,FALSE)))</f>
        <v>Fremont</v>
      </c>
      <c r="D45" s="53" t="str">
        <f>IF($B45="","",IF(VLOOKUP($B45,CorridorSummarySource!$C$3:$Y$260,Corridor_Summary!D$1,FALSE)="","",VLOOKUP($B45,CorridorSummarySource!$C$3:$Y$260,Corridor_Summary!D$1,FALSE)))</f>
        <v>U. District</v>
      </c>
      <c r="E45" s="53" t="str">
        <f>IF($B45="","",IF(VLOOKUP($B45,CorridorSummarySource!$C$3:$Y$260,Corridor_Summary!E$1,FALSE)="","",VLOOKUP($B45,CorridorSummarySource!$C$3:$Y$260,Corridor_Summary!E$1,FALSE)))</f>
        <v>N 40th St</v>
      </c>
      <c r="F45" s="111">
        <f>IF($B45="","",IF(VLOOKUP($B45,CorridorSummarySource!$C$3:$Y$260,Corridor_Summary!F$1,FALSE)="","",VLOOKUP($B45,CorridorSummarySource!$C$3:$Y$260,Corridor_Summary!F$1,FALSE)))</f>
        <v>32</v>
      </c>
      <c r="G45" s="111">
        <f>IF($B45="","",IF(VLOOKUP($B45,CorridorSummarySource!$C$3:$Y$260,Corridor_Summary!G$1,FALSE)="","",VLOOKUP($B45,CorridorSummarySource!$C$3:$Y$260,Corridor_Summary!G$1,FALSE)))</f>
        <v>16</v>
      </c>
      <c r="H45" s="111">
        <f>IF($B45="","",IF(VLOOKUP($B45,CorridorSummarySource!$C$3:$Y$260,Corridor_Summary!H$1,FALSE)="","",VLOOKUP($B45,CorridorSummarySource!$C$3:$Y$260,Corridor_Summary!H$1,FALSE)))</f>
        <v>0</v>
      </c>
      <c r="I45" s="111">
        <f>IF($B45="","",IF(VLOOKUP($B45,CorridorSummarySource!$C$3:$Y$260,Corridor_Summary!I$1,FALSE)="","",VLOOKUP($B45,CorridorSummarySource!$C$3:$Y$260,Corridor_Summary!I$1,FALSE)))</f>
        <v>5</v>
      </c>
      <c r="J45" s="111">
        <f>IF($B45="","",IF(VLOOKUP($B45,CorridorSummarySource!$C$3:$Y$260,Corridor_Summary!J$1,FALSE)="","",VLOOKUP($B45,CorridorSummarySource!$C$3:$Y$260,Corridor_Summary!J$1,FALSE)))</f>
        <v>21</v>
      </c>
      <c r="K45" s="112" t="str">
        <f>IF($B45="","",IF(VLOOKUP($B45,CorridorSummarySource!$C$3:$Y$260,Corridor_Summary!K$1,FALSE)="","",VLOOKUP($B45,CorridorSummarySource!$C$3:$Y$260,Corridor_Summary!K$1,FALSE)))</f>
        <v/>
      </c>
      <c r="L45" t="str">
        <f>IF($B45="","",IF(VLOOKUP($B45,CorridorSummarySource!$C$3:$Y$260,Corridor_Summary!L$1,FALSE)="","",VLOOKUP($B45,CorridorSummarySource!$C$3:$Y$260,Corridor_Summary!L$1,FALSE)))</f>
        <v/>
      </c>
      <c r="M45" s="110">
        <f>IF($B45="","",IF(VLOOKUP($B45,CorridorSummarySource!$C$3:$Y$260,Corridor_Summary!M$1,FALSE)="","",VLOOKUP($B45,CorridorSummarySource!$C$3:$Y$260,Corridor_Summary!M$1,FALSE)))</f>
        <v>15</v>
      </c>
      <c r="N45" s="111">
        <f>IF($B45="","",IF(VLOOKUP($B45,CorridorSummarySource!$C$3:$Y$260,Corridor_Summary!N$1,FALSE)="","",VLOOKUP($B45,CorridorSummarySource!$C$3:$Y$260,Corridor_Summary!N$1,FALSE)))</f>
        <v>30</v>
      </c>
      <c r="O45" s="112">
        <f>IF($B45="","",IF(VLOOKUP($B45,CorridorSummarySource!$C$3:$Y$260,Corridor_Summary!O$1,FALSE)="","",VLOOKUP($B45,CorridorSummarySource!$C$3:$Y$260,Corridor_Summary!O$1,FALSE)))</f>
        <v>30</v>
      </c>
      <c r="P45" s="21" t="str">
        <f>IF($B45="","",IF(VLOOKUP($B45,CorridorSummarySource!$C$3:$Y$260,Corridor_Summary!P$1,FALSE)="","",VLOOKUP($B45,CorridorSummarySource!$C$3:$Y$260,Corridor_Summary!P$1,FALSE)))</f>
        <v/>
      </c>
      <c r="Q45" s="110">
        <f>IF($B45="","",IF(VLOOKUP($B45,CorridorSummarySource!$C$3:$Y$260,Corridor_Summary!Q$1,FALSE)="","",VLOOKUP($B45,CorridorSummarySource!$C$3:$Y$260,Corridor_Summary!Q$1,FALSE)))</f>
        <v>1</v>
      </c>
      <c r="R45" s="111">
        <f>IF($B45="","",IF(VLOOKUP($B45,CorridorSummarySource!$C$3:$Y$260,Corridor_Summary!R$1,FALSE)="","",VLOOKUP($B45,CorridorSummarySource!$C$3:$Y$260,Corridor_Summary!R$1,FALSE)))</f>
        <v>2</v>
      </c>
      <c r="S45" s="112">
        <f>IF($B45="","",IF(VLOOKUP($B45,CorridorSummarySource!$C$3:$Y$260,Corridor_Summary!S$1,FALSE)="","",VLOOKUP($B45,CorridorSummarySource!$C$3:$Y$260,Corridor_Summary!S$1,FALSE)))</f>
        <v>0</v>
      </c>
      <c r="T45" s="21" t="str">
        <f>IF($B45="","",IF(VLOOKUP($B45,CorridorSummarySource!$C$3:$Y$260,Corridor_Summary!T$1,FALSE)="","",VLOOKUP($B45,CorridorSummarySource!$C$3:$Y$260,Corridor_Summary!T$1,FALSE)))</f>
        <v/>
      </c>
      <c r="U45" s="125" t="str">
        <f>IF($B45="","",IF(VLOOKUP($B45,CorridorSummarySource!$C$3:$Y$260,Corridor_Summary!U$1,FALSE)="","",VLOOKUP($B45,CorridorSummarySource!$C$3:$Y$260,Corridor_Summary!U$1,FALSE)))</f>
        <v>&lt; 15</v>
      </c>
      <c r="V45" s="126" t="str">
        <f>IF($B45="","",IF(VLOOKUP($B45,CorridorSummarySource!$C$3:$Y$260,Corridor_Summary!V$1,FALSE)="","",VLOOKUP($B45,CorridorSummarySource!$C$3:$Y$260,Corridor_Summary!V$1,FALSE)))</f>
        <v>&lt; 15</v>
      </c>
      <c r="W45" s="126">
        <f>IF($B45="","",IF(VLOOKUP($B45,CorridorSummarySource!$C$3:$Y$260,Corridor_Summary!W$1,FALSE)="","",VLOOKUP($B45,CorridorSummarySource!$C$3:$Y$260,Corridor_Summary!W$1,FALSE)))</f>
        <v>30</v>
      </c>
      <c r="X45" s="112" t="str">
        <f>IF($B45="","",IF(VLOOKUP($B45,CorridorSummarySource!$C$3:$Y$260,Corridor_Summary!X$1,FALSE)="","",VLOOKUP($B45,CorridorSummarySource!$C$3:$Y$260,Corridor_Summary!X$1,FALSE)))</f>
        <v>Very Frequent</v>
      </c>
      <c r="Z45">
        <f>IF(B45="","",VLOOKUP($B45,'Corridors Over-Under'!$A$3:$D$115,Z$1,FALSE))</f>
        <v>0</v>
      </c>
      <c r="AA45">
        <f>IF(C45="","",VLOOKUP($B45,'Corridors Over-Under'!$A$3:$D$115,AA$1,FALSE))</f>
        <v>-1</v>
      </c>
      <c r="AB45">
        <f>IF(D45="","",VLOOKUP($B45,'Corridors Over-Under'!$A$3:$D$115,AB$1,FALSE))</f>
        <v>0</v>
      </c>
      <c r="AD45" s="172">
        <f>IF(F45="","",VLOOKUP(F45,'Corridor_MajorRoute&amp;RouteLookup'!$A$2:$B$113,2,FALSE))</f>
        <v>32</v>
      </c>
      <c r="AE45" s="348" t="str">
        <f>IF(IF($AD45="","",IF(VLOOKUP($AD45,'RouteDetail&amp;ReductionPrioritySr'!$B$5:$AT$779,AE$1,FALSE)="","",VLOOKUP($AD45,'RouteDetail&amp;ReductionPrioritySr'!$B$5:$AT$779,AE$1,FALSE)))=0,"",IF($AD45="","",IF(VLOOKUP($AD45,'RouteDetail&amp;ReductionPrioritySr'!$B$5:$AT$779,AE$1,FALSE)="","",VLOOKUP($AD45,'RouteDetail&amp;ReductionPrioritySr'!$B$5:$AT$779,AE$1,FALSE))))</f>
        <v>Revised</v>
      </c>
      <c r="AF45" s="53" t="str">
        <f>IF(IF($AD45="","",IF(VLOOKUP($AD45,'RouteDetail&amp;ReductionPrioritySr'!$B$5:$AT$779,AF$1,FALSE)="","",VLOOKUP($AD45,'RouteDetail&amp;ReductionPrioritySr'!$B$5:$AT$779,AF$1,FALSE)))=0,"",IF($AD45="","",IF(VLOOKUP($AD45,'RouteDetail&amp;ReductionPrioritySr'!$B$5:$AT$779,AF$1,FALSE)="","",VLOOKUP($AD45,'RouteDetail&amp;ReductionPrioritySr'!$B$5:$AT$779,AF$1,FALSE))))</f>
        <v>Restructure</v>
      </c>
      <c r="AG45" s="358">
        <f>IF(IF($AD45="","",IF(VLOOKUP($AD45,'RouteDetail&amp;ReductionPrioritySr'!$B$5:$AT$779,AG$1,FALSE)="","",VLOOKUP($AD45,'RouteDetail&amp;ReductionPrioritySr'!$B$5:$AT$779,AG$1,FALSE)))=0,"",IF($AD45="","",IF(VLOOKUP($AD45,'RouteDetail&amp;ReductionPrioritySr'!$B$5:$AT$779,AG$1,FALSE)="","",VLOOKUP($AD45,'RouteDetail&amp;ReductionPrioritySr'!$B$5:$AT$779,AG$1,FALSE))))</f>
        <v>42156</v>
      </c>
      <c r="AH45" s="400" t="str">
        <f>IF(IF($AD45="","",IF(VLOOKUP($AD45,'RouteDetail&amp;ReductionPrioritySr'!$B$5:$AT$779,AH$1,FALSE)="","",VLOOKUP($AD45,'RouteDetail&amp;ReductionPrioritySr'!$B$5:$AT$779,AH$1,FALSE)))=0,"",IF($AD45="","",IF(VLOOKUP($AD45,'RouteDetail&amp;ReductionPrioritySr'!$B$5:$AT$779,AH$1,FALSE)="","",VLOOKUP($AD45,'RouteDetail&amp;ReductionPrioritySr'!$B$5:$AT$779,AH$1,FALSE))))</f>
        <v>Combine service with Route 31 to reduce duplication. 
Operate service more often during commute hours since Route 31 would no longer operate.
Shift route from Stone Way N to Wallingford Avenue N since Route 26 would no longer serve the area. 
End service earlier.</v>
      </c>
      <c r="AI45" s="348" t="str">
        <f>IF(IF($AD45="","",IF(VLOOKUP($AD45,'RouteDetail&amp;ReductionPrioritySr'!$B$5:$AT$779,AI$1,FALSE)="","",VLOOKUP($AD45,'RouteDetail&amp;ReductionPrioritySr'!$B$5:$AT$779,AI$1,FALSE)))=0,"",IF($AD45="","",IF(VLOOKUP($AD45,'RouteDetail&amp;ReductionPrioritySr'!$B$5:$AT$779,AI$1,FALSE)="","",VLOOKUP($AD45,'RouteDetail&amp;ReductionPrioritySr'!$B$5:$AT$779,AI$1,FALSE))))</f>
        <v>8-15</v>
      </c>
      <c r="AJ45" s="53">
        <f>IF(IF($AD45="","",IF(VLOOKUP($AD45,'RouteDetail&amp;ReductionPrioritySr'!$B$5:$AT$779,AJ$1,FALSE)="","",VLOOKUP($AD45,'RouteDetail&amp;ReductionPrioritySr'!$B$5:$AT$779,AJ$1,FALSE)))=0,"",IF($AD45="","",IF(VLOOKUP($AD45,'RouteDetail&amp;ReductionPrioritySr'!$B$5:$AT$779,AJ$1,FALSE)="","",VLOOKUP($AD45,'RouteDetail&amp;ReductionPrioritySr'!$B$5:$AT$779,AJ$1,FALSE))))</f>
        <v>30</v>
      </c>
      <c r="AK45" s="53">
        <f>IF(IF($AD45="","",IF(VLOOKUP($AD45,'RouteDetail&amp;ReductionPrioritySr'!$B$5:$AT$779,AK$1,FALSE)="","",VLOOKUP($AD45,'RouteDetail&amp;ReductionPrioritySr'!$B$5:$AT$779,AK$1,FALSE)))=0,"",IF($AD45="","",IF(VLOOKUP($AD45,'RouteDetail&amp;ReductionPrioritySr'!$B$5:$AT$779,AK$1,FALSE)="","",VLOOKUP($AD45,'RouteDetail&amp;ReductionPrioritySr'!$B$5:$AT$779,AK$1,FALSE))))</f>
        <v>30</v>
      </c>
      <c r="AL45" s="53">
        <f>IF(IF($AD45="","",IF(VLOOKUP($AD45,'RouteDetail&amp;ReductionPrioritySr'!$B$5:$AT$779,AL$1,FALSE)="","",VLOOKUP($AD45,'RouteDetail&amp;ReductionPrioritySr'!$B$5:$AT$779,AL$1,FALSE)))=0,"",IF($AD45="","",IF(VLOOKUP($AD45,'RouteDetail&amp;ReductionPrioritySr'!$B$5:$AT$779,AL$1,FALSE)="","",VLOOKUP($AD45,'RouteDetail&amp;ReductionPrioritySr'!$B$5:$AT$779,AL$1,FALSE))))</f>
        <v>30</v>
      </c>
      <c r="AM45" s="53">
        <f>IF(IF($AD45="","",IF(VLOOKUP($AD45,'RouteDetail&amp;ReductionPrioritySr'!$B$5:$AT$779,AM$1,FALSE)="","",VLOOKUP($AD45,'RouteDetail&amp;ReductionPrioritySr'!$B$5:$AT$779,AM$1,FALSE)))=0,"",IF($AD45="","",IF(VLOOKUP($AD45,'RouteDetail&amp;ReductionPrioritySr'!$B$5:$AT$779,AM$1,FALSE)="","",VLOOKUP($AD45,'RouteDetail&amp;ReductionPrioritySr'!$B$5:$AT$779,AM$1,FALSE))))</f>
        <v>30</v>
      </c>
      <c r="AN45" s="71" t="str">
        <f>IF(IF($AD45="","",IF(VLOOKUP($AD45,'RouteDetail&amp;ReductionPrioritySr'!$B$5:$AT$779,AN$1,FALSE)="","",VLOOKUP($AD45,'RouteDetail&amp;ReductionPrioritySr'!$B$5:$AT$779,AN$1,FALSE)))=0,"",IF($AD45="","",IF(VLOOKUP($AD45,'RouteDetail&amp;ReductionPrioritySr'!$B$5:$AT$779,AN$1,FALSE)="","",VLOOKUP($AD45,'RouteDetail&amp;ReductionPrioritySr'!$B$5:$AT$779,AN$1,FALSE))))</f>
        <v>Before 11:00 PM</v>
      </c>
      <c r="AO45" s="400" t="str">
        <f>IF(IF($AD45="","",IF(VLOOKUP($AD45,'RouteDetail&amp;ReductionPrioritySr'!$B$5:$AT$779,AO$1,FALSE)="","",VLOOKUP($AD45,'RouteDetail&amp;ReductionPrioritySr'!$B$5:$AT$779,AO$1,FALSE)))=0,"",IF($AD45="","",IF(VLOOKUP($AD45,'RouteDetail&amp;ReductionPrioritySr'!$B$5:$AT$779,AO$1,FALSE)="","",VLOOKUP($AD45,'RouteDetail&amp;ReductionPrioritySr'!$B$5:$AT$779,AO$1,FALSE))))</f>
        <v>On Stone Way N, use revised Route 16.</v>
      </c>
    </row>
    <row r="46" spans="1:41" ht="15" customHeight="1" x14ac:dyDescent="0.25">
      <c r="A46">
        <v>37</v>
      </c>
      <c r="B46" s="110">
        <f>IF(HLOOKUP($C$3,'Corridor by Jurisdiction'!$A$1:$AP$113,A46,FALSE)="","",HLOOKUP($C$3,'Corridor by Jurisdiction'!$A$1:$AP$113,A46,FALSE))</f>
        <v>36</v>
      </c>
      <c r="C46" s="56" t="str">
        <f>IF($B46="","",IF(VLOOKUP($B46,CorridorSummarySource!$C$3:$Y$260,Corridor_Summary!C$1,FALSE)="","",VLOOKUP($B46,CorridorSummarySource!$C$3:$Y$260,Corridor_Summary!C$1,FALSE)))</f>
        <v>Fremont</v>
      </c>
      <c r="D46" s="53" t="str">
        <f>IF($B46="","",IF(VLOOKUP($B46,CorridorSummarySource!$C$3:$Y$260,Corridor_Summary!D$1,FALSE)="","",VLOOKUP($B46,CorridorSummarySource!$C$3:$Y$260,Corridor_Summary!D$1,FALSE)))</f>
        <v>Whittier Hts</v>
      </c>
      <c r="E46" s="53" t="str">
        <f>IF($B46="","",IF(VLOOKUP($B46,CorridorSummarySource!$C$3:$Y$260,Corridor_Summary!E$1,FALSE)="","",VLOOKUP($B46,CorridorSummarySource!$C$3:$Y$260,Corridor_Summary!E$1,FALSE)))</f>
        <v>8th Av NW, 3rd Av NW</v>
      </c>
      <c r="F46" s="111">
        <f>IF($B46="","",IF(VLOOKUP($B46,CorridorSummarySource!$C$3:$Y$260,Corridor_Summary!F$1,FALSE)="","",VLOOKUP($B46,CorridorSummarySource!$C$3:$Y$260,Corridor_Summary!F$1,FALSE)))</f>
        <v>28</v>
      </c>
      <c r="G46" s="111">
        <f>IF($B46="","",IF(VLOOKUP($B46,CorridorSummarySource!$C$3:$Y$260,Corridor_Summary!G$1,FALSE)="","",VLOOKUP($B46,CorridorSummarySource!$C$3:$Y$260,Corridor_Summary!G$1,FALSE)))</f>
        <v>8</v>
      </c>
      <c r="H46" s="111">
        <f>IF($B46="","",IF(VLOOKUP($B46,CorridorSummarySource!$C$3:$Y$260,Corridor_Summary!H$1,FALSE)="","",VLOOKUP($B46,CorridorSummarySource!$C$3:$Y$260,Corridor_Summary!H$1,FALSE)))</f>
        <v>0</v>
      </c>
      <c r="I46" s="111">
        <f>IF($B46="","",IF(VLOOKUP($B46,CorridorSummarySource!$C$3:$Y$260,Corridor_Summary!I$1,FALSE)="","",VLOOKUP($B46,CorridorSummarySource!$C$3:$Y$260,Corridor_Summary!I$1,FALSE)))</f>
        <v>0</v>
      </c>
      <c r="J46" s="111">
        <f>IF($B46="","",IF(VLOOKUP($B46,CorridorSummarySource!$C$3:$Y$260,Corridor_Summary!J$1,FALSE)="","",VLOOKUP($B46,CorridorSummarySource!$C$3:$Y$260,Corridor_Summary!J$1,FALSE)))</f>
        <v>8</v>
      </c>
      <c r="K46" s="112" t="str">
        <f>IF($B46="","",IF(VLOOKUP($B46,CorridorSummarySource!$C$3:$Y$260,Corridor_Summary!K$1,FALSE)="","",VLOOKUP($B46,CorridorSummarySource!$C$3:$Y$260,Corridor_Summary!K$1,FALSE)))</f>
        <v/>
      </c>
      <c r="L46" t="str">
        <f>IF($B46="","",IF(VLOOKUP($B46,CorridorSummarySource!$C$3:$Y$260,Corridor_Summary!L$1,FALSE)="","",VLOOKUP($B46,CorridorSummarySource!$C$3:$Y$260,Corridor_Summary!L$1,FALSE)))</f>
        <v/>
      </c>
      <c r="M46" s="110">
        <f>IF($B46="","",IF(VLOOKUP($B46,CorridorSummarySource!$C$3:$Y$260,Corridor_Summary!M$1,FALSE)="","",VLOOKUP($B46,CorridorSummarySource!$C$3:$Y$260,Corridor_Summary!M$1,FALSE)))</f>
        <v>60</v>
      </c>
      <c r="N46" s="111">
        <f>IF($B46="","",IF(VLOOKUP($B46,CorridorSummarySource!$C$3:$Y$260,Corridor_Summary!N$1,FALSE)="","",VLOOKUP($B46,CorridorSummarySource!$C$3:$Y$260,Corridor_Summary!N$1,FALSE)))</f>
        <v>60</v>
      </c>
      <c r="O46" s="112">
        <f>IF($B46="","",IF(VLOOKUP($B46,CorridorSummarySource!$C$3:$Y$260,Corridor_Summary!O$1,FALSE)="","",VLOOKUP($B46,CorridorSummarySource!$C$3:$Y$260,Corridor_Summary!O$1,FALSE)))</f>
        <v>0</v>
      </c>
      <c r="P46" s="21" t="str">
        <f>IF($B46="","",IF(VLOOKUP($B46,CorridorSummarySource!$C$3:$Y$260,Corridor_Summary!P$1,FALSE)="","",VLOOKUP($B46,CorridorSummarySource!$C$3:$Y$260,Corridor_Summary!P$1,FALSE)))</f>
        <v/>
      </c>
      <c r="Q46" s="110">
        <f>IF($B46="","",IF(VLOOKUP($B46,CorridorSummarySource!$C$3:$Y$260,Corridor_Summary!Q$1,FALSE)="","",VLOOKUP($B46,CorridorSummarySource!$C$3:$Y$260,Corridor_Summary!Q$1,FALSE)))</f>
        <v>1</v>
      </c>
      <c r="R46" s="111">
        <f>IF($B46="","",IF(VLOOKUP($B46,CorridorSummarySource!$C$3:$Y$260,Corridor_Summary!R$1,FALSE)="","",VLOOKUP($B46,CorridorSummarySource!$C$3:$Y$260,Corridor_Summary!R$1,FALSE)))</f>
        <v>0</v>
      </c>
      <c r="S46" s="112">
        <f>IF($B46="","",IF(VLOOKUP($B46,CorridorSummarySource!$C$3:$Y$260,Corridor_Summary!S$1,FALSE)="","",VLOOKUP($B46,CorridorSummarySource!$C$3:$Y$260,Corridor_Summary!S$1,FALSE)))</f>
        <v>0</v>
      </c>
      <c r="T46" s="21" t="str">
        <f>IF($B46="","",IF(VLOOKUP($B46,CorridorSummarySource!$C$3:$Y$260,Corridor_Summary!T$1,FALSE)="","",VLOOKUP($B46,CorridorSummarySource!$C$3:$Y$260,Corridor_Summary!T$1,FALSE)))</f>
        <v/>
      </c>
      <c r="U46" s="125">
        <f>IF($B46="","",IF(VLOOKUP($B46,CorridorSummarySource!$C$3:$Y$260,Corridor_Summary!U$1,FALSE)="","",VLOOKUP($B46,CorridorSummarySource!$C$3:$Y$260,Corridor_Summary!U$1,FALSE)))</f>
        <v>30</v>
      </c>
      <c r="V46" s="126">
        <f>IF($B46="","",IF(VLOOKUP($B46,CorridorSummarySource!$C$3:$Y$260,Corridor_Summary!V$1,FALSE)="","",VLOOKUP($B46,CorridorSummarySource!$C$3:$Y$260,Corridor_Summary!V$1,FALSE)))</f>
        <v>60</v>
      </c>
      <c r="W46" s="126">
        <f>IF($B46="","",IF(VLOOKUP($B46,CorridorSummarySource!$C$3:$Y$260,Corridor_Summary!W$1,FALSE)="","",VLOOKUP($B46,CorridorSummarySource!$C$3:$Y$260,Corridor_Summary!W$1,FALSE)))</f>
        <v>30</v>
      </c>
      <c r="X46" s="112" t="str">
        <f>IF($B46="","",IF(VLOOKUP($B46,CorridorSummarySource!$C$3:$Y$260,Corridor_Summary!X$1,FALSE)="","",VLOOKUP($B46,CorridorSummarySource!$C$3:$Y$260,Corridor_Summary!X$1,FALSE)))</f>
        <v>Local</v>
      </c>
      <c r="Z46">
        <f>IF(B46="","",VLOOKUP($B46,'Corridors Over-Under'!$A$3:$D$115,Z$1,FALSE))</f>
        <v>0</v>
      </c>
      <c r="AA46">
        <f>IF(C46="","",VLOOKUP($B46,'Corridors Over-Under'!$A$3:$D$115,AA$1,FALSE))</f>
        <v>2</v>
      </c>
      <c r="AB46">
        <f>IF(D46="","",VLOOKUP($B46,'Corridors Over-Under'!$A$3:$D$115,AB$1,FALSE))</f>
        <v>0</v>
      </c>
      <c r="AD46" s="172">
        <f>IF(F46="","",VLOOKUP(F46,'Corridor_MajorRoute&amp;RouteLookup'!$A$2:$B$113,2,FALSE))</f>
        <v>28</v>
      </c>
      <c r="AE46" s="348" t="str">
        <f>IF(IF($AD46="","",IF(VLOOKUP($AD46,'RouteDetail&amp;ReductionPrioritySr'!$B$5:$AT$779,AE$1,FALSE)="","",VLOOKUP($AD46,'RouteDetail&amp;ReductionPrioritySr'!$B$5:$AT$779,AE$1,FALSE)))=0,"",IF($AD46="","",IF(VLOOKUP($AD46,'RouteDetail&amp;ReductionPrioritySr'!$B$5:$AT$779,AE$1,FALSE)="","",VLOOKUP($AD46,'RouteDetail&amp;ReductionPrioritySr'!$B$5:$AT$779,AE$1,FALSE))))</f>
        <v>Deleted</v>
      </c>
      <c r="AF46" s="53" t="str">
        <f>IF(IF($AD46="","",IF(VLOOKUP($AD46,'RouteDetail&amp;ReductionPrioritySr'!$B$5:$AT$779,AF$1,FALSE)="","",VLOOKUP($AD46,'RouteDetail&amp;ReductionPrioritySr'!$B$5:$AT$779,AF$1,FALSE)))=0,"",IF($AD46="","",IF(VLOOKUP($AD46,'RouteDetail&amp;ReductionPrioritySr'!$B$5:$AT$779,AF$1,FALSE)="","",VLOOKUP($AD46,'RouteDetail&amp;ReductionPrioritySr'!$B$5:$AT$779,AF$1,FALSE))))</f>
        <v>Restructure</v>
      </c>
      <c r="AG46" s="358">
        <f>IF(IF($AD46="","",IF(VLOOKUP($AD46,'RouteDetail&amp;ReductionPrioritySr'!$B$5:$AT$779,AG$1,FALSE)="","",VLOOKUP($AD46,'RouteDetail&amp;ReductionPrioritySr'!$B$5:$AT$779,AG$1,FALSE)))=0,"",IF($AD46="","",IF(VLOOKUP($AD46,'RouteDetail&amp;ReductionPrioritySr'!$B$5:$AT$779,AG$1,FALSE)="","",VLOOKUP($AD46,'RouteDetail&amp;ReductionPrioritySr'!$B$5:$AT$779,AG$1,FALSE))))</f>
        <v>42156</v>
      </c>
      <c r="AH46" s="400" t="str">
        <f>IF(IF($AD46="","",IF(VLOOKUP($AD46,'RouteDetail&amp;ReductionPrioritySr'!$B$5:$AT$779,AH$1,FALSE)="","",VLOOKUP($AD46,'RouteDetail&amp;ReductionPrioritySr'!$B$5:$AT$779,AH$1,FALSE)))=0,"",IF($AD46="","",IF(VLOOKUP($AD46,'RouteDetail&amp;ReductionPrioritySr'!$B$5:$AT$779,AH$1,FALSE)="","",VLOOKUP($AD46,'RouteDetail&amp;ReductionPrioritySr'!$B$5:$AT$779,AH$1,FALSE))))</f>
        <v>Delete</v>
      </c>
      <c r="AI46" s="348" t="str">
        <f>IF(IF($AD46="","",IF(VLOOKUP($AD46,'RouteDetail&amp;ReductionPrioritySr'!$B$5:$AT$779,AI$1,FALSE)="","",VLOOKUP($AD46,'RouteDetail&amp;ReductionPrioritySr'!$B$5:$AT$779,AI$1,FALSE)))=0,"",IF($AD46="","",IF(VLOOKUP($AD46,'RouteDetail&amp;ReductionPrioritySr'!$B$5:$AT$779,AI$1,FALSE)="","",VLOOKUP($AD46,'RouteDetail&amp;ReductionPrioritySr'!$B$5:$AT$779,AI$1,FALSE))))</f>
        <v/>
      </c>
      <c r="AJ46" s="53" t="str">
        <f>IF(IF($AD46="","",IF(VLOOKUP($AD46,'RouteDetail&amp;ReductionPrioritySr'!$B$5:$AT$779,AJ$1,FALSE)="","",VLOOKUP($AD46,'RouteDetail&amp;ReductionPrioritySr'!$B$5:$AT$779,AJ$1,FALSE)))=0,"",IF($AD46="","",IF(VLOOKUP($AD46,'RouteDetail&amp;ReductionPrioritySr'!$B$5:$AT$779,AJ$1,FALSE)="","",VLOOKUP($AD46,'RouteDetail&amp;ReductionPrioritySr'!$B$5:$AT$779,AJ$1,FALSE))))</f>
        <v/>
      </c>
      <c r="AK46" s="53" t="str">
        <f>IF(IF($AD46="","",IF(VLOOKUP($AD46,'RouteDetail&amp;ReductionPrioritySr'!$B$5:$AT$779,AK$1,FALSE)="","",VLOOKUP($AD46,'RouteDetail&amp;ReductionPrioritySr'!$B$5:$AT$779,AK$1,FALSE)))=0,"",IF($AD46="","",IF(VLOOKUP($AD46,'RouteDetail&amp;ReductionPrioritySr'!$B$5:$AT$779,AK$1,FALSE)="","",VLOOKUP($AD46,'RouteDetail&amp;ReductionPrioritySr'!$B$5:$AT$779,AK$1,FALSE))))</f>
        <v/>
      </c>
      <c r="AL46" s="53" t="str">
        <f>IF(IF($AD46="","",IF(VLOOKUP($AD46,'RouteDetail&amp;ReductionPrioritySr'!$B$5:$AT$779,AL$1,FALSE)="","",VLOOKUP($AD46,'RouteDetail&amp;ReductionPrioritySr'!$B$5:$AT$779,AL$1,FALSE)))=0,"",IF($AD46="","",IF(VLOOKUP($AD46,'RouteDetail&amp;ReductionPrioritySr'!$B$5:$AT$779,AL$1,FALSE)="","",VLOOKUP($AD46,'RouteDetail&amp;ReductionPrioritySr'!$B$5:$AT$779,AL$1,FALSE))))</f>
        <v/>
      </c>
      <c r="AM46" s="53" t="str">
        <f>IF(IF($AD46="","",IF(VLOOKUP($AD46,'RouteDetail&amp;ReductionPrioritySr'!$B$5:$AT$779,AM$1,FALSE)="","",VLOOKUP($AD46,'RouteDetail&amp;ReductionPrioritySr'!$B$5:$AT$779,AM$1,FALSE)))=0,"",IF($AD46="","",IF(VLOOKUP($AD46,'RouteDetail&amp;ReductionPrioritySr'!$B$5:$AT$779,AM$1,FALSE)="","",VLOOKUP($AD46,'RouteDetail&amp;ReductionPrioritySr'!$B$5:$AT$779,AM$1,FALSE))))</f>
        <v/>
      </c>
      <c r="AN46" s="71" t="str">
        <f>IF(IF($AD46="","",IF(VLOOKUP($AD46,'RouteDetail&amp;ReductionPrioritySr'!$B$5:$AT$779,AN$1,FALSE)="","",VLOOKUP($AD46,'RouteDetail&amp;ReductionPrioritySr'!$B$5:$AT$779,AN$1,FALSE)))=0,"",IF($AD46="","",IF(VLOOKUP($AD46,'RouteDetail&amp;ReductionPrioritySr'!$B$5:$AT$779,AN$1,FALSE)="","",VLOOKUP($AD46,'RouteDetail&amp;ReductionPrioritySr'!$B$5:$AT$779,AN$1,FALSE))))</f>
        <v/>
      </c>
      <c r="AO46" s="400" t="str">
        <f>IF(IF($AD46="","",IF(VLOOKUP($AD46,'RouteDetail&amp;ReductionPrioritySr'!$B$5:$AT$779,AO$1,FALSE)="","",VLOOKUP($AD46,'RouteDetail&amp;ReductionPrioritySr'!$B$5:$AT$779,AO$1,FALSE)))=0,"",IF($AD46="","",IF(VLOOKUP($AD46,'RouteDetail&amp;ReductionPrioritySr'!$B$5:$AT$779,AO$1,FALSE)="","",VLOOKUP($AD46,'RouteDetail&amp;ReductionPrioritySr'!$B$5:$AT$779,AO$1,FALSE))))</f>
        <v xml:space="preserve">North of Fremont, use revised routes 28 Express or 40.
South of Fremont, use revised routes 16 or 40.
</v>
      </c>
    </row>
    <row r="47" spans="1:41" ht="15" customHeight="1" x14ac:dyDescent="0.25">
      <c r="A47">
        <v>38</v>
      </c>
      <c r="B47" s="110">
        <f>IF(HLOOKUP($C$3,'Corridor by Jurisdiction'!$A$1:$AP$113,A47,FALSE)="","",HLOOKUP($C$3,'Corridor by Jurisdiction'!$A$1:$AP$113,A47,FALSE))</f>
        <v>37</v>
      </c>
      <c r="C47" s="56" t="str">
        <f>IF($B47="","",IF(VLOOKUP($B47,CorridorSummarySource!$C$3:$Y$260,Corridor_Summary!C$1,FALSE)="","",VLOOKUP($B47,CorridorSummarySource!$C$3:$Y$260,Corridor_Summary!C$1,FALSE)))</f>
        <v>Green River CC</v>
      </c>
      <c r="D47" s="53" t="str">
        <f>IF($B47="","",IF(VLOOKUP($B47,CorridorSummarySource!$C$3:$Y$260,Corridor_Summary!D$1,FALSE)="","",VLOOKUP($B47,CorridorSummarySource!$C$3:$Y$260,Corridor_Summary!D$1,FALSE)))</f>
        <v>Kent</v>
      </c>
      <c r="E47" s="53" t="str">
        <f>IF($B47="","",IF(VLOOKUP($B47,CorridorSummarySource!$C$3:$Y$260,Corridor_Summary!E$1,FALSE)="","",VLOOKUP($B47,CorridorSummarySource!$C$3:$Y$260,Corridor_Summary!E$1,FALSE)))</f>
        <v>132nd Ave SE</v>
      </c>
      <c r="F47" s="111">
        <f>IF($B47="","",IF(VLOOKUP($B47,CorridorSummarySource!$C$3:$Y$260,Corridor_Summary!F$1,FALSE)="","",VLOOKUP($B47,CorridorSummarySource!$C$3:$Y$260,Corridor_Summary!F$1,FALSE)))</f>
        <v>164</v>
      </c>
      <c r="G47" s="111">
        <f>IF($B47="","",IF(VLOOKUP($B47,CorridorSummarySource!$C$3:$Y$260,Corridor_Summary!G$1,FALSE)="","",VLOOKUP($B47,CorridorSummarySource!$C$3:$Y$260,Corridor_Summary!G$1,FALSE)))</f>
        <v>6</v>
      </c>
      <c r="H47" s="111">
        <f>IF($B47="","",IF(VLOOKUP($B47,CorridorSummarySource!$C$3:$Y$260,Corridor_Summary!H$1,FALSE)="","",VLOOKUP($B47,CorridorSummarySource!$C$3:$Y$260,Corridor_Summary!H$1,FALSE)))</f>
        <v>0</v>
      </c>
      <c r="I47" s="111">
        <f>IF($B47="","",IF(VLOOKUP($B47,CorridorSummarySource!$C$3:$Y$260,Corridor_Summary!I$1,FALSE)="","",VLOOKUP($B47,CorridorSummarySource!$C$3:$Y$260,Corridor_Summary!I$1,FALSE)))</f>
        <v>5</v>
      </c>
      <c r="J47" s="111">
        <f>IF($B47="","",IF(VLOOKUP($B47,CorridorSummarySource!$C$3:$Y$260,Corridor_Summary!J$1,FALSE)="","",VLOOKUP($B47,CorridorSummarySource!$C$3:$Y$260,Corridor_Summary!J$1,FALSE)))</f>
        <v>11</v>
      </c>
      <c r="K47" s="112" t="str">
        <f>IF($B47="","",IF(VLOOKUP($B47,CorridorSummarySource!$C$3:$Y$260,Corridor_Summary!K$1,FALSE)="","",VLOOKUP($B47,CorridorSummarySource!$C$3:$Y$260,Corridor_Summary!K$1,FALSE)))</f>
        <v/>
      </c>
      <c r="L47" t="str">
        <f>IF($B47="","",IF(VLOOKUP($B47,CorridorSummarySource!$C$3:$Y$260,Corridor_Summary!L$1,FALSE)="","",VLOOKUP($B47,CorridorSummarySource!$C$3:$Y$260,Corridor_Summary!L$1,FALSE)))</f>
        <v/>
      </c>
      <c r="M47" s="110">
        <f>IF($B47="","",IF(VLOOKUP($B47,CorridorSummarySource!$C$3:$Y$260,Corridor_Summary!M$1,FALSE)="","",VLOOKUP($B47,CorridorSummarySource!$C$3:$Y$260,Corridor_Summary!M$1,FALSE)))</f>
        <v>30</v>
      </c>
      <c r="N47" s="111">
        <f>IF($B47="","",IF(VLOOKUP($B47,CorridorSummarySource!$C$3:$Y$260,Corridor_Summary!N$1,FALSE)="","",VLOOKUP($B47,CorridorSummarySource!$C$3:$Y$260,Corridor_Summary!N$1,FALSE)))</f>
        <v>30</v>
      </c>
      <c r="O47" s="112">
        <f>IF($B47="","",IF(VLOOKUP($B47,CorridorSummarySource!$C$3:$Y$260,Corridor_Summary!O$1,FALSE)="","",VLOOKUP($B47,CorridorSummarySource!$C$3:$Y$260,Corridor_Summary!O$1,FALSE)))</f>
        <v>0</v>
      </c>
      <c r="P47" s="21" t="str">
        <f>IF($B47="","",IF(VLOOKUP($B47,CorridorSummarySource!$C$3:$Y$260,Corridor_Summary!P$1,FALSE)="","",VLOOKUP($B47,CorridorSummarySource!$C$3:$Y$260,Corridor_Summary!P$1,FALSE)))</f>
        <v/>
      </c>
      <c r="Q47" s="110">
        <f>IF($B47="","",IF(VLOOKUP($B47,CorridorSummarySource!$C$3:$Y$260,Corridor_Summary!Q$1,FALSE)="","",VLOOKUP($B47,CorridorSummarySource!$C$3:$Y$260,Corridor_Summary!Q$1,FALSE)))</f>
        <v>1</v>
      </c>
      <c r="R47" s="111">
        <f>IF($B47="","",IF(VLOOKUP($B47,CorridorSummarySource!$C$3:$Y$260,Corridor_Summary!R$1,FALSE)="","",VLOOKUP($B47,CorridorSummarySource!$C$3:$Y$260,Corridor_Summary!R$1,FALSE)))</f>
        <v>1</v>
      </c>
      <c r="S47" s="112">
        <f>IF($B47="","",IF(VLOOKUP($B47,CorridorSummarySource!$C$3:$Y$260,Corridor_Summary!S$1,FALSE)="","",VLOOKUP($B47,CorridorSummarySource!$C$3:$Y$260,Corridor_Summary!S$1,FALSE)))</f>
        <v>0</v>
      </c>
      <c r="T47" s="21" t="str">
        <f>IF($B47="","",IF(VLOOKUP($B47,CorridorSummarySource!$C$3:$Y$260,Corridor_Summary!T$1,FALSE)="","",VLOOKUP($B47,CorridorSummarySource!$C$3:$Y$260,Corridor_Summary!T$1,FALSE)))</f>
        <v/>
      </c>
      <c r="U47" s="125">
        <f>IF($B47="","",IF(VLOOKUP($B47,CorridorSummarySource!$C$3:$Y$260,Corridor_Summary!U$1,FALSE)="","",VLOOKUP($B47,CorridorSummarySource!$C$3:$Y$260,Corridor_Summary!U$1,FALSE)))</f>
        <v>15</v>
      </c>
      <c r="V47" s="126">
        <f>IF($B47="","",IF(VLOOKUP($B47,CorridorSummarySource!$C$3:$Y$260,Corridor_Summary!V$1,FALSE)="","",VLOOKUP($B47,CorridorSummarySource!$C$3:$Y$260,Corridor_Summary!V$1,FALSE)))</f>
        <v>15</v>
      </c>
      <c r="W47" s="126">
        <f>IF($B47="","",IF(VLOOKUP($B47,CorridorSummarySource!$C$3:$Y$260,Corridor_Summary!W$1,FALSE)="","",VLOOKUP($B47,CorridorSummarySource!$C$3:$Y$260,Corridor_Summary!W$1,FALSE)))</f>
        <v>30</v>
      </c>
      <c r="X47" s="112" t="str">
        <f>IF($B47="","",IF(VLOOKUP($B47,CorridorSummarySource!$C$3:$Y$260,Corridor_Summary!X$1,FALSE)="","",VLOOKUP($B47,CorridorSummarySource!$C$3:$Y$260,Corridor_Summary!X$1,FALSE)))</f>
        <v>Very Frequent</v>
      </c>
      <c r="Z47">
        <f>IF(B47="","",VLOOKUP($B47,'Corridors Over-Under'!$A$3:$D$115,Z$1,FALSE))</f>
        <v>-1</v>
      </c>
      <c r="AA47">
        <f>IF(C47="","",VLOOKUP($B47,'Corridors Over-Under'!$A$3:$D$115,AA$1,FALSE))</f>
        <v>-1</v>
      </c>
      <c r="AB47">
        <f>IF(D47="","",VLOOKUP($B47,'Corridors Over-Under'!$A$3:$D$115,AB$1,FALSE))</f>
        <v>-2</v>
      </c>
      <c r="AD47" s="172">
        <f>IF(F47="","",VLOOKUP(F47,'Corridor_MajorRoute&amp;RouteLookup'!$A$2:$B$113,2,FALSE))</f>
        <v>164</v>
      </c>
      <c r="AE47" s="348" t="str">
        <f>IF(IF($AD47="","",IF(VLOOKUP($AD47,'RouteDetail&amp;ReductionPrioritySr'!$B$5:$AT$779,AE$1,FALSE)="","",VLOOKUP($AD47,'RouteDetail&amp;ReductionPrioritySr'!$B$5:$AT$779,AE$1,FALSE)))=0,"",IF($AD47="","",IF(VLOOKUP($AD47,'RouteDetail&amp;ReductionPrioritySr'!$B$5:$AT$779,AE$1,FALSE)="","",VLOOKUP($AD47,'RouteDetail&amp;ReductionPrioritySr'!$B$5:$AT$779,AE$1,FALSE))))</f>
        <v>Unchanged</v>
      </c>
      <c r="AF47" s="53" t="str">
        <f>IF(IF($AD47="","",IF(VLOOKUP($AD47,'RouteDetail&amp;ReductionPrioritySr'!$B$5:$AT$779,AF$1,FALSE)="","",VLOOKUP($AD47,'RouteDetail&amp;ReductionPrioritySr'!$B$5:$AT$779,AF$1,FALSE)))=0,"",IF($AD47="","",IF(VLOOKUP($AD47,'RouteDetail&amp;ReductionPrioritySr'!$B$5:$AT$779,AF$1,FALSE)="","",VLOOKUP($AD47,'RouteDetail&amp;ReductionPrioritySr'!$B$5:$AT$779,AF$1,FALSE))))</f>
        <v/>
      </c>
      <c r="AG47" s="358" t="str">
        <f>IF(IF($AD47="","",IF(VLOOKUP($AD47,'RouteDetail&amp;ReductionPrioritySr'!$B$5:$AT$779,AG$1,FALSE)="","",VLOOKUP($AD47,'RouteDetail&amp;ReductionPrioritySr'!$B$5:$AT$779,AG$1,FALSE)))=0,"",IF($AD47="","",IF(VLOOKUP($AD47,'RouteDetail&amp;ReductionPrioritySr'!$B$5:$AT$779,AG$1,FALSE)="","",VLOOKUP($AD47,'RouteDetail&amp;ReductionPrioritySr'!$B$5:$AT$779,AG$1,FALSE))))</f>
        <v>N/A</v>
      </c>
      <c r="AH47" s="400" t="str">
        <f>IF(IF($AD47="","",IF(VLOOKUP($AD47,'RouteDetail&amp;ReductionPrioritySr'!$B$5:$AT$779,AH$1,FALSE)="","",VLOOKUP($AD47,'RouteDetail&amp;ReductionPrioritySr'!$B$5:$AT$779,AH$1,FALSE)))=0,"",IF($AD47="","",IF(VLOOKUP($AD47,'RouteDetail&amp;ReductionPrioritySr'!$B$5:$AT$779,AH$1,FALSE)="","",VLOOKUP($AD47,'RouteDetail&amp;ReductionPrioritySr'!$B$5:$AT$779,AH$1,FALSE))))</f>
        <v>Unchanged</v>
      </c>
      <c r="AI47" s="348">
        <f>IF(IF($AD47="","",IF(VLOOKUP($AD47,'RouteDetail&amp;ReductionPrioritySr'!$B$5:$AT$779,AI$1,FALSE)="","",VLOOKUP($AD47,'RouteDetail&amp;ReductionPrioritySr'!$B$5:$AT$779,AI$1,FALSE)))=0,"",IF($AD47="","",IF(VLOOKUP($AD47,'RouteDetail&amp;ReductionPrioritySr'!$B$5:$AT$779,AI$1,FALSE)="","",VLOOKUP($AD47,'RouteDetail&amp;ReductionPrioritySr'!$B$5:$AT$779,AI$1,FALSE))))</f>
        <v>30</v>
      </c>
      <c r="AJ47" s="53">
        <f>IF(IF($AD47="","",IF(VLOOKUP($AD47,'RouteDetail&amp;ReductionPrioritySr'!$B$5:$AT$779,AJ$1,FALSE)="","",VLOOKUP($AD47,'RouteDetail&amp;ReductionPrioritySr'!$B$5:$AT$779,AJ$1,FALSE)))=0,"",IF($AD47="","",IF(VLOOKUP($AD47,'RouteDetail&amp;ReductionPrioritySr'!$B$5:$AT$779,AJ$1,FALSE)="","",VLOOKUP($AD47,'RouteDetail&amp;ReductionPrioritySr'!$B$5:$AT$779,AJ$1,FALSE))))</f>
        <v>30</v>
      </c>
      <c r="AK47" s="53">
        <f>IF(IF($AD47="","",IF(VLOOKUP($AD47,'RouteDetail&amp;ReductionPrioritySr'!$B$5:$AT$779,AK$1,FALSE)="","",VLOOKUP($AD47,'RouteDetail&amp;ReductionPrioritySr'!$B$5:$AT$779,AK$1,FALSE)))=0,"",IF($AD47="","",IF(VLOOKUP($AD47,'RouteDetail&amp;ReductionPrioritySr'!$B$5:$AT$779,AK$1,FALSE)="","",VLOOKUP($AD47,'RouteDetail&amp;ReductionPrioritySr'!$B$5:$AT$779,AK$1,FALSE))))</f>
        <v>60</v>
      </c>
      <c r="AL47" s="53">
        <f>IF(IF($AD47="","",IF(VLOOKUP($AD47,'RouteDetail&amp;ReductionPrioritySr'!$B$5:$AT$779,AL$1,FALSE)="","",VLOOKUP($AD47,'RouteDetail&amp;ReductionPrioritySr'!$B$5:$AT$779,AL$1,FALSE)))=0,"",IF($AD47="","",IF(VLOOKUP($AD47,'RouteDetail&amp;ReductionPrioritySr'!$B$5:$AT$779,AL$1,FALSE)="","",VLOOKUP($AD47,'RouteDetail&amp;ReductionPrioritySr'!$B$5:$AT$779,AL$1,FALSE))))</f>
        <v>60</v>
      </c>
      <c r="AM47" s="53" t="str">
        <f>IF(IF($AD47="","",IF(VLOOKUP($AD47,'RouteDetail&amp;ReductionPrioritySr'!$B$5:$AT$779,AM$1,FALSE)="","",VLOOKUP($AD47,'RouteDetail&amp;ReductionPrioritySr'!$B$5:$AT$779,AM$1,FALSE)))=0,"",IF($AD47="","",IF(VLOOKUP($AD47,'RouteDetail&amp;ReductionPrioritySr'!$B$5:$AT$779,AM$1,FALSE)="","",VLOOKUP($AD47,'RouteDetail&amp;ReductionPrioritySr'!$B$5:$AT$779,AM$1,FALSE))))</f>
        <v/>
      </c>
      <c r="AN47" s="71" t="str">
        <f>IF(IF($AD47="","",IF(VLOOKUP($AD47,'RouteDetail&amp;ReductionPrioritySr'!$B$5:$AT$779,AN$1,FALSE)="","",VLOOKUP($AD47,'RouteDetail&amp;ReductionPrioritySr'!$B$5:$AT$779,AN$1,FALSE)))=0,"",IF($AD47="","",IF(VLOOKUP($AD47,'RouteDetail&amp;ReductionPrioritySr'!$B$5:$AT$779,AN$1,FALSE)="","",VLOOKUP($AD47,'RouteDetail&amp;ReductionPrioritySr'!$B$5:$AT$779,AN$1,FALSE))))</f>
        <v>Before 10:00 PM</v>
      </c>
      <c r="AO47" s="400" t="str">
        <f>IF(IF($AD47="","",IF(VLOOKUP($AD47,'RouteDetail&amp;ReductionPrioritySr'!$B$5:$AT$779,AO$1,FALSE)="","",VLOOKUP($AD47,'RouteDetail&amp;ReductionPrioritySr'!$B$5:$AT$779,AO$1,FALSE)))=0,"",IF($AD47="","",IF(VLOOKUP($AD47,'RouteDetail&amp;ReductionPrioritySr'!$B$5:$AT$779,AO$1,FALSE)="","",VLOOKUP($AD47,'RouteDetail&amp;ReductionPrioritySr'!$B$5:$AT$779,AO$1,FALSE))))</f>
        <v/>
      </c>
    </row>
    <row r="48" spans="1:41" ht="15" customHeight="1" x14ac:dyDescent="0.25">
      <c r="A48">
        <v>39</v>
      </c>
      <c r="B48" s="110">
        <f>IF(HLOOKUP($C$3,'Corridor by Jurisdiction'!$A$1:$AP$113,A48,FALSE)="","",HLOOKUP($C$3,'Corridor by Jurisdiction'!$A$1:$AP$113,A48,FALSE))</f>
        <v>38</v>
      </c>
      <c r="C48" s="56" t="str">
        <f>IF($B48="","",IF(VLOOKUP($B48,CorridorSummarySource!$C$3:$Y$260,Corridor_Summary!C$1,FALSE)="","",VLOOKUP($B48,CorridorSummarySource!$C$3:$Y$260,Corridor_Summary!C$1,FALSE)))</f>
        <v>Greenwood</v>
      </c>
      <c r="D48" s="53" t="str">
        <f>IF($B48="","",IF(VLOOKUP($B48,CorridorSummarySource!$C$3:$Y$260,Corridor_Summary!D$1,FALSE)="","",VLOOKUP($B48,CorridorSummarySource!$C$3:$Y$260,Corridor_Summary!D$1,FALSE)))</f>
        <v>Seattle CBD</v>
      </c>
      <c r="E48" s="53" t="str">
        <f>IF($B48="","",IF(VLOOKUP($B48,CorridorSummarySource!$C$3:$Y$260,Corridor_Summary!E$1,FALSE)="","",VLOOKUP($B48,CorridorSummarySource!$C$3:$Y$260,Corridor_Summary!E$1,FALSE)))</f>
        <v>Greenwood Ave N</v>
      </c>
      <c r="F48" s="111">
        <f>IF($B48="","",IF(VLOOKUP($B48,CorridorSummarySource!$C$3:$Y$260,Corridor_Summary!F$1,FALSE)="","",VLOOKUP($B48,CorridorSummarySource!$C$3:$Y$260,Corridor_Summary!F$1,FALSE)))</f>
        <v>5</v>
      </c>
      <c r="G48" s="111">
        <f>IF($B48="","",IF(VLOOKUP($B48,CorridorSummarySource!$C$3:$Y$260,Corridor_Summary!G$1,FALSE)="","",VLOOKUP($B48,CorridorSummarySource!$C$3:$Y$260,Corridor_Summary!G$1,FALSE)))</f>
        <v>20</v>
      </c>
      <c r="H48" s="111">
        <f>IF($B48="","",IF(VLOOKUP($B48,CorridorSummarySource!$C$3:$Y$260,Corridor_Summary!H$1,FALSE)="","",VLOOKUP($B48,CorridorSummarySource!$C$3:$Y$260,Corridor_Summary!H$1,FALSE)))</f>
        <v>0</v>
      </c>
      <c r="I48" s="111">
        <f>IF($B48="","",IF(VLOOKUP($B48,CorridorSummarySource!$C$3:$Y$260,Corridor_Summary!I$1,FALSE)="","",VLOOKUP($B48,CorridorSummarySource!$C$3:$Y$260,Corridor_Summary!I$1,FALSE)))</f>
        <v>5</v>
      </c>
      <c r="J48" s="111">
        <f>IF($B48="","",IF(VLOOKUP($B48,CorridorSummarySource!$C$3:$Y$260,Corridor_Summary!J$1,FALSE)="","",VLOOKUP($B48,CorridorSummarySource!$C$3:$Y$260,Corridor_Summary!J$1,FALSE)))</f>
        <v>25</v>
      </c>
      <c r="K48" s="112" t="str">
        <f>IF($B48="","",IF(VLOOKUP($B48,CorridorSummarySource!$C$3:$Y$260,Corridor_Summary!K$1,FALSE)="","",VLOOKUP($B48,CorridorSummarySource!$C$3:$Y$260,Corridor_Summary!K$1,FALSE)))</f>
        <v/>
      </c>
      <c r="L48" t="str">
        <f>IF($B48="","",IF(VLOOKUP($B48,CorridorSummarySource!$C$3:$Y$260,Corridor_Summary!L$1,FALSE)="","",VLOOKUP($B48,CorridorSummarySource!$C$3:$Y$260,Corridor_Summary!L$1,FALSE)))</f>
        <v/>
      </c>
      <c r="M48" s="110">
        <f>IF($B48="","",IF(VLOOKUP($B48,CorridorSummarySource!$C$3:$Y$260,Corridor_Summary!M$1,FALSE)="","",VLOOKUP($B48,CorridorSummarySource!$C$3:$Y$260,Corridor_Summary!M$1,FALSE)))</f>
        <v>15</v>
      </c>
      <c r="N48" s="111">
        <f>IF($B48="","",IF(VLOOKUP($B48,CorridorSummarySource!$C$3:$Y$260,Corridor_Summary!N$1,FALSE)="","",VLOOKUP($B48,CorridorSummarySource!$C$3:$Y$260,Corridor_Summary!N$1,FALSE)))</f>
        <v>15</v>
      </c>
      <c r="O48" s="112">
        <f>IF($B48="","",IF(VLOOKUP($B48,CorridorSummarySource!$C$3:$Y$260,Corridor_Summary!O$1,FALSE)="","",VLOOKUP($B48,CorridorSummarySource!$C$3:$Y$260,Corridor_Summary!O$1,FALSE)))</f>
        <v>30</v>
      </c>
      <c r="P48" s="21" t="str">
        <f>IF($B48="","",IF(VLOOKUP($B48,CorridorSummarySource!$C$3:$Y$260,Corridor_Summary!P$1,FALSE)="","",VLOOKUP($B48,CorridorSummarySource!$C$3:$Y$260,Corridor_Summary!P$1,FALSE)))</f>
        <v/>
      </c>
      <c r="Q48" s="110">
        <f>IF($B48="","",IF(VLOOKUP($B48,CorridorSummarySource!$C$3:$Y$260,Corridor_Summary!Q$1,FALSE)="","",VLOOKUP($B48,CorridorSummarySource!$C$3:$Y$260,Corridor_Summary!Q$1,FALSE)))</f>
        <v>1</v>
      </c>
      <c r="R48" s="111">
        <f>IF($B48="","",IF(VLOOKUP($B48,CorridorSummarySource!$C$3:$Y$260,Corridor_Summary!R$1,FALSE)="","",VLOOKUP($B48,CorridorSummarySource!$C$3:$Y$260,Corridor_Summary!R$1,FALSE)))</f>
        <v>0</v>
      </c>
      <c r="S48" s="112">
        <f>IF($B48="","",IF(VLOOKUP($B48,CorridorSummarySource!$C$3:$Y$260,Corridor_Summary!S$1,FALSE)="","",VLOOKUP($B48,CorridorSummarySource!$C$3:$Y$260,Corridor_Summary!S$1,FALSE)))</f>
        <v>0</v>
      </c>
      <c r="T48" s="21" t="str">
        <f>IF($B48="","",IF(VLOOKUP($B48,CorridorSummarySource!$C$3:$Y$260,Corridor_Summary!T$1,FALSE)="","",VLOOKUP($B48,CorridorSummarySource!$C$3:$Y$260,Corridor_Summary!T$1,FALSE)))</f>
        <v/>
      </c>
      <c r="U48" s="125" t="str">
        <f>IF($B48="","",IF(VLOOKUP($B48,CorridorSummarySource!$C$3:$Y$260,Corridor_Summary!U$1,FALSE)="","",VLOOKUP($B48,CorridorSummarySource!$C$3:$Y$260,Corridor_Summary!U$1,FALSE)))</f>
        <v>&lt; 15</v>
      </c>
      <c r="V48" s="126">
        <f>IF($B48="","",IF(VLOOKUP($B48,CorridorSummarySource!$C$3:$Y$260,Corridor_Summary!V$1,FALSE)="","",VLOOKUP($B48,CorridorSummarySource!$C$3:$Y$260,Corridor_Summary!V$1,FALSE)))</f>
        <v>15</v>
      </c>
      <c r="W48" s="126">
        <f>IF($B48="","",IF(VLOOKUP($B48,CorridorSummarySource!$C$3:$Y$260,Corridor_Summary!W$1,FALSE)="","",VLOOKUP($B48,CorridorSummarySource!$C$3:$Y$260,Corridor_Summary!W$1,FALSE)))</f>
        <v>30</v>
      </c>
      <c r="X48" s="112" t="str">
        <f>IF($B48="","",IF(VLOOKUP($B48,CorridorSummarySource!$C$3:$Y$260,Corridor_Summary!X$1,FALSE)="","",VLOOKUP($B48,CorridorSummarySource!$C$3:$Y$260,Corridor_Summary!X$1,FALSE)))</f>
        <v>Very Frequent</v>
      </c>
      <c r="Z48">
        <f>IF(B48="","",VLOOKUP($B48,'Corridors Over-Under'!$A$3:$D$115,Z$1,FALSE))</f>
        <v>-1</v>
      </c>
      <c r="AA48">
        <f>IF(C48="","",VLOOKUP($B48,'Corridors Over-Under'!$A$3:$D$115,AA$1,FALSE))</f>
        <v>0</v>
      </c>
      <c r="AB48">
        <f>IF(D48="","",VLOOKUP($B48,'Corridors Over-Under'!$A$3:$D$115,AB$1,FALSE))</f>
        <v>0</v>
      </c>
      <c r="AD48" s="172">
        <f>IF(F48="","",VLOOKUP(F48,'Corridor_MajorRoute&amp;RouteLookup'!$A$2:$B$113,2,FALSE))</f>
        <v>5</v>
      </c>
      <c r="AE48" s="348" t="str">
        <f>IF(IF($AD48="","",IF(VLOOKUP($AD48,'RouteDetail&amp;ReductionPrioritySr'!$B$5:$AT$779,AE$1,FALSE)="","",VLOOKUP($AD48,'RouteDetail&amp;ReductionPrioritySr'!$B$5:$AT$779,AE$1,FALSE)))=0,"",IF($AD48="","",IF(VLOOKUP($AD48,'RouteDetail&amp;ReductionPrioritySr'!$B$5:$AT$779,AE$1,FALSE)="","",VLOOKUP($AD48,'RouteDetail&amp;ReductionPrioritySr'!$B$5:$AT$779,AE$1,FALSE))))</f>
        <v>Revised</v>
      </c>
      <c r="AF48" s="53" t="str">
        <f>IF(IF($AD48="","",IF(VLOOKUP($AD48,'RouteDetail&amp;ReductionPrioritySr'!$B$5:$AT$779,AF$1,FALSE)="","",VLOOKUP($AD48,'RouteDetail&amp;ReductionPrioritySr'!$B$5:$AT$779,AF$1,FALSE)))=0,"",IF($AD48="","",IF(VLOOKUP($AD48,'RouteDetail&amp;ReductionPrioritySr'!$B$5:$AT$779,AF$1,FALSE)="","",VLOOKUP($AD48,'RouteDetail&amp;ReductionPrioritySr'!$B$5:$AT$779,AF$1,FALSE))))</f>
        <v>Restructure</v>
      </c>
      <c r="AG48" s="358">
        <f>IF(IF($AD48="","",IF(VLOOKUP($AD48,'RouteDetail&amp;ReductionPrioritySr'!$B$5:$AT$779,AG$1,FALSE)="","",VLOOKUP($AD48,'RouteDetail&amp;ReductionPrioritySr'!$B$5:$AT$779,AG$1,FALSE)))=0,"",IF($AD48="","",IF(VLOOKUP($AD48,'RouteDetail&amp;ReductionPrioritySr'!$B$5:$AT$779,AG$1,FALSE)="","",VLOOKUP($AD48,'RouteDetail&amp;ReductionPrioritySr'!$B$5:$AT$779,AG$1,FALSE))))</f>
        <v>42156</v>
      </c>
      <c r="AH48" s="400" t="str">
        <f>IF(IF($AD48="","",IF(VLOOKUP($AD48,'RouteDetail&amp;ReductionPrioritySr'!$B$5:$AT$779,AH$1,FALSE)="","",VLOOKUP($AD48,'RouteDetail&amp;ReductionPrioritySr'!$B$5:$AT$779,AH$1,FALSE)))=0,"",IF($AD48="","",IF(VLOOKUP($AD48,'RouteDetail&amp;ReductionPrioritySr'!$B$5:$AT$779,AH$1,FALSE)="","",VLOOKUP($AD48,'RouteDetail&amp;ReductionPrioritySr'!$B$5:$AT$779,AH$1,FALSE))))</f>
        <v>Operate service less often after 7:00 PM, on weekdays between 9:00 AM and 3:00 PM and on Saturdays .
End service earlier.</v>
      </c>
      <c r="AI48" s="348" t="str">
        <f>IF(IF($AD48="","",IF(VLOOKUP($AD48,'RouteDetail&amp;ReductionPrioritySr'!$B$5:$AT$779,AI$1,FALSE)="","",VLOOKUP($AD48,'RouteDetail&amp;ReductionPrioritySr'!$B$5:$AT$779,AI$1,FALSE)))=0,"",IF($AD48="","",IF(VLOOKUP($AD48,'RouteDetail&amp;ReductionPrioritySr'!$B$5:$AT$779,AI$1,FALSE)="","",VLOOKUP($AD48,'RouteDetail&amp;ReductionPrioritySr'!$B$5:$AT$779,AI$1,FALSE))))</f>
        <v>14-20</v>
      </c>
      <c r="AJ48" s="53">
        <f>IF(IF($AD48="","",IF(VLOOKUP($AD48,'RouteDetail&amp;ReductionPrioritySr'!$B$5:$AT$779,AJ$1,FALSE)="","",VLOOKUP($AD48,'RouteDetail&amp;ReductionPrioritySr'!$B$5:$AT$779,AJ$1,FALSE)))=0,"",IF($AD48="","",IF(VLOOKUP($AD48,'RouteDetail&amp;ReductionPrioritySr'!$B$5:$AT$779,AJ$1,FALSE)="","",VLOOKUP($AD48,'RouteDetail&amp;ReductionPrioritySr'!$B$5:$AT$779,AJ$1,FALSE))))</f>
        <v>20</v>
      </c>
      <c r="AK48" s="53" t="str">
        <f>IF(IF($AD48="","",IF(VLOOKUP($AD48,'RouteDetail&amp;ReductionPrioritySr'!$B$5:$AT$779,AK$1,FALSE)="","",VLOOKUP($AD48,'RouteDetail&amp;ReductionPrioritySr'!$B$5:$AT$779,AK$1,FALSE)))=0,"",IF($AD48="","",IF(VLOOKUP($AD48,'RouteDetail&amp;ReductionPrioritySr'!$B$5:$AT$779,AK$1,FALSE)="","",VLOOKUP($AD48,'RouteDetail&amp;ReductionPrioritySr'!$B$5:$AT$779,AK$1,FALSE))))</f>
        <v>20-30</v>
      </c>
      <c r="AL48" s="53">
        <f>IF(IF($AD48="","",IF(VLOOKUP($AD48,'RouteDetail&amp;ReductionPrioritySr'!$B$5:$AT$779,AL$1,FALSE)="","",VLOOKUP($AD48,'RouteDetail&amp;ReductionPrioritySr'!$B$5:$AT$779,AL$1,FALSE)))=0,"",IF($AD48="","",IF(VLOOKUP($AD48,'RouteDetail&amp;ReductionPrioritySr'!$B$5:$AT$779,AL$1,FALSE)="","",VLOOKUP($AD48,'RouteDetail&amp;ReductionPrioritySr'!$B$5:$AT$779,AL$1,FALSE))))</f>
        <v>20</v>
      </c>
      <c r="AM48" s="53">
        <f>IF(IF($AD48="","",IF(VLOOKUP($AD48,'RouteDetail&amp;ReductionPrioritySr'!$B$5:$AT$779,AM$1,FALSE)="","",VLOOKUP($AD48,'RouteDetail&amp;ReductionPrioritySr'!$B$5:$AT$779,AM$1,FALSE)))=0,"",IF($AD48="","",IF(VLOOKUP($AD48,'RouteDetail&amp;ReductionPrioritySr'!$B$5:$AT$779,AM$1,FALSE)="","",VLOOKUP($AD48,'RouteDetail&amp;ReductionPrioritySr'!$B$5:$AT$779,AM$1,FALSE))))</f>
        <v>30</v>
      </c>
      <c r="AN48" s="71" t="str">
        <f>IF(IF($AD48="","",IF(VLOOKUP($AD48,'RouteDetail&amp;ReductionPrioritySr'!$B$5:$AT$779,AN$1,FALSE)="","",VLOOKUP($AD48,'RouteDetail&amp;ReductionPrioritySr'!$B$5:$AT$779,AN$1,FALSE)))=0,"",IF($AD48="","",IF(VLOOKUP($AD48,'RouteDetail&amp;ReductionPrioritySr'!$B$5:$AT$779,AN$1,FALSE)="","",VLOOKUP($AD48,'RouteDetail&amp;ReductionPrioritySr'!$B$5:$AT$779,AN$1,FALSE))))</f>
        <v>Before 12:00 AM</v>
      </c>
      <c r="AO48" s="400" t="str">
        <f>IF(IF($AD48="","",IF(VLOOKUP($AD48,'RouteDetail&amp;ReductionPrioritySr'!$B$5:$AT$779,AO$1,FALSE)="","",VLOOKUP($AD48,'RouteDetail&amp;ReductionPrioritySr'!$B$5:$AT$779,AO$1,FALSE)))=0,"",IF($AD48="","",IF(VLOOKUP($AD48,'RouteDetail&amp;ReductionPrioritySr'!$B$5:$AT$779,AO$1,FALSE)="","",VLOOKUP($AD48,'RouteDetail&amp;ReductionPrioritySr'!$B$5:$AT$779,AO$1,FALSE))))</f>
        <v/>
      </c>
    </row>
    <row r="49" spans="1:41" ht="15" customHeight="1" x14ac:dyDescent="0.25">
      <c r="A49">
        <v>40</v>
      </c>
      <c r="B49" s="110">
        <f>IF(HLOOKUP($C$3,'Corridor by Jurisdiction'!$A$1:$AP$113,A49,FALSE)="","",HLOOKUP($C$3,'Corridor by Jurisdiction'!$A$1:$AP$113,A49,FALSE))</f>
        <v>39</v>
      </c>
      <c r="C49" s="56" t="str">
        <f>IF($B49="","",IF(VLOOKUP($B49,CorridorSummarySource!$C$3:$Y$260,Corridor_Summary!C$1,FALSE)="","",VLOOKUP($B49,CorridorSummarySource!$C$3:$Y$260,Corridor_Summary!C$1,FALSE)))</f>
        <v>High Point</v>
      </c>
      <c r="D49" s="53" t="str">
        <f>IF($B49="","",IF(VLOOKUP($B49,CorridorSummarySource!$C$3:$Y$260,Corridor_Summary!D$1,FALSE)="","",VLOOKUP($B49,CorridorSummarySource!$C$3:$Y$260,Corridor_Summary!D$1,FALSE)))</f>
        <v>Seattle CBD</v>
      </c>
      <c r="E49" s="53" t="str">
        <f>IF($B49="","",IF(VLOOKUP($B49,CorridorSummarySource!$C$3:$Y$260,Corridor_Summary!E$1,FALSE)="","",VLOOKUP($B49,CorridorSummarySource!$C$3:$Y$260,Corridor_Summary!E$1,FALSE)))</f>
        <v>35th Ave SW</v>
      </c>
      <c r="F49" s="111">
        <f>IF($B49="","",IF(VLOOKUP($B49,CorridorSummarySource!$C$3:$Y$260,Corridor_Summary!F$1,FALSE)="","",VLOOKUP($B49,CorridorSummarySource!$C$3:$Y$260,Corridor_Summary!F$1,FALSE)))</f>
        <v>21</v>
      </c>
      <c r="G49" s="111">
        <f>IF($B49="","",IF(VLOOKUP($B49,CorridorSummarySource!$C$3:$Y$260,Corridor_Summary!G$1,FALSE)="","",VLOOKUP($B49,CorridorSummarySource!$C$3:$Y$260,Corridor_Summary!G$1,FALSE)))</f>
        <v>14</v>
      </c>
      <c r="H49" s="111">
        <f>IF($B49="","",IF(VLOOKUP($B49,CorridorSummarySource!$C$3:$Y$260,Corridor_Summary!H$1,FALSE)="","",VLOOKUP($B49,CorridorSummarySource!$C$3:$Y$260,Corridor_Summary!H$1,FALSE)))</f>
        <v>10</v>
      </c>
      <c r="I49" s="111">
        <f>IF($B49="","",IF(VLOOKUP($B49,CorridorSummarySource!$C$3:$Y$260,Corridor_Summary!I$1,FALSE)="","",VLOOKUP($B49,CorridorSummarySource!$C$3:$Y$260,Corridor_Summary!I$1,FALSE)))</f>
        <v>5</v>
      </c>
      <c r="J49" s="111">
        <f>IF($B49="","",IF(VLOOKUP($B49,CorridorSummarySource!$C$3:$Y$260,Corridor_Summary!J$1,FALSE)="","",VLOOKUP($B49,CorridorSummarySource!$C$3:$Y$260,Corridor_Summary!J$1,FALSE)))</f>
        <v>29</v>
      </c>
      <c r="K49" s="112" t="str">
        <f>IF($B49="","",IF(VLOOKUP($B49,CorridorSummarySource!$C$3:$Y$260,Corridor_Summary!K$1,FALSE)="","",VLOOKUP($B49,CorridorSummarySource!$C$3:$Y$260,Corridor_Summary!K$1,FALSE)))</f>
        <v/>
      </c>
      <c r="L49" t="str">
        <f>IF($B49="","",IF(VLOOKUP($B49,CorridorSummarySource!$C$3:$Y$260,Corridor_Summary!L$1,FALSE)="","",VLOOKUP($B49,CorridorSummarySource!$C$3:$Y$260,Corridor_Summary!L$1,FALSE)))</f>
        <v/>
      </c>
      <c r="M49" s="110">
        <f>IF($B49="","",IF(VLOOKUP($B49,CorridorSummarySource!$C$3:$Y$260,Corridor_Summary!M$1,FALSE)="","",VLOOKUP($B49,CorridorSummarySource!$C$3:$Y$260,Corridor_Summary!M$1,FALSE)))</f>
        <v>15</v>
      </c>
      <c r="N49" s="111">
        <f>IF($B49="","",IF(VLOOKUP($B49,CorridorSummarySource!$C$3:$Y$260,Corridor_Summary!N$1,FALSE)="","",VLOOKUP($B49,CorridorSummarySource!$C$3:$Y$260,Corridor_Summary!N$1,FALSE)))</f>
        <v>15</v>
      </c>
      <c r="O49" s="112">
        <f>IF($B49="","",IF(VLOOKUP($B49,CorridorSummarySource!$C$3:$Y$260,Corridor_Summary!O$1,FALSE)="","",VLOOKUP($B49,CorridorSummarySource!$C$3:$Y$260,Corridor_Summary!O$1,FALSE)))</f>
        <v>30</v>
      </c>
      <c r="P49" s="21" t="str">
        <f>IF($B49="","",IF(VLOOKUP($B49,CorridorSummarySource!$C$3:$Y$260,Corridor_Summary!P$1,FALSE)="","",VLOOKUP($B49,CorridorSummarySource!$C$3:$Y$260,Corridor_Summary!P$1,FALSE)))</f>
        <v/>
      </c>
      <c r="Q49" s="110">
        <f>IF($B49="","",IF(VLOOKUP($B49,CorridorSummarySource!$C$3:$Y$260,Corridor_Summary!Q$1,FALSE)="","",VLOOKUP($B49,CorridorSummarySource!$C$3:$Y$260,Corridor_Summary!Q$1,FALSE)))</f>
        <v>0</v>
      </c>
      <c r="R49" s="111">
        <f>IF($B49="","",IF(VLOOKUP($B49,CorridorSummarySource!$C$3:$Y$260,Corridor_Summary!R$1,FALSE)="","",VLOOKUP($B49,CorridorSummarySource!$C$3:$Y$260,Corridor_Summary!R$1,FALSE)))</f>
        <v>0</v>
      </c>
      <c r="S49" s="112">
        <f>IF($B49="","",IF(VLOOKUP($B49,CorridorSummarySource!$C$3:$Y$260,Corridor_Summary!S$1,FALSE)="","",VLOOKUP($B49,CorridorSummarySource!$C$3:$Y$260,Corridor_Summary!S$1,FALSE)))</f>
        <v>0</v>
      </c>
      <c r="T49" s="21" t="str">
        <f>IF($B49="","",IF(VLOOKUP($B49,CorridorSummarySource!$C$3:$Y$260,Corridor_Summary!T$1,FALSE)="","",VLOOKUP($B49,CorridorSummarySource!$C$3:$Y$260,Corridor_Summary!T$1,FALSE)))</f>
        <v/>
      </c>
      <c r="U49" s="125">
        <f>IF($B49="","",IF(VLOOKUP($B49,CorridorSummarySource!$C$3:$Y$260,Corridor_Summary!U$1,FALSE)="","",VLOOKUP($B49,CorridorSummarySource!$C$3:$Y$260,Corridor_Summary!U$1,FALSE)))</f>
        <v>15</v>
      </c>
      <c r="V49" s="126">
        <f>IF($B49="","",IF(VLOOKUP($B49,CorridorSummarySource!$C$3:$Y$260,Corridor_Summary!V$1,FALSE)="","",VLOOKUP($B49,CorridorSummarySource!$C$3:$Y$260,Corridor_Summary!V$1,FALSE)))</f>
        <v>15</v>
      </c>
      <c r="W49" s="126">
        <f>IF($B49="","",IF(VLOOKUP($B49,CorridorSummarySource!$C$3:$Y$260,Corridor_Summary!W$1,FALSE)="","",VLOOKUP($B49,CorridorSummarySource!$C$3:$Y$260,Corridor_Summary!W$1,FALSE)))</f>
        <v>30</v>
      </c>
      <c r="X49" s="112" t="str">
        <f>IF($B49="","",IF(VLOOKUP($B49,CorridorSummarySource!$C$3:$Y$260,Corridor_Summary!X$1,FALSE)="","",VLOOKUP($B49,CorridorSummarySource!$C$3:$Y$260,Corridor_Summary!X$1,FALSE)))</f>
        <v>Very Frequent</v>
      </c>
      <c r="Z49">
        <f>IF(B49="","",VLOOKUP($B49,'Corridors Over-Under'!$A$3:$D$115,Z$1,FALSE))</f>
        <v>0</v>
      </c>
      <c r="AA49">
        <f>IF(C49="","",VLOOKUP($B49,'Corridors Over-Under'!$A$3:$D$115,AA$1,FALSE))</f>
        <v>0</v>
      </c>
      <c r="AB49">
        <f>IF(D49="","",VLOOKUP($B49,'Corridors Over-Under'!$A$3:$D$115,AB$1,FALSE))</f>
        <v>0</v>
      </c>
      <c r="AD49" s="172">
        <f>IF(F49="","",VLOOKUP(F49,'Corridor_MajorRoute&amp;RouteLookup'!$A$2:$B$113,2,FALSE))</f>
        <v>21</v>
      </c>
      <c r="AE49" s="348" t="str">
        <f>IF(IF($AD49="","",IF(VLOOKUP($AD49,'RouteDetail&amp;ReductionPrioritySr'!$B$5:$AT$779,AE$1,FALSE)="","",VLOOKUP($AD49,'RouteDetail&amp;ReductionPrioritySr'!$B$5:$AT$779,AE$1,FALSE)))=0,"",IF($AD49="","",IF(VLOOKUP($AD49,'RouteDetail&amp;ReductionPrioritySr'!$B$5:$AT$779,AE$1,FALSE)="","",VLOOKUP($AD49,'RouteDetail&amp;ReductionPrioritySr'!$B$5:$AT$779,AE$1,FALSE))))</f>
        <v>Deleted</v>
      </c>
      <c r="AF49" s="53" t="str">
        <f>IF(IF($AD49="","",IF(VLOOKUP($AD49,'RouteDetail&amp;ReductionPrioritySr'!$B$5:$AT$779,AF$1,FALSE)="","",VLOOKUP($AD49,'RouteDetail&amp;ReductionPrioritySr'!$B$5:$AT$779,AF$1,FALSE)))=0,"",IF($AD49="","",IF(VLOOKUP($AD49,'RouteDetail&amp;ReductionPrioritySr'!$B$5:$AT$779,AF$1,FALSE)="","",VLOOKUP($AD49,'RouteDetail&amp;ReductionPrioritySr'!$B$5:$AT$779,AF$1,FALSE))))</f>
        <v>Restructure</v>
      </c>
      <c r="AG49" s="358">
        <f>IF(IF($AD49="","",IF(VLOOKUP($AD49,'RouteDetail&amp;ReductionPrioritySr'!$B$5:$AT$779,AG$1,FALSE)="","",VLOOKUP($AD49,'RouteDetail&amp;ReductionPrioritySr'!$B$5:$AT$779,AG$1,FALSE)))=0,"",IF($AD49="","",IF(VLOOKUP($AD49,'RouteDetail&amp;ReductionPrioritySr'!$B$5:$AT$779,AG$1,FALSE)="","",VLOOKUP($AD49,'RouteDetail&amp;ReductionPrioritySr'!$B$5:$AT$779,AG$1,FALSE))))</f>
        <v>42248</v>
      </c>
      <c r="AH49" s="400" t="str">
        <f>IF(IF($AD49="","",IF(VLOOKUP($AD49,'RouteDetail&amp;ReductionPrioritySr'!$B$5:$AT$779,AH$1,FALSE)="","",VLOOKUP($AD49,'RouteDetail&amp;ReductionPrioritySr'!$B$5:$AT$779,AH$1,FALSE)))=0,"",IF($AD49="","",IF(VLOOKUP($AD49,'RouteDetail&amp;ReductionPrioritySr'!$B$5:$AT$779,AH$1,FALSE)="","",VLOOKUP($AD49,'RouteDetail&amp;ReductionPrioritySr'!$B$5:$AT$779,AH$1,FALSE))))</f>
        <v>Delete</v>
      </c>
      <c r="AI49" s="348" t="str">
        <f>IF(IF($AD49="","",IF(VLOOKUP($AD49,'RouteDetail&amp;ReductionPrioritySr'!$B$5:$AT$779,AI$1,FALSE)="","",VLOOKUP($AD49,'RouteDetail&amp;ReductionPrioritySr'!$B$5:$AT$779,AI$1,FALSE)))=0,"",IF($AD49="","",IF(VLOOKUP($AD49,'RouteDetail&amp;ReductionPrioritySr'!$B$5:$AT$779,AI$1,FALSE)="","",VLOOKUP($AD49,'RouteDetail&amp;ReductionPrioritySr'!$B$5:$AT$779,AI$1,FALSE))))</f>
        <v/>
      </c>
      <c r="AJ49" s="53" t="str">
        <f>IF(IF($AD49="","",IF(VLOOKUP($AD49,'RouteDetail&amp;ReductionPrioritySr'!$B$5:$AT$779,AJ$1,FALSE)="","",VLOOKUP($AD49,'RouteDetail&amp;ReductionPrioritySr'!$B$5:$AT$779,AJ$1,FALSE)))=0,"",IF($AD49="","",IF(VLOOKUP($AD49,'RouteDetail&amp;ReductionPrioritySr'!$B$5:$AT$779,AJ$1,FALSE)="","",VLOOKUP($AD49,'RouteDetail&amp;ReductionPrioritySr'!$B$5:$AT$779,AJ$1,FALSE))))</f>
        <v/>
      </c>
      <c r="AK49" s="53" t="str">
        <f>IF(IF($AD49="","",IF(VLOOKUP($AD49,'RouteDetail&amp;ReductionPrioritySr'!$B$5:$AT$779,AK$1,FALSE)="","",VLOOKUP($AD49,'RouteDetail&amp;ReductionPrioritySr'!$B$5:$AT$779,AK$1,FALSE)))=0,"",IF($AD49="","",IF(VLOOKUP($AD49,'RouteDetail&amp;ReductionPrioritySr'!$B$5:$AT$779,AK$1,FALSE)="","",VLOOKUP($AD49,'RouteDetail&amp;ReductionPrioritySr'!$B$5:$AT$779,AK$1,FALSE))))</f>
        <v/>
      </c>
      <c r="AL49" s="53" t="str">
        <f>IF(IF($AD49="","",IF(VLOOKUP($AD49,'RouteDetail&amp;ReductionPrioritySr'!$B$5:$AT$779,AL$1,FALSE)="","",VLOOKUP($AD49,'RouteDetail&amp;ReductionPrioritySr'!$B$5:$AT$779,AL$1,FALSE)))=0,"",IF($AD49="","",IF(VLOOKUP($AD49,'RouteDetail&amp;ReductionPrioritySr'!$B$5:$AT$779,AL$1,FALSE)="","",VLOOKUP($AD49,'RouteDetail&amp;ReductionPrioritySr'!$B$5:$AT$779,AL$1,FALSE))))</f>
        <v/>
      </c>
      <c r="AM49" s="53" t="str">
        <f>IF(IF($AD49="","",IF(VLOOKUP($AD49,'RouteDetail&amp;ReductionPrioritySr'!$B$5:$AT$779,AM$1,FALSE)="","",VLOOKUP($AD49,'RouteDetail&amp;ReductionPrioritySr'!$B$5:$AT$779,AM$1,FALSE)))=0,"",IF($AD49="","",IF(VLOOKUP($AD49,'RouteDetail&amp;ReductionPrioritySr'!$B$5:$AT$779,AM$1,FALSE)="","",VLOOKUP($AD49,'RouteDetail&amp;ReductionPrioritySr'!$B$5:$AT$779,AM$1,FALSE))))</f>
        <v/>
      </c>
      <c r="AN49" s="71" t="str">
        <f>IF(IF($AD49="","",IF(VLOOKUP($AD49,'RouteDetail&amp;ReductionPrioritySr'!$B$5:$AT$779,AN$1,FALSE)="","",VLOOKUP($AD49,'RouteDetail&amp;ReductionPrioritySr'!$B$5:$AT$779,AN$1,FALSE)))=0,"",IF($AD49="","",IF(VLOOKUP($AD49,'RouteDetail&amp;ReductionPrioritySr'!$B$5:$AT$779,AN$1,FALSE)="","",VLOOKUP($AD49,'RouteDetail&amp;ReductionPrioritySr'!$B$5:$AT$779,AN$1,FALSE))))</f>
        <v/>
      </c>
      <c r="AO49" s="400" t="str">
        <f>IF(IF($AD49="","",IF(VLOOKUP($AD49,'RouteDetail&amp;ReductionPrioritySr'!$B$5:$AT$779,AO$1,FALSE)="","",VLOOKUP($AD49,'RouteDetail&amp;ReductionPrioritySr'!$B$5:$AT$779,AO$1,FALSE)))=0,"",IF($AD49="","",IF(VLOOKUP($AD49,'RouteDetail&amp;ReductionPrioritySr'!$B$5:$AT$779,AO$1,FALSE)="","",VLOOKUP($AD49,'RouteDetail&amp;ReductionPrioritySr'!$B$5:$AT$779,AO$1,FALSE))))</f>
        <v xml:space="preserve">
On 35th Avenue SW, use revised Route 50 and connect with RapidRide C Line at 35th Avenue SW/SW Avalon Way, or Link Light Rail/Route 101 and revised route 150 at SODO Busway/S Lander Street.</v>
      </c>
    </row>
    <row r="50" spans="1:41" ht="15" customHeight="1" x14ac:dyDescent="0.25">
      <c r="A50">
        <v>41</v>
      </c>
      <c r="B50" s="110">
        <f>IF(HLOOKUP($C$3,'Corridor by Jurisdiction'!$A$1:$AP$113,A50,FALSE)="","",HLOOKUP($C$3,'Corridor by Jurisdiction'!$A$1:$AP$113,A50,FALSE))</f>
        <v>40</v>
      </c>
      <c r="C50" s="56" t="str">
        <f>IF($B50="","",IF(VLOOKUP($B50,CorridorSummarySource!$C$3:$Y$260,Corridor_Summary!C$1,FALSE)="","",VLOOKUP($B50,CorridorSummarySource!$C$3:$Y$260,Corridor_Summary!C$1,FALSE)))</f>
        <v>Issaquah</v>
      </c>
      <c r="D50" s="53" t="str">
        <f>IF($B50="","",IF(VLOOKUP($B50,CorridorSummarySource!$C$3:$Y$260,Corridor_Summary!D$1,FALSE)="","",VLOOKUP($B50,CorridorSummarySource!$C$3:$Y$260,Corridor_Summary!D$1,FALSE)))</f>
        <v>Eastgate</v>
      </c>
      <c r="E50" s="53" t="str">
        <f>IF($B50="","",IF(VLOOKUP($B50,CorridorSummarySource!$C$3:$Y$260,Corridor_Summary!E$1,FALSE)="","",VLOOKUP($B50,CorridorSummarySource!$C$3:$Y$260,Corridor_Summary!E$1,FALSE)))</f>
        <v>Newport Way</v>
      </c>
      <c r="F50" s="111">
        <f>IF($B50="","",IF(VLOOKUP($B50,CorridorSummarySource!$C$3:$Y$260,Corridor_Summary!F$1,FALSE)="","",VLOOKUP($B50,CorridorSummarySource!$C$3:$Y$260,Corridor_Summary!F$1,FALSE)))</f>
        <v>271</v>
      </c>
      <c r="G50" s="111">
        <f>IF($B50="","",IF(VLOOKUP($B50,CorridorSummarySource!$C$3:$Y$260,Corridor_Summary!G$1,FALSE)="","",VLOOKUP($B50,CorridorSummarySource!$C$3:$Y$260,Corridor_Summary!G$1,FALSE)))</f>
        <v>6</v>
      </c>
      <c r="H50" s="111">
        <f>IF($B50="","",IF(VLOOKUP($B50,CorridorSummarySource!$C$3:$Y$260,Corridor_Summary!H$1,FALSE)="","",VLOOKUP($B50,CorridorSummarySource!$C$3:$Y$260,Corridor_Summary!H$1,FALSE)))</f>
        <v>5</v>
      </c>
      <c r="I50" s="111">
        <f>IF($B50="","",IF(VLOOKUP($B50,CorridorSummarySource!$C$3:$Y$260,Corridor_Summary!I$1,FALSE)="","",VLOOKUP($B50,CorridorSummarySource!$C$3:$Y$260,Corridor_Summary!I$1,FALSE)))</f>
        <v>0</v>
      </c>
      <c r="J50" s="111">
        <f>IF($B50="","",IF(VLOOKUP($B50,CorridorSummarySource!$C$3:$Y$260,Corridor_Summary!J$1,FALSE)="","",VLOOKUP($B50,CorridorSummarySource!$C$3:$Y$260,Corridor_Summary!J$1,FALSE)))</f>
        <v>11</v>
      </c>
      <c r="K50" s="112" t="str">
        <f>IF($B50="","",IF(VLOOKUP($B50,CorridorSummarySource!$C$3:$Y$260,Corridor_Summary!K$1,FALSE)="","",VLOOKUP($B50,CorridorSummarySource!$C$3:$Y$260,Corridor_Summary!K$1,FALSE)))</f>
        <v/>
      </c>
      <c r="L50" t="str">
        <f>IF($B50="","",IF(VLOOKUP($B50,CorridorSummarySource!$C$3:$Y$260,Corridor_Summary!L$1,FALSE)="","",VLOOKUP($B50,CorridorSummarySource!$C$3:$Y$260,Corridor_Summary!L$1,FALSE)))</f>
        <v/>
      </c>
      <c r="M50" s="110">
        <f>IF($B50="","",IF(VLOOKUP($B50,CorridorSummarySource!$C$3:$Y$260,Corridor_Summary!M$1,FALSE)="","",VLOOKUP($B50,CorridorSummarySource!$C$3:$Y$260,Corridor_Summary!M$1,FALSE)))</f>
        <v>30</v>
      </c>
      <c r="N50" s="111">
        <f>IF($B50="","",IF(VLOOKUP($B50,CorridorSummarySource!$C$3:$Y$260,Corridor_Summary!N$1,FALSE)="","",VLOOKUP($B50,CorridorSummarySource!$C$3:$Y$260,Corridor_Summary!N$1,FALSE)))</f>
        <v>30</v>
      </c>
      <c r="O50" s="112">
        <f>IF($B50="","",IF(VLOOKUP($B50,CorridorSummarySource!$C$3:$Y$260,Corridor_Summary!O$1,FALSE)="","",VLOOKUP($B50,CorridorSummarySource!$C$3:$Y$260,Corridor_Summary!O$1,FALSE)))</f>
        <v>0</v>
      </c>
      <c r="P50" s="21" t="str">
        <f>IF($B50="","",IF(VLOOKUP($B50,CorridorSummarySource!$C$3:$Y$260,Corridor_Summary!P$1,FALSE)="","",VLOOKUP($B50,CorridorSummarySource!$C$3:$Y$260,Corridor_Summary!P$1,FALSE)))</f>
        <v/>
      </c>
      <c r="Q50" s="110">
        <f>IF($B50="","",IF(VLOOKUP($B50,CorridorSummarySource!$C$3:$Y$260,Corridor_Summary!Q$1,FALSE)="","",VLOOKUP($B50,CorridorSummarySource!$C$3:$Y$260,Corridor_Summary!Q$1,FALSE)))</f>
        <v>0</v>
      </c>
      <c r="R50" s="111">
        <f>IF($B50="","",IF(VLOOKUP($B50,CorridorSummarySource!$C$3:$Y$260,Corridor_Summary!R$1,FALSE)="","",VLOOKUP($B50,CorridorSummarySource!$C$3:$Y$260,Corridor_Summary!R$1,FALSE)))</f>
        <v>0</v>
      </c>
      <c r="S50" s="112">
        <f>IF($B50="","",IF(VLOOKUP($B50,CorridorSummarySource!$C$3:$Y$260,Corridor_Summary!S$1,FALSE)="","",VLOOKUP($B50,CorridorSummarySource!$C$3:$Y$260,Corridor_Summary!S$1,FALSE)))</f>
        <v>0</v>
      </c>
      <c r="T50" s="21" t="str">
        <f>IF($B50="","",IF(VLOOKUP($B50,CorridorSummarySource!$C$3:$Y$260,Corridor_Summary!T$1,FALSE)="","",VLOOKUP($B50,CorridorSummarySource!$C$3:$Y$260,Corridor_Summary!T$1,FALSE)))</f>
        <v/>
      </c>
      <c r="U50" s="125">
        <f>IF($B50="","",IF(VLOOKUP($B50,CorridorSummarySource!$C$3:$Y$260,Corridor_Summary!U$1,FALSE)="","",VLOOKUP($B50,CorridorSummarySource!$C$3:$Y$260,Corridor_Summary!U$1,FALSE)))</f>
        <v>30</v>
      </c>
      <c r="V50" s="126">
        <f>IF($B50="","",IF(VLOOKUP($B50,CorridorSummarySource!$C$3:$Y$260,Corridor_Summary!V$1,FALSE)="","",VLOOKUP($B50,CorridorSummarySource!$C$3:$Y$260,Corridor_Summary!V$1,FALSE)))</f>
        <v>30</v>
      </c>
      <c r="W50" s="126">
        <f>IF($B50="","",IF(VLOOKUP($B50,CorridorSummarySource!$C$3:$Y$260,Corridor_Summary!W$1,FALSE)="","",VLOOKUP($B50,CorridorSummarySource!$C$3:$Y$260,Corridor_Summary!W$1,FALSE)))</f>
        <v>60</v>
      </c>
      <c r="X50" s="112" t="str">
        <f>IF($B50="","",IF(VLOOKUP($B50,CorridorSummarySource!$C$3:$Y$260,Corridor_Summary!X$1,FALSE)="","",VLOOKUP($B50,CorridorSummarySource!$C$3:$Y$260,Corridor_Summary!X$1,FALSE)))</f>
        <v>Local</v>
      </c>
      <c r="Z50">
        <f>IF(B50="","",VLOOKUP($B50,'Corridors Over-Under'!$A$3:$D$115,Z$1,FALSE))</f>
        <v>0</v>
      </c>
      <c r="AA50">
        <f>IF(C50="","",VLOOKUP($B50,'Corridors Over-Under'!$A$3:$D$115,AA$1,FALSE))</f>
        <v>0</v>
      </c>
      <c r="AB50">
        <f>IF(D50="","",VLOOKUP($B50,'Corridors Over-Under'!$A$3:$D$115,AB$1,FALSE))</f>
        <v>0</v>
      </c>
      <c r="AD50" s="172">
        <f>IF(F50="","",VLOOKUP(F50,'Corridor_MajorRoute&amp;RouteLookup'!$A$2:$B$113,2,FALSE))</f>
        <v>271</v>
      </c>
      <c r="AE50" s="348" t="str">
        <f>IF(IF($AD50="","",IF(VLOOKUP($AD50,'RouteDetail&amp;ReductionPrioritySr'!$B$5:$AT$779,AE$1,FALSE)="","",VLOOKUP($AD50,'RouteDetail&amp;ReductionPrioritySr'!$B$5:$AT$779,AE$1,FALSE)))=0,"",IF($AD50="","",IF(VLOOKUP($AD50,'RouteDetail&amp;ReductionPrioritySr'!$B$5:$AT$779,AE$1,FALSE)="","",VLOOKUP($AD50,'RouteDetail&amp;ReductionPrioritySr'!$B$5:$AT$779,AE$1,FALSE))))</f>
        <v>Revised</v>
      </c>
      <c r="AF50" s="53" t="str">
        <f>IF(IF($AD50="","",IF(VLOOKUP($AD50,'RouteDetail&amp;ReductionPrioritySr'!$B$5:$AT$779,AF$1,FALSE)="","",VLOOKUP($AD50,'RouteDetail&amp;ReductionPrioritySr'!$B$5:$AT$779,AF$1,FALSE)))=0,"",IF($AD50="","",IF(VLOOKUP($AD50,'RouteDetail&amp;ReductionPrioritySr'!$B$5:$AT$779,AF$1,FALSE)="","",VLOOKUP($AD50,'RouteDetail&amp;ReductionPrioritySr'!$B$5:$AT$779,AF$1,FALSE))))</f>
        <v>Restructure</v>
      </c>
      <c r="AG50" s="358">
        <f>IF(IF($AD50="","",IF(VLOOKUP($AD50,'RouteDetail&amp;ReductionPrioritySr'!$B$5:$AT$779,AG$1,FALSE)="","",VLOOKUP($AD50,'RouteDetail&amp;ReductionPrioritySr'!$B$5:$AT$779,AG$1,FALSE)))=0,"",IF($AD50="","",IF(VLOOKUP($AD50,'RouteDetail&amp;ReductionPrioritySr'!$B$5:$AT$779,AG$1,FALSE)="","",VLOOKUP($AD50,'RouteDetail&amp;ReductionPrioritySr'!$B$5:$AT$779,AG$1,FALSE))))</f>
        <v>42036</v>
      </c>
      <c r="AH50" s="400" t="str">
        <f>IF(IF($AD50="","",IF(VLOOKUP($AD50,'RouteDetail&amp;ReductionPrioritySr'!$B$5:$AT$779,AH$1,FALSE)="","",VLOOKUP($AD50,'RouteDetail&amp;ReductionPrioritySr'!$B$5:$AT$779,AH$1,FALSE)))=0,"",IF($AD50="","",IF(VLOOKUP($AD50,'RouteDetail&amp;ReductionPrioritySr'!$B$5:$AT$779,AH$1,FALSE)="","",VLOOKUP($AD50,'RouteDetail&amp;ReductionPrioritySr'!$B$5:$AT$779,AH$1,FALSE))))</f>
        <v>Eliminate the part of the route east of Eastgate Park-and-Ride. 
Eliminate the part of the route that travels into the Bellevue College campus.</v>
      </c>
      <c r="AI50" s="348">
        <f>IF(IF($AD50="","",IF(VLOOKUP($AD50,'RouteDetail&amp;ReductionPrioritySr'!$B$5:$AT$779,AI$1,FALSE)="","",VLOOKUP($AD50,'RouteDetail&amp;ReductionPrioritySr'!$B$5:$AT$779,AI$1,FALSE)))=0,"",IF($AD50="","",IF(VLOOKUP($AD50,'RouteDetail&amp;ReductionPrioritySr'!$B$5:$AT$779,AI$1,FALSE)="","",VLOOKUP($AD50,'RouteDetail&amp;ReductionPrioritySr'!$B$5:$AT$779,AI$1,FALSE))))</f>
        <v>10</v>
      </c>
      <c r="AJ50" s="53">
        <f>IF(IF($AD50="","",IF(VLOOKUP($AD50,'RouteDetail&amp;ReductionPrioritySr'!$B$5:$AT$779,AJ$1,FALSE)="","",VLOOKUP($AD50,'RouteDetail&amp;ReductionPrioritySr'!$B$5:$AT$779,AJ$1,FALSE)))=0,"",IF($AD50="","",IF(VLOOKUP($AD50,'RouteDetail&amp;ReductionPrioritySr'!$B$5:$AT$779,AJ$1,FALSE)="","",VLOOKUP($AD50,'RouteDetail&amp;ReductionPrioritySr'!$B$5:$AT$779,AJ$1,FALSE))))</f>
        <v>15</v>
      </c>
      <c r="AK50" s="53">
        <f>IF(IF($AD50="","",IF(VLOOKUP($AD50,'RouteDetail&amp;ReductionPrioritySr'!$B$5:$AT$779,AK$1,FALSE)="","",VLOOKUP($AD50,'RouteDetail&amp;ReductionPrioritySr'!$B$5:$AT$779,AK$1,FALSE)))=0,"",IF($AD50="","",IF(VLOOKUP($AD50,'RouteDetail&amp;ReductionPrioritySr'!$B$5:$AT$779,AK$1,FALSE)="","",VLOOKUP($AD50,'RouteDetail&amp;ReductionPrioritySr'!$B$5:$AT$779,AK$1,FALSE))))</f>
        <v>30</v>
      </c>
      <c r="AL50" s="53">
        <f>IF(IF($AD50="","",IF(VLOOKUP($AD50,'RouteDetail&amp;ReductionPrioritySr'!$B$5:$AT$779,AL$1,FALSE)="","",VLOOKUP($AD50,'RouteDetail&amp;ReductionPrioritySr'!$B$5:$AT$779,AL$1,FALSE)))=0,"",IF($AD50="","",IF(VLOOKUP($AD50,'RouteDetail&amp;ReductionPrioritySr'!$B$5:$AT$779,AL$1,FALSE)="","",VLOOKUP($AD50,'RouteDetail&amp;ReductionPrioritySr'!$B$5:$AT$779,AL$1,FALSE))))</f>
        <v>30</v>
      </c>
      <c r="AM50" s="53">
        <f>IF(IF($AD50="","",IF(VLOOKUP($AD50,'RouteDetail&amp;ReductionPrioritySr'!$B$5:$AT$779,AM$1,FALSE)="","",VLOOKUP($AD50,'RouteDetail&amp;ReductionPrioritySr'!$B$5:$AT$779,AM$1,FALSE)))=0,"",IF($AD50="","",IF(VLOOKUP($AD50,'RouteDetail&amp;ReductionPrioritySr'!$B$5:$AT$779,AM$1,FALSE)="","",VLOOKUP($AD50,'RouteDetail&amp;ReductionPrioritySr'!$B$5:$AT$779,AM$1,FALSE))))</f>
        <v>30</v>
      </c>
      <c r="AN50" s="71" t="str">
        <f>IF(IF($AD50="","",IF(VLOOKUP($AD50,'RouteDetail&amp;ReductionPrioritySr'!$B$5:$AT$779,AN$1,FALSE)="","",VLOOKUP($AD50,'RouteDetail&amp;ReductionPrioritySr'!$B$5:$AT$779,AN$1,FALSE)))=0,"",IF($AD50="","",IF(VLOOKUP($AD50,'RouteDetail&amp;ReductionPrioritySr'!$B$5:$AT$779,AN$1,FALSE)="","",VLOOKUP($AD50,'RouteDetail&amp;ReductionPrioritySr'!$B$5:$AT$779,AN$1,FALSE))))</f>
        <v>Before 10:00 PM</v>
      </c>
      <c r="AO50" s="400" t="str">
        <f>IF(IF($AD50="","",IF(VLOOKUP($AD50,'RouteDetail&amp;ReductionPrioritySr'!$B$5:$AT$779,AO$1,FALSE)="","",VLOOKUP($AD50,'RouteDetail&amp;ReductionPrioritySr'!$B$5:$AT$779,AO$1,FALSE)))=0,"",IF($AD50="","",IF(VLOOKUP($AD50,'RouteDetail&amp;ReductionPrioritySr'!$B$5:$AT$779,AO$1,FALSE)="","",VLOOKUP($AD50,'RouteDetail&amp;ReductionPrioritySr'!$B$5:$AT$779,AO$1,FALSE))))</f>
        <v>In Issaquah, use Sound Transit Routes 554, 555, or 556.
Along Eastgate Way, use Route 221. 
Between Issaquah and Eastgate, Metro's Rideshare or VanPool programs may be an option.</v>
      </c>
    </row>
    <row r="51" spans="1:41" ht="15" customHeight="1" x14ac:dyDescent="0.25">
      <c r="A51">
        <v>42</v>
      </c>
      <c r="B51" s="110">
        <f>IF(HLOOKUP($C$3,'Corridor by Jurisdiction'!$A$1:$AP$113,A51,FALSE)="","",HLOOKUP($C$3,'Corridor by Jurisdiction'!$A$1:$AP$113,A51,FALSE))</f>
        <v>41</v>
      </c>
      <c r="C51" s="56" t="str">
        <f>IF($B51="","",IF(VLOOKUP($B51,CorridorSummarySource!$C$3:$Y$260,Corridor_Summary!C$1,FALSE)="","",VLOOKUP($B51,CorridorSummarySource!$C$3:$Y$260,Corridor_Summary!C$1,FALSE)))</f>
        <v>Issaquah</v>
      </c>
      <c r="D51" s="53" t="str">
        <f>IF($B51="","",IF(VLOOKUP($B51,CorridorSummarySource!$C$3:$Y$260,Corridor_Summary!D$1,FALSE)="","",VLOOKUP($B51,CorridorSummarySource!$C$3:$Y$260,Corridor_Summary!D$1,FALSE)))</f>
        <v>Overlake</v>
      </c>
      <c r="E51" s="53" t="str">
        <f>IF($B51="","",IF(VLOOKUP($B51,CorridorSummarySource!$C$3:$Y$260,Corridor_Summary!E$1,FALSE)="","",VLOOKUP($B51,CorridorSummarySource!$C$3:$Y$260,Corridor_Summary!E$1,FALSE)))</f>
        <v>Sammamish, Bear Creek</v>
      </c>
      <c r="F51" s="111">
        <f>IF($B51="","",IF(VLOOKUP($B51,CorridorSummarySource!$C$3:$Y$260,Corridor_Summary!F$1,FALSE)="","",VLOOKUP($B51,CorridorSummarySource!$C$3:$Y$260,Corridor_Summary!F$1,FALSE)))</f>
        <v>269</v>
      </c>
      <c r="G51" s="111">
        <f>IF($B51="","",IF(VLOOKUP($B51,CorridorSummarySource!$C$3:$Y$260,Corridor_Summary!G$1,FALSE)="","",VLOOKUP($B51,CorridorSummarySource!$C$3:$Y$260,Corridor_Summary!G$1,FALSE)))</f>
        <v>4</v>
      </c>
      <c r="H51" s="111">
        <f>IF($B51="","",IF(VLOOKUP($B51,CorridorSummarySource!$C$3:$Y$260,Corridor_Summary!H$1,FALSE)="","",VLOOKUP($B51,CorridorSummarySource!$C$3:$Y$260,Corridor_Summary!H$1,FALSE)))</f>
        <v>5</v>
      </c>
      <c r="I51" s="111">
        <f>IF($B51="","",IF(VLOOKUP($B51,CorridorSummarySource!$C$3:$Y$260,Corridor_Summary!I$1,FALSE)="","",VLOOKUP($B51,CorridorSummarySource!$C$3:$Y$260,Corridor_Summary!I$1,FALSE)))</f>
        <v>5</v>
      </c>
      <c r="J51" s="111">
        <f>IF($B51="","",IF(VLOOKUP($B51,CorridorSummarySource!$C$3:$Y$260,Corridor_Summary!J$1,FALSE)="","",VLOOKUP($B51,CorridorSummarySource!$C$3:$Y$260,Corridor_Summary!J$1,FALSE)))</f>
        <v>14</v>
      </c>
      <c r="K51" s="112" t="str">
        <f>IF($B51="","",IF(VLOOKUP($B51,CorridorSummarySource!$C$3:$Y$260,Corridor_Summary!K$1,FALSE)="","",VLOOKUP($B51,CorridorSummarySource!$C$3:$Y$260,Corridor_Summary!K$1,FALSE)))</f>
        <v/>
      </c>
      <c r="L51" t="str">
        <f>IF($B51="","",IF(VLOOKUP($B51,CorridorSummarySource!$C$3:$Y$260,Corridor_Summary!L$1,FALSE)="","",VLOOKUP($B51,CorridorSummarySource!$C$3:$Y$260,Corridor_Summary!L$1,FALSE)))</f>
        <v/>
      </c>
      <c r="M51" s="110">
        <f>IF($B51="","",IF(VLOOKUP($B51,CorridorSummarySource!$C$3:$Y$260,Corridor_Summary!M$1,FALSE)="","",VLOOKUP($B51,CorridorSummarySource!$C$3:$Y$260,Corridor_Summary!M$1,FALSE)))</f>
        <v>30</v>
      </c>
      <c r="N51" s="111">
        <f>IF($B51="","",IF(VLOOKUP($B51,CorridorSummarySource!$C$3:$Y$260,Corridor_Summary!N$1,FALSE)="","",VLOOKUP($B51,CorridorSummarySource!$C$3:$Y$260,Corridor_Summary!N$1,FALSE)))</f>
        <v>30</v>
      </c>
      <c r="O51" s="112">
        <f>IF($B51="","",IF(VLOOKUP($B51,CorridorSummarySource!$C$3:$Y$260,Corridor_Summary!O$1,FALSE)="","",VLOOKUP($B51,CorridorSummarySource!$C$3:$Y$260,Corridor_Summary!O$1,FALSE)))</f>
        <v>0</v>
      </c>
      <c r="P51" s="21" t="str">
        <f>IF($B51="","",IF(VLOOKUP($B51,CorridorSummarySource!$C$3:$Y$260,Corridor_Summary!P$1,FALSE)="","",VLOOKUP($B51,CorridorSummarySource!$C$3:$Y$260,Corridor_Summary!P$1,FALSE)))</f>
        <v/>
      </c>
      <c r="Q51" s="110">
        <f>IF($B51="","",IF(VLOOKUP($B51,CorridorSummarySource!$C$3:$Y$260,Corridor_Summary!Q$1,FALSE)="","",VLOOKUP($B51,CorridorSummarySource!$C$3:$Y$260,Corridor_Summary!Q$1,FALSE)))</f>
        <v>0</v>
      </c>
      <c r="R51" s="111">
        <f>IF($B51="","",IF(VLOOKUP($B51,CorridorSummarySource!$C$3:$Y$260,Corridor_Summary!R$1,FALSE)="","",VLOOKUP($B51,CorridorSummarySource!$C$3:$Y$260,Corridor_Summary!R$1,FALSE)))</f>
        <v>0</v>
      </c>
      <c r="S51" s="112">
        <f>IF($B51="","",IF(VLOOKUP($B51,CorridorSummarySource!$C$3:$Y$260,Corridor_Summary!S$1,FALSE)="","",VLOOKUP($B51,CorridorSummarySource!$C$3:$Y$260,Corridor_Summary!S$1,FALSE)))</f>
        <v>0</v>
      </c>
      <c r="T51" s="21" t="str">
        <f>IF($B51="","",IF(VLOOKUP($B51,CorridorSummarySource!$C$3:$Y$260,Corridor_Summary!T$1,FALSE)="","",VLOOKUP($B51,CorridorSummarySource!$C$3:$Y$260,Corridor_Summary!T$1,FALSE)))</f>
        <v/>
      </c>
      <c r="U51" s="125">
        <f>IF($B51="","",IF(VLOOKUP($B51,CorridorSummarySource!$C$3:$Y$260,Corridor_Summary!U$1,FALSE)="","",VLOOKUP($B51,CorridorSummarySource!$C$3:$Y$260,Corridor_Summary!U$1,FALSE)))</f>
        <v>30</v>
      </c>
      <c r="V51" s="126">
        <f>IF($B51="","",IF(VLOOKUP($B51,CorridorSummarySource!$C$3:$Y$260,Corridor_Summary!V$1,FALSE)="","",VLOOKUP($B51,CorridorSummarySource!$C$3:$Y$260,Corridor_Summary!V$1,FALSE)))</f>
        <v>30</v>
      </c>
      <c r="W51" s="126">
        <f>IF($B51="","",IF(VLOOKUP($B51,CorridorSummarySource!$C$3:$Y$260,Corridor_Summary!W$1,FALSE)="","",VLOOKUP($B51,CorridorSummarySource!$C$3:$Y$260,Corridor_Summary!W$1,FALSE)))</f>
        <v>0</v>
      </c>
      <c r="X51" s="112" t="str">
        <f>IF($B51="","",IF(VLOOKUP($B51,CorridorSummarySource!$C$3:$Y$260,Corridor_Summary!X$1,FALSE)="","",VLOOKUP($B51,CorridorSummarySource!$C$3:$Y$260,Corridor_Summary!X$1,FALSE)))</f>
        <v>Local</v>
      </c>
      <c r="Z51">
        <f>IF(B51="","",VLOOKUP($B51,'Corridors Over-Under'!$A$3:$D$115,Z$1,FALSE))</f>
        <v>0</v>
      </c>
      <c r="AA51">
        <f>IF(C51="","",VLOOKUP($B51,'Corridors Over-Under'!$A$3:$D$115,AA$1,FALSE))</f>
        <v>-3</v>
      </c>
      <c r="AB51">
        <f>IF(D51="","",VLOOKUP($B51,'Corridors Over-Under'!$A$3:$D$115,AB$1,FALSE))</f>
        <v>0</v>
      </c>
      <c r="AD51" s="172">
        <f>IF(F51="","",VLOOKUP(F51,'Corridor_MajorRoute&amp;RouteLookup'!$A$2:$B$113,2,FALSE))</f>
        <v>269</v>
      </c>
      <c r="AE51" s="348" t="str">
        <f>IF(IF($AD51="","",IF(VLOOKUP($AD51,'RouteDetail&amp;ReductionPrioritySr'!$B$5:$AT$779,AE$1,FALSE)="","",VLOOKUP($AD51,'RouteDetail&amp;ReductionPrioritySr'!$B$5:$AT$779,AE$1,FALSE)))=0,"",IF($AD51="","",IF(VLOOKUP($AD51,'RouteDetail&amp;ReductionPrioritySr'!$B$5:$AT$779,AE$1,FALSE)="","",VLOOKUP($AD51,'RouteDetail&amp;ReductionPrioritySr'!$B$5:$AT$779,AE$1,FALSE))))</f>
        <v>Revised</v>
      </c>
      <c r="AF51" s="53" t="str">
        <f>IF(IF($AD51="","",IF(VLOOKUP($AD51,'RouteDetail&amp;ReductionPrioritySr'!$B$5:$AT$779,AF$1,FALSE)="","",VLOOKUP($AD51,'RouteDetail&amp;ReductionPrioritySr'!$B$5:$AT$779,AF$1,FALSE)))=0,"",IF($AD51="","",IF(VLOOKUP($AD51,'RouteDetail&amp;ReductionPrioritySr'!$B$5:$AT$779,AF$1,FALSE)="","",VLOOKUP($AD51,'RouteDetail&amp;ReductionPrioritySr'!$B$5:$AT$779,AF$1,FALSE))))</f>
        <v>Low performing</v>
      </c>
      <c r="AG51" s="358">
        <f>IF(IF($AD51="","",IF(VLOOKUP($AD51,'RouteDetail&amp;ReductionPrioritySr'!$B$5:$AT$779,AG$1,FALSE)="","",VLOOKUP($AD51,'RouteDetail&amp;ReductionPrioritySr'!$B$5:$AT$779,AG$1,FALSE)))=0,"",IF($AD51="","",IF(VLOOKUP($AD51,'RouteDetail&amp;ReductionPrioritySr'!$B$5:$AT$779,AG$1,FALSE)="","",VLOOKUP($AD51,'RouteDetail&amp;ReductionPrioritySr'!$B$5:$AT$779,AG$1,FALSE))))</f>
        <v>42248</v>
      </c>
      <c r="AH51" s="400" t="str">
        <f>IF(IF($AD51="","",IF(VLOOKUP($AD51,'RouteDetail&amp;ReductionPrioritySr'!$B$5:$AT$779,AH$1,FALSE)="","",VLOOKUP($AD51,'RouteDetail&amp;ReductionPrioritySr'!$B$5:$AT$779,AH$1,FALSE)))=0,"",IF($AD51="","",IF(VLOOKUP($AD51,'RouteDetail&amp;ReductionPrioritySr'!$B$5:$AT$779,AH$1,FALSE)="","",VLOOKUP($AD51,'RouteDetail&amp;ReductionPrioritySr'!$B$5:$AT$779,AH$1,FALSE))))</f>
        <v>Eliminate reverse-peak service between Overlake and Issaquah in the morning and back in the afternoon.  
Reduce peak direction frequency.</v>
      </c>
      <c r="AI51" s="348" t="str">
        <f>IF(IF($AD51="","",IF(VLOOKUP($AD51,'RouteDetail&amp;ReductionPrioritySr'!$B$5:$AT$779,AI$1,FALSE)="","",VLOOKUP($AD51,'RouteDetail&amp;ReductionPrioritySr'!$B$5:$AT$779,AI$1,FALSE)))=0,"",IF($AD51="","",IF(VLOOKUP($AD51,'RouteDetail&amp;ReductionPrioritySr'!$B$5:$AT$779,AI$1,FALSE)="","",VLOOKUP($AD51,'RouteDetail&amp;ReductionPrioritySr'!$B$5:$AT$779,AI$1,FALSE))))</f>
        <v/>
      </c>
      <c r="AJ51" s="53" t="str">
        <f>IF(IF($AD51="","",IF(VLOOKUP($AD51,'RouteDetail&amp;ReductionPrioritySr'!$B$5:$AT$779,AJ$1,FALSE)="","",VLOOKUP($AD51,'RouteDetail&amp;ReductionPrioritySr'!$B$5:$AT$779,AJ$1,FALSE)))=0,"",IF($AD51="","",IF(VLOOKUP($AD51,'RouteDetail&amp;ReductionPrioritySr'!$B$5:$AT$779,AJ$1,FALSE)="","",VLOOKUP($AD51,'RouteDetail&amp;ReductionPrioritySr'!$B$5:$AT$779,AJ$1,FALSE))))</f>
        <v/>
      </c>
      <c r="AK51" s="53" t="str">
        <f>IF(IF($AD51="","",IF(VLOOKUP($AD51,'RouteDetail&amp;ReductionPrioritySr'!$B$5:$AT$779,AK$1,FALSE)="","",VLOOKUP($AD51,'RouteDetail&amp;ReductionPrioritySr'!$B$5:$AT$779,AK$1,FALSE)))=0,"",IF($AD51="","",IF(VLOOKUP($AD51,'RouteDetail&amp;ReductionPrioritySr'!$B$5:$AT$779,AK$1,FALSE)="","",VLOOKUP($AD51,'RouteDetail&amp;ReductionPrioritySr'!$B$5:$AT$779,AK$1,FALSE))))</f>
        <v/>
      </c>
      <c r="AL51" s="53" t="str">
        <f>IF(IF($AD51="","",IF(VLOOKUP($AD51,'RouteDetail&amp;ReductionPrioritySr'!$B$5:$AT$779,AL$1,FALSE)="","",VLOOKUP($AD51,'RouteDetail&amp;ReductionPrioritySr'!$B$5:$AT$779,AL$1,FALSE)))=0,"",IF($AD51="","",IF(VLOOKUP($AD51,'RouteDetail&amp;ReductionPrioritySr'!$B$5:$AT$779,AL$1,FALSE)="","",VLOOKUP($AD51,'RouteDetail&amp;ReductionPrioritySr'!$B$5:$AT$779,AL$1,FALSE))))</f>
        <v/>
      </c>
      <c r="AM51" s="53" t="str">
        <f>IF(IF($AD51="","",IF(VLOOKUP($AD51,'RouteDetail&amp;ReductionPrioritySr'!$B$5:$AT$779,AM$1,FALSE)="","",VLOOKUP($AD51,'RouteDetail&amp;ReductionPrioritySr'!$B$5:$AT$779,AM$1,FALSE)))=0,"",IF($AD51="","",IF(VLOOKUP($AD51,'RouteDetail&amp;ReductionPrioritySr'!$B$5:$AT$779,AM$1,FALSE)="","",VLOOKUP($AD51,'RouteDetail&amp;ReductionPrioritySr'!$B$5:$AT$779,AM$1,FALSE))))</f>
        <v/>
      </c>
      <c r="AN51" s="71" t="str">
        <f>IF(IF($AD51="","",IF(VLOOKUP($AD51,'RouteDetail&amp;ReductionPrioritySr'!$B$5:$AT$779,AN$1,FALSE)="","",VLOOKUP($AD51,'RouteDetail&amp;ReductionPrioritySr'!$B$5:$AT$779,AN$1,FALSE)))=0,"",IF($AD51="","",IF(VLOOKUP($AD51,'RouteDetail&amp;ReductionPrioritySr'!$B$5:$AT$779,AN$1,FALSE)="","",VLOOKUP($AD51,'RouteDetail&amp;ReductionPrioritySr'!$B$5:$AT$779,AN$1,FALSE))))</f>
        <v/>
      </c>
      <c r="AO51" s="400" t="str">
        <f>IF(IF($AD51="","",IF(VLOOKUP($AD51,'RouteDetail&amp;ReductionPrioritySr'!$B$5:$AT$779,AO$1,FALSE)="","",VLOOKUP($AD51,'RouteDetail&amp;ReductionPrioritySr'!$B$5:$AT$779,AO$1,FALSE)))=0,"",IF($AD51="","",IF(VLOOKUP($AD51,'RouteDetail&amp;ReductionPrioritySr'!$B$5:$AT$779,AO$1,FALSE)="","",VLOOKUP($AD51,'RouteDetail&amp;ReductionPrioritySr'!$B$5:$AT$779,AO$1,FALSE))))</f>
        <v>Between Southeast Redmond and Issaquah Highlands, use routes 216 or 219.</v>
      </c>
    </row>
    <row r="52" spans="1:41" ht="15" customHeight="1" x14ac:dyDescent="0.25">
      <c r="A52">
        <v>43</v>
      </c>
      <c r="B52" s="110">
        <f>IF(HLOOKUP($C$3,'Corridor by Jurisdiction'!$A$1:$AP$113,A52,FALSE)="","",HLOOKUP($C$3,'Corridor by Jurisdiction'!$A$1:$AP$113,A52,FALSE))</f>
        <v>42</v>
      </c>
      <c r="C52" s="56" t="str">
        <f>IF($B52="","",IF(VLOOKUP($B52,CorridorSummarySource!$C$3:$Y$260,Corridor_Summary!C$1,FALSE)="","",VLOOKUP($B52,CorridorSummarySource!$C$3:$Y$260,Corridor_Summary!C$1,FALSE)))</f>
        <v>Issaquah</v>
      </c>
      <c r="D52" s="53" t="str">
        <f>IF($B52="","",IF(VLOOKUP($B52,CorridorSummarySource!$C$3:$Y$260,Corridor_Summary!D$1,FALSE)="","",VLOOKUP($B52,CorridorSummarySource!$C$3:$Y$260,Corridor_Summary!D$1,FALSE)))</f>
        <v>North Bend</v>
      </c>
      <c r="E52" s="53" t="str">
        <f>IF($B52="","",IF(VLOOKUP($B52,CorridorSummarySource!$C$3:$Y$260,Corridor_Summary!E$1,FALSE)="","",VLOOKUP($B52,CorridorSummarySource!$C$3:$Y$260,Corridor_Summary!E$1,FALSE)))</f>
        <v>Fall City, Snoqualmie</v>
      </c>
      <c r="F52" s="111">
        <f>IF($B52="","",IF(VLOOKUP($B52,CorridorSummarySource!$C$3:$Y$260,Corridor_Summary!F$1,FALSE)="","",VLOOKUP($B52,CorridorSummarySource!$C$3:$Y$260,Corridor_Summary!F$1,FALSE)))</f>
        <v>209</v>
      </c>
      <c r="G52" s="111">
        <f>IF($B52="","",IF(VLOOKUP($B52,CorridorSummarySource!$C$3:$Y$260,Corridor_Summary!G$1,FALSE)="","",VLOOKUP($B52,CorridorSummarySource!$C$3:$Y$260,Corridor_Summary!G$1,FALSE)))</f>
        <v>0</v>
      </c>
      <c r="H52" s="111">
        <f>IF($B52="","",IF(VLOOKUP($B52,CorridorSummarySource!$C$3:$Y$260,Corridor_Summary!H$1,FALSE)="","",VLOOKUP($B52,CorridorSummarySource!$C$3:$Y$260,Corridor_Summary!H$1,FALSE)))</f>
        <v>0</v>
      </c>
      <c r="I52" s="111">
        <f>IF($B52="","",IF(VLOOKUP($B52,CorridorSummarySource!$C$3:$Y$260,Corridor_Summary!I$1,FALSE)="","",VLOOKUP($B52,CorridorSummarySource!$C$3:$Y$260,Corridor_Summary!I$1,FALSE)))</f>
        <v>5</v>
      </c>
      <c r="J52" s="111">
        <f>IF($B52="","",IF(VLOOKUP($B52,CorridorSummarySource!$C$3:$Y$260,Corridor_Summary!J$1,FALSE)="","",VLOOKUP($B52,CorridorSummarySource!$C$3:$Y$260,Corridor_Summary!J$1,FALSE)))</f>
        <v>5</v>
      </c>
      <c r="K52" s="112" t="str">
        <f>IF($B52="","",IF(VLOOKUP($B52,CorridorSummarySource!$C$3:$Y$260,Corridor_Summary!K$1,FALSE)="","",VLOOKUP($B52,CorridorSummarySource!$C$3:$Y$260,Corridor_Summary!K$1,FALSE)))</f>
        <v/>
      </c>
      <c r="L52" t="str">
        <f>IF($B52="","",IF(VLOOKUP($B52,CorridorSummarySource!$C$3:$Y$260,Corridor_Summary!L$1,FALSE)="","",VLOOKUP($B52,CorridorSummarySource!$C$3:$Y$260,Corridor_Summary!L$1,FALSE)))</f>
        <v/>
      </c>
      <c r="M52" s="110">
        <f>IF($B52="","",IF(VLOOKUP($B52,CorridorSummarySource!$C$3:$Y$260,Corridor_Summary!M$1,FALSE)="","",VLOOKUP($B52,CorridorSummarySource!$C$3:$Y$260,Corridor_Summary!M$1,FALSE)))</f>
        <v>60</v>
      </c>
      <c r="N52" s="111">
        <f>IF($B52="","",IF(VLOOKUP($B52,CorridorSummarySource!$C$3:$Y$260,Corridor_Summary!N$1,FALSE)="","",VLOOKUP($B52,CorridorSummarySource!$C$3:$Y$260,Corridor_Summary!N$1,FALSE)))</f>
        <v>60</v>
      </c>
      <c r="O52" s="112">
        <f>IF($B52="","",IF(VLOOKUP($B52,CorridorSummarySource!$C$3:$Y$260,Corridor_Summary!O$1,FALSE)="","",VLOOKUP($B52,CorridorSummarySource!$C$3:$Y$260,Corridor_Summary!O$1,FALSE)))</f>
        <v>0</v>
      </c>
      <c r="P52" s="21" t="str">
        <f>IF($B52="","",IF(VLOOKUP($B52,CorridorSummarySource!$C$3:$Y$260,Corridor_Summary!P$1,FALSE)="","",VLOOKUP($B52,CorridorSummarySource!$C$3:$Y$260,Corridor_Summary!P$1,FALSE)))</f>
        <v/>
      </c>
      <c r="Q52" s="110">
        <f>IF($B52="","",IF(VLOOKUP($B52,CorridorSummarySource!$C$3:$Y$260,Corridor_Summary!Q$1,FALSE)="","",VLOOKUP($B52,CorridorSummarySource!$C$3:$Y$260,Corridor_Summary!Q$1,FALSE)))</f>
        <v>0</v>
      </c>
      <c r="R52" s="111">
        <f>IF($B52="","",IF(VLOOKUP($B52,CorridorSummarySource!$C$3:$Y$260,Corridor_Summary!R$1,FALSE)="","",VLOOKUP($B52,CorridorSummarySource!$C$3:$Y$260,Corridor_Summary!R$1,FALSE)))</f>
        <v>0</v>
      </c>
      <c r="S52" s="112">
        <f>IF($B52="","",IF(VLOOKUP($B52,CorridorSummarySource!$C$3:$Y$260,Corridor_Summary!S$1,FALSE)="","",VLOOKUP($B52,CorridorSummarySource!$C$3:$Y$260,Corridor_Summary!S$1,FALSE)))</f>
        <v>0</v>
      </c>
      <c r="T52" s="21" t="str">
        <f>IF($B52="","",IF(VLOOKUP($B52,CorridorSummarySource!$C$3:$Y$260,Corridor_Summary!T$1,FALSE)="","",VLOOKUP($B52,CorridorSummarySource!$C$3:$Y$260,Corridor_Summary!T$1,FALSE)))</f>
        <v/>
      </c>
      <c r="U52" s="125">
        <f>IF($B52="","",IF(VLOOKUP($B52,CorridorSummarySource!$C$3:$Y$260,Corridor_Summary!U$1,FALSE)="","",VLOOKUP($B52,CorridorSummarySource!$C$3:$Y$260,Corridor_Summary!U$1,FALSE)))</f>
        <v>60</v>
      </c>
      <c r="V52" s="126">
        <f>IF($B52="","",IF(VLOOKUP($B52,CorridorSummarySource!$C$3:$Y$260,Corridor_Summary!V$1,FALSE)="","",VLOOKUP($B52,CorridorSummarySource!$C$3:$Y$260,Corridor_Summary!V$1,FALSE)))</f>
        <v>60</v>
      </c>
      <c r="W52" s="126">
        <f>IF($B52="","",IF(VLOOKUP($B52,CorridorSummarySource!$C$3:$Y$260,Corridor_Summary!W$1,FALSE)="","",VLOOKUP($B52,CorridorSummarySource!$C$3:$Y$260,Corridor_Summary!W$1,FALSE)))</f>
        <v>0</v>
      </c>
      <c r="X52" s="112" t="str">
        <f>IF($B52="","",IF(VLOOKUP($B52,CorridorSummarySource!$C$3:$Y$260,Corridor_Summary!X$1,FALSE)="","",VLOOKUP($B52,CorridorSummarySource!$C$3:$Y$260,Corridor_Summary!X$1,FALSE)))</f>
        <v>Hourly</v>
      </c>
      <c r="Z52">
        <f>IF(B52="","",VLOOKUP($B52,'Corridors Over-Under'!$A$3:$D$115,Z$1,FALSE))</f>
        <v>0</v>
      </c>
      <c r="AA52">
        <f>IF(C52="","",VLOOKUP($B52,'Corridors Over-Under'!$A$3:$D$115,AA$1,FALSE))</f>
        <v>0</v>
      </c>
      <c r="AB52">
        <f>IF(D52="","",VLOOKUP($B52,'Corridors Over-Under'!$A$3:$D$115,AB$1,FALSE))</f>
        <v>0</v>
      </c>
      <c r="AD52" s="172">
        <f>IF(F52="","",VLOOKUP(F52,'Corridor_MajorRoute&amp;RouteLookup'!$A$2:$B$113,2,FALSE))</f>
        <v>209</v>
      </c>
      <c r="AE52" s="348" t="str">
        <f>IF(IF($AD52="","",IF(VLOOKUP($AD52,'RouteDetail&amp;ReductionPrioritySr'!$B$5:$AT$779,AE$1,FALSE)="","",VLOOKUP($AD52,'RouteDetail&amp;ReductionPrioritySr'!$B$5:$AT$779,AE$1,FALSE)))=0,"",IF($AD52="","",IF(VLOOKUP($AD52,'RouteDetail&amp;ReductionPrioritySr'!$B$5:$AT$779,AE$1,FALSE)="","",VLOOKUP($AD52,'RouteDetail&amp;ReductionPrioritySr'!$B$5:$AT$779,AE$1,FALSE))))</f>
        <v>Deleted</v>
      </c>
      <c r="AF52" s="53" t="str">
        <f>IF(IF($AD52="","",IF(VLOOKUP($AD52,'RouteDetail&amp;ReductionPrioritySr'!$B$5:$AT$779,AF$1,FALSE)="","",VLOOKUP($AD52,'RouteDetail&amp;ReductionPrioritySr'!$B$5:$AT$779,AF$1,FALSE)))=0,"",IF($AD52="","",IF(VLOOKUP($AD52,'RouteDetail&amp;ReductionPrioritySr'!$B$5:$AT$779,AF$1,FALSE)="","",VLOOKUP($AD52,'RouteDetail&amp;ReductionPrioritySr'!$B$5:$AT$779,AF$1,FALSE))))</f>
        <v>Lowest performing</v>
      </c>
      <c r="AG52" s="358">
        <f>IF(IF($AD52="","",IF(VLOOKUP($AD52,'RouteDetail&amp;ReductionPrioritySr'!$B$5:$AT$779,AG$1,FALSE)="","",VLOOKUP($AD52,'RouteDetail&amp;ReductionPrioritySr'!$B$5:$AT$779,AG$1,FALSE)))=0,"",IF($AD52="","",IF(VLOOKUP($AD52,'RouteDetail&amp;ReductionPrioritySr'!$B$5:$AT$779,AG$1,FALSE)="","",VLOOKUP($AD52,'RouteDetail&amp;ReductionPrioritySr'!$B$5:$AT$779,AG$1,FALSE))))</f>
        <v>41883</v>
      </c>
      <c r="AH52" s="400" t="str">
        <f>IF(IF($AD52="","",IF(VLOOKUP($AD52,'RouteDetail&amp;ReductionPrioritySr'!$B$5:$AT$779,AH$1,FALSE)="","",VLOOKUP($AD52,'RouteDetail&amp;ReductionPrioritySr'!$B$5:$AT$779,AH$1,FALSE)))=0,"",IF($AD52="","",IF(VLOOKUP($AD52,'RouteDetail&amp;ReductionPrioritySr'!$B$5:$AT$779,AH$1,FALSE)="","",VLOOKUP($AD52,'RouteDetail&amp;ReductionPrioritySr'!$B$5:$AT$779,AH$1,FALSE))))</f>
        <v>Delete</v>
      </c>
      <c r="AI52" s="348" t="str">
        <f>IF(IF($AD52="","",IF(VLOOKUP($AD52,'RouteDetail&amp;ReductionPrioritySr'!$B$5:$AT$779,AI$1,FALSE)="","",VLOOKUP($AD52,'RouteDetail&amp;ReductionPrioritySr'!$B$5:$AT$779,AI$1,FALSE)))=0,"",IF($AD52="","",IF(VLOOKUP($AD52,'RouteDetail&amp;ReductionPrioritySr'!$B$5:$AT$779,AI$1,FALSE)="","",VLOOKUP($AD52,'RouteDetail&amp;ReductionPrioritySr'!$B$5:$AT$779,AI$1,FALSE))))</f>
        <v/>
      </c>
      <c r="AJ52" s="53" t="str">
        <f>IF(IF($AD52="","",IF(VLOOKUP($AD52,'RouteDetail&amp;ReductionPrioritySr'!$B$5:$AT$779,AJ$1,FALSE)="","",VLOOKUP($AD52,'RouteDetail&amp;ReductionPrioritySr'!$B$5:$AT$779,AJ$1,FALSE)))=0,"",IF($AD52="","",IF(VLOOKUP($AD52,'RouteDetail&amp;ReductionPrioritySr'!$B$5:$AT$779,AJ$1,FALSE)="","",VLOOKUP($AD52,'RouteDetail&amp;ReductionPrioritySr'!$B$5:$AT$779,AJ$1,FALSE))))</f>
        <v/>
      </c>
      <c r="AK52" s="53" t="str">
        <f>IF(IF($AD52="","",IF(VLOOKUP($AD52,'RouteDetail&amp;ReductionPrioritySr'!$B$5:$AT$779,AK$1,FALSE)="","",VLOOKUP($AD52,'RouteDetail&amp;ReductionPrioritySr'!$B$5:$AT$779,AK$1,FALSE)))=0,"",IF($AD52="","",IF(VLOOKUP($AD52,'RouteDetail&amp;ReductionPrioritySr'!$B$5:$AT$779,AK$1,FALSE)="","",VLOOKUP($AD52,'RouteDetail&amp;ReductionPrioritySr'!$B$5:$AT$779,AK$1,FALSE))))</f>
        <v/>
      </c>
      <c r="AL52" s="53" t="str">
        <f>IF(IF($AD52="","",IF(VLOOKUP($AD52,'RouteDetail&amp;ReductionPrioritySr'!$B$5:$AT$779,AL$1,FALSE)="","",VLOOKUP($AD52,'RouteDetail&amp;ReductionPrioritySr'!$B$5:$AT$779,AL$1,FALSE)))=0,"",IF($AD52="","",IF(VLOOKUP($AD52,'RouteDetail&amp;ReductionPrioritySr'!$B$5:$AT$779,AL$1,FALSE)="","",VLOOKUP($AD52,'RouteDetail&amp;ReductionPrioritySr'!$B$5:$AT$779,AL$1,FALSE))))</f>
        <v/>
      </c>
      <c r="AM52" s="53" t="str">
        <f>IF(IF($AD52="","",IF(VLOOKUP($AD52,'RouteDetail&amp;ReductionPrioritySr'!$B$5:$AT$779,AM$1,FALSE)="","",VLOOKUP($AD52,'RouteDetail&amp;ReductionPrioritySr'!$B$5:$AT$779,AM$1,FALSE)))=0,"",IF($AD52="","",IF(VLOOKUP($AD52,'RouteDetail&amp;ReductionPrioritySr'!$B$5:$AT$779,AM$1,FALSE)="","",VLOOKUP($AD52,'RouteDetail&amp;ReductionPrioritySr'!$B$5:$AT$779,AM$1,FALSE))))</f>
        <v/>
      </c>
      <c r="AN52" s="71" t="str">
        <f>IF(IF($AD52="","",IF(VLOOKUP($AD52,'RouteDetail&amp;ReductionPrioritySr'!$B$5:$AT$779,AN$1,FALSE)="","",VLOOKUP($AD52,'RouteDetail&amp;ReductionPrioritySr'!$B$5:$AT$779,AN$1,FALSE)))=0,"",IF($AD52="","",IF(VLOOKUP($AD52,'RouteDetail&amp;ReductionPrioritySr'!$B$5:$AT$779,AN$1,FALSE)="","",VLOOKUP($AD52,'RouteDetail&amp;ReductionPrioritySr'!$B$5:$AT$779,AN$1,FALSE))))</f>
        <v/>
      </c>
      <c r="AO52" s="400" t="str">
        <f>IF(IF($AD52="","",IF(VLOOKUP($AD52,'RouteDetail&amp;ReductionPrioritySr'!$B$5:$AT$779,AO$1,FALSE)="","",VLOOKUP($AD52,'RouteDetail&amp;ReductionPrioritySr'!$B$5:$AT$779,AO$1,FALSE)))=0,"",IF($AD52="","",IF(VLOOKUP($AD52,'RouteDetail&amp;ReductionPrioritySr'!$B$5:$AT$779,AO$1,FALSE)="","",VLOOKUP($AD52,'RouteDetail&amp;ReductionPrioritySr'!$B$5:$AT$779,AO$1,FALSE))))</f>
        <v>Along Railroad Avenue, between Snoqualmie Parkway and the Factory Stores, use revised Route 208.
West of Snoqualmie Parkway, use the Valley Shuttle.</v>
      </c>
    </row>
    <row r="53" spans="1:41" ht="15" customHeight="1" x14ac:dyDescent="0.25">
      <c r="A53">
        <v>44</v>
      </c>
      <c r="B53" s="110">
        <f>IF(HLOOKUP($C$3,'Corridor by Jurisdiction'!$A$1:$AP$113,A53,FALSE)="","",HLOOKUP($C$3,'Corridor by Jurisdiction'!$A$1:$AP$113,A53,FALSE))</f>
        <v>43</v>
      </c>
      <c r="C53" s="56" t="str">
        <f>IF($B53="","",IF(VLOOKUP($B53,CorridorSummarySource!$C$3:$Y$260,Corridor_Summary!C$1,FALSE)="","",VLOOKUP($B53,CorridorSummarySource!$C$3:$Y$260,Corridor_Summary!C$1,FALSE)))</f>
        <v>Kenmore</v>
      </c>
      <c r="D53" s="53" t="str">
        <f>IF($B53="","",IF(VLOOKUP($B53,CorridorSummarySource!$C$3:$Y$260,Corridor_Summary!D$1,FALSE)="","",VLOOKUP($B53,CorridorSummarySource!$C$3:$Y$260,Corridor_Summary!D$1,FALSE)))</f>
        <v>Kirkland</v>
      </c>
      <c r="E53" s="53" t="str">
        <f>IF($B53="","",IF(VLOOKUP($B53,CorridorSummarySource!$C$3:$Y$260,Corridor_Summary!E$1,FALSE)="","",VLOOKUP($B53,CorridorSummarySource!$C$3:$Y$260,Corridor_Summary!E$1,FALSE)))</f>
        <v>Juanita</v>
      </c>
      <c r="F53" s="111">
        <f>IF($B53="","",IF(VLOOKUP($B53,CorridorSummarySource!$C$3:$Y$260,Corridor_Summary!F$1,FALSE)="","",VLOOKUP($B53,CorridorSummarySource!$C$3:$Y$260,Corridor_Summary!F$1,FALSE)))</f>
        <v>234</v>
      </c>
      <c r="G53" s="111">
        <f>IF($B53="","",IF(VLOOKUP($B53,CorridorSummarySource!$C$3:$Y$260,Corridor_Summary!G$1,FALSE)="","",VLOOKUP($B53,CorridorSummarySource!$C$3:$Y$260,Corridor_Summary!G$1,FALSE)))</f>
        <v>4</v>
      </c>
      <c r="H53" s="111">
        <f>IF($B53="","",IF(VLOOKUP($B53,CorridorSummarySource!$C$3:$Y$260,Corridor_Summary!H$1,FALSE)="","",VLOOKUP($B53,CorridorSummarySource!$C$3:$Y$260,Corridor_Summary!H$1,FALSE)))</f>
        <v>0</v>
      </c>
      <c r="I53" s="111">
        <f>IF($B53="","",IF(VLOOKUP($B53,CorridorSummarySource!$C$3:$Y$260,Corridor_Summary!I$1,FALSE)="","",VLOOKUP($B53,CorridorSummarySource!$C$3:$Y$260,Corridor_Summary!I$1,FALSE)))</f>
        <v>5</v>
      </c>
      <c r="J53" s="111">
        <f>IF($B53="","",IF(VLOOKUP($B53,CorridorSummarySource!$C$3:$Y$260,Corridor_Summary!J$1,FALSE)="","",VLOOKUP($B53,CorridorSummarySource!$C$3:$Y$260,Corridor_Summary!J$1,FALSE)))</f>
        <v>9</v>
      </c>
      <c r="K53" s="112" t="str">
        <f>IF($B53="","",IF(VLOOKUP($B53,CorridorSummarySource!$C$3:$Y$260,Corridor_Summary!K$1,FALSE)="","",VLOOKUP($B53,CorridorSummarySource!$C$3:$Y$260,Corridor_Summary!K$1,FALSE)))</f>
        <v/>
      </c>
      <c r="L53" t="str">
        <f>IF($B53="","",IF(VLOOKUP($B53,CorridorSummarySource!$C$3:$Y$260,Corridor_Summary!L$1,FALSE)="","",VLOOKUP($B53,CorridorSummarySource!$C$3:$Y$260,Corridor_Summary!L$1,FALSE)))</f>
        <v/>
      </c>
      <c r="M53" s="110">
        <f>IF($B53="","",IF(VLOOKUP($B53,CorridorSummarySource!$C$3:$Y$260,Corridor_Summary!M$1,FALSE)="","",VLOOKUP($B53,CorridorSummarySource!$C$3:$Y$260,Corridor_Summary!M$1,FALSE)))</f>
        <v>60</v>
      </c>
      <c r="N53" s="111">
        <f>IF($B53="","",IF(VLOOKUP($B53,CorridorSummarySource!$C$3:$Y$260,Corridor_Summary!N$1,FALSE)="","",VLOOKUP($B53,CorridorSummarySource!$C$3:$Y$260,Corridor_Summary!N$1,FALSE)))</f>
        <v>60</v>
      </c>
      <c r="O53" s="112">
        <f>IF($B53="","",IF(VLOOKUP($B53,CorridorSummarySource!$C$3:$Y$260,Corridor_Summary!O$1,FALSE)="","",VLOOKUP($B53,CorridorSummarySource!$C$3:$Y$260,Corridor_Summary!O$1,FALSE)))</f>
        <v>0</v>
      </c>
      <c r="P53" s="21" t="str">
        <f>IF($B53="","",IF(VLOOKUP($B53,CorridorSummarySource!$C$3:$Y$260,Corridor_Summary!P$1,FALSE)="","",VLOOKUP($B53,CorridorSummarySource!$C$3:$Y$260,Corridor_Summary!P$1,FALSE)))</f>
        <v/>
      </c>
      <c r="Q53" s="110">
        <f>IF($B53="","",IF(VLOOKUP($B53,CorridorSummarySource!$C$3:$Y$260,Corridor_Summary!Q$1,FALSE)="","",VLOOKUP($B53,CorridorSummarySource!$C$3:$Y$260,Corridor_Summary!Q$1,FALSE)))</f>
        <v>0</v>
      </c>
      <c r="R53" s="111">
        <f>IF($B53="","",IF(VLOOKUP($B53,CorridorSummarySource!$C$3:$Y$260,Corridor_Summary!R$1,FALSE)="","",VLOOKUP($B53,CorridorSummarySource!$C$3:$Y$260,Corridor_Summary!R$1,FALSE)))</f>
        <v>0</v>
      </c>
      <c r="S53" s="112">
        <f>IF($B53="","",IF(VLOOKUP($B53,CorridorSummarySource!$C$3:$Y$260,Corridor_Summary!S$1,FALSE)="","",VLOOKUP($B53,CorridorSummarySource!$C$3:$Y$260,Corridor_Summary!S$1,FALSE)))</f>
        <v>0</v>
      </c>
      <c r="T53" s="21" t="str">
        <f>IF($B53="","",IF(VLOOKUP($B53,CorridorSummarySource!$C$3:$Y$260,Corridor_Summary!T$1,FALSE)="","",VLOOKUP($B53,CorridorSummarySource!$C$3:$Y$260,Corridor_Summary!T$1,FALSE)))</f>
        <v/>
      </c>
      <c r="U53" s="125">
        <f>IF($B53="","",IF(VLOOKUP($B53,CorridorSummarySource!$C$3:$Y$260,Corridor_Summary!U$1,FALSE)="","",VLOOKUP($B53,CorridorSummarySource!$C$3:$Y$260,Corridor_Summary!U$1,FALSE)))</f>
        <v>60</v>
      </c>
      <c r="V53" s="126">
        <f>IF($B53="","",IF(VLOOKUP($B53,CorridorSummarySource!$C$3:$Y$260,Corridor_Summary!V$1,FALSE)="","",VLOOKUP($B53,CorridorSummarySource!$C$3:$Y$260,Corridor_Summary!V$1,FALSE)))</f>
        <v>60</v>
      </c>
      <c r="W53" s="126">
        <f>IF($B53="","",IF(VLOOKUP($B53,CorridorSummarySource!$C$3:$Y$260,Corridor_Summary!W$1,FALSE)="","",VLOOKUP($B53,CorridorSummarySource!$C$3:$Y$260,Corridor_Summary!W$1,FALSE)))</f>
        <v>0</v>
      </c>
      <c r="X53" s="112" t="str">
        <f>IF($B53="","",IF(VLOOKUP($B53,CorridorSummarySource!$C$3:$Y$260,Corridor_Summary!X$1,FALSE)="","",VLOOKUP($B53,CorridorSummarySource!$C$3:$Y$260,Corridor_Summary!X$1,FALSE)))</f>
        <v>Hourly</v>
      </c>
      <c r="Z53">
        <f>IF(B53="","",VLOOKUP($B53,'Corridors Over-Under'!$A$3:$D$115,Z$1,FALSE))</f>
        <v>2</v>
      </c>
      <c r="AA53">
        <f>IF(C53="","",VLOOKUP($B53,'Corridors Over-Under'!$A$3:$D$115,AA$1,FALSE))</f>
        <v>2</v>
      </c>
      <c r="AB53">
        <f>IF(D53="","",VLOOKUP($B53,'Corridors Over-Under'!$A$3:$D$115,AB$1,FALSE))</f>
        <v>1</v>
      </c>
      <c r="AD53" s="172">
        <f>IF(F53="","",VLOOKUP(F53,'Corridor_MajorRoute&amp;RouteLookup'!$A$2:$B$113,2,FALSE))</f>
        <v>234</v>
      </c>
      <c r="AE53" s="348" t="str">
        <f>IF(IF($AD53="","",IF(VLOOKUP($AD53,'RouteDetail&amp;ReductionPrioritySr'!$B$5:$AT$779,AE$1,FALSE)="","",VLOOKUP($AD53,'RouteDetail&amp;ReductionPrioritySr'!$B$5:$AT$779,AE$1,FALSE)))=0,"",IF($AD53="","",IF(VLOOKUP($AD53,'RouteDetail&amp;ReductionPrioritySr'!$B$5:$AT$779,AE$1,FALSE)="","",VLOOKUP($AD53,'RouteDetail&amp;ReductionPrioritySr'!$B$5:$AT$779,AE$1,FALSE))))</f>
        <v>Revised</v>
      </c>
      <c r="AF53" s="53" t="str">
        <f>IF(IF($AD53="","",IF(VLOOKUP($AD53,'RouteDetail&amp;ReductionPrioritySr'!$B$5:$AT$779,AF$1,FALSE)="","",VLOOKUP($AD53,'RouteDetail&amp;ReductionPrioritySr'!$B$5:$AT$779,AF$1,FALSE)))=0,"",IF($AD53="","",IF(VLOOKUP($AD53,'RouteDetail&amp;ReductionPrioritySr'!$B$5:$AT$779,AF$1,FALSE)="","",VLOOKUP($AD53,'RouteDetail&amp;ReductionPrioritySr'!$B$5:$AT$779,AF$1,FALSE))))</f>
        <v>Restructure</v>
      </c>
      <c r="AG53" s="358">
        <f>IF(IF($AD53="","",IF(VLOOKUP($AD53,'RouteDetail&amp;ReductionPrioritySr'!$B$5:$AT$779,AG$1,FALSE)="","",VLOOKUP($AD53,'RouteDetail&amp;ReductionPrioritySr'!$B$5:$AT$779,AG$1,FALSE)))=0,"",IF($AD53="","",IF(VLOOKUP($AD53,'RouteDetail&amp;ReductionPrioritySr'!$B$5:$AT$779,AG$1,FALSE)="","",VLOOKUP($AD53,'RouteDetail&amp;ReductionPrioritySr'!$B$5:$AT$779,AG$1,FALSE))))</f>
        <v>42036</v>
      </c>
      <c r="AH53" s="400" t="str">
        <f>IF(IF($AD53="","",IF(VLOOKUP($AD53,'RouteDetail&amp;ReductionPrioritySr'!$B$5:$AT$779,AH$1,FALSE)="","",VLOOKUP($AD53,'RouteDetail&amp;ReductionPrioritySr'!$B$5:$AT$779,AH$1,FALSE)))=0,"",IF($AD53="","",IF(VLOOKUP($AD53,'RouteDetail&amp;ReductionPrioritySr'!$B$5:$AT$779,AH$1,FALSE)="","",VLOOKUP($AD53,'RouteDetail&amp;ReductionPrioritySr'!$B$5:$AT$779,AH$1,FALSE))))</f>
        <v>Revise routing east of 100th Avenue NE to serve Totem Lake Transit Center, Redmond Transit Center and Education Hill. 
Operate service less often during the midday.
End service earlier.</v>
      </c>
      <c r="AI53" s="348">
        <f>IF(IF($AD53="","",IF(VLOOKUP($AD53,'RouteDetail&amp;ReductionPrioritySr'!$B$5:$AT$779,AI$1,FALSE)="","",VLOOKUP($AD53,'RouteDetail&amp;ReductionPrioritySr'!$B$5:$AT$779,AI$1,FALSE)))=0,"",IF($AD53="","",IF(VLOOKUP($AD53,'RouteDetail&amp;ReductionPrioritySr'!$B$5:$AT$779,AI$1,FALSE)="","",VLOOKUP($AD53,'RouteDetail&amp;ReductionPrioritySr'!$B$5:$AT$779,AI$1,FALSE))))</f>
        <v>30</v>
      </c>
      <c r="AJ53" s="53">
        <f>IF(IF($AD53="","",IF(VLOOKUP($AD53,'RouteDetail&amp;ReductionPrioritySr'!$B$5:$AT$779,AJ$1,FALSE)="","",VLOOKUP($AD53,'RouteDetail&amp;ReductionPrioritySr'!$B$5:$AT$779,AJ$1,FALSE)))=0,"",IF($AD53="","",IF(VLOOKUP($AD53,'RouteDetail&amp;ReductionPrioritySr'!$B$5:$AT$779,AJ$1,FALSE)="","",VLOOKUP($AD53,'RouteDetail&amp;ReductionPrioritySr'!$B$5:$AT$779,AJ$1,FALSE))))</f>
        <v>60</v>
      </c>
      <c r="AK53" s="53" t="str">
        <f>IF(IF($AD53="","",IF(VLOOKUP($AD53,'RouteDetail&amp;ReductionPrioritySr'!$B$5:$AT$779,AK$1,FALSE)="","",VLOOKUP($AD53,'RouteDetail&amp;ReductionPrioritySr'!$B$5:$AT$779,AK$1,FALSE)))=0,"",IF($AD53="","",IF(VLOOKUP($AD53,'RouteDetail&amp;ReductionPrioritySr'!$B$5:$AT$779,AK$1,FALSE)="","",VLOOKUP($AD53,'RouteDetail&amp;ReductionPrioritySr'!$B$5:$AT$779,AK$1,FALSE))))</f>
        <v>-</v>
      </c>
      <c r="AL53" s="53">
        <f>IF(IF($AD53="","",IF(VLOOKUP($AD53,'RouteDetail&amp;ReductionPrioritySr'!$B$5:$AT$779,AL$1,FALSE)="","",VLOOKUP($AD53,'RouteDetail&amp;ReductionPrioritySr'!$B$5:$AT$779,AL$1,FALSE)))=0,"",IF($AD53="","",IF(VLOOKUP($AD53,'RouteDetail&amp;ReductionPrioritySr'!$B$5:$AT$779,AL$1,FALSE)="","",VLOOKUP($AD53,'RouteDetail&amp;ReductionPrioritySr'!$B$5:$AT$779,AL$1,FALSE))))</f>
        <v>60</v>
      </c>
      <c r="AM53" s="53">
        <f>IF(IF($AD53="","",IF(VLOOKUP($AD53,'RouteDetail&amp;ReductionPrioritySr'!$B$5:$AT$779,AM$1,FALSE)="","",VLOOKUP($AD53,'RouteDetail&amp;ReductionPrioritySr'!$B$5:$AT$779,AM$1,FALSE)))=0,"",IF($AD53="","",IF(VLOOKUP($AD53,'RouteDetail&amp;ReductionPrioritySr'!$B$5:$AT$779,AM$1,FALSE)="","",VLOOKUP($AD53,'RouteDetail&amp;ReductionPrioritySr'!$B$5:$AT$779,AM$1,FALSE))))</f>
        <v>60</v>
      </c>
      <c r="AN53" s="71" t="str">
        <f>IF(IF($AD53="","",IF(VLOOKUP($AD53,'RouteDetail&amp;ReductionPrioritySr'!$B$5:$AT$779,AN$1,FALSE)="","",VLOOKUP($AD53,'RouteDetail&amp;ReductionPrioritySr'!$B$5:$AT$779,AN$1,FALSE)))=0,"",IF($AD53="","",IF(VLOOKUP($AD53,'RouteDetail&amp;ReductionPrioritySr'!$B$5:$AT$779,AN$1,FALSE)="","",VLOOKUP($AD53,'RouteDetail&amp;ReductionPrioritySr'!$B$5:$AT$779,AN$1,FALSE))))</f>
        <v>Before 7:00 PM</v>
      </c>
      <c r="AO53" s="400" t="str">
        <f>IF(IF($AD53="","",IF(VLOOKUP($AD53,'RouteDetail&amp;ReductionPrioritySr'!$B$5:$AT$779,AO$1,FALSE)="","",VLOOKUP($AD53,'RouteDetail&amp;ReductionPrioritySr'!$B$5:$AT$779,AO$1,FALSE)))=0,"",IF($AD53="","",IF(VLOOKUP($AD53,'RouteDetail&amp;ReductionPrioritySr'!$B$5:$AT$779,AO$1,FALSE)="","",VLOOKUP($AD53,'RouteDetail&amp;ReductionPrioritySr'!$B$5:$AT$779,AO$1,FALSE))))</f>
        <v>Between Juanita and Kirkland Transit Center, use Route 255.
Between Kirkland Transit Center and Bellevue Transit Center, use revised Route 235.</v>
      </c>
    </row>
    <row r="54" spans="1:41" ht="15" customHeight="1" x14ac:dyDescent="0.25">
      <c r="A54">
        <v>45</v>
      </c>
      <c r="B54" s="110">
        <f>IF(HLOOKUP($C$3,'Corridor by Jurisdiction'!$A$1:$AP$113,A54,FALSE)="","",HLOOKUP($C$3,'Corridor by Jurisdiction'!$A$1:$AP$113,A54,FALSE))</f>
        <v>44</v>
      </c>
      <c r="C54" s="56" t="str">
        <f>IF($B54="","",IF(VLOOKUP($B54,CorridorSummarySource!$C$3:$Y$260,Corridor_Summary!C$1,FALSE)="","",VLOOKUP($B54,CorridorSummarySource!$C$3:$Y$260,Corridor_Summary!C$1,FALSE)))</f>
        <v>Kenmore</v>
      </c>
      <c r="D54" s="53" t="str">
        <f>IF($B54="","",IF(VLOOKUP($B54,CorridorSummarySource!$C$3:$Y$260,Corridor_Summary!D$1,FALSE)="","",VLOOKUP($B54,CorridorSummarySource!$C$3:$Y$260,Corridor_Summary!D$1,FALSE)))</f>
        <v>Shoreline</v>
      </c>
      <c r="E54" s="53" t="str">
        <f>IF($B54="","",IF(VLOOKUP($B54,CorridorSummarySource!$C$3:$Y$260,Corridor_Summary!E$1,FALSE)="","",VLOOKUP($B54,CorridorSummarySource!$C$3:$Y$260,Corridor_Summary!E$1,FALSE)))</f>
        <v>Lake Forest Park, Aurora Village TC</v>
      </c>
      <c r="F54" s="111">
        <f>IF($B54="","",IF(VLOOKUP($B54,CorridorSummarySource!$C$3:$Y$260,Corridor_Summary!F$1,FALSE)="","",VLOOKUP($B54,CorridorSummarySource!$C$3:$Y$260,Corridor_Summary!F$1,FALSE)))</f>
        <v>331</v>
      </c>
      <c r="G54" s="111">
        <f>IF($B54="","",IF(VLOOKUP($B54,CorridorSummarySource!$C$3:$Y$260,Corridor_Summary!G$1,FALSE)="","",VLOOKUP($B54,CorridorSummarySource!$C$3:$Y$260,Corridor_Summary!G$1,FALSE)))</f>
        <v>4</v>
      </c>
      <c r="H54" s="111">
        <f>IF($B54="","",IF(VLOOKUP($B54,CorridorSummarySource!$C$3:$Y$260,Corridor_Summary!H$1,FALSE)="","",VLOOKUP($B54,CorridorSummarySource!$C$3:$Y$260,Corridor_Summary!H$1,FALSE)))</f>
        <v>0</v>
      </c>
      <c r="I54" s="111">
        <f>IF($B54="","",IF(VLOOKUP($B54,CorridorSummarySource!$C$3:$Y$260,Corridor_Summary!I$1,FALSE)="","",VLOOKUP($B54,CorridorSummarySource!$C$3:$Y$260,Corridor_Summary!I$1,FALSE)))</f>
        <v>5</v>
      </c>
      <c r="J54" s="111">
        <f>IF($B54="","",IF(VLOOKUP($B54,CorridorSummarySource!$C$3:$Y$260,Corridor_Summary!J$1,FALSE)="","",VLOOKUP($B54,CorridorSummarySource!$C$3:$Y$260,Corridor_Summary!J$1,FALSE)))</f>
        <v>9</v>
      </c>
      <c r="K54" s="112" t="str">
        <f>IF($B54="","",IF(VLOOKUP($B54,CorridorSummarySource!$C$3:$Y$260,Corridor_Summary!K$1,FALSE)="","",VLOOKUP($B54,CorridorSummarySource!$C$3:$Y$260,Corridor_Summary!K$1,FALSE)))</f>
        <v/>
      </c>
      <c r="L54" t="str">
        <f>IF($B54="","",IF(VLOOKUP($B54,CorridorSummarySource!$C$3:$Y$260,Corridor_Summary!L$1,FALSE)="","",VLOOKUP($B54,CorridorSummarySource!$C$3:$Y$260,Corridor_Summary!L$1,FALSE)))</f>
        <v/>
      </c>
      <c r="M54" s="110">
        <f>IF($B54="","",IF(VLOOKUP($B54,CorridorSummarySource!$C$3:$Y$260,Corridor_Summary!M$1,FALSE)="","",VLOOKUP($B54,CorridorSummarySource!$C$3:$Y$260,Corridor_Summary!M$1,FALSE)))</f>
        <v>60</v>
      </c>
      <c r="N54" s="111">
        <f>IF($B54="","",IF(VLOOKUP($B54,CorridorSummarySource!$C$3:$Y$260,Corridor_Summary!N$1,FALSE)="","",VLOOKUP($B54,CorridorSummarySource!$C$3:$Y$260,Corridor_Summary!N$1,FALSE)))</f>
        <v>60</v>
      </c>
      <c r="O54" s="112">
        <f>IF($B54="","",IF(VLOOKUP($B54,CorridorSummarySource!$C$3:$Y$260,Corridor_Summary!O$1,FALSE)="","",VLOOKUP($B54,CorridorSummarySource!$C$3:$Y$260,Corridor_Summary!O$1,FALSE)))</f>
        <v>0</v>
      </c>
      <c r="P54" s="21" t="str">
        <f>IF($B54="","",IF(VLOOKUP($B54,CorridorSummarySource!$C$3:$Y$260,Corridor_Summary!P$1,FALSE)="","",VLOOKUP($B54,CorridorSummarySource!$C$3:$Y$260,Corridor_Summary!P$1,FALSE)))</f>
        <v/>
      </c>
      <c r="Q54" s="110">
        <f>IF($B54="","",IF(VLOOKUP($B54,CorridorSummarySource!$C$3:$Y$260,Corridor_Summary!Q$1,FALSE)="","",VLOOKUP($B54,CorridorSummarySource!$C$3:$Y$260,Corridor_Summary!Q$1,FALSE)))</f>
        <v>1</v>
      </c>
      <c r="R54" s="111">
        <f>IF($B54="","",IF(VLOOKUP($B54,CorridorSummarySource!$C$3:$Y$260,Corridor_Summary!R$1,FALSE)="","",VLOOKUP($B54,CorridorSummarySource!$C$3:$Y$260,Corridor_Summary!R$1,FALSE)))</f>
        <v>1</v>
      </c>
      <c r="S54" s="112">
        <f>IF($B54="","",IF(VLOOKUP($B54,CorridorSummarySource!$C$3:$Y$260,Corridor_Summary!S$1,FALSE)="","",VLOOKUP($B54,CorridorSummarySource!$C$3:$Y$260,Corridor_Summary!S$1,FALSE)))</f>
        <v>0</v>
      </c>
      <c r="T54" s="21" t="str">
        <f>IF($B54="","",IF(VLOOKUP($B54,CorridorSummarySource!$C$3:$Y$260,Corridor_Summary!T$1,FALSE)="","",VLOOKUP($B54,CorridorSummarySource!$C$3:$Y$260,Corridor_Summary!T$1,FALSE)))</f>
        <v/>
      </c>
      <c r="U54" s="125">
        <f>IF($B54="","",IF(VLOOKUP($B54,CorridorSummarySource!$C$3:$Y$260,Corridor_Summary!U$1,FALSE)="","",VLOOKUP($B54,CorridorSummarySource!$C$3:$Y$260,Corridor_Summary!U$1,FALSE)))</f>
        <v>30</v>
      </c>
      <c r="V54" s="126">
        <f>IF($B54="","",IF(VLOOKUP($B54,CorridorSummarySource!$C$3:$Y$260,Corridor_Summary!V$1,FALSE)="","",VLOOKUP($B54,CorridorSummarySource!$C$3:$Y$260,Corridor_Summary!V$1,FALSE)))</f>
        <v>30</v>
      </c>
      <c r="W54" s="126">
        <f>IF($B54="","",IF(VLOOKUP($B54,CorridorSummarySource!$C$3:$Y$260,Corridor_Summary!W$1,FALSE)="","",VLOOKUP($B54,CorridorSummarySource!$C$3:$Y$260,Corridor_Summary!W$1,FALSE)))</f>
        <v>0</v>
      </c>
      <c r="X54" s="112" t="str">
        <f>IF($B54="","",IF(VLOOKUP($B54,CorridorSummarySource!$C$3:$Y$260,Corridor_Summary!X$1,FALSE)="","",VLOOKUP($B54,CorridorSummarySource!$C$3:$Y$260,Corridor_Summary!X$1,FALSE)))</f>
        <v>Local</v>
      </c>
      <c r="Z54">
        <f>IF(B54="","",VLOOKUP($B54,'Corridors Over-Under'!$A$3:$D$115,Z$1,FALSE))</f>
        <v>0</v>
      </c>
      <c r="AA54">
        <f>IF(C54="","",VLOOKUP($B54,'Corridors Over-Under'!$A$3:$D$115,AA$1,FALSE))</f>
        <v>0</v>
      </c>
      <c r="AB54">
        <f>IF(D54="","",VLOOKUP($B54,'Corridors Over-Under'!$A$3:$D$115,AB$1,FALSE))</f>
        <v>1</v>
      </c>
      <c r="AD54" s="172">
        <f>IF(F54="","",VLOOKUP(F54,'Corridor_MajorRoute&amp;RouteLookup'!$A$2:$B$113,2,FALSE))</f>
        <v>331</v>
      </c>
      <c r="AE54" s="348" t="str">
        <f>IF(IF($AD54="","",IF(VLOOKUP($AD54,'RouteDetail&amp;ReductionPrioritySr'!$B$5:$AT$779,AE$1,FALSE)="","",VLOOKUP($AD54,'RouteDetail&amp;ReductionPrioritySr'!$B$5:$AT$779,AE$1,FALSE)))=0,"",IF($AD54="","",IF(VLOOKUP($AD54,'RouteDetail&amp;ReductionPrioritySr'!$B$5:$AT$779,AE$1,FALSE)="","",VLOOKUP($AD54,'RouteDetail&amp;ReductionPrioritySr'!$B$5:$AT$779,AE$1,FALSE))))</f>
        <v>Revised</v>
      </c>
      <c r="AF54" s="53" t="str">
        <f>IF(IF($AD54="","",IF(VLOOKUP($AD54,'RouteDetail&amp;ReductionPrioritySr'!$B$5:$AT$779,AF$1,FALSE)="","",VLOOKUP($AD54,'RouteDetail&amp;ReductionPrioritySr'!$B$5:$AT$779,AF$1,FALSE)))=0,"",IF($AD54="","",IF(VLOOKUP($AD54,'RouteDetail&amp;ReductionPrioritySr'!$B$5:$AT$779,AF$1,FALSE)="","",VLOOKUP($AD54,'RouteDetail&amp;ReductionPrioritySr'!$B$5:$AT$779,AF$1,FALSE))))</f>
        <v>Low performing</v>
      </c>
      <c r="AG54" s="358">
        <f>IF(IF($AD54="","",IF(VLOOKUP($AD54,'RouteDetail&amp;ReductionPrioritySr'!$B$5:$AT$779,AG$1,FALSE)="","",VLOOKUP($AD54,'RouteDetail&amp;ReductionPrioritySr'!$B$5:$AT$779,AG$1,FALSE)))=0,"",IF($AD54="","",IF(VLOOKUP($AD54,'RouteDetail&amp;ReductionPrioritySr'!$B$5:$AT$779,AG$1,FALSE)="","",VLOOKUP($AD54,'RouteDetail&amp;ReductionPrioritySr'!$B$5:$AT$779,AG$1,FALSE))))</f>
        <v>41883</v>
      </c>
      <c r="AH54" s="400" t="str">
        <f>IF(IF($AD54="","",IF(VLOOKUP($AD54,'RouteDetail&amp;ReductionPrioritySr'!$B$5:$AT$779,AH$1,FALSE)="","",VLOOKUP($AD54,'RouteDetail&amp;ReductionPrioritySr'!$B$5:$AT$779,AH$1,FALSE)))=0,"",IF($AD54="","",IF(VLOOKUP($AD54,'RouteDetail&amp;ReductionPrioritySr'!$B$5:$AT$779,AH$1,FALSE)="","",VLOOKUP($AD54,'RouteDetail&amp;ReductionPrioritySr'!$B$5:$AT$779,AH$1,FALSE))))</f>
        <v>End service earlier.</v>
      </c>
      <c r="AI54" s="348">
        <f>IF(IF($AD54="","",IF(VLOOKUP($AD54,'RouteDetail&amp;ReductionPrioritySr'!$B$5:$AT$779,AI$1,FALSE)="","",VLOOKUP($AD54,'RouteDetail&amp;ReductionPrioritySr'!$B$5:$AT$779,AI$1,FALSE)))=0,"",IF($AD54="","",IF(VLOOKUP($AD54,'RouteDetail&amp;ReductionPrioritySr'!$B$5:$AT$779,AI$1,FALSE)="","",VLOOKUP($AD54,'RouteDetail&amp;ReductionPrioritySr'!$B$5:$AT$779,AI$1,FALSE))))</f>
        <v>30</v>
      </c>
      <c r="AJ54" s="53">
        <f>IF(IF($AD54="","",IF(VLOOKUP($AD54,'RouteDetail&amp;ReductionPrioritySr'!$B$5:$AT$779,AJ$1,FALSE)="","",VLOOKUP($AD54,'RouteDetail&amp;ReductionPrioritySr'!$B$5:$AT$779,AJ$1,FALSE)))=0,"",IF($AD54="","",IF(VLOOKUP($AD54,'RouteDetail&amp;ReductionPrioritySr'!$B$5:$AT$779,AJ$1,FALSE)="","",VLOOKUP($AD54,'RouteDetail&amp;ReductionPrioritySr'!$B$5:$AT$779,AJ$1,FALSE))))</f>
        <v>30</v>
      </c>
      <c r="AK54" s="53" t="str">
        <f>IF(IF($AD54="","",IF(VLOOKUP($AD54,'RouteDetail&amp;ReductionPrioritySr'!$B$5:$AT$779,AK$1,FALSE)="","",VLOOKUP($AD54,'RouteDetail&amp;ReductionPrioritySr'!$B$5:$AT$779,AK$1,FALSE)))=0,"",IF($AD54="","",IF(VLOOKUP($AD54,'RouteDetail&amp;ReductionPrioritySr'!$B$5:$AT$779,AK$1,FALSE)="","",VLOOKUP($AD54,'RouteDetail&amp;ReductionPrioritySr'!$B$5:$AT$779,AK$1,FALSE))))</f>
        <v>-</v>
      </c>
      <c r="AL54" s="53">
        <f>IF(IF($AD54="","",IF(VLOOKUP($AD54,'RouteDetail&amp;ReductionPrioritySr'!$B$5:$AT$779,AL$1,FALSE)="","",VLOOKUP($AD54,'RouteDetail&amp;ReductionPrioritySr'!$B$5:$AT$779,AL$1,FALSE)))=0,"",IF($AD54="","",IF(VLOOKUP($AD54,'RouteDetail&amp;ReductionPrioritySr'!$B$5:$AT$779,AL$1,FALSE)="","",VLOOKUP($AD54,'RouteDetail&amp;ReductionPrioritySr'!$B$5:$AT$779,AL$1,FALSE))))</f>
        <v>30</v>
      </c>
      <c r="AM54" s="53">
        <f>IF(IF($AD54="","",IF(VLOOKUP($AD54,'RouteDetail&amp;ReductionPrioritySr'!$B$5:$AT$779,AM$1,FALSE)="","",VLOOKUP($AD54,'RouteDetail&amp;ReductionPrioritySr'!$B$5:$AT$779,AM$1,FALSE)))=0,"",IF($AD54="","",IF(VLOOKUP($AD54,'RouteDetail&amp;ReductionPrioritySr'!$B$5:$AT$779,AM$1,FALSE)="","",VLOOKUP($AD54,'RouteDetail&amp;ReductionPrioritySr'!$B$5:$AT$779,AM$1,FALSE))))</f>
        <v>60</v>
      </c>
      <c r="AN54" s="71" t="str">
        <f>IF(IF($AD54="","",IF(VLOOKUP($AD54,'RouteDetail&amp;ReductionPrioritySr'!$B$5:$AT$779,AN$1,FALSE)="","",VLOOKUP($AD54,'RouteDetail&amp;ReductionPrioritySr'!$B$5:$AT$779,AN$1,FALSE)))=0,"",IF($AD54="","",IF(VLOOKUP($AD54,'RouteDetail&amp;ReductionPrioritySr'!$B$5:$AT$779,AN$1,FALSE)="","",VLOOKUP($AD54,'RouteDetail&amp;ReductionPrioritySr'!$B$5:$AT$779,AN$1,FALSE))))</f>
        <v>Before 7:00 PM</v>
      </c>
      <c r="AO54" s="400" t="str">
        <f>IF(IF($AD54="","",IF(VLOOKUP($AD54,'RouteDetail&amp;ReductionPrioritySr'!$B$5:$AT$779,AO$1,FALSE)="","",VLOOKUP($AD54,'RouteDetail&amp;ReductionPrioritySr'!$B$5:$AT$779,AO$1,FALSE)))=0,"",IF($AD54="","",IF(VLOOKUP($AD54,'RouteDetail&amp;ReductionPrioritySr'!$B$5:$AT$779,AO$1,FALSE)="","",VLOOKUP($AD54,'RouteDetail&amp;ReductionPrioritySr'!$B$5:$AT$779,AO$1,FALSE))))</f>
        <v xml:space="preserve">After 7:00 PM, use the following services to make connections at Northgate Transit Center:
At Shoreline Community College use Route 345.
At Aurora Village Transit Center, use Route 346.
In Mountlake Terrace, use Route 347.
In Kenmore and Lake Forest Park, use Sound Transit Route 522 to routes 41 or 75. 
</v>
      </c>
    </row>
    <row r="55" spans="1:41" ht="15" customHeight="1" x14ac:dyDescent="0.25">
      <c r="A55">
        <v>46</v>
      </c>
      <c r="B55" s="110">
        <f>IF(HLOOKUP($C$3,'Corridor by Jurisdiction'!$A$1:$AP$113,A55,FALSE)="","",HLOOKUP($C$3,'Corridor by Jurisdiction'!$A$1:$AP$113,A55,FALSE))</f>
        <v>45</v>
      </c>
      <c r="C55" s="56" t="str">
        <f>IF($B55="","",IF(VLOOKUP($B55,CorridorSummarySource!$C$3:$Y$260,Corridor_Summary!C$1,FALSE)="","",VLOOKUP($B55,CorridorSummarySource!$C$3:$Y$260,Corridor_Summary!C$1,FALSE)))</f>
        <v>Kenmore</v>
      </c>
      <c r="D55" s="53" t="str">
        <f>IF($B55="","",IF(VLOOKUP($B55,CorridorSummarySource!$C$3:$Y$260,Corridor_Summary!D$1,FALSE)="","",VLOOKUP($B55,CorridorSummarySource!$C$3:$Y$260,Corridor_Summary!D$1,FALSE)))</f>
        <v>U. District</v>
      </c>
      <c r="E55" s="53" t="str">
        <f>IF($B55="","",IF(VLOOKUP($B55,CorridorSummarySource!$C$3:$Y$260,Corridor_Summary!E$1,FALSE)="","",VLOOKUP($B55,CorridorSummarySource!$C$3:$Y$260,Corridor_Summary!E$1,FALSE)))</f>
        <v>Lake Forest Park, Lake City</v>
      </c>
      <c r="F55" s="111" t="str">
        <f>IF($B55="","",IF(VLOOKUP($B55,CorridorSummarySource!$C$3:$Y$260,Corridor_Summary!F$1,FALSE)="","",VLOOKUP($B55,CorridorSummarySource!$C$3:$Y$260,Corridor_Summary!F$1,FALSE)))</f>
        <v>372EX</v>
      </c>
      <c r="G55" s="111">
        <f>IF($B55="","",IF(VLOOKUP($B55,CorridorSummarySource!$C$3:$Y$260,Corridor_Summary!G$1,FALSE)="","",VLOOKUP($B55,CorridorSummarySource!$C$3:$Y$260,Corridor_Summary!G$1,FALSE)))</f>
        <v>10</v>
      </c>
      <c r="H55" s="111">
        <f>IF($B55="","",IF(VLOOKUP($B55,CorridorSummarySource!$C$3:$Y$260,Corridor_Summary!H$1,FALSE)="","",VLOOKUP($B55,CorridorSummarySource!$C$3:$Y$260,Corridor_Summary!H$1,FALSE)))</f>
        <v>5</v>
      </c>
      <c r="I55" s="111">
        <f>IF($B55="","",IF(VLOOKUP($B55,CorridorSummarySource!$C$3:$Y$260,Corridor_Summary!I$1,FALSE)="","",VLOOKUP($B55,CorridorSummarySource!$C$3:$Y$260,Corridor_Summary!I$1,FALSE)))</f>
        <v>5</v>
      </c>
      <c r="J55" s="111">
        <f>IF($B55="","",IF(VLOOKUP($B55,CorridorSummarySource!$C$3:$Y$260,Corridor_Summary!J$1,FALSE)="","",VLOOKUP($B55,CorridorSummarySource!$C$3:$Y$260,Corridor_Summary!J$1,FALSE)))</f>
        <v>20</v>
      </c>
      <c r="K55" s="112" t="str">
        <f>IF($B55="","",IF(VLOOKUP($B55,CorridorSummarySource!$C$3:$Y$260,Corridor_Summary!K$1,FALSE)="","",VLOOKUP($B55,CorridorSummarySource!$C$3:$Y$260,Corridor_Summary!K$1,FALSE)))</f>
        <v/>
      </c>
      <c r="L55" t="str">
        <f>IF($B55="","",IF(VLOOKUP($B55,CorridorSummarySource!$C$3:$Y$260,Corridor_Summary!L$1,FALSE)="","",VLOOKUP($B55,CorridorSummarySource!$C$3:$Y$260,Corridor_Summary!L$1,FALSE)))</f>
        <v/>
      </c>
      <c r="M55" s="110">
        <f>IF($B55="","",IF(VLOOKUP($B55,CorridorSummarySource!$C$3:$Y$260,Corridor_Summary!M$1,FALSE)="","",VLOOKUP($B55,CorridorSummarySource!$C$3:$Y$260,Corridor_Summary!M$1,FALSE)))</f>
        <v>15</v>
      </c>
      <c r="N55" s="111">
        <f>IF($B55="","",IF(VLOOKUP($B55,CorridorSummarySource!$C$3:$Y$260,Corridor_Summary!N$1,FALSE)="","",VLOOKUP($B55,CorridorSummarySource!$C$3:$Y$260,Corridor_Summary!N$1,FALSE)))</f>
        <v>30</v>
      </c>
      <c r="O55" s="112">
        <f>IF($B55="","",IF(VLOOKUP($B55,CorridorSummarySource!$C$3:$Y$260,Corridor_Summary!O$1,FALSE)="","",VLOOKUP($B55,CorridorSummarySource!$C$3:$Y$260,Corridor_Summary!O$1,FALSE)))</f>
        <v>30</v>
      </c>
      <c r="P55" s="21" t="str">
        <f>IF($B55="","",IF(VLOOKUP($B55,CorridorSummarySource!$C$3:$Y$260,Corridor_Summary!P$1,FALSE)="","",VLOOKUP($B55,CorridorSummarySource!$C$3:$Y$260,Corridor_Summary!P$1,FALSE)))</f>
        <v/>
      </c>
      <c r="Q55" s="110">
        <f>IF($B55="","",IF(VLOOKUP($B55,CorridorSummarySource!$C$3:$Y$260,Corridor_Summary!Q$1,FALSE)="","",VLOOKUP($B55,CorridorSummarySource!$C$3:$Y$260,Corridor_Summary!Q$1,FALSE)))</f>
        <v>1</v>
      </c>
      <c r="R55" s="111">
        <f>IF($B55="","",IF(VLOOKUP($B55,CorridorSummarySource!$C$3:$Y$260,Corridor_Summary!R$1,FALSE)="","",VLOOKUP($B55,CorridorSummarySource!$C$3:$Y$260,Corridor_Summary!R$1,FALSE)))</f>
        <v>1</v>
      </c>
      <c r="S55" s="112">
        <f>IF($B55="","",IF(VLOOKUP($B55,CorridorSummarySource!$C$3:$Y$260,Corridor_Summary!S$1,FALSE)="","",VLOOKUP($B55,CorridorSummarySource!$C$3:$Y$260,Corridor_Summary!S$1,FALSE)))</f>
        <v>0</v>
      </c>
      <c r="T55" s="21" t="str">
        <f>IF($B55="","",IF(VLOOKUP($B55,CorridorSummarySource!$C$3:$Y$260,Corridor_Summary!T$1,FALSE)="","",VLOOKUP($B55,CorridorSummarySource!$C$3:$Y$260,Corridor_Summary!T$1,FALSE)))</f>
        <v/>
      </c>
      <c r="U55" s="125" t="str">
        <f>IF($B55="","",IF(VLOOKUP($B55,CorridorSummarySource!$C$3:$Y$260,Corridor_Summary!U$1,FALSE)="","",VLOOKUP($B55,CorridorSummarySource!$C$3:$Y$260,Corridor_Summary!U$1,FALSE)))</f>
        <v>&lt; 15</v>
      </c>
      <c r="V55" s="126">
        <f>IF($B55="","",IF(VLOOKUP($B55,CorridorSummarySource!$C$3:$Y$260,Corridor_Summary!V$1,FALSE)="","",VLOOKUP($B55,CorridorSummarySource!$C$3:$Y$260,Corridor_Summary!V$1,FALSE)))</f>
        <v>15</v>
      </c>
      <c r="W55" s="126">
        <f>IF($B55="","",IF(VLOOKUP($B55,CorridorSummarySource!$C$3:$Y$260,Corridor_Summary!W$1,FALSE)="","",VLOOKUP($B55,CorridorSummarySource!$C$3:$Y$260,Corridor_Summary!W$1,FALSE)))</f>
        <v>30</v>
      </c>
      <c r="X55" s="112" t="str">
        <f>IF($B55="","",IF(VLOOKUP($B55,CorridorSummarySource!$C$3:$Y$260,Corridor_Summary!X$1,FALSE)="","",VLOOKUP($B55,CorridorSummarySource!$C$3:$Y$260,Corridor_Summary!X$1,FALSE)))</f>
        <v>Very Frequent</v>
      </c>
      <c r="Z55">
        <f>IF(B55="","",VLOOKUP($B55,'Corridors Over-Under'!$A$3:$D$115,Z$1,FALSE))</f>
        <v>0</v>
      </c>
      <c r="AA55">
        <f>IF(C55="","",VLOOKUP($B55,'Corridors Over-Under'!$A$3:$D$115,AA$1,FALSE))</f>
        <v>-1</v>
      </c>
      <c r="AB55">
        <f>IF(D55="","",VLOOKUP($B55,'Corridors Over-Under'!$A$3:$D$115,AB$1,FALSE))</f>
        <v>-2</v>
      </c>
      <c r="AD55" s="172" t="str">
        <f>IF(F55="","",VLOOKUP(F55,'Corridor_MajorRoute&amp;RouteLookup'!$A$2:$B$113,2,FALSE))</f>
        <v>372EX</v>
      </c>
      <c r="AE55" s="348" t="str">
        <f>IF(IF($AD55="","",IF(VLOOKUP($AD55,'RouteDetail&amp;ReductionPrioritySr'!$B$5:$AT$779,AE$1,FALSE)="","",VLOOKUP($AD55,'RouteDetail&amp;ReductionPrioritySr'!$B$5:$AT$779,AE$1,FALSE)))=0,"",IF($AD55="","",IF(VLOOKUP($AD55,'RouteDetail&amp;ReductionPrioritySr'!$B$5:$AT$779,AE$1,FALSE)="","",VLOOKUP($AD55,'RouteDetail&amp;ReductionPrioritySr'!$B$5:$AT$779,AE$1,FALSE))))</f>
        <v>Revised</v>
      </c>
      <c r="AF55" s="53" t="str">
        <f>IF(IF($AD55="","",IF(VLOOKUP($AD55,'RouteDetail&amp;ReductionPrioritySr'!$B$5:$AT$779,AF$1,FALSE)="","",VLOOKUP($AD55,'RouteDetail&amp;ReductionPrioritySr'!$B$5:$AT$779,AF$1,FALSE)))=0,"",IF($AD55="","",IF(VLOOKUP($AD55,'RouteDetail&amp;ReductionPrioritySr'!$B$5:$AT$779,AF$1,FALSE)="","",VLOOKUP($AD55,'RouteDetail&amp;ReductionPrioritySr'!$B$5:$AT$779,AF$1,FALSE))))</f>
        <v>Restructure</v>
      </c>
      <c r="AG55" s="358">
        <f>IF(IF($AD55="","",IF(VLOOKUP($AD55,'RouteDetail&amp;ReductionPrioritySr'!$B$5:$AT$779,AG$1,FALSE)="","",VLOOKUP($AD55,'RouteDetail&amp;ReductionPrioritySr'!$B$5:$AT$779,AG$1,FALSE)))=0,"",IF($AD55="","",IF(VLOOKUP($AD55,'RouteDetail&amp;ReductionPrioritySr'!$B$5:$AT$779,AG$1,FALSE)="","",VLOOKUP($AD55,'RouteDetail&amp;ReductionPrioritySr'!$B$5:$AT$779,AG$1,FALSE))))</f>
        <v>42156</v>
      </c>
      <c r="AH55" s="400" t="str">
        <f>IF(IF($AD55="","",IF(VLOOKUP($AD55,'RouteDetail&amp;ReductionPrioritySr'!$B$5:$AT$779,AH$1,FALSE)="","",VLOOKUP($AD55,'RouteDetail&amp;ReductionPrioritySr'!$B$5:$AT$779,AH$1,FALSE)))=0,"",IF($AD55="","",IF(VLOOKUP($AD55,'RouteDetail&amp;ReductionPrioritySr'!$B$5:$AT$779,AH$1,FALSE)="","",VLOOKUP($AD55,'RouteDetail&amp;ReductionPrioritySr'!$B$5:$AT$779,AH$1,FALSE))))</f>
        <v>Eliminate the part of the route east of the UW Bothell Campus.
Operate the part of the route between Lake City and the UW Bothell Campus on weekdays only. 
Operate service more often during after 7:00 PM and on weekends since Route 72 would no longer operate.</v>
      </c>
      <c r="AI55" s="348" t="str">
        <f>IF(IF($AD55="","",IF(VLOOKUP($AD55,'RouteDetail&amp;ReductionPrioritySr'!$B$5:$AT$779,AI$1,FALSE)="","",VLOOKUP($AD55,'RouteDetail&amp;ReductionPrioritySr'!$B$5:$AT$779,AI$1,FALSE)))=0,"",IF($AD55="","",IF(VLOOKUP($AD55,'RouteDetail&amp;ReductionPrioritySr'!$B$5:$AT$779,AI$1,FALSE)="","",VLOOKUP($AD55,'RouteDetail&amp;ReductionPrioritySr'!$B$5:$AT$779,AI$1,FALSE))))</f>
        <v>6-30</v>
      </c>
      <c r="AJ55" s="53">
        <f>IF(IF($AD55="","",IF(VLOOKUP($AD55,'RouteDetail&amp;ReductionPrioritySr'!$B$5:$AT$779,AJ$1,FALSE)="","",VLOOKUP($AD55,'RouteDetail&amp;ReductionPrioritySr'!$B$5:$AT$779,AJ$1,FALSE)))=0,"",IF($AD55="","",IF(VLOOKUP($AD55,'RouteDetail&amp;ReductionPrioritySr'!$B$5:$AT$779,AJ$1,FALSE)="","",VLOOKUP($AD55,'RouteDetail&amp;ReductionPrioritySr'!$B$5:$AT$779,AJ$1,FALSE))))</f>
        <v>30</v>
      </c>
      <c r="AK55" s="53" t="str">
        <f>IF(IF($AD55="","",IF(VLOOKUP($AD55,'RouteDetail&amp;ReductionPrioritySr'!$B$5:$AT$779,AK$1,FALSE)="","",VLOOKUP($AD55,'RouteDetail&amp;ReductionPrioritySr'!$B$5:$AT$779,AK$1,FALSE)))=0,"",IF($AD55="","",IF(VLOOKUP($AD55,'RouteDetail&amp;ReductionPrioritySr'!$B$5:$AT$779,AK$1,FALSE)="","",VLOOKUP($AD55,'RouteDetail&amp;ReductionPrioritySr'!$B$5:$AT$779,AK$1,FALSE))))</f>
        <v>30-60</v>
      </c>
      <c r="AL55" s="53">
        <f>IF(IF($AD55="","",IF(VLOOKUP($AD55,'RouteDetail&amp;ReductionPrioritySr'!$B$5:$AT$779,AL$1,FALSE)="","",VLOOKUP($AD55,'RouteDetail&amp;ReductionPrioritySr'!$B$5:$AT$779,AL$1,FALSE)))=0,"",IF($AD55="","",IF(VLOOKUP($AD55,'RouteDetail&amp;ReductionPrioritySr'!$B$5:$AT$779,AL$1,FALSE)="","",VLOOKUP($AD55,'RouteDetail&amp;ReductionPrioritySr'!$B$5:$AT$779,AL$1,FALSE))))</f>
        <v>30</v>
      </c>
      <c r="AM55" s="53">
        <f>IF(IF($AD55="","",IF(VLOOKUP($AD55,'RouteDetail&amp;ReductionPrioritySr'!$B$5:$AT$779,AM$1,FALSE)="","",VLOOKUP($AD55,'RouteDetail&amp;ReductionPrioritySr'!$B$5:$AT$779,AM$1,FALSE)))=0,"",IF($AD55="","",IF(VLOOKUP($AD55,'RouteDetail&amp;ReductionPrioritySr'!$B$5:$AT$779,AM$1,FALSE)="","",VLOOKUP($AD55,'RouteDetail&amp;ReductionPrioritySr'!$B$5:$AT$779,AM$1,FALSE))))</f>
        <v>30</v>
      </c>
      <c r="AN55" s="71" t="str">
        <f>IF(IF($AD55="","",IF(VLOOKUP($AD55,'RouteDetail&amp;ReductionPrioritySr'!$B$5:$AT$779,AN$1,FALSE)="","",VLOOKUP($AD55,'RouteDetail&amp;ReductionPrioritySr'!$B$5:$AT$779,AN$1,FALSE)))=0,"",IF($AD55="","",IF(VLOOKUP($AD55,'RouteDetail&amp;ReductionPrioritySr'!$B$5:$AT$779,AN$1,FALSE)="","",VLOOKUP($AD55,'RouteDetail&amp;ReductionPrioritySr'!$B$5:$AT$779,AN$1,FALSE))))</f>
        <v>Before 11:00 PM</v>
      </c>
      <c r="AO55" s="400" t="str">
        <f>IF(IF($AD55="","",IF(VLOOKUP($AD55,'RouteDetail&amp;ReductionPrioritySr'!$B$5:$AT$779,AO$1,FALSE)="","",VLOOKUP($AD55,'RouteDetail&amp;ReductionPrioritySr'!$B$5:$AT$779,AO$1,FALSE)))=0,"",IF($AD55="","",IF(VLOOKUP($AD55,'RouteDetail&amp;ReductionPrioritySr'!$B$5:$AT$779,AO$1,FALSE)="","",VLOOKUP($AD55,'RouteDetail&amp;ReductionPrioritySr'!$B$5:$AT$779,AO$1,FALSE))))</f>
        <v>Between Woodinville and UW Bothell, use Route 522.</v>
      </c>
    </row>
    <row r="56" spans="1:41" ht="15" customHeight="1" x14ac:dyDescent="0.25">
      <c r="A56">
        <v>47</v>
      </c>
      <c r="B56" s="110">
        <f>IF(HLOOKUP($C$3,'Corridor by Jurisdiction'!$A$1:$AP$113,A56,FALSE)="","",HLOOKUP($C$3,'Corridor by Jurisdiction'!$A$1:$AP$113,A56,FALSE))</f>
        <v>46</v>
      </c>
      <c r="C56" s="56" t="str">
        <f>IF($B56="","",IF(VLOOKUP($B56,CorridorSummarySource!$C$3:$Y$260,Corridor_Summary!C$1,FALSE)="","",VLOOKUP($B56,CorridorSummarySource!$C$3:$Y$260,Corridor_Summary!C$1,FALSE)))</f>
        <v>Kenmore</v>
      </c>
      <c r="D56" s="53" t="str">
        <f>IF($B56="","",IF(VLOOKUP($B56,CorridorSummarySource!$C$3:$Y$260,Corridor_Summary!D$1,FALSE)="","",VLOOKUP($B56,CorridorSummarySource!$C$3:$Y$260,Corridor_Summary!D$1,FALSE)))</f>
        <v>Totem Lake</v>
      </c>
      <c r="E56" s="53" t="str">
        <f>IF($B56="","",IF(VLOOKUP($B56,CorridorSummarySource!$C$3:$Y$260,Corridor_Summary!E$1,FALSE)="","",VLOOKUP($B56,CorridorSummarySource!$C$3:$Y$260,Corridor_Summary!E$1,FALSE)))</f>
        <v>Finn Hill, Juanita</v>
      </c>
      <c r="F56" s="111" t="str">
        <f>IF($B56="","",IF(VLOOKUP($B56,CorridorSummarySource!$C$3:$Y$260,Corridor_Summary!F$1,FALSE)="","",VLOOKUP($B56,CorridorSummarySource!$C$3:$Y$260,Corridor_Summary!F$1,FALSE)))</f>
        <v>935DART</v>
      </c>
      <c r="G56" s="111">
        <f>IF($B56="","",IF(VLOOKUP($B56,CorridorSummarySource!$C$3:$Y$260,Corridor_Summary!G$1,FALSE)="","",VLOOKUP($B56,CorridorSummarySource!$C$3:$Y$260,Corridor_Summary!G$1,FALSE)))</f>
        <v>4</v>
      </c>
      <c r="H56" s="111">
        <f>IF($B56="","",IF(VLOOKUP($B56,CorridorSummarySource!$C$3:$Y$260,Corridor_Summary!H$1,FALSE)="","",VLOOKUP($B56,CorridorSummarySource!$C$3:$Y$260,Corridor_Summary!H$1,FALSE)))</f>
        <v>0</v>
      </c>
      <c r="I56" s="111">
        <f>IF($B56="","",IF(VLOOKUP($B56,CorridorSummarySource!$C$3:$Y$260,Corridor_Summary!I$1,FALSE)="","",VLOOKUP($B56,CorridorSummarySource!$C$3:$Y$260,Corridor_Summary!I$1,FALSE)))</f>
        <v>5</v>
      </c>
      <c r="J56" s="111">
        <f>IF($B56="","",IF(VLOOKUP($B56,CorridorSummarySource!$C$3:$Y$260,Corridor_Summary!J$1,FALSE)="","",VLOOKUP($B56,CorridorSummarySource!$C$3:$Y$260,Corridor_Summary!J$1,FALSE)))</f>
        <v>9</v>
      </c>
      <c r="K56" s="112" t="str">
        <f>IF($B56="","",IF(VLOOKUP($B56,CorridorSummarySource!$C$3:$Y$260,Corridor_Summary!K$1,FALSE)="","",VLOOKUP($B56,CorridorSummarySource!$C$3:$Y$260,Corridor_Summary!K$1,FALSE)))</f>
        <v/>
      </c>
      <c r="L56" t="str">
        <f>IF($B56="","",IF(VLOOKUP($B56,CorridorSummarySource!$C$3:$Y$260,Corridor_Summary!L$1,FALSE)="","",VLOOKUP($B56,CorridorSummarySource!$C$3:$Y$260,Corridor_Summary!L$1,FALSE)))</f>
        <v/>
      </c>
      <c r="M56" s="110">
        <f>IF($B56="","",IF(VLOOKUP($B56,CorridorSummarySource!$C$3:$Y$260,Corridor_Summary!M$1,FALSE)="","",VLOOKUP($B56,CorridorSummarySource!$C$3:$Y$260,Corridor_Summary!M$1,FALSE)))</f>
        <v>60</v>
      </c>
      <c r="N56" s="111">
        <f>IF($B56="","",IF(VLOOKUP($B56,CorridorSummarySource!$C$3:$Y$260,Corridor_Summary!N$1,FALSE)="","",VLOOKUP($B56,CorridorSummarySource!$C$3:$Y$260,Corridor_Summary!N$1,FALSE)))</f>
        <v>60</v>
      </c>
      <c r="O56" s="112">
        <f>IF($B56="","",IF(VLOOKUP($B56,CorridorSummarySource!$C$3:$Y$260,Corridor_Summary!O$1,FALSE)="","",VLOOKUP($B56,CorridorSummarySource!$C$3:$Y$260,Corridor_Summary!O$1,FALSE)))</f>
        <v>0</v>
      </c>
      <c r="P56" s="21" t="str">
        <f>IF($B56="","",IF(VLOOKUP($B56,CorridorSummarySource!$C$3:$Y$260,Corridor_Summary!P$1,FALSE)="","",VLOOKUP($B56,CorridorSummarySource!$C$3:$Y$260,Corridor_Summary!P$1,FALSE)))</f>
        <v/>
      </c>
      <c r="Q56" s="110">
        <f>IF($B56="","",IF(VLOOKUP($B56,CorridorSummarySource!$C$3:$Y$260,Corridor_Summary!Q$1,FALSE)="","",VLOOKUP($B56,CorridorSummarySource!$C$3:$Y$260,Corridor_Summary!Q$1,FALSE)))</f>
        <v>0</v>
      </c>
      <c r="R56" s="111">
        <f>IF($B56="","",IF(VLOOKUP($B56,CorridorSummarySource!$C$3:$Y$260,Corridor_Summary!R$1,FALSE)="","",VLOOKUP($B56,CorridorSummarySource!$C$3:$Y$260,Corridor_Summary!R$1,FALSE)))</f>
        <v>0</v>
      </c>
      <c r="S56" s="112">
        <f>IF($B56="","",IF(VLOOKUP($B56,CorridorSummarySource!$C$3:$Y$260,Corridor_Summary!S$1,FALSE)="","",VLOOKUP($B56,CorridorSummarySource!$C$3:$Y$260,Corridor_Summary!S$1,FALSE)))</f>
        <v>0</v>
      </c>
      <c r="T56" s="21" t="str">
        <f>IF($B56="","",IF(VLOOKUP($B56,CorridorSummarySource!$C$3:$Y$260,Corridor_Summary!T$1,FALSE)="","",VLOOKUP($B56,CorridorSummarySource!$C$3:$Y$260,Corridor_Summary!T$1,FALSE)))</f>
        <v/>
      </c>
      <c r="U56" s="125">
        <f>IF($B56="","",IF(VLOOKUP($B56,CorridorSummarySource!$C$3:$Y$260,Corridor_Summary!U$1,FALSE)="","",VLOOKUP($B56,CorridorSummarySource!$C$3:$Y$260,Corridor_Summary!U$1,FALSE)))</f>
        <v>60</v>
      </c>
      <c r="V56" s="126">
        <f>IF($B56="","",IF(VLOOKUP($B56,CorridorSummarySource!$C$3:$Y$260,Corridor_Summary!V$1,FALSE)="","",VLOOKUP($B56,CorridorSummarySource!$C$3:$Y$260,Corridor_Summary!V$1,FALSE)))</f>
        <v>60</v>
      </c>
      <c r="W56" s="126">
        <f>IF($B56="","",IF(VLOOKUP($B56,CorridorSummarySource!$C$3:$Y$260,Corridor_Summary!W$1,FALSE)="","",VLOOKUP($B56,CorridorSummarySource!$C$3:$Y$260,Corridor_Summary!W$1,FALSE)))</f>
        <v>0</v>
      </c>
      <c r="X56" s="112" t="str">
        <f>IF($B56="","",IF(VLOOKUP($B56,CorridorSummarySource!$C$3:$Y$260,Corridor_Summary!X$1,FALSE)="","",VLOOKUP($B56,CorridorSummarySource!$C$3:$Y$260,Corridor_Summary!X$1,FALSE)))</f>
        <v>Hourly</v>
      </c>
      <c r="Z56">
        <f>IF(B56="","",VLOOKUP($B56,'Corridors Over-Under'!$A$3:$D$115,Z$1,FALSE))</f>
        <v>2</v>
      </c>
      <c r="AA56">
        <f>IF(C56="","",VLOOKUP($B56,'Corridors Over-Under'!$A$3:$D$115,AA$1,FALSE))</f>
        <v>0</v>
      </c>
      <c r="AB56">
        <f>IF(D56="","",VLOOKUP($B56,'Corridors Over-Under'!$A$3:$D$115,AB$1,FALSE))</f>
        <v>0</v>
      </c>
      <c r="AD56" s="172" t="str">
        <f>IF(F56="","",VLOOKUP(F56,'Corridor_MajorRoute&amp;RouteLookup'!$A$2:$B$113,2,FALSE))</f>
        <v>935DART</v>
      </c>
      <c r="AE56" s="348" t="str">
        <f>IF(IF($AD56="","",IF(VLOOKUP($AD56,'RouteDetail&amp;ReductionPrioritySr'!$B$5:$AT$779,AE$1,FALSE)="","",VLOOKUP($AD56,'RouteDetail&amp;ReductionPrioritySr'!$B$5:$AT$779,AE$1,FALSE)))=0,"",IF($AD56="","",IF(VLOOKUP($AD56,'RouteDetail&amp;ReductionPrioritySr'!$B$5:$AT$779,AE$1,FALSE)="","",VLOOKUP($AD56,'RouteDetail&amp;ReductionPrioritySr'!$B$5:$AT$779,AE$1,FALSE))))</f>
        <v>Deleted</v>
      </c>
      <c r="AF56" s="53" t="str">
        <f>IF(IF($AD56="","",IF(VLOOKUP($AD56,'RouteDetail&amp;ReductionPrioritySr'!$B$5:$AT$779,AF$1,FALSE)="","",VLOOKUP($AD56,'RouteDetail&amp;ReductionPrioritySr'!$B$5:$AT$779,AF$1,FALSE)))=0,"",IF($AD56="","",IF(VLOOKUP($AD56,'RouteDetail&amp;ReductionPrioritySr'!$B$5:$AT$779,AF$1,FALSE)="","",VLOOKUP($AD56,'RouteDetail&amp;ReductionPrioritySr'!$B$5:$AT$779,AF$1,FALSE))))</f>
        <v>Lowest performing</v>
      </c>
      <c r="AG56" s="358">
        <f>IF(IF($AD56="","",IF(VLOOKUP($AD56,'RouteDetail&amp;ReductionPrioritySr'!$B$5:$AT$779,AG$1,FALSE)="","",VLOOKUP($AD56,'RouteDetail&amp;ReductionPrioritySr'!$B$5:$AT$779,AG$1,FALSE)))=0,"",IF($AD56="","",IF(VLOOKUP($AD56,'RouteDetail&amp;ReductionPrioritySr'!$B$5:$AT$779,AG$1,FALSE)="","",VLOOKUP($AD56,'RouteDetail&amp;ReductionPrioritySr'!$B$5:$AT$779,AG$1,FALSE))))</f>
        <v>41883</v>
      </c>
      <c r="AH56" s="400" t="str">
        <f>IF(IF($AD56="","",IF(VLOOKUP($AD56,'RouteDetail&amp;ReductionPrioritySr'!$B$5:$AT$779,AH$1,FALSE)="","",VLOOKUP($AD56,'RouteDetail&amp;ReductionPrioritySr'!$B$5:$AT$779,AH$1,FALSE)))=0,"",IF($AD56="","",IF(VLOOKUP($AD56,'RouteDetail&amp;ReductionPrioritySr'!$B$5:$AT$779,AH$1,FALSE)="","",VLOOKUP($AD56,'RouteDetail&amp;ReductionPrioritySr'!$B$5:$AT$779,AH$1,FALSE))))</f>
        <v>Delete</v>
      </c>
      <c r="AI56" s="348" t="str">
        <f>IF(IF($AD56="","",IF(VLOOKUP($AD56,'RouteDetail&amp;ReductionPrioritySr'!$B$5:$AT$779,AI$1,FALSE)="","",VLOOKUP($AD56,'RouteDetail&amp;ReductionPrioritySr'!$B$5:$AT$779,AI$1,FALSE)))=0,"",IF($AD56="","",IF(VLOOKUP($AD56,'RouteDetail&amp;ReductionPrioritySr'!$B$5:$AT$779,AI$1,FALSE)="","",VLOOKUP($AD56,'RouteDetail&amp;ReductionPrioritySr'!$B$5:$AT$779,AI$1,FALSE))))</f>
        <v/>
      </c>
      <c r="AJ56" s="53" t="str">
        <f>IF(IF($AD56="","",IF(VLOOKUP($AD56,'RouteDetail&amp;ReductionPrioritySr'!$B$5:$AT$779,AJ$1,FALSE)="","",VLOOKUP($AD56,'RouteDetail&amp;ReductionPrioritySr'!$B$5:$AT$779,AJ$1,FALSE)))=0,"",IF($AD56="","",IF(VLOOKUP($AD56,'RouteDetail&amp;ReductionPrioritySr'!$B$5:$AT$779,AJ$1,FALSE)="","",VLOOKUP($AD56,'RouteDetail&amp;ReductionPrioritySr'!$B$5:$AT$779,AJ$1,FALSE))))</f>
        <v/>
      </c>
      <c r="AK56" s="53" t="str">
        <f>IF(IF($AD56="","",IF(VLOOKUP($AD56,'RouteDetail&amp;ReductionPrioritySr'!$B$5:$AT$779,AK$1,FALSE)="","",VLOOKUP($AD56,'RouteDetail&amp;ReductionPrioritySr'!$B$5:$AT$779,AK$1,FALSE)))=0,"",IF($AD56="","",IF(VLOOKUP($AD56,'RouteDetail&amp;ReductionPrioritySr'!$B$5:$AT$779,AK$1,FALSE)="","",VLOOKUP($AD56,'RouteDetail&amp;ReductionPrioritySr'!$B$5:$AT$779,AK$1,FALSE))))</f>
        <v/>
      </c>
      <c r="AL56" s="53" t="str">
        <f>IF(IF($AD56="","",IF(VLOOKUP($AD56,'RouteDetail&amp;ReductionPrioritySr'!$B$5:$AT$779,AL$1,FALSE)="","",VLOOKUP($AD56,'RouteDetail&amp;ReductionPrioritySr'!$B$5:$AT$779,AL$1,FALSE)))=0,"",IF($AD56="","",IF(VLOOKUP($AD56,'RouteDetail&amp;ReductionPrioritySr'!$B$5:$AT$779,AL$1,FALSE)="","",VLOOKUP($AD56,'RouteDetail&amp;ReductionPrioritySr'!$B$5:$AT$779,AL$1,FALSE))))</f>
        <v/>
      </c>
      <c r="AM56" s="53" t="str">
        <f>IF(IF($AD56="","",IF(VLOOKUP($AD56,'RouteDetail&amp;ReductionPrioritySr'!$B$5:$AT$779,AM$1,FALSE)="","",VLOOKUP($AD56,'RouteDetail&amp;ReductionPrioritySr'!$B$5:$AT$779,AM$1,FALSE)))=0,"",IF($AD56="","",IF(VLOOKUP($AD56,'RouteDetail&amp;ReductionPrioritySr'!$B$5:$AT$779,AM$1,FALSE)="","",VLOOKUP($AD56,'RouteDetail&amp;ReductionPrioritySr'!$B$5:$AT$779,AM$1,FALSE))))</f>
        <v/>
      </c>
      <c r="AN56" s="71" t="str">
        <f>IF(IF($AD56="","",IF(VLOOKUP($AD56,'RouteDetail&amp;ReductionPrioritySr'!$B$5:$AT$779,AN$1,FALSE)="","",VLOOKUP($AD56,'RouteDetail&amp;ReductionPrioritySr'!$B$5:$AT$779,AN$1,FALSE)))=0,"",IF($AD56="","",IF(VLOOKUP($AD56,'RouteDetail&amp;ReductionPrioritySr'!$B$5:$AT$779,AN$1,FALSE)="","",VLOOKUP($AD56,'RouteDetail&amp;ReductionPrioritySr'!$B$5:$AT$779,AN$1,FALSE))))</f>
        <v/>
      </c>
      <c r="AO56" s="400" t="str">
        <f>IF(IF($AD56="","",IF(VLOOKUP($AD56,'RouteDetail&amp;ReductionPrioritySr'!$B$5:$AT$779,AO$1,FALSE)="","",VLOOKUP($AD56,'RouteDetail&amp;ReductionPrioritySr'!$B$5:$AT$779,AO$1,FALSE)))=0,"",IF($AD56="","",IF(VLOOKUP($AD56,'RouteDetail&amp;ReductionPrioritySr'!$B$5:$AT$779,AO$1,FALSE)="","",VLOOKUP($AD56,'RouteDetail&amp;ReductionPrioritySr'!$B$5:$AT$779,AO$1,FALSE))))</f>
        <v>North of Juanita, use revised Route 234.
East of Juanita, use revised Route 255.</v>
      </c>
    </row>
    <row r="57" spans="1:41" ht="15" customHeight="1" x14ac:dyDescent="0.25">
      <c r="A57">
        <v>48</v>
      </c>
      <c r="B57" s="110">
        <f>IF(HLOOKUP($C$3,'Corridor by Jurisdiction'!$A$1:$AP$113,A57,FALSE)="","",HLOOKUP($C$3,'Corridor by Jurisdiction'!$A$1:$AP$113,A57,FALSE))</f>
        <v>47</v>
      </c>
      <c r="C57" s="56" t="str">
        <f>IF($B57="","",IF(VLOOKUP($B57,CorridorSummarySource!$C$3:$Y$260,Corridor_Summary!C$1,FALSE)="","",VLOOKUP($B57,CorridorSummarySource!$C$3:$Y$260,Corridor_Summary!C$1,FALSE)))</f>
        <v>Kennydale</v>
      </c>
      <c r="D57" s="53" t="str">
        <f>IF($B57="","",IF(VLOOKUP($B57,CorridorSummarySource!$C$3:$Y$260,Corridor_Summary!D$1,FALSE)="","",VLOOKUP($B57,CorridorSummarySource!$C$3:$Y$260,Corridor_Summary!D$1,FALSE)))</f>
        <v>Renton</v>
      </c>
      <c r="E57" s="53" t="str">
        <f>IF($B57="","",IF(VLOOKUP($B57,CorridorSummarySource!$C$3:$Y$260,Corridor_Summary!E$1,FALSE)="","",VLOOKUP($B57,CorridorSummarySource!$C$3:$Y$260,Corridor_Summary!E$1,FALSE)))</f>
        <v>Edmonds Av NE</v>
      </c>
      <c r="F57" s="111" t="str">
        <f>IF($B57="","",IF(VLOOKUP($B57,CorridorSummarySource!$C$3:$Y$260,Corridor_Summary!F$1,FALSE)="","",VLOOKUP($B57,CorridorSummarySource!$C$3:$Y$260,Corridor_Summary!F$1,FALSE)))</f>
        <v>909DART</v>
      </c>
      <c r="G57" s="111">
        <f>IF($B57="","",IF(VLOOKUP($B57,CorridorSummarySource!$C$3:$Y$260,Corridor_Summary!G$1,FALSE)="","",VLOOKUP($B57,CorridorSummarySource!$C$3:$Y$260,Corridor_Summary!G$1,FALSE)))</f>
        <v>4</v>
      </c>
      <c r="H57" s="111">
        <f>IF($B57="","",IF(VLOOKUP($B57,CorridorSummarySource!$C$3:$Y$260,Corridor_Summary!H$1,FALSE)="","",VLOOKUP($B57,CorridorSummarySource!$C$3:$Y$260,Corridor_Summary!H$1,FALSE)))</f>
        <v>5</v>
      </c>
      <c r="I57" s="111">
        <f>IF($B57="","",IF(VLOOKUP($B57,CorridorSummarySource!$C$3:$Y$260,Corridor_Summary!I$1,FALSE)="","",VLOOKUP($B57,CorridorSummarySource!$C$3:$Y$260,Corridor_Summary!I$1,FALSE)))</f>
        <v>0</v>
      </c>
      <c r="J57" s="111">
        <f>IF($B57="","",IF(VLOOKUP($B57,CorridorSummarySource!$C$3:$Y$260,Corridor_Summary!J$1,FALSE)="","",VLOOKUP($B57,CorridorSummarySource!$C$3:$Y$260,Corridor_Summary!J$1,FALSE)))</f>
        <v>9</v>
      </c>
      <c r="K57" s="112" t="str">
        <f>IF($B57="","",IF(VLOOKUP($B57,CorridorSummarySource!$C$3:$Y$260,Corridor_Summary!K$1,FALSE)="","",VLOOKUP($B57,CorridorSummarySource!$C$3:$Y$260,Corridor_Summary!K$1,FALSE)))</f>
        <v/>
      </c>
      <c r="L57" t="str">
        <f>IF($B57="","",IF(VLOOKUP($B57,CorridorSummarySource!$C$3:$Y$260,Corridor_Summary!L$1,FALSE)="","",VLOOKUP($B57,CorridorSummarySource!$C$3:$Y$260,Corridor_Summary!L$1,FALSE)))</f>
        <v/>
      </c>
      <c r="M57" s="110">
        <f>IF($B57="","",IF(VLOOKUP($B57,CorridorSummarySource!$C$3:$Y$260,Corridor_Summary!M$1,FALSE)="","",VLOOKUP($B57,CorridorSummarySource!$C$3:$Y$260,Corridor_Summary!M$1,FALSE)))</f>
        <v>60</v>
      </c>
      <c r="N57" s="111">
        <f>IF($B57="","",IF(VLOOKUP($B57,CorridorSummarySource!$C$3:$Y$260,Corridor_Summary!N$1,FALSE)="","",VLOOKUP($B57,CorridorSummarySource!$C$3:$Y$260,Corridor_Summary!N$1,FALSE)))</f>
        <v>60</v>
      </c>
      <c r="O57" s="112">
        <f>IF($B57="","",IF(VLOOKUP($B57,CorridorSummarySource!$C$3:$Y$260,Corridor_Summary!O$1,FALSE)="","",VLOOKUP($B57,CorridorSummarySource!$C$3:$Y$260,Corridor_Summary!O$1,FALSE)))</f>
        <v>0</v>
      </c>
      <c r="P57" s="21" t="str">
        <f>IF($B57="","",IF(VLOOKUP($B57,CorridorSummarySource!$C$3:$Y$260,Corridor_Summary!P$1,FALSE)="","",VLOOKUP($B57,CorridorSummarySource!$C$3:$Y$260,Corridor_Summary!P$1,FALSE)))</f>
        <v/>
      </c>
      <c r="Q57" s="110">
        <f>IF($B57="","",IF(VLOOKUP($B57,CorridorSummarySource!$C$3:$Y$260,Corridor_Summary!Q$1,FALSE)="","",VLOOKUP($B57,CorridorSummarySource!$C$3:$Y$260,Corridor_Summary!Q$1,FALSE)))</f>
        <v>0</v>
      </c>
      <c r="R57" s="111">
        <f>IF($B57="","",IF(VLOOKUP($B57,CorridorSummarySource!$C$3:$Y$260,Corridor_Summary!R$1,FALSE)="","",VLOOKUP($B57,CorridorSummarySource!$C$3:$Y$260,Corridor_Summary!R$1,FALSE)))</f>
        <v>0</v>
      </c>
      <c r="S57" s="112">
        <f>IF($B57="","",IF(VLOOKUP($B57,CorridorSummarySource!$C$3:$Y$260,Corridor_Summary!S$1,FALSE)="","",VLOOKUP($B57,CorridorSummarySource!$C$3:$Y$260,Corridor_Summary!S$1,FALSE)))</f>
        <v>0</v>
      </c>
      <c r="T57" s="21" t="str">
        <f>IF($B57="","",IF(VLOOKUP($B57,CorridorSummarySource!$C$3:$Y$260,Corridor_Summary!T$1,FALSE)="","",VLOOKUP($B57,CorridorSummarySource!$C$3:$Y$260,Corridor_Summary!T$1,FALSE)))</f>
        <v/>
      </c>
      <c r="U57" s="125">
        <f>IF($B57="","",IF(VLOOKUP($B57,CorridorSummarySource!$C$3:$Y$260,Corridor_Summary!U$1,FALSE)="","",VLOOKUP($B57,CorridorSummarySource!$C$3:$Y$260,Corridor_Summary!U$1,FALSE)))</f>
        <v>60</v>
      </c>
      <c r="V57" s="126">
        <f>IF($B57="","",IF(VLOOKUP($B57,CorridorSummarySource!$C$3:$Y$260,Corridor_Summary!V$1,FALSE)="","",VLOOKUP($B57,CorridorSummarySource!$C$3:$Y$260,Corridor_Summary!V$1,FALSE)))</f>
        <v>60</v>
      </c>
      <c r="W57" s="126">
        <f>IF($B57="","",IF(VLOOKUP($B57,CorridorSummarySource!$C$3:$Y$260,Corridor_Summary!W$1,FALSE)="","",VLOOKUP($B57,CorridorSummarySource!$C$3:$Y$260,Corridor_Summary!W$1,FALSE)))</f>
        <v>0</v>
      </c>
      <c r="X57" s="112" t="str">
        <f>IF($B57="","",IF(VLOOKUP($B57,CorridorSummarySource!$C$3:$Y$260,Corridor_Summary!X$1,FALSE)="","",VLOOKUP($B57,CorridorSummarySource!$C$3:$Y$260,Corridor_Summary!X$1,FALSE)))</f>
        <v>Hourly</v>
      </c>
      <c r="Z57">
        <f>IF(B57="","",VLOOKUP($B57,'Corridors Over-Under'!$A$3:$D$115,Z$1,FALSE))</f>
        <v>0</v>
      </c>
      <c r="AA57">
        <f>IF(C57="","",VLOOKUP($B57,'Corridors Over-Under'!$A$3:$D$115,AA$1,FALSE))</f>
        <v>0</v>
      </c>
      <c r="AB57">
        <f>IF(D57="","",VLOOKUP($B57,'Corridors Over-Under'!$A$3:$D$115,AB$1,FALSE))</f>
        <v>0</v>
      </c>
      <c r="AD57" s="172" t="str">
        <f>IF(F57="","",VLOOKUP(F57,'Corridor_MajorRoute&amp;RouteLookup'!$A$2:$B$113,2,FALSE))</f>
        <v>909DART</v>
      </c>
      <c r="AE57" s="348" t="str">
        <f>IF(IF($AD57="","",IF(VLOOKUP($AD57,'RouteDetail&amp;ReductionPrioritySr'!$B$5:$AT$779,AE$1,FALSE)="","",VLOOKUP($AD57,'RouteDetail&amp;ReductionPrioritySr'!$B$5:$AT$779,AE$1,FALSE)))=0,"",IF($AD57="","",IF(VLOOKUP($AD57,'RouteDetail&amp;ReductionPrioritySr'!$B$5:$AT$779,AE$1,FALSE)="","",VLOOKUP($AD57,'RouteDetail&amp;ReductionPrioritySr'!$B$5:$AT$779,AE$1,FALSE))))</f>
        <v>Deleted</v>
      </c>
      <c r="AF57" s="53" t="str">
        <f>IF(IF($AD57="","",IF(VLOOKUP($AD57,'RouteDetail&amp;ReductionPrioritySr'!$B$5:$AT$779,AF$1,FALSE)="","",VLOOKUP($AD57,'RouteDetail&amp;ReductionPrioritySr'!$B$5:$AT$779,AF$1,FALSE)))=0,"",IF($AD57="","",IF(VLOOKUP($AD57,'RouteDetail&amp;ReductionPrioritySr'!$B$5:$AT$779,AF$1,FALSE)="","",VLOOKUP($AD57,'RouteDetail&amp;ReductionPrioritySr'!$B$5:$AT$779,AF$1,FALSE))))</f>
        <v>Lowest performing</v>
      </c>
      <c r="AG57" s="358">
        <f>IF(IF($AD57="","",IF(VLOOKUP($AD57,'RouteDetail&amp;ReductionPrioritySr'!$B$5:$AT$779,AG$1,FALSE)="","",VLOOKUP($AD57,'RouteDetail&amp;ReductionPrioritySr'!$B$5:$AT$779,AG$1,FALSE)))=0,"",IF($AD57="","",IF(VLOOKUP($AD57,'RouteDetail&amp;ReductionPrioritySr'!$B$5:$AT$779,AG$1,FALSE)="","",VLOOKUP($AD57,'RouteDetail&amp;ReductionPrioritySr'!$B$5:$AT$779,AG$1,FALSE))))</f>
        <v>41883</v>
      </c>
      <c r="AH57" s="400" t="str">
        <f>IF(IF($AD57="","",IF(VLOOKUP($AD57,'RouteDetail&amp;ReductionPrioritySr'!$B$5:$AT$779,AH$1,FALSE)="","",VLOOKUP($AD57,'RouteDetail&amp;ReductionPrioritySr'!$B$5:$AT$779,AH$1,FALSE)))=0,"",IF($AD57="","",IF(VLOOKUP($AD57,'RouteDetail&amp;ReductionPrioritySr'!$B$5:$AT$779,AH$1,FALSE)="","",VLOOKUP($AD57,'RouteDetail&amp;ReductionPrioritySr'!$B$5:$AT$779,AH$1,FALSE))))</f>
        <v>Delete</v>
      </c>
      <c r="AI57" s="348" t="str">
        <f>IF(IF($AD57="","",IF(VLOOKUP($AD57,'RouteDetail&amp;ReductionPrioritySr'!$B$5:$AT$779,AI$1,FALSE)="","",VLOOKUP($AD57,'RouteDetail&amp;ReductionPrioritySr'!$B$5:$AT$779,AI$1,FALSE)))=0,"",IF($AD57="","",IF(VLOOKUP($AD57,'RouteDetail&amp;ReductionPrioritySr'!$B$5:$AT$779,AI$1,FALSE)="","",VLOOKUP($AD57,'RouteDetail&amp;ReductionPrioritySr'!$B$5:$AT$779,AI$1,FALSE))))</f>
        <v/>
      </c>
      <c r="AJ57" s="53" t="str">
        <f>IF(IF($AD57="","",IF(VLOOKUP($AD57,'RouteDetail&amp;ReductionPrioritySr'!$B$5:$AT$779,AJ$1,FALSE)="","",VLOOKUP($AD57,'RouteDetail&amp;ReductionPrioritySr'!$B$5:$AT$779,AJ$1,FALSE)))=0,"",IF($AD57="","",IF(VLOOKUP($AD57,'RouteDetail&amp;ReductionPrioritySr'!$B$5:$AT$779,AJ$1,FALSE)="","",VLOOKUP($AD57,'RouteDetail&amp;ReductionPrioritySr'!$B$5:$AT$779,AJ$1,FALSE))))</f>
        <v/>
      </c>
      <c r="AK57" s="53" t="str">
        <f>IF(IF($AD57="","",IF(VLOOKUP($AD57,'RouteDetail&amp;ReductionPrioritySr'!$B$5:$AT$779,AK$1,FALSE)="","",VLOOKUP($AD57,'RouteDetail&amp;ReductionPrioritySr'!$B$5:$AT$779,AK$1,FALSE)))=0,"",IF($AD57="","",IF(VLOOKUP($AD57,'RouteDetail&amp;ReductionPrioritySr'!$B$5:$AT$779,AK$1,FALSE)="","",VLOOKUP($AD57,'RouteDetail&amp;ReductionPrioritySr'!$B$5:$AT$779,AK$1,FALSE))))</f>
        <v/>
      </c>
      <c r="AL57" s="53" t="str">
        <f>IF(IF($AD57="","",IF(VLOOKUP($AD57,'RouteDetail&amp;ReductionPrioritySr'!$B$5:$AT$779,AL$1,FALSE)="","",VLOOKUP($AD57,'RouteDetail&amp;ReductionPrioritySr'!$B$5:$AT$779,AL$1,FALSE)))=0,"",IF($AD57="","",IF(VLOOKUP($AD57,'RouteDetail&amp;ReductionPrioritySr'!$B$5:$AT$779,AL$1,FALSE)="","",VLOOKUP($AD57,'RouteDetail&amp;ReductionPrioritySr'!$B$5:$AT$779,AL$1,FALSE))))</f>
        <v/>
      </c>
      <c r="AM57" s="53" t="str">
        <f>IF(IF($AD57="","",IF(VLOOKUP($AD57,'RouteDetail&amp;ReductionPrioritySr'!$B$5:$AT$779,AM$1,FALSE)="","",VLOOKUP($AD57,'RouteDetail&amp;ReductionPrioritySr'!$B$5:$AT$779,AM$1,FALSE)))=0,"",IF($AD57="","",IF(VLOOKUP($AD57,'RouteDetail&amp;ReductionPrioritySr'!$B$5:$AT$779,AM$1,FALSE)="","",VLOOKUP($AD57,'RouteDetail&amp;ReductionPrioritySr'!$B$5:$AT$779,AM$1,FALSE))))</f>
        <v/>
      </c>
      <c r="AN57" s="71" t="str">
        <f>IF(IF($AD57="","",IF(VLOOKUP($AD57,'RouteDetail&amp;ReductionPrioritySr'!$B$5:$AT$779,AN$1,FALSE)="","",VLOOKUP($AD57,'RouteDetail&amp;ReductionPrioritySr'!$B$5:$AT$779,AN$1,FALSE)))=0,"",IF($AD57="","",IF(VLOOKUP($AD57,'RouteDetail&amp;ReductionPrioritySr'!$B$5:$AT$779,AN$1,FALSE)="","",VLOOKUP($AD57,'RouteDetail&amp;ReductionPrioritySr'!$B$5:$AT$779,AN$1,FALSE))))</f>
        <v/>
      </c>
      <c r="AO57" s="400" t="str">
        <f>IF(IF($AD57="","",IF(VLOOKUP($AD57,'RouteDetail&amp;ReductionPrioritySr'!$B$5:$AT$779,AO$1,FALSE)="","",VLOOKUP($AD57,'RouteDetail&amp;ReductionPrioritySr'!$B$5:$AT$779,AO$1,FALSE)))=0,"",IF($AD57="","",IF(VLOOKUP($AD57,'RouteDetail&amp;ReductionPrioritySr'!$B$5:$AT$779,AO$1,FALSE)="","",VLOOKUP($AD57,'RouteDetail&amp;ReductionPrioritySr'!$B$5:$AT$779,AO$1,FALSE))))</f>
        <v>In the Renton Highlands near Group Health and the Renton Technical College, use revised Route 105.
In the Renton Highlands near NE Sunset Boulevard, use revised Route 240.
In Kennydale, use Sound Transit Route 560 at the NE 30th Street/I-405 Freeway Stop.
In the Kennydale DART service area, Metro’s RideShare or VanPool programs may be options.</v>
      </c>
    </row>
    <row r="58" spans="1:41" ht="15" customHeight="1" x14ac:dyDescent="0.25">
      <c r="A58">
        <v>49</v>
      </c>
      <c r="B58" s="110">
        <f>IF(HLOOKUP($C$3,'Corridor by Jurisdiction'!$A$1:$AP$113,A58,FALSE)="","",HLOOKUP($C$3,'Corridor by Jurisdiction'!$A$1:$AP$113,A58,FALSE))</f>
        <v>48</v>
      </c>
      <c r="C58" s="56" t="str">
        <f>IF($B58="","",IF(VLOOKUP($B58,CorridorSummarySource!$C$3:$Y$260,Corridor_Summary!C$1,FALSE)="","",VLOOKUP($B58,CorridorSummarySource!$C$3:$Y$260,Corridor_Summary!C$1,FALSE)))</f>
        <v>Kent</v>
      </c>
      <c r="D58" s="53" t="str">
        <f>IF($B58="","",IF(VLOOKUP($B58,CorridorSummarySource!$C$3:$Y$260,Corridor_Summary!D$1,FALSE)="","",VLOOKUP($B58,CorridorSummarySource!$C$3:$Y$260,Corridor_Summary!D$1,FALSE)))</f>
        <v>Burien</v>
      </c>
      <c r="E58" s="53" t="str">
        <f>IF($B58="","",IF(VLOOKUP($B58,CorridorSummarySource!$C$3:$Y$260,Corridor_Summary!E$1,FALSE)="","",VLOOKUP($B58,CorridorSummarySource!$C$3:$Y$260,Corridor_Summary!E$1,FALSE)))</f>
        <v>Kent-DM Rd, S. 240th St, 1st Av S</v>
      </c>
      <c r="F58" s="111">
        <f>IF($B58="","",IF(VLOOKUP($B58,CorridorSummarySource!$C$3:$Y$260,Corridor_Summary!F$1,FALSE)="","",VLOOKUP($B58,CorridorSummarySource!$C$3:$Y$260,Corridor_Summary!F$1,FALSE)))</f>
        <v>166</v>
      </c>
      <c r="G58" s="111">
        <f>IF($B58="","",IF(VLOOKUP($B58,CorridorSummarySource!$C$3:$Y$260,Corridor_Summary!G$1,FALSE)="","",VLOOKUP($B58,CorridorSummarySource!$C$3:$Y$260,Corridor_Summary!G$1,FALSE)))</f>
        <v>4</v>
      </c>
      <c r="H58" s="111">
        <f>IF($B58="","",IF(VLOOKUP($B58,CorridorSummarySource!$C$3:$Y$260,Corridor_Summary!H$1,FALSE)="","",VLOOKUP($B58,CorridorSummarySource!$C$3:$Y$260,Corridor_Summary!H$1,FALSE)))</f>
        <v>5</v>
      </c>
      <c r="I58" s="111">
        <f>IF($B58="","",IF(VLOOKUP($B58,CorridorSummarySource!$C$3:$Y$260,Corridor_Summary!I$1,FALSE)="","",VLOOKUP($B58,CorridorSummarySource!$C$3:$Y$260,Corridor_Summary!I$1,FALSE)))</f>
        <v>5</v>
      </c>
      <c r="J58" s="111">
        <f>IF($B58="","",IF(VLOOKUP($B58,CorridorSummarySource!$C$3:$Y$260,Corridor_Summary!J$1,FALSE)="","",VLOOKUP($B58,CorridorSummarySource!$C$3:$Y$260,Corridor_Summary!J$1,FALSE)))</f>
        <v>14</v>
      </c>
      <c r="K58" s="112" t="str">
        <f>IF($B58="","",IF(VLOOKUP($B58,CorridorSummarySource!$C$3:$Y$260,Corridor_Summary!K$1,FALSE)="","",VLOOKUP($B58,CorridorSummarySource!$C$3:$Y$260,Corridor_Summary!K$1,FALSE)))</f>
        <v/>
      </c>
      <c r="L58" t="str">
        <f>IF($B58="","",IF(VLOOKUP($B58,CorridorSummarySource!$C$3:$Y$260,Corridor_Summary!L$1,FALSE)="","",VLOOKUP($B58,CorridorSummarySource!$C$3:$Y$260,Corridor_Summary!L$1,FALSE)))</f>
        <v/>
      </c>
      <c r="M58" s="110">
        <f>IF($B58="","",IF(VLOOKUP($B58,CorridorSummarySource!$C$3:$Y$260,Corridor_Summary!M$1,FALSE)="","",VLOOKUP($B58,CorridorSummarySource!$C$3:$Y$260,Corridor_Summary!M$1,FALSE)))</f>
        <v>30</v>
      </c>
      <c r="N58" s="111">
        <f>IF($B58="","",IF(VLOOKUP($B58,CorridorSummarySource!$C$3:$Y$260,Corridor_Summary!N$1,FALSE)="","",VLOOKUP($B58,CorridorSummarySource!$C$3:$Y$260,Corridor_Summary!N$1,FALSE)))</f>
        <v>30</v>
      </c>
      <c r="O58" s="112">
        <f>IF($B58="","",IF(VLOOKUP($B58,CorridorSummarySource!$C$3:$Y$260,Corridor_Summary!O$1,FALSE)="","",VLOOKUP($B58,CorridorSummarySource!$C$3:$Y$260,Corridor_Summary!O$1,FALSE)))</f>
        <v>0</v>
      </c>
      <c r="P58" s="21" t="str">
        <f>IF($B58="","",IF(VLOOKUP($B58,CorridorSummarySource!$C$3:$Y$260,Corridor_Summary!P$1,FALSE)="","",VLOOKUP($B58,CorridorSummarySource!$C$3:$Y$260,Corridor_Summary!P$1,FALSE)))</f>
        <v/>
      </c>
      <c r="Q58" s="110">
        <f>IF($B58="","",IF(VLOOKUP($B58,CorridorSummarySource!$C$3:$Y$260,Corridor_Summary!Q$1,FALSE)="","",VLOOKUP($B58,CorridorSummarySource!$C$3:$Y$260,Corridor_Summary!Q$1,FALSE)))</f>
        <v>0</v>
      </c>
      <c r="R58" s="111">
        <f>IF($B58="","",IF(VLOOKUP($B58,CorridorSummarySource!$C$3:$Y$260,Corridor_Summary!R$1,FALSE)="","",VLOOKUP($B58,CorridorSummarySource!$C$3:$Y$260,Corridor_Summary!R$1,FALSE)))</f>
        <v>0</v>
      </c>
      <c r="S58" s="112">
        <f>IF($B58="","",IF(VLOOKUP($B58,CorridorSummarySource!$C$3:$Y$260,Corridor_Summary!S$1,FALSE)="","",VLOOKUP($B58,CorridorSummarySource!$C$3:$Y$260,Corridor_Summary!S$1,FALSE)))</f>
        <v>0</v>
      </c>
      <c r="T58" s="21" t="str">
        <f>IF($B58="","",IF(VLOOKUP($B58,CorridorSummarySource!$C$3:$Y$260,Corridor_Summary!T$1,FALSE)="","",VLOOKUP($B58,CorridorSummarySource!$C$3:$Y$260,Corridor_Summary!T$1,FALSE)))</f>
        <v/>
      </c>
      <c r="U58" s="125">
        <f>IF($B58="","",IF(VLOOKUP($B58,CorridorSummarySource!$C$3:$Y$260,Corridor_Summary!U$1,FALSE)="","",VLOOKUP($B58,CorridorSummarySource!$C$3:$Y$260,Corridor_Summary!U$1,FALSE)))</f>
        <v>30</v>
      </c>
      <c r="V58" s="126">
        <f>IF($B58="","",IF(VLOOKUP($B58,CorridorSummarySource!$C$3:$Y$260,Corridor_Summary!V$1,FALSE)="","",VLOOKUP($B58,CorridorSummarySource!$C$3:$Y$260,Corridor_Summary!V$1,FALSE)))</f>
        <v>30</v>
      </c>
      <c r="W58" s="126">
        <f>IF($B58="","",IF(VLOOKUP($B58,CorridorSummarySource!$C$3:$Y$260,Corridor_Summary!W$1,FALSE)="","",VLOOKUP($B58,CorridorSummarySource!$C$3:$Y$260,Corridor_Summary!W$1,FALSE)))</f>
        <v>30</v>
      </c>
      <c r="X58" s="112" t="str">
        <f>IF($B58="","",IF(VLOOKUP($B58,CorridorSummarySource!$C$3:$Y$260,Corridor_Summary!X$1,FALSE)="","",VLOOKUP($B58,CorridorSummarySource!$C$3:$Y$260,Corridor_Summary!X$1,FALSE)))</f>
        <v>Local</v>
      </c>
      <c r="Z58">
        <f>IF(B58="","",VLOOKUP($B58,'Corridors Over-Under'!$A$3:$D$115,Z$1,FALSE))</f>
        <v>0</v>
      </c>
      <c r="AA58">
        <f>IF(C58="","",VLOOKUP($B58,'Corridors Over-Under'!$A$3:$D$115,AA$1,FALSE))</f>
        <v>0</v>
      </c>
      <c r="AB58">
        <f>IF(D58="","",VLOOKUP($B58,'Corridors Over-Under'!$A$3:$D$115,AB$1,FALSE))</f>
        <v>0</v>
      </c>
      <c r="AD58" s="172">
        <f>IF(F58="","",VLOOKUP(F58,'Corridor_MajorRoute&amp;RouteLookup'!$A$2:$B$113,2,FALSE))</f>
        <v>166</v>
      </c>
      <c r="AE58" s="348" t="str">
        <f>IF(IF($AD58="","",IF(VLOOKUP($AD58,'RouteDetail&amp;ReductionPrioritySr'!$B$5:$AT$779,AE$1,FALSE)="","",VLOOKUP($AD58,'RouteDetail&amp;ReductionPrioritySr'!$B$5:$AT$779,AE$1,FALSE)))=0,"",IF($AD58="","",IF(VLOOKUP($AD58,'RouteDetail&amp;ReductionPrioritySr'!$B$5:$AT$779,AE$1,FALSE)="","",VLOOKUP($AD58,'RouteDetail&amp;ReductionPrioritySr'!$B$5:$AT$779,AE$1,FALSE))))</f>
        <v>Unchanged</v>
      </c>
      <c r="AF58" s="53" t="str">
        <f>IF(IF($AD58="","",IF(VLOOKUP($AD58,'RouteDetail&amp;ReductionPrioritySr'!$B$5:$AT$779,AF$1,FALSE)="","",VLOOKUP($AD58,'RouteDetail&amp;ReductionPrioritySr'!$B$5:$AT$779,AF$1,FALSE)))=0,"",IF($AD58="","",IF(VLOOKUP($AD58,'RouteDetail&amp;ReductionPrioritySr'!$B$5:$AT$779,AF$1,FALSE)="","",VLOOKUP($AD58,'RouteDetail&amp;ReductionPrioritySr'!$B$5:$AT$779,AF$1,FALSE))))</f>
        <v/>
      </c>
      <c r="AG58" s="358" t="str">
        <f>IF(IF($AD58="","",IF(VLOOKUP($AD58,'RouteDetail&amp;ReductionPrioritySr'!$B$5:$AT$779,AG$1,FALSE)="","",VLOOKUP($AD58,'RouteDetail&amp;ReductionPrioritySr'!$B$5:$AT$779,AG$1,FALSE)))=0,"",IF($AD58="","",IF(VLOOKUP($AD58,'RouteDetail&amp;ReductionPrioritySr'!$B$5:$AT$779,AG$1,FALSE)="","",VLOOKUP($AD58,'RouteDetail&amp;ReductionPrioritySr'!$B$5:$AT$779,AG$1,FALSE))))</f>
        <v>N/A</v>
      </c>
      <c r="AH58" s="400" t="str">
        <f>IF(IF($AD58="","",IF(VLOOKUP($AD58,'RouteDetail&amp;ReductionPrioritySr'!$B$5:$AT$779,AH$1,FALSE)="","",VLOOKUP($AD58,'RouteDetail&amp;ReductionPrioritySr'!$B$5:$AT$779,AH$1,FALSE)))=0,"",IF($AD58="","",IF(VLOOKUP($AD58,'RouteDetail&amp;ReductionPrioritySr'!$B$5:$AT$779,AH$1,FALSE)="","",VLOOKUP($AD58,'RouteDetail&amp;ReductionPrioritySr'!$B$5:$AT$779,AH$1,FALSE))))</f>
        <v>Unchanged</v>
      </c>
      <c r="AI58" s="348">
        <f>IF(IF($AD58="","",IF(VLOOKUP($AD58,'RouteDetail&amp;ReductionPrioritySr'!$B$5:$AT$779,AI$1,FALSE)="","",VLOOKUP($AD58,'RouteDetail&amp;ReductionPrioritySr'!$B$5:$AT$779,AI$1,FALSE)))=0,"",IF($AD58="","",IF(VLOOKUP($AD58,'RouteDetail&amp;ReductionPrioritySr'!$B$5:$AT$779,AI$1,FALSE)="","",VLOOKUP($AD58,'RouteDetail&amp;ReductionPrioritySr'!$B$5:$AT$779,AI$1,FALSE))))</f>
        <v>30</v>
      </c>
      <c r="AJ58" s="53">
        <f>IF(IF($AD58="","",IF(VLOOKUP($AD58,'RouteDetail&amp;ReductionPrioritySr'!$B$5:$AT$779,AJ$1,FALSE)="","",VLOOKUP($AD58,'RouteDetail&amp;ReductionPrioritySr'!$B$5:$AT$779,AJ$1,FALSE)))=0,"",IF($AD58="","",IF(VLOOKUP($AD58,'RouteDetail&amp;ReductionPrioritySr'!$B$5:$AT$779,AJ$1,FALSE)="","",VLOOKUP($AD58,'RouteDetail&amp;ReductionPrioritySr'!$B$5:$AT$779,AJ$1,FALSE))))</f>
        <v>30</v>
      </c>
      <c r="AK58" s="53">
        <f>IF(IF($AD58="","",IF(VLOOKUP($AD58,'RouteDetail&amp;ReductionPrioritySr'!$B$5:$AT$779,AK$1,FALSE)="","",VLOOKUP($AD58,'RouteDetail&amp;ReductionPrioritySr'!$B$5:$AT$779,AK$1,FALSE)))=0,"",IF($AD58="","",IF(VLOOKUP($AD58,'RouteDetail&amp;ReductionPrioritySr'!$B$5:$AT$779,AK$1,FALSE)="","",VLOOKUP($AD58,'RouteDetail&amp;ReductionPrioritySr'!$B$5:$AT$779,AK$1,FALSE))))</f>
        <v>60</v>
      </c>
      <c r="AL58" s="53">
        <f>IF(IF($AD58="","",IF(VLOOKUP($AD58,'RouteDetail&amp;ReductionPrioritySr'!$B$5:$AT$779,AL$1,FALSE)="","",VLOOKUP($AD58,'RouteDetail&amp;ReductionPrioritySr'!$B$5:$AT$779,AL$1,FALSE)))=0,"",IF($AD58="","",IF(VLOOKUP($AD58,'RouteDetail&amp;ReductionPrioritySr'!$B$5:$AT$779,AL$1,FALSE)="","",VLOOKUP($AD58,'RouteDetail&amp;ReductionPrioritySr'!$B$5:$AT$779,AL$1,FALSE))))</f>
        <v>30</v>
      </c>
      <c r="AM58" s="53">
        <f>IF(IF($AD58="","",IF(VLOOKUP($AD58,'RouteDetail&amp;ReductionPrioritySr'!$B$5:$AT$779,AM$1,FALSE)="","",VLOOKUP($AD58,'RouteDetail&amp;ReductionPrioritySr'!$B$5:$AT$779,AM$1,FALSE)))=0,"",IF($AD58="","",IF(VLOOKUP($AD58,'RouteDetail&amp;ReductionPrioritySr'!$B$5:$AT$779,AM$1,FALSE)="","",VLOOKUP($AD58,'RouteDetail&amp;ReductionPrioritySr'!$B$5:$AT$779,AM$1,FALSE))))</f>
        <v>60</v>
      </c>
      <c r="AN58" s="71" t="str">
        <f>IF(IF($AD58="","",IF(VLOOKUP($AD58,'RouteDetail&amp;ReductionPrioritySr'!$B$5:$AT$779,AN$1,FALSE)="","",VLOOKUP($AD58,'RouteDetail&amp;ReductionPrioritySr'!$B$5:$AT$779,AN$1,FALSE)))=0,"",IF($AD58="","",IF(VLOOKUP($AD58,'RouteDetail&amp;ReductionPrioritySr'!$B$5:$AT$779,AN$1,FALSE)="","",VLOOKUP($AD58,'RouteDetail&amp;ReductionPrioritySr'!$B$5:$AT$779,AN$1,FALSE))))</f>
        <v>Before 11:00 PM</v>
      </c>
      <c r="AO58" s="400" t="str">
        <f>IF(IF($AD58="","",IF(VLOOKUP($AD58,'RouteDetail&amp;ReductionPrioritySr'!$B$5:$AT$779,AO$1,FALSE)="","",VLOOKUP($AD58,'RouteDetail&amp;ReductionPrioritySr'!$B$5:$AT$779,AO$1,FALSE)))=0,"",IF($AD58="","",IF(VLOOKUP($AD58,'RouteDetail&amp;ReductionPrioritySr'!$B$5:$AT$779,AO$1,FALSE)="","",VLOOKUP($AD58,'RouteDetail&amp;ReductionPrioritySr'!$B$5:$AT$779,AO$1,FALSE))))</f>
        <v/>
      </c>
    </row>
    <row r="59" spans="1:41" ht="15" customHeight="1" x14ac:dyDescent="0.25">
      <c r="A59">
        <v>50</v>
      </c>
      <c r="B59" s="110">
        <f>IF(HLOOKUP($C$3,'Corridor by Jurisdiction'!$A$1:$AP$113,A59,FALSE)="","",HLOOKUP($C$3,'Corridor by Jurisdiction'!$A$1:$AP$113,A59,FALSE))</f>
        <v>49</v>
      </c>
      <c r="C59" s="56" t="str">
        <f>IF($B59="","",IF(VLOOKUP($B59,CorridorSummarySource!$C$3:$Y$260,Corridor_Summary!C$1,FALSE)="","",VLOOKUP($B59,CorridorSummarySource!$C$3:$Y$260,Corridor_Summary!C$1,FALSE)))</f>
        <v>Kent</v>
      </c>
      <c r="D59" s="53" t="str">
        <f>IF($B59="","",IF(VLOOKUP($B59,CorridorSummarySource!$C$3:$Y$260,Corridor_Summary!D$1,FALSE)="","",VLOOKUP($B59,CorridorSummarySource!$C$3:$Y$260,Corridor_Summary!D$1,FALSE)))</f>
        <v>Maple Valley</v>
      </c>
      <c r="E59" s="53" t="str">
        <f>IF($B59="","",IF(VLOOKUP($B59,CorridorSummarySource!$C$3:$Y$260,Corridor_Summary!E$1,FALSE)="","",VLOOKUP($B59,CorridorSummarySource!$C$3:$Y$260,Corridor_Summary!E$1,FALSE)))</f>
        <v>Kent-Kangley Road</v>
      </c>
      <c r="F59" s="111">
        <f>IF($B59="","",IF(VLOOKUP($B59,CorridorSummarySource!$C$3:$Y$260,Corridor_Summary!F$1,FALSE)="","",VLOOKUP($B59,CorridorSummarySource!$C$3:$Y$260,Corridor_Summary!F$1,FALSE)))</f>
        <v>168</v>
      </c>
      <c r="G59" s="111">
        <f>IF($B59="","",IF(VLOOKUP($B59,CorridorSummarySource!$C$3:$Y$260,Corridor_Summary!G$1,FALSE)="","",VLOOKUP($B59,CorridorSummarySource!$C$3:$Y$260,Corridor_Summary!G$1,FALSE)))</f>
        <v>4</v>
      </c>
      <c r="H59" s="111">
        <f>IF($B59="","",IF(VLOOKUP($B59,CorridorSummarySource!$C$3:$Y$260,Corridor_Summary!H$1,FALSE)="","",VLOOKUP($B59,CorridorSummarySource!$C$3:$Y$260,Corridor_Summary!H$1,FALSE)))</f>
        <v>10</v>
      </c>
      <c r="I59" s="111">
        <f>IF($B59="","",IF(VLOOKUP($B59,CorridorSummarySource!$C$3:$Y$260,Corridor_Summary!I$1,FALSE)="","",VLOOKUP($B59,CorridorSummarySource!$C$3:$Y$260,Corridor_Summary!I$1,FALSE)))</f>
        <v>5</v>
      </c>
      <c r="J59" s="111">
        <f>IF($B59="","",IF(VLOOKUP($B59,CorridorSummarySource!$C$3:$Y$260,Corridor_Summary!J$1,FALSE)="","",VLOOKUP($B59,CorridorSummarySource!$C$3:$Y$260,Corridor_Summary!J$1,FALSE)))</f>
        <v>19</v>
      </c>
      <c r="K59" s="112" t="str">
        <f>IF($B59="","",IF(VLOOKUP($B59,CorridorSummarySource!$C$3:$Y$260,Corridor_Summary!K$1,FALSE)="","",VLOOKUP($B59,CorridorSummarySource!$C$3:$Y$260,Corridor_Summary!K$1,FALSE)))</f>
        <v/>
      </c>
      <c r="L59" t="str">
        <f>IF($B59="","",IF(VLOOKUP($B59,CorridorSummarySource!$C$3:$Y$260,Corridor_Summary!L$1,FALSE)="","",VLOOKUP($B59,CorridorSummarySource!$C$3:$Y$260,Corridor_Summary!L$1,FALSE)))</f>
        <v/>
      </c>
      <c r="M59" s="110">
        <f>IF($B59="","",IF(VLOOKUP($B59,CorridorSummarySource!$C$3:$Y$260,Corridor_Summary!M$1,FALSE)="","",VLOOKUP($B59,CorridorSummarySource!$C$3:$Y$260,Corridor_Summary!M$1,FALSE)))</f>
        <v>15</v>
      </c>
      <c r="N59" s="111">
        <f>IF($B59="","",IF(VLOOKUP($B59,CorridorSummarySource!$C$3:$Y$260,Corridor_Summary!N$1,FALSE)="","",VLOOKUP($B59,CorridorSummarySource!$C$3:$Y$260,Corridor_Summary!N$1,FALSE)))</f>
        <v>30</v>
      </c>
      <c r="O59" s="112">
        <f>IF($B59="","",IF(VLOOKUP($B59,CorridorSummarySource!$C$3:$Y$260,Corridor_Summary!O$1,FALSE)="","",VLOOKUP($B59,CorridorSummarySource!$C$3:$Y$260,Corridor_Summary!O$1,FALSE)))</f>
        <v>30</v>
      </c>
      <c r="P59" s="21" t="str">
        <f>IF($B59="","",IF(VLOOKUP($B59,CorridorSummarySource!$C$3:$Y$260,Corridor_Summary!P$1,FALSE)="","",VLOOKUP($B59,CorridorSummarySource!$C$3:$Y$260,Corridor_Summary!P$1,FALSE)))</f>
        <v/>
      </c>
      <c r="Q59" s="110">
        <f>IF($B59="","",IF(VLOOKUP($B59,CorridorSummarySource!$C$3:$Y$260,Corridor_Summary!Q$1,FALSE)="","",VLOOKUP($B59,CorridorSummarySource!$C$3:$Y$260,Corridor_Summary!Q$1,FALSE)))</f>
        <v>0</v>
      </c>
      <c r="R59" s="111">
        <f>IF($B59="","",IF(VLOOKUP($B59,CorridorSummarySource!$C$3:$Y$260,Corridor_Summary!R$1,FALSE)="","",VLOOKUP($B59,CorridorSummarySource!$C$3:$Y$260,Corridor_Summary!R$1,FALSE)))</f>
        <v>0</v>
      </c>
      <c r="S59" s="112">
        <f>IF($B59="","",IF(VLOOKUP($B59,CorridorSummarySource!$C$3:$Y$260,Corridor_Summary!S$1,FALSE)="","",VLOOKUP($B59,CorridorSummarySource!$C$3:$Y$260,Corridor_Summary!S$1,FALSE)))</f>
        <v>0</v>
      </c>
      <c r="T59" s="21" t="str">
        <f>IF($B59="","",IF(VLOOKUP($B59,CorridorSummarySource!$C$3:$Y$260,Corridor_Summary!T$1,FALSE)="","",VLOOKUP($B59,CorridorSummarySource!$C$3:$Y$260,Corridor_Summary!T$1,FALSE)))</f>
        <v/>
      </c>
      <c r="U59" s="125">
        <f>IF($B59="","",IF(VLOOKUP($B59,CorridorSummarySource!$C$3:$Y$260,Corridor_Summary!U$1,FALSE)="","",VLOOKUP($B59,CorridorSummarySource!$C$3:$Y$260,Corridor_Summary!U$1,FALSE)))</f>
        <v>15</v>
      </c>
      <c r="V59" s="126">
        <f>IF($B59="","",IF(VLOOKUP($B59,CorridorSummarySource!$C$3:$Y$260,Corridor_Summary!V$1,FALSE)="","",VLOOKUP($B59,CorridorSummarySource!$C$3:$Y$260,Corridor_Summary!V$1,FALSE)))</f>
        <v>30</v>
      </c>
      <c r="W59" s="126">
        <f>IF($B59="","",IF(VLOOKUP($B59,CorridorSummarySource!$C$3:$Y$260,Corridor_Summary!W$1,FALSE)="","",VLOOKUP($B59,CorridorSummarySource!$C$3:$Y$260,Corridor_Summary!W$1,FALSE)))</f>
        <v>30</v>
      </c>
      <c r="X59" s="112" t="str">
        <f>IF($B59="","",IF(VLOOKUP($B59,CorridorSummarySource!$C$3:$Y$260,Corridor_Summary!X$1,FALSE)="","",VLOOKUP($B59,CorridorSummarySource!$C$3:$Y$260,Corridor_Summary!X$1,FALSE)))</f>
        <v>Frequent</v>
      </c>
      <c r="Z59">
        <f>IF(B59="","",VLOOKUP($B59,'Corridors Over-Under'!$A$3:$D$115,Z$1,FALSE))</f>
        <v>-1</v>
      </c>
      <c r="AA59">
        <f>IF(C59="","",VLOOKUP($B59,'Corridors Over-Under'!$A$3:$D$115,AA$1,FALSE))</f>
        <v>0</v>
      </c>
      <c r="AB59">
        <f>IF(D59="","",VLOOKUP($B59,'Corridors Over-Under'!$A$3:$D$115,AB$1,FALSE))</f>
        <v>-2</v>
      </c>
      <c r="AD59" s="172">
        <f>IF(F59="","",VLOOKUP(F59,'Corridor_MajorRoute&amp;RouteLookup'!$A$2:$B$113,2,FALSE))</f>
        <v>168</v>
      </c>
      <c r="AE59" s="348" t="str">
        <f>IF(IF($AD59="","",IF(VLOOKUP($AD59,'RouteDetail&amp;ReductionPrioritySr'!$B$5:$AT$779,AE$1,FALSE)="","",VLOOKUP($AD59,'RouteDetail&amp;ReductionPrioritySr'!$B$5:$AT$779,AE$1,FALSE)))=0,"",IF($AD59="","",IF(VLOOKUP($AD59,'RouteDetail&amp;ReductionPrioritySr'!$B$5:$AT$779,AE$1,FALSE)="","",VLOOKUP($AD59,'RouteDetail&amp;ReductionPrioritySr'!$B$5:$AT$779,AE$1,FALSE))))</f>
        <v>Revised</v>
      </c>
      <c r="AF59" s="53" t="str">
        <f>IF(IF($AD59="","",IF(VLOOKUP($AD59,'RouteDetail&amp;ReductionPrioritySr'!$B$5:$AT$779,AF$1,FALSE)="","",VLOOKUP($AD59,'RouteDetail&amp;ReductionPrioritySr'!$B$5:$AT$779,AF$1,FALSE)))=0,"",IF($AD59="","",IF(VLOOKUP($AD59,'RouteDetail&amp;ReductionPrioritySr'!$B$5:$AT$779,AF$1,FALSE)="","",VLOOKUP($AD59,'RouteDetail&amp;ReductionPrioritySr'!$B$5:$AT$779,AF$1,FALSE))))</f>
        <v>Restructure</v>
      </c>
      <c r="AG59" s="358">
        <f>IF(IF($AD59="","",IF(VLOOKUP($AD59,'RouteDetail&amp;ReductionPrioritySr'!$B$5:$AT$779,AG$1,FALSE)="","",VLOOKUP($AD59,'RouteDetail&amp;ReductionPrioritySr'!$B$5:$AT$779,AG$1,FALSE)))=0,"",IF($AD59="","",IF(VLOOKUP($AD59,'RouteDetail&amp;ReductionPrioritySr'!$B$5:$AT$779,AG$1,FALSE)="","",VLOOKUP($AD59,'RouteDetail&amp;ReductionPrioritySr'!$B$5:$AT$779,AG$1,FALSE))))</f>
        <v>42036</v>
      </c>
      <c r="AH59" s="400" t="str">
        <f>IF(IF($AD59="","",IF(VLOOKUP($AD59,'RouteDetail&amp;ReductionPrioritySr'!$B$5:$AT$779,AH$1,FALSE)="","",VLOOKUP($AD59,'RouteDetail&amp;ReductionPrioritySr'!$B$5:$AT$779,AH$1,FALSE)))=0,"",IF($AD59="","",IF(VLOOKUP($AD59,'RouteDetail&amp;ReductionPrioritySr'!$B$5:$AT$779,AH$1,FALSE)="","",VLOOKUP($AD59,'RouteDetail&amp;ReductionPrioritySr'!$B$5:$AT$779,AH$1,FALSE))))</f>
        <v>Add service during commute hours to connect with Sounder Commuter Rail in order to replace commuter service on routes 158 and 159.</v>
      </c>
      <c r="AI59" s="348" t="str">
        <f>IF(IF($AD59="","",IF(VLOOKUP($AD59,'RouteDetail&amp;ReductionPrioritySr'!$B$5:$AT$779,AI$1,FALSE)="","",VLOOKUP($AD59,'RouteDetail&amp;ReductionPrioritySr'!$B$5:$AT$779,AI$1,FALSE)))=0,"",IF($AD59="","",IF(VLOOKUP($AD59,'RouteDetail&amp;ReductionPrioritySr'!$B$5:$AT$779,AI$1,FALSE)="","",VLOOKUP($AD59,'RouteDetail&amp;ReductionPrioritySr'!$B$5:$AT$779,AI$1,FALSE))))</f>
        <v>18-30</v>
      </c>
      <c r="AJ59" s="53">
        <f>IF(IF($AD59="","",IF(VLOOKUP($AD59,'RouteDetail&amp;ReductionPrioritySr'!$B$5:$AT$779,AJ$1,FALSE)="","",VLOOKUP($AD59,'RouteDetail&amp;ReductionPrioritySr'!$B$5:$AT$779,AJ$1,FALSE)))=0,"",IF($AD59="","",IF(VLOOKUP($AD59,'RouteDetail&amp;ReductionPrioritySr'!$B$5:$AT$779,AJ$1,FALSE)="","",VLOOKUP($AD59,'RouteDetail&amp;ReductionPrioritySr'!$B$5:$AT$779,AJ$1,FALSE))))</f>
        <v>30</v>
      </c>
      <c r="AK59" s="53">
        <f>IF(IF($AD59="","",IF(VLOOKUP($AD59,'RouteDetail&amp;ReductionPrioritySr'!$B$5:$AT$779,AK$1,FALSE)="","",VLOOKUP($AD59,'RouteDetail&amp;ReductionPrioritySr'!$B$5:$AT$779,AK$1,FALSE)))=0,"",IF($AD59="","",IF(VLOOKUP($AD59,'RouteDetail&amp;ReductionPrioritySr'!$B$5:$AT$779,AK$1,FALSE)="","",VLOOKUP($AD59,'RouteDetail&amp;ReductionPrioritySr'!$B$5:$AT$779,AK$1,FALSE))))</f>
        <v>60</v>
      </c>
      <c r="AL59" s="53">
        <f>IF(IF($AD59="","",IF(VLOOKUP($AD59,'RouteDetail&amp;ReductionPrioritySr'!$B$5:$AT$779,AL$1,FALSE)="","",VLOOKUP($AD59,'RouteDetail&amp;ReductionPrioritySr'!$B$5:$AT$779,AL$1,FALSE)))=0,"",IF($AD59="","",IF(VLOOKUP($AD59,'RouteDetail&amp;ReductionPrioritySr'!$B$5:$AT$779,AL$1,FALSE)="","",VLOOKUP($AD59,'RouteDetail&amp;ReductionPrioritySr'!$B$5:$AT$779,AL$1,FALSE))))</f>
        <v>60</v>
      </c>
      <c r="AM59" s="53">
        <f>IF(IF($AD59="","",IF(VLOOKUP($AD59,'RouteDetail&amp;ReductionPrioritySr'!$B$5:$AT$779,AM$1,FALSE)="","",VLOOKUP($AD59,'RouteDetail&amp;ReductionPrioritySr'!$B$5:$AT$779,AM$1,FALSE)))=0,"",IF($AD59="","",IF(VLOOKUP($AD59,'RouteDetail&amp;ReductionPrioritySr'!$B$5:$AT$779,AM$1,FALSE)="","",VLOOKUP($AD59,'RouteDetail&amp;ReductionPrioritySr'!$B$5:$AT$779,AM$1,FALSE))))</f>
        <v>60</v>
      </c>
      <c r="AN59" s="71" t="str">
        <f>IF(IF($AD59="","",IF(VLOOKUP($AD59,'RouteDetail&amp;ReductionPrioritySr'!$B$5:$AT$779,AN$1,FALSE)="","",VLOOKUP($AD59,'RouteDetail&amp;ReductionPrioritySr'!$B$5:$AT$779,AN$1,FALSE)))=0,"",IF($AD59="","",IF(VLOOKUP($AD59,'RouteDetail&amp;ReductionPrioritySr'!$B$5:$AT$779,AN$1,FALSE)="","",VLOOKUP($AD59,'RouteDetail&amp;ReductionPrioritySr'!$B$5:$AT$779,AN$1,FALSE))))</f>
        <v>Before 11:00 PM</v>
      </c>
      <c r="AO59" s="400" t="str">
        <f>IF(IF($AD59="","",IF(VLOOKUP($AD59,'RouteDetail&amp;ReductionPrioritySr'!$B$5:$AT$779,AO$1,FALSE)="","",VLOOKUP($AD59,'RouteDetail&amp;ReductionPrioritySr'!$B$5:$AT$779,AO$1,FALSE)))=0,"",IF($AD59="","",IF(VLOOKUP($AD59,'RouteDetail&amp;ReductionPrioritySr'!$B$5:$AT$779,AO$1,FALSE)="","",VLOOKUP($AD59,'RouteDetail&amp;ReductionPrioritySr'!$B$5:$AT$779,AO$1,FALSE))))</f>
        <v/>
      </c>
    </row>
    <row r="60" spans="1:41" ht="15" customHeight="1" x14ac:dyDescent="0.25">
      <c r="A60">
        <v>51</v>
      </c>
      <c r="B60" s="110">
        <f>IF(HLOOKUP($C$3,'Corridor by Jurisdiction'!$A$1:$AP$113,A60,FALSE)="","",HLOOKUP($C$3,'Corridor by Jurisdiction'!$A$1:$AP$113,A60,FALSE))</f>
        <v>50</v>
      </c>
      <c r="C60" s="56" t="str">
        <f>IF($B60="","",IF(VLOOKUP($B60,CorridorSummarySource!$C$3:$Y$260,Corridor_Summary!C$1,FALSE)="","",VLOOKUP($B60,CorridorSummarySource!$C$3:$Y$260,Corridor_Summary!C$1,FALSE)))</f>
        <v>Kent</v>
      </c>
      <c r="D60" s="53" t="str">
        <f>IF($B60="","",IF(VLOOKUP($B60,CorridorSummarySource!$C$3:$Y$260,Corridor_Summary!D$1,FALSE)="","",VLOOKUP($B60,CorridorSummarySource!$C$3:$Y$260,Corridor_Summary!D$1,FALSE)))</f>
        <v>Renton</v>
      </c>
      <c r="E60" s="53" t="str">
        <f>IF($B60="","",IF(VLOOKUP($B60,CorridorSummarySource!$C$3:$Y$260,Corridor_Summary!E$1,FALSE)="","",VLOOKUP($B60,CorridorSummarySource!$C$3:$Y$260,Corridor_Summary!E$1,FALSE)))</f>
        <v>Kent East Hill</v>
      </c>
      <c r="F60" s="111">
        <f>IF($B60="","",IF(VLOOKUP($B60,CorridorSummarySource!$C$3:$Y$260,Corridor_Summary!F$1,FALSE)="","",VLOOKUP($B60,CorridorSummarySource!$C$3:$Y$260,Corridor_Summary!F$1,FALSE)))</f>
        <v>169</v>
      </c>
      <c r="G60" s="111">
        <f>IF($B60="","",IF(VLOOKUP($B60,CorridorSummarySource!$C$3:$Y$260,Corridor_Summary!G$1,FALSE)="","",VLOOKUP($B60,CorridorSummarySource!$C$3:$Y$260,Corridor_Summary!G$1,FALSE)))</f>
        <v>4</v>
      </c>
      <c r="H60" s="111">
        <f>IF($B60="","",IF(VLOOKUP($B60,CorridorSummarySource!$C$3:$Y$260,Corridor_Summary!H$1,FALSE)="","",VLOOKUP($B60,CorridorSummarySource!$C$3:$Y$260,Corridor_Summary!H$1,FALSE)))</f>
        <v>10</v>
      </c>
      <c r="I60" s="111">
        <f>IF($B60="","",IF(VLOOKUP($B60,CorridorSummarySource!$C$3:$Y$260,Corridor_Summary!I$1,FALSE)="","",VLOOKUP($B60,CorridorSummarySource!$C$3:$Y$260,Corridor_Summary!I$1,FALSE)))</f>
        <v>10</v>
      </c>
      <c r="J60" s="111">
        <f>IF($B60="","",IF(VLOOKUP($B60,CorridorSummarySource!$C$3:$Y$260,Corridor_Summary!J$1,FALSE)="","",VLOOKUP($B60,CorridorSummarySource!$C$3:$Y$260,Corridor_Summary!J$1,FALSE)))</f>
        <v>24</v>
      </c>
      <c r="K60" s="112" t="str">
        <f>IF($B60="","",IF(VLOOKUP($B60,CorridorSummarySource!$C$3:$Y$260,Corridor_Summary!K$1,FALSE)="","",VLOOKUP($B60,CorridorSummarySource!$C$3:$Y$260,Corridor_Summary!K$1,FALSE)))</f>
        <v/>
      </c>
      <c r="L60" t="str">
        <f>IF($B60="","",IF(VLOOKUP($B60,CorridorSummarySource!$C$3:$Y$260,Corridor_Summary!L$1,FALSE)="","",VLOOKUP($B60,CorridorSummarySource!$C$3:$Y$260,Corridor_Summary!L$1,FALSE)))</f>
        <v/>
      </c>
      <c r="M60" s="110">
        <f>IF($B60="","",IF(VLOOKUP($B60,CorridorSummarySource!$C$3:$Y$260,Corridor_Summary!M$1,FALSE)="","",VLOOKUP($B60,CorridorSummarySource!$C$3:$Y$260,Corridor_Summary!M$1,FALSE)))</f>
        <v>15</v>
      </c>
      <c r="N60" s="111">
        <f>IF($B60="","",IF(VLOOKUP($B60,CorridorSummarySource!$C$3:$Y$260,Corridor_Summary!N$1,FALSE)="","",VLOOKUP($B60,CorridorSummarySource!$C$3:$Y$260,Corridor_Summary!N$1,FALSE)))</f>
        <v>30</v>
      </c>
      <c r="O60" s="112">
        <f>IF($B60="","",IF(VLOOKUP($B60,CorridorSummarySource!$C$3:$Y$260,Corridor_Summary!O$1,FALSE)="","",VLOOKUP($B60,CorridorSummarySource!$C$3:$Y$260,Corridor_Summary!O$1,FALSE)))</f>
        <v>30</v>
      </c>
      <c r="P60" s="21" t="str">
        <f>IF($B60="","",IF(VLOOKUP($B60,CorridorSummarySource!$C$3:$Y$260,Corridor_Summary!P$1,FALSE)="","",VLOOKUP($B60,CorridorSummarySource!$C$3:$Y$260,Corridor_Summary!P$1,FALSE)))</f>
        <v/>
      </c>
      <c r="Q60" s="110">
        <f>IF($B60="","",IF(VLOOKUP($B60,CorridorSummarySource!$C$3:$Y$260,Corridor_Summary!Q$1,FALSE)="","",VLOOKUP($B60,CorridorSummarySource!$C$3:$Y$260,Corridor_Summary!Q$1,FALSE)))</f>
        <v>0</v>
      </c>
      <c r="R60" s="111">
        <f>IF($B60="","",IF(VLOOKUP($B60,CorridorSummarySource!$C$3:$Y$260,Corridor_Summary!R$1,FALSE)="","",VLOOKUP($B60,CorridorSummarySource!$C$3:$Y$260,Corridor_Summary!R$1,FALSE)))</f>
        <v>0</v>
      </c>
      <c r="S60" s="112">
        <f>IF($B60="","",IF(VLOOKUP($B60,CorridorSummarySource!$C$3:$Y$260,Corridor_Summary!S$1,FALSE)="","",VLOOKUP($B60,CorridorSummarySource!$C$3:$Y$260,Corridor_Summary!S$1,FALSE)))</f>
        <v>0</v>
      </c>
      <c r="T60" s="21" t="str">
        <f>IF($B60="","",IF(VLOOKUP($B60,CorridorSummarySource!$C$3:$Y$260,Corridor_Summary!T$1,FALSE)="","",VLOOKUP($B60,CorridorSummarySource!$C$3:$Y$260,Corridor_Summary!T$1,FALSE)))</f>
        <v/>
      </c>
      <c r="U60" s="125">
        <f>IF($B60="","",IF(VLOOKUP($B60,CorridorSummarySource!$C$3:$Y$260,Corridor_Summary!U$1,FALSE)="","",VLOOKUP($B60,CorridorSummarySource!$C$3:$Y$260,Corridor_Summary!U$1,FALSE)))</f>
        <v>15</v>
      </c>
      <c r="V60" s="126">
        <f>IF($B60="","",IF(VLOOKUP($B60,CorridorSummarySource!$C$3:$Y$260,Corridor_Summary!V$1,FALSE)="","",VLOOKUP($B60,CorridorSummarySource!$C$3:$Y$260,Corridor_Summary!V$1,FALSE)))</f>
        <v>30</v>
      </c>
      <c r="W60" s="126">
        <f>IF($B60="","",IF(VLOOKUP($B60,CorridorSummarySource!$C$3:$Y$260,Corridor_Summary!W$1,FALSE)="","",VLOOKUP($B60,CorridorSummarySource!$C$3:$Y$260,Corridor_Summary!W$1,FALSE)))</f>
        <v>30</v>
      </c>
      <c r="X60" s="112" t="str">
        <f>IF($B60="","",IF(VLOOKUP($B60,CorridorSummarySource!$C$3:$Y$260,Corridor_Summary!X$1,FALSE)="","",VLOOKUP($B60,CorridorSummarySource!$C$3:$Y$260,Corridor_Summary!X$1,FALSE)))</f>
        <v>Frequent</v>
      </c>
      <c r="Z60">
        <f>IF(B60="","",VLOOKUP($B60,'Corridors Over-Under'!$A$3:$D$115,Z$1,FALSE))</f>
        <v>-1</v>
      </c>
      <c r="AA60">
        <f>IF(C60="","",VLOOKUP($B60,'Corridors Over-Under'!$A$3:$D$115,AA$1,FALSE))</f>
        <v>0</v>
      </c>
      <c r="AB60">
        <f>IF(D60="","",VLOOKUP($B60,'Corridors Over-Under'!$A$3:$D$115,AB$1,FALSE))</f>
        <v>0</v>
      </c>
      <c r="AD60" s="172">
        <f>IF(F60="","",VLOOKUP(F60,'Corridor_MajorRoute&amp;RouteLookup'!$A$2:$B$113,2,FALSE))</f>
        <v>169</v>
      </c>
      <c r="AE60" s="348" t="str">
        <f>IF(IF($AD60="","",IF(VLOOKUP($AD60,'RouteDetail&amp;ReductionPrioritySr'!$B$5:$AT$779,AE$1,FALSE)="","",VLOOKUP($AD60,'RouteDetail&amp;ReductionPrioritySr'!$B$5:$AT$779,AE$1,FALSE)))=0,"",IF($AD60="","",IF(VLOOKUP($AD60,'RouteDetail&amp;ReductionPrioritySr'!$B$5:$AT$779,AE$1,FALSE)="","",VLOOKUP($AD60,'RouteDetail&amp;ReductionPrioritySr'!$B$5:$AT$779,AE$1,FALSE))))</f>
        <v>Unchanged</v>
      </c>
      <c r="AF60" s="53" t="str">
        <f>IF(IF($AD60="","",IF(VLOOKUP($AD60,'RouteDetail&amp;ReductionPrioritySr'!$B$5:$AT$779,AF$1,FALSE)="","",VLOOKUP($AD60,'RouteDetail&amp;ReductionPrioritySr'!$B$5:$AT$779,AF$1,FALSE)))=0,"",IF($AD60="","",IF(VLOOKUP($AD60,'RouteDetail&amp;ReductionPrioritySr'!$B$5:$AT$779,AF$1,FALSE)="","",VLOOKUP($AD60,'RouteDetail&amp;ReductionPrioritySr'!$B$5:$AT$779,AF$1,FALSE))))</f>
        <v/>
      </c>
      <c r="AG60" s="358" t="str">
        <f>IF(IF($AD60="","",IF(VLOOKUP($AD60,'RouteDetail&amp;ReductionPrioritySr'!$B$5:$AT$779,AG$1,FALSE)="","",VLOOKUP($AD60,'RouteDetail&amp;ReductionPrioritySr'!$B$5:$AT$779,AG$1,FALSE)))=0,"",IF($AD60="","",IF(VLOOKUP($AD60,'RouteDetail&amp;ReductionPrioritySr'!$B$5:$AT$779,AG$1,FALSE)="","",VLOOKUP($AD60,'RouteDetail&amp;ReductionPrioritySr'!$B$5:$AT$779,AG$1,FALSE))))</f>
        <v>N/A</v>
      </c>
      <c r="AH60" s="400" t="str">
        <f>IF(IF($AD60="","",IF(VLOOKUP($AD60,'RouteDetail&amp;ReductionPrioritySr'!$B$5:$AT$779,AH$1,FALSE)="","",VLOOKUP($AD60,'RouteDetail&amp;ReductionPrioritySr'!$B$5:$AT$779,AH$1,FALSE)))=0,"",IF($AD60="","",IF(VLOOKUP($AD60,'RouteDetail&amp;ReductionPrioritySr'!$B$5:$AT$779,AH$1,FALSE)="","",VLOOKUP($AD60,'RouteDetail&amp;ReductionPrioritySr'!$B$5:$AT$779,AH$1,FALSE))))</f>
        <v>Unchanged</v>
      </c>
      <c r="AI60" s="348">
        <f>IF(IF($AD60="","",IF(VLOOKUP($AD60,'RouteDetail&amp;ReductionPrioritySr'!$B$5:$AT$779,AI$1,FALSE)="","",VLOOKUP($AD60,'RouteDetail&amp;ReductionPrioritySr'!$B$5:$AT$779,AI$1,FALSE)))=0,"",IF($AD60="","",IF(VLOOKUP($AD60,'RouteDetail&amp;ReductionPrioritySr'!$B$5:$AT$779,AI$1,FALSE)="","",VLOOKUP($AD60,'RouteDetail&amp;ReductionPrioritySr'!$B$5:$AT$779,AI$1,FALSE))))</f>
        <v>30</v>
      </c>
      <c r="AJ60" s="53">
        <f>IF(IF($AD60="","",IF(VLOOKUP($AD60,'RouteDetail&amp;ReductionPrioritySr'!$B$5:$AT$779,AJ$1,FALSE)="","",VLOOKUP($AD60,'RouteDetail&amp;ReductionPrioritySr'!$B$5:$AT$779,AJ$1,FALSE)))=0,"",IF($AD60="","",IF(VLOOKUP($AD60,'RouteDetail&amp;ReductionPrioritySr'!$B$5:$AT$779,AJ$1,FALSE)="","",VLOOKUP($AD60,'RouteDetail&amp;ReductionPrioritySr'!$B$5:$AT$779,AJ$1,FALSE))))</f>
        <v>30</v>
      </c>
      <c r="AK60" s="53">
        <f>IF(IF($AD60="","",IF(VLOOKUP($AD60,'RouteDetail&amp;ReductionPrioritySr'!$B$5:$AT$779,AK$1,FALSE)="","",VLOOKUP($AD60,'RouteDetail&amp;ReductionPrioritySr'!$B$5:$AT$779,AK$1,FALSE)))=0,"",IF($AD60="","",IF(VLOOKUP($AD60,'RouteDetail&amp;ReductionPrioritySr'!$B$5:$AT$779,AK$1,FALSE)="","",VLOOKUP($AD60,'RouteDetail&amp;ReductionPrioritySr'!$B$5:$AT$779,AK$1,FALSE))))</f>
        <v>60</v>
      </c>
      <c r="AL60" s="53">
        <f>IF(IF($AD60="","",IF(VLOOKUP($AD60,'RouteDetail&amp;ReductionPrioritySr'!$B$5:$AT$779,AL$1,FALSE)="","",VLOOKUP($AD60,'RouteDetail&amp;ReductionPrioritySr'!$B$5:$AT$779,AL$1,FALSE)))=0,"",IF($AD60="","",IF(VLOOKUP($AD60,'RouteDetail&amp;ReductionPrioritySr'!$B$5:$AT$779,AL$1,FALSE)="","",VLOOKUP($AD60,'RouteDetail&amp;ReductionPrioritySr'!$B$5:$AT$779,AL$1,FALSE))))</f>
        <v>30</v>
      </c>
      <c r="AM60" s="53">
        <f>IF(IF($AD60="","",IF(VLOOKUP($AD60,'RouteDetail&amp;ReductionPrioritySr'!$B$5:$AT$779,AM$1,FALSE)="","",VLOOKUP($AD60,'RouteDetail&amp;ReductionPrioritySr'!$B$5:$AT$779,AM$1,FALSE)))=0,"",IF($AD60="","",IF(VLOOKUP($AD60,'RouteDetail&amp;ReductionPrioritySr'!$B$5:$AT$779,AM$1,FALSE)="","",VLOOKUP($AD60,'RouteDetail&amp;ReductionPrioritySr'!$B$5:$AT$779,AM$1,FALSE))))</f>
        <v>30</v>
      </c>
      <c r="AN60" s="71" t="str">
        <f>IF(IF($AD60="","",IF(VLOOKUP($AD60,'RouteDetail&amp;ReductionPrioritySr'!$B$5:$AT$779,AN$1,FALSE)="","",VLOOKUP($AD60,'RouteDetail&amp;ReductionPrioritySr'!$B$5:$AT$779,AN$1,FALSE)))=0,"",IF($AD60="","",IF(VLOOKUP($AD60,'RouteDetail&amp;ReductionPrioritySr'!$B$5:$AT$779,AN$1,FALSE)="","",VLOOKUP($AD60,'RouteDetail&amp;ReductionPrioritySr'!$B$5:$AT$779,AN$1,FALSE))))</f>
        <v>Before 11:00 PM</v>
      </c>
      <c r="AO60" s="400" t="str">
        <f>IF(IF($AD60="","",IF(VLOOKUP($AD60,'RouteDetail&amp;ReductionPrioritySr'!$B$5:$AT$779,AO$1,FALSE)="","",VLOOKUP($AD60,'RouteDetail&amp;ReductionPrioritySr'!$B$5:$AT$779,AO$1,FALSE)))=0,"",IF($AD60="","",IF(VLOOKUP($AD60,'RouteDetail&amp;ReductionPrioritySr'!$B$5:$AT$779,AO$1,FALSE)="","",VLOOKUP($AD60,'RouteDetail&amp;ReductionPrioritySr'!$B$5:$AT$779,AO$1,FALSE))))</f>
        <v/>
      </c>
    </row>
    <row r="61" spans="1:41" ht="15" customHeight="1" x14ac:dyDescent="0.25">
      <c r="A61">
        <v>52</v>
      </c>
      <c r="B61" s="110">
        <f>IF(HLOOKUP($C$3,'Corridor by Jurisdiction'!$A$1:$AP$113,A61,FALSE)="","",HLOOKUP($C$3,'Corridor by Jurisdiction'!$A$1:$AP$113,A61,FALSE))</f>
        <v>51</v>
      </c>
      <c r="C61" s="56" t="str">
        <f>IF($B61="","",IF(VLOOKUP($B61,CorridorSummarySource!$C$3:$Y$260,Corridor_Summary!C$1,FALSE)="","",VLOOKUP($B61,CorridorSummarySource!$C$3:$Y$260,Corridor_Summary!C$1,FALSE)))</f>
        <v>Kent</v>
      </c>
      <c r="D61" s="53" t="str">
        <f>IF($B61="","",IF(VLOOKUP($B61,CorridorSummarySource!$C$3:$Y$260,Corridor_Summary!D$1,FALSE)="","",VLOOKUP($B61,CorridorSummarySource!$C$3:$Y$260,Corridor_Summary!D$1,FALSE)))</f>
        <v>Seattle CBD</v>
      </c>
      <c r="E61" s="53" t="str">
        <f>IF($B61="","",IF(VLOOKUP($B61,CorridorSummarySource!$C$3:$Y$260,Corridor_Summary!E$1,FALSE)="","",VLOOKUP($B61,CorridorSummarySource!$C$3:$Y$260,Corridor_Summary!E$1,FALSE)))</f>
        <v>Tukwila</v>
      </c>
      <c r="F61" s="111">
        <f>IF($B61="","",IF(VLOOKUP($B61,CorridorSummarySource!$C$3:$Y$260,Corridor_Summary!F$1,FALSE)="","",VLOOKUP($B61,CorridorSummarySource!$C$3:$Y$260,Corridor_Summary!F$1,FALSE)))</f>
        <v>150</v>
      </c>
      <c r="G61" s="111">
        <f>IF($B61="","",IF(VLOOKUP($B61,CorridorSummarySource!$C$3:$Y$260,Corridor_Summary!G$1,FALSE)="","",VLOOKUP($B61,CorridorSummarySource!$C$3:$Y$260,Corridor_Summary!G$1,FALSE)))</f>
        <v>10</v>
      </c>
      <c r="H61" s="111">
        <f>IF($B61="","",IF(VLOOKUP($B61,CorridorSummarySource!$C$3:$Y$260,Corridor_Summary!H$1,FALSE)="","",VLOOKUP($B61,CorridorSummarySource!$C$3:$Y$260,Corridor_Summary!H$1,FALSE)))</f>
        <v>10</v>
      </c>
      <c r="I61" s="111">
        <f>IF($B61="","",IF(VLOOKUP($B61,CorridorSummarySource!$C$3:$Y$260,Corridor_Summary!I$1,FALSE)="","",VLOOKUP($B61,CorridorSummarySource!$C$3:$Y$260,Corridor_Summary!I$1,FALSE)))</f>
        <v>10</v>
      </c>
      <c r="J61" s="111">
        <f>IF($B61="","",IF(VLOOKUP($B61,CorridorSummarySource!$C$3:$Y$260,Corridor_Summary!J$1,FALSE)="","",VLOOKUP($B61,CorridorSummarySource!$C$3:$Y$260,Corridor_Summary!J$1,FALSE)))</f>
        <v>30</v>
      </c>
      <c r="K61" s="112" t="str">
        <f>IF($B61="","",IF(VLOOKUP($B61,CorridorSummarySource!$C$3:$Y$260,Corridor_Summary!K$1,FALSE)="","",VLOOKUP($B61,CorridorSummarySource!$C$3:$Y$260,Corridor_Summary!K$1,FALSE)))</f>
        <v/>
      </c>
      <c r="L61" t="str">
        <f>IF($B61="","",IF(VLOOKUP($B61,CorridorSummarySource!$C$3:$Y$260,Corridor_Summary!L$1,FALSE)="","",VLOOKUP($B61,CorridorSummarySource!$C$3:$Y$260,Corridor_Summary!L$1,FALSE)))</f>
        <v/>
      </c>
      <c r="M61" s="110">
        <f>IF($B61="","",IF(VLOOKUP($B61,CorridorSummarySource!$C$3:$Y$260,Corridor_Summary!M$1,FALSE)="","",VLOOKUP($B61,CorridorSummarySource!$C$3:$Y$260,Corridor_Summary!M$1,FALSE)))</f>
        <v>15</v>
      </c>
      <c r="N61" s="111">
        <f>IF($B61="","",IF(VLOOKUP($B61,CorridorSummarySource!$C$3:$Y$260,Corridor_Summary!N$1,FALSE)="","",VLOOKUP($B61,CorridorSummarySource!$C$3:$Y$260,Corridor_Summary!N$1,FALSE)))</f>
        <v>15</v>
      </c>
      <c r="O61" s="112">
        <f>IF($B61="","",IF(VLOOKUP($B61,CorridorSummarySource!$C$3:$Y$260,Corridor_Summary!O$1,FALSE)="","",VLOOKUP($B61,CorridorSummarySource!$C$3:$Y$260,Corridor_Summary!O$1,FALSE)))</f>
        <v>30</v>
      </c>
      <c r="P61" s="21" t="str">
        <f>IF($B61="","",IF(VLOOKUP($B61,CorridorSummarySource!$C$3:$Y$260,Corridor_Summary!P$1,FALSE)="","",VLOOKUP($B61,CorridorSummarySource!$C$3:$Y$260,Corridor_Summary!P$1,FALSE)))</f>
        <v/>
      </c>
      <c r="Q61" s="110">
        <f>IF($B61="","",IF(VLOOKUP($B61,CorridorSummarySource!$C$3:$Y$260,Corridor_Summary!Q$1,FALSE)="","",VLOOKUP($B61,CorridorSummarySource!$C$3:$Y$260,Corridor_Summary!Q$1,FALSE)))</f>
        <v>1</v>
      </c>
      <c r="R61" s="111">
        <f>IF($B61="","",IF(VLOOKUP($B61,CorridorSummarySource!$C$3:$Y$260,Corridor_Summary!R$1,FALSE)="","",VLOOKUP($B61,CorridorSummarySource!$C$3:$Y$260,Corridor_Summary!R$1,FALSE)))</f>
        <v>0</v>
      </c>
      <c r="S61" s="112">
        <f>IF($B61="","",IF(VLOOKUP($B61,CorridorSummarySource!$C$3:$Y$260,Corridor_Summary!S$1,FALSE)="","",VLOOKUP($B61,CorridorSummarySource!$C$3:$Y$260,Corridor_Summary!S$1,FALSE)))</f>
        <v>0</v>
      </c>
      <c r="T61" s="21" t="str">
        <f>IF($B61="","",IF(VLOOKUP($B61,CorridorSummarySource!$C$3:$Y$260,Corridor_Summary!T$1,FALSE)="","",VLOOKUP($B61,CorridorSummarySource!$C$3:$Y$260,Corridor_Summary!T$1,FALSE)))</f>
        <v/>
      </c>
      <c r="U61" s="125" t="str">
        <f>IF($B61="","",IF(VLOOKUP($B61,CorridorSummarySource!$C$3:$Y$260,Corridor_Summary!U$1,FALSE)="","",VLOOKUP($B61,CorridorSummarySource!$C$3:$Y$260,Corridor_Summary!U$1,FALSE)))</f>
        <v>&lt; 15</v>
      </c>
      <c r="V61" s="126">
        <f>IF($B61="","",IF(VLOOKUP($B61,CorridorSummarySource!$C$3:$Y$260,Corridor_Summary!V$1,FALSE)="","",VLOOKUP($B61,CorridorSummarySource!$C$3:$Y$260,Corridor_Summary!V$1,FALSE)))</f>
        <v>15</v>
      </c>
      <c r="W61" s="126">
        <f>IF($B61="","",IF(VLOOKUP($B61,CorridorSummarySource!$C$3:$Y$260,Corridor_Summary!W$1,FALSE)="","",VLOOKUP($B61,CorridorSummarySource!$C$3:$Y$260,Corridor_Summary!W$1,FALSE)))</f>
        <v>30</v>
      </c>
      <c r="X61" s="112" t="str">
        <f>IF($B61="","",IF(VLOOKUP($B61,CorridorSummarySource!$C$3:$Y$260,Corridor_Summary!X$1,FALSE)="","",VLOOKUP($B61,CorridorSummarySource!$C$3:$Y$260,Corridor_Summary!X$1,FALSE)))</f>
        <v>Very Frequent</v>
      </c>
      <c r="Z61">
        <f>IF(B61="","",VLOOKUP($B61,'Corridors Over-Under'!$A$3:$D$115,Z$1,FALSE))</f>
        <v>-1</v>
      </c>
      <c r="AA61">
        <f>IF(C61="","",VLOOKUP($B61,'Corridors Over-Under'!$A$3:$D$115,AA$1,FALSE))</f>
        <v>0</v>
      </c>
      <c r="AB61">
        <f>IF(D61="","",VLOOKUP($B61,'Corridors Over-Under'!$A$3:$D$115,AB$1,FALSE))</f>
        <v>0</v>
      </c>
      <c r="AD61" s="172">
        <f>IF(F61="","",VLOOKUP(F61,'Corridor_MajorRoute&amp;RouteLookup'!$A$2:$B$113,2,FALSE))</f>
        <v>150</v>
      </c>
      <c r="AE61" s="348" t="str">
        <f>IF(IF($AD61="","",IF(VLOOKUP($AD61,'RouteDetail&amp;ReductionPrioritySr'!$B$5:$AT$779,AE$1,FALSE)="","",VLOOKUP($AD61,'RouteDetail&amp;ReductionPrioritySr'!$B$5:$AT$779,AE$1,FALSE)))=0,"",IF($AD61="","",IF(VLOOKUP($AD61,'RouteDetail&amp;ReductionPrioritySr'!$B$5:$AT$779,AE$1,FALSE)="","",VLOOKUP($AD61,'RouteDetail&amp;ReductionPrioritySr'!$B$5:$AT$779,AE$1,FALSE))))</f>
        <v>Unchanged</v>
      </c>
      <c r="AF61" s="53" t="str">
        <f>IF(IF($AD61="","",IF(VLOOKUP($AD61,'RouteDetail&amp;ReductionPrioritySr'!$B$5:$AT$779,AF$1,FALSE)="","",VLOOKUP($AD61,'RouteDetail&amp;ReductionPrioritySr'!$B$5:$AT$779,AF$1,FALSE)))=0,"",IF($AD61="","",IF(VLOOKUP($AD61,'RouteDetail&amp;ReductionPrioritySr'!$B$5:$AT$779,AF$1,FALSE)="","",VLOOKUP($AD61,'RouteDetail&amp;ReductionPrioritySr'!$B$5:$AT$779,AF$1,FALSE))))</f>
        <v/>
      </c>
      <c r="AG61" s="358" t="str">
        <f>IF(IF($AD61="","",IF(VLOOKUP($AD61,'RouteDetail&amp;ReductionPrioritySr'!$B$5:$AT$779,AG$1,FALSE)="","",VLOOKUP($AD61,'RouteDetail&amp;ReductionPrioritySr'!$B$5:$AT$779,AG$1,FALSE)))=0,"",IF($AD61="","",IF(VLOOKUP($AD61,'RouteDetail&amp;ReductionPrioritySr'!$B$5:$AT$779,AG$1,FALSE)="","",VLOOKUP($AD61,'RouteDetail&amp;ReductionPrioritySr'!$B$5:$AT$779,AG$1,FALSE))))</f>
        <v>N/A</v>
      </c>
      <c r="AH61" s="400" t="str">
        <f>IF(IF($AD61="","",IF(VLOOKUP($AD61,'RouteDetail&amp;ReductionPrioritySr'!$B$5:$AT$779,AH$1,FALSE)="","",VLOOKUP($AD61,'RouteDetail&amp;ReductionPrioritySr'!$B$5:$AT$779,AH$1,FALSE)))=0,"",IF($AD61="","",IF(VLOOKUP($AD61,'RouteDetail&amp;ReductionPrioritySr'!$B$5:$AT$779,AH$1,FALSE)="","",VLOOKUP($AD61,'RouteDetail&amp;ReductionPrioritySr'!$B$5:$AT$779,AH$1,FALSE))))</f>
        <v>Unchanged</v>
      </c>
      <c r="AI61" s="348">
        <f>IF(IF($AD61="","",IF(VLOOKUP($AD61,'RouteDetail&amp;ReductionPrioritySr'!$B$5:$AT$779,AI$1,FALSE)="","",VLOOKUP($AD61,'RouteDetail&amp;ReductionPrioritySr'!$B$5:$AT$779,AI$1,FALSE)))=0,"",IF($AD61="","",IF(VLOOKUP($AD61,'RouteDetail&amp;ReductionPrioritySr'!$B$5:$AT$779,AI$1,FALSE)="","",VLOOKUP($AD61,'RouteDetail&amp;ReductionPrioritySr'!$B$5:$AT$779,AI$1,FALSE))))</f>
        <v>15</v>
      </c>
      <c r="AJ61" s="53">
        <f>IF(IF($AD61="","",IF(VLOOKUP($AD61,'RouteDetail&amp;ReductionPrioritySr'!$B$5:$AT$779,AJ$1,FALSE)="","",VLOOKUP($AD61,'RouteDetail&amp;ReductionPrioritySr'!$B$5:$AT$779,AJ$1,FALSE)))=0,"",IF($AD61="","",IF(VLOOKUP($AD61,'RouteDetail&amp;ReductionPrioritySr'!$B$5:$AT$779,AJ$1,FALSE)="","",VLOOKUP($AD61,'RouteDetail&amp;ReductionPrioritySr'!$B$5:$AT$779,AJ$1,FALSE))))</f>
        <v>15</v>
      </c>
      <c r="AK61" s="53" t="str">
        <f>IF(IF($AD61="","",IF(VLOOKUP($AD61,'RouteDetail&amp;ReductionPrioritySr'!$B$5:$AT$779,AK$1,FALSE)="","",VLOOKUP($AD61,'RouteDetail&amp;ReductionPrioritySr'!$B$5:$AT$779,AK$1,FALSE)))=0,"",IF($AD61="","",IF(VLOOKUP($AD61,'RouteDetail&amp;ReductionPrioritySr'!$B$5:$AT$779,AK$1,FALSE)="","",VLOOKUP($AD61,'RouteDetail&amp;ReductionPrioritySr'!$B$5:$AT$779,AK$1,FALSE))))</f>
        <v>30-60</v>
      </c>
      <c r="AL61" s="53">
        <f>IF(IF($AD61="","",IF(VLOOKUP($AD61,'RouteDetail&amp;ReductionPrioritySr'!$B$5:$AT$779,AL$1,FALSE)="","",VLOOKUP($AD61,'RouteDetail&amp;ReductionPrioritySr'!$B$5:$AT$779,AL$1,FALSE)))=0,"",IF($AD61="","",IF(VLOOKUP($AD61,'RouteDetail&amp;ReductionPrioritySr'!$B$5:$AT$779,AL$1,FALSE)="","",VLOOKUP($AD61,'RouteDetail&amp;ReductionPrioritySr'!$B$5:$AT$779,AL$1,FALSE))))</f>
        <v>15</v>
      </c>
      <c r="AM61" s="53">
        <f>IF(IF($AD61="","",IF(VLOOKUP($AD61,'RouteDetail&amp;ReductionPrioritySr'!$B$5:$AT$779,AM$1,FALSE)="","",VLOOKUP($AD61,'RouteDetail&amp;ReductionPrioritySr'!$B$5:$AT$779,AM$1,FALSE)))=0,"",IF($AD61="","",IF(VLOOKUP($AD61,'RouteDetail&amp;ReductionPrioritySr'!$B$5:$AT$779,AM$1,FALSE)="","",VLOOKUP($AD61,'RouteDetail&amp;ReductionPrioritySr'!$B$5:$AT$779,AM$1,FALSE))))</f>
        <v>30</v>
      </c>
      <c r="AN61" s="71" t="str">
        <f>IF(IF($AD61="","",IF(VLOOKUP($AD61,'RouteDetail&amp;ReductionPrioritySr'!$B$5:$AT$779,AN$1,FALSE)="","",VLOOKUP($AD61,'RouteDetail&amp;ReductionPrioritySr'!$B$5:$AT$779,AN$1,FALSE)))=0,"",IF($AD61="","",IF(VLOOKUP($AD61,'RouteDetail&amp;ReductionPrioritySr'!$B$5:$AT$779,AN$1,FALSE)="","",VLOOKUP($AD61,'RouteDetail&amp;ReductionPrioritySr'!$B$5:$AT$779,AN$1,FALSE))))</f>
        <v>Before 1:00 AM</v>
      </c>
      <c r="AO61" s="400" t="str">
        <f>IF(IF($AD61="","",IF(VLOOKUP($AD61,'RouteDetail&amp;ReductionPrioritySr'!$B$5:$AT$779,AO$1,FALSE)="","",VLOOKUP($AD61,'RouteDetail&amp;ReductionPrioritySr'!$B$5:$AT$779,AO$1,FALSE)))=0,"",IF($AD61="","",IF(VLOOKUP($AD61,'RouteDetail&amp;ReductionPrioritySr'!$B$5:$AT$779,AO$1,FALSE)="","",VLOOKUP($AD61,'RouteDetail&amp;ReductionPrioritySr'!$B$5:$AT$779,AO$1,FALSE))))</f>
        <v/>
      </c>
    </row>
    <row r="62" spans="1:41" ht="15" customHeight="1" x14ac:dyDescent="0.25">
      <c r="A62">
        <v>53</v>
      </c>
      <c r="B62" s="110">
        <f>IF(HLOOKUP($C$3,'Corridor by Jurisdiction'!$A$1:$AP$113,A62,FALSE)="","",HLOOKUP($C$3,'Corridor by Jurisdiction'!$A$1:$AP$113,A62,FALSE))</f>
        <v>52</v>
      </c>
      <c r="C62" s="56" t="str">
        <f>IF($B62="","",IF(VLOOKUP($B62,CorridorSummarySource!$C$3:$Y$260,Corridor_Summary!C$1,FALSE)="","",VLOOKUP($B62,CorridorSummarySource!$C$3:$Y$260,Corridor_Summary!C$1,FALSE)))</f>
        <v>Kent</v>
      </c>
      <c r="D62" s="53" t="str">
        <f>IF($B62="","",IF(VLOOKUP($B62,CorridorSummarySource!$C$3:$Y$260,Corridor_Summary!D$1,FALSE)="","",VLOOKUP($B62,CorridorSummarySource!$C$3:$Y$260,Corridor_Summary!D$1,FALSE)))</f>
        <v>Renton</v>
      </c>
      <c r="E62" s="53" t="str">
        <f>IF($B62="","",IF(VLOOKUP($B62,CorridorSummarySource!$C$3:$Y$260,Corridor_Summary!E$1,FALSE)="","",VLOOKUP($B62,CorridorSummarySource!$C$3:$Y$260,Corridor_Summary!E$1,FALSE)))</f>
        <v>84th Av S, Lind Av SW</v>
      </c>
      <c r="F62" s="111">
        <f>IF($B62="","",IF(VLOOKUP($B62,CorridorSummarySource!$C$3:$Y$260,Corridor_Summary!F$1,FALSE)="","",VLOOKUP($B62,CorridorSummarySource!$C$3:$Y$260,Corridor_Summary!F$1,FALSE)))</f>
        <v>153</v>
      </c>
      <c r="G62" s="111">
        <f>IF($B62="","",IF(VLOOKUP($B62,CorridorSummarySource!$C$3:$Y$260,Corridor_Summary!G$1,FALSE)="","",VLOOKUP($B62,CorridorSummarySource!$C$3:$Y$260,Corridor_Summary!G$1,FALSE)))</f>
        <v>4</v>
      </c>
      <c r="H62" s="111">
        <f>IF($B62="","",IF(VLOOKUP($B62,CorridorSummarySource!$C$3:$Y$260,Corridor_Summary!H$1,FALSE)="","",VLOOKUP($B62,CorridorSummarySource!$C$3:$Y$260,Corridor_Summary!H$1,FALSE)))</f>
        <v>10</v>
      </c>
      <c r="I62" s="111">
        <f>IF($B62="","",IF(VLOOKUP($B62,CorridorSummarySource!$C$3:$Y$260,Corridor_Summary!I$1,FALSE)="","",VLOOKUP($B62,CorridorSummarySource!$C$3:$Y$260,Corridor_Summary!I$1,FALSE)))</f>
        <v>10</v>
      </c>
      <c r="J62" s="111">
        <f>IF($B62="","",IF(VLOOKUP($B62,CorridorSummarySource!$C$3:$Y$260,Corridor_Summary!J$1,FALSE)="","",VLOOKUP($B62,CorridorSummarySource!$C$3:$Y$260,Corridor_Summary!J$1,FALSE)))</f>
        <v>24</v>
      </c>
      <c r="K62" s="112" t="str">
        <f>IF($B62="","",IF(VLOOKUP($B62,CorridorSummarySource!$C$3:$Y$260,Corridor_Summary!K$1,FALSE)="","",VLOOKUP($B62,CorridorSummarySource!$C$3:$Y$260,Corridor_Summary!K$1,FALSE)))</f>
        <v/>
      </c>
      <c r="L62" t="str">
        <f>IF($B62="","",IF(VLOOKUP($B62,CorridorSummarySource!$C$3:$Y$260,Corridor_Summary!L$1,FALSE)="","",VLOOKUP($B62,CorridorSummarySource!$C$3:$Y$260,Corridor_Summary!L$1,FALSE)))</f>
        <v/>
      </c>
      <c r="M62" s="110">
        <f>IF($B62="","",IF(VLOOKUP($B62,CorridorSummarySource!$C$3:$Y$260,Corridor_Summary!M$1,FALSE)="","",VLOOKUP($B62,CorridorSummarySource!$C$3:$Y$260,Corridor_Summary!M$1,FALSE)))</f>
        <v>15</v>
      </c>
      <c r="N62" s="111">
        <f>IF($B62="","",IF(VLOOKUP($B62,CorridorSummarySource!$C$3:$Y$260,Corridor_Summary!N$1,FALSE)="","",VLOOKUP($B62,CorridorSummarySource!$C$3:$Y$260,Corridor_Summary!N$1,FALSE)))</f>
        <v>30</v>
      </c>
      <c r="O62" s="112">
        <f>IF($B62="","",IF(VLOOKUP($B62,CorridorSummarySource!$C$3:$Y$260,Corridor_Summary!O$1,FALSE)="","",VLOOKUP($B62,CorridorSummarySource!$C$3:$Y$260,Corridor_Summary!O$1,FALSE)))</f>
        <v>30</v>
      </c>
      <c r="P62" s="21" t="str">
        <f>IF($B62="","",IF(VLOOKUP($B62,CorridorSummarySource!$C$3:$Y$260,Corridor_Summary!P$1,FALSE)="","",VLOOKUP($B62,CorridorSummarySource!$C$3:$Y$260,Corridor_Summary!P$1,FALSE)))</f>
        <v/>
      </c>
      <c r="Q62" s="110">
        <f>IF($B62="","",IF(VLOOKUP($B62,CorridorSummarySource!$C$3:$Y$260,Corridor_Summary!Q$1,FALSE)="","",VLOOKUP($B62,CorridorSummarySource!$C$3:$Y$260,Corridor_Summary!Q$1,FALSE)))</f>
        <v>0</v>
      </c>
      <c r="R62" s="111">
        <f>IF($B62="","",IF(VLOOKUP($B62,CorridorSummarySource!$C$3:$Y$260,Corridor_Summary!R$1,FALSE)="","",VLOOKUP($B62,CorridorSummarySource!$C$3:$Y$260,Corridor_Summary!R$1,FALSE)))</f>
        <v>0</v>
      </c>
      <c r="S62" s="112">
        <f>IF($B62="","",IF(VLOOKUP($B62,CorridorSummarySource!$C$3:$Y$260,Corridor_Summary!S$1,FALSE)="","",VLOOKUP($B62,CorridorSummarySource!$C$3:$Y$260,Corridor_Summary!S$1,FALSE)))</f>
        <v>0</v>
      </c>
      <c r="T62" s="21" t="str">
        <f>IF($B62="","",IF(VLOOKUP($B62,CorridorSummarySource!$C$3:$Y$260,Corridor_Summary!T$1,FALSE)="","",VLOOKUP($B62,CorridorSummarySource!$C$3:$Y$260,Corridor_Summary!T$1,FALSE)))</f>
        <v/>
      </c>
      <c r="U62" s="125">
        <f>IF($B62="","",IF(VLOOKUP($B62,CorridorSummarySource!$C$3:$Y$260,Corridor_Summary!U$1,FALSE)="","",VLOOKUP($B62,CorridorSummarySource!$C$3:$Y$260,Corridor_Summary!U$1,FALSE)))</f>
        <v>15</v>
      </c>
      <c r="V62" s="126">
        <f>IF($B62="","",IF(VLOOKUP($B62,CorridorSummarySource!$C$3:$Y$260,Corridor_Summary!V$1,FALSE)="","",VLOOKUP($B62,CorridorSummarySource!$C$3:$Y$260,Corridor_Summary!V$1,FALSE)))</f>
        <v>30</v>
      </c>
      <c r="W62" s="126">
        <f>IF($B62="","",IF(VLOOKUP($B62,CorridorSummarySource!$C$3:$Y$260,Corridor_Summary!W$1,FALSE)="","",VLOOKUP($B62,CorridorSummarySource!$C$3:$Y$260,Corridor_Summary!W$1,FALSE)))</f>
        <v>30</v>
      </c>
      <c r="X62" s="112" t="str">
        <f>IF($B62="","",IF(VLOOKUP($B62,CorridorSummarySource!$C$3:$Y$260,Corridor_Summary!X$1,FALSE)="","",VLOOKUP($B62,CorridorSummarySource!$C$3:$Y$260,Corridor_Summary!X$1,FALSE)))</f>
        <v>Frequent</v>
      </c>
      <c r="Z62">
        <f>IF(B62="","",VLOOKUP($B62,'Corridors Over-Under'!$A$3:$D$115,Z$1,FALSE))</f>
        <v>-1</v>
      </c>
      <c r="AA62">
        <f>IF(C62="","",VLOOKUP($B62,'Corridors Over-Under'!$A$3:$D$115,AA$1,FALSE))</f>
        <v>-3</v>
      </c>
      <c r="AB62">
        <f>IF(D62="","",VLOOKUP($B62,'Corridors Over-Under'!$A$3:$D$115,AB$1,FALSE))</f>
        <v>-3</v>
      </c>
      <c r="AD62" s="172">
        <f>IF(F62="","",VLOOKUP(F62,'Corridor_MajorRoute&amp;RouteLookup'!$A$2:$B$113,2,FALSE))</f>
        <v>153</v>
      </c>
      <c r="AE62" s="348" t="str">
        <f>IF(IF($AD62="","",IF(VLOOKUP($AD62,'RouteDetail&amp;ReductionPrioritySr'!$B$5:$AT$779,AE$1,FALSE)="","",VLOOKUP($AD62,'RouteDetail&amp;ReductionPrioritySr'!$B$5:$AT$779,AE$1,FALSE)))=0,"",IF($AD62="","",IF(VLOOKUP($AD62,'RouteDetail&amp;ReductionPrioritySr'!$B$5:$AT$779,AE$1,FALSE)="","",VLOOKUP($AD62,'RouteDetail&amp;ReductionPrioritySr'!$B$5:$AT$779,AE$1,FALSE))))</f>
        <v>Unchanged</v>
      </c>
      <c r="AF62" s="53" t="str">
        <f>IF(IF($AD62="","",IF(VLOOKUP($AD62,'RouteDetail&amp;ReductionPrioritySr'!$B$5:$AT$779,AF$1,FALSE)="","",VLOOKUP($AD62,'RouteDetail&amp;ReductionPrioritySr'!$B$5:$AT$779,AF$1,FALSE)))=0,"",IF($AD62="","",IF(VLOOKUP($AD62,'RouteDetail&amp;ReductionPrioritySr'!$B$5:$AT$779,AF$1,FALSE)="","",VLOOKUP($AD62,'RouteDetail&amp;ReductionPrioritySr'!$B$5:$AT$779,AF$1,FALSE))))</f>
        <v/>
      </c>
      <c r="AG62" s="358" t="str">
        <f>IF(IF($AD62="","",IF(VLOOKUP($AD62,'RouteDetail&amp;ReductionPrioritySr'!$B$5:$AT$779,AG$1,FALSE)="","",VLOOKUP($AD62,'RouteDetail&amp;ReductionPrioritySr'!$B$5:$AT$779,AG$1,FALSE)))=0,"",IF($AD62="","",IF(VLOOKUP($AD62,'RouteDetail&amp;ReductionPrioritySr'!$B$5:$AT$779,AG$1,FALSE)="","",VLOOKUP($AD62,'RouteDetail&amp;ReductionPrioritySr'!$B$5:$AT$779,AG$1,FALSE))))</f>
        <v>N/A</v>
      </c>
      <c r="AH62" s="400" t="str">
        <f>IF(IF($AD62="","",IF(VLOOKUP($AD62,'RouteDetail&amp;ReductionPrioritySr'!$B$5:$AT$779,AH$1,FALSE)="","",VLOOKUP($AD62,'RouteDetail&amp;ReductionPrioritySr'!$B$5:$AT$779,AH$1,FALSE)))=0,"",IF($AD62="","",IF(VLOOKUP($AD62,'RouteDetail&amp;ReductionPrioritySr'!$B$5:$AT$779,AH$1,FALSE)="","",VLOOKUP($AD62,'RouteDetail&amp;ReductionPrioritySr'!$B$5:$AT$779,AH$1,FALSE))))</f>
        <v>Unchanged</v>
      </c>
      <c r="AI62" s="348">
        <f>IF(IF($AD62="","",IF(VLOOKUP($AD62,'RouteDetail&amp;ReductionPrioritySr'!$B$5:$AT$779,AI$1,FALSE)="","",VLOOKUP($AD62,'RouteDetail&amp;ReductionPrioritySr'!$B$5:$AT$779,AI$1,FALSE)))=0,"",IF($AD62="","",IF(VLOOKUP($AD62,'RouteDetail&amp;ReductionPrioritySr'!$B$5:$AT$779,AI$1,FALSE)="","",VLOOKUP($AD62,'RouteDetail&amp;ReductionPrioritySr'!$B$5:$AT$779,AI$1,FALSE))))</f>
        <v>30</v>
      </c>
      <c r="AJ62" s="53" t="str">
        <f>IF(IF($AD62="","",IF(VLOOKUP($AD62,'RouteDetail&amp;ReductionPrioritySr'!$B$5:$AT$779,AJ$1,FALSE)="","",VLOOKUP($AD62,'RouteDetail&amp;ReductionPrioritySr'!$B$5:$AT$779,AJ$1,FALSE)))=0,"",IF($AD62="","",IF(VLOOKUP($AD62,'RouteDetail&amp;ReductionPrioritySr'!$B$5:$AT$779,AJ$1,FALSE)="","",VLOOKUP($AD62,'RouteDetail&amp;ReductionPrioritySr'!$B$5:$AT$779,AJ$1,FALSE))))</f>
        <v/>
      </c>
      <c r="AK62" s="53" t="str">
        <f>IF(IF($AD62="","",IF(VLOOKUP($AD62,'RouteDetail&amp;ReductionPrioritySr'!$B$5:$AT$779,AK$1,FALSE)="","",VLOOKUP($AD62,'RouteDetail&amp;ReductionPrioritySr'!$B$5:$AT$779,AK$1,FALSE)))=0,"",IF($AD62="","",IF(VLOOKUP($AD62,'RouteDetail&amp;ReductionPrioritySr'!$B$5:$AT$779,AK$1,FALSE)="","",VLOOKUP($AD62,'RouteDetail&amp;ReductionPrioritySr'!$B$5:$AT$779,AK$1,FALSE))))</f>
        <v/>
      </c>
      <c r="AL62" s="53" t="str">
        <f>IF(IF($AD62="","",IF(VLOOKUP($AD62,'RouteDetail&amp;ReductionPrioritySr'!$B$5:$AT$779,AL$1,FALSE)="","",VLOOKUP($AD62,'RouteDetail&amp;ReductionPrioritySr'!$B$5:$AT$779,AL$1,FALSE)))=0,"",IF($AD62="","",IF(VLOOKUP($AD62,'RouteDetail&amp;ReductionPrioritySr'!$B$5:$AT$779,AL$1,FALSE)="","",VLOOKUP($AD62,'RouteDetail&amp;ReductionPrioritySr'!$B$5:$AT$779,AL$1,FALSE))))</f>
        <v/>
      </c>
      <c r="AM62" s="53" t="str">
        <f>IF(IF($AD62="","",IF(VLOOKUP($AD62,'RouteDetail&amp;ReductionPrioritySr'!$B$5:$AT$779,AM$1,FALSE)="","",VLOOKUP($AD62,'RouteDetail&amp;ReductionPrioritySr'!$B$5:$AT$779,AM$1,FALSE)))=0,"",IF($AD62="","",IF(VLOOKUP($AD62,'RouteDetail&amp;ReductionPrioritySr'!$B$5:$AT$779,AM$1,FALSE)="","",VLOOKUP($AD62,'RouteDetail&amp;ReductionPrioritySr'!$B$5:$AT$779,AM$1,FALSE))))</f>
        <v/>
      </c>
      <c r="AN62" s="71" t="str">
        <f>IF(IF($AD62="","",IF(VLOOKUP($AD62,'RouteDetail&amp;ReductionPrioritySr'!$B$5:$AT$779,AN$1,FALSE)="","",VLOOKUP($AD62,'RouteDetail&amp;ReductionPrioritySr'!$B$5:$AT$779,AN$1,FALSE)))=0,"",IF($AD62="","",IF(VLOOKUP($AD62,'RouteDetail&amp;ReductionPrioritySr'!$B$5:$AT$779,AN$1,FALSE)="","",VLOOKUP($AD62,'RouteDetail&amp;ReductionPrioritySr'!$B$5:$AT$779,AN$1,FALSE))))</f>
        <v>Before 6:00 PM</v>
      </c>
      <c r="AO62" s="400" t="str">
        <f>IF(IF($AD62="","",IF(VLOOKUP($AD62,'RouteDetail&amp;ReductionPrioritySr'!$B$5:$AT$779,AO$1,FALSE)="","",VLOOKUP($AD62,'RouteDetail&amp;ReductionPrioritySr'!$B$5:$AT$779,AO$1,FALSE)))=0,"",IF($AD62="","",IF(VLOOKUP($AD62,'RouteDetail&amp;ReductionPrioritySr'!$B$5:$AT$779,AO$1,FALSE)="","",VLOOKUP($AD62,'RouteDetail&amp;ReductionPrioritySr'!$B$5:$AT$779,AO$1,FALSE))))</f>
        <v/>
      </c>
    </row>
    <row r="63" spans="1:41" ht="15" customHeight="1" x14ac:dyDescent="0.25">
      <c r="A63">
        <v>54</v>
      </c>
      <c r="B63" s="110">
        <f>IF(HLOOKUP($C$3,'Corridor by Jurisdiction'!$A$1:$AP$113,A63,FALSE)="","",HLOOKUP($C$3,'Corridor by Jurisdiction'!$A$1:$AP$113,A63,FALSE))</f>
        <v>53</v>
      </c>
      <c r="C63" s="56" t="str">
        <f>IF($B63="","",IF(VLOOKUP($B63,CorridorSummarySource!$C$3:$Y$260,Corridor_Summary!C$1,FALSE)="","",VLOOKUP($B63,CorridorSummarySource!$C$3:$Y$260,Corridor_Summary!C$1,FALSE)))</f>
        <v>Kirkland</v>
      </c>
      <c r="D63" s="53" t="str">
        <f>IF($B63="","",IF(VLOOKUP($B63,CorridorSummarySource!$C$3:$Y$260,Corridor_Summary!D$1,FALSE)="","",VLOOKUP($B63,CorridorSummarySource!$C$3:$Y$260,Corridor_Summary!D$1,FALSE)))</f>
        <v>Bellevue</v>
      </c>
      <c r="E63" s="53" t="str">
        <f>IF($B63="","",IF(VLOOKUP($B63,CorridorSummarySource!$C$3:$Y$260,Corridor_Summary!E$1,FALSE)="","",VLOOKUP($B63,CorridorSummarySource!$C$3:$Y$260,Corridor_Summary!E$1,FALSE)))</f>
        <v>South Kirkland</v>
      </c>
      <c r="F63" s="111">
        <f>IF($B63="","",IF(VLOOKUP($B63,CorridorSummarySource!$C$3:$Y$260,Corridor_Summary!F$1,FALSE)="","",VLOOKUP($B63,CorridorSummarySource!$C$3:$Y$260,Corridor_Summary!F$1,FALSE)))</f>
        <v>235</v>
      </c>
      <c r="G63" s="111">
        <f>IF($B63="","",IF(VLOOKUP($B63,CorridorSummarySource!$C$3:$Y$260,Corridor_Summary!G$1,FALSE)="","",VLOOKUP($B63,CorridorSummarySource!$C$3:$Y$260,Corridor_Summary!G$1,FALSE)))</f>
        <v>12</v>
      </c>
      <c r="H63" s="111">
        <f>IF($B63="","",IF(VLOOKUP($B63,CorridorSummarySource!$C$3:$Y$260,Corridor_Summary!H$1,FALSE)="","",VLOOKUP($B63,CorridorSummarySource!$C$3:$Y$260,Corridor_Summary!H$1,FALSE)))</f>
        <v>0</v>
      </c>
      <c r="I63" s="111">
        <f>IF($B63="","",IF(VLOOKUP($B63,CorridorSummarySource!$C$3:$Y$260,Corridor_Summary!I$1,FALSE)="","",VLOOKUP($B63,CorridorSummarySource!$C$3:$Y$260,Corridor_Summary!I$1,FALSE)))</f>
        <v>5</v>
      </c>
      <c r="J63" s="111">
        <f>IF($B63="","",IF(VLOOKUP($B63,CorridorSummarySource!$C$3:$Y$260,Corridor_Summary!J$1,FALSE)="","",VLOOKUP($B63,CorridorSummarySource!$C$3:$Y$260,Corridor_Summary!J$1,FALSE)))</f>
        <v>17</v>
      </c>
      <c r="K63" s="112" t="str">
        <f>IF($B63="","",IF(VLOOKUP($B63,CorridorSummarySource!$C$3:$Y$260,Corridor_Summary!K$1,FALSE)="","",VLOOKUP($B63,CorridorSummarySource!$C$3:$Y$260,Corridor_Summary!K$1,FALSE)))</f>
        <v/>
      </c>
      <c r="L63" t="str">
        <f>IF($B63="","",IF(VLOOKUP($B63,CorridorSummarySource!$C$3:$Y$260,Corridor_Summary!L$1,FALSE)="","",VLOOKUP($B63,CorridorSummarySource!$C$3:$Y$260,Corridor_Summary!L$1,FALSE)))</f>
        <v/>
      </c>
      <c r="M63" s="110">
        <f>IF($B63="","",IF(VLOOKUP($B63,CorridorSummarySource!$C$3:$Y$260,Corridor_Summary!M$1,FALSE)="","",VLOOKUP($B63,CorridorSummarySource!$C$3:$Y$260,Corridor_Summary!M$1,FALSE)))</f>
        <v>30</v>
      </c>
      <c r="N63" s="111">
        <f>IF($B63="","",IF(VLOOKUP($B63,CorridorSummarySource!$C$3:$Y$260,Corridor_Summary!N$1,FALSE)="","",VLOOKUP($B63,CorridorSummarySource!$C$3:$Y$260,Corridor_Summary!N$1,FALSE)))</f>
        <v>30</v>
      </c>
      <c r="O63" s="112">
        <f>IF($B63="","",IF(VLOOKUP($B63,CorridorSummarySource!$C$3:$Y$260,Corridor_Summary!O$1,FALSE)="","",VLOOKUP($B63,CorridorSummarySource!$C$3:$Y$260,Corridor_Summary!O$1,FALSE)))</f>
        <v>0</v>
      </c>
      <c r="P63" s="21" t="str">
        <f>IF($B63="","",IF(VLOOKUP($B63,CorridorSummarySource!$C$3:$Y$260,Corridor_Summary!P$1,FALSE)="","",VLOOKUP($B63,CorridorSummarySource!$C$3:$Y$260,Corridor_Summary!P$1,FALSE)))</f>
        <v/>
      </c>
      <c r="Q63" s="110">
        <f>IF($B63="","",IF(VLOOKUP($B63,CorridorSummarySource!$C$3:$Y$260,Corridor_Summary!Q$1,FALSE)="","",VLOOKUP($B63,CorridorSummarySource!$C$3:$Y$260,Corridor_Summary!Q$1,FALSE)))</f>
        <v>1</v>
      </c>
      <c r="R63" s="111">
        <f>IF($B63="","",IF(VLOOKUP($B63,CorridorSummarySource!$C$3:$Y$260,Corridor_Summary!R$1,FALSE)="","",VLOOKUP($B63,CorridorSummarySource!$C$3:$Y$260,Corridor_Summary!R$1,FALSE)))</f>
        <v>1</v>
      </c>
      <c r="S63" s="112">
        <f>IF($B63="","",IF(VLOOKUP($B63,CorridorSummarySource!$C$3:$Y$260,Corridor_Summary!S$1,FALSE)="","",VLOOKUP($B63,CorridorSummarySource!$C$3:$Y$260,Corridor_Summary!S$1,FALSE)))</f>
        <v>0</v>
      </c>
      <c r="T63" s="21" t="str">
        <f>IF($B63="","",IF(VLOOKUP($B63,CorridorSummarySource!$C$3:$Y$260,Corridor_Summary!T$1,FALSE)="","",VLOOKUP($B63,CorridorSummarySource!$C$3:$Y$260,Corridor_Summary!T$1,FALSE)))</f>
        <v/>
      </c>
      <c r="U63" s="125">
        <f>IF($B63="","",IF(VLOOKUP($B63,CorridorSummarySource!$C$3:$Y$260,Corridor_Summary!U$1,FALSE)="","",VLOOKUP($B63,CorridorSummarySource!$C$3:$Y$260,Corridor_Summary!U$1,FALSE)))</f>
        <v>15</v>
      </c>
      <c r="V63" s="126">
        <f>IF($B63="","",IF(VLOOKUP($B63,CorridorSummarySource!$C$3:$Y$260,Corridor_Summary!V$1,FALSE)="","",VLOOKUP($B63,CorridorSummarySource!$C$3:$Y$260,Corridor_Summary!V$1,FALSE)))</f>
        <v>15</v>
      </c>
      <c r="W63" s="126">
        <f>IF($B63="","",IF(VLOOKUP($B63,CorridorSummarySource!$C$3:$Y$260,Corridor_Summary!W$1,FALSE)="","",VLOOKUP($B63,CorridorSummarySource!$C$3:$Y$260,Corridor_Summary!W$1,FALSE)))</f>
        <v>30</v>
      </c>
      <c r="X63" s="112" t="str">
        <f>IF($B63="","",IF(VLOOKUP($B63,CorridorSummarySource!$C$3:$Y$260,Corridor_Summary!X$1,FALSE)="","",VLOOKUP($B63,CorridorSummarySource!$C$3:$Y$260,Corridor_Summary!X$1,FALSE)))</f>
        <v>Very Frequent</v>
      </c>
      <c r="Z63">
        <f>IF(B63="","",VLOOKUP($B63,'Corridors Over-Under'!$A$3:$D$115,Z$1,FALSE))</f>
        <v>0</v>
      </c>
      <c r="AA63">
        <f>IF(C63="","",VLOOKUP($B63,'Corridors Over-Under'!$A$3:$D$115,AA$1,FALSE))</f>
        <v>0</v>
      </c>
      <c r="AB63">
        <f>IF(D63="","",VLOOKUP($B63,'Corridors Over-Under'!$A$3:$D$115,AB$1,FALSE))</f>
        <v>0</v>
      </c>
      <c r="AD63" s="172">
        <f>IF(F63="","",VLOOKUP(F63,'Corridor_MajorRoute&amp;RouteLookup'!$A$2:$B$113,2,FALSE))</f>
        <v>235</v>
      </c>
      <c r="AE63" s="348" t="str">
        <f>IF(IF($AD63="","",IF(VLOOKUP($AD63,'RouteDetail&amp;ReductionPrioritySr'!$B$5:$AT$779,AE$1,FALSE)="","",VLOOKUP($AD63,'RouteDetail&amp;ReductionPrioritySr'!$B$5:$AT$779,AE$1,FALSE)))=0,"",IF($AD63="","",IF(VLOOKUP($AD63,'RouteDetail&amp;ReductionPrioritySr'!$B$5:$AT$779,AE$1,FALSE)="","",VLOOKUP($AD63,'RouteDetail&amp;ReductionPrioritySr'!$B$5:$AT$779,AE$1,FALSE))))</f>
        <v>Revised</v>
      </c>
      <c r="AF63" s="53" t="str">
        <f>IF(IF($AD63="","",IF(VLOOKUP($AD63,'RouteDetail&amp;ReductionPrioritySr'!$B$5:$AT$779,AF$1,FALSE)="","",VLOOKUP($AD63,'RouteDetail&amp;ReductionPrioritySr'!$B$5:$AT$779,AF$1,FALSE)))=0,"",IF($AD63="","",IF(VLOOKUP($AD63,'RouteDetail&amp;ReductionPrioritySr'!$B$5:$AT$779,AF$1,FALSE)="","",VLOOKUP($AD63,'RouteDetail&amp;ReductionPrioritySr'!$B$5:$AT$779,AF$1,FALSE))))</f>
        <v>Restructure</v>
      </c>
      <c r="AG63" s="358">
        <f>IF(IF($AD63="","",IF(VLOOKUP($AD63,'RouteDetail&amp;ReductionPrioritySr'!$B$5:$AT$779,AG$1,FALSE)="","",VLOOKUP($AD63,'RouteDetail&amp;ReductionPrioritySr'!$B$5:$AT$779,AG$1,FALSE)))=0,"",IF($AD63="","",IF(VLOOKUP($AD63,'RouteDetail&amp;ReductionPrioritySr'!$B$5:$AT$779,AG$1,FALSE)="","",VLOOKUP($AD63,'RouteDetail&amp;ReductionPrioritySr'!$B$5:$AT$779,AG$1,FALSE))))</f>
        <v>42036</v>
      </c>
      <c r="AH63" s="400" t="str">
        <f>IF(IF($AD63="","",IF(VLOOKUP($AD63,'RouteDetail&amp;ReductionPrioritySr'!$B$5:$AT$779,AH$1,FALSE)="","",VLOOKUP($AD63,'RouteDetail&amp;ReductionPrioritySr'!$B$5:$AT$779,AH$1,FALSE)))=0,"",IF($AD63="","",IF(VLOOKUP($AD63,'RouteDetail&amp;ReductionPrioritySr'!$B$5:$AT$779,AH$1,FALSE)="","",VLOOKUP($AD63,'RouteDetail&amp;ReductionPrioritySr'!$B$5:$AT$779,AH$1,FALSE))))</f>
        <v>Eliminate the part of the route north of Kirkland Transit Center. 
Operate service more often during commute hours, midday weekdays and on weekends since Route 234 will no longer serve the area.
End service earlier.</v>
      </c>
      <c r="AI63" s="348">
        <f>IF(IF($AD63="","",IF(VLOOKUP($AD63,'RouteDetail&amp;ReductionPrioritySr'!$B$5:$AT$779,AI$1,FALSE)="","",VLOOKUP($AD63,'RouteDetail&amp;ReductionPrioritySr'!$B$5:$AT$779,AI$1,FALSE)))=0,"",IF($AD63="","",IF(VLOOKUP($AD63,'RouteDetail&amp;ReductionPrioritySr'!$B$5:$AT$779,AI$1,FALSE)="","",VLOOKUP($AD63,'RouteDetail&amp;ReductionPrioritySr'!$B$5:$AT$779,AI$1,FALSE))))</f>
        <v>15</v>
      </c>
      <c r="AJ63" s="53">
        <f>IF(IF($AD63="","",IF(VLOOKUP($AD63,'RouteDetail&amp;ReductionPrioritySr'!$B$5:$AT$779,AJ$1,FALSE)="","",VLOOKUP($AD63,'RouteDetail&amp;ReductionPrioritySr'!$B$5:$AT$779,AJ$1,FALSE)))=0,"",IF($AD63="","",IF(VLOOKUP($AD63,'RouteDetail&amp;ReductionPrioritySr'!$B$5:$AT$779,AJ$1,FALSE)="","",VLOOKUP($AD63,'RouteDetail&amp;ReductionPrioritySr'!$B$5:$AT$779,AJ$1,FALSE))))</f>
        <v>15</v>
      </c>
      <c r="AK63" s="53">
        <f>IF(IF($AD63="","",IF(VLOOKUP($AD63,'RouteDetail&amp;ReductionPrioritySr'!$B$5:$AT$779,AK$1,FALSE)="","",VLOOKUP($AD63,'RouteDetail&amp;ReductionPrioritySr'!$B$5:$AT$779,AK$1,FALSE)))=0,"",IF($AD63="","",IF(VLOOKUP($AD63,'RouteDetail&amp;ReductionPrioritySr'!$B$5:$AT$779,AK$1,FALSE)="","",VLOOKUP($AD63,'RouteDetail&amp;ReductionPrioritySr'!$B$5:$AT$779,AK$1,FALSE))))</f>
        <v>30</v>
      </c>
      <c r="AL63" s="53">
        <f>IF(IF($AD63="","",IF(VLOOKUP($AD63,'RouteDetail&amp;ReductionPrioritySr'!$B$5:$AT$779,AL$1,FALSE)="","",VLOOKUP($AD63,'RouteDetail&amp;ReductionPrioritySr'!$B$5:$AT$779,AL$1,FALSE)))=0,"",IF($AD63="","",IF(VLOOKUP($AD63,'RouteDetail&amp;ReductionPrioritySr'!$B$5:$AT$779,AL$1,FALSE)="","",VLOOKUP($AD63,'RouteDetail&amp;ReductionPrioritySr'!$B$5:$AT$779,AL$1,FALSE))))</f>
        <v>30</v>
      </c>
      <c r="AM63" s="53">
        <f>IF(IF($AD63="","",IF(VLOOKUP($AD63,'RouteDetail&amp;ReductionPrioritySr'!$B$5:$AT$779,AM$1,FALSE)="","",VLOOKUP($AD63,'RouteDetail&amp;ReductionPrioritySr'!$B$5:$AT$779,AM$1,FALSE)))=0,"",IF($AD63="","",IF(VLOOKUP($AD63,'RouteDetail&amp;ReductionPrioritySr'!$B$5:$AT$779,AM$1,FALSE)="","",VLOOKUP($AD63,'RouteDetail&amp;ReductionPrioritySr'!$B$5:$AT$779,AM$1,FALSE))))</f>
        <v>30</v>
      </c>
      <c r="AN63" s="71" t="str">
        <f>IF(IF($AD63="","",IF(VLOOKUP($AD63,'RouteDetail&amp;ReductionPrioritySr'!$B$5:$AT$779,AN$1,FALSE)="","",VLOOKUP($AD63,'RouteDetail&amp;ReductionPrioritySr'!$B$5:$AT$779,AN$1,FALSE)))=0,"",IF($AD63="","",IF(VLOOKUP($AD63,'RouteDetail&amp;ReductionPrioritySr'!$B$5:$AT$779,AN$1,FALSE)="","",VLOOKUP($AD63,'RouteDetail&amp;ReductionPrioritySr'!$B$5:$AT$779,AN$1,FALSE))))</f>
        <v>Before 10:00 PM</v>
      </c>
      <c r="AO63" s="400" t="str">
        <f>IF(IF($AD63="","",IF(VLOOKUP($AD63,'RouteDetail&amp;ReductionPrioritySr'!$B$5:$AT$779,AO$1,FALSE)="","",VLOOKUP($AD63,'RouteDetail&amp;ReductionPrioritySr'!$B$5:$AT$779,AO$1,FALSE)))=0,"",IF($AD63="","",IF(VLOOKUP($AD63,'RouteDetail&amp;ReductionPrioritySr'!$B$5:$AT$779,AO$1,FALSE)="","",VLOOKUP($AD63,'RouteDetail&amp;ReductionPrioritySr'!$B$5:$AT$779,AO$1,FALSE))))</f>
        <v>Between Kirkland and Totem Lake Transit Centers, use revised Route 236.</v>
      </c>
    </row>
    <row r="64" spans="1:41" ht="15" customHeight="1" x14ac:dyDescent="0.25">
      <c r="A64">
        <v>55</v>
      </c>
      <c r="B64" s="110">
        <f>IF(HLOOKUP($C$3,'Corridor by Jurisdiction'!$A$1:$AP$113,A64,FALSE)="","",HLOOKUP($C$3,'Corridor by Jurisdiction'!$A$1:$AP$113,A64,FALSE))</f>
        <v>54</v>
      </c>
      <c r="C64" s="56" t="str">
        <f>IF($B64="","",IF(VLOOKUP($B64,CorridorSummarySource!$C$3:$Y$260,Corridor_Summary!C$1,FALSE)="","",VLOOKUP($B64,CorridorSummarySource!$C$3:$Y$260,Corridor_Summary!C$1,FALSE)))</f>
        <v>Kirkland</v>
      </c>
      <c r="D64" s="53" t="str">
        <f>IF($B64="","",IF(VLOOKUP($B64,CorridorSummarySource!$C$3:$Y$260,Corridor_Summary!D$1,FALSE)="","",VLOOKUP($B64,CorridorSummarySource!$C$3:$Y$260,Corridor_Summary!D$1,FALSE)))</f>
        <v>Factoria</v>
      </c>
      <c r="E64" s="53" t="str">
        <f>IF($B64="","",IF(VLOOKUP($B64,CorridorSummarySource!$C$3:$Y$260,Corridor_Summary!E$1,FALSE)="","",VLOOKUP($B64,CorridorSummarySource!$C$3:$Y$260,Corridor_Summary!E$1,FALSE)))</f>
        <v>Overlake, Crossroads, Eastgate</v>
      </c>
      <c r="F64" s="111">
        <f>IF($B64="","",IF(VLOOKUP($B64,CorridorSummarySource!$C$3:$Y$260,Corridor_Summary!F$1,FALSE)="","",VLOOKUP($B64,CorridorSummarySource!$C$3:$Y$260,Corridor_Summary!F$1,FALSE)))</f>
        <v>245</v>
      </c>
      <c r="G64" s="111">
        <f>IF($B64="","",IF(VLOOKUP($B64,CorridorSummarySource!$C$3:$Y$260,Corridor_Summary!G$1,FALSE)="","",VLOOKUP($B64,CorridorSummarySource!$C$3:$Y$260,Corridor_Summary!G$1,FALSE)))</f>
        <v>8</v>
      </c>
      <c r="H64" s="111">
        <f>IF($B64="","",IF(VLOOKUP($B64,CorridorSummarySource!$C$3:$Y$260,Corridor_Summary!H$1,FALSE)="","",VLOOKUP($B64,CorridorSummarySource!$C$3:$Y$260,Corridor_Summary!H$1,FALSE)))</f>
        <v>5</v>
      </c>
      <c r="I64" s="111">
        <f>IF($B64="","",IF(VLOOKUP($B64,CorridorSummarySource!$C$3:$Y$260,Corridor_Summary!I$1,FALSE)="","",VLOOKUP($B64,CorridorSummarySource!$C$3:$Y$260,Corridor_Summary!I$1,FALSE)))</f>
        <v>5</v>
      </c>
      <c r="J64" s="111">
        <f>IF($B64="","",IF(VLOOKUP($B64,CorridorSummarySource!$C$3:$Y$260,Corridor_Summary!J$1,FALSE)="","",VLOOKUP($B64,CorridorSummarySource!$C$3:$Y$260,Corridor_Summary!J$1,FALSE)))</f>
        <v>18</v>
      </c>
      <c r="K64" s="112" t="str">
        <f>IF($B64="","",IF(VLOOKUP($B64,CorridorSummarySource!$C$3:$Y$260,Corridor_Summary!K$1,FALSE)="","",VLOOKUP($B64,CorridorSummarySource!$C$3:$Y$260,Corridor_Summary!K$1,FALSE)))</f>
        <v/>
      </c>
      <c r="L64" t="str">
        <f>IF($B64="","",IF(VLOOKUP($B64,CorridorSummarySource!$C$3:$Y$260,Corridor_Summary!L$1,FALSE)="","",VLOOKUP($B64,CorridorSummarySource!$C$3:$Y$260,Corridor_Summary!L$1,FALSE)))</f>
        <v/>
      </c>
      <c r="M64" s="110">
        <f>IF($B64="","",IF(VLOOKUP($B64,CorridorSummarySource!$C$3:$Y$260,Corridor_Summary!M$1,FALSE)="","",VLOOKUP($B64,CorridorSummarySource!$C$3:$Y$260,Corridor_Summary!M$1,FALSE)))</f>
        <v>30</v>
      </c>
      <c r="N64" s="111">
        <f>IF($B64="","",IF(VLOOKUP($B64,CorridorSummarySource!$C$3:$Y$260,Corridor_Summary!N$1,FALSE)="","",VLOOKUP($B64,CorridorSummarySource!$C$3:$Y$260,Corridor_Summary!N$1,FALSE)))</f>
        <v>30</v>
      </c>
      <c r="O64" s="112">
        <f>IF($B64="","",IF(VLOOKUP($B64,CorridorSummarySource!$C$3:$Y$260,Corridor_Summary!O$1,FALSE)="","",VLOOKUP($B64,CorridorSummarySource!$C$3:$Y$260,Corridor_Summary!O$1,FALSE)))</f>
        <v>0</v>
      </c>
      <c r="P64" s="21" t="str">
        <f>IF($B64="","",IF(VLOOKUP($B64,CorridorSummarySource!$C$3:$Y$260,Corridor_Summary!P$1,FALSE)="","",VLOOKUP($B64,CorridorSummarySource!$C$3:$Y$260,Corridor_Summary!P$1,FALSE)))</f>
        <v/>
      </c>
      <c r="Q64" s="110">
        <f>IF($B64="","",IF(VLOOKUP($B64,CorridorSummarySource!$C$3:$Y$260,Corridor_Summary!Q$1,FALSE)="","",VLOOKUP($B64,CorridorSummarySource!$C$3:$Y$260,Corridor_Summary!Q$1,FALSE)))</f>
        <v>1</v>
      </c>
      <c r="R64" s="111">
        <f>IF($B64="","",IF(VLOOKUP($B64,CorridorSummarySource!$C$3:$Y$260,Corridor_Summary!R$1,FALSE)="","",VLOOKUP($B64,CorridorSummarySource!$C$3:$Y$260,Corridor_Summary!R$1,FALSE)))</f>
        <v>1</v>
      </c>
      <c r="S64" s="112">
        <f>IF($B64="","",IF(VLOOKUP($B64,CorridorSummarySource!$C$3:$Y$260,Corridor_Summary!S$1,FALSE)="","",VLOOKUP($B64,CorridorSummarySource!$C$3:$Y$260,Corridor_Summary!S$1,FALSE)))</f>
        <v>0</v>
      </c>
      <c r="T64" s="21" t="str">
        <f>IF($B64="","",IF(VLOOKUP($B64,CorridorSummarySource!$C$3:$Y$260,Corridor_Summary!T$1,FALSE)="","",VLOOKUP($B64,CorridorSummarySource!$C$3:$Y$260,Corridor_Summary!T$1,FALSE)))</f>
        <v/>
      </c>
      <c r="U64" s="125">
        <f>IF($B64="","",IF(VLOOKUP($B64,CorridorSummarySource!$C$3:$Y$260,Corridor_Summary!U$1,FALSE)="","",VLOOKUP($B64,CorridorSummarySource!$C$3:$Y$260,Corridor_Summary!U$1,FALSE)))</f>
        <v>15</v>
      </c>
      <c r="V64" s="126">
        <f>IF($B64="","",IF(VLOOKUP($B64,CorridorSummarySource!$C$3:$Y$260,Corridor_Summary!V$1,FALSE)="","",VLOOKUP($B64,CorridorSummarySource!$C$3:$Y$260,Corridor_Summary!V$1,FALSE)))</f>
        <v>15</v>
      </c>
      <c r="W64" s="126">
        <f>IF($B64="","",IF(VLOOKUP($B64,CorridorSummarySource!$C$3:$Y$260,Corridor_Summary!W$1,FALSE)="","",VLOOKUP($B64,CorridorSummarySource!$C$3:$Y$260,Corridor_Summary!W$1,FALSE)))</f>
        <v>30</v>
      </c>
      <c r="X64" s="112" t="str">
        <f>IF($B64="","",IF(VLOOKUP($B64,CorridorSummarySource!$C$3:$Y$260,Corridor_Summary!X$1,FALSE)="","",VLOOKUP($B64,CorridorSummarySource!$C$3:$Y$260,Corridor_Summary!X$1,FALSE)))</f>
        <v>Very Frequent</v>
      </c>
      <c r="Z64">
        <f>IF(B64="","",VLOOKUP($B64,'Corridors Over-Under'!$A$3:$D$115,Z$1,FALSE))</f>
        <v>0</v>
      </c>
      <c r="AA64">
        <f>IF(C64="","",VLOOKUP($B64,'Corridors Over-Under'!$A$3:$D$115,AA$1,FALSE))</f>
        <v>0</v>
      </c>
      <c r="AB64">
        <f>IF(D64="","",VLOOKUP($B64,'Corridors Over-Under'!$A$3:$D$115,AB$1,FALSE))</f>
        <v>0</v>
      </c>
      <c r="AD64" s="172">
        <f>IF(F64="","",VLOOKUP(F64,'Corridor_MajorRoute&amp;RouteLookup'!$A$2:$B$113,2,FALSE))</f>
        <v>245</v>
      </c>
      <c r="AE64" s="348" t="str">
        <f>IF(IF($AD64="","",IF(VLOOKUP($AD64,'RouteDetail&amp;ReductionPrioritySr'!$B$5:$AT$779,AE$1,FALSE)="","",VLOOKUP($AD64,'RouteDetail&amp;ReductionPrioritySr'!$B$5:$AT$779,AE$1,FALSE)))=0,"",IF($AD64="","",IF(VLOOKUP($AD64,'RouteDetail&amp;ReductionPrioritySr'!$B$5:$AT$779,AE$1,FALSE)="","",VLOOKUP($AD64,'RouteDetail&amp;ReductionPrioritySr'!$B$5:$AT$779,AE$1,FALSE))))</f>
        <v>Unchanged</v>
      </c>
      <c r="AF64" s="53" t="str">
        <f>IF(IF($AD64="","",IF(VLOOKUP($AD64,'RouteDetail&amp;ReductionPrioritySr'!$B$5:$AT$779,AF$1,FALSE)="","",VLOOKUP($AD64,'RouteDetail&amp;ReductionPrioritySr'!$B$5:$AT$779,AF$1,FALSE)))=0,"",IF($AD64="","",IF(VLOOKUP($AD64,'RouteDetail&amp;ReductionPrioritySr'!$B$5:$AT$779,AF$1,FALSE)="","",VLOOKUP($AD64,'RouteDetail&amp;ReductionPrioritySr'!$B$5:$AT$779,AF$1,FALSE))))</f>
        <v/>
      </c>
      <c r="AG64" s="358" t="str">
        <f>IF(IF($AD64="","",IF(VLOOKUP($AD64,'RouteDetail&amp;ReductionPrioritySr'!$B$5:$AT$779,AG$1,FALSE)="","",VLOOKUP($AD64,'RouteDetail&amp;ReductionPrioritySr'!$B$5:$AT$779,AG$1,FALSE)))=0,"",IF($AD64="","",IF(VLOOKUP($AD64,'RouteDetail&amp;ReductionPrioritySr'!$B$5:$AT$779,AG$1,FALSE)="","",VLOOKUP($AD64,'RouteDetail&amp;ReductionPrioritySr'!$B$5:$AT$779,AG$1,FALSE))))</f>
        <v>N/A</v>
      </c>
      <c r="AH64" s="400" t="str">
        <f>IF(IF($AD64="","",IF(VLOOKUP($AD64,'RouteDetail&amp;ReductionPrioritySr'!$B$5:$AT$779,AH$1,FALSE)="","",VLOOKUP($AD64,'RouteDetail&amp;ReductionPrioritySr'!$B$5:$AT$779,AH$1,FALSE)))=0,"",IF($AD64="","",IF(VLOOKUP($AD64,'RouteDetail&amp;ReductionPrioritySr'!$B$5:$AT$779,AH$1,FALSE)="","",VLOOKUP($AD64,'RouteDetail&amp;ReductionPrioritySr'!$B$5:$AT$779,AH$1,FALSE))))</f>
        <v>Unchanged</v>
      </c>
      <c r="AI64" s="348">
        <f>IF(IF($AD64="","",IF(VLOOKUP($AD64,'RouteDetail&amp;ReductionPrioritySr'!$B$5:$AT$779,AI$1,FALSE)="","",VLOOKUP($AD64,'RouteDetail&amp;ReductionPrioritySr'!$B$5:$AT$779,AI$1,FALSE)))=0,"",IF($AD64="","",IF(VLOOKUP($AD64,'RouteDetail&amp;ReductionPrioritySr'!$B$5:$AT$779,AI$1,FALSE)="","",VLOOKUP($AD64,'RouteDetail&amp;ReductionPrioritySr'!$B$5:$AT$779,AI$1,FALSE))))</f>
        <v>15</v>
      </c>
      <c r="AJ64" s="53">
        <f>IF(IF($AD64="","",IF(VLOOKUP($AD64,'RouteDetail&amp;ReductionPrioritySr'!$B$5:$AT$779,AJ$1,FALSE)="","",VLOOKUP($AD64,'RouteDetail&amp;ReductionPrioritySr'!$B$5:$AT$779,AJ$1,FALSE)))=0,"",IF($AD64="","",IF(VLOOKUP($AD64,'RouteDetail&amp;ReductionPrioritySr'!$B$5:$AT$779,AJ$1,FALSE)="","",VLOOKUP($AD64,'RouteDetail&amp;ReductionPrioritySr'!$B$5:$AT$779,AJ$1,FALSE))))</f>
        <v>15</v>
      </c>
      <c r="AK64" s="53" t="str">
        <f>IF(IF($AD64="","",IF(VLOOKUP($AD64,'RouteDetail&amp;ReductionPrioritySr'!$B$5:$AT$779,AK$1,FALSE)="","",VLOOKUP($AD64,'RouteDetail&amp;ReductionPrioritySr'!$B$5:$AT$779,AK$1,FALSE)))=0,"",IF($AD64="","",IF(VLOOKUP($AD64,'RouteDetail&amp;ReductionPrioritySr'!$B$5:$AT$779,AK$1,FALSE)="","",VLOOKUP($AD64,'RouteDetail&amp;ReductionPrioritySr'!$B$5:$AT$779,AK$1,FALSE))))</f>
        <v>30-60</v>
      </c>
      <c r="AL64" s="53">
        <f>IF(IF($AD64="","",IF(VLOOKUP($AD64,'RouteDetail&amp;ReductionPrioritySr'!$B$5:$AT$779,AL$1,FALSE)="","",VLOOKUP($AD64,'RouteDetail&amp;ReductionPrioritySr'!$B$5:$AT$779,AL$1,FALSE)))=0,"",IF($AD64="","",IF(VLOOKUP($AD64,'RouteDetail&amp;ReductionPrioritySr'!$B$5:$AT$779,AL$1,FALSE)="","",VLOOKUP($AD64,'RouteDetail&amp;ReductionPrioritySr'!$B$5:$AT$779,AL$1,FALSE))))</f>
        <v>30</v>
      </c>
      <c r="AM64" s="53">
        <f>IF(IF($AD64="","",IF(VLOOKUP($AD64,'RouteDetail&amp;ReductionPrioritySr'!$B$5:$AT$779,AM$1,FALSE)="","",VLOOKUP($AD64,'RouteDetail&amp;ReductionPrioritySr'!$B$5:$AT$779,AM$1,FALSE)))=0,"",IF($AD64="","",IF(VLOOKUP($AD64,'RouteDetail&amp;ReductionPrioritySr'!$B$5:$AT$779,AM$1,FALSE)="","",VLOOKUP($AD64,'RouteDetail&amp;ReductionPrioritySr'!$B$5:$AT$779,AM$1,FALSE))))</f>
        <v>30</v>
      </c>
      <c r="AN64" s="71" t="str">
        <f>IF(IF($AD64="","",IF(VLOOKUP($AD64,'RouteDetail&amp;ReductionPrioritySr'!$B$5:$AT$779,AN$1,FALSE)="","",VLOOKUP($AD64,'RouteDetail&amp;ReductionPrioritySr'!$B$5:$AT$779,AN$1,FALSE)))=0,"",IF($AD64="","",IF(VLOOKUP($AD64,'RouteDetail&amp;ReductionPrioritySr'!$B$5:$AT$779,AN$1,FALSE)="","",VLOOKUP($AD64,'RouteDetail&amp;ReductionPrioritySr'!$B$5:$AT$779,AN$1,FALSE))))</f>
        <v>Before 11:00 PM</v>
      </c>
      <c r="AO64" s="400" t="str">
        <f>IF(IF($AD64="","",IF(VLOOKUP($AD64,'RouteDetail&amp;ReductionPrioritySr'!$B$5:$AT$779,AO$1,FALSE)="","",VLOOKUP($AD64,'RouteDetail&amp;ReductionPrioritySr'!$B$5:$AT$779,AO$1,FALSE)))=0,"",IF($AD64="","",IF(VLOOKUP($AD64,'RouteDetail&amp;ReductionPrioritySr'!$B$5:$AT$779,AO$1,FALSE)="","",VLOOKUP($AD64,'RouteDetail&amp;ReductionPrioritySr'!$B$5:$AT$779,AO$1,FALSE))))</f>
        <v/>
      </c>
    </row>
    <row r="65" spans="1:41" ht="15" customHeight="1" x14ac:dyDescent="0.25">
      <c r="A65">
        <v>56</v>
      </c>
      <c r="B65" s="110">
        <f>IF(HLOOKUP($C$3,'Corridor by Jurisdiction'!$A$1:$AP$113,A65,FALSE)="","",HLOOKUP($C$3,'Corridor by Jurisdiction'!$A$1:$AP$113,A65,FALSE))</f>
        <v>55</v>
      </c>
      <c r="C65" s="56" t="str">
        <f>IF($B65="","",IF(VLOOKUP($B65,CorridorSummarySource!$C$3:$Y$260,Corridor_Summary!C$1,FALSE)="","",VLOOKUP($B65,CorridorSummarySource!$C$3:$Y$260,Corridor_Summary!C$1,FALSE)))</f>
        <v>Lake City</v>
      </c>
      <c r="D65" s="53" t="str">
        <f>IF($B65="","",IF(VLOOKUP($B65,CorridorSummarySource!$C$3:$Y$260,Corridor_Summary!D$1,FALSE)="","",VLOOKUP($B65,CorridorSummarySource!$C$3:$Y$260,Corridor_Summary!D$1,FALSE)))</f>
        <v>Seattle CBD</v>
      </c>
      <c r="E65" s="53" t="str">
        <f>IF($B65="","",IF(VLOOKUP($B65,CorridorSummarySource!$C$3:$Y$260,Corridor_Summary!E$1,FALSE)="","",VLOOKUP($B65,CorridorSummarySource!$C$3:$Y$260,Corridor_Summary!E$1,FALSE)))</f>
        <v>NE 125th St, Northgate, I-5</v>
      </c>
      <c r="F65" s="111">
        <f>IF($B65="","",IF(VLOOKUP($B65,CorridorSummarySource!$C$3:$Y$260,Corridor_Summary!F$1,FALSE)="","",VLOOKUP($B65,CorridorSummarySource!$C$3:$Y$260,Corridor_Summary!F$1,FALSE)))</f>
        <v>41</v>
      </c>
      <c r="G65" s="111">
        <f>IF($B65="","",IF(VLOOKUP($B65,CorridorSummarySource!$C$3:$Y$260,Corridor_Summary!G$1,FALSE)="","",VLOOKUP($B65,CorridorSummarySource!$C$3:$Y$260,Corridor_Summary!G$1,FALSE)))</f>
        <v>12</v>
      </c>
      <c r="H65" s="111">
        <f>IF($B65="","",IF(VLOOKUP($B65,CorridorSummarySource!$C$3:$Y$260,Corridor_Summary!H$1,FALSE)="","",VLOOKUP($B65,CorridorSummarySource!$C$3:$Y$260,Corridor_Summary!H$1,FALSE)))</f>
        <v>10</v>
      </c>
      <c r="I65" s="111">
        <f>IF($B65="","",IF(VLOOKUP($B65,CorridorSummarySource!$C$3:$Y$260,Corridor_Summary!I$1,FALSE)="","",VLOOKUP($B65,CorridorSummarySource!$C$3:$Y$260,Corridor_Summary!I$1,FALSE)))</f>
        <v>10</v>
      </c>
      <c r="J65" s="111">
        <f>IF($B65="","",IF(VLOOKUP($B65,CorridorSummarySource!$C$3:$Y$260,Corridor_Summary!J$1,FALSE)="","",VLOOKUP($B65,CorridorSummarySource!$C$3:$Y$260,Corridor_Summary!J$1,FALSE)))</f>
        <v>32</v>
      </c>
      <c r="K65" s="112" t="str">
        <f>IF($B65="","",IF(VLOOKUP($B65,CorridorSummarySource!$C$3:$Y$260,Corridor_Summary!K$1,FALSE)="","",VLOOKUP($B65,CorridorSummarySource!$C$3:$Y$260,Corridor_Summary!K$1,FALSE)))</f>
        <v/>
      </c>
      <c r="L65" t="str">
        <f>IF($B65="","",IF(VLOOKUP($B65,CorridorSummarySource!$C$3:$Y$260,Corridor_Summary!L$1,FALSE)="","",VLOOKUP($B65,CorridorSummarySource!$C$3:$Y$260,Corridor_Summary!L$1,FALSE)))</f>
        <v/>
      </c>
      <c r="M65" s="110">
        <f>IF($B65="","",IF(VLOOKUP($B65,CorridorSummarySource!$C$3:$Y$260,Corridor_Summary!M$1,FALSE)="","",VLOOKUP($B65,CorridorSummarySource!$C$3:$Y$260,Corridor_Summary!M$1,FALSE)))</f>
        <v>15</v>
      </c>
      <c r="N65" s="111">
        <f>IF($B65="","",IF(VLOOKUP($B65,CorridorSummarySource!$C$3:$Y$260,Corridor_Summary!N$1,FALSE)="","",VLOOKUP($B65,CorridorSummarySource!$C$3:$Y$260,Corridor_Summary!N$1,FALSE)))</f>
        <v>15</v>
      </c>
      <c r="O65" s="112">
        <f>IF($B65="","",IF(VLOOKUP($B65,CorridorSummarySource!$C$3:$Y$260,Corridor_Summary!O$1,FALSE)="","",VLOOKUP($B65,CorridorSummarySource!$C$3:$Y$260,Corridor_Summary!O$1,FALSE)))</f>
        <v>30</v>
      </c>
      <c r="P65" s="21" t="str">
        <f>IF($B65="","",IF(VLOOKUP($B65,CorridorSummarySource!$C$3:$Y$260,Corridor_Summary!P$1,FALSE)="","",VLOOKUP($B65,CorridorSummarySource!$C$3:$Y$260,Corridor_Summary!P$1,FALSE)))</f>
        <v/>
      </c>
      <c r="Q65" s="110">
        <f>IF($B65="","",IF(VLOOKUP($B65,CorridorSummarySource!$C$3:$Y$260,Corridor_Summary!Q$1,FALSE)="","",VLOOKUP($B65,CorridorSummarySource!$C$3:$Y$260,Corridor_Summary!Q$1,FALSE)))</f>
        <v>1</v>
      </c>
      <c r="R65" s="111">
        <f>IF($B65="","",IF(VLOOKUP($B65,CorridorSummarySource!$C$3:$Y$260,Corridor_Summary!R$1,FALSE)="","",VLOOKUP($B65,CorridorSummarySource!$C$3:$Y$260,Corridor_Summary!R$1,FALSE)))</f>
        <v>1</v>
      </c>
      <c r="S65" s="112">
        <f>IF($B65="","",IF(VLOOKUP($B65,CorridorSummarySource!$C$3:$Y$260,Corridor_Summary!S$1,FALSE)="","",VLOOKUP($B65,CorridorSummarySource!$C$3:$Y$260,Corridor_Summary!S$1,FALSE)))</f>
        <v>1</v>
      </c>
      <c r="T65" s="21" t="str">
        <f>IF($B65="","",IF(VLOOKUP($B65,CorridorSummarySource!$C$3:$Y$260,Corridor_Summary!T$1,FALSE)="","",VLOOKUP($B65,CorridorSummarySource!$C$3:$Y$260,Corridor_Summary!T$1,FALSE)))</f>
        <v/>
      </c>
      <c r="U65" s="125" t="str">
        <f>IF($B65="","",IF(VLOOKUP($B65,CorridorSummarySource!$C$3:$Y$260,Corridor_Summary!U$1,FALSE)="","",VLOOKUP($B65,CorridorSummarySource!$C$3:$Y$260,Corridor_Summary!U$1,FALSE)))</f>
        <v>&lt; 15</v>
      </c>
      <c r="V65" s="126" t="str">
        <f>IF($B65="","",IF(VLOOKUP($B65,CorridorSummarySource!$C$3:$Y$260,Corridor_Summary!V$1,FALSE)="","",VLOOKUP($B65,CorridorSummarySource!$C$3:$Y$260,Corridor_Summary!V$1,FALSE)))</f>
        <v>&lt; 15</v>
      </c>
      <c r="W65" s="126">
        <f>IF($B65="","",IF(VLOOKUP($B65,CorridorSummarySource!$C$3:$Y$260,Corridor_Summary!W$1,FALSE)="","",VLOOKUP($B65,CorridorSummarySource!$C$3:$Y$260,Corridor_Summary!W$1,FALSE)))</f>
        <v>15</v>
      </c>
      <c r="X65" s="112" t="str">
        <f>IF($B65="","",IF(VLOOKUP($B65,CorridorSummarySource!$C$3:$Y$260,Corridor_Summary!X$1,FALSE)="","",VLOOKUP($B65,CorridorSummarySource!$C$3:$Y$260,Corridor_Summary!X$1,FALSE)))</f>
        <v>Very Frequent</v>
      </c>
      <c r="Z65">
        <f>IF(B65="","",VLOOKUP($B65,'Corridors Over-Under'!$A$3:$D$115,Z$1,FALSE))</f>
        <v>-1</v>
      </c>
      <c r="AA65">
        <f>IF(C65="","",VLOOKUP($B65,'Corridors Over-Under'!$A$3:$D$115,AA$1,FALSE))</f>
        <v>-1</v>
      </c>
      <c r="AB65">
        <f>IF(D65="","",VLOOKUP($B65,'Corridors Over-Under'!$A$3:$D$115,AB$1,FALSE))</f>
        <v>-1</v>
      </c>
      <c r="AD65" s="172">
        <f>IF(F65="","",VLOOKUP(F65,'Corridor_MajorRoute&amp;RouteLookup'!$A$2:$B$113,2,FALSE))</f>
        <v>41</v>
      </c>
      <c r="AE65" s="348" t="str">
        <f>IF(IF($AD65="","",IF(VLOOKUP($AD65,'RouteDetail&amp;ReductionPrioritySr'!$B$5:$AT$779,AE$1,FALSE)="","",VLOOKUP($AD65,'RouteDetail&amp;ReductionPrioritySr'!$B$5:$AT$779,AE$1,FALSE)))=0,"",IF($AD65="","",IF(VLOOKUP($AD65,'RouteDetail&amp;ReductionPrioritySr'!$B$5:$AT$779,AE$1,FALSE)="","",VLOOKUP($AD65,'RouteDetail&amp;ReductionPrioritySr'!$B$5:$AT$779,AE$1,FALSE))))</f>
        <v>Unchanged</v>
      </c>
      <c r="AF65" s="53" t="str">
        <f>IF(IF($AD65="","",IF(VLOOKUP($AD65,'RouteDetail&amp;ReductionPrioritySr'!$B$5:$AT$779,AF$1,FALSE)="","",VLOOKUP($AD65,'RouteDetail&amp;ReductionPrioritySr'!$B$5:$AT$779,AF$1,FALSE)))=0,"",IF($AD65="","",IF(VLOOKUP($AD65,'RouteDetail&amp;ReductionPrioritySr'!$B$5:$AT$779,AF$1,FALSE)="","",VLOOKUP($AD65,'RouteDetail&amp;ReductionPrioritySr'!$B$5:$AT$779,AF$1,FALSE))))</f>
        <v/>
      </c>
      <c r="AG65" s="358" t="str">
        <f>IF(IF($AD65="","",IF(VLOOKUP($AD65,'RouteDetail&amp;ReductionPrioritySr'!$B$5:$AT$779,AG$1,FALSE)="","",VLOOKUP($AD65,'RouteDetail&amp;ReductionPrioritySr'!$B$5:$AT$779,AG$1,FALSE)))=0,"",IF($AD65="","",IF(VLOOKUP($AD65,'RouteDetail&amp;ReductionPrioritySr'!$B$5:$AT$779,AG$1,FALSE)="","",VLOOKUP($AD65,'RouteDetail&amp;ReductionPrioritySr'!$B$5:$AT$779,AG$1,FALSE))))</f>
        <v>N/A</v>
      </c>
      <c r="AH65" s="400" t="str">
        <f>IF(IF($AD65="","",IF(VLOOKUP($AD65,'RouteDetail&amp;ReductionPrioritySr'!$B$5:$AT$779,AH$1,FALSE)="","",VLOOKUP($AD65,'RouteDetail&amp;ReductionPrioritySr'!$B$5:$AT$779,AH$1,FALSE)))=0,"",IF($AD65="","",IF(VLOOKUP($AD65,'RouteDetail&amp;ReductionPrioritySr'!$B$5:$AT$779,AH$1,FALSE)="","",VLOOKUP($AD65,'RouteDetail&amp;ReductionPrioritySr'!$B$5:$AT$779,AH$1,FALSE))))</f>
        <v>Unchanged</v>
      </c>
      <c r="AI65" s="348">
        <f>IF(IF($AD65="","",IF(VLOOKUP($AD65,'RouteDetail&amp;ReductionPrioritySr'!$B$5:$AT$779,AI$1,FALSE)="","",VLOOKUP($AD65,'RouteDetail&amp;ReductionPrioritySr'!$B$5:$AT$779,AI$1,FALSE)))=0,"",IF($AD65="","",IF(VLOOKUP($AD65,'RouteDetail&amp;ReductionPrioritySr'!$B$5:$AT$779,AI$1,FALSE)="","",VLOOKUP($AD65,'RouteDetail&amp;ReductionPrioritySr'!$B$5:$AT$779,AI$1,FALSE))))</f>
        <v>5</v>
      </c>
      <c r="AJ65" s="53">
        <f>IF(IF($AD65="","",IF(VLOOKUP($AD65,'RouteDetail&amp;ReductionPrioritySr'!$B$5:$AT$779,AJ$1,FALSE)="","",VLOOKUP($AD65,'RouteDetail&amp;ReductionPrioritySr'!$B$5:$AT$779,AJ$1,FALSE)))=0,"",IF($AD65="","",IF(VLOOKUP($AD65,'RouteDetail&amp;ReductionPrioritySr'!$B$5:$AT$779,AJ$1,FALSE)="","",VLOOKUP($AD65,'RouteDetail&amp;ReductionPrioritySr'!$B$5:$AT$779,AJ$1,FALSE))))</f>
        <v>15</v>
      </c>
      <c r="AK65" s="53" t="str">
        <f>IF(IF($AD65="","",IF(VLOOKUP($AD65,'RouteDetail&amp;ReductionPrioritySr'!$B$5:$AT$779,AK$1,FALSE)="","",VLOOKUP($AD65,'RouteDetail&amp;ReductionPrioritySr'!$B$5:$AT$779,AK$1,FALSE)))=0,"",IF($AD65="","",IF(VLOOKUP($AD65,'RouteDetail&amp;ReductionPrioritySr'!$B$5:$AT$779,AK$1,FALSE)="","",VLOOKUP($AD65,'RouteDetail&amp;ReductionPrioritySr'!$B$5:$AT$779,AK$1,FALSE))))</f>
        <v>30-60</v>
      </c>
      <c r="AL65" s="53">
        <f>IF(IF($AD65="","",IF(VLOOKUP($AD65,'RouteDetail&amp;ReductionPrioritySr'!$B$5:$AT$779,AL$1,FALSE)="","",VLOOKUP($AD65,'RouteDetail&amp;ReductionPrioritySr'!$B$5:$AT$779,AL$1,FALSE)))=0,"",IF($AD65="","",IF(VLOOKUP($AD65,'RouteDetail&amp;ReductionPrioritySr'!$B$5:$AT$779,AL$1,FALSE)="","",VLOOKUP($AD65,'RouteDetail&amp;ReductionPrioritySr'!$B$5:$AT$779,AL$1,FALSE))))</f>
        <v>15</v>
      </c>
      <c r="AM65" s="53">
        <f>IF(IF($AD65="","",IF(VLOOKUP($AD65,'RouteDetail&amp;ReductionPrioritySr'!$B$5:$AT$779,AM$1,FALSE)="","",VLOOKUP($AD65,'RouteDetail&amp;ReductionPrioritySr'!$B$5:$AT$779,AM$1,FALSE)))=0,"",IF($AD65="","",IF(VLOOKUP($AD65,'RouteDetail&amp;ReductionPrioritySr'!$B$5:$AT$779,AM$1,FALSE)="","",VLOOKUP($AD65,'RouteDetail&amp;ReductionPrioritySr'!$B$5:$AT$779,AM$1,FALSE))))</f>
        <v>30</v>
      </c>
      <c r="AN65" s="71" t="str">
        <f>IF(IF($AD65="","",IF(VLOOKUP($AD65,'RouteDetail&amp;ReductionPrioritySr'!$B$5:$AT$779,AN$1,FALSE)="","",VLOOKUP($AD65,'RouteDetail&amp;ReductionPrioritySr'!$B$5:$AT$779,AN$1,FALSE)))=0,"",IF($AD65="","",IF(VLOOKUP($AD65,'RouteDetail&amp;ReductionPrioritySr'!$B$5:$AT$779,AN$1,FALSE)="","",VLOOKUP($AD65,'RouteDetail&amp;ReductionPrioritySr'!$B$5:$AT$779,AN$1,FALSE))))</f>
        <v>Before 1:00 AM</v>
      </c>
      <c r="AO65" s="400" t="str">
        <f>IF(IF($AD65="","",IF(VLOOKUP($AD65,'RouteDetail&amp;ReductionPrioritySr'!$B$5:$AT$779,AO$1,FALSE)="","",VLOOKUP($AD65,'RouteDetail&amp;ReductionPrioritySr'!$B$5:$AT$779,AO$1,FALSE)))=0,"",IF($AD65="","",IF(VLOOKUP($AD65,'RouteDetail&amp;ReductionPrioritySr'!$B$5:$AT$779,AO$1,FALSE)="","",VLOOKUP($AD65,'RouteDetail&amp;ReductionPrioritySr'!$B$5:$AT$779,AO$1,FALSE))))</f>
        <v/>
      </c>
    </row>
    <row r="66" spans="1:41" ht="15" customHeight="1" x14ac:dyDescent="0.25">
      <c r="A66">
        <v>57</v>
      </c>
      <c r="B66" s="110">
        <f>IF(HLOOKUP($C$3,'Corridor by Jurisdiction'!$A$1:$AP$113,A66,FALSE)="","",HLOOKUP($C$3,'Corridor by Jurisdiction'!$A$1:$AP$113,A66,FALSE))</f>
        <v>56</v>
      </c>
      <c r="C66" s="56" t="str">
        <f>IF($B66="","",IF(VLOOKUP($B66,CorridorSummarySource!$C$3:$Y$260,Corridor_Summary!C$1,FALSE)="","",VLOOKUP($B66,CorridorSummarySource!$C$3:$Y$260,Corridor_Summary!C$1,FALSE)))</f>
        <v>Northgate</v>
      </c>
      <c r="D66" s="53" t="str">
        <f>IF($B66="","",IF(VLOOKUP($B66,CorridorSummarySource!$C$3:$Y$260,Corridor_Summary!D$1,FALSE)="","",VLOOKUP($B66,CorridorSummarySource!$C$3:$Y$260,Corridor_Summary!D$1,FALSE)))</f>
        <v>U. District</v>
      </c>
      <c r="E66" s="53" t="str">
        <f>IF($B66="","",IF(VLOOKUP($B66,CorridorSummarySource!$C$3:$Y$260,Corridor_Summary!E$1,FALSE)="","",VLOOKUP($B66,CorridorSummarySource!$C$3:$Y$260,Corridor_Summary!E$1,FALSE)))</f>
        <v>Lake City, Sand Point</v>
      </c>
      <c r="F66" s="111">
        <f>IF($B66="","",IF(VLOOKUP($B66,CorridorSummarySource!$C$3:$Y$260,Corridor_Summary!F$1,FALSE)="","",VLOOKUP($B66,CorridorSummarySource!$C$3:$Y$260,Corridor_Summary!F$1,FALSE)))</f>
        <v>75</v>
      </c>
      <c r="G66" s="111">
        <f>IF($B66="","",IF(VLOOKUP($B66,CorridorSummarySource!$C$3:$Y$260,Corridor_Summary!G$1,FALSE)="","",VLOOKUP($B66,CorridorSummarySource!$C$3:$Y$260,Corridor_Summary!G$1,FALSE)))</f>
        <v>10</v>
      </c>
      <c r="H66" s="111">
        <f>IF($B66="","",IF(VLOOKUP($B66,CorridorSummarySource!$C$3:$Y$260,Corridor_Summary!H$1,FALSE)="","",VLOOKUP($B66,CorridorSummarySource!$C$3:$Y$260,Corridor_Summary!H$1,FALSE)))</f>
        <v>5</v>
      </c>
      <c r="I66" s="111">
        <f>IF($B66="","",IF(VLOOKUP($B66,CorridorSummarySource!$C$3:$Y$260,Corridor_Summary!I$1,FALSE)="","",VLOOKUP($B66,CorridorSummarySource!$C$3:$Y$260,Corridor_Summary!I$1,FALSE)))</f>
        <v>5</v>
      </c>
      <c r="J66" s="111">
        <f>IF($B66="","",IF(VLOOKUP($B66,CorridorSummarySource!$C$3:$Y$260,Corridor_Summary!J$1,FALSE)="","",VLOOKUP($B66,CorridorSummarySource!$C$3:$Y$260,Corridor_Summary!J$1,FALSE)))</f>
        <v>20</v>
      </c>
      <c r="K66" s="112" t="str">
        <f>IF($B66="","",IF(VLOOKUP($B66,CorridorSummarySource!$C$3:$Y$260,Corridor_Summary!K$1,FALSE)="","",VLOOKUP($B66,CorridorSummarySource!$C$3:$Y$260,Corridor_Summary!K$1,FALSE)))</f>
        <v/>
      </c>
      <c r="L66" t="str">
        <f>IF($B66="","",IF(VLOOKUP($B66,CorridorSummarySource!$C$3:$Y$260,Corridor_Summary!L$1,FALSE)="","",VLOOKUP($B66,CorridorSummarySource!$C$3:$Y$260,Corridor_Summary!L$1,FALSE)))</f>
        <v/>
      </c>
      <c r="M66" s="110">
        <f>IF($B66="","",IF(VLOOKUP($B66,CorridorSummarySource!$C$3:$Y$260,Corridor_Summary!M$1,FALSE)="","",VLOOKUP($B66,CorridorSummarySource!$C$3:$Y$260,Corridor_Summary!M$1,FALSE)))</f>
        <v>15</v>
      </c>
      <c r="N66" s="111">
        <f>IF($B66="","",IF(VLOOKUP($B66,CorridorSummarySource!$C$3:$Y$260,Corridor_Summary!N$1,FALSE)="","",VLOOKUP($B66,CorridorSummarySource!$C$3:$Y$260,Corridor_Summary!N$1,FALSE)))</f>
        <v>30</v>
      </c>
      <c r="O66" s="112">
        <f>IF($B66="","",IF(VLOOKUP($B66,CorridorSummarySource!$C$3:$Y$260,Corridor_Summary!O$1,FALSE)="","",VLOOKUP($B66,CorridorSummarySource!$C$3:$Y$260,Corridor_Summary!O$1,FALSE)))</f>
        <v>30</v>
      </c>
      <c r="P66" s="21" t="str">
        <f>IF($B66="","",IF(VLOOKUP($B66,CorridorSummarySource!$C$3:$Y$260,Corridor_Summary!P$1,FALSE)="","",VLOOKUP($B66,CorridorSummarySource!$C$3:$Y$260,Corridor_Summary!P$1,FALSE)))</f>
        <v/>
      </c>
      <c r="Q66" s="110">
        <f>IF($B66="","",IF(VLOOKUP($B66,CorridorSummarySource!$C$3:$Y$260,Corridor_Summary!Q$1,FALSE)="","",VLOOKUP($B66,CorridorSummarySource!$C$3:$Y$260,Corridor_Summary!Q$1,FALSE)))</f>
        <v>1</v>
      </c>
      <c r="R66" s="111">
        <f>IF($B66="","",IF(VLOOKUP($B66,CorridorSummarySource!$C$3:$Y$260,Corridor_Summary!R$1,FALSE)="","",VLOOKUP($B66,CorridorSummarySource!$C$3:$Y$260,Corridor_Summary!R$1,FALSE)))</f>
        <v>0</v>
      </c>
      <c r="S66" s="112">
        <f>IF($B66="","",IF(VLOOKUP($B66,CorridorSummarySource!$C$3:$Y$260,Corridor_Summary!S$1,FALSE)="","",VLOOKUP($B66,CorridorSummarySource!$C$3:$Y$260,Corridor_Summary!S$1,FALSE)))</f>
        <v>0</v>
      </c>
      <c r="T66" s="21" t="str">
        <f>IF($B66="","",IF(VLOOKUP($B66,CorridorSummarySource!$C$3:$Y$260,Corridor_Summary!T$1,FALSE)="","",VLOOKUP($B66,CorridorSummarySource!$C$3:$Y$260,Corridor_Summary!T$1,FALSE)))</f>
        <v/>
      </c>
      <c r="U66" s="125" t="str">
        <f>IF($B66="","",IF(VLOOKUP($B66,CorridorSummarySource!$C$3:$Y$260,Corridor_Summary!U$1,FALSE)="","",VLOOKUP($B66,CorridorSummarySource!$C$3:$Y$260,Corridor_Summary!U$1,FALSE)))</f>
        <v>&lt; 15</v>
      </c>
      <c r="V66" s="126">
        <f>IF($B66="","",IF(VLOOKUP($B66,CorridorSummarySource!$C$3:$Y$260,Corridor_Summary!V$1,FALSE)="","",VLOOKUP($B66,CorridorSummarySource!$C$3:$Y$260,Corridor_Summary!V$1,FALSE)))</f>
        <v>30</v>
      </c>
      <c r="W66" s="126">
        <f>IF($B66="","",IF(VLOOKUP($B66,CorridorSummarySource!$C$3:$Y$260,Corridor_Summary!W$1,FALSE)="","",VLOOKUP($B66,CorridorSummarySource!$C$3:$Y$260,Corridor_Summary!W$1,FALSE)))</f>
        <v>30</v>
      </c>
      <c r="X66" s="112" t="str">
        <f>IF($B66="","",IF(VLOOKUP($B66,CorridorSummarySource!$C$3:$Y$260,Corridor_Summary!X$1,FALSE)="","",VLOOKUP($B66,CorridorSummarySource!$C$3:$Y$260,Corridor_Summary!X$1,FALSE)))</f>
        <v>Frequent</v>
      </c>
      <c r="Z66">
        <f>IF(B66="","",VLOOKUP($B66,'Corridors Over-Under'!$A$3:$D$115,Z$1,FALSE))</f>
        <v>-1</v>
      </c>
      <c r="AA66">
        <f>IF(C66="","",VLOOKUP($B66,'Corridors Over-Under'!$A$3:$D$115,AA$1,FALSE))</f>
        <v>0</v>
      </c>
      <c r="AB66">
        <f>IF(D66="","",VLOOKUP($B66,'Corridors Over-Under'!$A$3:$D$115,AB$1,FALSE))</f>
        <v>0</v>
      </c>
      <c r="AD66" s="172">
        <f>IF(F66="","",VLOOKUP(F66,'Corridor_MajorRoute&amp;RouteLookup'!$A$2:$B$113,2,FALSE))</f>
        <v>75</v>
      </c>
      <c r="AE66" s="348" t="str">
        <f>IF(IF($AD66="","",IF(VLOOKUP($AD66,'RouteDetail&amp;ReductionPrioritySr'!$B$5:$AT$779,AE$1,FALSE)="","",VLOOKUP($AD66,'RouteDetail&amp;ReductionPrioritySr'!$B$5:$AT$779,AE$1,FALSE)))=0,"",IF($AD66="","",IF(VLOOKUP($AD66,'RouteDetail&amp;ReductionPrioritySr'!$B$5:$AT$779,AE$1,FALSE)="","",VLOOKUP($AD66,'RouteDetail&amp;ReductionPrioritySr'!$B$5:$AT$779,AE$1,FALSE))))</f>
        <v>Revised</v>
      </c>
      <c r="AF66" s="53" t="str">
        <f>IF(IF($AD66="","",IF(VLOOKUP($AD66,'RouteDetail&amp;ReductionPrioritySr'!$B$5:$AT$779,AF$1,FALSE)="","",VLOOKUP($AD66,'RouteDetail&amp;ReductionPrioritySr'!$B$5:$AT$779,AF$1,FALSE)))=0,"",IF($AD66="","",IF(VLOOKUP($AD66,'RouteDetail&amp;ReductionPrioritySr'!$B$5:$AT$779,AF$1,FALSE)="","",VLOOKUP($AD66,'RouteDetail&amp;ReductionPrioritySr'!$B$5:$AT$779,AF$1,FALSE))))</f>
        <v/>
      </c>
      <c r="AG66" s="358">
        <f>IF(IF($AD66="","",IF(VLOOKUP($AD66,'RouteDetail&amp;ReductionPrioritySr'!$B$5:$AT$779,AG$1,FALSE)="","",VLOOKUP($AD66,'RouteDetail&amp;ReductionPrioritySr'!$B$5:$AT$779,AG$1,FALSE)))=0,"",IF($AD66="","",IF(VLOOKUP($AD66,'RouteDetail&amp;ReductionPrioritySr'!$B$5:$AT$779,AG$1,FALSE)="","",VLOOKUP($AD66,'RouteDetail&amp;ReductionPrioritySr'!$B$5:$AT$779,AG$1,FALSE))))</f>
        <v>42156</v>
      </c>
      <c r="AH66" s="400" t="str">
        <f>IF(IF($AD66="","",IF(VLOOKUP($AD66,'RouteDetail&amp;ReductionPrioritySr'!$B$5:$AT$779,AH$1,FALSE)="","",VLOOKUP($AD66,'RouteDetail&amp;ReductionPrioritySr'!$B$5:$AT$779,AH$1,FALSE)))=0,"",IF($AD66="","",IF(VLOOKUP($AD66,'RouteDetail&amp;ReductionPrioritySr'!$B$5:$AT$779,AH$1,FALSE)="","",VLOOKUP($AD66,'RouteDetail&amp;ReductionPrioritySr'!$B$5:$AT$779,AH$1,FALSE))))</f>
        <v>Loss of through-route with Route 31</v>
      </c>
      <c r="AI66" s="348" t="str">
        <f>IF(IF($AD66="","",IF(VLOOKUP($AD66,'RouteDetail&amp;ReductionPrioritySr'!$B$5:$AT$779,AI$1,FALSE)="","",VLOOKUP($AD66,'RouteDetail&amp;ReductionPrioritySr'!$B$5:$AT$779,AI$1,FALSE)))=0,"",IF($AD66="","",IF(VLOOKUP($AD66,'RouteDetail&amp;ReductionPrioritySr'!$B$5:$AT$779,AI$1,FALSE)="","",VLOOKUP($AD66,'RouteDetail&amp;ReductionPrioritySr'!$B$5:$AT$779,AI$1,FALSE))))</f>
        <v>12-15</v>
      </c>
      <c r="AJ66" s="53">
        <f>IF(IF($AD66="","",IF(VLOOKUP($AD66,'RouteDetail&amp;ReductionPrioritySr'!$B$5:$AT$779,AJ$1,FALSE)="","",VLOOKUP($AD66,'RouteDetail&amp;ReductionPrioritySr'!$B$5:$AT$779,AJ$1,FALSE)))=0,"",IF($AD66="","",IF(VLOOKUP($AD66,'RouteDetail&amp;ReductionPrioritySr'!$B$5:$AT$779,AJ$1,FALSE)="","",VLOOKUP($AD66,'RouteDetail&amp;ReductionPrioritySr'!$B$5:$AT$779,AJ$1,FALSE))))</f>
        <v>30</v>
      </c>
      <c r="AK66" s="53">
        <f>IF(IF($AD66="","",IF(VLOOKUP($AD66,'RouteDetail&amp;ReductionPrioritySr'!$B$5:$AT$779,AK$1,FALSE)="","",VLOOKUP($AD66,'RouteDetail&amp;ReductionPrioritySr'!$B$5:$AT$779,AK$1,FALSE)))=0,"",IF($AD66="","",IF(VLOOKUP($AD66,'RouteDetail&amp;ReductionPrioritySr'!$B$5:$AT$779,AK$1,FALSE)="","",VLOOKUP($AD66,'RouteDetail&amp;ReductionPrioritySr'!$B$5:$AT$779,AK$1,FALSE))))</f>
        <v>30</v>
      </c>
      <c r="AL66" s="53">
        <f>IF(IF($AD66="","",IF(VLOOKUP($AD66,'RouteDetail&amp;ReductionPrioritySr'!$B$5:$AT$779,AL$1,FALSE)="","",VLOOKUP($AD66,'RouteDetail&amp;ReductionPrioritySr'!$B$5:$AT$779,AL$1,FALSE)))=0,"",IF($AD66="","",IF(VLOOKUP($AD66,'RouteDetail&amp;ReductionPrioritySr'!$B$5:$AT$779,AL$1,FALSE)="","",VLOOKUP($AD66,'RouteDetail&amp;ReductionPrioritySr'!$B$5:$AT$779,AL$1,FALSE))))</f>
        <v>30</v>
      </c>
      <c r="AM66" s="53">
        <f>IF(IF($AD66="","",IF(VLOOKUP($AD66,'RouteDetail&amp;ReductionPrioritySr'!$B$5:$AT$779,AM$1,FALSE)="","",VLOOKUP($AD66,'RouteDetail&amp;ReductionPrioritySr'!$B$5:$AT$779,AM$1,FALSE)))=0,"",IF($AD66="","",IF(VLOOKUP($AD66,'RouteDetail&amp;ReductionPrioritySr'!$B$5:$AT$779,AM$1,FALSE)="","",VLOOKUP($AD66,'RouteDetail&amp;ReductionPrioritySr'!$B$5:$AT$779,AM$1,FALSE))))</f>
        <v>30</v>
      </c>
      <c r="AN66" s="71" t="str">
        <f>IF(IF($AD66="","",IF(VLOOKUP($AD66,'RouteDetail&amp;ReductionPrioritySr'!$B$5:$AT$779,AN$1,FALSE)="","",VLOOKUP($AD66,'RouteDetail&amp;ReductionPrioritySr'!$B$5:$AT$779,AN$1,FALSE)))=0,"",IF($AD66="","",IF(VLOOKUP($AD66,'RouteDetail&amp;ReductionPrioritySr'!$B$5:$AT$779,AN$1,FALSE)="","",VLOOKUP($AD66,'RouteDetail&amp;ReductionPrioritySr'!$B$5:$AT$779,AN$1,FALSE))))</f>
        <v>Before 12:00 AM</v>
      </c>
      <c r="AO66" s="400" t="str">
        <f>IF(IF($AD66="","",IF(VLOOKUP($AD66,'RouteDetail&amp;ReductionPrioritySr'!$B$5:$AT$779,AO$1,FALSE)="","",VLOOKUP($AD66,'RouteDetail&amp;ReductionPrioritySr'!$B$5:$AT$779,AO$1,FALSE)))=0,"",IF($AD66="","",IF(VLOOKUP($AD66,'RouteDetail&amp;ReductionPrioritySr'!$B$5:$AT$779,AO$1,FALSE)="","",VLOOKUP($AD66,'RouteDetail&amp;ReductionPrioritySr'!$B$5:$AT$779,AO$1,FALSE))))</f>
        <v/>
      </c>
    </row>
    <row r="67" spans="1:41" ht="15" customHeight="1" x14ac:dyDescent="0.25">
      <c r="A67">
        <v>58</v>
      </c>
      <c r="B67" s="110">
        <f>IF(HLOOKUP($C$3,'Corridor by Jurisdiction'!$A$1:$AP$113,A67,FALSE)="","",HLOOKUP($C$3,'Corridor by Jurisdiction'!$A$1:$AP$113,A67,FALSE))</f>
        <v>57</v>
      </c>
      <c r="C67" s="56" t="str">
        <f>IF($B67="","",IF(VLOOKUP($B67,CorridorSummarySource!$C$3:$Y$260,Corridor_Summary!C$1,FALSE)="","",VLOOKUP($B67,CorridorSummarySource!$C$3:$Y$260,Corridor_Summary!C$1,FALSE)))</f>
        <v>Lake City</v>
      </c>
      <c r="D67" s="53" t="str">
        <f>IF($B67="","",IF(VLOOKUP($B67,CorridorSummarySource!$C$3:$Y$260,Corridor_Summary!D$1,FALSE)="","",VLOOKUP($B67,CorridorSummarySource!$C$3:$Y$260,Corridor_Summary!D$1,FALSE)))</f>
        <v>U. District</v>
      </c>
      <c r="E67" s="53" t="str">
        <f>IF($B67="","",IF(VLOOKUP($B67,CorridorSummarySource!$C$3:$Y$260,Corridor_Summary!E$1,FALSE)="","",VLOOKUP($B67,CorridorSummarySource!$C$3:$Y$260,Corridor_Summary!E$1,FALSE)))</f>
        <v>35th Ave NE</v>
      </c>
      <c r="F67" s="111">
        <f>IF($B67="","",IF(VLOOKUP($B67,CorridorSummarySource!$C$3:$Y$260,Corridor_Summary!F$1,FALSE)="","",VLOOKUP($B67,CorridorSummarySource!$C$3:$Y$260,Corridor_Summary!F$1,FALSE)))</f>
        <v>65</v>
      </c>
      <c r="G67" s="111">
        <f>IF($B67="","",IF(VLOOKUP($B67,CorridorSummarySource!$C$3:$Y$260,Corridor_Summary!G$1,FALSE)="","",VLOOKUP($B67,CorridorSummarySource!$C$3:$Y$260,Corridor_Summary!G$1,FALSE)))</f>
        <v>12</v>
      </c>
      <c r="H67" s="111">
        <f>IF($B67="","",IF(VLOOKUP($B67,CorridorSummarySource!$C$3:$Y$260,Corridor_Summary!H$1,FALSE)="","",VLOOKUP($B67,CorridorSummarySource!$C$3:$Y$260,Corridor_Summary!H$1,FALSE)))</f>
        <v>0</v>
      </c>
      <c r="I67" s="111">
        <f>IF($B67="","",IF(VLOOKUP($B67,CorridorSummarySource!$C$3:$Y$260,Corridor_Summary!I$1,FALSE)="","",VLOOKUP($B67,CorridorSummarySource!$C$3:$Y$260,Corridor_Summary!I$1,FALSE)))</f>
        <v>5</v>
      </c>
      <c r="J67" s="111">
        <f>IF($B67="","",IF(VLOOKUP($B67,CorridorSummarySource!$C$3:$Y$260,Corridor_Summary!J$1,FALSE)="","",VLOOKUP($B67,CorridorSummarySource!$C$3:$Y$260,Corridor_Summary!J$1,FALSE)))</f>
        <v>17</v>
      </c>
      <c r="K67" s="112" t="str">
        <f>IF($B67="","",IF(VLOOKUP($B67,CorridorSummarySource!$C$3:$Y$260,Corridor_Summary!K$1,FALSE)="","",VLOOKUP($B67,CorridorSummarySource!$C$3:$Y$260,Corridor_Summary!K$1,FALSE)))</f>
        <v/>
      </c>
      <c r="L67" t="str">
        <f>IF($B67="","",IF(VLOOKUP($B67,CorridorSummarySource!$C$3:$Y$260,Corridor_Summary!L$1,FALSE)="","",VLOOKUP($B67,CorridorSummarySource!$C$3:$Y$260,Corridor_Summary!L$1,FALSE)))</f>
        <v/>
      </c>
      <c r="M67" s="110">
        <f>IF($B67="","",IF(VLOOKUP($B67,CorridorSummarySource!$C$3:$Y$260,Corridor_Summary!M$1,FALSE)="","",VLOOKUP($B67,CorridorSummarySource!$C$3:$Y$260,Corridor_Summary!M$1,FALSE)))</f>
        <v>30</v>
      </c>
      <c r="N67" s="111">
        <f>IF($B67="","",IF(VLOOKUP($B67,CorridorSummarySource!$C$3:$Y$260,Corridor_Summary!N$1,FALSE)="","",VLOOKUP($B67,CorridorSummarySource!$C$3:$Y$260,Corridor_Summary!N$1,FALSE)))</f>
        <v>30</v>
      </c>
      <c r="O67" s="112">
        <f>IF($B67="","",IF(VLOOKUP($B67,CorridorSummarySource!$C$3:$Y$260,Corridor_Summary!O$1,FALSE)="","",VLOOKUP($B67,CorridorSummarySource!$C$3:$Y$260,Corridor_Summary!O$1,FALSE)))</f>
        <v>0</v>
      </c>
      <c r="P67" s="21" t="str">
        <f>IF($B67="","",IF(VLOOKUP($B67,CorridorSummarySource!$C$3:$Y$260,Corridor_Summary!P$1,FALSE)="","",VLOOKUP($B67,CorridorSummarySource!$C$3:$Y$260,Corridor_Summary!P$1,FALSE)))</f>
        <v/>
      </c>
      <c r="Q67" s="110">
        <f>IF($B67="","",IF(VLOOKUP($B67,CorridorSummarySource!$C$3:$Y$260,Corridor_Summary!Q$1,FALSE)="","",VLOOKUP($B67,CorridorSummarySource!$C$3:$Y$260,Corridor_Summary!Q$1,FALSE)))</f>
        <v>2</v>
      </c>
      <c r="R67" s="111">
        <f>IF($B67="","",IF(VLOOKUP($B67,CorridorSummarySource!$C$3:$Y$260,Corridor_Summary!R$1,FALSE)="","",VLOOKUP($B67,CorridorSummarySource!$C$3:$Y$260,Corridor_Summary!R$1,FALSE)))</f>
        <v>0</v>
      </c>
      <c r="S67" s="112">
        <f>IF($B67="","",IF(VLOOKUP($B67,CorridorSummarySource!$C$3:$Y$260,Corridor_Summary!S$1,FALSE)="","",VLOOKUP($B67,CorridorSummarySource!$C$3:$Y$260,Corridor_Summary!S$1,FALSE)))</f>
        <v>1</v>
      </c>
      <c r="T67" s="21" t="str">
        <f>IF($B67="","",IF(VLOOKUP($B67,CorridorSummarySource!$C$3:$Y$260,Corridor_Summary!T$1,FALSE)="","",VLOOKUP($B67,CorridorSummarySource!$C$3:$Y$260,Corridor_Summary!T$1,FALSE)))</f>
        <v/>
      </c>
      <c r="U67" s="125" t="str">
        <f>IF($B67="","",IF(VLOOKUP($B67,CorridorSummarySource!$C$3:$Y$260,Corridor_Summary!U$1,FALSE)="","",VLOOKUP($B67,CorridorSummarySource!$C$3:$Y$260,Corridor_Summary!U$1,FALSE)))</f>
        <v>&lt; 15</v>
      </c>
      <c r="V67" s="126">
        <f>IF($B67="","",IF(VLOOKUP($B67,CorridorSummarySource!$C$3:$Y$260,Corridor_Summary!V$1,FALSE)="","",VLOOKUP($B67,CorridorSummarySource!$C$3:$Y$260,Corridor_Summary!V$1,FALSE)))</f>
        <v>30</v>
      </c>
      <c r="W67" s="126">
        <f>IF($B67="","",IF(VLOOKUP($B67,CorridorSummarySource!$C$3:$Y$260,Corridor_Summary!W$1,FALSE)="","",VLOOKUP($B67,CorridorSummarySource!$C$3:$Y$260,Corridor_Summary!W$1,FALSE)))</f>
        <v>30</v>
      </c>
      <c r="X67" s="112" t="str">
        <f>IF($B67="","",IF(VLOOKUP($B67,CorridorSummarySource!$C$3:$Y$260,Corridor_Summary!X$1,FALSE)="","",VLOOKUP($B67,CorridorSummarySource!$C$3:$Y$260,Corridor_Summary!X$1,FALSE)))</f>
        <v>Frequent</v>
      </c>
      <c r="Z67">
        <f>IF(B67="","",VLOOKUP($B67,'Corridors Over-Under'!$A$3:$D$115,Z$1,FALSE))</f>
        <v>-1</v>
      </c>
      <c r="AA67">
        <f>IF(C67="","",VLOOKUP($B67,'Corridors Over-Under'!$A$3:$D$115,AA$1,FALSE))</f>
        <v>0</v>
      </c>
      <c r="AB67">
        <f>IF(D67="","",VLOOKUP($B67,'Corridors Over-Under'!$A$3:$D$115,AB$1,FALSE))</f>
        <v>0</v>
      </c>
      <c r="AD67" s="172">
        <f>IF(F67="","",VLOOKUP(F67,'Corridor_MajorRoute&amp;RouteLookup'!$A$2:$B$113,2,FALSE))</f>
        <v>65</v>
      </c>
      <c r="AE67" s="348" t="str">
        <f>IF(IF($AD67="","",IF(VLOOKUP($AD67,'RouteDetail&amp;ReductionPrioritySr'!$B$5:$AT$779,AE$1,FALSE)="","",VLOOKUP($AD67,'RouteDetail&amp;ReductionPrioritySr'!$B$5:$AT$779,AE$1,FALSE)))=0,"",IF($AD67="","",IF(VLOOKUP($AD67,'RouteDetail&amp;ReductionPrioritySr'!$B$5:$AT$779,AE$1,FALSE)="","",VLOOKUP($AD67,'RouteDetail&amp;ReductionPrioritySr'!$B$5:$AT$779,AE$1,FALSE))))</f>
        <v>Revised</v>
      </c>
      <c r="AF67" s="53" t="str">
        <f>IF(IF($AD67="","",IF(VLOOKUP($AD67,'RouteDetail&amp;ReductionPrioritySr'!$B$5:$AT$779,AF$1,FALSE)="","",VLOOKUP($AD67,'RouteDetail&amp;ReductionPrioritySr'!$B$5:$AT$779,AF$1,FALSE)))=0,"",IF($AD67="","",IF(VLOOKUP($AD67,'RouteDetail&amp;ReductionPrioritySr'!$B$5:$AT$779,AF$1,FALSE)="","",VLOOKUP($AD67,'RouteDetail&amp;ReductionPrioritySr'!$B$5:$AT$779,AF$1,FALSE))))</f>
        <v>Low performing</v>
      </c>
      <c r="AG67" s="358">
        <f>IF(IF($AD67="","",IF(VLOOKUP($AD67,'RouteDetail&amp;ReductionPrioritySr'!$B$5:$AT$779,AG$1,FALSE)="","",VLOOKUP($AD67,'RouteDetail&amp;ReductionPrioritySr'!$B$5:$AT$779,AG$1,FALSE)))=0,"",IF($AD67="","",IF(VLOOKUP($AD67,'RouteDetail&amp;ReductionPrioritySr'!$B$5:$AT$779,AG$1,FALSE)="","",VLOOKUP($AD67,'RouteDetail&amp;ReductionPrioritySr'!$B$5:$AT$779,AG$1,FALSE))))</f>
        <v>42156</v>
      </c>
      <c r="AH67" s="400" t="str">
        <f>IF(IF($AD67="","",IF(VLOOKUP($AD67,'RouteDetail&amp;ReductionPrioritySr'!$B$5:$AT$779,AH$1,FALSE)="","",VLOOKUP($AD67,'RouteDetail&amp;ReductionPrioritySr'!$B$5:$AT$779,AH$1,FALSE)))=0,"",IF($AD67="","",IF(VLOOKUP($AD67,'RouteDetail&amp;ReductionPrioritySr'!$B$5:$AT$779,AH$1,FALSE)="","",VLOOKUP($AD67,'RouteDetail&amp;ReductionPrioritySr'!$B$5:$AT$779,AH$1,FALSE))))</f>
        <v>End service earlier.</v>
      </c>
      <c r="AI67" s="348" t="str">
        <f>IF(IF($AD67="","",IF(VLOOKUP($AD67,'RouteDetail&amp;ReductionPrioritySr'!$B$5:$AT$779,AI$1,FALSE)="","",VLOOKUP($AD67,'RouteDetail&amp;ReductionPrioritySr'!$B$5:$AT$779,AI$1,FALSE)))=0,"",IF($AD67="","",IF(VLOOKUP($AD67,'RouteDetail&amp;ReductionPrioritySr'!$B$5:$AT$779,AI$1,FALSE)="","",VLOOKUP($AD67,'RouteDetail&amp;ReductionPrioritySr'!$B$5:$AT$779,AI$1,FALSE))))</f>
        <v>10-15</v>
      </c>
      <c r="AJ67" s="53">
        <f>IF(IF($AD67="","",IF(VLOOKUP($AD67,'RouteDetail&amp;ReductionPrioritySr'!$B$5:$AT$779,AJ$1,FALSE)="","",VLOOKUP($AD67,'RouteDetail&amp;ReductionPrioritySr'!$B$5:$AT$779,AJ$1,FALSE)))=0,"",IF($AD67="","",IF(VLOOKUP($AD67,'RouteDetail&amp;ReductionPrioritySr'!$B$5:$AT$779,AJ$1,FALSE)="","",VLOOKUP($AD67,'RouteDetail&amp;ReductionPrioritySr'!$B$5:$AT$779,AJ$1,FALSE))))</f>
        <v>30</v>
      </c>
      <c r="AK67" s="53" t="str">
        <f>IF(IF($AD67="","",IF(VLOOKUP($AD67,'RouteDetail&amp;ReductionPrioritySr'!$B$5:$AT$779,AK$1,FALSE)="","",VLOOKUP($AD67,'RouteDetail&amp;ReductionPrioritySr'!$B$5:$AT$779,AK$1,FALSE)))=0,"",IF($AD67="","",IF(VLOOKUP($AD67,'RouteDetail&amp;ReductionPrioritySr'!$B$5:$AT$779,AK$1,FALSE)="","",VLOOKUP($AD67,'RouteDetail&amp;ReductionPrioritySr'!$B$5:$AT$779,AK$1,FALSE))))</f>
        <v>30-60</v>
      </c>
      <c r="AL67" s="53">
        <f>IF(IF($AD67="","",IF(VLOOKUP($AD67,'RouteDetail&amp;ReductionPrioritySr'!$B$5:$AT$779,AL$1,FALSE)="","",VLOOKUP($AD67,'RouteDetail&amp;ReductionPrioritySr'!$B$5:$AT$779,AL$1,FALSE)))=0,"",IF($AD67="","",IF(VLOOKUP($AD67,'RouteDetail&amp;ReductionPrioritySr'!$B$5:$AT$779,AL$1,FALSE)="","",VLOOKUP($AD67,'RouteDetail&amp;ReductionPrioritySr'!$B$5:$AT$779,AL$1,FALSE))))</f>
        <v>30</v>
      </c>
      <c r="AM67" s="53">
        <f>IF(IF($AD67="","",IF(VLOOKUP($AD67,'RouteDetail&amp;ReductionPrioritySr'!$B$5:$AT$779,AM$1,FALSE)="","",VLOOKUP($AD67,'RouteDetail&amp;ReductionPrioritySr'!$B$5:$AT$779,AM$1,FALSE)))=0,"",IF($AD67="","",IF(VLOOKUP($AD67,'RouteDetail&amp;ReductionPrioritySr'!$B$5:$AT$779,AM$1,FALSE)="","",VLOOKUP($AD67,'RouteDetail&amp;ReductionPrioritySr'!$B$5:$AT$779,AM$1,FALSE))))</f>
        <v>30</v>
      </c>
      <c r="AN67" s="71" t="str">
        <f>IF(IF($AD67="","",IF(VLOOKUP($AD67,'RouteDetail&amp;ReductionPrioritySr'!$B$5:$AT$779,AN$1,FALSE)="","",VLOOKUP($AD67,'RouteDetail&amp;ReductionPrioritySr'!$B$5:$AT$779,AN$1,FALSE)))=0,"",IF($AD67="","",IF(VLOOKUP($AD67,'RouteDetail&amp;ReductionPrioritySr'!$B$5:$AT$779,AN$1,FALSE)="","",VLOOKUP($AD67,'RouteDetail&amp;ReductionPrioritySr'!$B$5:$AT$779,AN$1,FALSE))))</f>
        <v>Before 11:00 PM</v>
      </c>
      <c r="AO67" s="400" t="str">
        <f>IF(IF($AD67="","",IF(VLOOKUP($AD67,'RouteDetail&amp;ReductionPrioritySr'!$B$5:$AT$779,AO$1,FALSE)="","",VLOOKUP($AD67,'RouteDetail&amp;ReductionPrioritySr'!$B$5:$AT$779,AO$1,FALSE)))=0,"",IF($AD67="","",IF(VLOOKUP($AD67,'RouteDetail&amp;ReductionPrioritySr'!$B$5:$AT$779,AO$1,FALSE)="","",VLOOKUP($AD67,'RouteDetail&amp;ReductionPrioritySr'!$B$5:$AT$779,AO$1,FALSE))))</f>
        <v>Reduced the lowest performing trips at night to preserve service for the most riders</v>
      </c>
    </row>
    <row r="68" spans="1:41" ht="15" customHeight="1" x14ac:dyDescent="0.25">
      <c r="A68">
        <v>59</v>
      </c>
      <c r="B68" s="110">
        <f>IF(HLOOKUP($C$3,'Corridor by Jurisdiction'!$A$1:$AP$113,A68,FALSE)="","",HLOOKUP($C$3,'Corridor by Jurisdiction'!$A$1:$AP$113,A68,FALSE))</f>
        <v>58</v>
      </c>
      <c r="C68" s="56" t="str">
        <f>IF($B68="","",IF(VLOOKUP($B68,CorridorSummarySource!$C$3:$Y$260,Corridor_Summary!C$1,FALSE)="","",VLOOKUP($B68,CorridorSummarySource!$C$3:$Y$260,Corridor_Summary!C$1,FALSE)))</f>
        <v>Laurelhurst</v>
      </c>
      <c r="D68" s="53" t="str">
        <f>IF($B68="","",IF(VLOOKUP($B68,CorridorSummarySource!$C$3:$Y$260,Corridor_Summary!D$1,FALSE)="","",VLOOKUP($B68,CorridorSummarySource!$C$3:$Y$260,Corridor_Summary!D$1,FALSE)))</f>
        <v>U. District</v>
      </c>
      <c r="E68" s="53" t="str">
        <f>IF($B68="","",IF(VLOOKUP($B68,CorridorSummarySource!$C$3:$Y$260,Corridor_Summary!E$1,FALSE)="","",VLOOKUP($B68,CorridorSummarySource!$C$3:$Y$260,Corridor_Summary!E$1,FALSE)))</f>
        <v>NE 45th St</v>
      </c>
      <c r="F68" s="111">
        <f>IF($B68="","",IF(VLOOKUP($B68,CorridorSummarySource!$C$3:$Y$260,Corridor_Summary!F$1,FALSE)="","",VLOOKUP($B68,CorridorSummarySource!$C$3:$Y$260,Corridor_Summary!F$1,FALSE)))</f>
        <v>25</v>
      </c>
      <c r="G68" s="111">
        <f>IF($B68="","",IF(VLOOKUP($B68,CorridorSummarySource!$C$3:$Y$260,Corridor_Summary!G$1,FALSE)="","",VLOOKUP($B68,CorridorSummarySource!$C$3:$Y$260,Corridor_Summary!G$1,FALSE)))</f>
        <v>12</v>
      </c>
      <c r="H68" s="111">
        <f>IF($B68="","",IF(VLOOKUP($B68,CorridorSummarySource!$C$3:$Y$260,Corridor_Summary!H$1,FALSE)="","",VLOOKUP($B68,CorridorSummarySource!$C$3:$Y$260,Corridor_Summary!H$1,FALSE)))</f>
        <v>0</v>
      </c>
      <c r="I68" s="111">
        <f>IF($B68="","",IF(VLOOKUP($B68,CorridorSummarySource!$C$3:$Y$260,Corridor_Summary!I$1,FALSE)="","",VLOOKUP($B68,CorridorSummarySource!$C$3:$Y$260,Corridor_Summary!I$1,FALSE)))</f>
        <v>0</v>
      </c>
      <c r="J68" s="111">
        <f>IF($B68="","",IF(VLOOKUP($B68,CorridorSummarySource!$C$3:$Y$260,Corridor_Summary!J$1,FALSE)="","",VLOOKUP($B68,CorridorSummarySource!$C$3:$Y$260,Corridor_Summary!J$1,FALSE)))</f>
        <v>12</v>
      </c>
      <c r="K68" s="112" t="str">
        <f>IF($B68="","",IF(VLOOKUP($B68,CorridorSummarySource!$C$3:$Y$260,Corridor_Summary!K$1,FALSE)="","",VLOOKUP($B68,CorridorSummarySource!$C$3:$Y$260,Corridor_Summary!K$1,FALSE)))</f>
        <v/>
      </c>
      <c r="L68" t="str">
        <f>IF($B68="","",IF(VLOOKUP($B68,CorridorSummarySource!$C$3:$Y$260,Corridor_Summary!L$1,FALSE)="","",VLOOKUP($B68,CorridorSummarySource!$C$3:$Y$260,Corridor_Summary!L$1,FALSE)))</f>
        <v/>
      </c>
      <c r="M68" s="110">
        <f>IF($B68="","",IF(VLOOKUP($B68,CorridorSummarySource!$C$3:$Y$260,Corridor_Summary!M$1,FALSE)="","",VLOOKUP($B68,CorridorSummarySource!$C$3:$Y$260,Corridor_Summary!M$1,FALSE)))</f>
        <v>30</v>
      </c>
      <c r="N68" s="111">
        <f>IF($B68="","",IF(VLOOKUP($B68,CorridorSummarySource!$C$3:$Y$260,Corridor_Summary!N$1,FALSE)="","",VLOOKUP($B68,CorridorSummarySource!$C$3:$Y$260,Corridor_Summary!N$1,FALSE)))</f>
        <v>30</v>
      </c>
      <c r="O68" s="112">
        <f>IF($B68="","",IF(VLOOKUP($B68,CorridorSummarySource!$C$3:$Y$260,Corridor_Summary!O$1,FALSE)="","",VLOOKUP($B68,CorridorSummarySource!$C$3:$Y$260,Corridor_Summary!O$1,FALSE)))</f>
        <v>0</v>
      </c>
      <c r="P68" s="21" t="str">
        <f>IF($B68="","",IF(VLOOKUP($B68,CorridorSummarySource!$C$3:$Y$260,Corridor_Summary!P$1,FALSE)="","",VLOOKUP($B68,CorridorSummarySource!$C$3:$Y$260,Corridor_Summary!P$1,FALSE)))</f>
        <v/>
      </c>
      <c r="Q68" s="110">
        <f>IF($B68="","",IF(VLOOKUP($B68,CorridorSummarySource!$C$3:$Y$260,Corridor_Summary!Q$1,FALSE)="","",VLOOKUP($B68,CorridorSummarySource!$C$3:$Y$260,Corridor_Summary!Q$1,FALSE)))</f>
        <v>0</v>
      </c>
      <c r="R68" s="111">
        <f>IF($B68="","",IF(VLOOKUP($B68,CorridorSummarySource!$C$3:$Y$260,Corridor_Summary!R$1,FALSE)="","",VLOOKUP($B68,CorridorSummarySource!$C$3:$Y$260,Corridor_Summary!R$1,FALSE)))</f>
        <v>0</v>
      </c>
      <c r="S68" s="112">
        <f>IF($B68="","",IF(VLOOKUP($B68,CorridorSummarySource!$C$3:$Y$260,Corridor_Summary!S$1,FALSE)="","",VLOOKUP($B68,CorridorSummarySource!$C$3:$Y$260,Corridor_Summary!S$1,FALSE)))</f>
        <v>0</v>
      </c>
      <c r="T68" s="21" t="str">
        <f>IF($B68="","",IF(VLOOKUP($B68,CorridorSummarySource!$C$3:$Y$260,Corridor_Summary!T$1,FALSE)="","",VLOOKUP($B68,CorridorSummarySource!$C$3:$Y$260,Corridor_Summary!T$1,FALSE)))</f>
        <v/>
      </c>
      <c r="U68" s="125">
        <f>IF($B68="","",IF(VLOOKUP($B68,CorridorSummarySource!$C$3:$Y$260,Corridor_Summary!U$1,FALSE)="","",VLOOKUP($B68,CorridorSummarySource!$C$3:$Y$260,Corridor_Summary!U$1,FALSE)))</f>
        <v>30</v>
      </c>
      <c r="V68" s="126">
        <f>IF($B68="","",IF(VLOOKUP($B68,CorridorSummarySource!$C$3:$Y$260,Corridor_Summary!V$1,FALSE)="","",VLOOKUP($B68,CorridorSummarySource!$C$3:$Y$260,Corridor_Summary!V$1,FALSE)))</f>
        <v>30</v>
      </c>
      <c r="W68" s="126">
        <f>IF($B68="","",IF(VLOOKUP($B68,CorridorSummarySource!$C$3:$Y$260,Corridor_Summary!W$1,FALSE)="","",VLOOKUP($B68,CorridorSummarySource!$C$3:$Y$260,Corridor_Summary!W$1,FALSE)))</f>
        <v>0</v>
      </c>
      <c r="X68" s="112" t="str">
        <f>IF($B68="","",IF(VLOOKUP($B68,CorridorSummarySource!$C$3:$Y$260,Corridor_Summary!X$1,FALSE)="","",VLOOKUP($B68,CorridorSummarySource!$C$3:$Y$260,Corridor_Summary!X$1,FALSE)))</f>
        <v>Local</v>
      </c>
      <c r="Z68">
        <f>IF(B68="","",VLOOKUP($B68,'Corridors Over-Under'!$A$3:$D$115,Z$1,FALSE))</f>
        <v>-2</v>
      </c>
      <c r="AA68">
        <f>IF(C68="","",VLOOKUP($B68,'Corridors Over-Under'!$A$3:$D$115,AA$1,FALSE))</f>
        <v>-2</v>
      </c>
      <c r="AB68">
        <f>IF(D68="","",VLOOKUP($B68,'Corridors Over-Under'!$A$3:$D$115,AB$1,FALSE))</f>
        <v>0</v>
      </c>
      <c r="AD68" s="172">
        <f>IF(F68="","",VLOOKUP(F68,'Corridor_MajorRoute&amp;RouteLookup'!$A$2:$B$113,2,FALSE))</f>
        <v>25</v>
      </c>
      <c r="AE68" s="348" t="str">
        <f>IF(IF($AD68="","",IF(VLOOKUP($AD68,'RouteDetail&amp;ReductionPrioritySr'!$B$5:$AT$779,AE$1,FALSE)="","",VLOOKUP($AD68,'RouteDetail&amp;ReductionPrioritySr'!$B$5:$AT$779,AE$1,FALSE)))=0,"",IF($AD68="","",IF(VLOOKUP($AD68,'RouteDetail&amp;ReductionPrioritySr'!$B$5:$AT$779,AE$1,FALSE)="","",VLOOKUP($AD68,'RouteDetail&amp;ReductionPrioritySr'!$B$5:$AT$779,AE$1,FALSE))))</f>
        <v>Deleted</v>
      </c>
      <c r="AF68" s="53" t="str">
        <f>IF(IF($AD68="","",IF(VLOOKUP($AD68,'RouteDetail&amp;ReductionPrioritySr'!$B$5:$AT$779,AF$1,FALSE)="","",VLOOKUP($AD68,'RouteDetail&amp;ReductionPrioritySr'!$B$5:$AT$779,AF$1,FALSE)))=0,"",IF($AD68="","",IF(VLOOKUP($AD68,'RouteDetail&amp;ReductionPrioritySr'!$B$5:$AT$779,AF$1,FALSE)="","",VLOOKUP($AD68,'RouteDetail&amp;ReductionPrioritySr'!$B$5:$AT$779,AF$1,FALSE))))</f>
        <v>Low performing</v>
      </c>
      <c r="AG68" s="358">
        <f>IF(IF($AD68="","",IF(VLOOKUP($AD68,'RouteDetail&amp;ReductionPrioritySr'!$B$5:$AT$779,AG$1,FALSE)="","",VLOOKUP($AD68,'RouteDetail&amp;ReductionPrioritySr'!$B$5:$AT$779,AG$1,FALSE)))=0,"",IF($AD68="","",IF(VLOOKUP($AD68,'RouteDetail&amp;ReductionPrioritySr'!$B$5:$AT$779,AG$1,FALSE)="","",VLOOKUP($AD68,'RouteDetail&amp;ReductionPrioritySr'!$B$5:$AT$779,AG$1,FALSE))))</f>
        <v>42156</v>
      </c>
      <c r="AH68" s="400" t="str">
        <f>IF(IF($AD68="","",IF(VLOOKUP($AD68,'RouteDetail&amp;ReductionPrioritySr'!$B$5:$AT$779,AH$1,FALSE)="","",VLOOKUP($AD68,'RouteDetail&amp;ReductionPrioritySr'!$B$5:$AT$779,AH$1,FALSE)))=0,"",IF($AD68="","",IF(VLOOKUP($AD68,'RouteDetail&amp;ReductionPrioritySr'!$B$5:$AT$779,AH$1,FALSE)="","",VLOOKUP($AD68,'RouteDetail&amp;ReductionPrioritySr'!$B$5:$AT$779,AH$1,FALSE))))</f>
        <v>Delete</v>
      </c>
      <c r="AI68" s="348" t="str">
        <f>IF(IF($AD68="","",IF(VLOOKUP($AD68,'RouteDetail&amp;ReductionPrioritySr'!$B$5:$AT$779,AI$1,FALSE)="","",VLOOKUP($AD68,'RouteDetail&amp;ReductionPrioritySr'!$B$5:$AT$779,AI$1,FALSE)))=0,"",IF($AD68="","",IF(VLOOKUP($AD68,'RouteDetail&amp;ReductionPrioritySr'!$B$5:$AT$779,AI$1,FALSE)="","",VLOOKUP($AD68,'RouteDetail&amp;ReductionPrioritySr'!$B$5:$AT$779,AI$1,FALSE))))</f>
        <v/>
      </c>
      <c r="AJ68" s="53" t="str">
        <f>IF(IF($AD68="","",IF(VLOOKUP($AD68,'RouteDetail&amp;ReductionPrioritySr'!$B$5:$AT$779,AJ$1,FALSE)="","",VLOOKUP($AD68,'RouteDetail&amp;ReductionPrioritySr'!$B$5:$AT$779,AJ$1,FALSE)))=0,"",IF($AD68="","",IF(VLOOKUP($AD68,'RouteDetail&amp;ReductionPrioritySr'!$B$5:$AT$779,AJ$1,FALSE)="","",VLOOKUP($AD68,'RouteDetail&amp;ReductionPrioritySr'!$B$5:$AT$779,AJ$1,FALSE))))</f>
        <v/>
      </c>
      <c r="AK68" s="53" t="str">
        <f>IF(IF($AD68="","",IF(VLOOKUP($AD68,'RouteDetail&amp;ReductionPrioritySr'!$B$5:$AT$779,AK$1,FALSE)="","",VLOOKUP($AD68,'RouteDetail&amp;ReductionPrioritySr'!$B$5:$AT$779,AK$1,FALSE)))=0,"",IF($AD68="","",IF(VLOOKUP($AD68,'RouteDetail&amp;ReductionPrioritySr'!$B$5:$AT$779,AK$1,FALSE)="","",VLOOKUP($AD68,'RouteDetail&amp;ReductionPrioritySr'!$B$5:$AT$779,AK$1,FALSE))))</f>
        <v/>
      </c>
      <c r="AL68" s="53" t="str">
        <f>IF(IF($AD68="","",IF(VLOOKUP($AD68,'RouteDetail&amp;ReductionPrioritySr'!$B$5:$AT$779,AL$1,FALSE)="","",VLOOKUP($AD68,'RouteDetail&amp;ReductionPrioritySr'!$B$5:$AT$779,AL$1,FALSE)))=0,"",IF($AD68="","",IF(VLOOKUP($AD68,'RouteDetail&amp;ReductionPrioritySr'!$B$5:$AT$779,AL$1,FALSE)="","",VLOOKUP($AD68,'RouteDetail&amp;ReductionPrioritySr'!$B$5:$AT$779,AL$1,FALSE))))</f>
        <v/>
      </c>
      <c r="AM68" s="53" t="str">
        <f>IF(IF($AD68="","",IF(VLOOKUP($AD68,'RouteDetail&amp;ReductionPrioritySr'!$B$5:$AT$779,AM$1,FALSE)="","",VLOOKUP($AD68,'RouteDetail&amp;ReductionPrioritySr'!$B$5:$AT$779,AM$1,FALSE)))=0,"",IF($AD68="","",IF(VLOOKUP($AD68,'RouteDetail&amp;ReductionPrioritySr'!$B$5:$AT$779,AM$1,FALSE)="","",VLOOKUP($AD68,'RouteDetail&amp;ReductionPrioritySr'!$B$5:$AT$779,AM$1,FALSE))))</f>
        <v/>
      </c>
      <c r="AN68" s="71" t="str">
        <f>IF(IF($AD68="","",IF(VLOOKUP($AD68,'RouteDetail&amp;ReductionPrioritySr'!$B$5:$AT$779,AN$1,FALSE)="","",VLOOKUP($AD68,'RouteDetail&amp;ReductionPrioritySr'!$B$5:$AT$779,AN$1,FALSE)))=0,"",IF($AD68="","",IF(VLOOKUP($AD68,'RouteDetail&amp;ReductionPrioritySr'!$B$5:$AT$779,AN$1,FALSE)="","",VLOOKUP($AD68,'RouteDetail&amp;ReductionPrioritySr'!$B$5:$AT$779,AN$1,FALSE))))</f>
        <v/>
      </c>
      <c r="AO68" s="400" t="str">
        <f>IF(IF($AD68="","",IF(VLOOKUP($AD68,'RouteDetail&amp;ReductionPrioritySr'!$B$5:$AT$779,AO$1,FALSE)="","",VLOOKUP($AD68,'RouteDetail&amp;ReductionPrioritySr'!$B$5:$AT$779,AO$1,FALSE)))=0,"",IF($AD68="","",IF(VLOOKUP($AD68,'RouteDetail&amp;ReductionPrioritySr'!$B$5:$AT$779,AO$1,FALSE)="","",VLOOKUP($AD68,'RouteDetail&amp;ReductionPrioritySr'!$B$5:$AT$779,AO$1,FALSE))))</f>
        <v>In Laurelhurst, use revised Route 65 or Route 75 (unchanged).
In Montlake and Roanoke, use revised routes 43, 49, or 70.
Along Eastlake Avenue E (south of Mercer Street), use revised Route 70.</v>
      </c>
    </row>
    <row r="69" spans="1:41" ht="15" customHeight="1" x14ac:dyDescent="0.25">
      <c r="A69">
        <v>60</v>
      </c>
      <c r="B69" s="110">
        <f>IF(HLOOKUP($C$3,'Corridor by Jurisdiction'!$A$1:$AP$113,A69,FALSE)="","",HLOOKUP($C$3,'Corridor by Jurisdiction'!$A$1:$AP$113,A69,FALSE))</f>
        <v>59</v>
      </c>
      <c r="C69" s="56" t="str">
        <f>IF($B69="","",IF(VLOOKUP($B69,CorridorSummarySource!$C$3:$Y$260,Corridor_Summary!C$1,FALSE)="","",VLOOKUP($B69,CorridorSummarySource!$C$3:$Y$260,Corridor_Summary!C$1,FALSE)))</f>
        <v>Madison Park</v>
      </c>
      <c r="D69" s="53" t="str">
        <f>IF($B69="","",IF(VLOOKUP($B69,CorridorSummarySource!$C$3:$Y$260,Corridor_Summary!D$1,FALSE)="","",VLOOKUP($B69,CorridorSummarySource!$C$3:$Y$260,Corridor_Summary!D$1,FALSE)))</f>
        <v>Seattle CBD</v>
      </c>
      <c r="E69" s="53" t="str">
        <f>IF($B69="","",IF(VLOOKUP($B69,CorridorSummarySource!$C$3:$Y$260,Corridor_Summary!E$1,FALSE)="","",VLOOKUP($B69,CorridorSummarySource!$C$3:$Y$260,Corridor_Summary!E$1,FALSE)))</f>
        <v>Madison St</v>
      </c>
      <c r="F69" s="111">
        <f>IF($B69="","",IF(VLOOKUP($B69,CorridorSummarySource!$C$3:$Y$260,Corridor_Summary!F$1,FALSE)="","",VLOOKUP($B69,CorridorSummarySource!$C$3:$Y$260,Corridor_Summary!F$1,FALSE)))</f>
        <v>11</v>
      </c>
      <c r="G69" s="111">
        <f>IF($B69="","",IF(VLOOKUP($B69,CorridorSummarySource!$C$3:$Y$260,Corridor_Summary!G$1,FALSE)="","",VLOOKUP($B69,CorridorSummarySource!$C$3:$Y$260,Corridor_Summary!G$1,FALSE)))</f>
        <v>20</v>
      </c>
      <c r="H69" s="111">
        <f>IF($B69="","",IF(VLOOKUP($B69,CorridorSummarySource!$C$3:$Y$260,Corridor_Summary!H$1,FALSE)="","",VLOOKUP($B69,CorridorSummarySource!$C$3:$Y$260,Corridor_Summary!H$1,FALSE)))</f>
        <v>5</v>
      </c>
      <c r="I69" s="111">
        <f>IF($B69="","",IF(VLOOKUP($B69,CorridorSummarySource!$C$3:$Y$260,Corridor_Summary!I$1,FALSE)="","",VLOOKUP($B69,CorridorSummarySource!$C$3:$Y$260,Corridor_Summary!I$1,FALSE)))</f>
        <v>5</v>
      </c>
      <c r="J69" s="111">
        <f>IF($B69="","",IF(VLOOKUP($B69,CorridorSummarySource!$C$3:$Y$260,Corridor_Summary!J$1,FALSE)="","",VLOOKUP($B69,CorridorSummarySource!$C$3:$Y$260,Corridor_Summary!J$1,FALSE)))</f>
        <v>30</v>
      </c>
      <c r="K69" s="112" t="str">
        <f>IF($B69="","",IF(VLOOKUP($B69,CorridorSummarySource!$C$3:$Y$260,Corridor_Summary!K$1,FALSE)="","",VLOOKUP($B69,CorridorSummarySource!$C$3:$Y$260,Corridor_Summary!K$1,FALSE)))</f>
        <v/>
      </c>
      <c r="L69" t="str">
        <f>IF($B69="","",IF(VLOOKUP($B69,CorridorSummarySource!$C$3:$Y$260,Corridor_Summary!L$1,FALSE)="","",VLOOKUP($B69,CorridorSummarySource!$C$3:$Y$260,Corridor_Summary!L$1,FALSE)))</f>
        <v/>
      </c>
      <c r="M69" s="110">
        <f>IF($B69="","",IF(VLOOKUP($B69,CorridorSummarySource!$C$3:$Y$260,Corridor_Summary!M$1,FALSE)="","",VLOOKUP($B69,CorridorSummarySource!$C$3:$Y$260,Corridor_Summary!M$1,FALSE)))</f>
        <v>15</v>
      </c>
      <c r="N69" s="111">
        <f>IF($B69="","",IF(VLOOKUP($B69,CorridorSummarySource!$C$3:$Y$260,Corridor_Summary!N$1,FALSE)="","",VLOOKUP($B69,CorridorSummarySource!$C$3:$Y$260,Corridor_Summary!N$1,FALSE)))</f>
        <v>15</v>
      </c>
      <c r="O69" s="112">
        <f>IF($B69="","",IF(VLOOKUP($B69,CorridorSummarySource!$C$3:$Y$260,Corridor_Summary!O$1,FALSE)="","",VLOOKUP($B69,CorridorSummarySource!$C$3:$Y$260,Corridor_Summary!O$1,FALSE)))</f>
        <v>30</v>
      </c>
      <c r="P69" s="21" t="str">
        <f>IF($B69="","",IF(VLOOKUP($B69,CorridorSummarySource!$C$3:$Y$260,Corridor_Summary!P$1,FALSE)="","",VLOOKUP($B69,CorridorSummarySource!$C$3:$Y$260,Corridor_Summary!P$1,FALSE)))</f>
        <v/>
      </c>
      <c r="Q69" s="110">
        <f>IF($B69="","",IF(VLOOKUP($B69,CorridorSummarySource!$C$3:$Y$260,Corridor_Summary!Q$1,FALSE)="","",VLOOKUP($B69,CorridorSummarySource!$C$3:$Y$260,Corridor_Summary!Q$1,FALSE)))</f>
        <v>0</v>
      </c>
      <c r="R69" s="111">
        <f>IF($B69="","",IF(VLOOKUP($B69,CorridorSummarySource!$C$3:$Y$260,Corridor_Summary!R$1,FALSE)="","",VLOOKUP($B69,CorridorSummarySource!$C$3:$Y$260,Corridor_Summary!R$1,FALSE)))</f>
        <v>0</v>
      </c>
      <c r="S69" s="112">
        <f>IF($B69="","",IF(VLOOKUP($B69,CorridorSummarySource!$C$3:$Y$260,Corridor_Summary!S$1,FALSE)="","",VLOOKUP($B69,CorridorSummarySource!$C$3:$Y$260,Corridor_Summary!S$1,FALSE)))</f>
        <v>0</v>
      </c>
      <c r="T69" s="21" t="str">
        <f>IF($B69="","",IF(VLOOKUP($B69,CorridorSummarySource!$C$3:$Y$260,Corridor_Summary!T$1,FALSE)="","",VLOOKUP($B69,CorridorSummarySource!$C$3:$Y$260,Corridor_Summary!T$1,FALSE)))</f>
        <v/>
      </c>
      <c r="U69" s="125">
        <f>IF($B69="","",IF(VLOOKUP($B69,CorridorSummarySource!$C$3:$Y$260,Corridor_Summary!U$1,FALSE)="","",VLOOKUP($B69,CorridorSummarySource!$C$3:$Y$260,Corridor_Summary!U$1,FALSE)))</f>
        <v>15</v>
      </c>
      <c r="V69" s="126">
        <f>IF($B69="","",IF(VLOOKUP($B69,CorridorSummarySource!$C$3:$Y$260,Corridor_Summary!V$1,FALSE)="","",VLOOKUP($B69,CorridorSummarySource!$C$3:$Y$260,Corridor_Summary!V$1,FALSE)))</f>
        <v>15</v>
      </c>
      <c r="W69" s="126">
        <f>IF($B69="","",IF(VLOOKUP($B69,CorridorSummarySource!$C$3:$Y$260,Corridor_Summary!W$1,FALSE)="","",VLOOKUP($B69,CorridorSummarySource!$C$3:$Y$260,Corridor_Summary!W$1,FALSE)))</f>
        <v>30</v>
      </c>
      <c r="X69" s="112" t="str">
        <f>IF($B69="","",IF(VLOOKUP($B69,CorridorSummarySource!$C$3:$Y$260,Corridor_Summary!X$1,FALSE)="","",VLOOKUP($B69,CorridorSummarySource!$C$3:$Y$260,Corridor_Summary!X$1,FALSE)))</f>
        <v>Very Frequent</v>
      </c>
      <c r="Z69">
        <f>IF(B69="","",VLOOKUP($B69,'Corridors Over-Under'!$A$3:$D$115,Z$1,FALSE))</f>
        <v>0</v>
      </c>
      <c r="AA69">
        <f>IF(C69="","",VLOOKUP($B69,'Corridors Over-Under'!$A$3:$D$115,AA$1,FALSE))</f>
        <v>-1</v>
      </c>
      <c r="AB69">
        <f>IF(D69="","",VLOOKUP($B69,'Corridors Over-Under'!$A$3:$D$115,AB$1,FALSE))</f>
        <v>0</v>
      </c>
      <c r="AD69" s="172">
        <f>IF(F69="","",VLOOKUP(F69,'Corridor_MajorRoute&amp;RouteLookup'!$A$2:$B$113,2,FALSE))</f>
        <v>11</v>
      </c>
      <c r="AE69" s="348" t="str">
        <f>IF(IF($AD69="","",IF(VLOOKUP($AD69,'RouteDetail&amp;ReductionPrioritySr'!$B$5:$AT$779,AE$1,FALSE)="","",VLOOKUP($AD69,'RouteDetail&amp;ReductionPrioritySr'!$B$5:$AT$779,AE$1,FALSE)))=0,"",IF($AD69="","",IF(VLOOKUP($AD69,'RouteDetail&amp;ReductionPrioritySr'!$B$5:$AT$779,AE$1,FALSE)="","",VLOOKUP($AD69,'RouteDetail&amp;ReductionPrioritySr'!$B$5:$AT$779,AE$1,FALSE))))</f>
        <v>Revised</v>
      </c>
      <c r="AF69" s="53" t="str">
        <f>IF(IF($AD69="","",IF(VLOOKUP($AD69,'RouteDetail&amp;ReductionPrioritySr'!$B$5:$AT$779,AF$1,FALSE)="","",VLOOKUP($AD69,'RouteDetail&amp;ReductionPrioritySr'!$B$5:$AT$779,AF$1,FALSE)))=0,"",IF($AD69="","",IF(VLOOKUP($AD69,'RouteDetail&amp;ReductionPrioritySr'!$B$5:$AT$779,AF$1,FALSE)="","",VLOOKUP($AD69,'RouteDetail&amp;ReductionPrioritySr'!$B$5:$AT$779,AF$1,FALSE))))</f>
        <v>Low performing</v>
      </c>
      <c r="AG69" s="358">
        <f>IF(IF($AD69="","",IF(VLOOKUP($AD69,'RouteDetail&amp;ReductionPrioritySr'!$B$5:$AT$779,AG$1,FALSE)="","",VLOOKUP($AD69,'RouteDetail&amp;ReductionPrioritySr'!$B$5:$AT$779,AG$1,FALSE)))=0,"",IF($AD69="","",IF(VLOOKUP($AD69,'RouteDetail&amp;ReductionPrioritySr'!$B$5:$AT$779,AG$1,FALSE)="","",VLOOKUP($AD69,'RouteDetail&amp;ReductionPrioritySr'!$B$5:$AT$779,AG$1,FALSE))))</f>
        <v>42248</v>
      </c>
      <c r="AH69" s="400" t="str">
        <f>IF(IF($AD69="","",IF(VLOOKUP($AD69,'RouteDetail&amp;ReductionPrioritySr'!$B$5:$AT$779,AH$1,FALSE)="","",VLOOKUP($AD69,'RouteDetail&amp;ReductionPrioritySr'!$B$5:$AT$779,AH$1,FALSE)))=0,"",IF($AD69="","",IF(VLOOKUP($AD69,'RouteDetail&amp;ReductionPrioritySr'!$B$5:$AT$779,AH$1,FALSE)="","",VLOOKUP($AD69,'RouteDetail&amp;ReductionPrioritySr'!$B$5:$AT$779,AH$1,FALSE))))</f>
        <v>End service earlier.</v>
      </c>
      <c r="AI69" s="348">
        <f>IF(IF($AD69="","",IF(VLOOKUP($AD69,'RouteDetail&amp;ReductionPrioritySr'!$B$5:$AT$779,AI$1,FALSE)="","",VLOOKUP($AD69,'RouteDetail&amp;ReductionPrioritySr'!$B$5:$AT$779,AI$1,FALSE)))=0,"",IF($AD69="","",IF(VLOOKUP($AD69,'RouteDetail&amp;ReductionPrioritySr'!$B$5:$AT$779,AI$1,FALSE)="","",VLOOKUP($AD69,'RouteDetail&amp;ReductionPrioritySr'!$B$5:$AT$779,AI$1,FALSE))))</f>
        <v>15</v>
      </c>
      <c r="AJ69" s="53">
        <f>IF(IF($AD69="","",IF(VLOOKUP($AD69,'RouteDetail&amp;ReductionPrioritySr'!$B$5:$AT$779,AJ$1,FALSE)="","",VLOOKUP($AD69,'RouteDetail&amp;ReductionPrioritySr'!$B$5:$AT$779,AJ$1,FALSE)))=0,"",IF($AD69="","",IF(VLOOKUP($AD69,'RouteDetail&amp;ReductionPrioritySr'!$B$5:$AT$779,AJ$1,FALSE)="","",VLOOKUP($AD69,'RouteDetail&amp;ReductionPrioritySr'!$B$5:$AT$779,AJ$1,FALSE))))</f>
        <v>30</v>
      </c>
      <c r="AK69" s="53" t="str">
        <f>IF(IF($AD69="","",IF(VLOOKUP($AD69,'RouteDetail&amp;ReductionPrioritySr'!$B$5:$AT$779,AK$1,FALSE)="","",VLOOKUP($AD69,'RouteDetail&amp;ReductionPrioritySr'!$B$5:$AT$779,AK$1,FALSE)))=0,"",IF($AD69="","",IF(VLOOKUP($AD69,'RouteDetail&amp;ReductionPrioritySr'!$B$5:$AT$779,AK$1,FALSE)="","",VLOOKUP($AD69,'RouteDetail&amp;ReductionPrioritySr'!$B$5:$AT$779,AK$1,FALSE))))</f>
        <v>30-60</v>
      </c>
      <c r="AL69" s="53">
        <f>IF(IF($AD69="","",IF(VLOOKUP($AD69,'RouteDetail&amp;ReductionPrioritySr'!$B$5:$AT$779,AL$1,FALSE)="","",VLOOKUP($AD69,'RouteDetail&amp;ReductionPrioritySr'!$B$5:$AT$779,AL$1,FALSE)))=0,"",IF($AD69="","",IF(VLOOKUP($AD69,'RouteDetail&amp;ReductionPrioritySr'!$B$5:$AT$779,AL$1,FALSE)="","",VLOOKUP($AD69,'RouteDetail&amp;ReductionPrioritySr'!$B$5:$AT$779,AL$1,FALSE))))</f>
        <v>30</v>
      </c>
      <c r="AM69" s="53">
        <f>IF(IF($AD69="","",IF(VLOOKUP($AD69,'RouteDetail&amp;ReductionPrioritySr'!$B$5:$AT$779,AM$1,FALSE)="","",VLOOKUP($AD69,'RouteDetail&amp;ReductionPrioritySr'!$B$5:$AT$779,AM$1,FALSE)))=0,"",IF($AD69="","",IF(VLOOKUP($AD69,'RouteDetail&amp;ReductionPrioritySr'!$B$5:$AT$779,AM$1,FALSE)="","",VLOOKUP($AD69,'RouteDetail&amp;ReductionPrioritySr'!$B$5:$AT$779,AM$1,FALSE))))</f>
        <v>30</v>
      </c>
      <c r="AN69" s="71" t="str">
        <f>IF(IF($AD69="","",IF(VLOOKUP($AD69,'RouteDetail&amp;ReductionPrioritySr'!$B$5:$AT$779,AN$1,FALSE)="","",VLOOKUP($AD69,'RouteDetail&amp;ReductionPrioritySr'!$B$5:$AT$779,AN$1,FALSE)))=0,"",IF($AD69="","",IF(VLOOKUP($AD69,'RouteDetail&amp;ReductionPrioritySr'!$B$5:$AT$779,AN$1,FALSE)="","",VLOOKUP($AD69,'RouteDetail&amp;ReductionPrioritySr'!$B$5:$AT$779,AN$1,FALSE))))</f>
        <v>Before 11:00 PM</v>
      </c>
      <c r="AO69" s="400" t="str">
        <f>IF(IF($AD69="","",IF(VLOOKUP($AD69,'RouteDetail&amp;ReductionPrioritySr'!$B$5:$AT$779,AO$1,FALSE)="","",VLOOKUP($AD69,'RouteDetail&amp;ReductionPrioritySr'!$B$5:$AT$779,AO$1,FALSE)))=0,"",IF($AD69="","",IF(VLOOKUP($AD69,'RouteDetail&amp;ReductionPrioritySr'!$B$5:$AT$779,AO$1,FALSE)="","",VLOOKUP($AD69,'RouteDetail&amp;ReductionPrioritySr'!$B$5:$AT$779,AO$1,FALSE))))</f>
        <v/>
      </c>
    </row>
    <row r="70" spans="1:41" ht="15" customHeight="1" x14ac:dyDescent="0.25">
      <c r="A70">
        <v>61</v>
      </c>
      <c r="B70" s="110">
        <f>IF(HLOOKUP($C$3,'Corridor by Jurisdiction'!$A$1:$AP$113,A70,FALSE)="","",HLOOKUP($C$3,'Corridor by Jurisdiction'!$A$1:$AP$113,A70,FALSE))</f>
        <v>60</v>
      </c>
      <c r="C70" s="56" t="str">
        <f>IF($B70="","",IF(VLOOKUP($B70,CorridorSummarySource!$C$3:$Y$260,Corridor_Summary!C$1,FALSE)="","",VLOOKUP($B70,CorridorSummarySource!$C$3:$Y$260,Corridor_Summary!C$1,FALSE)))</f>
        <v>Madrona</v>
      </c>
      <c r="D70" s="53" t="str">
        <f>IF($B70="","",IF(VLOOKUP($B70,CorridorSummarySource!$C$3:$Y$260,Corridor_Summary!D$1,FALSE)="","",VLOOKUP($B70,CorridorSummarySource!$C$3:$Y$260,Corridor_Summary!D$1,FALSE)))</f>
        <v>Seattle CBD</v>
      </c>
      <c r="E70" s="53" t="str">
        <f>IF($B70="","",IF(VLOOKUP($B70,CorridorSummarySource!$C$3:$Y$260,Corridor_Summary!E$1,FALSE)="","",VLOOKUP($B70,CorridorSummarySource!$C$3:$Y$260,Corridor_Summary!E$1,FALSE)))</f>
        <v>Union St</v>
      </c>
      <c r="F70" s="111" t="str">
        <f>IF($B70="","",IF(VLOOKUP($B70,CorridorSummarySource!$C$3:$Y$260,Corridor_Summary!F$1,FALSE)="","",VLOOKUP($B70,CorridorSummarySource!$C$3:$Y$260,Corridor_Summary!F$1,FALSE)))</f>
        <v>2S</v>
      </c>
      <c r="G70" s="111">
        <f>IF($B70="","",IF(VLOOKUP($B70,CorridorSummarySource!$C$3:$Y$260,Corridor_Summary!G$1,FALSE)="","",VLOOKUP($B70,CorridorSummarySource!$C$3:$Y$260,Corridor_Summary!G$1,FALSE)))</f>
        <v>20</v>
      </c>
      <c r="H70" s="111">
        <f>IF($B70="","",IF(VLOOKUP($B70,CorridorSummarySource!$C$3:$Y$260,Corridor_Summary!H$1,FALSE)="","",VLOOKUP($B70,CorridorSummarySource!$C$3:$Y$260,Corridor_Summary!H$1,FALSE)))</f>
        <v>5</v>
      </c>
      <c r="I70" s="111">
        <f>IF($B70="","",IF(VLOOKUP($B70,CorridorSummarySource!$C$3:$Y$260,Corridor_Summary!I$1,FALSE)="","",VLOOKUP($B70,CorridorSummarySource!$C$3:$Y$260,Corridor_Summary!I$1,FALSE)))</f>
        <v>0</v>
      </c>
      <c r="J70" s="111">
        <f>IF($B70="","",IF(VLOOKUP($B70,CorridorSummarySource!$C$3:$Y$260,Corridor_Summary!J$1,FALSE)="","",VLOOKUP($B70,CorridorSummarySource!$C$3:$Y$260,Corridor_Summary!J$1,FALSE)))</f>
        <v>25</v>
      </c>
      <c r="K70" s="112" t="str">
        <f>IF($B70="","",IF(VLOOKUP($B70,CorridorSummarySource!$C$3:$Y$260,Corridor_Summary!K$1,FALSE)="","",VLOOKUP($B70,CorridorSummarySource!$C$3:$Y$260,Corridor_Summary!K$1,FALSE)))</f>
        <v/>
      </c>
      <c r="L70" t="str">
        <f>IF($B70="","",IF(VLOOKUP($B70,CorridorSummarySource!$C$3:$Y$260,Corridor_Summary!L$1,FALSE)="","",VLOOKUP($B70,CorridorSummarySource!$C$3:$Y$260,Corridor_Summary!L$1,FALSE)))</f>
        <v/>
      </c>
      <c r="M70" s="110">
        <f>IF($B70="","",IF(VLOOKUP($B70,CorridorSummarySource!$C$3:$Y$260,Corridor_Summary!M$1,FALSE)="","",VLOOKUP($B70,CorridorSummarySource!$C$3:$Y$260,Corridor_Summary!M$1,FALSE)))</f>
        <v>15</v>
      </c>
      <c r="N70" s="111">
        <f>IF($B70="","",IF(VLOOKUP($B70,CorridorSummarySource!$C$3:$Y$260,Corridor_Summary!N$1,FALSE)="","",VLOOKUP($B70,CorridorSummarySource!$C$3:$Y$260,Corridor_Summary!N$1,FALSE)))</f>
        <v>15</v>
      </c>
      <c r="O70" s="112">
        <f>IF($B70="","",IF(VLOOKUP($B70,CorridorSummarySource!$C$3:$Y$260,Corridor_Summary!O$1,FALSE)="","",VLOOKUP($B70,CorridorSummarySource!$C$3:$Y$260,Corridor_Summary!O$1,FALSE)))</f>
        <v>30</v>
      </c>
      <c r="P70" s="21" t="str">
        <f>IF($B70="","",IF(VLOOKUP($B70,CorridorSummarySource!$C$3:$Y$260,Corridor_Summary!P$1,FALSE)="","",VLOOKUP($B70,CorridorSummarySource!$C$3:$Y$260,Corridor_Summary!P$1,FALSE)))</f>
        <v/>
      </c>
      <c r="Q70" s="110">
        <f>IF($B70="","",IF(VLOOKUP($B70,CorridorSummarySource!$C$3:$Y$260,Corridor_Summary!Q$1,FALSE)="","",VLOOKUP($B70,CorridorSummarySource!$C$3:$Y$260,Corridor_Summary!Q$1,FALSE)))</f>
        <v>0</v>
      </c>
      <c r="R70" s="111">
        <f>IF($B70="","",IF(VLOOKUP($B70,CorridorSummarySource!$C$3:$Y$260,Corridor_Summary!R$1,FALSE)="","",VLOOKUP($B70,CorridorSummarySource!$C$3:$Y$260,Corridor_Summary!R$1,FALSE)))</f>
        <v>0</v>
      </c>
      <c r="S70" s="112">
        <f>IF($B70="","",IF(VLOOKUP($B70,CorridorSummarySource!$C$3:$Y$260,Corridor_Summary!S$1,FALSE)="","",VLOOKUP($B70,CorridorSummarySource!$C$3:$Y$260,Corridor_Summary!S$1,FALSE)))</f>
        <v>0</v>
      </c>
      <c r="T70" s="21" t="str">
        <f>IF($B70="","",IF(VLOOKUP($B70,CorridorSummarySource!$C$3:$Y$260,Corridor_Summary!T$1,FALSE)="","",VLOOKUP($B70,CorridorSummarySource!$C$3:$Y$260,Corridor_Summary!T$1,FALSE)))</f>
        <v/>
      </c>
      <c r="U70" s="125">
        <f>IF($B70="","",IF(VLOOKUP($B70,CorridorSummarySource!$C$3:$Y$260,Corridor_Summary!U$1,FALSE)="","",VLOOKUP($B70,CorridorSummarySource!$C$3:$Y$260,Corridor_Summary!U$1,FALSE)))</f>
        <v>15</v>
      </c>
      <c r="V70" s="126">
        <f>IF($B70="","",IF(VLOOKUP($B70,CorridorSummarySource!$C$3:$Y$260,Corridor_Summary!V$1,FALSE)="","",VLOOKUP($B70,CorridorSummarySource!$C$3:$Y$260,Corridor_Summary!V$1,FALSE)))</f>
        <v>15</v>
      </c>
      <c r="W70" s="126">
        <f>IF($B70="","",IF(VLOOKUP($B70,CorridorSummarySource!$C$3:$Y$260,Corridor_Summary!W$1,FALSE)="","",VLOOKUP($B70,CorridorSummarySource!$C$3:$Y$260,Corridor_Summary!W$1,FALSE)))</f>
        <v>30</v>
      </c>
      <c r="X70" s="112" t="str">
        <f>IF($B70="","",IF(VLOOKUP($B70,CorridorSummarySource!$C$3:$Y$260,Corridor_Summary!X$1,FALSE)="","",VLOOKUP($B70,CorridorSummarySource!$C$3:$Y$260,Corridor_Summary!X$1,FALSE)))</f>
        <v>Very Frequent</v>
      </c>
      <c r="Z70">
        <f>IF(B70="","",VLOOKUP($B70,'Corridors Over-Under'!$A$3:$D$115,Z$1,FALSE))</f>
        <v>0</v>
      </c>
      <c r="AA70">
        <f>IF(C70="","",VLOOKUP($B70,'Corridors Over-Under'!$A$3:$D$115,AA$1,FALSE))</f>
        <v>0</v>
      </c>
      <c r="AB70">
        <f>IF(D70="","",VLOOKUP($B70,'Corridors Over-Under'!$A$3:$D$115,AB$1,FALSE))</f>
        <v>0</v>
      </c>
      <c r="AD70" s="172">
        <f>IF(F70="","",VLOOKUP(F70,'Corridor_MajorRoute&amp;RouteLookup'!$A$2:$B$113,2,FALSE))</f>
        <v>2</v>
      </c>
      <c r="AE70" s="348" t="str">
        <f>IF(IF($AD70="","",IF(VLOOKUP($AD70,'RouteDetail&amp;ReductionPrioritySr'!$B$5:$AT$779,AE$1,FALSE)="","",VLOOKUP($AD70,'RouteDetail&amp;ReductionPrioritySr'!$B$5:$AT$779,AE$1,FALSE)))=0,"",IF($AD70="","",IF(VLOOKUP($AD70,'RouteDetail&amp;ReductionPrioritySr'!$B$5:$AT$779,AE$1,FALSE)="","",VLOOKUP($AD70,'RouteDetail&amp;ReductionPrioritySr'!$B$5:$AT$779,AE$1,FALSE))))</f>
        <v>Revised</v>
      </c>
      <c r="AF70" s="53" t="str">
        <f>IF(IF($AD70="","",IF(VLOOKUP($AD70,'RouteDetail&amp;ReductionPrioritySr'!$B$5:$AT$779,AF$1,FALSE)="","",VLOOKUP($AD70,'RouteDetail&amp;ReductionPrioritySr'!$B$5:$AT$779,AF$1,FALSE)))=0,"",IF($AD70="","",IF(VLOOKUP($AD70,'RouteDetail&amp;ReductionPrioritySr'!$B$5:$AT$779,AF$1,FALSE)="","",VLOOKUP($AD70,'RouteDetail&amp;ReductionPrioritySr'!$B$5:$AT$779,AF$1,FALSE))))</f>
        <v>Restructure</v>
      </c>
      <c r="AG70" s="358">
        <f>IF(IF($AD70="","",IF(VLOOKUP($AD70,'RouteDetail&amp;ReductionPrioritySr'!$B$5:$AT$779,AG$1,FALSE)="","",VLOOKUP($AD70,'RouteDetail&amp;ReductionPrioritySr'!$B$5:$AT$779,AG$1,FALSE)))=0,"",IF($AD70="","",IF(VLOOKUP($AD70,'RouteDetail&amp;ReductionPrioritySr'!$B$5:$AT$779,AG$1,FALSE)="","",VLOOKUP($AD70,'RouteDetail&amp;ReductionPrioritySr'!$B$5:$AT$779,AG$1,FALSE))))</f>
        <v>42036</v>
      </c>
      <c r="AH70" s="400" t="str">
        <f>IF(IF($AD70="","",IF(VLOOKUP($AD70,'RouteDetail&amp;ReductionPrioritySr'!$B$5:$AT$779,AH$1,FALSE)="","",VLOOKUP($AD70,'RouteDetail&amp;ReductionPrioritySr'!$B$5:$AT$779,AH$1,FALSE)))=0,"",IF($AD70="","",IF(VLOOKUP($AD70,'RouteDetail&amp;ReductionPrioritySr'!$B$5:$AT$779,AH$1,FALSE)="","",VLOOKUP($AD70,'RouteDetail&amp;ReductionPrioritySr'!$B$5:$AT$779,AH$1,FALSE))))</f>
        <v>In the reduction proposal, Route 2 between downtown and Queen Anne will be deleted and Route 13 will have replacement trips. Route 2 between downtown and Madrona Park will have additional trips and shift to Madison Street from Seneca Street.
Combine service with Route 13 between Queen Anne and downtown Seattle to reduce duplication.
On First Hill, shift route from Seneca Street to Madison Street, where more service would be needed because revised Route 12 would operate only during commute hours.
Operate service more often on weekdays since Route 12 would no longer operate.
End service earlier.</v>
      </c>
      <c r="AI70" s="348">
        <f>IF(IF($AD70="","",IF(VLOOKUP($AD70,'RouteDetail&amp;ReductionPrioritySr'!$B$5:$AT$779,AI$1,FALSE)="","",VLOOKUP($AD70,'RouteDetail&amp;ReductionPrioritySr'!$B$5:$AT$779,AI$1,FALSE)))=0,"",IF($AD70="","",IF(VLOOKUP($AD70,'RouteDetail&amp;ReductionPrioritySr'!$B$5:$AT$779,AI$1,FALSE)="","",VLOOKUP($AD70,'RouteDetail&amp;ReductionPrioritySr'!$B$5:$AT$779,AI$1,FALSE))))</f>
        <v>10</v>
      </c>
      <c r="AJ70" s="53">
        <f>IF(IF($AD70="","",IF(VLOOKUP($AD70,'RouteDetail&amp;ReductionPrioritySr'!$B$5:$AT$779,AJ$1,FALSE)="","",VLOOKUP($AD70,'RouteDetail&amp;ReductionPrioritySr'!$B$5:$AT$779,AJ$1,FALSE)))=0,"",IF($AD70="","",IF(VLOOKUP($AD70,'RouteDetail&amp;ReductionPrioritySr'!$B$5:$AT$779,AJ$1,FALSE)="","",VLOOKUP($AD70,'RouteDetail&amp;ReductionPrioritySr'!$B$5:$AT$779,AJ$1,FALSE))))</f>
        <v>12</v>
      </c>
      <c r="AK70" s="53" t="str">
        <f>IF(IF($AD70="","",IF(VLOOKUP($AD70,'RouteDetail&amp;ReductionPrioritySr'!$B$5:$AT$779,AK$1,FALSE)="","",VLOOKUP($AD70,'RouteDetail&amp;ReductionPrioritySr'!$B$5:$AT$779,AK$1,FALSE)))=0,"",IF($AD70="","",IF(VLOOKUP($AD70,'RouteDetail&amp;ReductionPrioritySr'!$B$5:$AT$779,AK$1,FALSE)="","",VLOOKUP($AD70,'RouteDetail&amp;ReductionPrioritySr'!$B$5:$AT$779,AK$1,FALSE))))</f>
        <v>30-60</v>
      </c>
      <c r="AL70" s="53">
        <f>IF(IF($AD70="","",IF(VLOOKUP($AD70,'RouteDetail&amp;ReductionPrioritySr'!$B$5:$AT$779,AL$1,FALSE)="","",VLOOKUP($AD70,'RouteDetail&amp;ReductionPrioritySr'!$B$5:$AT$779,AL$1,FALSE)))=0,"",IF($AD70="","",IF(VLOOKUP($AD70,'RouteDetail&amp;ReductionPrioritySr'!$B$5:$AT$779,AL$1,FALSE)="","",VLOOKUP($AD70,'RouteDetail&amp;ReductionPrioritySr'!$B$5:$AT$779,AL$1,FALSE))))</f>
        <v>15</v>
      </c>
      <c r="AM70" s="53">
        <f>IF(IF($AD70="","",IF(VLOOKUP($AD70,'RouteDetail&amp;ReductionPrioritySr'!$B$5:$AT$779,AM$1,FALSE)="","",VLOOKUP($AD70,'RouteDetail&amp;ReductionPrioritySr'!$B$5:$AT$779,AM$1,FALSE)))=0,"",IF($AD70="","",IF(VLOOKUP($AD70,'RouteDetail&amp;ReductionPrioritySr'!$B$5:$AT$779,AM$1,FALSE)="","",VLOOKUP($AD70,'RouteDetail&amp;ReductionPrioritySr'!$B$5:$AT$779,AM$1,FALSE))))</f>
        <v>30</v>
      </c>
      <c r="AN70" s="71" t="str">
        <f>IF(IF($AD70="","",IF(VLOOKUP($AD70,'RouteDetail&amp;ReductionPrioritySr'!$B$5:$AT$779,AN$1,FALSE)="","",VLOOKUP($AD70,'RouteDetail&amp;ReductionPrioritySr'!$B$5:$AT$779,AN$1,FALSE)))=0,"",IF($AD70="","",IF(VLOOKUP($AD70,'RouteDetail&amp;ReductionPrioritySr'!$B$5:$AT$779,AN$1,FALSE)="","",VLOOKUP($AD70,'RouteDetail&amp;ReductionPrioritySr'!$B$5:$AT$779,AN$1,FALSE))))</f>
        <v>Before 12:00 AM</v>
      </c>
      <c r="AO70" s="400" t="str">
        <f>IF(IF($AD70="","",IF(VLOOKUP($AD70,'RouteDetail&amp;ReductionPrioritySr'!$B$5:$AT$779,AO$1,FALSE)="","",VLOOKUP($AD70,'RouteDetail&amp;ReductionPrioritySr'!$B$5:$AT$779,AO$1,FALSE)))=0,"",IF($AD70="","",IF(VLOOKUP($AD70,'RouteDetail&amp;ReductionPrioritySr'!$B$5:$AT$779,AO$1,FALSE)="","",VLOOKUP($AD70,'RouteDetail&amp;ReductionPrioritySr'!$B$5:$AT$779,AO$1,FALSE))))</f>
        <v xml:space="preserve">North of downtown Seattle, use the RapidRide D Line or Route 13.
On First Hill, service would be moved two blocks south to Madison Street.
Traveling through downtown, connect with frequent service on Third Avenue.
</v>
      </c>
    </row>
    <row r="71" spans="1:41" ht="15" customHeight="1" x14ac:dyDescent="0.25">
      <c r="A71">
        <v>62</v>
      </c>
      <c r="B71" s="110">
        <f>IF(HLOOKUP($C$3,'Corridor by Jurisdiction'!$A$1:$AP$113,A71,FALSE)="","",HLOOKUP($C$3,'Corridor by Jurisdiction'!$A$1:$AP$113,A71,FALSE))</f>
        <v>61</v>
      </c>
      <c r="C71" s="56" t="str">
        <f>IF($B71="","",IF(VLOOKUP($B71,CorridorSummarySource!$C$3:$Y$260,Corridor_Summary!C$1,FALSE)="","",VLOOKUP($B71,CorridorSummarySource!$C$3:$Y$260,Corridor_Summary!C$1,FALSE)))</f>
        <v>Magnolia</v>
      </c>
      <c r="D71" s="53" t="str">
        <f>IF($B71="","",IF(VLOOKUP($B71,CorridorSummarySource!$C$3:$Y$260,Corridor_Summary!D$1,FALSE)="","",VLOOKUP($B71,CorridorSummarySource!$C$3:$Y$260,Corridor_Summary!D$1,FALSE)))</f>
        <v>Seattle CBD</v>
      </c>
      <c r="E71" s="53" t="str">
        <f>IF($B71="","",IF(VLOOKUP($B71,CorridorSummarySource!$C$3:$Y$260,Corridor_Summary!E$1,FALSE)="","",VLOOKUP($B71,CorridorSummarySource!$C$3:$Y$260,Corridor_Summary!E$1,FALSE)))</f>
        <v>34th Ave W, 28th Ave W</v>
      </c>
      <c r="F71" s="111">
        <f>IF($B71="","",IF(VLOOKUP($B71,CorridorSummarySource!$C$3:$Y$260,Corridor_Summary!F$1,FALSE)="","",VLOOKUP($B71,CorridorSummarySource!$C$3:$Y$260,Corridor_Summary!F$1,FALSE)))</f>
        <v>24</v>
      </c>
      <c r="G71" s="111">
        <f>IF($B71="","",IF(VLOOKUP($B71,CorridorSummarySource!$C$3:$Y$260,Corridor_Summary!G$1,FALSE)="","",VLOOKUP($B71,CorridorSummarySource!$C$3:$Y$260,Corridor_Summary!G$1,FALSE)))</f>
        <v>18</v>
      </c>
      <c r="H71" s="111">
        <f>IF($B71="","",IF(VLOOKUP($B71,CorridorSummarySource!$C$3:$Y$260,Corridor_Summary!H$1,FALSE)="","",VLOOKUP($B71,CorridorSummarySource!$C$3:$Y$260,Corridor_Summary!H$1,FALSE)))</f>
        <v>0</v>
      </c>
      <c r="I71" s="111">
        <f>IF($B71="","",IF(VLOOKUP($B71,CorridorSummarySource!$C$3:$Y$260,Corridor_Summary!I$1,FALSE)="","",VLOOKUP($B71,CorridorSummarySource!$C$3:$Y$260,Corridor_Summary!I$1,FALSE)))</f>
        <v>5</v>
      </c>
      <c r="J71" s="111">
        <f>IF($B71="","",IF(VLOOKUP($B71,CorridorSummarySource!$C$3:$Y$260,Corridor_Summary!J$1,FALSE)="","",VLOOKUP($B71,CorridorSummarySource!$C$3:$Y$260,Corridor_Summary!J$1,FALSE)))</f>
        <v>23</v>
      </c>
      <c r="K71" s="112" t="str">
        <f>IF($B71="","",IF(VLOOKUP($B71,CorridorSummarySource!$C$3:$Y$260,Corridor_Summary!K$1,FALSE)="","",VLOOKUP($B71,CorridorSummarySource!$C$3:$Y$260,Corridor_Summary!K$1,FALSE)))</f>
        <v/>
      </c>
      <c r="L71" t="str">
        <f>IF($B71="","",IF(VLOOKUP($B71,CorridorSummarySource!$C$3:$Y$260,Corridor_Summary!L$1,FALSE)="","",VLOOKUP($B71,CorridorSummarySource!$C$3:$Y$260,Corridor_Summary!L$1,FALSE)))</f>
        <v/>
      </c>
      <c r="M71" s="110">
        <f>IF($B71="","",IF(VLOOKUP($B71,CorridorSummarySource!$C$3:$Y$260,Corridor_Summary!M$1,FALSE)="","",VLOOKUP($B71,CorridorSummarySource!$C$3:$Y$260,Corridor_Summary!M$1,FALSE)))</f>
        <v>15</v>
      </c>
      <c r="N71" s="111">
        <f>IF($B71="","",IF(VLOOKUP($B71,CorridorSummarySource!$C$3:$Y$260,Corridor_Summary!N$1,FALSE)="","",VLOOKUP($B71,CorridorSummarySource!$C$3:$Y$260,Corridor_Summary!N$1,FALSE)))</f>
        <v>30</v>
      </c>
      <c r="O71" s="112">
        <f>IF($B71="","",IF(VLOOKUP($B71,CorridorSummarySource!$C$3:$Y$260,Corridor_Summary!O$1,FALSE)="","",VLOOKUP($B71,CorridorSummarySource!$C$3:$Y$260,Corridor_Summary!O$1,FALSE)))</f>
        <v>30</v>
      </c>
      <c r="P71" s="21" t="str">
        <f>IF($B71="","",IF(VLOOKUP($B71,CorridorSummarySource!$C$3:$Y$260,Corridor_Summary!P$1,FALSE)="","",VLOOKUP($B71,CorridorSummarySource!$C$3:$Y$260,Corridor_Summary!P$1,FALSE)))</f>
        <v/>
      </c>
      <c r="Q71" s="110">
        <f>IF($B71="","",IF(VLOOKUP($B71,CorridorSummarySource!$C$3:$Y$260,Corridor_Summary!Q$1,FALSE)="","",VLOOKUP($B71,CorridorSummarySource!$C$3:$Y$260,Corridor_Summary!Q$1,FALSE)))</f>
        <v>0</v>
      </c>
      <c r="R71" s="111">
        <f>IF($B71="","",IF(VLOOKUP($B71,CorridorSummarySource!$C$3:$Y$260,Corridor_Summary!R$1,FALSE)="","",VLOOKUP($B71,CorridorSummarySource!$C$3:$Y$260,Corridor_Summary!R$1,FALSE)))</f>
        <v>0</v>
      </c>
      <c r="S71" s="112">
        <f>IF($B71="","",IF(VLOOKUP($B71,CorridorSummarySource!$C$3:$Y$260,Corridor_Summary!S$1,FALSE)="","",VLOOKUP($B71,CorridorSummarySource!$C$3:$Y$260,Corridor_Summary!S$1,FALSE)))</f>
        <v>0</v>
      </c>
      <c r="T71" s="21" t="str">
        <f>IF($B71="","",IF(VLOOKUP($B71,CorridorSummarySource!$C$3:$Y$260,Corridor_Summary!T$1,FALSE)="","",VLOOKUP($B71,CorridorSummarySource!$C$3:$Y$260,Corridor_Summary!T$1,FALSE)))</f>
        <v/>
      </c>
      <c r="U71" s="125">
        <f>IF($B71="","",IF(VLOOKUP($B71,CorridorSummarySource!$C$3:$Y$260,Corridor_Summary!U$1,FALSE)="","",VLOOKUP($B71,CorridorSummarySource!$C$3:$Y$260,Corridor_Summary!U$1,FALSE)))</f>
        <v>15</v>
      </c>
      <c r="V71" s="126">
        <f>IF($B71="","",IF(VLOOKUP($B71,CorridorSummarySource!$C$3:$Y$260,Corridor_Summary!V$1,FALSE)="","",VLOOKUP($B71,CorridorSummarySource!$C$3:$Y$260,Corridor_Summary!V$1,FALSE)))</f>
        <v>30</v>
      </c>
      <c r="W71" s="126">
        <f>IF($B71="","",IF(VLOOKUP($B71,CorridorSummarySource!$C$3:$Y$260,Corridor_Summary!W$1,FALSE)="","",VLOOKUP($B71,CorridorSummarySource!$C$3:$Y$260,Corridor_Summary!W$1,FALSE)))</f>
        <v>30</v>
      </c>
      <c r="X71" s="112" t="str">
        <f>IF($B71="","",IF(VLOOKUP($B71,CorridorSummarySource!$C$3:$Y$260,Corridor_Summary!X$1,FALSE)="","",VLOOKUP($B71,CorridorSummarySource!$C$3:$Y$260,Corridor_Summary!X$1,FALSE)))</f>
        <v>Frequent</v>
      </c>
      <c r="Z71">
        <f>IF(B71="","",VLOOKUP($B71,'Corridors Over-Under'!$A$3:$D$115,Z$1,FALSE))</f>
        <v>0</v>
      </c>
      <c r="AA71">
        <f>IF(C71="","",VLOOKUP($B71,'Corridors Over-Under'!$A$3:$D$115,AA$1,FALSE))</f>
        <v>0</v>
      </c>
      <c r="AB71">
        <f>IF(D71="","",VLOOKUP($B71,'Corridors Over-Under'!$A$3:$D$115,AB$1,FALSE))</f>
        <v>0</v>
      </c>
      <c r="AD71" s="172">
        <f>IF(F71="","",VLOOKUP(F71,'Corridor_MajorRoute&amp;RouteLookup'!$A$2:$B$113,2,FALSE))</f>
        <v>24</v>
      </c>
      <c r="AE71" s="348" t="str">
        <f>IF(IF($AD71="","",IF(VLOOKUP($AD71,'RouteDetail&amp;ReductionPrioritySr'!$B$5:$AT$779,AE$1,FALSE)="","",VLOOKUP($AD71,'RouteDetail&amp;ReductionPrioritySr'!$B$5:$AT$779,AE$1,FALSE)))=0,"",IF($AD71="","",IF(VLOOKUP($AD71,'RouteDetail&amp;ReductionPrioritySr'!$B$5:$AT$779,AE$1,FALSE)="","",VLOOKUP($AD71,'RouteDetail&amp;ReductionPrioritySr'!$B$5:$AT$779,AE$1,FALSE))))</f>
        <v>Revised</v>
      </c>
      <c r="AF71" s="53" t="str">
        <f>IF(IF($AD71="","",IF(VLOOKUP($AD71,'RouteDetail&amp;ReductionPrioritySr'!$B$5:$AT$779,AF$1,FALSE)="","",VLOOKUP($AD71,'RouteDetail&amp;ReductionPrioritySr'!$B$5:$AT$779,AF$1,FALSE)))=0,"",IF($AD71="","",IF(VLOOKUP($AD71,'RouteDetail&amp;ReductionPrioritySr'!$B$5:$AT$779,AF$1,FALSE)="","",VLOOKUP($AD71,'RouteDetail&amp;ReductionPrioritySr'!$B$5:$AT$779,AF$1,FALSE))))</f>
        <v>Restructure</v>
      </c>
      <c r="AG71" s="358">
        <f>IF(IF($AD71="","",IF(VLOOKUP($AD71,'RouteDetail&amp;ReductionPrioritySr'!$B$5:$AT$779,AG$1,FALSE)="","",VLOOKUP($AD71,'RouteDetail&amp;ReductionPrioritySr'!$B$5:$AT$779,AG$1,FALSE)))=0,"",IF($AD71="","",IF(VLOOKUP($AD71,'RouteDetail&amp;ReductionPrioritySr'!$B$5:$AT$779,AG$1,FALSE)="","",VLOOKUP($AD71,'RouteDetail&amp;ReductionPrioritySr'!$B$5:$AT$779,AG$1,FALSE))))</f>
        <v>42156</v>
      </c>
      <c r="AH71" s="400" t="str">
        <f>IF(IF($AD71="","",IF(VLOOKUP($AD71,'RouteDetail&amp;ReductionPrioritySr'!$B$5:$AT$779,AH$1,FALSE)="","",VLOOKUP($AD71,'RouteDetail&amp;ReductionPrioritySr'!$B$5:$AT$779,AH$1,FALSE)))=0,"",IF($AD71="","",IF(VLOOKUP($AD71,'RouteDetail&amp;ReductionPrioritySr'!$B$5:$AT$779,AH$1,FALSE)="","",VLOOKUP($AD71,'RouteDetail&amp;ReductionPrioritySr'!$B$5:$AT$779,AH$1,FALSE))))</f>
        <v>Operate during commute hours only and eliminate the part of the route that serves 28th Avenue W.
Revise Route 33 to serve 28th Avenue W and Magnolia Village.</v>
      </c>
      <c r="AI71" s="348">
        <f>IF(IF($AD71="","",IF(VLOOKUP($AD71,'RouteDetail&amp;ReductionPrioritySr'!$B$5:$AT$779,AI$1,FALSE)="","",VLOOKUP($AD71,'RouteDetail&amp;ReductionPrioritySr'!$B$5:$AT$779,AI$1,FALSE)))=0,"",IF($AD71="","",IF(VLOOKUP($AD71,'RouteDetail&amp;ReductionPrioritySr'!$B$5:$AT$779,AI$1,FALSE)="","",VLOOKUP($AD71,'RouteDetail&amp;ReductionPrioritySr'!$B$5:$AT$779,AI$1,FALSE))))</f>
        <v>20</v>
      </c>
      <c r="AJ71" s="53" t="str">
        <f>IF(IF($AD71="","",IF(VLOOKUP($AD71,'RouteDetail&amp;ReductionPrioritySr'!$B$5:$AT$779,AJ$1,FALSE)="","",VLOOKUP($AD71,'RouteDetail&amp;ReductionPrioritySr'!$B$5:$AT$779,AJ$1,FALSE)))=0,"",IF($AD71="","",IF(VLOOKUP($AD71,'RouteDetail&amp;ReductionPrioritySr'!$B$5:$AT$779,AJ$1,FALSE)="","",VLOOKUP($AD71,'RouteDetail&amp;ReductionPrioritySr'!$B$5:$AT$779,AJ$1,FALSE))))</f>
        <v>-</v>
      </c>
      <c r="AK71" s="53" t="str">
        <f>IF(IF($AD71="","",IF(VLOOKUP($AD71,'RouteDetail&amp;ReductionPrioritySr'!$B$5:$AT$779,AK$1,FALSE)="","",VLOOKUP($AD71,'RouteDetail&amp;ReductionPrioritySr'!$B$5:$AT$779,AK$1,FALSE)))=0,"",IF($AD71="","",IF(VLOOKUP($AD71,'RouteDetail&amp;ReductionPrioritySr'!$B$5:$AT$779,AK$1,FALSE)="","",VLOOKUP($AD71,'RouteDetail&amp;ReductionPrioritySr'!$B$5:$AT$779,AK$1,FALSE))))</f>
        <v>-</v>
      </c>
      <c r="AL71" s="53" t="str">
        <f>IF(IF($AD71="","",IF(VLOOKUP($AD71,'RouteDetail&amp;ReductionPrioritySr'!$B$5:$AT$779,AL$1,FALSE)="","",VLOOKUP($AD71,'RouteDetail&amp;ReductionPrioritySr'!$B$5:$AT$779,AL$1,FALSE)))=0,"",IF($AD71="","",IF(VLOOKUP($AD71,'RouteDetail&amp;ReductionPrioritySr'!$B$5:$AT$779,AL$1,FALSE)="","",VLOOKUP($AD71,'RouteDetail&amp;ReductionPrioritySr'!$B$5:$AT$779,AL$1,FALSE))))</f>
        <v>-</v>
      </c>
      <c r="AM71" s="53" t="str">
        <f>IF(IF($AD71="","",IF(VLOOKUP($AD71,'RouteDetail&amp;ReductionPrioritySr'!$B$5:$AT$779,AM$1,FALSE)="","",VLOOKUP($AD71,'RouteDetail&amp;ReductionPrioritySr'!$B$5:$AT$779,AM$1,FALSE)))=0,"",IF($AD71="","",IF(VLOOKUP($AD71,'RouteDetail&amp;ReductionPrioritySr'!$B$5:$AT$779,AM$1,FALSE)="","",VLOOKUP($AD71,'RouteDetail&amp;ReductionPrioritySr'!$B$5:$AT$779,AM$1,FALSE))))</f>
        <v>-</v>
      </c>
      <c r="AN71" s="71" t="str">
        <f>IF(IF($AD71="","",IF(VLOOKUP($AD71,'RouteDetail&amp;ReductionPrioritySr'!$B$5:$AT$779,AN$1,FALSE)="","",VLOOKUP($AD71,'RouteDetail&amp;ReductionPrioritySr'!$B$5:$AT$779,AN$1,FALSE)))=0,"",IF($AD71="","",IF(VLOOKUP($AD71,'RouteDetail&amp;ReductionPrioritySr'!$B$5:$AT$779,AN$1,FALSE)="","",VLOOKUP($AD71,'RouteDetail&amp;ReductionPrioritySr'!$B$5:$AT$779,AN$1,FALSE))))</f>
        <v>Before 7:00 PM</v>
      </c>
      <c r="AO71" s="400" t="str">
        <f>IF(IF($AD71="","",IF(VLOOKUP($AD71,'RouteDetail&amp;ReductionPrioritySr'!$B$5:$AT$779,AO$1,FALSE)="","",VLOOKUP($AD71,'RouteDetail&amp;ReductionPrioritySr'!$B$5:$AT$779,AO$1,FALSE)))=0,"",IF($AD71="","",IF(VLOOKUP($AD71,'RouteDetail&amp;ReductionPrioritySr'!$B$5:$AT$779,AO$1,FALSE)="","",VLOOKUP($AD71,'RouteDetail&amp;ReductionPrioritySr'!$B$5:$AT$779,AO$1,FALSE))))</f>
        <v>Use revised routes 24 or 33.</v>
      </c>
    </row>
    <row r="72" spans="1:41" ht="15" customHeight="1" x14ac:dyDescent="0.25">
      <c r="A72">
        <v>63</v>
      </c>
      <c r="B72" s="110">
        <f>IF(HLOOKUP($C$3,'Corridor by Jurisdiction'!$A$1:$AP$113,A72,FALSE)="","",HLOOKUP($C$3,'Corridor by Jurisdiction'!$A$1:$AP$113,A72,FALSE))</f>
        <v>62</v>
      </c>
      <c r="C72" s="56" t="str">
        <f>IF($B72="","",IF(VLOOKUP($B72,CorridorSummarySource!$C$3:$Y$260,Corridor_Summary!C$1,FALSE)="","",VLOOKUP($B72,CorridorSummarySource!$C$3:$Y$260,Corridor_Summary!C$1,FALSE)))</f>
        <v>Mercer Island</v>
      </c>
      <c r="D72" s="53" t="str">
        <f>IF($B72="","",IF(VLOOKUP($B72,CorridorSummarySource!$C$3:$Y$260,Corridor_Summary!D$1,FALSE)="","",VLOOKUP($B72,CorridorSummarySource!$C$3:$Y$260,Corridor_Summary!D$1,FALSE)))</f>
        <v>S Mercer Island</v>
      </c>
      <c r="E72" s="53" t="str">
        <f>IF($B72="","",IF(VLOOKUP($B72,CorridorSummarySource!$C$3:$Y$260,Corridor_Summary!E$1,FALSE)="","",VLOOKUP($B72,CorridorSummarySource!$C$3:$Y$260,Corridor_Summary!E$1,FALSE)))</f>
        <v>Island Crest Way</v>
      </c>
      <c r="F72" s="111">
        <f>IF($B72="","",IF(VLOOKUP($B72,CorridorSummarySource!$C$3:$Y$260,Corridor_Summary!F$1,FALSE)="","",VLOOKUP($B72,CorridorSummarySource!$C$3:$Y$260,Corridor_Summary!F$1,FALSE)))</f>
        <v>204</v>
      </c>
      <c r="G72" s="111">
        <f>IF($B72="","",IF(VLOOKUP($B72,CorridorSummarySource!$C$3:$Y$260,Corridor_Summary!G$1,FALSE)="","",VLOOKUP($B72,CorridorSummarySource!$C$3:$Y$260,Corridor_Summary!G$1,FALSE)))</f>
        <v>4</v>
      </c>
      <c r="H72" s="111">
        <f>IF($B72="","",IF(VLOOKUP($B72,CorridorSummarySource!$C$3:$Y$260,Corridor_Summary!H$1,FALSE)="","",VLOOKUP($B72,CorridorSummarySource!$C$3:$Y$260,Corridor_Summary!H$1,FALSE)))</f>
        <v>0</v>
      </c>
      <c r="I72" s="111">
        <f>IF($B72="","",IF(VLOOKUP($B72,CorridorSummarySource!$C$3:$Y$260,Corridor_Summary!I$1,FALSE)="","",VLOOKUP($B72,CorridorSummarySource!$C$3:$Y$260,Corridor_Summary!I$1,FALSE)))</f>
        <v>5</v>
      </c>
      <c r="J72" s="111">
        <f>IF($B72="","",IF(VLOOKUP($B72,CorridorSummarySource!$C$3:$Y$260,Corridor_Summary!J$1,FALSE)="","",VLOOKUP($B72,CorridorSummarySource!$C$3:$Y$260,Corridor_Summary!J$1,FALSE)))</f>
        <v>9</v>
      </c>
      <c r="K72" s="112" t="str">
        <f>IF($B72="","",IF(VLOOKUP($B72,CorridorSummarySource!$C$3:$Y$260,Corridor_Summary!K$1,FALSE)="","",VLOOKUP($B72,CorridorSummarySource!$C$3:$Y$260,Corridor_Summary!K$1,FALSE)))</f>
        <v/>
      </c>
      <c r="L72" t="str">
        <f>IF($B72="","",IF(VLOOKUP($B72,CorridorSummarySource!$C$3:$Y$260,Corridor_Summary!L$1,FALSE)="","",VLOOKUP($B72,CorridorSummarySource!$C$3:$Y$260,Corridor_Summary!L$1,FALSE)))</f>
        <v/>
      </c>
      <c r="M72" s="110">
        <f>IF($B72="","",IF(VLOOKUP($B72,CorridorSummarySource!$C$3:$Y$260,Corridor_Summary!M$1,FALSE)="","",VLOOKUP($B72,CorridorSummarySource!$C$3:$Y$260,Corridor_Summary!M$1,FALSE)))</f>
        <v>60</v>
      </c>
      <c r="N72" s="111">
        <f>IF($B72="","",IF(VLOOKUP($B72,CorridorSummarySource!$C$3:$Y$260,Corridor_Summary!N$1,FALSE)="","",VLOOKUP($B72,CorridorSummarySource!$C$3:$Y$260,Corridor_Summary!N$1,FALSE)))</f>
        <v>60</v>
      </c>
      <c r="O72" s="112">
        <f>IF($B72="","",IF(VLOOKUP($B72,CorridorSummarySource!$C$3:$Y$260,Corridor_Summary!O$1,FALSE)="","",VLOOKUP($B72,CorridorSummarySource!$C$3:$Y$260,Corridor_Summary!O$1,FALSE)))</f>
        <v>0</v>
      </c>
      <c r="P72" s="21" t="str">
        <f>IF($B72="","",IF(VLOOKUP($B72,CorridorSummarySource!$C$3:$Y$260,Corridor_Summary!P$1,FALSE)="","",VLOOKUP($B72,CorridorSummarySource!$C$3:$Y$260,Corridor_Summary!P$1,FALSE)))</f>
        <v/>
      </c>
      <c r="Q72" s="110">
        <f>IF($B72="","",IF(VLOOKUP($B72,CorridorSummarySource!$C$3:$Y$260,Corridor_Summary!Q$1,FALSE)="","",VLOOKUP($B72,CorridorSummarySource!$C$3:$Y$260,Corridor_Summary!Q$1,FALSE)))</f>
        <v>1</v>
      </c>
      <c r="R72" s="111">
        <f>IF($B72="","",IF(VLOOKUP($B72,CorridorSummarySource!$C$3:$Y$260,Corridor_Summary!R$1,FALSE)="","",VLOOKUP($B72,CorridorSummarySource!$C$3:$Y$260,Corridor_Summary!R$1,FALSE)))</f>
        <v>0</v>
      </c>
      <c r="S72" s="112">
        <f>IF($B72="","",IF(VLOOKUP($B72,CorridorSummarySource!$C$3:$Y$260,Corridor_Summary!S$1,FALSE)="","",VLOOKUP($B72,CorridorSummarySource!$C$3:$Y$260,Corridor_Summary!S$1,FALSE)))</f>
        <v>0</v>
      </c>
      <c r="T72" s="21" t="str">
        <f>IF($B72="","",IF(VLOOKUP($B72,CorridorSummarySource!$C$3:$Y$260,Corridor_Summary!T$1,FALSE)="","",VLOOKUP($B72,CorridorSummarySource!$C$3:$Y$260,Corridor_Summary!T$1,FALSE)))</f>
        <v/>
      </c>
      <c r="U72" s="125">
        <f>IF($B72="","",IF(VLOOKUP($B72,CorridorSummarySource!$C$3:$Y$260,Corridor_Summary!U$1,FALSE)="","",VLOOKUP($B72,CorridorSummarySource!$C$3:$Y$260,Corridor_Summary!U$1,FALSE)))</f>
        <v>30</v>
      </c>
      <c r="V72" s="126">
        <f>IF($B72="","",IF(VLOOKUP($B72,CorridorSummarySource!$C$3:$Y$260,Corridor_Summary!V$1,FALSE)="","",VLOOKUP($B72,CorridorSummarySource!$C$3:$Y$260,Corridor_Summary!V$1,FALSE)))</f>
        <v>60</v>
      </c>
      <c r="W72" s="126">
        <f>IF($B72="","",IF(VLOOKUP($B72,CorridorSummarySource!$C$3:$Y$260,Corridor_Summary!W$1,FALSE)="","",VLOOKUP($B72,CorridorSummarySource!$C$3:$Y$260,Corridor_Summary!W$1,FALSE)))</f>
        <v>0</v>
      </c>
      <c r="X72" s="112" t="str">
        <f>IF($B72="","",IF(VLOOKUP($B72,CorridorSummarySource!$C$3:$Y$260,Corridor_Summary!X$1,FALSE)="","",VLOOKUP($B72,CorridorSummarySource!$C$3:$Y$260,Corridor_Summary!X$1,FALSE)))</f>
        <v>Local</v>
      </c>
      <c r="Z72">
        <f>IF(B72="","",VLOOKUP($B72,'Corridors Over-Under'!$A$3:$D$115,Z$1,FALSE))</f>
        <v>0</v>
      </c>
      <c r="AA72">
        <f>IF(C72="","",VLOOKUP($B72,'Corridors Over-Under'!$A$3:$D$115,AA$1,FALSE))</f>
        <v>2</v>
      </c>
      <c r="AB72">
        <f>IF(D72="","",VLOOKUP($B72,'Corridors Over-Under'!$A$3:$D$115,AB$1,FALSE))</f>
        <v>0</v>
      </c>
      <c r="AD72" s="172">
        <f>IF(F72="","",VLOOKUP(F72,'Corridor_MajorRoute&amp;RouteLookup'!$A$2:$B$113,2,FALSE))</f>
        <v>204</v>
      </c>
      <c r="AE72" s="348" t="str">
        <f>IF(IF($AD72="","",IF(VLOOKUP($AD72,'RouteDetail&amp;ReductionPrioritySr'!$B$5:$AT$779,AE$1,FALSE)="","",VLOOKUP($AD72,'RouteDetail&amp;ReductionPrioritySr'!$B$5:$AT$779,AE$1,FALSE)))=0,"",IF($AD72="","",IF(VLOOKUP($AD72,'RouteDetail&amp;ReductionPrioritySr'!$B$5:$AT$779,AE$1,FALSE)="","",VLOOKUP($AD72,'RouteDetail&amp;ReductionPrioritySr'!$B$5:$AT$779,AE$1,FALSE))))</f>
        <v>Revised</v>
      </c>
      <c r="AF72" s="53" t="str">
        <f>IF(IF($AD72="","",IF(VLOOKUP($AD72,'RouteDetail&amp;ReductionPrioritySr'!$B$5:$AT$779,AF$1,FALSE)="","",VLOOKUP($AD72,'RouteDetail&amp;ReductionPrioritySr'!$B$5:$AT$779,AF$1,FALSE)))=0,"",IF($AD72="","",IF(VLOOKUP($AD72,'RouteDetail&amp;ReductionPrioritySr'!$B$5:$AT$779,AF$1,FALSE)="","",VLOOKUP($AD72,'RouteDetail&amp;ReductionPrioritySr'!$B$5:$AT$779,AF$1,FALSE))))</f>
        <v>Combining service</v>
      </c>
      <c r="AG72" s="358">
        <f>IF(IF($AD72="","",IF(VLOOKUP($AD72,'RouteDetail&amp;ReductionPrioritySr'!$B$5:$AT$779,AG$1,FALSE)="","",VLOOKUP($AD72,'RouteDetail&amp;ReductionPrioritySr'!$B$5:$AT$779,AG$1,FALSE)))=0,"",IF($AD72="","",IF(VLOOKUP($AD72,'RouteDetail&amp;ReductionPrioritySr'!$B$5:$AT$779,AG$1,FALSE)="","",VLOOKUP($AD72,'RouteDetail&amp;ReductionPrioritySr'!$B$5:$AT$779,AG$1,FALSE))))</f>
        <v>41883</v>
      </c>
      <c r="AH72" s="400" t="str">
        <f>IF(IF($AD72="","",IF(VLOOKUP($AD72,'RouteDetail&amp;ReductionPrioritySr'!$B$5:$AT$779,AH$1,FALSE)="","",VLOOKUP($AD72,'RouteDetail&amp;ReductionPrioritySr'!$B$5:$AT$779,AH$1,FALSE)))=0,"",IF($AD72="","",IF(VLOOKUP($AD72,'RouteDetail&amp;ReductionPrioritySr'!$B$5:$AT$779,AH$1,FALSE)="","",VLOOKUP($AD72,'RouteDetail&amp;ReductionPrioritySr'!$B$5:$AT$779,AH$1,FALSE))))</f>
        <v>Combine service with Route 202 and operate between 6:00 AM and 6:00 PM on weekdays.  
Operate service less often during the midday.
Eliminate weekend service.</v>
      </c>
      <c r="AI72" s="348">
        <f>IF(IF($AD72="","",IF(VLOOKUP($AD72,'RouteDetail&amp;ReductionPrioritySr'!$B$5:$AT$779,AI$1,FALSE)="","",VLOOKUP($AD72,'RouteDetail&amp;ReductionPrioritySr'!$B$5:$AT$779,AI$1,FALSE)))=0,"",IF($AD72="","",IF(VLOOKUP($AD72,'RouteDetail&amp;ReductionPrioritySr'!$B$5:$AT$779,AI$1,FALSE)="","",VLOOKUP($AD72,'RouteDetail&amp;ReductionPrioritySr'!$B$5:$AT$779,AI$1,FALSE))))</f>
        <v>30</v>
      </c>
      <c r="AJ72" s="53">
        <f>IF(IF($AD72="","",IF(VLOOKUP($AD72,'RouteDetail&amp;ReductionPrioritySr'!$B$5:$AT$779,AJ$1,FALSE)="","",VLOOKUP($AD72,'RouteDetail&amp;ReductionPrioritySr'!$B$5:$AT$779,AJ$1,FALSE)))=0,"",IF($AD72="","",IF(VLOOKUP($AD72,'RouteDetail&amp;ReductionPrioritySr'!$B$5:$AT$779,AJ$1,FALSE)="","",VLOOKUP($AD72,'RouteDetail&amp;ReductionPrioritySr'!$B$5:$AT$779,AJ$1,FALSE))))</f>
        <v>60</v>
      </c>
      <c r="AK72" s="53" t="str">
        <f>IF(IF($AD72="","",IF(VLOOKUP($AD72,'RouteDetail&amp;ReductionPrioritySr'!$B$5:$AT$779,AK$1,FALSE)="","",VLOOKUP($AD72,'RouteDetail&amp;ReductionPrioritySr'!$B$5:$AT$779,AK$1,FALSE)))=0,"",IF($AD72="","",IF(VLOOKUP($AD72,'RouteDetail&amp;ReductionPrioritySr'!$B$5:$AT$779,AK$1,FALSE)="","",VLOOKUP($AD72,'RouteDetail&amp;ReductionPrioritySr'!$B$5:$AT$779,AK$1,FALSE))))</f>
        <v/>
      </c>
      <c r="AL72" s="53" t="str">
        <f>IF(IF($AD72="","",IF(VLOOKUP($AD72,'RouteDetail&amp;ReductionPrioritySr'!$B$5:$AT$779,AL$1,FALSE)="","",VLOOKUP($AD72,'RouteDetail&amp;ReductionPrioritySr'!$B$5:$AT$779,AL$1,FALSE)))=0,"",IF($AD72="","",IF(VLOOKUP($AD72,'RouteDetail&amp;ReductionPrioritySr'!$B$5:$AT$779,AL$1,FALSE)="","",VLOOKUP($AD72,'RouteDetail&amp;ReductionPrioritySr'!$B$5:$AT$779,AL$1,FALSE))))</f>
        <v>-</v>
      </c>
      <c r="AM72" s="53" t="str">
        <f>IF(IF($AD72="","",IF(VLOOKUP($AD72,'RouteDetail&amp;ReductionPrioritySr'!$B$5:$AT$779,AM$1,FALSE)="","",VLOOKUP($AD72,'RouteDetail&amp;ReductionPrioritySr'!$B$5:$AT$779,AM$1,FALSE)))=0,"",IF($AD72="","",IF(VLOOKUP($AD72,'RouteDetail&amp;ReductionPrioritySr'!$B$5:$AT$779,AM$1,FALSE)="","",VLOOKUP($AD72,'RouteDetail&amp;ReductionPrioritySr'!$B$5:$AT$779,AM$1,FALSE))))</f>
        <v>-</v>
      </c>
      <c r="AN72" s="71" t="str">
        <f>IF(IF($AD72="","",IF(VLOOKUP($AD72,'RouteDetail&amp;ReductionPrioritySr'!$B$5:$AT$779,AN$1,FALSE)="","",VLOOKUP($AD72,'RouteDetail&amp;ReductionPrioritySr'!$B$5:$AT$779,AN$1,FALSE)))=0,"",IF($AD72="","",IF(VLOOKUP($AD72,'RouteDetail&amp;ReductionPrioritySr'!$B$5:$AT$779,AN$1,FALSE)="","",VLOOKUP($AD72,'RouteDetail&amp;ReductionPrioritySr'!$B$5:$AT$779,AN$1,FALSE))))</f>
        <v>Before 6:00 PM</v>
      </c>
      <c r="AO72" s="400" t="str">
        <f>IF(IF($AD72="","",IF(VLOOKUP($AD72,'RouteDetail&amp;ReductionPrioritySr'!$B$5:$AT$779,AO$1,FALSE)="","",VLOOKUP($AD72,'RouteDetail&amp;ReductionPrioritySr'!$B$5:$AT$779,AO$1,FALSE)))=0,"",IF($AD72="","",IF(VLOOKUP($AD72,'RouteDetail&amp;ReductionPrioritySr'!$B$5:$AT$779,AO$1,FALSE)="","",VLOOKUP($AD72,'RouteDetail&amp;ReductionPrioritySr'!$B$5:$AT$779,AO$1,FALSE))))</f>
        <v/>
      </c>
    </row>
    <row r="73" spans="1:41" ht="15" customHeight="1" x14ac:dyDescent="0.25">
      <c r="A73">
        <v>64</v>
      </c>
      <c r="B73" s="110">
        <f>IF(HLOOKUP($C$3,'Corridor by Jurisdiction'!$A$1:$AP$113,A73,FALSE)="","",HLOOKUP($C$3,'Corridor by Jurisdiction'!$A$1:$AP$113,A73,FALSE))</f>
        <v>63</v>
      </c>
      <c r="C73" s="56" t="str">
        <f>IF($B73="","",IF(VLOOKUP($B73,CorridorSummarySource!$C$3:$Y$260,Corridor_Summary!C$1,FALSE)="","",VLOOKUP($B73,CorridorSummarySource!$C$3:$Y$260,Corridor_Summary!C$1,FALSE)))</f>
        <v>Mirror Lake</v>
      </c>
      <c r="D73" s="53" t="str">
        <f>IF($B73="","",IF(VLOOKUP($B73,CorridorSummarySource!$C$3:$Y$260,Corridor_Summary!D$1,FALSE)="","",VLOOKUP($B73,CorridorSummarySource!$C$3:$Y$260,Corridor_Summary!D$1,FALSE)))</f>
        <v>Federal Way</v>
      </c>
      <c r="E73" s="53" t="str">
        <f>IF($B73="","",IF(VLOOKUP($B73,CorridorSummarySource!$C$3:$Y$260,Corridor_Summary!E$1,FALSE)="","",VLOOKUP($B73,CorridorSummarySource!$C$3:$Y$260,Corridor_Summary!E$1,FALSE)))</f>
        <v>S 312th St</v>
      </c>
      <c r="F73" s="111" t="str">
        <f>IF($B73="","",IF(VLOOKUP($B73,CorridorSummarySource!$C$3:$Y$260,Corridor_Summary!F$1,FALSE)="","",VLOOKUP($B73,CorridorSummarySource!$C$3:$Y$260,Corridor_Summary!F$1,FALSE)))</f>
        <v>901DART</v>
      </c>
      <c r="G73" s="111">
        <f>IF($B73="","",IF(VLOOKUP($B73,CorridorSummarySource!$C$3:$Y$260,Corridor_Summary!G$1,FALSE)="","",VLOOKUP($B73,CorridorSummarySource!$C$3:$Y$260,Corridor_Summary!G$1,FALSE)))</f>
        <v>2</v>
      </c>
      <c r="H73" s="111">
        <f>IF($B73="","",IF(VLOOKUP($B73,CorridorSummarySource!$C$3:$Y$260,Corridor_Summary!H$1,FALSE)="","",VLOOKUP($B73,CorridorSummarySource!$C$3:$Y$260,Corridor_Summary!H$1,FALSE)))</f>
        <v>10</v>
      </c>
      <c r="I73" s="111">
        <f>IF($B73="","",IF(VLOOKUP($B73,CorridorSummarySource!$C$3:$Y$260,Corridor_Summary!I$1,FALSE)="","",VLOOKUP($B73,CorridorSummarySource!$C$3:$Y$260,Corridor_Summary!I$1,FALSE)))</f>
        <v>0</v>
      </c>
      <c r="J73" s="111">
        <f>IF($B73="","",IF(VLOOKUP($B73,CorridorSummarySource!$C$3:$Y$260,Corridor_Summary!J$1,FALSE)="","",VLOOKUP($B73,CorridorSummarySource!$C$3:$Y$260,Corridor_Summary!J$1,FALSE)))</f>
        <v>12</v>
      </c>
      <c r="K73" s="112" t="str">
        <f>IF($B73="","",IF(VLOOKUP($B73,CorridorSummarySource!$C$3:$Y$260,Corridor_Summary!K$1,FALSE)="","",VLOOKUP($B73,CorridorSummarySource!$C$3:$Y$260,Corridor_Summary!K$1,FALSE)))</f>
        <v/>
      </c>
      <c r="L73" t="str">
        <f>IF($B73="","",IF(VLOOKUP($B73,CorridorSummarySource!$C$3:$Y$260,Corridor_Summary!L$1,FALSE)="","",VLOOKUP($B73,CorridorSummarySource!$C$3:$Y$260,Corridor_Summary!L$1,FALSE)))</f>
        <v/>
      </c>
      <c r="M73" s="110">
        <f>IF($B73="","",IF(VLOOKUP($B73,CorridorSummarySource!$C$3:$Y$260,Corridor_Summary!M$1,FALSE)="","",VLOOKUP($B73,CorridorSummarySource!$C$3:$Y$260,Corridor_Summary!M$1,FALSE)))</f>
        <v>30</v>
      </c>
      <c r="N73" s="111">
        <f>IF($B73="","",IF(VLOOKUP($B73,CorridorSummarySource!$C$3:$Y$260,Corridor_Summary!N$1,FALSE)="","",VLOOKUP($B73,CorridorSummarySource!$C$3:$Y$260,Corridor_Summary!N$1,FALSE)))</f>
        <v>30</v>
      </c>
      <c r="O73" s="112">
        <f>IF($B73="","",IF(VLOOKUP($B73,CorridorSummarySource!$C$3:$Y$260,Corridor_Summary!O$1,FALSE)="","",VLOOKUP($B73,CorridorSummarySource!$C$3:$Y$260,Corridor_Summary!O$1,FALSE)))</f>
        <v>0</v>
      </c>
      <c r="P73" s="21" t="str">
        <f>IF($B73="","",IF(VLOOKUP($B73,CorridorSummarySource!$C$3:$Y$260,Corridor_Summary!P$1,FALSE)="","",VLOOKUP($B73,CorridorSummarySource!$C$3:$Y$260,Corridor_Summary!P$1,FALSE)))</f>
        <v/>
      </c>
      <c r="Q73" s="110">
        <f>IF($B73="","",IF(VLOOKUP($B73,CorridorSummarySource!$C$3:$Y$260,Corridor_Summary!Q$1,FALSE)="","",VLOOKUP($B73,CorridorSummarySource!$C$3:$Y$260,Corridor_Summary!Q$1,FALSE)))</f>
        <v>0</v>
      </c>
      <c r="R73" s="111">
        <f>IF($B73="","",IF(VLOOKUP($B73,CorridorSummarySource!$C$3:$Y$260,Corridor_Summary!R$1,FALSE)="","",VLOOKUP($B73,CorridorSummarySource!$C$3:$Y$260,Corridor_Summary!R$1,FALSE)))</f>
        <v>0</v>
      </c>
      <c r="S73" s="112">
        <f>IF($B73="","",IF(VLOOKUP($B73,CorridorSummarySource!$C$3:$Y$260,Corridor_Summary!S$1,FALSE)="","",VLOOKUP($B73,CorridorSummarySource!$C$3:$Y$260,Corridor_Summary!S$1,FALSE)))</f>
        <v>0</v>
      </c>
      <c r="T73" s="21" t="str">
        <f>IF($B73="","",IF(VLOOKUP($B73,CorridorSummarySource!$C$3:$Y$260,Corridor_Summary!T$1,FALSE)="","",VLOOKUP($B73,CorridorSummarySource!$C$3:$Y$260,Corridor_Summary!T$1,FALSE)))</f>
        <v/>
      </c>
      <c r="U73" s="125">
        <f>IF($B73="","",IF(VLOOKUP($B73,CorridorSummarySource!$C$3:$Y$260,Corridor_Summary!U$1,FALSE)="","",VLOOKUP($B73,CorridorSummarySource!$C$3:$Y$260,Corridor_Summary!U$1,FALSE)))</f>
        <v>30</v>
      </c>
      <c r="V73" s="126">
        <f>IF($B73="","",IF(VLOOKUP($B73,CorridorSummarySource!$C$3:$Y$260,Corridor_Summary!V$1,FALSE)="","",VLOOKUP($B73,CorridorSummarySource!$C$3:$Y$260,Corridor_Summary!V$1,FALSE)))</f>
        <v>30</v>
      </c>
      <c r="W73" s="126">
        <f>IF($B73="","",IF(VLOOKUP($B73,CorridorSummarySource!$C$3:$Y$260,Corridor_Summary!W$1,FALSE)="","",VLOOKUP($B73,CorridorSummarySource!$C$3:$Y$260,Corridor_Summary!W$1,FALSE)))</f>
        <v>60</v>
      </c>
      <c r="X73" s="112" t="str">
        <f>IF($B73="","",IF(VLOOKUP($B73,CorridorSummarySource!$C$3:$Y$260,Corridor_Summary!X$1,FALSE)="","",VLOOKUP($B73,CorridorSummarySource!$C$3:$Y$260,Corridor_Summary!X$1,FALSE)))</f>
        <v>Local</v>
      </c>
      <c r="Z73">
        <f>IF(B73="","",VLOOKUP($B73,'Corridors Over-Under'!$A$3:$D$115,Z$1,FALSE))</f>
        <v>0</v>
      </c>
      <c r="AA73">
        <f>IF(C73="","",VLOOKUP($B73,'Corridors Over-Under'!$A$3:$D$115,AA$1,FALSE))</f>
        <v>0</v>
      </c>
      <c r="AB73">
        <f>IF(D73="","",VLOOKUP($B73,'Corridors Over-Under'!$A$3:$D$115,AB$1,FALSE))</f>
        <v>0</v>
      </c>
      <c r="AD73" s="172" t="str">
        <f>IF(F73="","",VLOOKUP(F73,'Corridor_MajorRoute&amp;RouteLookup'!$A$2:$B$113,2,FALSE))</f>
        <v>901DART</v>
      </c>
      <c r="AE73" s="348" t="str">
        <f>IF(IF($AD73="","",IF(VLOOKUP($AD73,'RouteDetail&amp;ReductionPrioritySr'!$B$5:$AT$779,AE$1,FALSE)="","",VLOOKUP($AD73,'RouteDetail&amp;ReductionPrioritySr'!$B$5:$AT$779,AE$1,FALSE)))=0,"",IF($AD73="","",IF(VLOOKUP($AD73,'RouteDetail&amp;ReductionPrioritySr'!$B$5:$AT$779,AE$1,FALSE)="","",VLOOKUP($AD73,'RouteDetail&amp;ReductionPrioritySr'!$B$5:$AT$779,AE$1,FALSE))))</f>
        <v>Deleted</v>
      </c>
      <c r="AF73" s="53" t="str">
        <f>IF(IF($AD73="","",IF(VLOOKUP($AD73,'RouteDetail&amp;ReductionPrioritySr'!$B$5:$AT$779,AF$1,FALSE)="","",VLOOKUP($AD73,'RouteDetail&amp;ReductionPrioritySr'!$B$5:$AT$779,AF$1,FALSE)))=0,"",IF($AD73="","",IF(VLOOKUP($AD73,'RouteDetail&amp;ReductionPrioritySr'!$B$5:$AT$779,AF$1,FALSE)="","",VLOOKUP($AD73,'RouteDetail&amp;ReductionPrioritySr'!$B$5:$AT$779,AF$1,FALSE))))</f>
        <v>Restructure</v>
      </c>
      <c r="AG73" s="358">
        <f>IF(IF($AD73="","",IF(VLOOKUP($AD73,'RouteDetail&amp;ReductionPrioritySr'!$B$5:$AT$779,AG$1,FALSE)="","",VLOOKUP($AD73,'RouteDetail&amp;ReductionPrioritySr'!$B$5:$AT$779,AG$1,FALSE)))=0,"",IF($AD73="","",IF(VLOOKUP($AD73,'RouteDetail&amp;ReductionPrioritySr'!$B$5:$AT$779,AG$1,FALSE)="","",VLOOKUP($AD73,'RouteDetail&amp;ReductionPrioritySr'!$B$5:$AT$779,AG$1,FALSE))))</f>
        <v>42036</v>
      </c>
      <c r="AH73" s="400" t="str">
        <f>IF(IF($AD73="","",IF(VLOOKUP($AD73,'RouteDetail&amp;ReductionPrioritySr'!$B$5:$AT$779,AH$1,FALSE)="","",VLOOKUP($AD73,'RouteDetail&amp;ReductionPrioritySr'!$B$5:$AT$779,AH$1,FALSE)))=0,"",IF($AD73="","",IF(VLOOKUP($AD73,'RouteDetail&amp;ReductionPrioritySr'!$B$5:$AT$779,AH$1,FALSE)="","",VLOOKUP($AD73,'RouteDetail&amp;ReductionPrioritySr'!$B$5:$AT$779,AH$1,FALSE))))</f>
        <v>Delete</v>
      </c>
      <c r="AI73" s="348" t="str">
        <f>IF(IF($AD73="","",IF(VLOOKUP($AD73,'RouteDetail&amp;ReductionPrioritySr'!$B$5:$AT$779,AI$1,FALSE)="","",VLOOKUP($AD73,'RouteDetail&amp;ReductionPrioritySr'!$B$5:$AT$779,AI$1,FALSE)))=0,"",IF($AD73="","",IF(VLOOKUP($AD73,'RouteDetail&amp;ReductionPrioritySr'!$B$5:$AT$779,AI$1,FALSE)="","",VLOOKUP($AD73,'RouteDetail&amp;ReductionPrioritySr'!$B$5:$AT$779,AI$1,FALSE))))</f>
        <v/>
      </c>
      <c r="AJ73" s="53" t="str">
        <f>IF(IF($AD73="","",IF(VLOOKUP($AD73,'RouteDetail&amp;ReductionPrioritySr'!$B$5:$AT$779,AJ$1,FALSE)="","",VLOOKUP($AD73,'RouteDetail&amp;ReductionPrioritySr'!$B$5:$AT$779,AJ$1,FALSE)))=0,"",IF($AD73="","",IF(VLOOKUP($AD73,'RouteDetail&amp;ReductionPrioritySr'!$B$5:$AT$779,AJ$1,FALSE)="","",VLOOKUP($AD73,'RouteDetail&amp;ReductionPrioritySr'!$B$5:$AT$779,AJ$1,FALSE))))</f>
        <v/>
      </c>
      <c r="AK73" s="53" t="str">
        <f>IF(IF($AD73="","",IF(VLOOKUP($AD73,'RouteDetail&amp;ReductionPrioritySr'!$B$5:$AT$779,AK$1,FALSE)="","",VLOOKUP($AD73,'RouteDetail&amp;ReductionPrioritySr'!$B$5:$AT$779,AK$1,FALSE)))=0,"",IF($AD73="","",IF(VLOOKUP($AD73,'RouteDetail&amp;ReductionPrioritySr'!$B$5:$AT$779,AK$1,FALSE)="","",VLOOKUP($AD73,'RouteDetail&amp;ReductionPrioritySr'!$B$5:$AT$779,AK$1,FALSE))))</f>
        <v/>
      </c>
      <c r="AL73" s="53" t="str">
        <f>IF(IF($AD73="","",IF(VLOOKUP($AD73,'RouteDetail&amp;ReductionPrioritySr'!$B$5:$AT$779,AL$1,FALSE)="","",VLOOKUP($AD73,'RouteDetail&amp;ReductionPrioritySr'!$B$5:$AT$779,AL$1,FALSE)))=0,"",IF($AD73="","",IF(VLOOKUP($AD73,'RouteDetail&amp;ReductionPrioritySr'!$B$5:$AT$779,AL$1,FALSE)="","",VLOOKUP($AD73,'RouteDetail&amp;ReductionPrioritySr'!$B$5:$AT$779,AL$1,FALSE))))</f>
        <v/>
      </c>
      <c r="AM73" s="53" t="str">
        <f>IF(IF($AD73="","",IF(VLOOKUP($AD73,'RouteDetail&amp;ReductionPrioritySr'!$B$5:$AT$779,AM$1,FALSE)="","",VLOOKUP($AD73,'RouteDetail&amp;ReductionPrioritySr'!$B$5:$AT$779,AM$1,FALSE)))=0,"",IF($AD73="","",IF(VLOOKUP($AD73,'RouteDetail&amp;ReductionPrioritySr'!$B$5:$AT$779,AM$1,FALSE)="","",VLOOKUP($AD73,'RouteDetail&amp;ReductionPrioritySr'!$B$5:$AT$779,AM$1,FALSE))))</f>
        <v/>
      </c>
      <c r="AN73" s="71" t="str">
        <f>IF(IF($AD73="","",IF(VLOOKUP($AD73,'RouteDetail&amp;ReductionPrioritySr'!$B$5:$AT$779,AN$1,FALSE)="","",VLOOKUP($AD73,'RouteDetail&amp;ReductionPrioritySr'!$B$5:$AT$779,AN$1,FALSE)))=0,"",IF($AD73="","",IF(VLOOKUP($AD73,'RouteDetail&amp;ReductionPrioritySr'!$B$5:$AT$779,AN$1,FALSE)="","",VLOOKUP($AD73,'RouteDetail&amp;ReductionPrioritySr'!$B$5:$AT$779,AN$1,FALSE))))</f>
        <v/>
      </c>
      <c r="AO73" s="400" t="str">
        <f>IF(IF($AD73="","",IF(VLOOKUP($AD73,'RouteDetail&amp;ReductionPrioritySr'!$B$5:$AT$779,AO$1,FALSE)="","",VLOOKUP($AD73,'RouteDetail&amp;ReductionPrioritySr'!$B$5:$AT$779,AO$1,FALSE)))=0,"",IF($AD73="","",IF(VLOOKUP($AD73,'RouteDetail&amp;ReductionPrioritySr'!$B$5:$AT$779,AO$1,FALSE)="","",VLOOKUP($AD73,'RouteDetail&amp;ReductionPrioritySr'!$B$5:$AT$779,AO$1,FALSE))))</f>
        <v>Use revised Route 187.</v>
      </c>
    </row>
    <row r="74" spans="1:41" ht="15" customHeight="1" x14ac:dyDescent="0.25">
      <c r="A74">
        <v>65</v>
      </c>
      <c r="B74" s="110">
        <f>IF(HLOOKUP($C$3,'Corridor by Jurisdiction'!$A$1:$AP$113,A74,FALSE)="","",HLOOKUP($C$3,'Corridor by Jurisdiction'!$A$1:$AP$113,A74,FALSE))</f>
        <v>64</v>
      </c>
      <c r="C74" s="56" t="str">
        <f>IF($B74="","",IF(VLOOKUP($B74,CorridorSummarySource!$C$3:$Y$260,Corridor_Summary!C$1,FALSE)="","",VLOOKUP($B74,CorridorSummarySource!$C$3:$Y$260,Corridor_Summary!C$1,FALSE)))</f>
        <v>Mount Baker</v>
      </c>
      <c r="D74" s="53" t="str">
        <f>IF($B74="","",IF(VLOOKUP($B74,CorridorSummarySource!$C$3:$Y$260,Corridor_Summary!D$1,FALSE)="","",VLOOKUP($B74,CorridorSummarySource!$C$3:$Y$260,Corridor_Summary!D$1,FALSE)))</f>
        <v>Seattle CBD</v>
      </c>
      <c r="E74" s="53" t="str">
        <f>IF($B74="","",IF(VLOOKUP($B74,CorridorSummarySource!$C$3:$Y$260,Corridor_Summary!E$1,FALSE)="","",VLOOKUP($B74,CorridorSummarySource!$C$3:$Y$260,Corridor_Summary!E$1,FALSE)))</f>
        <v>31st Av S, S Jackson St</v>
      </c>
      <c r="F74" s="111" t="str">
        <f>IF($B74="","",IF(VLOOKUP($B74,CorridorSummarySource!$C$3:$Y$260,Corridor_Summary!F$1,FALSE)="","",VLOOKUP($B74,CorridorSummarySource!$C$3:$Y$260,Corridor_Summary!F$1,FALSE)))</f>
        <v>14S</v>
      </c>
      <c r="G74" s="111">
        <f>IF($B74="","",IF(VLOOKUP($B74,CorridorSummarySource!$C$3:$Y$260,Corridor_Summary!G$1,FALSE)="","",VLOOKUP($B74,CorridorSummarySource!$C$3:$Y$260,Corridor_Summary!G$1,FALSE)))</f>
        <v>18</v>
      </c>
      <c r="H74" s="111">
        <f>IF($B74="","",IF(VLOOKUP($B74,CorridorSummarySource!$C$3:$Y$260,Corridor_Summary!H$1,FALSE)="","",VLOOKUP($B74,CorridorSummarySource!$C$3:$Y$260,Corridor_Summary!H$1,FALSE)))</f>
        <v>10</v>
      </c>
      <c r="I74" s="111">
        <f>IF($B74="","",IF(VLOOKUP($B74,CorridorSummarySource!$C$3:$Y$260,Corridor_Summary!I$1,FALSE)="","",VLOOKUP($B74,CorridorSummarySource!$C$3:$Y$260,Corridor_Summary!I$1,FALSE)))</f>
        <v>0</v>
      </c>
      <c r="J74" s="111">
        <f>IF($B74="","",IF(VLOOKUP($B74,CorridorSummarySource!$C$3:$Y$260,Corridor_Summary!J$1,FALSE)="","",VLOOKUP($B74,CorridorSummarySource!$C$3:$Y$260,Corridor_Summary!J$1,FALSE)))</f>
        <v>28</v>
      </c>
      <c r="K74" s="112" t="str">
        <f>IF($B74="","",IF(VLOOKUP($B74,CorridorSummarySource!$C$3:$Y$260,Corridor_Summary!K$1,FALSE)="","",VLOOKUP($B74,CorridorSummarySource!$C$3:$Y$260,Corridor_Summary!K$1,FALSE)))</f>
        <v/>
      </c>
      <c r="L74" t="str">
        <f>IF($B74="","",IF(VLOOKUP($B74,CorridorSummarySource!$C$3:$Y$260,Corridor_Summary!L$1,FALSE)="","",VLOOKUP($B74,CorridorSummarySource!$C$3:$Y$260,Corridor_Summary!L$1,FALSE)))</f>
        <v/>
      </c>
      <c r="M74" s="110">
        <f>IF($B74="","",IF(VLOOKUP($B74,CorridorSummarySource!$C$3:$Y$260,Corridor_Summary!M$1,FALSE)="","",VLOOKUP($B74,CorridorSummarySource!$C$3:$Y$260,Corridor_Summary!M$1,FALSE)))</f>
        <v>15</v>
      </c>
      <c r="N74" s="111">
        <f>IF($B74="","",IF(VLOOKUP($B74,CorridorSummarySource!$C$3:$Y$260,Corridor_Summary!N$1,FALSE)="","",VLOOKUP($B74,CorridorSummarySource!$C$3:$Y$260,Corridor_Summary!N$1,FALSE)))</f>
        <v>15</v>
      </c>
      <c r="O74" s="112">
        <f>IF($B74="","",IF(VLOOKUP($B74,CorridorSummarySource!$C$3:$Y$260,Corridor_Summary!O$1,FALSE)="","",VLOOKUP($B74,CorridorSummarySource!$C$3:$Y$260,Corridor_Summary!O$1,FALSE)))</f>
        <v>30</v>
      </c>
      <c r="P74" s="21" t="str">
        <f>IF($B74="","",IF(VLOOKUP($B74,CorridorSummarySource!$C$3:$Y$260,Corridor_Summary!P$1,FALSE)="","",VLOOKUP($B74,CorridorSummarySource!$C$3:$Y$260,Corridor_Summary!P$1,FALSE)))</f>
        <v/>
      </c>
      <c r="Q74" s="110">
        <f>IF($B74="","",IF(VLOOKUP($B74,CorridorSummarySource!$C$3:$Y$260,Corridor_Summary!Q$1,FALSE)="","",VLOOKUP($B74,CorridorSummarySource!$C$3:$Y$260,Corridor_Summary!Q$1,FALSE)))</f>
        <v>1</v>
      </c>
      <c r="R74" s="111">
        <f>IF($B74="","",IF(VLOOKUP($B74,CorridorSummarySource!$C$3:$Y$260,Corridor_Summary!R$1,FALSE)="","",VLOOKUP($B74,CorridorSummarySource!$C$3:$Y$260,Corridor_Summary!R$1,FALSE)))</f>
        <v>0</v>
      </c>
      <c r="S74" s="112">
        <f>IF($B74="","",IF(VLOOKUP($B74,CorridorSummarySource!$C$3:$Y$260,Corridor_Summary!S$1,FALSE)="","",VLOOKUP($B74,CorridorSummarySource!$C$3:$Y$260,Corridor_Summary!S$1,FALSE)))</f>
        <v>0</v>
      </c>
      <c r="T74" s="21" t="str">
        <f>IF($B74="","",IF(VLOOKUP($B74,CorridorSummarySource!$C$3:$Y$260,Corridor_Summary!T$1,FALSE)="","",VLOOKUP($B74,CorridorSummarySource!$C$3:$Y$260,Corridor_Summary!T$1,FALSE)))</f>
        <v/>
      </c>
      <c r="U74" s="125" t="str">
        <f>IF($B74="","",IF(VLOOKUP($B74,CorridorSummarySource!$C$3:$Y$260,Corridor_Summary!U$1,FALSE)="","",VLOOKUP($B74,CorridorSummarySource!$C$3:$Y$260,Corridor_Summary!U$1,FALSE)))</f>
        <v>&lt; 15</v>
      </c>
      <c r="V74" s="126">
        <f>IF($B74="","",IF(VLOOKUP($B74,CorridorSummarySource!$C$3:$Y$260,Corridor_Summary!V$1,FALSE)="","",VLOOKUP($B74,CorridorSummarySource!$C$3:$Y$260,Corridor_Summary!V$1,FALSE)))</f>
        <v>15</v>
      </c>
      <c r="W74" s="126">
        <f>IF($B74="","",IF(VLOOKUP($B74,CorridorSummarySource!$C$3:$Y$260,Corridor_Summary!W$1,FALSE)="","",VLOOKUP($B74,CorridorSummarySource!$C$3:$Y$260,Corridor_Summary!W$1,FALSE)))</f>
        <v>30</v>
      </c>
      <c r="X74" s="112" t="str">
        <f>IF($B74="","",IF(VLOOKUP($B74,CorridorSummarySource!$C$3:$Y$260,Corridor_Summary!X$1,FALSE)="","",VLOOKUP($B74,CorridorSummarySource!$C$3:$Y$260,Corridor_Summary!X$1,FALSE)))</f>
        <v>Very Frequent</v>
      </c>
      <c r="Z74">
        <f>IF(B74="","",VLOOKUP($B74,'Corridors Over-Under'!$A$3:$D$115,Z$1,FALSE))</f>
        <v>-1</v>
      </c>
      <c r="AA74">
        <f>IF(C74="","",VLOOKUP($B74,'Corridors Over-Under'!$A$3:$D$115,AA$1,FALSE))</f>
        <v>-1</v>
      </c>
      <c r="AB74">
        <f>IF(D74="","",VLOOKUP($B74,'Corridors Over-Under'!$A$3:$D$115,AB$1,FALSE))</f>
        <v>0</v>
      </c>
      <c r="AD74" s="172">
        <f>IF(F74="","",VLOOKUP(F74,'Corridor_MajorRoute&amp;RouteLookup'!$A$2:$B$113,2,FALSE))</f>
        <v>14</v>
      </c>
      <c r="AE74" s="348" t="str">
        <f>IF(IF($AD74="","",IF(VLOOKUP($AD74,'RouteDetail&amp;ReductionPrioritySr'!$B$5:$AT$779,AE$1,FALSE)="","",VLOOKUP($AD74,'RouteDetail&amp;ReductionPrioritySr'!$B$5:$AT$779,AE$1,FALSE)))=0,"",IF($AD74="","",IF(VLOOKUP($AD74,'RouteDetail&amp;ReductionPrioritySr'!$B$5:$AT$779,AE$1,FALSE)="","",VLOOKUP($AD74,'RouteDetail&amp;ReductionPrioritySr'!$B$5:$AT$779,AE$1,FALSE))))</f>
        <v>Revised</v>
      </c>
      <c r="AF74" s="53" t="str">
        <f>IF(IF($AD74="","",IF(VLOOKUP($AD74,'RouteDetail&amp;ReductionPrioritySr'!$B$5:$AT$779,AF$1,FALSE)="","",VLOOKUP($AD74,'RouteDetail&amp;ReductionPrioritySr'!$B$5:$AT$779,AF$1,FALSE)))=0,"",IF($AD74="","",IF(VLOOKUP($AD74,'RouteDetail&amp;ReductionPrioritySr'!$B$5:$AT$779,AF$1,FALSE)="","",VLOOKUP($AD74,'RouteDetail&amp;ReductionPrioritySr'!$B$5:$AT$779,AF$1,FALSE))))</f>
        <v>Restructure</v>
      </c>
      <c r="AG74" s="358">
        <f>IF(IF($AD74="","",IF(VLOOKUP($AD74,'RouteDetail&amp;ReductionPrioritySr'!$B$5:$AT$779,AG$1,FALSE)="","",VLOOKUP($AD74,'RouteDetail&amp;ReductionPrioritySr'!$B$5:$AT$779,AG$1,FALSE)))=0,"",IF($AD74="","",IF(VLOOKUP($AD74,'RouteDetail&amp;ReductionPrioritySr'!$B$5:$AT$779,AG$1,FALSE)="","",VLOOKUP($AD74,'RouteDetail&amp;ReductionPrioritySr'!$B$5:$AT$779,AG$1,FALSE))))</f>
        <v>42036</v>
      </c>
      <c r="AH74" s="400" t="str">
        <f>IF(IF($AD74="","",IF(VLOOKUP($AD74,'RouteDetail&amp;ReductionPrioritySr'!$B$5:$AT$779,AH$1,FALSE)="","",VLOOKUP($AD74,'RouteDetail&amp;ReductionPrioritySr'!$B$5:$AT$779,AH$1,FALSE)))=0,"",IF($AD74="","",IF(VLOOKUP($AD74,'RouteDetail&amp;ReductionPrioritySr'!$B$5:$AT$779,AH$1,FALSE)="","",VLOOKUP($AD74,'RouteDetail&amp;ReductionPrioritySr'!$B$5:$AT$779,AH$1,FALSE))))</f>
        <v>Operate Route 14 on weekdays only between 6:00 AM and 11:00 PM.
Revise Route 106 to provide additional service on S Jackson Street.</v>
      </c>
      <c r="AI74" s="348">
        <f>IF(IF($AD74="","",IF(VLOOKUP($AD74,'RouteDetail&amp;ReductionPrioritySr'!$B$5:$AT$779,AI$1,FALSE)="","",VLOOKUP($AD74,'RouteDetail&amp;ReductionPrioritySr'!$B$5:$AT$779,AI$1,FALSE)))=0,"",IF($AD74="","",IF(VLOOKUP($AD74,'RouteDetail&amp;ReductionPrioritySr'!$B$5:$AT$779,AI$1,FALSE)="","",VLOOKUP($AD74,'RouteDetail&amp;ReductionPrioritySr'!$B$5:$AT$779,AI$1,FALSE))))</f>
        <v>15</v>
      </c>
      <c r="AJ74" s="53">
        <f>IF(IF($AD74="","",IF(VLOOKUP($AD74,'RouteDetail&amp;ReductionPrioritySr'!$B$5:$AT$779,AJ$1,FALSE)="","",VLOOKUP($AD74,'RouteDetail&amp;ReductionPrioritySr'!$B$5:$AT$779,AJ$1,FALSE)))=0,"",IF($AD74="","",IF(VLOOKUP($AD74,'RouteDetail&amp;ReductionPrioritySr'!$B$5:$AT$779,AJ$1,FALSE)="","",VLOOKUP($AD74,'RouteDetail&amp;ReductionPrioritySr'!$B$5:$AT$779,AJ$1,FALSE))))</f>
        <v>30</v>
      </c>
      <c r="AK74" s="53" t="str">
        <f>IF(IF($AD74="","",IF(VLOOKUP($AD74,'RouteDetail&amp;ReductionPrioritySr'!$B$5:$AT$779,AK$1,FALSE)="","",VLOOKUP($AD74,'RouteDetail&amp;ReductionPrioritySr'!$B$5:$AT$779,AK$1,FALSE)))=0,"",IF($AD74="","",IF(VLOOKUP($AD74,'RouteDetail&amp;ReductionPrioritySr'!$B$5:$AT$779,AK$1,FALSE)="","",VLOOKUP($AD74,'RouteDetail&amp;ReductionPrioritySr'!$B$5:$AT$779,AK$1,FALSE))))</f>
        <v>30-60</v>
      </c>
      <c r="AL74" s="53" t="str">
        <f>IF(IF($AD74="","",IF(VLOOKUP($AD74,'RouteDetail&amp;ReductionPrioritySr'!$B$5:$AT$779,AL$1,FALSE)="","",VLOOKUP($AD74,'RouteDetail&amp;ReductionPrioritySr'!$B$5:$AT$779,AL$1,FALSE)))=0,"",IF($AD74="","",IF(VLOOKUP($AD74,'RouteDetail&amp;ReductionPrioritySr'!$B$5:$AT$779,AL$1,FALSE)="","",VLOOKUP($AD74,'RouteDetail&amp;ReductionPrioritySr'!$B$5:$AT$779,AL$1,FALSE))))</f>
        <v>-</v>
      </c>
      <c r="AM74" s="53" t="str">
        <f>IF(IF($AD74="","",IF(VLOOKUP($AD74,'RouteDetail&amp;ReductionPrioritySr'!$B$5:$AT$779,AM$1,FALSE)="","",VLOOKUP($AD74,'RouteDetail&amp;ReductionPrioritySr'!$B$5:$AT$779,AM$1,FALSE)))=0,"",IF($AD74="","",IF(VLOOKUP($AD74,'RouteDetail&amp;ReductionPrioritySr'!$B$5:$AT$779,AM$1,FALSE)="","",VLOOKUP($AD74,'RouteDetail&amp;ReductionPrioritySr'!$B$5:$AT$779,AM$1,FALSE))))</f>
        <v>-</v>
      </c>
      <c r="AN74" s="71" t="str">
        <f>IF(IF($AD74="","",IF(VLOOKUP($AD74,'RouteDetail&amp;ReductionPrioritySr'!$B$5:$AT$779,AN$1,FALSE)="","",VLOOKUP($AD74,'RouteDetail&amp;ReductionPrioritySr'!$B$5:$AT$779,AN$1,FALSE)))=0,"",IF($AD74="","",IF(VLOOKUP($AD74,'RouteDetail&amp;ReductionPrioritySr'!$B$5:$AT$779,AN$1,FALSE)="","",VLOOKUP($AD74,'RouteDetail&amp;ReductionPrioritySr'!$B$5:$AT$779,AN$1,FALSE))))</f>
        <v>Before 11:00 PM</v>
      </c>
      <c r="AO74" s="400" t="str">
        <f>IF(IF($AD74="","",IF(VLOOKUP($AD74,'RouteDetail&amp;ReductionPrioritySr'!$B$5:$AT$779,AO$1,FALSE)="","",VLOOKUP($AD74,'RouteDetail&amp;ReductionPrioritySr'!$B$5:$AT$779,AO$1,FALSE)))=0,"",IF($AD74="","",IF(VLOOKUP($AD74,'RouteDetail&amp;ReductionPrioritySr'!$B$5:$AT$779,AO$1,FALSE)="","",VLOOKUP($AD74,'RouteDetail&amp;ReductionPrioritySr'!$B$5:$AT$779,AO$1,FALSE))))</f>
        <v>On SJackson Street, use revised Route 106 after 7:00 PM and on weekends.</v>
      </c>
    </row>
    <row r="75" spans="1:41" ht="15" customHeight="1" x14ac:dyDescent="0.25">
      <c r="A75">
        <v>66</v>
      </c>
      <c r="B75" s="110">
        <f>IF(HLOOKUP($C$3,'Corridor by Jurisdiction'!$A$1:$AP$113,A75,FALSE)="","",HLOOKUP($C$3,'Corridor by Jurisdiction'!$A$1:$AP$113,A75,FALSE))</f>
        <v>65</v>
      </c>
      <c r="C75" s="56" t="str">
        <f>IF($B75="","",IF(VLOOKUP($B75,CorridorSummarySource!$C$3:$Y$260,Corridor_Summary!C$1,FALSE)="","",VLOOKUP($B75,CorridorSummarySource!$C$3:$Y$260,Corridor_Summary!C$1,FALSE)))</f>
        <v>Mountlake Terrace</v>
      </c>
      <c r="D75" s="53" t="str">
        <f>IF($B75="","",IF(VLOOKUP($B75,CorridorSummarySource!$C$3:$Y$260,Corridor_Summary!D$1,FALSE)="","",VLOOKUP($B75,CorridorSummarySource!$C$3:$Y$260,Corridor_Summary!D$1,FALSE)))</f>
        <v>Northgate</v>
      </c>
      <c r="E75" s="53" t="str">
        <f>IF($B75="","",IF(VLOOKUP($B75,CorridorSummarySource!$C$3:$Y$260,Corridor_Summary!E$1,FALSE)="","",VLOOKUP($B75,CorridorSummarySource!$C$3:$Y$260,Corridor_Summary!E$1,FALSE)))</f>
        <v>15th Ave NE, 5th Ave NE</v>
      </c>
      <c r="F75" s="367">
        <f>IF($B75="","",IF(VLOOKUP($B75,CorridorSummarySource!$C$3:$Y$260,Corridor_Summary!F$1,FALSE)="","",VLOOKUP($B75,CorridorSummarySource!$C$3:$Y$260,Corridor_Summary!F$1,FALSE)))</f>
        <v>347</v>
      </c>
      <c r="G75" s="367">
        <f>IF($B75="","",IF(VLOOKUP($B75,CorridorSummarySource!$C$3:$Y$260,Corridor_Summary!G$1,FALSE)="","",VLOOKUP($B75,CorridorSummarySource!$C$3:$Y$260,Corridor_Summary!G$1,FALSE)))</f>
        <v>6</v>
      </c>
      <c r="H75" s="367">
        <f>IF($B75="","",IF(VLOOKUP($B75,CorridorSummarySource!$C$3:$Y$260,Corridor_Summary!H$1,FALSE)="","",VLOOKUP($B75,CorridorSummarySource!$C$3:$Y$260,Corridor_Summary!H$1,FALSE)))</f>
        <v>0</v>
      </c>
      <c r="I75" s="367">
        <f>IF($B75="","",IF(VLOOKUP($B75,CorridorSummarySource!$C$3:$Y$260,Corridor_Summary!I$1,FALSE)="","",VLOOKUP($B75,CorridorSummarySource!$C$3:$Y$260,Corridor_Summary!I$1,FALSE)))</f>
        <v>0</v>
      </c>
      <c r="J75" s="367">
        <f>IF($B75="","",IF(VLOOKUP($B75,CorridorSummarySource!$C$3:$Y$260,Corridor_Summary!J$1,FALSE)="","",VLOOKUP($B75,CorridorSummarySource!$C$3:$Y$260,Corridor_Summary!J$1,FALSE)))</f>
        <v>6</v>
      </c>
      <c r="K75" s="112" t="str">
        <f>IF($B75="","",IF(VLOOKUP($B75,CorridorSummarySource!$C$3:$Y$260,Corridor_Summary!K$1,FALSE)="","",VLOOKUP($B75,CorridorSummarySource!$C$3:$Y$260,Corridor_Summary!K$1,FALSE)))</f>
        <v/>
      </c>
      <c r="L75" t="str">
        <f>IF($B75="","",IF(VLOOKUP($B75,CorridorSummarySource!$C$3:$Y$260,Corridor_Summary!L$1,FALSE)="","",VLOOKUP($B75,CorridorSummarySource!$C$3:$Y$260,Corridor_Summary!L$1,FALSE)))</f>
        <v/>
      </c>
      <c r="M75" s="110">
        <f>IF($B75="","",IF(VLOOKUP($B75,CorridorSummarySource!$C$3:$Y$260,Corridor_Summary!M$1,FALSE)="","",VLOOKUP($B75,CorridorSummarySource!$C$3:$Y$260,Corridor_Summary!M$1,FALSE)))</f>
        <v>60</v>
      </c>
      <c r="N75" s="367">
        <f>IF($B75="","",IF(VLOOKUP($B75,CorridorSummarySource!$C$3:$Y$260,Corridor_Summary!N$1,FALSE)="","",VLOOKUP($B75,CorridorSummarySource!$C$3:$Y$260,Corridor_Summary!N$1,FALSE)))</f>
        <v>60</v>
      </c>
      <c r="O75" s="112">
        <f>IF($B75="","",IF(VLOOKUP($B75,CorridorSummarySource!$C$3:$Y$260,Corridor_Summary!O$1,FALSE)="","",VLOOKUP($B75,CorridorSummarySource!$C$3:$Y$260,Corridor_Summary!O$1,FALSE)))</f>
        <v>0</v>
      </c>
      <c r="P75" s="21" t="str">
        <f>IF($B75="","",IF(VLOOKUP($B75,CorridorSummarySource!$C$3:$Y$260,Corridor_Summary!P$1,FALSE)="","",VLOOKUP($B75,CorridorSummarySource!$C$3:$Y$260,Corridor_Summary!P$1,FALSE)))</f>
        <v/>
      </c>
      <c r="Q75" s="110">
        <f>IF($B75="","",IF(VLOOKUP($B75,CorridorSummarySource!$C$3:$Y$260,Corridor_Summary!Q$1,FALSE)="","",VLOOKUP($B75,CorridorSummarySource!$C$3:$Y$260,Corridor_Summary!Q$1,FALSE)))</f>
        <v>1</v>
      </c>
      <c r="R75" s="367">
        <f>IF($B75="","",IF(VLOOKUP($B75,CorridorSummarySource!$C$3:$Y$260,Corridor_Summary!R$1,FALSE)="","",VLOOKUP($B75,CorridorSummarySource!$C$3:$Y$260,Corridor_Summary!R$1,FALSE)))</f>
        <v>1</v>
      </c>
      <c r="S75" s="112">
        <f>IF($B75="","",IF(VLOOKUP($B75,CorridorSummarySource!$C$3:$Y$260,Corridor_Summary!S$1,FALSE)="","",VLOOKUP($B75,CorridorSummarySource!$C$3:$Y$260,Corridor_Summary!S$1,FALSE)))</f>
        <v>0</v>
      </c>
      <c r="T75" s="21" t="str">
        <f>IF($B75="","",IF(VLOOKUP($B75,CorridorSummarySource!$C$3:$Y$260,Corridor_Summary!T$1,FALSE)="","",VLOOKUP($B75,CorridorSummarySource!$C$3:$Y$260,Corridor_Summary!T$1,FALSE)))</f>
        <v/>
      </c>
      <c r="U75" s="125">
        <f>IF($B75="","",IF(VLOOKUP($B75,CorridorSummarySource!$C$3:$Y$260,Corridor_Summary!U$1,FALSE)="","",VLOOKUP($B75,CorridorSummarySource!$C$3:$Y$260,Corridor_Summary!U$1,FALSE)))</f>
        <v>30</v>
      </c>
      <c r="V75" s="126">
        <f>IF($B75="","",IF(VLOOKUP($B75,CorridorSummarySource!$C$3:$Y$260,Corridor_Summary!V$1,FALSE)="","",VLOOKUP($B75,CorridorSummarySource!$C$3:$Y$260,Corridor_Summary!V$1,FALSE)))</f>
        <v>30</v>
      </c>
      <c r="W75" s="126">
        <f>IF($B75="","",IF(VLOOKUP($B75,CorridorSummarySource!$C$3:$Y$260,Corridor_Summary!W$1,FALSE)="","",VLOOKUP($B75,CorridorSummarySource!$C$3:$Y$260,Corridor_Summary!W$1,FALSE)))</f>
        <v>30</v>
      </c>
      <c r="X75" s="112" t="str">
        <f>IF($B75="","",IF(VLOOKUP($B75,CorridorSummarySource!$C$3:$Y$260,Corridor_Summary!X$1,FALSE)="","",VLOOKUP($B75,CorridorSummarySource!$C$3:$Y$260,Corridor_Summary!X$1,FALSE)))</f>
        <v>Local</v>
      </c>
      <c r="Z75">
        <f>IF(B75="","",VLOOKUP($B75,'Corridors Over-Under'!$A$3:$D$115,Z$1,FALSE))</f>
        <v>0</v>
      </c>
      <c r="AA75">
        <f>IF(C75="","",VLOOKUP($B75,'Corridors Over-Under'!$A$3:$D$115,AA$1,FALSE))</f>
        <v>0</v>
      </c>
      <c r="AB75">
        <f>IF(D75="","",VLOOKUP($B75,'Corridors Over-Under'!$A$3:$D$115,AB$1,FALSE))</f>
        <v>-2</v>
      </c>
      <c r="AD75" s="172">
        <f>IF(F75="","",VLOOKUP(F75,'Corridor_MajorRoute&amp;RouteLookup'!$A$2:$B$113,2,FALSE))</f>
        <v>347</v>
      </c>
      <c r="AE75" s="348" t="str">
        <f>IF(IF($AD75="","",IF(VLOOKUP($AD75,'RouteDetail&amp;ReductionPrioritySr'!$B$5:$AT$779,AE$1,FALSE)="","",VLOOKUP($AD75,'RouteDetail&amp;ReductionPrioritySr'!$B$5:$AT$779,AE$1,FALSE)))=0,"",IF($AD75="","",IF(VLOOKUP($AD75,'RouteDetail&amp;ReductionPrioritySr'!$B$5:$AT$779,AE$1,FALSE)="","",VLOOKUP($AD75,'RouteDetail&amp;ReductionPrioritySr'!$B$5:$AT$779,AE$1,FALSE))))</f>
        <v>Unchanged</v>
      </c>
      <c r="AF75" s="53" t="str">
        <f>IF(IF($AD75="","",IF(VLOOKUP($AD75,'RouteDetail&amp;ReductionPrioritySr'!$B$5:$AT$779,AF$1,FALSE)="","",VLOOKUP($AD75,'RouteDetail&amp;ReductionPrioritySr'!$B$5:$AT$779,AF$1,FALSE)))=0,"",IF($AD75="","",IF(VLOOKUP($AD75,'RouteDetail&amp;ReductionPrioritySr'!$B$5:$AT$779,AF$1,FALSE)="","",VLOOKUP($AD75,'RouteDetail&amp;ReductionPrioritySr'!$B$5:$AT$779,AF$1,FALSE))))</f>
        <v/>
      </c>
      <c r="AG75" s="358" t="str">
        <f>IF(IF($AD75="","",IF(VLOOKUP($AD75,'RouteDetail&amp;ReductionPrioritySr'!$B$5:$AT$779,AG$1,FALSE)="","",VLOOKUP($AD75,'RouteDetail&amp;ReductionPrioritySr'!$B$5:$AT$779,AG$1,FALSE)))=0,"",IF($AD75="","",IF(VLOOKUP($AD75,'RouteDetail&amp;ReductionPrioritySr'!$B$5:$AT$779,AG$1,FALSE)="","",VLOOKUP($AD75,'RouteDetail&amp;ReductionPrioritySr'!$B$5:$AT$779,AG$1,FALSE))))</f>
        <v>N/A</v>
      </c>
      <c r="AH75" s="400" t="str">
        <f>IF(IF($AD75="","",IF(VLOOKUP($AD75,'RouteDetail&amp;ReductionPrioritySr'!$B$5:$AT$779,AH$1,FALSE)="","",VLOOKUP($AD75,'RouteDetail&amp;ReductionPrioritySr'!$B$5:$AT$779,AH$1,FALSE)))=0,"",IF($AD75="","",IF(VLOOKUP($AD75,'RouteDetail&amp;ReductionPrioritySr'!$B$5:$AT$779,AH$1,FALSE)="","",VLOOKUP($AD75,'RouteDetail&amp;ReductionPrioritySr'!$B$5:$AT$779,AH$1,FALSE))))</f>
        <v>Unchanged</v>
      </c>
      <c r="AI75" s="348">
        <f>IF(IF($AD75="","",IF(VLOOKUP($AD75,'RouteDetail&amp;ReductionPrioritySr'!$B$5:$AT$779,AI$1,FALSE)="","",VLOOKUP($AD75,'RouteDetail&amp;ReductionPrioritySr'!$B$5:$AT$779,AI$1,FALSE)))=0,"",IF($AD75="","",IF(VLOOKUP($AD75,'RouteDetail&amp;ReductionPrioritySr'!$B$5:$AT$779,AI$1,FALSE)="","",VLOOKUP($AD75,'RouteDetail&amp;ReductionPrioritySr'!$B$5:$AT$779,AI$1,FALSE))))</f>
        <v>30</v>
      </c>
      <c r="AJ75" s="53">
        <f>IF(IF($AD75="","",IF(VLOOKUP($AD75,'RouteDetail&amp;ReductionPrioritySr'!$B$5:$AT$779,AJ$1,FALSE)="","",VLOOKUP($AD75,'RouteDetail&amp;ReductionPrioritySr'!$B$5:$AT$779,AJ$1,FALSE)))=0,"",IF($AD75="","",IF(VLOOKUP($AD75,'RouteDetail&amp;ReductionPrioritySr'!$B$5:$AT$779,AJ$1,FALSE)="","",VLOOKUP($AD75,'RouteDetail&amp;ReductionPrioritySr'!$B$5:$AT$779,AJ$1,FALSE))))</f>
        <v>30</v>
      </c>
      <c r="AK75" s="53">
        <f>IF(IF($AD75="","",IF(VLOOKUP($AD75,'RouteDetail&amp;ReductionPrioritySr'!$B$5:$AT$779,AK$1,FALSE)="","",VLOOKUP($AD75,'RouteDetail&amp;ReductionPrioritySr'!$B$5:$AT$779,AK$1,FALSE)))=0,"",IF($AD75="","",IF(VLOOKUP($AD75,'RouteDetail&amp;ReductionPrioritySr'!$B$5:$AT$779,AK$1,FALSE)="","",VLOOKUP($AD75,'RouteDetail&amp;ReductionPrioritySr'!$B$5:$AT$779,AK$1,FALSE))))</f>
        <v>60</v>
      </c>
      <c r="AL75" s="53">
        <f>IF(IF($AD75="","",IF(VLOOKUP($AD75,'RouteDetail&amp;ReductionPrioritySr'!$B$5:$AT$779,AL$1,FALSE)="","",VLOOKUP($AD75,'RouteDetail&amp;ReductionPrioritySr'!$B$5:$AT$779,AL$1,FALSE)))=0,"",IF($AD75="","",IF(VLOOKUP($AD75,'RouteDetail&amp;ReductionPrioritySr'!$B$5:$AT$779,AL$1,FALSE)="","",VLOOKUP($AD75,'RouteDetail&amp;ReductionPrioritySr'!$B$5:$AT$779,AL$1,FALSE))))</f>
        <v>30</v>
      </c>
      <c r="AM75" s="53">
        <f>IF(IF($AD75="","",IF(VLOOKUP($AD75,'RouteDetail&amp;ReductionPrioritySr'!$B$5:$AT$779,AM$1,FALSE)="","",VLOOKUP($AD75,'RouteDetail&amp;ReductionPrioritySr'!$B$5:$AT$779,AM$1,FALSE)))=0,"",IF($AD75="","",IF(VLOOKUP($AD75,'RouteDetail&amp;ReductionPrioritySr'!$B$5:$AT$779,AM$1,FALSE)="","",VLOOKUP($AD75,'RouteDetail&amp;ReductionPrioritySr'!$B$5:$AT$779,AM$1,FALSE))))</f>
        <v>60</v>
      </c>
      <c r="AN75" s="71" t="str">
        <f>IF(IF($AD75="","",IF(VLOOKUP($AD75,'RouteDetail&amp;ReductionPrioritySr'!$B$5:$AT$779,AN$1,FALSE)="","",VLOOKUP($AD75,'RouteDetail&amp;ReductionPrioritySr'!$B$5:$AT$779,AN$1,FALSE)))=0,"",IF($AD75="","",IF(VLOOKUP($AD75,'RouteDetail&amp;ReductionPrioritySr'!$B$5:$AT$779,AN$1,FALSE)="","",VLOOKUP($AD75,'RouteDetail&amp;ReductionPrioritySr'!$B$5:$AT$779,AN$1,FALSE))))</f>
        <v>Before 11:00 PM</v>
      </c>
      <c r="AO75" s="400" t="str">
        <f>IF(IF($AD75="","",IF(VLOOKUP($AD75,'RouteDetail&amp;ReductionPrioritySr'!$B$5:$AT$779,AO$1,FALSE)="","",VLOOKUP($AD75,'RouteDetail&amp;ReductionPrioritySr'!$B$5:$AT$779,AO$1,FALSE)))=0,"",IF($AD75="","",IF(VLOOKUP($AD75,'RouteDetail&amp;ReductionPrioritySr'!$B$5:$AT$779,AO$1,FALSE)="","",VLOOKUP($AD75,'RouteDetail&amp;ReductionPrioritySr'!$B$5:$AT$779,AO$1,FALSE))))</f>
        <v/>
      </c>
    </row>
    <row r="76" spans="1:41" ht="15" customHeight="1" x14ac:dyDescent="0.25">
      <c r="A76">
        <v>67</v>
      </c>
      <c r="B76" s="110">
        <f>IF(HLOOKUP($C$3,'Corridor by Jurisdiction'!$A$1:$AP$113,A76,FALSE)="","",HLOOKUP($C$3,'Corridor by Jurisdiction'!$A$1:$AP$113,A76,FALSE))</f>
        <v>66</v>
      </c>
      <c r="C76" s="56" t="str">
        <f>IF($B76="","",IF(VLOOKUP($B76,CorridorSummarySource!$C$3:$Y$260,Corridor_Summary!C$1,FALSE)="","",VLOOKUP($B76,CorridorSummarySource!$C$3:$Y$260,Corridor_Summary!C$1,FALSE)))</f>
        <v>Mt Baker</v>
      </c>
      <c r="D76" s="53" t="str">
        <f>IF($B76="","",IF(VLOOKUP($B76,CorridorSummarySource!$C$3:$Y$260,Corridor_Summary!D$1,FALSE)="","",VLOOKUP($B76,CorridorSummarySource!$C$3:$Y$260,Corridor_Summary!D$1,FALSE)))</f>
        <v>U. District</v>
      </c>
      <c r="E76" s="53" t="str">
        <f>IF($B76="","",IF(VLOOKUP($B76,CorridorSummarySource!$C$3:$Y$260,Corridor_Summary!E$1,FALSE)="","",VLOOKUP($B76,CorridorSummarySource!$C$3:$Y$260,Corridor_Summary!E$1,FALSE)))</f>
        <v>23rd Ave E</v>
      </c>
      <c r="F76" s="367" t="str">
        <f>IF($B76="","",IF(VLOOKUP($B76,CorridorSummarySource!$C$3:$Y$260,Corridor_Summary!F$1,FALSE)="","",VLOOKUP($B76,CorridorSummarySource!$C$3:$Y$260,Corridor_Summary!F$1,FALSE)))</f>
        <v>48S</v>
      </c>
      <c r="G76" s="367">
        <f>IF($B76="","",IF(VLOOKUP($B76,CorridorSummarySource!$C$3:$Y$260,Corridor_Summary!G$1,FALSE)="","",VLOOKUP($B76,CorridorSummarySource!$C$3:$Y$260,Corridor_Summary!G$1,FALSE)))</f>
        <v>14</v>
      </c>
      <c r="H76" s="367">
        <f>IF($B76="","",IF(VLOOKUP($B76,CorridorSummarySource!$C$3:$Y$260,Corridor_Summary!H$1,FALSE)="","",VLOOKUP($B76,CorridorSummarySource!$C$3:$Y$260,Corridor_Summary!H$1,FALSE)))</f>
        <v>10</v>
      </c>
      <c r="I76" s="367">
        <f>IF($B76="","",IF(VLOOKUP($B76,CorridorSummarySource!$C$3:$Y$260,Corridor_Summary!I$1,FALSE)="","",VLOOKUP($B76,CorridorSummarySource!$C$3:$Y$260,Corridor_Summary!I$1,FALSE)))</f>
        <v>5</v>
      </c>
      <c r="J76" s="367">
        <f>IF($B76="","",IF(VLOOKUP($B76,CorridorSummarySource!$C$3:$Y$260,Corridor_Summary!J$1,FALSE)="","",VLOOKUP($B76,CorridorSummarySource!$C$3:$Y$260,Corridor_Summary!J$1,FALSE)))</f>
        <v>29</v>
      </c>
      <c r="K76" s="112" t="str">
        <f>IF($B76="","",IF(VLOOKUP($B76,CorridorSummarySource!$C$3:$Y$260,Corridor_Summary!K$1,FALSE)="","",VLOOKUP($B76,CorridorSummarySource!$C$3:$Y$260,Corridor_Summary!K$1,FALSE)))</f>
        <v/>
      </c>
      <c r="L76" t="str">
        <f>IF($B76="","",IF(VLOOKUP($B76,CorridorSummarySource!$C$3:$Y$260,Corridor_Summary!L$1,FALSE)="","",VLOOKUP($B76,CorridorSummarySource!$C$3:$Y$260,Corridor_Summary!L$1,FALSE)))</f>
        <v/>
      </c>
      <c r="M76" s="110">
        <f>IF($B76="","",IF(VLOOKUP($B76,CorridorSummarySource!$C$3:$Y$260,Corridor_Summary!M$1,FALSE)="","",VLOOKUP($B76,CorridorSummarySource!$C$3:$Y$260,Corridor_Summary!M$1,FALSE)))</f>
        <v>15</v>
      </c>
      <c r="N76" s="367">
        <f>IF($B76="","",IF(VLOOKUP($B76,CorridorSummarySource!$C$3:$Y$260,Corridor_Summary!N$1,FALSE)="","",VLOOKUP($B76,CorridorSummarySource!$C$3:$Y$260,Corridor_Summary!N$1,FALSE)))</f>
        <v>15</v>
      </c>
      <c r="O76" s="112">
        <f>IF($B76="","",IF(VLOOKUP($B76,CorridorSummarySource!$C$3:$Y$260,Corridor_Summary!O$1,FALSE)="","",VLOOKUP($B76,CorridorSummarySource!$C$3:$Y$260,Corridor_Summary!O$1,FALSE)))</f>
        <v>30</v>
      </c>
      <c r="P76" s="21" t="str">
        <f>IF($B76="","",IF(VLOOKUP($B76,CorridorSummarySource!$C$3:$Y$260,Corridor_Summary!P$1,FALSE)="","",VLOOKUP($B76,CorridorSummarySource!$C$3:$Y$260,Corridor_Summary!P$1,FALSE)))</f>
        <v/>
      </c>
      <c r="Q76" s="110">
        <f>IF($B76="","",IF(VLOOKUP($B76,CorridorSummarySource!$C$3:$Y$260,Corridor_Summary!Q$1,FALSE)="","",VLOOKUP($B76,CorridorSummarySource!$C$3:$Y$260,Corridor_Summary!Q$1,FALSE)))</f>
        <v>1</v>
      </c>
      <c r="R76" s="367">
        <f>IF($B76="","",IF(VLOOKUP($B76,CorridorSummarySource!$C$3:$Y$260,Corridor_Summary!R$1,FALSE)="","",VLOOKUP($B76,CorridorSummarySource!$C$3:$Y$260,Corridor_Summary!R$1,FALSE)))</f>
        <v>0</v>
      </c>
      <c r="S76" s="112">
        <f>IF($B76="","",IF(VLOOKUP($B76,CorridorSummarySource!$C$3:$Y$260,Corridor_Summary!S$1,FALSE)="","",VLOOKUP($B76,CorridorSummarySource!$C$3:$Y$260,Corridor_Summary!S$1,FALSE)))</f>
        <v>1</v>
      </c>
      <c r="T76" s="21" t="str">
        <f>IF($B76="","",IF(VLOOKUP($B76,CorridorSummarySource!$C$3:$Y$260,Corridor_Summary!T$1,FALSE)="","",VLOOKUP($B76,CorridorSummarySource!$C$3:$Y$260,Corridor_Summary!T$1,FALSE)))</f>
        <v/>
      </c>
      <c r="U76" s="125" t="str">
        <f>IF($B76="","",IF(VLOOKUP($B76,CorridorSummarySource!$C$3:$Y$260,Corridor_Summary!U$1,FALSE)="","",VLOOKUP($B76,CorridorSummarySource!$C$3:$Y$260,Corridor_Summary!U$1,FALSE)))</f>
        <v>&lt; 15</v>
      </c>
      <c r="V76" s="126">
        <f>IF($B76="","",IF(VLOOKUP($B76,CorridorSummarySource!$C$3:$Y$260,Corridor_Summary!V$1,FALSE)="","",VLOOKUP($B76,CorridorSummarySource!$C$3:$Y$260,Corridor_Summary!V$1,FALSE)))</f>
        <v>15</v>
      </c>
      <c r="W76" s="126">
        <f>IF($B76="","",IF(VLOOKUP($B76,CorridorSummarySource!$C$3:$Y$260,Corridor_Summary!W$1,FALSE)="","",VLOOKUP($B76,CorridorSummarySource!$C$3:$Y$260,Corridor_Summary!W$1,FALSE)))</f>
        <v>15</v>
      </c>
      <c r="X76" s="112" t="str">
        <f>IF($B76="","",IF(VLOOKUP($B76,CorridorSummarySource!$C$3:$Y$260,Corridor_Summary!X$1,FALSE)="","",VLOOKUP($B76,CorridorSummarySource!$C$3:$Y$260,Corridor_Summary!X$1,FALSE)))</f>
        <v>Very Frequent</v>
      </c>
      <c r="Z76">
        <f>IF(B76="","",VLOOKUP($B76,'Corridors Over-Under'!$A$3:$D$115,Z$1,FALSE))</f>
        <v>0</v>
      </c>
      <c r="AA76">
        <f>IF(C76="","",VLOOKUP($B76,'Corridors Over-Under'!$A$3:$D$115,AA$1,FALSE))</f>
        <v>0</v>
      </c>
      <c r="AB76">
        <f>IF(D76="","",VLOOKUP($B76,'Corridors Over-Under'!$A$3:$D$115,AB$1,FALSE))</f>
        <v>0</v>
      </c>
      <c r="AD76" s="172">
        <f>IF(F76="","",VLOOKUP(F76,'Corridor_MajorRoute&amp;RouteLookup'!$A$2:$B$113,2,FALSE))</f>
        <v>48</v>
      </c>
      <c r="AE76" s="348" t="str">
        <f>IF(IF($AD76="","",IF(VLOOKUP($AD76,'RouteDetail&amp;ReductionPrioritySr'!$B$5:$AT$779,AE$1,FALSE)="","",VLOOKUP($AD76,'RouteDetail&amp;ReductionPrioritySr'!$B$5:$AT$779,AE$1,FALSE)))=0,"",IF($AD76="","",IF(VLOOKUP($AD76,'RouteDetail&amp;ReductionPrioritySr'!$B$5:$AT$779,AE$1,FALSE)="","",VLOOKUP($AD76,'RouteDetail&amp;ReductionPrioritySr'!$B$5:$AT$779,AE$1,FALSE))))</f>
        <v>Unchanged</v>
      </c>
      <c r="AF76" s="53" t="str">
        <f>IF(IF($AD76="","",IF(VLOOKUP($AD76,'RouteDetail&amp;ReductionPrioritySr'!$B$5:$AT$779,AF$1,FALSE)="","",VLOOKUP($AD76,'RouteDetail&amp;ReductionPrioritySr'!$B$5:$AT$779,AF$1,FALSE)))=0,"",IF($AD76="","",IF(VLOOKUP($AD76,'RouteDetail&amp;ReductionPrioritySr'!$B$5:$AT$779,AF$1,FALSE)="","",VLOOKUP($AD76,'RouteDetail&amp;ReductionPrioritySr'!$B$5:$AT$779,AF$1,FALSE))))</f>
        <v/>
      </c>
      <c r="AG76" s="358" t="str">
        <f>IF(IF($AD76="","",IF(VLOOKUP($AD76,'RouteDetail&amp;ReductionPrioritySr'!$B$5:$AT$779,AG$1,FALSE)="","",VLOOKUP($AD76,'RouteDetail&amp;ReductionPrioritySr'!$B$5:$AT$779,AG$1,FALSE)))=0,"",IF($AD76="","",IF(VLOOKUP($AD76,'RouteDetail&amp;ReductionPrioritySr'!$B$5:$AT$779,AG$1,FALSE)="","",VLOOKUP($AD76,'RouteDetail&amp;ReductionPrioritySr'!$B$5:$AT$779,AG$1,FALSE))))</f>
        <v>N/A</v>
      </c>
      <c r="AH76" s="400" t="str">
        <f>IF(IF($AD76="","",IF(VLOOKUP($AD76,'RouteDetail&amp;ReductionPrioritySr'!$B$5:$AT$779,AH$1,FALSE)="","",VLOOKUP($AD76,'RouteDetail&amp;ReductionPrioritySr'!$B$5:$AT$779,AH$1,FALSE)))=0,"",IF($AD76="","",IF(VLOOKUP($AD76,'RouteDetail&amp;ReductionPrioritySr'!$B$5:$AT$779,AH$1,FALSE)="","",VLOOKUP($AD76,'RouteDetail&amp;ReductionPrioritySr'!$B$5:$AT$779,AH$1,FALSE))))</f>
        <v>Unchanged</v>
      </c>
      <c r="AI76" s="348">
        <f>IF(IF($AD76="","",IF(VLOOKUP($AD76,'RouteDetail&amp;ReductionPrioritySr'!$B$5:$AT$779,AI$1,FALSE)="","",VLOOKUP($AD76,'RouteDetail&amp;ReductionPrioritySr'!$B$5:$AT$779,AI$1,FALSE)))=0,"",IF($AD76="","",IF(VLOOKUP($AD76,'RouteDetail&amp;ReductionPrioritySr'!$B$5:$AT$779,AI$1,FALSE)="","",VLOOKUP($AD76,'RouteDetail&amp;ReductionPrioritySr'!$B$5:$AT$779,AI$1,FALSE))))</f>
        <v>10</v>
      </c>
      <c r="AJ76" s="53">
        <f>IF(IF($AD76="","",IF(VLOOKUP($AD76,'RouteDetail&amp;ReductionPrioritySr'!$B$5:$AT$779,AJ$1,FALSE)="","",VLOOKUP($AD76,'RouteDetail&amp;ReductionPrioritySr'!$B$5:$AT$779,AJ$1,FALSE)))=0,"",IF($AD76="","",IF(VLOOKUP($AD76,'RouteDetail&amp;ReductionPrioritySr'!$B$5:$AT$779,AJ$1,FALSE)="","",VLOOKUP($AD76,'RouteDetail&amp;ReductionPrioritySr'!$B$5:$AT$779,AJ$1,FALSE))))</f>
        <v>15</v>
      </c>
      <c r="AK76" s="53" t="str">
        <f>IF(IF($AD76="","",IF(VLOOKUP($AD76,'RouteDetail&amp;ReductionPrioritySr'!$B$5:$AT$779,AK$1,FALSE)="","",VLOOKUP($AD76,'RouteDetail&amp;ReductionPrioritySr'!$B$5:$AT$779,AK$1,FALSE)))=0,"",IF($AD76="","",IF(VLOOKUP($AD76,'RouteDetail&amp;ReductionPrioritySr'!$B$5:$AT$779,AK$1,FALSE)="","",VLOOKUP($AD76,'RouteDetail&amp;ReductionPrioritySr'!$B$5:$AT$779,AK$1,FALSE))))</f>
        <v>15-30</v>
      </c>
      <c r="AL76" s="53">
        <f>IF(IF($AD76="","",IF(VLOOKUP($AD76,'RouteDetail&amp;ReductionPrioritySr'!$B$5:$AT$779,AL$1,FALSE)="","",VLOOKUP($AD76,'RouteDetail&amp;ReductionPrioritySr'!$B$5:$AT$779,AL$1,FALSE)))=0,"",IF($AD76="","",IF(VLOOKUP($AD76,'RouteDetail&amp;ReductionPrioritySr'!$B$5:$AT$779,AL$1,FALSE)="","",VLOOKUP($AD76,'RouteDetail&amp;ReductionPrioritySr'!$B$5:$AT$779,AL$1,FALSE))))</f>
        <v>15</v>
      </c>
      <c r="AM76" s="53">
        <f>IF(IF($AD76="","",IF(VLOOKUP($AD76,'RouteDetail&amp;ReductionPrioritySr'!$B$5:$AT$779,AM$1,FALSE)="","",VLOOKUP($AD76,'RouteDetail&amp;ReductionPrioritySr'!$B$5:$AT$779,AM$1,FALSE)))=0,"",IF($AD76="","",IF(VLOOKUP($AD76,'RouteDetail&amp;ReductionPrioritySr'!$B$5:$AT$779,AM$1,FALSE)="","",VLOOKUP($AD76,'RouteDetail&amp;ReductionPrioritySr'!$B$5:$AT$779,AM$1,FALSE))))</f>
        <v>30</v>
      </c>
      <c r="AN76" s="71" t="str">
        <f>IF(IF($AD76="","",IF(VLOOKUP($AD76,'RouteDetail&amp;ReductionPrioritySr'!$B$5:$AT$779,AN$1,FALSE)="","",VLOOKUP($AD76,'RouteDetail&amp;ReductionPrioritySr'!$B$5:$AT$779,AN$1,FALSE)))=0,"",IF($AD76="","",IF(VLOOKUP($AD76,'RouteDetail&amp;ReductionPrioritySr'!$B$5:$AT$779,AN$1,FALSE)="","",VLOOKUP($AD76,'RouteDetail&amp;ReductionPrioritySr'!$B$5:$AT$779,AN$1,FALSE))))</f>
        <v>Before 11:00 PM</v>
      </c>
      <c r="AO76" s="400" t="str">
        <f>IF(IF($AD76="","",IF(VLOOKUP($AD76,'RouteDetail&amp;ReductionPrioritySr'!$B$5:$AT$779,AO$1,FALSE)="","",VLOOKUP($AD76,'RouteDetail&amp;ReductionPrioritySr'!$B$5:$AT$779,AO$1,FALSE)))=0,"",IF($AD76="","",IF(VLOOKUP($AD76,'RouteDetail&amp;ReductionPrioritySr'!$B$5:$AT$779,AO$1,FALSE)="","",VLOOKUP($AD76,'RouteDetail&amp;ReductionPrioritySr'!$B$5:$AT$779,AO$1,FALSE))))</f>
        <v/>
      </c>
    </row>
    <row r="77" spans="1:41" ht="15" customHeight="1" x14ac:dyDescent="0.25">
      <c r="A77">
        <v>68</v>
      </c>
      <c r="B77" s="110">
        <f>IF(HLOOKUP($C$3,'Corridor by Jurisdiction'!$A$1:$AP$113,A77,FALSE)="","",HLOOKUP($C$3,'Corridor by Jurisdiction'!$A$1:$AP$113,A77,FALSE))</f>
        <v>67</v>
      </c>
      <c r="C77" s="56" t="str">
        <f>IF($B77="","",IF(VLOOKUP($B77,CorridorSummarySource!$C$3:$Y$260,Corridor_Summary!C$1,FALSE)="","",VLOOKUP($B77,CorridorSummarySource!$C$3:$Y$260,Corridor_Summary!C$1,FALSE)))</f>
        <v>NE Tacoma</v>
      </c>
      <c r="D77" s="53" t="str">
        <f>IF($B77="","",IF(VLOOKUP($B77,CorridorSummarySource!$C$3:$Y$260,Corridor_Summary!D$1,FALSE)="","",VLOOKUP($B77,CorridorSummarySource!$C$3:$Y$260,Corridor_Summary!D$1,FALSE)))</f>
        <v>Federal Way</v>
      </c>
      <c r="E77" s="53" t="str">
        <f>IF($B77="","",IF(VLOOKUP($B77,CorridorSummarySource!$C$3:$Y$260,Corridor_Summary!E$1,FALSE)="","",VLOOKUP($B77,CorridorSummarySource!$C$3:$Y$260,Corridor_Summary!E$1,FALSE)))</f>
        <v>SW 356th St, 9th Ave S</v>
      </c>
      <c r="F77" s="367">
        <f>IF($B77="","",IF(VLOOKUP($B77,CorridorSummarySource!$C$3:$Y$260,Corridor_Summary!F$1,FALSE)="","",VLOOKUP($B77,CorridorSummarySource!$C$3:$Y$260,Corridor_Summary!F$1,FALSE)))</f>
        <v>182</v>
      </c>
      <c r="G77" s="367">
        <f>IF($B77="","",IF(VLOOKUP($B77,CorridorSummarySource!$C$3:$Y$260,Corridor_Summary!G$1,FALSE)="","",VLOOKUP($B77,CorridorSummarySource!$C$3:$Y$260,Corridor_Summary!G$1,FALSE)))</f>
        <v>2</v>
      </c>
      <c r="H77" s="367">
        <f>IF($B77="","",IF(VLOOKUP($B77,CorridorSummarySource!$C$3:$Y$260,Corridor_Summary!H$1,FALSE)="","",VLOOKUP($B77,CorridorSummarySource!$C$3:$Y$260,Corridor_Summary!H$1,FALSE)))</f>
        <v>5</v>
      </c>
      <c r="I77" s="367">
        <f>IF($B77="","",IF(VLOOKUP($B77,CorridorSummarySource!$C$3:$Y$260,Corridor_Summary!I$1,FALSE)="","",VLOOKUP($B77,CorridorSummarySource!$C$3:$Y$260,Corridor_Summary!I$1,FALSE)))</f>
        <v>0</v>
      </c>
      <c r="J77" s="367">
        <f>IF($B77="","",IF(VLOOKUP($B77,CorridorSummarySource!$C$3:$Y$260,Corridor_Summary!J$1,FALSE)="","",VLOOKUP($B77,CorridorSummarySource!$C$3:$Y$260,Corridor_Summary!J$1,FALSE)))</f>
        <v>7</v>
      </c>
      <c r="K77" s="112" t="str">
        <f>IF($B77="","",IF(VLOOKUP($B77,CorridorSummarySource!$C$3:$Y$260,Corridor_Summary!K$1,FALSE)="","",VLOOKUP($B77,CorridorSummarySource!$C$3:$Y$260,Corridor_Summary!K$1,FALSE)))</f>
        <v/>
      </c>
      <c r="L77" t="str">
        <f>IF($B77="","",IF(VLOOKUP($B77,CorridorSummarySource!$C$3:$Y$260,Corridor_Summary!L$1,FALSE)="","",VLOOKUP($B77,CorridorSummarySource!$C$3:$Y$260,Corridor_Summary!L$1,FALSE)))</f>
        <v/>
      </c>
      <c r="M77" s="110">
        <f>IF($B77="","",IF(VLOOKUP($B77,CorridorSummarySource!$C$3:$Y$260,Corridor_Summary!M$1,FALSE)="","",VLOOKUP($B77,CorridorSummarySource!$C$3:$Y$260,Corridor_Summary!M$1,FALSE)))</f>
        <v>60</v>
      </c>
      <c r="N77" s="367">
        <f>IF($B77="","",IF(VLOOKUP($B77,CorridorSummarySource!$C$3:$Y$260,Corridor_Summary!N$1,FALSE)="","",VLOOKUP($B77,CorridorSummarySource!$C$3:$Y$260,Corridor_Summary!N$1,FALSE)))</f>
        <v>60</v>
      </c>
      <c r="O77" s="112">
        <f>IF($B77="","",IF(VLOOKUP($B77,CorridorSummarySource!$C$3:$Y$260,Corridor_Summary!O$1,FALSE)="","",VLOOKUP($B77,CorridorSummarySource!$C$3:$Y$260,Corridor_Summary!O$1,FALSE)))</f>
        <v>0</v>
      </c>
      <c r="P77" s="21" t="str">
        <f>IF($B77="","",IF(VLOOKUP($B77,CorridorSummarySource!$C$3:$Y$260,Corridor_Summary!P$1,FALSE)="","",VLOOKUP($B77,CorridorSummarySource!$C$3:$Y$260,Corridor_Summary!P$1,FALSE)))</f>
        <v/>
      </c>
      <c r="Q77" s="110">
        <f>IF($B77="","",IF(VLOOKUP($B77,CorridorSummarySource!$C$3:$Y$260,Corridor_Summary!Q$1,FALSE)="","",VLOOKUP($B77,CorridorSummarySource!$C$3:$Y$260,Corridor_Summary!Q$1,FALSE)))</f>
        <v>0</v>
      </c>
      <c r="R77" s="367">
        <f>IF($B77="","",IF(VLOOKUP($B77,CorridorSummarySource!$C$3:$Y$260,Corridor_Summary!R$1,FALSE)="","",VLOOKUP($B77,CorridorSummarySource!$C$3:$Y$260,Corridor_Summary!R$1,FALSE)))</f>
        <v>0</v>
      </c>
      <c r="S77" s="112">
        <f>IF($B77="","",IF(VLOOKUP($B77,CorridorSummarySource!$C$3:$Y$260,Corridor_Summary!S$1,FALSE)="","",VLOOKUP($B77,CorridorSummarySource!$C$3:$Y$260,Corridor_Summary!S$1,FALSE)))</f>
        <v>0</v>
      </c>
      <c r="T77" s="21" t="str">
        <f>IF($B77="","",IF(VLOOKUP($B77,CorridorSummarySource!$C$3:$Y$260,Corridor_Summary!T$1,FALSE)="","",VLOOKUP($B77,CorridorSummarySource!$C$3:$Y$260,Corridor_Summary!T$1,FALSE)))</f>
        <v/>
      </c>
      <c r="U77" s="125">
        <f>IF($B77="","",IF(VLOOKUP($B77,CorridorSummarySource!$C$3:$Y$260,Corridor_Summary!U$1,FALSE)="","",VLOOKUP($B77,CorridorSummarySource!$C$3:$Y$260,Corridor_Summary!U$1,FALSE)))</f>
        <v>60</v>
      </c>
      <c r="V77" s="126">
        <f>IF($B77="","",IF(VLOOKUP($B77,CorridorSummarySource!$C$3:$Y$260,Corridor_Summary!V$1,FALSE)="","",VLOOKUP($B77,CorridorSummarySource!$C$3:$Y$260,Corridor_Summary!V$1,FALSE)))</f>
        <v>60</v>
      </c>
      <c r="W77" s="126">
        <f>IF($B77="","",IF(VLOOKUP($B77,CorridorSummarySource!$C$3:$Y$260,Corridor_Summary!W$1,FALSE)="","",VLOOKUP($B77,CorridorSummarySource!$C$3:$Y$260,Corridor_Summary!W$1,FALSE)))</f>
        <v>0</v>
      </c>
      <c r="X77" s="112" t="str">
        <f>IF($B77="","",IF(VLOOKUP($B77,CorridorSummarySource!$C$3:$Y$260,Corridor_Summary!X$1,FALSE)="","",VLOOKUP($B77,CorridorSummarySource!$C$3:$Y$260,Corridor_Summary!X$1,FALSE)))</f>
        <v>Hourly</v>
      </c>
      <c r="Z77">
        <f>IF(B77="","",VLOOKUP($B77,'Corridors Over-Under'!$A$3:$D$115,Z$1,FALSE))</f>
        <v>2</v>
      </c>
      <c r="AA77">
        <f>IF(C77="","",VLOOKUP($B77,'Corridors Over-Under'!$A$3:$D$115,AA$1,FALSE))</f>
        <v>0</v>
      </c>
      <c r="AB77">
        <f>IF(D77="","",VLOOKUP($B77,'Corridors Over-Under'!$A$3:$D$115,AB$1,FALSE))</f>
        <v>0</v>
      </c>
      <c r="AD77" s="172">
        <f>IF(F77="","",VLOOKUP(F77,'Corridor_MajorRoute&amp;RouteLookup'!$A$2:$B$113,2,FALSE))</f>
        <v>182</v>
      </c>
      <c r="AE77" s="348" t="str">
        <f>IF(IF($AD77="","",IF(VLOOKUP($AD77,'RouteDetail&amp;ReductionPrioritySr'!$B$5:$AT$779,AE$1,FALSE)="","",VLOOKUP($AD77,'RouteDetail&amp;ReductionPrioritySr'!$B$5:$AT$779,AE$1,FALSE)))=0,"",IF($AD77="","",IF(VLOOKUP($AD77,'RouteDetail&amp;ReductionPrioritySr'!$B$5:$AT$779,AE$1,FALSE)="","",VLOOKUP($AD77,'RouteDetail&amp;ReductionPrioritySr'!$B$5:$AT$779,AE$1,FALSE))))</f>
        <v>Revised</v>
      </c>
      <c r="AF77" s="53" t="str">
        <f>IF(IF($AD77="","",IF(VLOOKUP($AD77,'RouteDetail&amp;ReductionPrioritySr'!$B$5:$AT$779,AF$1,FALSE)="","",VLOOKUP($AD77,'RouteDetail&amp;ReductionPrioritySr'!$B$5:$AT$779,AF$1,FALSE)))=0,"",IF($AD77="","",IF(VLOOKUP($AD77,'RouteDetail&amp;ReductionPrioritySr'!$B$5:$AT$779,AF$1,FALSE)="","",VLOOKUP($AD77,'RouteDetail&amp;ReductionPrioritySr'!$B$5:$AT$779,AF$1,FALSE))))</f>
        <v>Low performing</v>
      </c>
      <c r="AG77" s="358">
        <f>IF(IF($AD77="","",IF(VLOOKUP($AD77,'RouteDetail&amp;ReductionPrioritySr'!$B$5:$AT$779,AG$1,FALSE)="","",VLOOKUP($AD77,'RouteDetail&amp;ReductionPrioritySr'!$B$5:$AT$779,AG$1,FALSE)))=0,"",IF($AD77="","",IF(VLOOKUP($AD77,'RouteDetail&amp;ReductionPrioritySr'!$B$5:$AT$779,AG$1,FALSE)="","",VLOOKUP($AD77,'RouteDetail&amp;ReductionPrioritySr'!$B$5:$AT$779,AG$1,FALSE))))</f>
        <v>42248</v>
      </c>
      <c r="AH77" s="400" t="str">
        <f>IF(IF($AD77="","",IF(VLOOKUP($AD77,'RouteDetail&amp;ReductionPrioritySr'!$B$5:$AT$779,AH$1,FALSE)="","",VLOOKUP($AD77,'RouteDetail&amp;ReductionPrioritySr'!$B$5:$AT$779,AH$1,FALSE)))=0,"",IF($AD77="","",IF(VLOOKUP($AD77,'RouteDetail&amp;ReductionPrioritySr'!$B$5:$AT$779,AH$1,FALSE)="","",VLOOKUP($AD77,'RouteDetail&amp;ReductionPrioritySr'!$B$5:$AT$779,AH$1,FALSE))))</f>
        <v>Operate service less often during commute hours.</v>
      </c>
      <c r="AI77" s="348">
        <f>IF(IF($AD77="","",IF(VLOOKUP($AD77,'RouteDetail&amp;ReductionPrioritySr'!$B$5:$AT$779,AI$1,FALSE)="","",VLOOKUP($AD77,'RouteDetail&amp;ReductionPrioritySr'!$B$5:$AT$779,AI$1,FALSE)))=0,"",IF($AD77="","",IF(VLOOKUP($AD77,'RouteDetail&amp;ReductionPrioritySr'!$B$5:$AT$779,AI$1,FALSE)="","",VLOOKUP($AD77,'RouteDetail&amp;ReductionPrioritySr'!$B$5:$AT$779,AI$1,FALSE))))</f>
        <v>60</v>
      </c>
      <c r="AJ77" s="53">
        <f>IF(IF($AD77="","",IF(VLOOKUP($AD77,'RouteDetail&amp;ReductionPrioritySr'!$B$5:$AT$779,AJ$1,FALSE)="","",VLOOKUP($AD77,'RouteDetail&amp;ReductionPrioritySr'!$B$5:$AT$779,AJ$1,FALSE)))=0,"",IF($AD77="","",IF(VLOOKUP($AD77,'RouteDetail&amp;ReductionPrioritySr'!$B$5:$AT$779,AJ$1,FALSE)="","",VLOOKUP($AD77,'RouteDetail&amp;ReductionPrioritySr'!$B$5:$AT$779,AJ$1,FALSE))))</f>
        <v>60</v>
      </c>
      <c r="AK77" s="53" t="str">
        <f>IF(IF($AD77="","",IF(VLOOKUP($AD77,'RouteDetail&amp;ReductionPrioritySr'!$B$5:$AT$779,AK$1,FALSE)="","",VLOOKUP($AD77,'RouteDetail&amp;ReductionPrioritySr'!$B$5:$AT$779,AK$1,FALSE)))=0,"",IF($AD77="","",IF(VLOOKUP($AD77,'RouteDetail&amp;ReductionPrioritySr'!$B$5:$AT$779,AK$1,FALSE)="","",VLOOKUP($AD77,'RouteDetail&amp;ReductionPrioritySr'!$B$5:$AT$779,AK$1,FALSE))))</f>
        <v/>
      </c>
      <c r="AL77" s="53">
        <f>IF(IF($AD77="","",IF(VLOOKUP($AD77,'RouteDetail&amp;ReductionPrioritySr'!$B$5:$AT$779,AL$1,FALSE)="","",VLOOKUP($AD77,'RouteDetail&amp;ReductionPrioritySr'!$B$5:$AT$779,AL$1,FALSE)))=0,"",IF($AD77="","",IF(VLOOKUP($AD77,'RouteDetail&amp;ReductionPrioritySr'!$B$5:$AT$779,AL$1,FALSE)="","",VLOOKUP($AD77,'RouteDetail&amp;ReductionPrioritySr'!$B$5:$AT$779,AL$1,FALSE))))</f>
        <v>60</v>
      </c>
      <c r="AM77" s="53">
        <f>IF(IF($AD77="","",IF(VLOOKUP($AD77,'RouteDetail&amp;ReductionPrioritySr'!$B$5:$AT$779,AM$1,FALSE)="","",VLOOKUP($AD77,'RouteDetail&amp;ReductionPrioritySr'!$B$5:$AT$779,AM$1,FALSE)))=0,"",IF($AD77="","",IF(VLOOKUP($AD77,'RouteDetail&amp;ReductionPrioritySr'!$B$5:$AT$779,AM$1,FALSE)="","",VLOOKUP($AD77,'RouteDetail&amp;ReductionPrioritySr'!$B$5:$AT$779,AM$1,FALSE))))</f>
        <v>60</v>
      </c>
      <c r="AN77" s="71" t="str">
        <f>IF(IF($AD77="","",IF(VLOOKUP($AD77,'RouteDetail&amp;ReductionPrioritySr'!$B$5:$AT$779,AN$1,FALSE)="","",VLOOKUP($AD77,'RouteDetail&amp;ReductionPrioritySr'!$B$5:$AT$779,AN$1,FALSE)))=0,"",IF($AD77="","",IF(VLOOKUP($AD77,'RouteDetail&amp;ReductionPrioritySr'!$B$5:$AT$779,AN$1,FALSE)="","",VLOOKUP($AD77,'RouteDetail&amp;ReductionPrioritySr'!$B$5:$AT$779,AN$1,FALSE))))</f>
        <v>Before 8:00 PM</v>
      </c>
      <c r="AO77" s="400" t="str">
        <f>IF(IF($AD77="","",IF(VLOOKUP($AD77,'RouteDetail&amp;ReductionPrioritySr'!$B$5:$AT$779,AO$1,FALSE)="","",VLOOKUP($AD77,'RouteDetail&amp;ReductionPrioritySr'!$B$5:$AT$779,AO$1,FALSE)))=0,"",IF($AD77="","",IF(VLOOKUP($AD77,'RouteDetail&amp;ReductionPrioritySr'!$B$5:$AT$779,AO$1,FALSE)="","",VLOOKUP($AD77,'RouteDetail&amp;ReductionPrioritySr'!$B$5:$AT$779,AO$1,FALSE))))</f>
        <v/>
      </c>
    </row>
    <row r="78" spans="1:41" ht="15" customHeight="1" x14ac:dyDescent="0.25">
      <c r="A78">
        <v>69</v>
      </c>
      <c r="B78" s="110">
        <f>IF(HLOOKUP($C$3,'Corridor by Jurisdiction'!$A$1:$AP$113,A78,FALSE)="","",HLOOKUP($C$3,'Corridor by Jurisdiction'!$A$1:$AP$113,A78,FALSE))</f>
        <v>68</v>
      </c>
      <c r="C78" s="56" t="str">
        <f>IF($B78="","",IF(VLOOKUP($B78,CorridorSummarySource!$C$3:$Y$260,Corridor_Summary!C$1,FALSE)="","",VLOOKUP($B78,CorridorSummarySource!$C$3:$Y$260,Corridor_Summary!C$1,FALSE)))</f>
        <v>Northgate</v>
      </c>
      <c r="D78" s="53" t="str">
        <f>IF($B78="","",IF(VLOOKUP($B78,CorridorSummarySource!$C$3:$Y$260,Corridor_Summary!D$1,FALSE)="","",VLOOKUP($B78,CorridorSummarySource!$C$3:$Y$260,Corridor_Summary!D$1,FALSE)))</f>
        <v>U. District</v>
      </c>
      <c r="E78" s="53" t="str">
        <f>IF($B78="","",IF(VLOOKUP($B78,CorridorSummarySource!$C$3:$Y$260,Corridor_Summary!E$1,FALSE)="","",VLOOKUP($B78,CorridorSummarySource!$C$3:$Y$260,Corridor_Summary!E$1,FALSE)))</f>
        <v>Roosevelt</v>
      </c>
      <c r="F78" s="367" t="str">
        <f>IF($B78="","",IF(VLOOKUP($B78,CorridorSummarySource!$C$3:$Y$260,Corridor_Summary!F$1,FALSE)="","",VLOOKUP($B78,CorridorSummarySource!$C$3:$Y$260,Corridor_Summary!F$1,FALSE)))</f>
        <v>66EX</v>
      </c>
      <c r="G78" s="367">
        <f>IF($B78="","",IF(VLOOKUP($B78,CorridorSummarySource!$C$3:$Y$260,Corridor_Summary!G$1,FALSE)="","",VLOOKUP($B78,CorridorSummarySource!$C$3:$Y$260,Corridor_Summary!G$1,FALSE)))</f>
        <v>12</v>
      </c>
      <c r="H78" s="367">
        <f>IF($B78="","",IF(VLOOKUP($B78,CorridorSummarySource!$C$3:$Y$260,Corridor_Summary!H$1,FALSE)="","",VLOOKUP($B78,CorridorSummarySource!$C$3:$Y$260,Corridor_Summary!H$1,FALSE)))</f>
        <v>0</v>
      </c>
      <c r="I78" s="367">
        <f>IF($B78="","",IF(VLOOKUP($B78,CorridorSummarySource!$C$3:$Y$260,Corridor_Summary!I$1,FALSE)="","",VLOOKUP($B78,CorridorSummarySource!$C$3:$Y$260,Corridor_Summary!I$1,FALSE)))</f>
        <v>10</v>
      </c>
      <c r="J78" s="367">
        <f>IF($B78="","",IF(VLOOKUP($B78,CorridorSummarySource!$C$3:$Y$260,Corridor_Summary!J$1,FALSE)="","",VLOOKUP($B78,CorridorSummarySource!$C$3:$Y$260,Corridor_Summary!J$1,FALSE)))</f>
        <v>22</v>
      </c>
      <c r="K78" s="112" t="str">
        <f>IF($B78="","",IF(VLOOKUP($B78,CorridorSummarySource!$C$3:$Y$260,Corridor_Summary!K$1,FALSE)="","",VLOOKUP($B78,CorridorSummarySource!$C$3:$Y$260,Corridor_Summary!K$1,FALSE)))</f>
        <v/>
      </c>
      <c r="L78" t="str">
        <f>IF($B78="","",IF(VLOOKUP($B78,CorridorSummarySource!$C$3:$Y$260,Corridor_Summary!L$1,FALSE)="","",VLOOKUP($B78,CorridorSummarySource!$C$3:$Y$260,Corridor_Summary!L$1,FALSE)))</f>
        <v/>
      </c>
      <c r="M78" s="110">
        <f>IF($B78="","",IF(VLOOKUP($B78,CorridorSummarySource!$C$3:$Y$260,Corridor_Summary!M$1,FALSE)="","",VLOOKUP($B78,CorridorSummarySource!$C$3:$Y$260,Corridor_Summary!M$1,FALSE)))</f>
        <v>15</v>
      </c>
      <c r="N78" s="367">
        <f>IF($B78="","",IF(VLOOKUP($B78,CorridorSummarySource!$C$3:$Y$260,Corridor_Summary!N$1,FALSE)="","",VLOOKUP($B78,CorridorSummarySource!$C$3:$Y$260,Corridor_Summary!N$1,FALSE)))</f>
        <v>30</v>
      </c>
      <c r="O78" s="112">
        <f>IF($B78="","",IF(VLOOKUP($B78,CorridorSummarySource!$C$3:$Y$260,Corridor_Summary!O$1,FALSE)="","",VLOOKUP($B78,CorridorSummarySource!$C$3:$Y$260,Corridor_Summary!O$1,FALSE)))</f>
        <v>30</v>
      </c>
      <c r="P78" s="21" t="str">
        <f>IF($B78="","",IF(VLOOKUP($B78,CorridorSummarySource!$C$3:$Y$260,Corridor_Summary!P$1,FALSE)="","",VLOOKUP($B78,CorridorSummarySource!$C$3:$Y$260,Corridor_Summary!P$1,FALSE)))</f>
        <v/>
      </c>
      <c r="Q78" s="110">
        <f>IF($B78="","",IF(VLOOKUP($B78,CorridorSummarySource!$C$3:$Y$260,Corridor_Summary!Q$1,FALSE)="","",VLOOKUP($B78,CorridorSummarySource!$C$3:$Y$260,Corridor_Summary!Q$1,FALSE)))</f>
        <v>2</v>
      </c>
      <c r="R78" s="367">
        <f>IF($B78="","",IF(VLOOKUP($B78,CorridorSummarySource!$C$3:$Y$260,Corridor_Summary!R$1,FALSE)="","",VLOOKUP($B78,CorridorSummarySource!$C$3:$Y$260,Corridor_Summary!R$1,FALSE)))</f>
        <v>2</v>
      </c>
      <c r="S78" s="112">
        <f>IF($B78="","",IF(VLOOKUP($B78,CorridorSummarySource!$C$3:$Y$260,Corridor_Summary!S$1,FALSE)="","",VLOOKUP($B78,CorridorSummarySource!$C$3:$Y$260,Corridor_Summary!S$1,FALSE)))</f>
        <v>0</v>
      </c>
      <c r="T78" s="21" t="str">
        <f>IF($B78="","",IF(VLOOKUP($B78,CorridorSummarySource!$C$3:$Y$260,Corridor_Summary!T$1,FALSE)="","",VLOOKUP($B78,CorridorSummarySource!$C$3:$Y$260,Corridor_Summary!T$1,FALSE)))</f>
        <v/>
      </c>
      <c r="U78" s="125" t="str">
        <f>IF($B78="","",IF(VLOOKUP($B78,CorridorSummarySource!$C$3:$Y$260,Corridor_Summary!U$1,FALSE)="","",VLOOKUP($B78,CorridorSummarySource!$C$3:$Y$260,Corridor_Summary!U$1,FALSE)))</f>
        <v>&lt; 15</v>
      </c>
      <c r="V78" s="126" t="str">
        <f>IF($B78="","",IF(VLOOKUP($B78,CorridorSummarySource!$C$3:$Y$260,Corridor_Summary!V$1,FALSE)="","",VLOOKUP($B78,CorridorSummarySource!$C$3:$Y$260,Corridor_Summary!V$1,FALSE)))</f>
        <v>&lt; 15</v>
      </c>
      <c r="W78" s="126">
        <f>IF($B78="","",IF(VLOOKUP($B78,CorridorSummarySource!$C$3:$Y$260,Corridor_Summary!W$1,FALSE)="","",VLOOKUP($B78,CorridorSummarySource!$C$3:$Y$260,Corridor_Summary!W$1,FALSE)))</f>
        <v>30</v>
      </c>
      <c r="X78" s="112" t="str">
        <f>IF($B78="","",IF(VLOOKUP($B78,CorridorSummarySource!$C$3:$Y$260,Corridor_Summary!X$1,FALSE)="","",VLOOKUP($B78,CorridorSummarySource!$C$3:$Y$260,Corridor_Summary!X$1,FALSE)))</f>
        <v>Very Frequent</v>
      </c>
      <c r="Z78">
        <f>IF(B78="","",VLOOKUP($B78,'Corridors Over-Under'!$A$3:$D$115,Z$1,FALSE))</f>
        <v>0</v>
      </c>
      <c r="AA78">
        <f>IF(C78="","",VLOOKUP($B78,'Corridors Over-Under'!$A$3:$D$115,AA$1,FALSE))</f>
        <v>-1</v>
      </c>
      <c r="AB78">
        <f>IF(D78="","",VLOOKUP($B78,'Corridors Over-Under'!$A$3:$D$115,AB$1,FALSE))</f>
        <v>0</v>
      </c>
      <c r="AD78" s="172" t="str">
        <f>IF(F78="","",VLOOKUP(F78,'Corridor_MajorRoute&amp;RouteLookup'!$A$2:$B$113,2,FALSE))</f>
        <v>66EX</v>
      </c>
      <c r="AE78" s="348" t="str">
        <f>IF(IF($AD78="","",IF(VLOOKUP($AD78,'RouteDetail&amp;ReductionPrioritySr'!$B$5:$AT$779,AE$1,FALSE)="","",VLOOKUP($AD78,'RouteDetail&amp;ReductionPrioritySr'!$B$5:$AT$779,AE$1,FALSE)))=0,"",IF($AD78="","",IF(VLOOKUP($AD78,'RouteDetail&amp;ReductionPrioritySr'!$B$5:$AT$779,AE$1,FALSE)="","",VLOOKUP($AD78,'RouteDetail&amp;ReductionPrioritySr'!$B$5:$AT$779,AE$1,FALSE))))</f>
        <v>Deleted</v>
      </c>
      <c r="AF78" s="53" t="str">
        <f>IF(IF($AD78="","",IF(VLOOKUP($AD78,'RouteDetail&amp;ReductionPrioritySr'!$B$5:$AT$779,AF$1,FALSE)="","",VLOOKUP($AD78,'RouteDetail&amp;ReductionPrioritySr'!$B$5:$AT$779,AF$1,FALSE)))=0,"",IF($AD78="","",IF(VLOOKUP($AD78,'RouteDetail&amp;ReductionPrioritySr'!$B$5:$AT$779,AF$1,FALSE)="","",VLOOKUP($AD78,'RouteDetail&amp;ReductionPrioritySr'!$B$5:$AT$779,AF$1,FALSE))))</f>
        <v>Restructure</v>
      </c>
      <c r="AG78" s="358">
        <f>IF(IF($AD78="","",IF(VLOOKUP($AD78,'RouteDetail&amp;ReductionPrioritySr'!$B$5:$AT$779,AG$1,FALSE)="","",VLOOKUP($AD78,'RouteDetail&amp;ReductionPrioritySr'!$B$5:$AT$779,AG$1,FALSE)))=0,"",IF($AD78="","",IF(VLOOKUP($AD78,'RouteDetail&amp;ReductionPrioritySr'!$B$5:$AT$779,AG$1,FALSE)="","",VLOOKUP($AD78,'RouteDetail&amp;ReductionPrioritySr'!$B$5:$AT$779,AG$1,FALSE))))</f>
        <v>42156</v>
      </c>
      <c r="AH78" s="400" t="str">
        <f>IF(IF($AD78="","",IF(VLOOKUP($AD78,'RouteDetail&amp;ReductionPrioritySr'!$B$5:$AT$779,AH$1,FALSE)="","",VLOOKUP($AD78,'RouteDetail&amp;ReductionPrioritySr'!$B$5:$AT$779,AH$1,FALSE)))=0,"",IF($AD78="","",IF(VLOOKUP($AD78,'RouteDetail&amp;ReductionPrioritySr'!$B$5:$AT$779,AH$1,FALSE)="","",VLOOKUP($AD78,'RouteDetail&amp;ReductionPrioritySr'!$B$5:$AT$779,AH$1,FALSE))))</f>
        <v>Delete</v>
      </c>
      <c r="AI78" s="348" t="str">
        <f>IF(IF($AD78="","",IF(VLOOKUP($AD78,'RouteDetail&amp;ReductionPrioritySr'!$B$5:$AT$779,AI$1,FALSE)="","",VLOOKUP($AD78,'RouteDetail&amp;ReductionPrioritySr'!$B$5:$AT$779,AI$1,FALSE)))=0,"",IF($AD78="","",IF(VLOOKUP($AD78,'RouteDetail&amp;ReductionPrioritySr'!$B$5:$AT$779,AI$1,FALSE)="","",VLOOKUP($AD78,'RouteDetail&amp;ReductionPrioritySr'!$B$5:$AT$779,AI$1,FALSE))))</f>
        <v/>
      </c>
      <c r="AJ78" s="53" t="str">
        <f>IF(IF($AD78="","",IF(VLOOKUP($AD78,'RouteDetail&amp;ReductionPrioritySr'!$B$5:$AT$779,AJ$1,FALSE)="","",VLOOKUP($AD78,'RouteDetail&amp;ReductionPrioritySr'!$B$5:$AT$779,AJ$1,FALSE)))=0,"",IF($AD78="","",IF(VLOOKUP($AD78,'RouteDetail&amp;ReductionPrioritySr'!$B$5:$AT$779,AJ$1,FALSE)="","",VLOOKUP($AD78,'RouteDetail&amp;ReductionPrioritySr'!$B$5:$AT$779,AJ$1,FALSE))))</f>
        <v/>
      </c>
      <c r="AK78" s="53" t="str">
        <f>IF(IF($AD78="","",IF(VLOOKUP($AD78,'RouteDetail&amp;ReductionPrioritySr'!$B$5:$AT$779,AK$1,FALSE)="","",VLOOKUP($AD78,'RouteDetail&amp;ReductionPrioritySr'!$B$5:$AT$779,AK$1,FALSE)))=0,"",IF($AD78="","",IF(VLOOKUP($AD78,'RouteDetail&amp;ReductionPrioritySr'!$B$5:$AT$779,AK$1,FALSE)="","",VLOOKUP($AD78,'RouteDetail&amp;ReductionPrioritySr'!$B$5:$AT$779,AK$1,FALSE))))</f>
        <v/>
      </c>
      <c r="AL78" s="53" t="str">
        <f>IF(IF($AD78="","",IF(VLOOKUP($AD78,'RouteDetail&amp;ReductionPrioritySr'!$B$5:$AT$779,AL$1,FALSE)="","",VLOOKUP($AD78,'RouteDetail&amp;ReductionPrioritySr'!$B$5:$AT$779,AL$1,FALSE)))=0,"",IF($AD78="","",IF(VLOOKUP($AD78,'RouteDetail&amp;ReductionPrioritySr'!$B$5:$AT$779,AL$1,FALSE)="","",VLOOKUP($AD78,'RouteDetail&amp;ReductionPrioritySr'!$B$5:$AT$779,AL$1,FALSE))))</f>
        <v/>
      </c>
      <c r="AM78" s="53" t="str">
        <f>IF(IF($AD78="","",IF(VLOOKUP($AD78,'RouteDetail&amp;ReductionPrioritySr'!$B$5:$AT$779,AM$1,FALSE)="","",VLOOKUP($AD78,'RouteDetail&amp;ReductionPrioritySr'!$B$5:$AT$779,AM$1,FALSE)))=0,"",IF($AD78="","",IF(VLOOKUP($AD78,'RouteDetail&amp;ReductionPrioritySr'!$B$5:$AT$779,AM$1,FALSE)="","",VLOOKUP($AD78,'RouteDetail&amp;ReductionPrioritySr'!$B$5:$AT$779,AM$1,FALSE))))</f>
        <v/>
      </c>
      <c r="AN78" s="71" t="str">
        <f>IF(IF($AD78="","",IF(VLOOKUP($AD78,'RouteDetail&amp;ReductionPrioritySr'!$B$5:$AT$779,AN$1,FALSE)="","",VLOOKUP($AD78,'RouteDetail&amp;ReductionPrioritySr'!$B$5:$AT$779,AN$1,FALSE)))=0,"",IF($AD78="","",IF(VLOOKUP($AD78,'RouteDetail&amp;ReductionPrioritySr'!$B$5:$AT$779,AN$1,FALSE)="","",VLOOKUP($AD78,'RouteDetail&amp;ReductionPrioritySr'!$B$5:$AT$779,AN$1,FALSE))))</f>
        <v/>
      </c>
      <c r="AO78" s="400" t="str">
        <f>IF(IF($AD78="","",IF(VLOOKUP($AD78,'RouteDetail&amp;ReductionPrioritySr'!$B$5:$AT$779,AO$1,FALSE)="","",VLOOKUP($AD78,'RouteDetail&amp;ReductionPrioritySr'!$B$5:$AT$779,AO$1,FALSE)))=0,"",IF($AD78="","",IF(VLOOKUP($AD78,'RouteDetail&amp;ReductionPrioritySr'!$B$5:$AT$779,AO$1,FALSE)="","",VLOOKUP($AD78,'RouteDetail&amp;ReductionPrioritySr'!$B$5:$AT$779,AO$1,FALSE))))</f>
        <v>Use revised routes 70 or 73.</v>
      </c>
    </row>
    <row r="79" spans="1:41" ht="15" customHeight="1" x14ac:dyDescent="0.25">
      <c r="A79">
        <v>70</v>
      </c>
      <c r="B79" s="110">
        <f>IF(HLOOKUP($C$3,'Corridor by Jurisdiction'!$A$1:$AP$113,A79,FALSE)="","",HLOOKUP($C$3,'Corridor by Jurisdiction'!$A$1:$AP$113,A79,FALSE))</f>
        <v>69</v>
      </c>
      <c r="C79" s="56" t="str">
        <f>IF($B79="","",IF(VLOOKUP($B79,CorridorSummarySource!$C$3:$Y$260,Corridor_Summary!C$1,FALSE)="","",VLOOKUP($B79,CorridorSummarySource!$C$3:$Y$260,Corridor_Summary!C$1,FALSE)))</f>
        <v>Northgate</v>
      </c>
      <c r="D79" s="53" t="str">
        <f>IF($B79="","",IF(VLOOKUP($B79,CorridorSummarySource!$C$3:$Y$260,Corridor_Summary!D$1,FALSE)="","",VLOOKUP($B79,CorridorSummarySource!$C$3:$Y$260,Corridor_Summary!D$1,FALSE)))</f>
        <v>Seattle CBD</v>
      </c>
      <c r="E79" s="53" t="str">
        <f>IF($B79="","",IF(VLOOKUP($B79,CorridorSummarySource!$C$3:$Y$260,Corridor_Summary!E$1,FALSE)="","",VLOOKUP($B79,CorridorSummarySource!$C$3:$Y$260,Corridor_Summary!E$1,FALSE)))</f>
        <v>Green Lake, Wallingford</v>
      </c>
      <c r="F79" s="367">
        <f>IF($B79="","",IF(VLOOKUP($B79,CorridorSummarySource!$C$3:$Y$260,Corridor_Summary!F$1,FALSE)="","",VLOOKUP($B79,CorridorSummarySource!$C$3:$Y$260,Corridor_Summary!F$1,FALSE)))</f>
        <v>16</v>
      </c>
      <c r="G79" s="367">
        <f>IF($B79="","",IF(VLOOKUP($B79,CorridorSummarySource!$C$3:$Y$260,Corridor_Summary!G$1,FALSE)="","",VLOOKUP($B79,CorridorSummarySource!$C$3:$Y$260,Corridor_Summary!G$1,FALSE)))</f>
        <v>16</v>
      </c>
      <c r="H79" s="367">
        <f>IF($B79="","",IF(VLOOKUP($B79,CorridorSummarySource!$C$3:$Y$260,Corridor_Summary!H$1,FALSE)="","",VLOOKUP($B79,CorridorSummarySource!$C$3:$Y$260,Corridor_Summary!H$1,FALSE)))</f>
        <v>5</v>
      </c>
      <c r="I79" s="367">
        <f>IF($B79="","",IF(VLOOKUP($B79,CorridorSummarySource!$C$3:$Y$260,Corridor_Summary!I$1,FALSE)="","",VLOOKUP($B79,CorridorSummarySource!$C$3:$Y$260,Corridor_Summary!I$1,FALSE)))</f>
        <v>10</v>
      </c>
      <c r="J79" s="367">
        <f>IF($B79="","",IF(VLOOKUP($B79,CorridorSummarySource!$C$3:$Y$260,Corridor_Summary!J$1,FALSE)="","",VLOOKUP($B79,CorridorSummarySource!$C$3:$Y$260,Corridor_Summary!J$1,FALSE)))</f>
        <v>31</v>
      </c>
      <c r="K79" s="112" t="str">
        <f>IF($B79="","",IF(VLOOKUP($B79,CorridorSummarySource!$C$3:$Y$260,Corridor_Summary!K$1,FALSE)="","",VLOOKUP($B79,CorridorSummarySource!$C$3:$Y$260,Corridor_Summary!K$1,FALSE)))</f>
        <v/>
      </c>
      <c r="L79" t="str">
        <f>IF($B79="","",IF(VLOOKUP($B79,CorridorSummarySource!$C$3:$Y$260,Corridor_Summary!L$1,FALSE)="","",VLOOKUP($B79,CorridorSummarySource!$C$3:$Y$260,Corridor_Summary!L$1,FALSE)))</f>
        <v/>
      </c>
      <c r="M79" s="110">
        <f>IF($B79="","",IF(VLOOKUP($B79,CorridorSummarySource!$C$3:$Y$260,Corridor_Summary!M$1,FALSE)="","",VLOOKUP($B79,CorridorSummarySource!$C$3:$Y$260,Corridor_Summary!M$1,FALSE)))</f>
        <v>15</v>
      </c>
      <c r="N79" s="367">
        <f>IF($B79="","",IF(VLOOKUP($B79,CorridorSummarySource!$C$3:$Y$260,Corridor_Summary!N$1,FALSE)="","",VLOOKUP($B79,CorridorSummarySource!$C$3:$Y$260,Corridor_Summary!N$1,FALSE)))</f>
        <v>15</v>
      </c>
      <c r="O79" s="112">
        <f>IF($B79="","",IF(VLOOKUP($B79,CorridorSummarySource!$C$3:$Y$260,Corridor_Summary!O$1,FALSE)="","",VLOOKUP($B79,CorridorSummarySource!$C$3:$Y$260,Corridor_Summary!O$1,FALSE)))</f>
        <v>30</v>
      </c>
      <c r="P79" s="21" t="str">
        <f>IF($B79="","",IF(VLOOKUP($B79,CorridorSummarySource!$C$3:$Y$260,Corridor_Summary!P$1,FALSE)="","",VLOOKUP($B79,CorridorSummarySource!$C$3:$Y$260,Corridor_Summary!P$1,FALSE)))</f>
        <v/>
      </c>
      <c r="Q79" s="110">
        <f>IF($B79="","",IF(VLOOKUP($B79,CorridorSummarySource!$C$3:$Y$260,Corridor_Summary!Q$1,FALSE)="","",VLOOKUP($B79,CorridorSummarySource!$C$3:$Y$260,Corridor_Summary!Q$1,FALSE)))</f>
        <v>0</v>
      </c>
      <c r="R79" s="367">
        <f>IF($B79="","",IF(VLOOKUP($B79,CorridorSummarySource!$C$3:$Y$260,Corridor_Summary!R$1,FALSE)="","",VLOOKUP($B79,CorridorSummarySource!$C$3:$Y$260,Corridor_Summary!R$1,FALSE)))</f>
        <v>0</v>
      </c>
      <c r="S79" s="112">
        <f>IF($B79="","",IF(VLOOKUP($B79,CorridorSummarySource!$C$3:$Y$260,Corridor_Summary!S$1,FALSE)="","",VLOOKUP($B79,CorridorSummarySource!$C$3:$Y$260,Corridor_Summary!S$1,FALSE)))</f>
        <v>0</v>
      </c>
      <c r="T79" s="21" t="str">
        <f>IF($B79="","",IF(VLOOKUP($B79,CorridorSummarySource!$C$3:$Y$260,Corridor_Summary!T$1,FALSE)="","",VLOOKUP($B79,CorridorSummarySource!$C$3:$Y$260,Corridor_Summary!T$1,FALSE)))</f>
        <v/>
      </c>
      <c r="U79" s="125">
        <f>IF($B79="","",IF(VLOOKUP($B79,CorridorSummarySource!$C$3:$Y$260,Corridor_Summary!U$1,FALSE)="","",VLOOKUP($B79,CorridorSummarySource!$C$3:$Y$260,Corridor_Summary!U$1,FALSE)))</f>
        <v>15</v>
      </c>
      <c r="V79" s="126">
        <f>IF($B79="","",IF(VLOOKUP($B79,CorridorSummarySource!$C$3:$Y$260,Corridor_Summary!V$1,FALSE)="","",VLOOKUP($B79,CorridorSummarySource!$C$3:$Y$260,Corridor_Summary!V$1,FALSE)))</f>
        <v>15</v>
      </c>
      <c r="W79" s="126">
        <f>IF($B79="","",IF(VLOOKUP($B79,CorridorSummarySource!$C$3:$Y$260,Corridor_Summary!W$1,FALSE)="","",VLOOKUP($B79,CorridorSummarySource!$C$3:$Y$260,Corridor_Summary!W$1,FALSE)))</f>
        <v>30</v>
      </c>
      <c r="X79" s="112" t="str">
        <f>IF($B79="","",IF(VLOOKUP($B79,CorridorSummarySource!$C$3:$Y$260,Corridor_Summary!X$1,FALSE)="","",VLOOKUP($B79,CorridorSummarySource!$C$3:$Y$260,Corridor_Summary!X$1,FALSE)))</f>
        <v>Very Frequent</v>
      </c>
      <c r="Z79">
        <f>IF(B79="","",VLOOKUP($B79,'Corridors Over-Under'!$A$3:$D$115,Z$1,FALSE))</f>
        <v>-1</v>
      </c>
      <c r="AA79">
        <f>IF(C79="","",VLOOKUP($B79,'Corridors Over-Under'!$A$3:$D$115,AA$1,FALSE))</f>
        <v>-1</v>
      </c>
      <c r="AB79">
        <f>IF(D79="","",VLOOKUP($B79,'Corridors Over-Under'!$A$3:$D$115,AB$1,FALSE))</f>
        <v>0</v>
      </c>
      <c r="AD79" s="172">
        <f>IF(F79="","",VLOOKUP(F79,'Corridor_MajorRoute&amp;RouteLookup'!$A$2:$B$113,2,FALSE))</f>
        <v>16</v>
      </c>
      <c r="AE79" s="348" t="str">
        <f>IF(IF($AD79="","",IF(VLOOKUP($AD79,'RouteDetail&amp;ReductionPrioritySr'!$B$5:$AT$779,AE$1,FALSE)="","",VLOOKUP($AD79,'RouteDetail&amp;ReductionPrioritySr'!$B$5:$AT$779,AE$1,FALSE)))=0,"",IF($AD79="","",IF(VLOOKUP($AD79,'RouteDetail&amp;ReductionPrioritySr'!$B$5:$AT$779,AE$1,FALSE)="","",VLOOKUP($AD79,'RouteDetail&amp;ReductionPrioritySr'!$B$5:$AT$779,AE$1,FALSE))))</f>
        <v>Revised</v>
      </c>
      <c r="AF79" s="53" t="str">
        <f>IF(IF($AD79="","",IF(VLOOKUP($AD79,'RouteDetail&amp;ReductionPrioritySr'!$B$5:$AT$779,AF$1,FALSE)="","",VLOOKUP($AD79,'RouteDetail&amp;ReductionPrioritySr'!$B$5:$AT$779,AF$1,FALSE)))=0,"",IF($AD79="","",IF(VLOOKUP($AD79,'RouteDetail&amp;ReductionPrioritySr'!$B$5:$AT$779,AF$1,FALSE)="","",VLOOKUP($AD79,'RouteDetail&amp;ReductionPrioritySr'!$B$5:$AT$779,AF$1,FALSE))))</f>
        <v>Restructure</v>
      </c>
      <c r="AG79" s="358">
        <f>IF(IF($AD79="","",IF(VLOOKUP($AD79,'RouteDetail&amp;ReductionPrioritySr'!$B$5:$AT$779,AG$1,FALSE)="","",VLOOKUP($AD79,'RouteDetail&amp;ReductionPrioritySr'!$B$5:$AT$779,AG$1,FALSE)))=0,"",IF($AD79="","",IF(VLOOKUP($AD79,'RouteDetail&amp;ReductionPrioritySr'!$B$5:$AT$779,AG$1,FALSE)="","",VLOOKUP($AD79,'RouteDetail&amp;ReductionPrioritySr'!$B$5:$AT$779,AG$1,FALSE))))</f>
        <v>42156</v>
      </c>
      <c r="AH79" s="400" t="str">
        <f>IF(IF($AD79="","",IF(VLOOKUP($AD79,'RouteDetail&amp;ReductionPrioritySr'!$B$5:$AT$779,AH$1,FALSE)="","",VLOOKUP($AD79,'RouteDetail&amp;ReductionPrioritySr'!$B$5:$AT$779,AH$1,FALSE)))=0,"",IF($AD79="","",IF(VLOOKUP($AD79,'RouteDetail&amp;ReductionPrioritySr'!$B$5:$AT$779,AH$1,FALSE)="","",VLOOKUP($AD79,'RouteDetail&amp;ReductionPrioritySr'!$B$5:$AT$779,AH$1,FALSE))))</f>
        <v>Streamline routing to/from Northgate Transit Center by using N 92nd Street instead of NE Northgate Way.
Shift routing from Aurora Avenue N to Fremont Bridge/Dexter Avenue N since routes 26 and 28 would no longer serve the area.
Operate service more often during commute hours since routes 26 and 28 would no longer operate.
End service earlier.</v>
      </c>
      <c r="AI79" s="348">
        <f>IF(IF($AD79="","",IF(VLOOKUP($AD79,'RouteDetail&amp;ReductionPrioritySr'!$B$5:$AT$779,AI$1,FALSE)="","",VLOOKUP($AD79,'RouteDetail&amp;ReductionPrioritySr'!$B$5:$AT$779,AI$1,FALSE)))=0,"",IF($AD79="","",IF(VLOOKUP($AD79,'RouteDetail&amp;ReductionPrioritySr'!$B$5:$AT$779,AI$1,FALSE)="","",VLOOKUP($AD79,'RouteDetail&amp;ReductionPrioritySr'!$B$5:$AT$779,AI$1,FALSE))))</f>
        <v>15</v>
      </c>
      <c r="AJ79" s="53">
        <f>IF(IF($AD79="","",IF(VLOOKUP($AD79,'RouteDetail&amp;ReductionPrioritySr'!$B$5:$AT$779,AJ$1,FALSE)="","",VLOOKUP($AD79,'RouteDetail&amp;ReductionPrioritySr'!$B$5:$AT$779,AJ$1,FALSE)))=0,"",IF($AD79="","",IF(VLOOKUP($AD79,'RouteDetail&amp;ReductionPrioritySr'!$B$5:$AT$779,AJ$1,FALSE)="","",VLOOKUP($AD79,'RouteDetail&amp;ReductionPrioritySr'!$B$5:$AT$779,AJ$1,FALSE))))</f>
        <v>20</v>
      </c>
      <c r="AK79" s="53">
        <f>IF(IF($AD79="","",IF(VLOOKUP($AD79,'RouteDetail&amp;ReductionPrioritySr'!$B$5:$AT$779,AK$1,FALSE)="","",VLOOKUP($AD79,'RouteDetail&amp;ReductionPrioritySr'!$B$5:$AT$779,AK$1,FALSE)))=0,"",IF($AD79="","",IF(VLOOKUP($AD79,'RouteDetail&amp;ReductionPrioritySr'!$B$5:$AT$779,AK$1,FALSE)="","",VLOOKUP($AD79,'RouteDetail&amp;ReductionPrioritySr'!$B$5:$AT$779,AK$1,FALSE))))</f>
        <v>30</v>
      </c>
      <c r="AL79" s="53">
        <f>IF(IF($AD79="","",IF(VLOOKUP($AD79,'RouteDetail&amp;ReductionPrioritySr'!$B$5:$AT$779,AL$1,FALSE)="","",VLOOKUP($AD79,'RouteDetail&amp;ReductionPrioritySr'!$B$5:$AT$779,AL$1,FALSE)))=0,"",IF($AD79="","",IF(VLOOKUP($AD79,'RouteDetail&amp;ReductionPrioritySr'!$B$5:$AT$779,AL$1,FALSE)="","",VLOOKUP($AD79,'RouteDetail&amp;ReductionPrioritySr'!$B$5:$AT$779,AL$1,FALSE))))</f>
        <v>20</v>
      </c>
      <c r="AM79" s="53">
        <f>IF(IF($AD79="","",IF(VLOOKUP($AD79,'RouteDetail&amp;ReductionPrioritySr'!$B$5:$AT$779,AM$1,FALSE)="","",VLOOKUP($AD79,'RouteDetail&amp;ReductionPrioritySr'!$B$5:$AT$779,AM$1,FALSE)))=0,"",IF($AD79="","",IF(VLOOKUP($AD79,'RouteDetail&amp;ReductionPrioritySr'!$B$5:$AT$779,AM$1,FALSE)="","",VLOOKUP($AD79,'RouteDetail&amp;ReductionPrioritySr'!$B$5:$AT$779,AM$1,FALSE))))</f>
        <v>30</v>
      </c>
      <c r="AN79" s="71" t="str">
        <f>IF(IF($AD79="","",IF(VLOOKUP($AD79,'RouteDetail&amp;ReductionPrioritySr'!$B$5:$AT$779,AN$1,FALSE)="","",VLOOKUP($AD79,'RouteDetail&amp;ReductionPrioritySr'!$B$5:$AT$779,AN$1,FALSE)))=0,"",IF($AD79="","",IF(VLOOKUP($AD79,'RouteDetail&amp;ReductionPrioritySr'!$B$5:$AT$779,AN$1,FALSE)="","",VLOOKUP($AD79,'RouteDetail&amp;ReductionPrioritySr'!$B$5:$AT$779,AN$1,FALSE))))</f>
        <v>Before 12:00 AM</v>
      </c>
      <c r="AO79" s="400" t="str">
        <f>IF(IF($AD79="","",IF(VLOOKUP($AD79,'RouteDetail&amp;ReductionPrioritySr'!$B$5:$AT$779,AO$1,FALSE)="","",VLOOKUP($AD79,'RouteDetail&amp;ReductionPrioritySr'!$B$5:$AT$779,AO$1,FALSE)))=0,"",IF($AD79="","",IF(VLOOKUP($AD79,'RouteDetail&amp;ReductionPrioritySr'!$B$5:$AT$779,AO$1,FALSE)="","",VLOOKUP($AD79,'RouteDetail&amp;ReductionPrioritySr'!$B$5:$AT$779,AO$1,FALSE))))</f>
        <v xml:space="preserve">On College Way N and Meridian Avenue N, use routes 40, 345, or 346.
On Aurora Avenue N, use routes 5, 26 Express, 28 Express or the RapidRide E Line.
</v>
      </c>
    </row>
    <row r="80" spans="1:41" ht="15" customHeight="1" x14ac:dyDescent="0.25">
      <c r="A80">
        <v>71</v>
      </c>
      <c r="B80" s="110">
        <f>IF(HLOOKUP($C$3,'Corridor by Jurisdiction'!$A$1:$AP$113,A80,FALSE)="","",HLOOKUP($C$3,'Corridor by Jurisdiction'!$A$1:$AP$113,A80,FALSE))</f>
        <v>70</v>
      </c>
      <c r="C80" s="56" t="str">
        <f>IF($B80="","",IF(VLOOKUP($B80,CorridorSummarySource!$C$3:$Y$260,Corridor_Summary!C$1,FALSE)="","",VLOOKUP($B80,CorridorSummarySource!$C$3:$Y$260,Corridor_Summary!C$1,FALSE)))</f>
        <v>Northgate</v>
      </c>
      <c r="D80" s="53" t="str">
        <f>IF($B80="","",IF(VLOOKUP($B80,CorridorSummarySource!$C$3:$Y$260,Corridor_Summary!D$1,FALSE)="","",VLOOKUP($B80,CorridorSummarySource!$C$3:$Y$260,Corridor_Summary!D$1,FALSE)))</f>
        <v>U. District</v>
      </c>
      <c r="E80" s="53" t="str">
        <f>IF($B80="","",IF(VLOOKUP($B80,CorridorSummarySource!$C$3:$Y$260,Corridor_Summary!E$1,FALSE)="","",VLOOKUP($B80,CorridorSummarySource!$C$3:$Y$260,Corridor_Summary!E$1,FALSE)))</f>
        <v>Roosevelt Way NE, NE 75th St</v>
      </c>
      <c r="F80" s="367">
        <f>IF($B80="","",IF(VLOOKUP($B80,CorridorSummarySource!$C$3:$Y$260,Corridor_Summary!F$1,FALSE)="","",VLOOKUP($B80,CorridorSummarySource!$C$3:$Y$260,Corridor_Summary!F$1,FALSE)))</f>
        <v>68</v>
      </c>
      <c r="G80" s="367">
        <f>IF($B80="","",IF(VLOOKUP($B80,CorridorSummarySource!$C$3:$Y$260,Corridor_Summary!G$1,FALSE)="","",VLOOKUP($B80,CorridorSummarySource!$C$3:$Y$260,Corridor_Summary!G$1,FALSE)))</f>
        <v>14</v>
      </c>
      <c r="H80" s="367">
        <f>IF($B80="","",IF(VLOOKUP($B80,CorridorSummarySource!$C$3:$Y$260,Corridor_Summary!H$1,FALSE)="","",VLOOKUP($B80,CorridorSummarySource!$C$3:$Y$260,Corridor_Summary!H$1,FALSE)))</f>
        <v>5</v>
      </c>
      <c r="I80" s="367">
        <f>IF($B80="","",IF(VLOOKUP($B80,CorridorSummarySource!$C$3:$Y$260,Corridor_Summary!I$1,FALSE)="","",VLOOKUP($B80,CorridorSummarySource!$C$3:$Y$260,Corridor_Summary!I$1,FALSE)))</f>
        <v>0</v>
      </c>
      <c r="J80" s="367">
        <f>IF($B80="","",IF(VLOOKUP($B80,CorridorSummarySource!$C$3:$Y$260,Corridor_Summary!J$1,FALSE)="","",VLOOKUP($B80,CorridorSummarySource!$C$3:$Y$260,Corridor_Summary!J$1,FALSE)))</f>
        <v>19</v>
      </c>
      <c r="K80" s="112" t="str">
        <f>IF($B80="","",IF(VLOOKUP($B80,CorridorSummarySource!$C$3:$Y$260,Corridor_Summary!K$1,FALSE)="","",VLOOKUP($B80,CorridorSummarySource!$C$3:$Y$260,Corridor_Summary!K$1,FALSE)))</f>
        <v/>
      </c>
      <c r="L80" t="str">
        <f>IF($B80="","",IF(VLOOKUP($B80,CorridorSummarySource!$C$3:$Y$260,Corridor_Summary!L$1,FALSE)="","",VLOOKUP($B80,CorridorSummarySource!$C$3:$Y$260,Corridor_Summary!L$1,FALSE)))</f>
        <v/>
      </c>
      <c r="M80" s="110">
        <f>IF($B80="","",IF(VLOOKUP($B80,CorridorSummarySource!$C$3:$Y$260,Corridor_Summary!M$1,FALSE)="","",VLOOKUP($B80,CorridorSummarySource!$C$3:$Y$260,Corridor_Summary!M$1,FALSE)))</f>
        <v>15</v>
      </c>
      <c r="N80" s="367">
        <f>IF($B80="","",IF(VLOOKUP($B80,CorridorSummarySource!$C$3:$Y$260,Corridor_Summary!N$1,FALSE)="","",VLOOKUP($B80,CorridorSummarySource!$C$3:$Y$260,Corridor_Summary!N$1,FALSE)))</f>
        <v>30</v>
      </c>
      <c r="O80" s="112">
        <f>IF($B80="","",IF(VLOOKUP($B80,CorridorSummarySource!$C$3:$Y$260,Corridor_Summary!O$1,FALSE)="","",VLOOKUP($B80,CorridorSummarySource!$C$3:$Y$260,Corridor_Summary!O$1,FALSE)))</f>
        <v>30</v>
      </c>
      <c r="P80" s="21" t="str">
        <f>IF($B80="","",IF(VLOOKUP($B80,CorridorSummarySource!$C$3:$Y$260,Corridor_Summary!P$1,FALSE)="","",VLOOKUP($B80,CorridorSummarySource!$C$3:$Y$260,Corridor_Summary!P$1,FALSE)))</f>
        <v/>
      </c>
      <c r="Q80" s="110">
        <f>IF($B80="","",IF(VLOOKUP($B80,CorridorSummarySource!$C$3:$Y$260,Corridor_Summary!Q$1,FALSE)="","",VLOOKUP($B80,CorridorSummarySource!$C$3:$Y$260,Corridor_Summary!Q$1,FALSE)))</f>
        <v>0</v>
      </c>
      <c r="R80" s="367">
        <f>IF($B80="","",IF(VLOOKUP($B80,CorridorSummarySource!$C$3:$Y$260,Corridor_Summary!R$1,FALSE)="","",VLOOKUP($B80,CorridorSummarySource!$C$3:$Y$260,Corridor_Summary!R$1,FALSE)))</f>
        <v>1</v>
      </c>
      <c r="S80" s="112">
        <f>IF($B80="","",IF(VLOOKUP($B80,CorridorSummarySource!$C$3:$Y$260,Corridor_Summary!S$1,FALSE)="","",VLOOKUP($B80,CorridorSummarySource!$C$3:$Y$260,Corridor_Summary!S$1,FALSE)))</f>
        <v>0</v>
      </c>
      <c r="T80" s="21" t="str">
        <f>IF($B80="","",IF(VLOOKUP($B80,CorridorSummarySource!$C$3:$Y$260,Corridor_Summary!T$1,FALSE)="","",VLOOKUP($B80,CorridorSummarySource!$C$3:$Y$260,Corridor_Summary!T$1,FALSE)))</f>
        <v/>
      </c>
      <c r="U80" s="125">
        <f>IF($B80="","",IF(VLOOKUP($B80,CorridorSummarySource!$C$3:$Y$260,Corridor_Summary!U$1,FALSE)="","",VLOOKUP($B80,CorridorSummarySource!$C$3:$Y$260,Corridor_Summary!U$1,FALSE)))</f>
        <v>15</v>
      </c>
      <c r="V80" s="126">
        <f>IF($B80="","",IF(VLOOKUP($B80,CorridorSummarySource!$C$3:$Y$260,Corridor_Summary!V$1,FALSE)="","",VLOOKUP($B80,CorridorSummarySource!$C$3:$Y$260,Corridor_Summary!V$1,FALSE)))</f>
        <v>15</v>
      </c>
      <c r="W80" s="126">
        <f>IF($B80="","",IF(VLOOKUP($B80,CorridorSummarySource!$C$3:$Y$260,Corridor_Summary!W$1,FALSE)="","",VLOOKUP($B80,CorridorSummarySource!$C$3:$Y$260,Corridor_Summary!W$1,FALSE)))</f>
        <v>30</v>
      </c>
      <c r="X80" s="112" t="str">
        <f>IF($B80="","",IF(VLOOKUP($B80,CorridorSummarySource!$C$3:$Y$260,Corridor_Summary!X$1,FALSE)="","",VLOOKUP($B80,CorridorSummarySource!$C$3:$Y$260,Corridor_Summary!X$1,FALSE)))</f>
        <v>Very Frequent</v>
      </c>
      <c r="Z80">
        <f>IF(B80="","",VLOOKUP($B80,'Corridors Over-Under'!$A$3:$D$115,Z$1,FALSE))</f>
        <v>-1</v>
      </c>
      <c r="AA80">
        <f>IF(C80="","",VLOOKUP($B80,'Corridors Over-Under'!$A$3:$D$115,AA$1,FALSE))</f>
        <v>-1</v>
      </c>
      <c r="AB80">
        <f>IF(D80="","",VLOOKUP($B80,'Corridors Over-Under'!$A$3:$D$115,AB$1,FALSE))</f>
        <v>-3</v>
      </c>
      <c r="AD80" s="172">
        <f>IF(F80="","",VLOOKUP(F80,'Corridor_MajorRoute&amp;RouteLookup'!$A$2:$B$113,2,FALSE))</f>
        <v>68</v>
      </c>
      <c r="AE80" s="348" t="str">
        <f>IF(IF($AD80="","",IF(VLOOKUP($AD80,'RouteDetail&amp;ReductionPrioritySr'!$B$5:$AT$779,AE$1,FALSE)="","",VLOOKUP($AD80,'RouteDetail&amp;ReductionPrioritySr'!$B$5:$AT$779,AE$1,FALSE)))=0,"",IF($AD80="","",IF(VLOOKUP($AD80,'RouteDetail&amp;ReductionPrioritySr'!$B$5:$AT$779,AE$1,FALSE)="","",VLOOKUP($AD80,'RouteDetail&amp;ReductionPrioritySr'!$B$5:$AT$779,AE$1,FALSE))))</f>
        <v>Deleted</v>
      </c>
      <c r="AF80" s="53" t="str">
        <f>IF(IF($AD80="","",IF(VLOOKUP($AD80,'RouteDetail&amp;ReductionPrioritySr'!$B$5:$AT$779,AF$1,FALSE)="","",VLOOKUP($AD80,'RouteDetail&amp;ReductionPrioritySr'!$B$5:$AT$779,AF$1,FALSE)))=0,"",IF($AD80="","",IF(VLOOKUP($AD80,'RouteDetail&amp;ReductionPrioritySr'!$B$5:$AT$779,AF$1,FALSE)="","",VLOOKUP($AD80,'RouteDetail&amp;ReductionPrioritySr'!$B$5:$AT$779,AF$1,FALSE))))</f>
        <v>Restructure</v>
      </c>
      <c r="AG80" s="358">
        <f>IF(IF($AD80="","",IF(VLOOKUP($AD80,'RouteDetail&amp;ReductionPrioritySr'!$B$5:$AT$779,AG$1,FALSE)="","",VLOOKUP($AD80,'RouteDetail&amp;ReductionPrioritySr'!$B$5:$AT$779,AG$1,FALSE)))=0,"",IF($AD80="","",IF(VLOOKUP($AD80,'RouteDetail&amp;ReductionPrioritySr'!$B$5:$AT$779,AG$1,FALSE)="","",VLOOKUP($AD80,'RouteDetail&amp;ReductionPrioritySr'!$B$5:$AT$779,AG$1,FALSE))))</f>
        <v>42156</v>
      </c>
      <c r="AH80" s="400" t="str">
        <f>IF(IF($AD80="","",IF(VLOOKUP($AD80,'RouteDetail&amp;ReductionPrioritySr'!$B$5:$AT$779,AH$1,FALSE)="","",VLOOKUP($AD80,'RouteDetail&amp;ReductionPrioritySr'!$B$5:$AT$779,AH$1,FALSE)))=0,"",IF($AD80="","",IF(VLOOKUP($AD80,'RouteDetail&amp;ReductionPrioritySr'!$B$5:$AT$779,AH$1,FALSE)="","",VLOOKUP($AD80,'RouteDetail&amp;ReductionPrioritySr'!$B$5:$AT$779,AH$1,FALSE))))</f>
        <v>Delete</v>
      </c>
      <c r="AI80" s="348" t="str">
        <f>IF(IF($AD80="","",IF(VLOOKUP($AD80,'RouteDetail&amp;ReductionPrioritySr'!$B$5:$AT$779,AI$1,FALSE)="","",VLOOKUP($AD80,'RouteDetail&amp;ReductionPrioritySr'!$B$5:$AT$779,AI$1,FALSE)))=0,"",IF($AD80="","",IF(VLOOKUP($AD80,'RouteDetail&amp;ReductionPrioritySr'!$B$5:$AT$779,AI$1,FALSE)="","",VLOOKUP($AD80,'RouteDetail&amp;ReductionPrioritySr'!$B$5:$AT$779,AI$1,FALSE))))</f>
        <v/>
      </c>
      <c r="AJ80" s="53" t="str">
        <f>IF(IF($AD80="","",IF(VLOOKUP($AD80,'RouteDetail&amp;ReductionPrioritySr'!$B$5:$AT$779,AJ$1,FALSE)="","",VLOOKUP($AD80,'RouteDetail&amp;ReductionPrioritySr'!$B$5:$AT$779,AJ$1,FALSE)))=0,"",IF($AD80="","",IF(VLOOKUP($AD80,'RouteDetail&amp;ReductionPrioritySr'!$B$5:$AT$779,AJ$1,FALSE)="","",VLOOKUP($AD80,'RouteDetail&amp;ReductionPrioritySr'!$B$5:$AT$779,AJ$1,FALSE))))</f>
        <v/>
      </c>
      <c r="AK80" s="53" t="str">
        <f>IF(IF($AD80="","",IF(VLOOKUP($AD80,'RouteDetail&amp;ReductionPrioritySr'!$B$5:$AT$779,AK$1,FALSE)="","",VLOOKUP($AD80,'RouteDetail&amp;ReductionPrioritySr'!$B$5:$AT$779,AK$1,FALSE)))=0,"",IF($AD80="","",IF(VLOOKUP($AD80,'RouteDetail&amp;ReductionPrioritySr'!$B$5:$AT$779,AK$1,FALSE)="","",VLOOKUP($AD80,'RouteDetail&amp;ReductionPrioritySr'!$B$5:$AT$779,AK$1,FALSE))))</f>
        <v/>
      </c>
      <c r="AL80" s="53" t="str">
        <f>IF(IF($AD80="","",IF(VLOOKUP($AD80,'RouteDetail&amp;ReductionPrioritySr'!$B$5:$AT$779,AL$1,FALSE)="","",VLOOKUP($AD80,'RouteDetail&amp;ReductionPrioritySr'!$B$5:$AT$779,AL$1,FALSE)))=0,"",IF($AD80="","",IF(VLOOKUP($AD80,'RouteDetail&amp;ReductionPrioritySr'!$B$5:$AT$779,AL$1,FALSE)="","",VLOOKUP($AD80,'RouteDetail&amp;ReductionPrioritySr'!$B$5:$AT$779,AL$1,FALSE))))</f>
        <v/>
      </c>
      <c r="AM80" s="53" t="str">
        <f>IF(IF($AD80="","",IF(VLOOKUP($AD80,'RouteDetail&amp;ReductionPrioritySr'!$B$5:$AT$779,AM$1,FALSE)="","",VLOOKUP($AD80,'RouteDetail&amp;ReductionPrioritySr'!$B$5:$AT$779,AM$1,FALSE)))=0,"",IF($AD80="","",IF(VLOOKUP($AD80,'RouteDetail&amp;ReductionPrioritySr'!$B$5:$AT$779,AM$1,FALSE)="","",VLOOKUP($AD80,'RouteDetail&amp;ReductionPrioritySr'!$B$5:$AT$779,AM$1,FALSE))))</f>
        <v/>
      </c>
      <c r="AN80" s="71" t="str">
        <f>IF(IF($AD80="","",IF(VLOOKUP($AD80,'RouteDetail&amp;ReductionPrioritySr'!$B$5:$AT$779,AN$1,FALSE)="","",VLOOKUP($AD80,'RouteDetail&amp;ReductionPrioritySr'!$B$5:$AT$779,AN$1,FALSE)))=0,"",IF($AD80="","",IF(VLOOKUP($AD80,'RouteDetail&amp;ReductionPrioritySr'!$B$5:$AT$779,AN$1,FALSE)="","",VLOOKUP($AD80,'RouteDetail&amp;ReductionPrioritySr'!$B$5:$AT$779,AN$1,FALSE))))</f>
        <v/>
      </c>
      <c r="AO80" s="400" t="str">
        <f>IF(IF($AD80="","",IF(VLOOKUP($AD80,'RouteDetail&amp;ReductionPrioritySr'!$B$5:$AT$779,AO$1,FALSE)="","",VLOOKUP($AD80,'RouteDetail&amp;ReductionPrioritySr'!$B$5:$AT$779,AO$1,FALSE)))=0,"",IF($AD80="","",IF(VLOOKUP($AD80,'RouteDetail&amp;ReductionPrioritySr'!$B$5:$AT$779,AO$1,FALSE)="","",VLOOKUP($AD80,'RouteDetail&amp;ReductionPrioritySr'!$B$5:$AT$779,AO$1,FALSE))))</f>
        <v>Along 25th Avenue NE use revised Route 372 Express.
In Roosevelt and Maple Leaf, use revised Route 73 on Roosevelt Way NE.</v>
      </c>
    </row>
    <row r="81" spans="1:41" ht="15" customHeight="1" x14ac:dyDescent="0.25">
      <c r="A81">
        <v>72</v>
      </c>
      <c r="B81" s="110">
        <f>IF(HLOOKUP($C$3,'Corridor by Jurisdiction'!$A$1:$AP$113,A81,FALSE)="","",HLOOKUP($C$3,'Corridor by Jurisdiction'!$A$1:$AP$113,A81,FALSE))</f>
        <v>71</v>
      </c>
      <c r="C81" s="56" t="str">
        <f>IF($B81="","",IF(VLOOKUP($B81,CorridorSummarySource!$C$3:$Y$260,Corridor_Summary!C$1,FALSE)="","",VLOOKUP($B81,CorridorSummarySource!$C$3:$Y$260,Corridor_Summary!C$1,FALSE)))</f>
        <v>Othello Station</v>
      </c>
      <c r="D81" s="53" t="str">
        <f>IF($B81="","",IF(VLOOKUP($B81,CorridorSummarySource!$C$3:$Y$260,Corridor_Summary!D$1,FALSE)="","",VLOOKUP($B81,CorridorSummarySource!$C$3:$Y$260,Corridor_Summary!D$1,FALSE)))</f>
        <v>SODO</v>
      </c>
      <c r="E81" s="53" t="str">
        <f>IF($B81="","",IF(VLOOKUP($B81,CorridorSummarySource!$C$3:$Y$260,Corridor_Summary!E$1,FALSE)="","",VLOOKUP($B81,CorridorSummarySource!$C$3:$Y$260,Corridor_Summary!E$1,FALSE)))</f>
        <v>Columbia City Station</v>
      </c>
      <c r="F81" s="367">
        <f>IF($B81="","",IF(VLOOKUP($B81,CorridorSummarySource!$C$3:$Y$260,Corridor_Summary!F$1,FALSE)="","",VLOOKUP($B81,CorridorSummarySource!$C$3:$Y$260,Corridor_Summary!F$1,FALSE)))</f>
        <v>50</v>
      </c>
      <c r="G81" s="367">
        <f>IF($B81="","",IF(VLOOKUP($B81,CorridorSummarySource!$C$3:$Y$260,Corridor_Summary!G$1,FALSE)="","",VLOOKUP($B81,CorridorSummarySource!$C$3:$Y$260,Corridor_Summary!G$1,FALSE)))</f>
        <v>4</v>
      </c>
      <c r="H81" s="367">
        <f>IF($B81="","",IF(VLOOKUP($B81,CorridorSummarySource!$C$3:$Y$260,Corridor_Summary!H$1,FALSE)="","",VLOOKUP($B81,CorridorSummarySource!$C$3:$Y$260,Corridor_Summary!H$1,FALSE)))</f>
        <v>10</v>
      </c>
      <c r="I81" s="367">
        <f>IF($B81="","",IF(VLOOKUP($B81,CorridorSummarySource!$C$3:$Y$260,Corridor_Summary!I$1,FALSE)="","",VLOOKUP($B81,CorridorSummarySource!$C$3:$Y$260,Corridor_Summary!I$1,FALSE)))</f>
        <v>0</v>
      </c>
      <c r="J81" s="367">
        <f>IF($B81="","",IF(VLOOKUP($B81,CorridorSummarySource!$C$3:$Y$260,Corridor_Summary!J$1,FALSE)="","",VLOOKUP($B81,CorridorSummarySource!$C$3:$Y$260,Corridor_Summary!J$1,FALSE)))</f>
        <v>14</v>
      </c>
      <c r="K81" s="112" t="str">
        <f>IF($B81="","",IF(VLOOKUP($B81,CorridorSummarySource!$C$3:$Y$260,Corridor_Summary!K$1,FALSE)="","",VLOOKUP($B81,CorridorSummarySource!$C$3:$Y$260,Corridor_Summary!K$1,FALSE)))</f>
        <v/>
      </c>
      <c r="L81" t="str">
        <f>IF($B81="","",IF(VLOOKUP($B81,CorridorSummarySource!$C$3:$Y$260,Corridor_Summary!L$1,FALSE)="","",VLOOKUP($B81,CorridorSummarySource!$C$3:$Y$260,Corridor_Summary!L$1,FALSE)))</f>
        <v/>
      </c>
      <c r="M81" s="110">
        <f>IF($B81="","",IF(VLOOKUP($B81,CorridorSummarySource!$C$3:$Y$260,Corridor_Summary!M$1,FALSE)="","",VLOOKUP($B81,CorridorSummarySource!$C$3:$Y$260,Corridor_Summary!M$1,FALSE)))</f>
        <v>30</v>
      </c>
      <c r="N81" s="367">
        <f>IF($B81="","",IF(VLOOKUP($B81,CorridorSummarySource!$C$3:$Y$260,Corridor_Summary!N$1,FALSE)="","",VLOOKUP($B81,CorridorSummarySource!$C$3:$Y$260,Corridor_Summary!N$1,FALSE)))</f>
        <v>30</v>
      </c>
      <c r="O81" s="112">
        <f>IF($B81="","",IF(VLOOKUP($B81,CorridorSummarySource!$C$3:$Y$260,Corridor_Summary!O$1,FALSE)="","",VLOOKUP($B81,CorridorSummarySource!$C$3:$Y$260,Corridor_Summary!O$1,FALSE)))</f>
        <v>0</v>
      </c>
      <c r="P81" s="21" t="str">
        <f>IF($B81="","",IF(VLOOKUP($B81,CorridorSummarySource!$C$3:$Y$260,Corridor_Summary!P$1,FALSE)="","",VLOOKUP($B81,CorridorSummarySource!$C$3:$Y$260,Corridor_Summary!P$1,FALSE)))</f>
        <v/>
      </c>
      <c r="Q81" s="110">
        <f>IF($B81="","",IF(VLOOKUP($B81,CorridorSummarySource!$C$3:$Y$260,Corridor_Summary!Q$1,FALSE)="","",VLOOKUP($B81,CorridorSummarySource!$C$3:$Y$260,Corridor_Summary!Q$1,FALSE)))</f>
        <v>1</v>
      </c>
      <c r="R81" s="367">
        <f>IF($B81="","",IF(VLOOKUP($B81,CorridorSummarySource!$C$3:$Y$260,Corridor_Summary!R$1,FALSE)="","",VLOOKUP($B81,CorridorSummarySource!$C$3:$Y$260,Corridor_Summary!R$1,FALSE)))</f>
        <v>0</v>
      </c>
      <c r="S81" s="112">
        <f>IF($B81="","",IF(VLOOKUP($B81,CorridorSummarySource!$C$3:$Y$260,Corridor_Summary!S$1,FALSE)="","",VLOOKUP($B81,CorridorSummarySource!$C$3:$Y$260,Corridor_Summary!S$1,FALSE)))</f>
        <v>0</v>
      </c>
      <c r="T81" s="21" t="str">
        <f>IF($B81="","",IF(VLOOKUP($B81,CorridorSummarySource!$C$3:$Y$260,Corridor_Summary!T$1,FALSE)="","",VLOOKUP($B81,CorridorSummarySource!$C$3:$Y$260,Corridor_Summary!T$1,FALSE)))</f>
        <v/>
      </c>
      <c r="U81" s="125">
        <f>IF($B81="","",IF(VLOOKUP($B81,CorridorSummarySource!$C$3:$Y$260,Corridor_Summary!U$1,FALSE)="","",VLOOKUP($B81,CorridorSummarySource!$C$3:$Y$260,Corridor_Summary!U$1,FALSE)))</f>
        <v>15</v>
      </c>
      <c r="V81" s="126">
        <f>IF($B81="","",IF(VLOOKUP($B81,CorridorSummarySource!$C$3:$Y$260,Corridor_Summary!V$1,FALSE)="","",VLOOKUP($B81,CorridorSummarySource!$C$3:$Y$260,Corridor_Summary!V$1,FALSE)))</f>
        <v>30</v>
      </c>
      <c r="W81" s="126">
        <f>IF($B81="","",IF(VLOOKUP($B81,CorridorSummarySource!$C$3:$Y$260,Corridor_Summary!W$1,FALSE)="","",VLOOKUP($B81,CorridorSummarySource!$C$3:$Y$260,Corridor_Summary!W$1,FALSE)))</f>
        <v>30</v>
      </c>
      <c r="X81" s="112" t="str">
        <f>IF($B81="","",IF(VLOOKUP($B81,CorridorSummarySource!$C$3:$Y$260,Corridor_Summary!X$1,FALSE)="","",VLOOKUP($B81,CorridorSummarySource!$C$3:$Y$260,Corridor_Summary!X$1,FALSE)))</f>
        <v>Frequent</v>
      </c>
      <c r="Z81">
        <f>IF(B81="","",VLOOKUP($B81,'Corridors Over-Under'!$A$3:$D$115,Z$1,FALSE))</f>
        <v>-1</v>
      </c>
      <c r="AA81">
        <f>IF(C81="","",VLOOKUP($B81,'Corridors Over-Under'!$A$3:$D$115,AA$1,FALSE))</f>
        <v>0</v>
      </c>
      <c r="AB81">
        <f>IF(D81="","",VLOOKUP($B81,'Corridors Over-Under'!$A$3:$D$115,AB$1,FALSE))</f>
        <v>0</v>
      </c>
      <c r="AD81" s="172">
        <f>IF(F81="","",VLOOKUP(F81,'Corridor_MajorRoute&amp;RouteLookup'!$A$2:$B$113,2,FALSE))</f>
        <v>50</v>
      </c>
      <c r="AE81" s="348" t="str">
        <f>IF(IF($AD81="","",IF(VLOOKUP($AD81,'RouteDetail&amp;ReductionPrioritySr'!$B$5:$AT$779,AE$1,FALSE)="","",VLOOKUP($AD81,'RouteDetail&amp;ReductionPrioritySr'!$B$5:$AT$779,AE$1,FALSE)))=0,"",IF($AD81="","",IF(VLOOKUP($AD81,'RouteDetail&amp;ReductionPrioritySr'!$B$5:$AT$779,AE$1,FALSE)="","",VLOOKUP($AD81,'RouteDetail&amp;ReductionPrioritySr'!$B$5:$AT$779,AE$1,FALSE))))</f>
        <v>Revised</v>
      </c>
      <c r="AF81" s="53" t="str">
        <f>IF(IF($AD81="","",IF(VLOOKUP($AD81,'RouteDetail&amp;ReductionPrioritySr'!$B$5:$AT$779,AF$1,FALSE)="","",VLOOKUP($AD81,'RouteDetail&amp;ReductionPrioritySr'!$B$5:$AT$779,AF$1,FALSE)))=0,"",IF($AD81="","",IF(VLOOKUP($AD81,'RouteDetail&amp;ReductionPrioritySr'!$B$5:$AT$779,AF$1,FALSE)="","",VLOOKUP($AD81,'RouteDetail&amp;ReductionPrioritySr'!$B$5:$AT$779,AF$1,FALSE))))</f>
        <v>Restructure</v>
      </c>
      <c r="AG81" s="358">
        <f>IF(IF($AD81="","",IF(VLOOKUP($AD81,'RouteDetail&amp;ReductionPrioritySr'!$B$5:$AT$779,AG$1,FALSE)="","",VLOOKUP($AD81,'RouteDetail&amp;ReductionPrioritySr'!$B$5:$AT$779,AG$1,FALSE)))=0,"",IF($AD81="","",IF(VLOOKUP($AD81,'RouteDetail&amp;ReductionPrioritySr'!$B$5:$AT$779,AG$1,FALSE)="","",VLOOKUP($AD81,'RouteDetail&amp;ReductionPrioritySr'!$B$5:$AT$779,AG$1,FALSE))))</f>
        <v>42248</v>
      </c>
      <c r="AH81" s="400" t="str">
        <f>IF(IF($AD81="","",IF(VLOOKUP($AD81,'RouteDetail&amp;ReductionPrioritySr'!$B$5:$AT$779,AH$1,FALSE)="","",VLOOKUP($AD81,'RouteDetail&amp;ReductionPrioritySr'!$B$5:$AT$779,AH$1,FALSE)))=0,"",IF($AD81="","",IF(VLOOKUP($AD81,'RouteDetail&amp;ReductionPrioritySr'!$B$5:$AT$779,AH$1,FALSE)="","",VLOOKUP($AD81,'RouteDetail&amp;ReductionPrioritySr'!$B$5:$AT$779,AH$1,FALSE))))</f>
        <v>Revise Route 50 to serve Westwood Village in West Seattle using 35th Avenue SW since Route 21 will no longer serve the area.
Revise Route 128 to serve Admiral Way and Alki.
Operate service more often on Sundays since Route 21 would no longer operate.</v>
      </c>
      <c r="AI81" s="348">
        <f>IF(IF($AD81="","",IF(VLOOKUP($AD81,'RouteDetail&amp;ReductionPrioritySr'!$B$5:$AT$779,AI$1,FALSE)="","",VLOOKUP($AD81,'RouteDetail&amp;ReductionPrioritySr'!$B$5:$AT$779,AI$1,FALSE)))=0,"",IF($AD81="","",IF(VLOOKUP($AD81,'RouteDetail&amp;ReductionPrioritySr'!$B$5:$AT$779,AI$1,FALSE)="","",VLOOKUP($AD81,'RouteDetail&amp;ReductionPrioritySr'!$B$5:$AT$779,AI$1,FALSE))))</f>
        <v>20</v>
      </c>
      <c r="AJ81" s="53">
        <f>IF(IF($AD81="","",IF(VLOOKUP($AD81,'RouteDetail&amp;ReductionPrioritySr'!$B$5:$AT$779,AJ$1,FALSE)="","",VLOOKUP($AD81,'RouteDetail&amp;ReductionPrioritySr'!$B$5:$AT$779,AJ$1,FALSE)))=0,"",IF($AD81="","",IF(VLOOKUP($AD81,'RouteDetail&amp;ReductionPrioritySr'!$B$5:$AT$779,AJ$1,FALSE)="","",VLOOKUP($AD81,'RouteDetail&amp;ReductionPrioritySr'!$B$5:$AT$779,AJ$1,FALSE))))</f>
        <v>30</v>
      </c>
      <c r="AK81" s="53">
        <f>IF(IF($AD81="","",IF(VLOOKUP($AD81,'RouteDetail&amp;ReductionPrioritySr'!$B$5:$AT$779,AK$1,FALSE)="","",VLOOKUP($AD81,'RouteDetail&amp;ReductionPrioritySr'!$B$5:$AT$779,AK$1,FALSE)))=0,"",IF($AD81="","",IF(VLOOKUP($AD81,'RouteDetail&amp;ReductionPrioritySr'!$B$5:$AT$779,AK$1,FALSE)="","",VLOOKUP($AD81,'RouteDetail&amp;ReductionPrioritySr'!$B$5:$AT$779,AK$1,FALSE))))</f>
        <v>60</v>
      </c>
      <c r="AL81" s="53">
        <f>IF(IF($AD81="","",IF(VLOOKUP($AD81,'RouteDetail&amp;ReductionPrioritySr'!$B$5:$AT$779,AL$1,FALSE)="","",VLOOKUP($AD81,'RouteDetail&amp;ReductionPrioritySr'!$B$5:$AT$779,AL$1,FALSE)))=0,"",IF($AD81="","",IF(VLOOKUP($AD81,'RouteDetail&amp;ReductionPrioritySr'!$B$5:$AT$779,AL$1,FALSE)="","",VLOOKUP($AD81,'RouteDetail&amp;ReductionPrioritySr'!$B$5:$AT$779,AL$1,FALSE))))</f>
        <v>30</v>
      </c>
      <c r="AM81" s="53">
        <f>IF(IF($AD81="","",IF(VLOOKUP($AD81,'RouteDetail&amp;ReductionPrioritySr'!$B$5:$AT$779,AM$1,FALSE)="","",VLOOKUP($AD81,'RouteDetail&amp;ReductionPrioritySr'!$B$5:$AT$779,AM$1,FALSE)))=0,"",IF($AD81="","",IF(VLOOKUP($AD81,'RouteDetail&amp;ReductionPrioritySr'!$B$5:$AT$779,AM$1,FALSE)="","",VLOOKUP($AD81,'RouteDetail&amp;ReductionPrioritySr'!$B$5:$AT$779,AM$1,FALSE))))</f>
        <v>30</v>
      </c>
      <c r="AN81" s="71" t="str">
        <f>IF(IF($AD81="","",IF(VLOOKUP($AD81,'RouteDetail&amp;ReductionPrioritySr'!$B$5:$AT$779,AN$1,FALSE)="","",VLOOKUP($AD81,'RouteDetail&amp;ReductionPrioritySr'!$B$5:$AT$779,AN$1,FALSE)))=0,"",IF($AD81="","",IF(VLOOKUP($AD81,'RouteDetail&amp;ReductionPrioritySr'!$B$5:$AT$779,AN$1,FALSE)="","",VLOOKUP($AD81,'RouteDetail&amp;ReductionPrioritySr'!$B$5:$AT$779,AN$1,FALSE))))</f>
        <v>Before 9:00 PM</v>
      </c>
      <c r="AO81" s="400" t="str">
        <f>IF(IF($AD81="","",IF(VLOOKUP($AD81,'RouteDetail&amp;ReductionPrioritySr'!$B$5:$AT$779,AO$1,FALSE)="","",VLOOKUP($AD81,'RouteDetail&amp;ReductionPrioritySr'!$B$5:$AT$779,AO$1,FALSE)))=0,"",IF($AD81="","",IF(VLOOKUP($AD81,'RouteDetail&amp;ReductionPrioritySr'!$B$5:$AT$779,AO$1,FALSE)="","",VLOOKUP($AD81,'RouteDetail&amp;ReductionPrioritySr'!$B$5:$AT$779,AO$1,FALSE))))</f>
        <v>In West Seattle (Alki/Admiral/Alaska Junction/North Delridge), use revised Route 128.  
Traveling between West Seattle and downtown Seattle, connect with the RapidRide C Line or Route 120.</v>
      </c>
    </row>
    <row r="82" spans="1:41" ht="15" customHeight="1" x14ac:dyDescent="0.25">
      <c r="A82">
        <v>73</v>
      </c>
      <c r="B82" s="110">
        <f>IF(HLOOKUP($C$3,'Corridor by Jurisdiction'!$A$1:$AP$113,A82,FALSE)="","",HLOOKUP($C$3,'Corridor by Jurisdiction'!$A$1:$AP$113,A82,FALSE))</f>
        <v>72</v>
      </c>
      <c r="C82" s="56" t="str">
        <f>IF($B82="","",IF(VLOOKUP($B82,CorridorSummarySource!$C$3:$Y$260,Corridor_Summary!C$1,FALSE)="","",VLOOKUP($B82,CorridorSummarySource!$C$3:$Y$260,Corridor_Summary!C$1,FALSE)))</f>
        <v>Eastgate</v>
      </c>
      <c r="D82" s="53" t="str">
        <f>IF($B82="","",IF(VLOOKUP($B82,CorridorSummarySource!$C$3:$Y$260,Corridor_Summary!D$1,FALSE)="","",VLOOKUP($B82,CorridorSummarySource!$C$3:$Y$260,Corridor_Summary!D$1,FALSE)))</f>
        <v>Bellevue</v>
      </c>
      <c r="E82" s="53" t="str">
        <f>IF($B82="","",IF(VLOOKUP($B82,CorridorSummarySource!$C$3:$Y$260,Corridor_Summary!E$1,FALSE)="","",VLOOKUP($B82,CorridorSummarySource!$C$3:$Y$260,Corridor_Summary!E$1,FALSE)))</f>
        <v>Bell-Red Road</v>
      </c>
      <c r="F82" s="367">
        <f>IF($B82="","",IF(VLOOKUP($B82,CorridorSummarySource!$C$3:$Y$260,Corridor_Summary!F$1,FALSE)="","",VLOOKUP($B82,CorridorSummarySource!$C$3:$Y$260,Corridor_Summary!F$1,FALSE)))</f>
        <v>226</v>
      </c>
      <c r="G82" s="367">
        <f>IF($B82="","",IF(VLOOKUP($B82,CorridorSummarySource!$C$3:$Y$260,Corridor_Summary!G$1,FALSE)="","",VLOOKUP($B82,CorridorSummarySource!$C$3:$Y$260,Corridor_Summary!G$1,FALSE)))</f>
        <v>16</v>
      </c>
      <c r="H82" s="367">
        <f>IF($B82="","",IF(VLOOKUP($B82,CorridorSummarySource!$C$3:$Y$260,Corridor_Summary!H$1,FALSE)="","",VLOOKUP($B82,CorridorSummarySource!$C$3:$Y$260,Corridor_Summary!H$1,FALSE)))</f>
        <v>10</v>
      </c>
      <c r="I82" s="367">
        <f>IF($B82="","",IF(VLOOKUP($B82,CorridorSummarySource!$C$3:$Y$260,Corridor_Summary!I$1,FALSE)="","",VLOOKUP($B82,CorridorSummarySource!$C$3:$Y$260,Corridor_Summary!I$1,FALSE)))</f>
        <v>0</v>
      </c>
      <c r="J82" s="367">
        <f>IF($B82="","",IF(VLOOKUP($B82,CorridorSummarySource!$C$3:$Y$260,Corridor_Summary!J$1,FALSE)="","",VLOOKUP($B82,CorridorSummarySource!$C$3:$Y$260,Corridor_Summary!J$1,FALSE)))</f>
        <v>26</v>
      </c>
      <c r="K82" s="112" t="str">
        <f>IF($B82="","",IF(VLOOKUP($B82,CorridorSummarySource!$C$3:$Y$260,Corridor_Summary!K$1,FALSE)="","",VLOOKUP($B82,CorridorSummarySource!$C$3:$Y$260,Corridor_Summary!K$1,FALSE)))</f>
        <v/>
      </c>
      <c r="L82" t="str">
        <f>IF($B82="","",IF(VLOOKUP($B82,CorridorSummarySource!$C$3:$Y$260,Corridor_Summary!L$1,FALSE)="","",VLOOKUP($B82,CorridorSummarySource!$C$3:$Y$260,Corridor_Summary!L$1,FALSE)))</f>
        <v/>
      </c>
      <c r="M82" s="110">
        <f>IF($B82="","",IF(VLOOKUP($B82,CorridorSummarySource!$C$3:$Y$260,Corridor_Summary!M$1,FALSE)="","",VLOOKUP($B82,CorridorSummarySource!$C$3:$Y$260,Corridor_Summary!M$1,FALSE)))</f>
        <v>15</v>
      </c>
      <c r="N82" s="367">
        <f>IF($B82="","",IF(VLOOKUP($B82,CorridorSummarySource!$C$3:$Y$260,Corridor_Summary!N$1,FALSE)="","",VLOOKUP($B82,CorridorSummarySource!$C$3:$Y$260,Corridor_Summary!N$1,FALSE)))</f>
        <v>15</v>
      </c>
      <c r="O82" s="112">
        <f>IF($B82="","",IF(VLOOKUP($B82,CorridorSummarySource!$C$3:$Y$260,Corridor_Summary!O$1,FALSE)="","",VLOOKUP($B82,CorridorSummarySource!$C$3:$Y$260,Corridor_Summary!O$1,FALSE)))</f>
        <v>30</v>
      </c>
      <c r="P82" s="21" t="str">
        <f>IF($B82="","",IF(VLOOKUP($B82,CorridorSummarySource!$C$3:$Y$260,Corridor_Summary!P$1,FALSE)="","",VLOOKUP($B82,CorridorSummarySource!$C$3:$Y$260,Corridor_Summary!P$1,FALSE)))</f>
        <v/>
      </c>
      <c r="Q82" s="110">
        <f>IF($B82="","",IF(VLOOKUP($B82,CorridorSummarySource!$C$3:$Y$260,Corridor_Summary!Q$1,FALSE)="","",VLOOKUP($B82,CorridorSummarySource!$C$3:$Y$260,Corridor_Summary!Q$1,FALSE)))</f>
        <v>0</v>
      </c>
      <c r="R82" s="367">
        <f>IF($B82="","",IF(VLOOKUP($B82,CorridorSummarySource!$C$3:$Y$260,Corridor_Summary!R$1,FALSE)="","",VLOOKUP($B82,CorridorSummarySource!$C$3:$Y$260,Corridor_Summary!R$1,FALSE)))</f>
        <v>0</v>
      </c>
      <c r="S82" s="112">
        <f>IF($B82="","",IF(VLOOKUP($B82,CorridorSummarySource!$C$3:$Y$260,Corridor_Summary!S$1,FALSE)="","",VLOOKUP($B82,CorridorSummarySource!$C$3:$Y$260,Corridor_Summary!S$1,FALSE)))</f>
        <v>0</v>
      </c>
      <c r="T82" s="21" t="str">
        <f>IF($B82="","",IF(VLOOKUP($B82,CorridorSummarySource!$C$3:$Y$260,Corridor_Summary!T$1,FALSE)="","",VLOOKUP($B82,CorridorSummarySource!$C$3:$Y$260,Corridor_Summary!T$1,FALSE)))</f>
        <v/>
      </c>
      <c r="U82" s="125">
        <f>IF($B82="","",IF(VLOOKUP($B82,CorridorSummarySource!$C$3:$Y$260,Corridor_Summary!U$1,FALSE)="","",VLOOKUP($B82,CorridorSummarySource!$C$3:$Y$260,Corridor_Summary!U$1,FALSE)))</f>
        <v>15</v>
      </c>
      <c r="V82" s="126">
        <f>IF($B82="","",IF(VLOOKUP($B82,CorridorSummarySource!$C$3:$Y$260,Corridor_Summary!V$1,FALSE)="","",VLOOKUP($B82,CorridorSummarySource!$C$3:$Y$260,Corridor_Summary!V$1,FALSE)))</f>
        <v>15</v>
      </c>
      <c r="W82" s="126">
        <f>IF($B82="","",IF(VLOOKUP($B82,CorridorSummarySource!$C$3:$Y$260,Corridor_Summary!W$1,FALSE)="","",VLOOKUP($B82,CorridorSummarySource!$C$3:$Y$260,Corridor_Summary!W$1,FALSE)))</f>
        <v>30</v>
      </c>
      <c r="X82" s="112" t="str">
        <f>IF($B82="","",IF(VLOOKUP($B82,CorridorSummarySource!$C$3:$Y$260,Corridor_Summary!X$1,FALSE)="","",VLOOKUP($B82,CorridorSummarySource!$C$3:$Y$260,Corridor_Summary!X$1,FALSE)))</f>
        <v>Very Frequent</v>
      </c>
      <c r="Z82">
        <f>IF(B82="","",VLOOKUP($B82,'Corridors Over-Under'!$A$3:$D$115,Z$1,FALSE))</f>
        <v>-1</v>
      </c>
      <c r="AA82">
        <f>IF(C82="","",VLOOKUP($B82,'Corridors Over-Under'!$A$3:$D$115,AA$1,FALSE))</f>
        <v>-1</v>
      </c>
      <c r="AB82">
        <f>IF(D82="","",VLOOKUP($B82,'Corridors Over-Under'!$A$3:$D$115,AB$1,FALSE))</f>
        <v>-2</v>
      </c>
      <c r="AD82" s="172">
        <f>IF(F82="","",VLOOKUP(F82,'Corridor_MajorRoute&amp;RouteLookup'!$A$2:$B$113,2,FALSE))</f>
        <v>226</v>
      </c>
      <c r="AE82" s="348" t="str">
        <f>IF(IF($AD82="","",IF(VLOOKUP($AD82,'RouteDetail&amp;ReductionPrioritySr'!$B$5:$AT$779,AE$1,FALSE)="","",VLOOKUP($AD82,'RouteDetail&amp;ReductionPrioritySr'!$B$5:$AT$779,AE$1,FALSE)))=0,"",IF($AD82="","",IF(VLOOKUP($AD82,'RouteDetail&amp;ReductionPrioritySr'!$B$5:$AT$779,AE$1,FALSE)="","",VLOOKUP($AD82,'RouteDetail&amp;ReductionPrioritySr'!$B$5:$AT$779,AE$1,FALSE))))</f>
        <v>Revised</v>
      </c>
      <c r="AF82" s="53" t="str">
        <f>IF(IF($AD82="","",IF(VLOOKUP($AD82,'RouteDetail&amp;ReductionPrioritySr'!$B$5:$AT$779,AF$1,FALSE)="","",VLOOKUP($AD82,'RouteDetail&amp;ReductionPrioritySr'!$B$5:$AT$779,AF$1,FALSE)))=0,"",IF($AD82="","",IF(VLOOKUP($AD82,'RouteDetail&amp;ReductionPrioritySr'!$B$5:$AT$779,AF$1,FALSE)="","",VLOOKUP($AD82,'RouteDetail&amp;ReductionPrioritySr'!$B$5:$AT$779,AF$1,FALSE))))</f>
        <v>Low performing</v>
      </c>
      <c r="AG82" s="358">
        <f>IF(IF($AD82="","",IF(VLOOKUP($AD82,'RouteDetail&amp;ReductionPrioritySr'!$B$5:$AT$779,AG$1,FALSE)="","",VLOOKUP($AD82,'RouteDetail&amp;ReductionPrioritySr'!$B$5:$AT$779,AG$1,FALSE)))=0,"",IF($AD82="","",IF(VLOOKUP($AD82,'RouteDetail&amp;ReductionPrioritySr'!$B$5:$AT$779,AG$1,FALSE)="","",VLOOKUP($AD82,'RouteDetail&amp;ReductionPrioritySr'!$B$5:$AT$779,AG$1,FALSE))))</f>
        <v>42248</v>
      </c>
      <c r="AH82" s="400" t="str">
        <f>IF(IF($AD82="","",IF(VLOOKUP($AD82,'RouteDetail&amp;ReductionPrioritySr'!$B$5:$AT$779,AH$1,FALSE)="","",VLOOKUP($AD82,'RouteDetail&amp;ReductionPrioritySr'!$B$5:$AT$779,AH$1,FALSE)))=0,"",IF($AD82="","",IF(VLOOKUP($AD82,'RouteDetail&amp;ReductionPrioritySr'!$B$5:$AT$779,AH$1,FALSE)="","",VLOOKUP($AD82,'RouteDetail&amp;ReductionPrioritySr'!$B$5:$AT$779,AH$1,FALSE))))</f>
        <v>End service earlier.</v>
      </c>
      <c r="AI82" s="348">
        <f>IF(IF($AD82="","",IF(VLOOKUP($AD82,'RouteDetail&amp;ReductionPrioritySr'!$B$5:$AT$779,AI$1,FALSE)="","",VLOOKUP($AD82,'RouteDetail&amp;ReductionPrioritySr'!$B$5:$AT$779,AI$1,FALSE)))=0,"",IF($AD82="","",IF(VLOOKUP($AD82,'RouteDetail&amp;ReductionPrioritySr'!$B$5:$AT$779,AI$1,FALSE)="","",VLOOKUP($AD82,'RouteDetail&amp;ReductionPrioritySr'!$B$5:$AT$779,AI$1,FALSE))))</f>
        <v>30</v>
      </c>
      <c r="AJ82" s="53">
        <f>IF(IF($AD82="","",IF(VLOOKUP($AD82,'RouteDetail&amp;ReductionPrioritySr'!$B$5:$AT$779,AJ$1,FALSE)="","",VLOOKUP($AD82,'RouteDetail&amp;ReductionPrioritySr'!$B$5:$AT$779,AJ$1,FALSE)))=0,"",IF($AD82="","",IF(VLOOKUP($AD82,'RouteDetail&amp;ReductionPrioritySr'!$B$5:$AT$779,AJ$1,FALSE)="","",VLOOKUP($AD82,'RouteDetail&amp;ReductionPrioritySr'!$B$5:$AT$779,AJ$1,FALSE))))</f>
        <v>30</v>
      </c>
      <c r="AK82" s="53">
        <f>IF(IF($AD82="","",IF(VLOOKUP($AD82,'RouteDetail&amp;ReductionPrioritySr'!$B$5:$AT$779,AK$1,FALSE)="","",VLOOKUP($AD82,'RouteDetail&amp;ReductionPrioritySr'!$B$5:$AT$779,AK$1,FALSE)))=0,"",IF($AD82="","",IF(VLOOKUP($AD82,'RouteDetail&amp;ReductionPrioritySr'!$B$5:$AT$779,AK$1,FALSE)="","",VLOOKUP($AD82,'RouteDetail&amp;ReductionPrioritySr'!$B$5:$AT$779,AK$1,FALSE))))</f>
        <v>60</v>
      </c>
      <c r="AL82" s="53">
        <f>IF(IF($AD82="","",IF(VLOOKUP($AD82,'RouteDetail&amp;ReductionPrioritySr'!$B$5:$AT$779,AL$1,FALSE)="","",VLOOKUP($AD82,'RouteDetail&amp;ReductionPrioritySr'!$B$5:$AT$779,AL$1,FALSE)))=0,"",IF($AD82="","",IF(VLOOKUP($AD82,'RouteDetail&amp;ReductionPrioritySr'!$B$5:$AT$779,AL$1,FALSE)="","",VLOOKUP($AD82,'RouteDetail&amp;ReductionPrioritySr'!$B$5:$AT$779,AL$1,FALSE))))</f>
        <v>30</v>
      </c>
      <c r="AM82" s="53">
        <f>IF(IF($AD82="","",IF(VLOOKUP($AD82,'RouteDetail&amp;ReductionPrioritySr'!$B$5:$AT$779,AM$1,FALSE)="","",VLOOKUP($AD82,'RouteDetail&amp;ReductionPrioritySr'!$B$5:$AT$779,AM$1,FALSE)))=0,"",IF($AD82="","",IF(VLOOKUP($AD82,'RouteDetail&amp;ReductionPrioritySr'!$B$5:$AT$779,AM$1,FALSE)="","",VLOOKUP($AD82,'RouteDetail&amp;ReductionPrioritySr'!$B$5:$AT$779,AM$1,FALSE))))</f>
        <v>60</v>
      </c>
      <c r="AN82" s="71" t="str">
        <f>IF(IF($AD82="","",IF(VLOOKUP($AD82,'RouteDetail&amp;ReductionPrioritySr'!$B$5:$AT$779,AN$1,FALSE)="","",VLOOKUP($AD82,'RouteDetail&amp;ReductionPrioritySr'!$B$5:$AT$779,AN$1,FALSE)))=0,"",IF($AD82="","",IF(VLOOKUP($AD82,'RouteDetail&amp;ReductionPrioritySr'!$B$5:$AT$779,AN$1,FALSE)="","",VLOOKUP($AD82,'RouteDetail&amp;ReductionPrioritySr'!$B$5:$AT$779,AN$1,FALSE))))</f>
        <v>Before 9:00 PM</v>
      </c>
      <c r="AO82" s="400" t="str">
        <f>IF(IF($AD82="","",IF(VLOOKUP($AD82,'RouteDetail&amp;ReductionPrioritySr'!$B$5:$AT$779,AO$1,FALSE)="","",VLOOKUP($AD82,'RouteDetail&amp;ReductionPrioritySr'!$B$5:$AT$779,AO$1,FALSE)))=0,"",IF($AD82="","",IF(VLOOKUP($AD82,'RouteDetail&amp;ReductionPrioritySr'!$B$5:$AT$779,AO$1,FALSE)="","",VLOOKUP($AD82,'RouteDetail&amp;ReductionPrioritySr'!$B$5:$AT$779,AO$1,FALSE))))</f>
        <v/>
      </c>
    </row>
    <row r="83" spans="1:41" ht="15" customHeight="1" x14ac:dyDescent="0.25">
      <c r="A83">
        <v>74</v>
      </c>
      <c r="B83" s="110">
        <f>IF(HLOOKUP($C$3,'Corridor by Jurisdiction'!$A$1:$AP$113,A83,FALSE)="","",HLOOKUP($C$3,'Corridor by Jurisdiction'!$A$1:$AP$113,A83,FALSE))</f>
        <v>73</v>
      </c>
      <c r="C83" s="56" t="str">
        <f>IF($B83="","",IF(VLOOKUP($B83,CorridorSummarySource!$C$3:$Y$260,Corridor_Summary!C$1,FALSE)="","",VLOOKUP($B83,CorridorSummarySource!$C$3:$Y$260,Corridor_Summary!C$1,FALSE)))</f>
        <v>Overlake</v>
      </c>
      <c r="D83" s="53" t="str">
        <f>IF($B83="","",IF(VLOOKUP($B83,CorridorSummarySource!$C$3:$Y$260,Corridor_Summary!D$1,FALSE)="","",VLOOKUP($B83,CorridorSummarySource!$C$3:$Y$260,Corridor_Summary!D$1,FALSE)))</f>
        <v>Bellevue</v>
      </c>
      <c r="E83" s="53" t="str">
        <f>IF($B83="","",IF(VLOOKUP($B83,CorridorSummarySource!$C$3:$Y$260,Corridor_Summary!E$1,FALSE)="","",VLOOKUP($B83,CorridorSummarySource!$C$3:$Y$260,Corridor_Summary!E$1,FALSE)))</f>
        <v>Sammamish Viewpoint, Northup Way</v>
      </c>
      <c r="F83" s="367">
        <f>IF($B83="","",IF(VLOOKUP($B83,CorridorSummarySource!$C$3:$Y$260,Corridor_Summary!F$1,FALSE)="","",VLOOKUP($B83,CorridorSummarySource!$C$3:$Y$260,Corridor_Summary!F$1,FALSE)))</f>
        <v>249</v>
      </c>
      <c r="G83" s="367">
        <f>IF($B83="","",IF(VLOOKUP($B83,CorridorSummarySource!$C$3:$Y$260,Corridor_Summary!G$1,FALSE)="","",VLOOKUP($B83,CorridorSummarySource!$C$3:$Y$260,Corridor_Summary!G$1,FALSE)))</f>
        <v>8</v>
      </c>
      <c r="H83" s="367">
        <f>IF($B83="","",IF(VLOOKUP($B83,CorridorSummarySource!$C$3:$Y$260,Corridor_Summary!H$1,FALSE)="","",VLOOKUP($B83,CorridorSummarySource!$C$3:$Y$260,Corridor_Summary!H$1,FALSE)))</f>
        <v>0</v>
      </c>
      <c r="I83" s="367">
        <f>IF($B83="","",IF(VLOOKUP($B83,CorridorSummarySource!$C$3:$Y$260,Corridor_Summary!I$1,FALSE)="","",VLOOKUP($B83,CorridorSummarySource!$C$3:$Y$260,Corridor_Summary!I$1,FALSE)))</f>
        <v>5</v>
      </c>
      <c r="J83" s="367">
        <f>IF($B83="","",IF(VLOOKUP($B83,CorridorSummarySource!$C$3:$Y$260,Corridor_Summary!J$1,FALSE)="","",VLOOKUP($B83,CorridorSummarySource!$C$3:$Y$260,Corridor_Summary!J$1,FALSE)))</f>
        <v>13</v>
      </c>
      <c r="K83" s="112" t="str">
        <f>IF($B83="","",IF(VLOOKUP($B83,CorridorSummarySource!$C$3:$Y$260,Corridor_Summary!K$1,FALSE)="","",VLOOKUP($B83,CorridorSummarySource!$C$3:$Y$260,Corridor_Summary!K$1,FALSE)))</f>
        <v/>
      </c>
      <c r="L83" t="str">
        <f>IF($B83="","",IF(VLOOKUP($B83,CorridorSummarySource!$C$3:$Y$260,Corridor_Summary!L$1,FALSE)="","",VLOOKUP($B83,CorridorSummarySource!$C$3:$Y$260,Corridor_Summary!L$1,FALSE)))</f>
        <v/>
      </c>
      <c r="M83" s="110">
        <f>IF($B83="","",IF(VLOOKUP($B83,CorridorSummarySource!$C$3:$Y$260,Corridor_Summary!M$1,FALSE)="","",VLOOKUP($B83,CorridorSummarySource!$C$3:$Y$260,Corridor_Summary!M$1,FALSE)))</f>
        <v>30</v>
      </c>
      <c r="N83" s="367">
        <f>IF($B83="","",IF(VLOOKUP($B83,CorridorSummarySource!$C$3:$Y$260,Corridor_Summary!N$1,FALSE)="","",VLOOKUP($B83,CorridorSummarySource!$C$3:$Y$260,Corridor_Summary!N$1,FALSE)))</f>
        <v>30</v>
      </c>
      <c r="O83" s="112">
        <f>IF($B83="","",IF(VLOOKUP($B83,CorridorSummarySource!$C$3:$Y$260,Corridor_Summary!O$1,FALSE)="","",VLOOKUP($B83,CorridorSummarySource!$C$3:$Y$260,Corridor_Summary!O$1,FALSE)))</f>
        <v>0</v>
      </c>
      <c r="P83" s="21" t="str">
        <f>IF($B83="","",IF(VLOOKUP($B83,CorridorSummarySource!$C$3:$Y$260,Corridor_Summary!P$1,FALSE)="","",VLOOKUP($B83,CorridorSummarySource!$C$3:$Y$260,Corridor_Summary!P$1,FALSE)))</f>
        <v/>
      </c>
      <c r="Q83" s="110">
        <f>IF($B83="","",IF(VLOOKUP($B83,CorridorSummarySource!$C$3:$Y$260,Corridor_Summary!Q$1,FALSE)="","",VLOOKUP($B83,CorridorSummarySource!$C$3:$Y$260,Corridor_Summary!Q$1,FALSE)))</f>
        <v>0</v>
      </c>
      <c r="R83" s="367">
        <f>IF($B83="","",IF(VLOOKUP($B83,CorridorSummarySource!$C$3:$Y$260,Corridor_Summary!R$1,FALSE)="","",VLOOKUP($B83,CorridorSummarySource!$C$3:$Y$260,Corridor_Summary!R$1,FALSE)))</f>
        <v>0</v>
      </c>
      <c r="S83" s="112">
        <f>IF($B83="","",IF(VLOOKUP($B83,CorridorSummarySource!$C$3:$Y$260,Corridor_Summary!S$1,FALSE)="","",VLOOKUP($B83,CorridorSummarySource!$C$3:$Y$260,Corridor_Summary!S$1,FALSE)))</f>
        <v>0</v>
      </c>
      <c r="T83" s="21" t="str">
        <f>IF($B83="","",IF(VLOOKUP($B83,CorridorSummarySource!$C$3:$Y$260,Corridor_Summary!T$1,FALSE)="","",VLOOKUP($B83,CorridorSummarySource!$C$3:$Y$260,Corridor_Summary!T$1,FALSE)))</f>
        <v/>
      </c>
      <c r="U83" s="125">
        <f>IF($B83="","",IF(VLOOKUP($B83,CorridorSummarySource!$C$3:$Y$260,Corridor_Summary!U$1,FALSE)="","",VLOOKUP($B83,CorridorSummarySource!$C$3:$Y$260,Corridor_Summary!U$1,FALSE)))</f>
        <v>30</v>
      </c>
      <c r="V83" s="126">
        <f>IF($B83="","",IF(VLOOKUP($B83,CorridorSummarySource!$C$3:$Y$260,Corridor_Summary!V$1,FALSE)="","",VLOOKUP($B83,CorridorSummarySource!$C$3:$Y$260,Corridor_Summary!V$1,FALSE)))</f>
        <v>30</v>
      </c>
      <c r="W83" s="126">
        <f>IF($B83="","",IF(VLOOKUP($B83,CorridorSummarySource!$C$3:$Y$260,Corridor_Summary!W$1,FALSE)="","",VLOOKUP($B83,CorridorSummarySource!$C$3:$Y$260,Corridor_Summary!W$1,FALSE)))</f>
        <v>0</v>
      </c>
      <c r="X83" s="112" t="str">
        <f>IF($B83="","",IF(VLOOKUP($B83,CorridorSummarySource!$C$3:$Y$260,Corridor_Summary!X$1,FALSE)="","",VLOOKUP($B83,CorridorSummarySource!$C$3:$Y$260,Corridor_Summary!X$1,FALSE)))</f>
        <v>Local</v>
      </c>
      <c r="Z83">
        <f>IF(B83="","",VLOOKUP($B83,'Corridors Over-Under'!$A$3:$D$115,Z$1,FALSE))</f>
        <v>0</v>
      </c>
      <c r="AA83">
        <f>IF(C83="","",VLOOKUP($B83,'Corridors Over-Under'!$A$3:$D$115,AA$1,FALSE))</f>
        <v>0</v>
      </c>
      <c r="AB83">
        <f>IF(D83="","",VLOOKUP($B83,'Corridors Over-Under'!$A$3:$D$115,AB$1,FALSE))</f>
        <v>0</v>
      </c>
      <c r="AD83" s="172">
        <f>IF(F83="","",VLOOKUP(F83,'Corridor_MajorRoute&amp;RouteLookup'!$A$2:$B$113,2,FALSE))</f>
        <v>249</v>
      </c>
      <c r="AE83" s="348" t="str">
        <f>IF(IF($AD83="","",IF(VLOOKUP($AD83,'RouteDetail&amp;ReductionPrioritySr'!$B$5:$AT$779,AE$1,FALSE)="","",VLOOKUP($AD83,'RouteDetail&amp;ReductionPrioritySr'!$B$5:$AT$779,AE$1,FALSE)))=0,"",IF($AD83="","",IF(VLOOKUP($AD83,'RouteDetail&amp;ReductionPrioritySr'!$B$5:$AT$779,AE$1,FALSE)="","",VLOOKUP($AD83,'RouteDetail&amp;ReductionPrioritySr'!$B$5:$AT$779,AE$1,FALSE))))</f>
        <v>Revised</v>
      </c>
      <c r="AF83" s="53" t="str">
        <f>IF(IF($AD83="","",IF(VLOOKUP($AD83,'RouteDetail&amp;ReductionPrioritySr'!$B$5:$AT$779,AF$1,FALSE)="","",VLOOKUP($AD83,'RouteDetail&amp;ReductionPrioritySr'!$B$5:$AT$779,AF$1,FALSE)))=0,"",IF($AD83="","",IF(VLOOKUP($AD83,'RouteDetail&amp;ReductionPrioritySr'!$B$5:$AT$779,AF$1,FALSE)="","",VLOOKUP($AD83,'RouteDetail&amp;ReductionPrioritySr'!$B$5:$AT$779,AF$1,FALSE))))</f>
        <v>Lowest performing</v>
      </c>
      <c r="AG83" s="358" t="str">
        <f>IF(IF($AD83="","",IF(VLOOKUP($AD83,'RouteDetail&amp;ReductionPrioritySr'!$B$5:$AT$779,AG$1,FALSE)="","",VLOOKUP($AD83,'RouteDetail&amp;ReductionPrioritySr'!$B$5:$AT$779,AG$1,FALSE)))=0,"",IF($AD83="","",IF(VLOOKUP($AD83,'RouteDetail&amp;ReductionPrioritySr'!$B$5:$AT$779,AG$1,FALSE)="","",VLOOKUP($AD83,'RouteDetail&amp;ReductionPrioritySr'!$B$5:$AT$779,AG$1,FALSE))))</f>
        <v>Sept. 2014/ Sept. 2015</v>
      </c>
      <c r="AH83" s="400" t="str">
        <f>IF(IF($AD83="","",IF(VLOOKUP($AD83,'RouteDetail&amp;ReductionPrioritySr'!$B$5:$AT$779,AH$1,FALSE)="","",VLOOKUP($AD83,'RouteDetail&amp;ReductionPrioritySr'!$B$5:$AT$779,AH$1,FALSE)))=0,"",IF($AD83="","",IF(VLOOKUP($AD83,'RouteDetail&amp;ReductionPrioritySr'!$B$5:$AT$779,AH$1,FALSE)="","",VLOOKUP($AD83,'RouteDetail&amp;ReductionPrioritySr'!$B$5:$AT$779,AH$1,FALSE))))</f>
        <v>Operate service less often during commute hours.
End service earlier.</v>
      </c>
      <c r="AI83" s="348">
        <f>IF(IF($AD83="","",IF(VLOOKUP($AD83,'RouteDetail&amp;ReductionPrioritySr'!$B$5:$AT$779,AI$1,FALSE)="","",VLOOKUP($AD83,'RouteDetail&amp;ReductionPrioritySr'!$B$5:$AT$779,AI$1,FALSE)))=0,"",IF($AD83="","",IF(VLOOKUP($AD83,'RouteDetail&amp;ReductionPrioritySr'!$B$5:$AT$779,AI$1,FALSE)="","",VLOOKUP($AD83,'RouteDetail&amp;ReductionPrioritySr'!$B$5:$AT$779,AI$1,FALSE))))</f>
        <v>60</v>
      </c>
      <c r="AJ83" s="53">
        <f>IF(IF($AD83="","",IF(VLOOKUP($AD83,'RouteDetail&amp;ReductionPrioritySr'!$B$5:$AT$779,AJ$1,FALSE)="","",VLOOKUP($AD83,'RouteDetail&amp;ReductionPrioritySr'!$B$5:$AT$779,AJ$1,FALSE)))=0,"",IF($AD83="","",IF(VLOOKUP($AD83,'RouteDetail&amp;ReductionPrioritySr'!$B$5:$AT$779,AJ$1,FALSE)="","",VLOOKUP($AD83,'RouteDetail&amp;ReductionPrioritySr'!$B$5:$AT$779,AJ$1,FALSE))))</f>
        <v>60</v>
      </c>
      <c r="AK83" s="53" t="str">
        <f>IF(IF($AD83="","",IF(VLOOKUP($AD83,'RouteDetail&amp;ReductionPrioritySr'!$B$5:$AT$779,AK$1,FALSE)="","",VLOOKUP($AD83,'RouteDetail&amp;ReductionPrioritySr'!$B$5:$AT$779,AK$1,FALSE)))=0,"",IF($AD83="","",IF(VLOOKUP($AD83,'RouteDetail&amp;ReductionPrioritySr'!$B$5:$AT$779,AK$1,FALSE)="","",VLOOKUP($AD83,'RouteDetail&amp;ReductionPrioritySr'!$B$5:$AT$779,AK$1,FALSE))))</f>
        <v/>
      </c>
      <c r="AL83" s="53">
        <f>IF(IF($AD83="","",IF(VLOOKUP($AD83,'RouteDetail&amp;ReductionPrioritySr'!$B$5:$AT$779,AL$1,FALSE)="","",VLOOKUP($AD83,'RouteDetail&amp;ReductionPrioritySr'!$B$5:$AT$779,AL$1,FALSE)))=0,"",IF($AD83="","",IF(VLOOKUP($AD83,'RouteDetail&amp;ReductionPrioritySr'!$B$5:$AT$779,AL$1,FALSE)="","",VLOOKUP($AD83,'RouteDetail&amp;ReductionPrioritySr'!$B$5:$AT$779,AL$1,FALSE))))</f>
        <v>45</v>
      </c>
      <c r="AM83" s="53">
        <f>IF(IF($AD83="","",IF(VLOOKUP($AD83,'RouteDetail&amp;ReductionPrioritySr'!$B$5:$AT$779,AM$1,FALSE)="","",VLOOKUP($AD83,'RouteDetail&amp;ReductionPrioritySr'!$B$5:$AT$779,AM$1,FALSE)))=0,"",IF($AD83="","",IF(VLOOKUP($AD83,'RouteDetail&amp;ReductionPrioritySr'!$B$5:$AT$779,AM$1,FALSE)="","",VLOOKUP($AD83,'RouteDetail&amp;ReductionPrioritySr'!$B$5:$AT$779,AM$1,FALSE))))</f>
        <v>45</v>
      </c>
      <c r="AN83" s="71" t="str">
        <f>IF(IF($AD83="","",IF(VLOOKUP($AD83,'RouteDetail&amp;ReductionPrioritySr'!$B$5:$AT$779,AN$1,FALSE)="","",VLOOKUP($AD83,'RouteDetail&amp;ReductionPrioritySr'!$B$5:$AT$779,AN$1,FALSE)))=0,"",IF($AD83="","",IF(VLOOKUP($AD83,'RouteDetail&amp;ReductionPrioritySr'!$B$5:$AT$779,AN$1,FALSE)="","",VLOOKUP($AD83,'RouteDetail&amp;ReductionPrioritySr'!$B$5:$AT$779,AN$1,FALSE))))</f>
        <v>Before 6:00 PM</v>
      </c>
      <c r="AO83" s="400" t="str">
        <f>IF(IF($AD83="","",IF(VLOOKUP($AD83,'RouteDetail&amp;ReductionPrioritySr'!$B$5:$AT$779,AO$1,FALSE)="","",VLOOKUP($AD83,'RouteDetail&amp;ReductionPrioritySr'!$B$5:$AT$779,AO$1,FALSE)))=0,"",IF($AD83="","",IF(VLOOKUP($AD83,'RouteDetail&amp;ReductionPrioritySr'!$B$5:$AT$779,AO$1,FALSE)="","",VLOOKUP($AD83,'RouteDetail&amp;ReductionPrioritySr'!$B$5:$AT$779,AO$1,FALSE))))</f>
        <v/>
      </c>
    </row>
    <row r="84" spans="1:41" ht="15" customHeight="1" x14ac:dyDescent="0.25">
      <c r="A84">
        <v>75</v>
      </c>
      <c r="B84" s="110">
        <f>IF(HLOOKUP($C$3,'Corridor by Jurisdiction'!$A$1:$AP$113,A84,FALSE)="","",HLOOKUP($C$3,'Corridor by Jurisdiction'!$A$1:$AP$113,A84,FALSE))</f>
        <v>74</v>
      </c>
      <c r="C84" s="56" t="str">
        <f>IF($B84="","",IF(VLOOKUP($B84,CorridorSummarySource!$C$3:$Y$260,Corridor_Summary!C$1,FALSE)="","",VLOOKUP($B84,CorridorSummarySource!$C$3:$Y$260,Corridor_Summary!C$1,FALSE)))</f>
        <v>Pacific</v>
      </c>
      <c r="D84" s="53" t="str">
        <f>IF($B84="","",IF(VLOOKUP($B84,CorridorSummarySource!$C$3:$Y$260,Corridor_Summary!D$1,FALSE)="","",VLOOKUP($B84,CorridorSummarySource!$C$3:$Y$260,Corridor_Summary!D$1,FALSE)))</f>
        <v>Auburn</v>
      </c>
      <c r="E84" s="53" t="str">
        <f>IF($B84="","",IF(VLOOKUP($B84,CorridorSummarySource!$C$3:$Y$260,Corridor_Summary!E$1,FALSE)="","",VLOOKUP($B84,CorridorSummarySource!$C$3:$Y$260,Corridor_Summary!E$1,FALSE)))</f>
        <v>Algona</v>
      </c>
      <c r="F84" s="367" t="str">
        <f>IF($B84="","",IF(VLOOKUP($B84,CorridorSummarySource!$C$3:$Y$260,Corridor_Summary!F$1,FALSE)="","",VLOOKUP($B84,CorridorSummarySource!$C$3:$Y$260,Corridor_Summary!F$1,FALSE)))</f>
        <v>917DART</v>
      </c>
      <c r="G84" s="367">
        <f>IF($B84="","",IF(VLOOKUP($B84,CorridorSummarySource!$C$3:$Y$260,Corridor_Summary!G$1,FALSE)="","",VLOOKUP($B84,CorridorSummarySource!$C$3:$Y$260,Corridor_Summary!G$1,FALSE)))</f>
        <v>0</v>
      </c>
      <c r="H84" s="367">
        <f>IF($B84="","",IF(VLOOKUP($B84,CorridorSummarySource!$C$3:$Y$260,Corridor_Summary!H$1,FALSE)="","",VLOOKUP($B84,CorridorSummarySource!$C$3:$Y$260,Corridor_Summary!H$1,FALSE)))</f>
        <v>10</v>
      </c>
      <c r="I84" s="367">
        <f>IF($B84="","",IF(VLOOKUP($B84,CorridorSummarySource!$C$3:$Y$260,Corridor_Summary!I$1,FALSE)="","",VLOOKUP($B84,CorridorSummarySource!$C$3:$Y$260,Corridor_Summary!I$1,FALSE)))</f>
        <v>0</v>
      </c>
      <c r="J84" s="367">
        <f>IF($B84="","",IF(VLOOKUP($B84,CorridorSummarySource!$C$3:$Y$260,Corridor_Summary!J$1,FALSE)="","",VLOOKUP($B84,CorridorSummarySource!$C$3:$Y$260,Corridor_Summary!J$1,FALSE)))</f>
        <v>10</v>
      </c>
      <c r="K84" s="112" t="str">
        <f>IF($B84="","",IF(VLOOKUP($B84,CorridorSummarySource!$C$3:$Y$260,Corridor_Summary!K$1,FALSE)="","",VLOOKUP($B84,CorridorSummarySource!$C$3:$Y$260,Corridor_Summary!K$1,FALSE)))</f>
        <v/>
      </c>
      <c r="L84" t="str">
        <f>IF($B84="","",IF(VLOOKUP($B84,CorridorSummarySource!$C$3:$Y$260,Corridor_Summary!L$1,FALSE)="","",VLOOKUP($B84,CorridorSummarySource!$C$3:$Y$260,Corridor_Summary!L$1,FALSE)))</f>
        <v/>
      </c>
      <c r="M84" s="110">
        <f>IF($B84="","",IF(VLOOKUP($B84,CorridorSummarySource!$C$3:$Y$260,Corridor_Summary!M$1,FALSE)="","",VLOOKUP($B84,CorridorSummarySource!$C$3:$Y$260,Corridor_Summary!M$1,FALSE)))</f>
        <v>30</v>
      </c>
      <c r="N84" s="367">
        <f>IF($B84="","",IF(VLOOKUP($B84,CorridorSummarySource!$C$3:$Y$260,Corridor_Summary!N$1,FALSE)="","",VLOOKUP($B84,CorridorSummarySource!$C$3:$Y$260,Corridor_Summary!N$1,FALSE)))</f>
        <v>30</v>
      </c>
      <c r="O84" s="112">
        <f>IF($B84="","",IF(VLOOKUP($B84,CorridorSummarySource!$C$3:$Y$260,Corridor_Summary!O$1,FALSE)="","",VLOOKUP($B84,CorridorSummarySource!$C$3:$Y$260,Corridor_Summary!O$1,FALSE)))</f>
        <v>0</v>
      </c>
      <c r="P84" s="21" t="str">
        <f>IF($B84="","",IF(VLOOKUP($B84,CorridorSummarySource!$C$3:$Y$260,Corridor_Summary!P$1,FALSE)="","",VLOOKUP($B84,CorridorSummarySource!$C$3:$Y$260,Corridor_Summary!P$1,FALSE)))</f>
        <v/>
      </c>
      <c r="Q84" s="110">
        <f>IF($B84="","",IF(VLOOKUP($B84,CorridorSummarySource!$C$3:$Y$260,Corridor_Summary!Q$1,FALSE)="","",VLOOKUP($B84,CorridorSummarySource!$C$3:$Y$260,Corridor_Summary!Q$1,FALSE)))</f>
        <v>0</v>
      </c>
      <c r="R84" s="367">
        <f>IF($B84="","",IF(VLOOKUP($B84,CorridorSummarySource!$C$3:$Y$260,Corridor_Summary!R$1,FALSE)="","",VLOOKUP($B84,CorridorSummarySource!$C$3:$Y$260,Corridor_Summary!R$1,FALSE)))</f>
        <v>0</v>
      </c>
      <c r="S84" s="112">
        <f>IF($B84="","",IF(VLOOKUP($B84,CorridorSummarySource!$C$3:$Y$260,Corridor_Summary!S$1,FALSE)="","",VLOOKUP($B84,CorridorSummarySource!$C$3:$Y$260,Corridor_Summary!S$1,FALSE)))</f>
        <v>0</v>
      </c>
      <c r="T84" s="21" t="str">
        <f>IF($B84="","",IF(VLOOKUP($B84,CorridorSummarySource!$C$3:$Y$260,Corridor_Summary!T$1,FALSE)="","",VLOOKUP($B84,CorridorSummarySource!$C$3:$Y$260,Corridor_Summary!T$1,FALSE)))</f>
        <v/>
      </c>
      <c r="U84" s="125">
        <f>IF($B84="","",IF(VLOOKUP($B84,CorridorSummarySource!$C$3:$Y$260,Corridor_Summary!U$1,FALSE)="","",VLOOKUP($B84,CorridorSummarySource!$C$3:$Y$260,Corridor_Summary!U$1,FALSE)))</f>
        <v>30</v>
      </c>
      <c r="V84" s="126">
        <f>IF($B84="","",IF(VLOOKUP($B84,CorridorSummarySource!$C$3:$Y$260,Corridor_Summary!V$1,FALSE)="","",VLOOKUP($B84,CorridorSummarySource!$C$3:$Y$260,Corridor_Summary!V$1,FALSE)))</f>
        <v>30</v>
      </c>
      <c r="W84" s="126">
        <f>IF($B84="","",IF(VLOOKUP($B84,CorridorSummarySource!$C$3:$Y$260,Corridor_Summary!W$1,FALSE)="","",VLOOKUP($B84,CorridorSummarySource!$C$3:$Y$260,Corridor_Summary!W$1,FALSE)))</f>
        <v>0</v>
      </c>
      <c r="X84" s="112" t="str">
        <f>IF($B84="","",IF(VLOOKUP($B84,CorridorSummarySource!$C$3:$Y$260,Corridor_Summary!X$1,FALSE)="","",VLOOKUP($B84,CorridorSummarySource!$C$3:$Y$260,Corridor_Summary!X$1,FALSE)))</f>
        <v>Local</v>
      </c>
      <c r="Z84">
        <f>IF(B84="","",VLOOKUP($B84,'Corridors Over-Under'!$A$3:$D$115,Z$1,FALSE))</f>
        <v>-2</v>
      </c>
      <c r="AA84">
        <f>IF(C84="","",VLOOKUP($B84,'Corridors Over-Under'!$A$3:$D$115,AA$1,FALSE))</f>
        <v>-2</v>
      </c>
      <c r="AB84">
        <f>IF(D84="","",VLOOKUP($B84,'Corridors Over-Under'!$A$3:$D$115,AB$1,FALSE))</f>
        <v>0</v>
      </c>
      <c r="AD84" s="172" t="str">
        <f>IF(F84="","",VLOOKUP(F84,'Corridor_MajorRoute&amp;RouteLookup'!$A$2:$B$113,2,FALSE))</f>
        <v>917DART</v>
      </c>
      <c r="AE84" s="348" t="str">
        <f>IF(IF($AD84="","",IF(VLOOKUP($AD84,'RouteDetail&amp;ReductionPrioritySr'!$B$5:$AT$779,AE$1,FALSE)="","",VLOOKUP($AD84,'RouteDetail&amp;ReductionPrioritySr'!$B$5:$AT$779,AE$1,FALSE)))=0,"",IF($AD84="","",IF(VLOOKUP($AD84,'RouteDetail&amp;ReductionPrioritySr'!$B$5:$AT$779,AE$1,FALSE)="","",VLOOKUP($AD84,'RouteDetail&amp;ReductionPrioritySr'!$B$5:$AT$779,AE$1,FALSE))))</f>
        <v>Unchanged</v>
      </c>
      <c r="AF84" s="53" t="str">
        <f>IF(IF($AD84="","",IF(VLOOKUP($AD84,'RouteDetail&amp;ReductionPrioritySr'!$B$5:$AT$779,AF$1,FALSE)="","",VLOOKUP($AD84,'RouteDetail&amp;ReductionPrioritySr'!$B$5:$AT$779,AF$1,FALSE)))=0,"",IF($AD84="","",IF(VLOOKUP($AD84,'RouteDetail&amp;ReductionPrioritySr'!$B$5:$AT$779,AF$1,FALSE)="","",VLOOKUP($AD84,'RouteDetail&amp;ReductionPrioritySr'!$B$5:$AT$779,AF$1,FALSE))))</f>
        <v/>
      </c>
      <c r="AG84" s="358">
        <f>IF(IF($AD84="","",IF(VLOOKUP($AD84,'RouteDetail&amp;ReductionPrioritySr'!$B$5:$AT$779,AG$1,FALSE)="","",VLOOKUP($AD84,'RouteDetail&amp;ReductionPrioritySr'!$B$5:$AT$779,AG$1,FALSE)))=0,"",IF($AD84="","",IF(VLOOKUP($AD84,'RouteDetail&amp;ReductionPrioritySr'!$B$5:$AT$779,AG$1,FALSE)="","",VLOOKUP($AD84,'RouteDetail&amp;ReductionPrioritySr'!$B$5:$AT$779,AG$1,FALSE))))</f>
        <v>42248</v>
      </c>
      <c r="AH84" s="400" t="str">
        <f>IF(IF($AD84="","",IF(VLOOKUP($AD84,'RouteDetail&amp;ReductionPrioritySr'!$B$5:$AT$779,AH$1,FALSE)="","",VLOOKUP($AD84,'RouteDetail&amp;ReductionPrioritySr'!$B$5:$AT$779,AH$1,FALSE)))=0,"",IF($AD84="","",IF(VLOOKUP($AD84,'RouteDetail&amp;ReductionPrioritySr'!$B$5:$AT$779,AH$1,FALSE)="","",VLOOKUP($AD84,'RouteDetail&amp;ReductionPrioritySr'!$B$5:$AT$779,AH$1,FALSE))))</f>
        <v>Unchanged</v>
      </c>
      <c r="AI84" s="348">
        <f>IF(IF($AD84="","",IF(VLOOKUP($AD84,'RouteDetail&amp;ReductionPrioritySr'!$B$5:$AT$779,AI$1,FALSE)="","",VLOOKUP($AD84,'RouteDetail&amp;ReductionPrioritySr'!$B$5:$AT$779,AI$1,FALSE)))=0,"",IF($AD84="","",IF(VLOOKUP($AD84,'RouteDetail&amp;ReductionPrioritySr'!$B$5:$AT$779,AI$1,FALSE)="","",VLOOKUP($AD84,'RouteDetail&amp;ReductionPrioritySr'!$B$5:$AT$779,AI$1,FALSE))))</f>
        <v>60</v>
      </c>
      <c r="AJ84" s="53">
        <f>IF(IF($AD84="","",IF(VLOOKUP($AD84,'RouteDetail&amp;ReductionPrioritySr'!$B$5:$AT$779,AJ$1,FALSE)="","",VLOOKUP($AD84,'RouteDetail&amp;ReductionPrioritySr'!$B$5:$AT$779,AJ$1,FALSE)))=0,"",IF($AD84="","",IF(VLOOKUP($AD84,'RouteDetail&amp;ReductionPrioritySr'!$B$5:$AT$779,AJ$1,FALSE)="","",VLOOKUP($AD84,'RouteDetail&amp;ReductionPrioritySr'!$B$5:$AT$779,AJ$1,FALSE))))</f>
        <v>60</v>
      </c>
      <c r="AK84" s="53" t="str">
        <f>IF(IF($AD84="","",IF(VLOOKUP($AD84,'RouteDetail&amp;ReductionPrioritySr'!$B$5:$AT$779,AK$1,FALSE)="","",VLOOKUP($AD84,'RouteDetail&amp;ReductionPrioritySr'!$B$5:$AT$779,AK$1,FALSE)))=0,"",IF($AD84="","",IF(VLOOKUP($AD84,'RouteDetail&amp;ReductionPrioritySr'!$B$5:$AT$779,AK$1,FALSE)="","",VLOOKUP($AD84,'RouteDetail&amp;ReductionPrioritySr'!$B$5:$AT$779,AK$1,FALSE))))</f>
        <v/>
      </c>
      <c r="AL84" s="53">
        <f>IF(IF($AD84="","",IF(VLOOKUP($AD84,'RouteDetail&amp;ReductionPrioritySr'!$B$5:$AT$779,AL$1,FALSE)="","",VLOOKUP($AD84,'RouteDetail&amp;ReductionPrioritySr'!$B$5:$AT$779,AL$1,FALSE)))=0,"",IF($AD84="","",IF(VLOOKUP($AD84,'RouteDetail&amp;ReductionPrioritySr'!$B$5:$AT$779,AL$1,FALSE)="","",VLOOKUP($AD84,'RouteDetail&amp;ReductionPrioritySr'!$B$5:$AT$779,AL$1,FALSE))))</f>
        <v>60</v>
      </c>
      <c r="AM84" s="53" t="str">
        <f>IF(IF($AD84="","",IF(VLOOKUP($AD84,'RouteDetail&amp;ReductionPrioritySr'!$B$5:$AT$779,AM$1,FALSE)="","",VLOOKUP($AD84,'RouteDetail&amp;ReductionPrioritySr'!$B$5:$AT$779,AM$1,FALSE)))=0,"",IF($AD84="","",IF(VLOOKUP($AD84,'RouteDetail&amp;ReductionPrioritySr'!$B$5:$AT$779,AM$1,FALSE)="","",VLOOKUP($AD84,'RouteDetail&amp;ReductionPrioritySr'!$B$5:$AT$779,AM$1,FALSE))))</f>
        <v/>
      </c>
      <c r="AN84" s="71" t="str">
        <f>IF(IF($AD84="","",IF(VLOOKUP($AD84,'RouteDetail&amp;ReductionPrioritySr'!$B$5:$AT$779,AN$1,FALSE)="","",VLOOKUP($AD84,'RouteDetail&amp;ReductionPrioritySr'!$B$5:$AT$779,AN$1,FALSE)))=0,"",IF($AD84="","",IF(VLOOKUP($AD84,'RouteDetail&amp;ReductionPrioritySr'!$B$5:$AT$779,AN$1,FALSE)="","",VLOOKUP($AD84,'RouteDetail&amp;ReductionPrioritySr'!$B$5:$AT$779,AN$1,FALSE))))</f>
        <v>Before 6:00 PM</v>
      </c>
      <c r="AO84" s="400" t="str">
        <f>IF(IF($AD84="","",IF(VLOOKUP($AD84,'RouteDetail&amp;ReductionPrioritySr'!$B$5:$AT$779,AO$1,FALSE)="","",VLOOKUP($AD84,'RouteDetail&amp;ReductionPrioritySr'!$B$5:$AT$779,AO$1,FALSE)))=0,"",IF($AD84="","",IF(VLOOKUP($AD84,'RouteDetail&amp;ReductionPrioritySr'!$B$5:$AT$779,AO$1,FALSE)="","",VLOOKUP($AD84,'RouteDetail&amp;ReductionPrioritySr'!$B$5:$AT$779,AO$1,FALSE))))</f>
        <v/>
      </c>
    </row>
    <row r="85" spans="1:41" ht="15" customHeight="1" x14ac:dyDescent="0.25">
      <c r="A85">
        <v>76</v>
      </c>
      <c r="B85" s="110">
        <f>IF(HLOOKUP($C$3,'Corridor by Jurisdiction'!$A$1:$AP$113,A85,FALSE)="","",HLOOKUP($C$3,'Corridor by Jurisdiction'!$A$1:$AP$113,A85,FALSE))</f>
        <v>75</v>
      </c>
      <c r="C85" s="56" t="str">
        <f>IF($B85="","",IF(VLOOKUP($B85,CorridorSummarySource!$C$3:$Y$260,Corridor_Summary!C$1,FALSE)="","",VLOOKUP($B85,CorridorSummarySource!$C$3:$Y$260,Corridor_Summary!C$1,FALSE)))</f>
        <v>Queen Anne</v>
      </c>
      <c r="D85" s="53" t="str">
        <f>IF($B85="","",IF(VLOOKUP($B85,CorridorSummarySource!$C$3:$Y$260,Corridor_Summary!D$1,FALSE)="","",VLOOKUP($B85,CorridorSummarySource!$C$3:$Y$260,Corridor_Summary!D$1,FALSE)))</f>
        <v>Seattle CBD</v>
      </c>
      <c r="E85" s="53" t="str">
        <f>IF($B85="","",IF(VLOOKUP($B85,CorridorSummarySource!$C$3:$Y$260,Corridor_Summary!E$1,FALSE)="","",VLOOKUP($B85,CorridorSummarySource!$C$3:$Y$260,Corridor_Summary!E$1,FALSE)))</f>
        <v>Queen Anne Ave N</v>
      </c>
      <c r="F85" s="367">
        <f>IF($B85="","",IF(VLOOKUP($B85,CorridorSummarySource!$C$3:$Y$260,Corridor_Summary!F$1,FALSE)="","",VLOOKUP($B85,CorridorSummarySource!$C$3:$Y$260,Corridor_Summary!F$1,FALSE)))</f>
        <v>2</v>
      </c>
      <c r="G85" s="367">
        <f>IF($B85="","",IF(VLOOKUP($B85,CorridorSummarySource!$C$3:$Y$260,Corridor_Summary!G$1,FALSE)="","",VLOOKUP($B85,CorridorSummarySource!$C$3:$Y$260,Corridor_Summary!G$1,FALSE)))</f>
        <v>20</v>
      </c>
      <c r="H85" s="367">
        <f>IF($B85="","",IF(VLOOKUP($B85,CorridorSummarySource!$C$3:$Y$260,Corridor_Summary!H$1,FALSE)="","",VLOOKUP($B85,CorridorSummarySource!$C$3:$Y$260,Corridor_Summary!H$1,FALSE)))</f>
        <v>0</v>
      </c>
      <c r="I85" s="367">
        <f>IF($B85="","",IF(VLOOKUP($B85,CorridorSummarySource!$C$3:$Y$260,Corridor_Summary!I$1,FALSE)="","",VLOOKUP($B85,CorridorSummarySource!$C$3:$Y$260,Corridor_Summary!I$1,FALSE)))</f>
        <v>0</v>
      </c>
      <c r="J85" s="367">
        <f>IF($B85="","",IF(VLOOKUP($B85,CorridorSummarySource!$C$3:$Y$260,Corridor_Summary!J$1,FALSE)="","",VLOOKUP($B85,CorridorSummarySource!$C$3:$Y$260,Corridor_Summary!J$1,FALSE)))</f>
        <v>20</v>
      </c>
      <c r="K85" s="112" t="str">
        <f>IF($B85="","",IF(VLOOKUP($B85,CorridorSummarySource!$C$3:$Y$260,Corridor_Summary!K$1,FALSE)="","",VLOOKUP($B85,CorridorSummarySource!$C$3:$Y$260,Corridor_Summary!K$1,FALSE)))</f>
        <v/>
      </c>
      <c r="L85" t="str">
        <f>IF($B85="","",IF(VLOOKUP($B85,CorridorSummarySource!$C$3:$Y$260,Corridor_Summary!L$1,FALSE)="","",VLOOKUP($B85,CorridorSummarySource!$C$3:$Y$260,Corridor_Summary!L$1,FALSE)))</f>
        <v/>
      </c>
      <c r="M85" s="110">
        <f>IF($B85="","",IF(VLOOKUP($B85,CorridorSummarySource!$C$3:$Y$260,Corridor_Summary!M$1,FALSE)="","",VLOOKUP($B85,CorridorSummarySource!$C$3:$Y$260,Corridor_Summary!M$1,FALSE)))</f>
        <v>15</v>
      </c>
      <c r="N85" s="367">
        <f>IF($B85="","",IF(VLOOKUP($B85,CorridorSummarySource!$C$3:$Y$260,Corridor_Summary!N$1,FALSE)="","",VLOOKUP($B85,CorridorSummarySource!$C$3:$Y$260,Corridor_Summary!N$1,FALSE)))</f>
        <v>30</v>
      </c>
      <c r="O85" s="112">
        <f>IF($B85="","",IF(VLOOKUP($B85,CorridorSummarySource!$C$3:$Y$260,Corridor_Summary!O$1,FALSE)="","",VLOOKUP($B85,CorridorSummarySource!$C$3:$Y$260,Corridor_Summary!O$1,FALSE)))</f>
        <v>30</v>
      </c>
      <c r="P85" s="21" t="str">
        <f>IF($B85="","",IF(VLOOKUP($B85,CorridorSummarySource!$C$3:$Y$260,Corridor_Summary!P$1,FALSE)="","",VLOOKUP($B85,CorridorSummarySource!$C$3:$Y$260,Corridor_Summary!P$1,FALSE)))</f>
        <v/>
      </c>
      <c r="Q85" s="110">
        <f>IF($B85="","",IF(VLOOKUP($B85,CorridorSummarySource!$C$3:$Y$260,Corridor_Summary!Q$1,FALSE)="","",VLOOKUP($B85,CorridorSummarySource!$C$3:$Y$260,Corridor_Summary!Q$1,FALSE)))</f>
        <v>1</v>
      </c>
      <c r="R85" s="367">
        <f>IF($B85="","",IF(VLOOKUP($B85,CorridorSummarySource!$C$3:$Y$260,Corridor_Summary!R$1,FALSE)="","",VLOOKUP($B85,CorridorSummarySource!$C$3:$Y$260,Corridor_Summary!R$1,FALSE)))</f>
        <v>1</v>
      </c>
      <c r="S85" s="112">
        <f>IF($B85="","",IF(VLOOKUP($B85,CorridorSummarySource!$C$3:$Y$260,Corridor_Summary!S$1,FALSE)="","",VLOOKUP($B85,CorridorSummarySource!$C$3:$Y$260,Corridor_Summary!S$1,FALSE)))</f>
        <v>1</v>
      </c>
      <c r="T85" s="21" t="str">
        <f>IF($B85="","",IF(VLOOKUP($B85,CorridorSummarySource!$C$3:$Y$260,Corridor_Summary!T$1,FALSE)="","",VLOOKUP($B85,CorridorSummarySource!$C$3:$Y$260,Corridor_Summary!T$1,FALSE)))</f>
        <v/>
      </c>
      <c r="U85" s="125" t="str">
        <f>IF($B85="","",IF(VLOOKUP($B85,CorridorSummarySource!$C$3:$Y$260,Corridor_Summary!U$1,FALSE)="","",VLOOKUP($B85,CorridorSummarySource!$C$3:$Y$260,Corridor_Summary!U$1,FALSE)))</f>
        <v>&lt; 15</v>
      </c>
      <c r="V85" s="126">
        <f>IF($B85="","",IF(VLOOKUP($B85,CorridorSummarySource!$C$3:$Y$260,Corridor_Summary!V$1,FALSE)="","",VLOOKUP($B85,CorridorSummarySource!$C$3:$Y$260,Corridor_Summary!V$1,FALSE)))</f>
        <v>15</v>
      </c>
      <c r="W85" s="126">
        <f>IF($B85="","",IF(VLOOKUP($B85,CorridorSummarySource!$C$3:$Y$260,Corridor_Summary!W$1,FALSE)="","",VLOOKUP($B85,CorridorSummarySource!$C$3:$Y$260,Corridor_Summary!W$1,FALSE)))</f>
        <v>15</v>
      </c>
      <c r="X85" s="112" t="str">
        <f>IF($B85="","",IF(VLOOKUP($B85,CorridorSummarySource!$C$3:$Y$260,Corridor_Summary!X$1,FALSE)="","",VLOOKUP($B85,CorridorSummarySource!$C$3:$Y$260,Corridor_Summary!X$1,FALSE)))</f>
        <v>Very Frequent</v>
      </c>
      <c r="Z85">
        <f>IF(B85="","",VLOOKUP($B85,'Corridors Over-Under'!$A$3:$D$115,Z$1,FALSE))</f>
        <v>0</v>
      </c>
      <c r="AA85">
        <f>IF(C85="","",VLOOKUP($B85,'Corridors Over-Under'!$A$3:$D$115,AA$1,FALSE))</f>
        <v>0</v>
      </c>
      <c r="AB85">
        <f>IF(D85="","",VLOOKUP($B85,'Corridors Over-Under'!$A$3:$D$115,AB$1,FALSE))</f>
        <v>0</v>
      </c>
      <c r="AD85" s="172">
        <f>IF(F85="","",VLOOKUP(F85,'Corridor_MajorRoute&amp;RouteLookup'!$A$2:$B$113,2,FALSE))</f>
        <v>2</v>
      </c>
      <c r="AE85" s="348" t="str">
        <f>IF(IF($AD85="","",IF(VLOOKUP($AD85,'RouteDetail&amp;ReductionPrioritySr'!$B$5:$AT$779,AE$1,FALSE)="","",VLOOKUP($AD85,'RouteDetail&amp;ReductionPrioritySr'!$B$5:$AT$779,AE$1,FALSE)))=0,"",IF($AD85="","",IF(VLOOKUP($AD85,'RouteDetail&amp;ReductionPrioritySr'!$B$5:$AT$779,AE$1,FALSE)="","",VLOOKUP($AD85,'RouteDetail&amp;ReductionPrioritySr'!$B$5:$AT$779,AE$1,FALSE))))</f>
        <v>Revised</v>
      </c>
      <c r="AF85" s="53" t="str">
        <f>IF(IF($AD85="","",IF(VLOOKUP($AD85,'RouteDetail&amp;ReductionPrioritySr'!$B$5:$AT$779,AF$1,FALSE)="","",VLOOKUP($AD85,'RouteDetail&amp;ReductionPrioritySr'!$B$5:$AT$779,AF$1,FALSE)))=0,"",IF($AD85="","",IF(VLOOKUP($AD85,'RouteDetail&amp;ReductionPrioritySr'!$B$5:$AT$779,AF$1,FALSE)="","",VLOOKUP($AD85,'RouteDetail&amp;ReductionPrioritySr'!$B$5:$AT$779,AF$1,FALSE))))</f>
        <v>Restructure</v>
      </c>
      <c r="AG85" s="358">
        <f>IF(IF($AD85="","",IF(VLOOKUP($AD85,'RouteDetail&amp;ReductionPrioritySr'!$B$5:$AT$779,AG$1,FALSE)="","",VLOOKUP($AD85,'RouteDetail&amp;ReductionPrioritySr'!$B$5:$AT$779,AG$1,FALSE)))=0,"",IF($AD85="","",IF(VLOOKUP($AD85,'RouteDetail&amp;ReductionPrioritySr'!$B$5:$AT$779,AG$1,FALSE)="","",VLOOKUP($AD85,'RouteDetail&amp;ReductionPrioritySr'!$B$5:$AT$779,AG$1,FALSE))))</f>
        <v>42036</v>
      </c>
      <c r="AH85" s="400" t="str">
        <f>IF(IF($AD85="","",IF(VLOOKUP($AD85,'RouteDetail&amp;ReductionPrioritySr'!$B$5:$AT$779,AH$1,FALSE)="","",VLOOKUP($AD85,'RouteDetail&amp;ReductionPrioritySr'!$B$5:$AT$779,AH$1,FALSE)))=0,"",IF($AD85="","",IF(VLOOKUP($AD85,'RouteDetail&amp;ReductionPrioritySr'!$B$5:$AT$779,AH$1,FALSE)="","",VLOOKUP($AD85,'RouteDetail&amp;ReductionPrioritySr'!$B$5:$AT$779,AH$1,FALSE))))</f>
        <v>In the reduction proposal, Route 2 between downtown and Queen Anne will be deleted and Route 13 will have replacement trips. Route 2 between downtown and Madrona Park will have additional trips and shift to Madison Street from Seneca Street.
Combine service with Route 13 between Queen Anne and downtown Seattle to reduce duplication.
On First Hill, shift route from Seneca Street to Madison Street, where more service would be needed because revised Route 12 would operate only during commute hours.
Operate service more often on weekdays since Route 12 would no longer operate.
End service earlier.</v>
      </c>
      <c r="AI85" s="348">
        <f>IF(IF($AD85="","",IF(VLOOKUP($AD85,'RouteDetail&amp;ReductionPrioritySr'!$B$5:$AT$779,AI$1,FALSE)="","",VLOOKUP($AD85,'RouteDetail&amp;ReductionPrioritySr'!$B$5:$AT$779,AI$1,FALSE)))=0,"",IF($AD85="","",IF(VLOOKUP($AD85,'RouteDetail&amp;ReductionPrioritySr'!$B$5:$AT$779,AI$1,FALSE)="","",VLOOKUP($AD85,'RouteDetail&amp;ReductionPrioritySr'!$B$5:$AT$779,AI$1,FALSE))))</f>
        <v>10</v>
      </c>
      <c r="AJ85" s="53">
        <f>IF(IF($AD85="","",IF(VLOOKUP($AD85,'RouteDetail&amp;ReductionPrioritySr'!$B$5:$AT$779,AJ$1,FALSE)="","",VLOOKUP($AD85,'RouteDetail&amp;ReductionPrioritySr'!$B$5:$AT$779,AJ$1,FALSE)))=0,"",IF($AD85="","",IF(VLOOKUP($AD85,'RouteDetail&amp;ReductionPrioritySr'!$B$5:$AT$779,AJ$1,FALSE)="","",VLOOKUP($AD85,'RouteDetail&amp;ReductionPrioritySr'!$B$5:$AT$779,AJ$1,FALSE))))</f>
        <v>12</v>
      </c>
      <c r="AK85" s="53" t="str">
        <f>IF(IF($AD85="","",IF(VLOOKUP($AD85,'RouteDetail&amp;ReductionPrioritySr'!$B$5:$AT$779,AK$1,FALSE)="","",VLOOKUP($AD85,'RouteDetail&amp;ReductionPrioritySr'!$B$5:$AT$779,AK$1,FALSE)))=0,"",IF($AD85="","",IF(VLOOKUP($AD85,'RouteDetail&amp;ReductionPrioritySr'!$B$5:$AT$779,AK$1,FALSE)="","",VLOOKUP($AD85,'RouteDetail&amp;ReductionPrioritySr'!$B$5:$AT$779,AK$1,FALSE))))</f>
        <v>30-60</v>
      </c>
      <c r="AL85" s="53">
        <f>IF(IF($AD85="","",IF(VLOOKUP($AD85,'RouteDetail&amp;ReductionPrioritySr'!$B$5:$AT$779,AL$1,FALSE)="","",VLOOKUP($AD85,'RouteDetail&amp;ReductionPrioritySr'!$B$5:$AT$779,AL$1,FALSE)))=0,"",IF($AD85="","",IF(VLOOKUP($AD85,'RouteDetail&amp;ReductionPrioritySr'!$B$5:$AT$779,AL$1,FALSE)="","",VLOOKUP($AD85,'RouteDetail&amp;ReductionPrioritySr'!$B$5:$AT$779,AL$1,FALSE))))</f>
        <v>15</v>
      </c>
      <c r="AM85" s="53">
        <f>IF(IF($AD85="","",IF(VLOOKUP($AD85,'RouteDetail&amp;ReductionPrioritySr'!$B$5:$AT$779,AM$1,FALSE)="","",VLOOKUP($AD85,'RouteDetail&amp;ReductionPrioritySr'!$B$5:$AT$779,AM$1,FALSE)))=0,"",IF($AD85="","",IF(VLOOKUP($AD85,'RouteDetail&amp;ReductionPrioritySr'!$B$5:$AT$779,AM$1,FALSE)="","",VLOOKUP($AD85,'RouteDetail&amp;ReductionPrioritySr'!$B$5:$AT$779,AM$1,FALSE))))</f>
        <v>30</v>
      </c>
      <c r="AN85" s="71" t="str">
        <f>IF(IF($AD85="","",IF(VLOOKUP($AD85,'RouteDetail&amp;ReductionPrioritySr'!$B$5:$AT$779,AN$1,FALSE)="","",VLOOKUP($AD85,'RouteDetail&amp;ReductionPrioritySr'!$B$5:$AT$779,AN$1,FALSE)))=0,"",IF($AD85="","",IF(VLOOKUP($AD85,'RouteDetail&amp;ReductionPrioritySr'!$B$5:$AT$779,AN$1,FALSE)="","",VLOOKUP($AD85,'RouteDetail&amp;ReductionPrioritySr'!$B$5:$AT$779,AN$1,FALSE))))</f>
        <v>Before 12:00 AM</v>
      </c>
      <c r="AO85" s="400" t="str">
        <f>IF(IF($AD85="","",IF(VLOOKUP($AD85,'RouteDetail&amp;ReductionPrioritySr'!$B$5:$AT$779,AO$1,FALSE)="","",VLOOKUP($AD85,'RouteDetail&amp;ReductionPrioritySr'!$B$5:$AT$779,AO$1,FALSE)))=0,"",IF($AD85="","",IF(VLOOKUP($AD85,'RouteDetail&amp;ReductionPrioritySr'!$B$5:$AT$779,AO$1,FALSE)="","",VLOOKUP($AD85,'RouteDetail&amp;ReductionPrioritySr'!$B$5:$AT$779,AO$1,FALSE))))</f>
        <v xml:space="preserve">North of downtown Seattle, use the RapidRide D Line or Route 13.
On First Hill, service would be moved two blocks south to Madison Street.
Traveling through downtown, connect with frequent service on Third Avenue.
</v>
      </c>
    </row>
    <row r="86" spans="1:41" ht="15" customHeight="1" x14ac:dyDescent="0.25">
      <c r="A86">
        <v>77</v>
      </c>
      <c r="B86" s="110">
        <f>IF(HLOOKUP($C$3,'Corridor by Jurisdiction'!$A$1:$AP$113,A86,FALSE)="","",HLOOKUP($C$3,'Corridor by Jurisdiction'!$A$1:$AP$113,A86,FALSE))</f>
        <v>76</v>
      </c>
      <c r="C86" s="56" t="str">
        <f>IF($B86="","",IF(VLOOKUP($B86,CorridorSummarySource!$C$3:$Y$260,Corridor_Summary!C$1,FALSE)="","",VLOOKUP($B86,CorridorSummarySource!$C$3:$Y$260,Corridor_Summary!C$1,FALSE)))</f>
        <v>Queen Anne</v>
      </c>
      <c r="D86" s="53" t="str">
        <f>IF($B86="","",IF(VLOOKUP($B86,CorridorSummarySource!$C$3:$Y$260,Corridor_Summary!D$1,FALSE)="","",VLOOKUP($B86,CorridorSummarySource!$C$3:$Y$260,Corridor_Summary!D$1,FALSE)))</f>
        <v>Seattle CBD</v>
      </c>
      <c r="E86" s="53" t="str">
        <f>IF($B86="","",IF(VLOOKUP($B86,CorridorSummarySource!$C$3:$Y$260,Corridor_Summary!E$1,FALSE)="","",VLOOKUP($B86,CorridorSummarySource!$C$3:$Y$260,Corridor_Summary!E$1,FALSE)))</f>
        <v>Taylor Ave N</v>
      </c>
      <c r="F86" s="367" t="str">
        <f>IF($B86="","",IF(VLOOKUP($B86,CorridorSummarySource!$C$3:$Y$260,Corridor_Summary!F$1,FALSE)="","",VLOOKUP($B86,CorridorSummarySource!$C$3:$Y$260,Corridor_Summary!F$1,FALSE)))</f>
        <v>3N</v>
      </c>
      <c r="G86" s="367">
        <f>IF($B86="","",IF(VLOOKUP($B86,CorridorSummarySource!$C$3:$Y$260,Corridor_Summary!G$1,FALSE)="","",VLOOKUP($B86,CorridorSummarySource!$C$3:$Y$260,Corridor_Summary!G$1,FALSE)))</f>
        <v>20</v>
      </c>
      <c r="H86" s="367">
        <f>IF($B86="","",IF(VLOOKUP($B86,CorridorSummarySource!$C$3:$Y$260,Corridor_Summary!H$1,FALSE)="","",VLOOKUP($B86,CorridorSummarySource!$C$3:$Y$260,Corridor_Summary!H$1,FALSE)))</f>
        <v>5</v>
      </c>
      <c r="I86" s="367">
        <f>IF($B86="","",IF(VLOOKUP($B86,CorridorSummarySource!$C$3:$Y$260,Corridor_Summary!I$1,FALSE)="","",VLOOKUP($B86,CorridorSummarySource!$C$3:$Y$260,Corridor_Summary!I$1,FALSE)))</f>
        <v>0</v>
      </c>
      <c r="J86" s="367">
        <f>IF($B86="","",IF(VLOOKUP($B86,CorridorSummarySource!$C$3:$Y$260,Corridor_Summary!J$1,FALSE)="","",VLOOKUP($B86,CorridorSummarySource!$C$3:$Y$260,Corridor_Summary!J$1,FALSE)))</f>
        <v>25</v>
      </c>
      <c r="K86" s="112" t="str">
        <f>IF($B86="","",IF(VLOOKUP($B86,CorridorSummarySource!$C$3:$Y$260,Corridor_Summary!K$1,FALSE)="","",VLOOKUP($B86,CorridorSummarySource!$C$3:$Y$260,Corridor_Summary!K$1,FALSE)))</f>
        <v/>
      </c>
      <c r="L86" t="str">
        <f>IF($B86="","",IF(VLOOKUP($B86,CorridorSummarySource!$C$3:$Y$260,Corridor_Summary!L$1,FALSE)="","",VLOOKUP($B86,CorridorSummarySource!$C$3:$Y$260,Corridor_Summary!L$1,FALSE)))</f>
        <v/>
      </c>
      <c r="M86" s="110">
        <f>IF($B86="","",IF(VLOOKUP($B86,CorridorSummarySource!$C$3:$Y$260,Corridor_Summary!M$1,FALSE)="","",VLOOKUP($B86,CorridorSummarySource!$C$3:$Y$260,Corridor_Summary!M$1,FALSE)))</f>
        <v>15</v>
      </c>
      <c r="N86" s="367">
        <f>IF($B86="","",IF(VLOOKUP($B86,CorridorSummarySource!$C$3:$Y$260,Corridor_Summary!N$1,FALSE)="","",VLOOKUP($B86,CorridorSummarySource!$C$3:$Y$260,Corridor_Summary!N$1,FALSE)))</f>
        <v>15</v>
      </c>
      <c r="O86" s="112">
        <f>IF($B86="","",IF(VLOOKUP($B86,CorridorSummarySource!$C$3:$Y$260,Corridor_Summary!O$1,FALSE)="","",VLOOKUP($B86,CorridorSummarySource!$C$3:$Y$260,Corridor_Summary!O$1,FALSE)))</f>
        <v>30</v>
      </c>
      <c r="P86" s="21" t="str">
        <f>IF($B86="","",IF(VLOOKUP($B86,CorridorSummarySource!$C$3:$Y$260,Corridor_Summary!P$1,FALSE)="","",VLOOKUP($B86,CorridorSummarySource!$C$3:$Y$260,Corridor_Summary!P$1,FALSE)))</f>
        <v/>
      </c>
      <c r="Q86" s="110">
        <f>IF($B86="","",IF(VLOOKUP($B86,CorridorSummarySource!$C$3:$Y$260,Corridor_Summary!Q$1,FALSE)="","",VLOOKUP($B86,CorridorSummarySource!$C$3:$Y$260,Corridor_Summary!Q$1,FALSE)))</f>
        <v>1</v>
      </c>
      <c r="R86" s="367">
        <f>IF($B86="","",IF(VLOOKUP($B86,CorridorSummarySource!$C$3:$Y$260,Corridor_Summary!R$1,FALSE)="","",VLOOKUP($B86,CorridorSummarySource!$C$3:$Y$260,Corridor_Summary!R$1,FALSE)))</f>
        <v>0</v>
      </c>
      <c r="S86" s="112">
        <f>IF($B86="","",IF(VLOOKUP($B86,CorridorSummarySource!$C$3:$Y$260,Corridor_Summary!S$1,FALSE)="","",VLOOKUP($B86,CorridorSummarySource!$C$3:$Y$260,Corridor_Summary!S$1,FALSE)))</f>
        <v>1</v>
      </c>
      <c r="T86" s="21" t="str">
        <f>IF($B86="","",IF(VLOOKUP($B86,CorridorSummarySource!$C$3:$Y$260,Corridor_Summary!T$1,FALSE)="","",VLOOKUP($B86,CorridorSummarySource!$C$3:$Y$260,Corridor_Summary!T$1,FALSE)))</f>
        <v/>
      </c>
      <c r="U86" s="125" t="str">
        <f>IF($B86="","",IF(VLOOKUP($B86,CorridorSummarySource!$C$3:$Y$260,Corridor_Summary!U$1,FALSE)="","",VLOOKUP($B86,CorridorSummarySource!$C$3:$Y$260,Corridor_Summary!U$1,FALSE)))</f>
        <v>&lt; 15</v>
      </c>
      <c r="V86" s="126">
        <f>IF($B86="","",IF(VLOOKUP($B86,CorridorSummarySource!$C$3:$Y$260,Corridor_Summary!V$1,FALSE)="","",VLOOKUP($B86,CorridorSummarySource!$C$3:$Y$260,Corridor_Summary!V$1,FALSE)))</f>
        <v>15</v>
      </c>
      <c r="W86" s="126">
        <f>IF($B86="","",IF(VLOOKUP($B86,CorridorSummarySource!$C$3:$Y$260,Corridor_Summary!W$1,FALSE)="","",VLOOKUP($B86,CorridorSummarySource!$C$3:$Y$260,Corridor_Summary!W$1,FALSE)))</f>
        <v>15</v>
      </c>
      <c r="X86" s="112" t="str">
        <f>IF($B86="","",IF(VLOOKUP($B86,CorridorSummarySource!$C$3:$Y$260,Corridor_Summary!X$1,FALSE)="","",VLOOKUP($B86,CorridorSummarySource!$C$3:$Y$260,Corridor_Summary!X$1,FALSE)))</f>
        <v>Very Frequent</v>
      </c>
      <c r="Z86">
        <f>IF(B86="","",VLOOKUP($B86,'Corridors Over-Under'!$A$3:$D$115,Z$1,FALSE))</f>
        <v>0</v>
      </c>
      <c r="AA86">
        <f>IF(C86="","",VLOOKUP($B86,'Corridors Over-Under'!$A$3:$D$115,AA$1,FALSE))</f>
        <v>0</v>
      </c>
      <c r="AB86">
        <f>IF(D86="","",VLOOKUP($B86,'Corridors Over-Under'!$A$3:$D$115,AB$1,FALSE))</f>
        <v>0</v>
      </c>
      <c r="AD86" s="172">
        <f>IF(F86="","",VLOOKUP(F86,'Corridor_MajorRoute&amp;RouteLookup'!$A$2:$B$113,2,FALSE))</f>
        <v>3</v>
      </c>
      <c r="AE86" s="348" t="str">
        <f>IF(IF($AD86="","",IF(VLOOKUP($AD86,'RouteDetail&amp;ReductionPrioritySr'!$B$5:$AT$779,AE$1,FALSE)="","",VLOOKUP($AD86,'RouteDetail&amp;ReductionPrioritySr'!$B$5:$AT$779,AE$1,FALSE)))=0,"",IF($AD86="","",IF(VLOOKUP($AD86,'RouteDetail&amp;ReductionPrioritySr'!$B$5:$AT$779,AE$1,FALSE)="","",VLOOKUP($AD86,'RouteDetail&amp;ReductionPrioritySr'!$B$5:$AT$779,AE$1,FALSE))))</f>
        <v>Revised</v>
      </c>
      <c r="AF86" s="53" t="str">
        <f>IF(IF($AD86="","",IF(VLOOKUP($AD86,'RouteDetail&amp;ReductionPrioritySr'!$B$5:$AT$779,AF$1,FALSE)="","",VLOOKUP($AD86,'RouteDetail&amp;ReductionPrioritySr'!$B$5:$AT$779,AF$1,FALSE)))=0,"",IF($AD86="","",IF(VLOOKUP($AD86,'RouteDetail&amp;ReductionPrioritySr'!$B$5:$AT$779,AF$1,FALSE)="","",VLOOKUP($AD86,'RouteDetail&amp;ReductionPrioritySr'!$B$5:$AT$779,AF$1,FALSE))))</f>
        <v>Restructure</v>
      </c>
      <c r="AG86" s="358">
        <f>IF(IF($AD86="","",IF(VLOOKUP($AD86,'RouteDetail&amp;ReductionPrioritySr'!$B$5:$AT$779,AG$1,FALSE)="","",VLOOKUP($AD86,'RouteDetail&amp;ReductionPrioritySr'!$B$5:$AT$779,AG$1,FALSE)))=0,"",IF($AD86="","",IF(VLOOKUP($AD86,'RouteDetail&amp;ReductionPrioritySr'!$B$5:$AT$779,AG$1,FALSE)="","",VLOOKUP($AD86,'RouteDetail&amp;ReductionPrioritySr'!$B$5:$AT$779,AG$1,FALSE))))</f>
        <v>42036</v>
      </c>
      <c r="AH86" s="400" t="str">
        <f>IF(IF($AD86="","",IF(VLOOKUP($AD86,'RouteDetail&amp;ReductionPrioritySr'!$B$5:$AT$779,AH$1,FALSE)="","",VLOOKUP($AD86,'RouteDetail&amp;ReductionPrioritySr'!$B$5:$AT$779,AH$1,FALSE)))=0,"",IF($AD86="","",IF(VLOOKUP($AD86,'RouteDetail&amp;ReductionPrioritySr'!$B$5:$AT$779,AH$1,FALSE)="","",VLOOKUP($AD86,'RouteDetail&amp;ReductionPrioritySr'!$B$5:$AT$779,AH$1,FALSE))))</f>
        <v>Combine service with Route 4 to reduce duplication between Queen Anne and the Central District. 
In the reduction proposal, Route 4 will be deleted and additional trips added to Route 3. Route 3 will be extended north to Nickerson Street.
Extend route to Seattle Pacific University so it connects with Route 32 and can be operated more efficiently.
Operate service more often on weekdays and on Saturday since Route 4 would no longer be operate.
End service earlier.</v>
      </c>
      <c r="AI86" s="348">
        <f>IF(IF($AD86="","",IF(VLOOKUP($AD86,'RouteDetail&amp;ReductionPrioritySr'!$B$5:$AT$779,AI$1,FALSE)="","",VLOOKUP($AD86,'RouteDetail&amp;ReductionPrioritySr'!$B$5:$AT$779,AI$1,FALSE)))=0,"",IF($AD86="","",IF(VLOOKUP($AD86,'RouteDetail&amp;ReductionPrioritySr'!$B$5:$AT$779,AI$1,FALSE)="","",VLOOKUP($AD86,'RouteDetail&amp;ReductionPrioritySr'!$B$5:$AT$779,AI$1,FALSE))))</f>
        <v>10</v>
      </c>
      <c r="AJ86" s="53">
        <f>IF(IF($AD86="","",IF(VLOOKUP($AD86,'RouteDetail&amp;ReductionPrioritySr'!$B$5:$AT$779,AJ$1,FALSE)="","",VLOOKUP($AD86,'RouteDetail&amp;ReductionPrioritySr'!$B$5:$AT$779,AJ$1,FALSE)))=0,"",IF($AD86="","",IF(VLOOKUP($AD86,'RouteDetail&amp;ReductionPrioritySr'!$B$5:$AT$779,AJ$1,FALSE)="","",VLOOKUP($AD86,'RouteDetail&amp;ReductionPrioritySr'!$B$5:$AT$779,AJ$1,FALSE))))</f>
        <v>15</v>
      </c>
      <c r="AK86" s="53" t="str">
        <f>IF(IF($AD86="","",IF(VLOOKUP($AD86,'RouteDetail&amp;ReductionPrioritySr'!$B$5:$AT$779,AK$1,FALSE)="","",VLOOKUP($AD86,'RouteDetail&amp;ReductionPrioritySr'!$B$5:$AT$779,AK$1,FALSE)))=0,"",IF($AD86="","",IF(VLOOKUP($AD86,'RouteDetail&amp;ReductionPrioritySr'!$B$5:$AT$779,AK$1,FALSE)="","",VLOOKUP($AD86,'RouteDetail&amp;ReductionPrioritySr'!$B$5:$AT$779,AK$1,FALSE))))</f>
        <v>15-60</v>
      </c>
      <c r="AL86" s="53">
        <f>IF(IF($AD86="","",IF(VLOOKUP($AD86,'RouteDetail&amp;ReductionPrioritySr'!$B$5:$AT$779,AL$1,FALSE)="","",VLOOKUP($AD86,'RouteDetail&amp;ReductionPrioritySr'!$B$5:$AT$779,AL$1,FALSE)))=0,"",IF($AD86="","",IF(VLOOKUP($AD86,'RouteDetail&amp;ReductionPrioritySr'!$B$5:$AT$779,AL$1,FALSE)="","",VLOOKUP($AD86,'RouteDetail&amp;ReductionPrioritySr'!$B$5:$AT$779,AL$1,FALSE))))</f>
        <v>15</v>
      </c>
      <c r="AM86" s="53">
        <f>IF(IF($AD86="","",IF(VLOOKUP($AD86,'RouteDetail&amp;ReductionPrioritySr'!$B$5:$AT$779,AM$1,FALSE)="","",VLOOKUP($AD86,'RouteDetail&amp;ReductionPrioritySr'!$B$5:$AT$779,AM$1,FALSE)))=0,"",IF($AD86="","",IF(VLOOKUP($AD86,'RouteDetail&amp;ReductionPrioritySr'!$B$5:$AT$779,AM$1,FALSE)="","",VLOOKUP($AD86,'RouteDetail&amp;ReductionPrioritySr'!$B$5:$AT$779,AM$1,FALSE))))</f>
        <v>30</v>
      </c>
      <c r="AN86" s="71" t="str">
        <f>IF(IF($AD86="","",IF(VLOOKUP($AD86,'RouteDetail&amp;ReductionPrioritySr'!$B$5:$AT$779,AN$1,FALSE)="","",VLOOKUP($AD86,'RouteDetail&amp;ReductionPrioritySr'!$B$5:$AT$779,AN$1,FALSE)))=0,"",IF($AD86="","",IF(VLOOKUP($AD86,'RouteDetail&amp;ReductionPrioritySr'!$B$5:$AT$779,AN$1,FALSE)="","",VLOOKUP($AD86,'RouteDetail&amp;ReductionPrioritySr'!$B$5:$AT$779,AN$1,FALSE))))</f>
        <v>Before 12:00 AM</v>
      </c>
      <c r="AO86" s="400" t="str">
        <f>IF(IF($AD86="","",IF(VLOOKUP($AD86,'RouteDetail&amp;ReductionPrioritySr'!$B$5:$AT$779,AO$1,FALSE)="","",VLOOKUP($AD86,'RouteDetail&amp;ReductionPrioritySr'!$B$5:$AT$779,AO$1,FALSE)))=0,"",IF($AD86="","",IF(VLOOKUP($AD86,'RouteDetail&amp;ReductionPrioritySr'!$B$5:$AT$779,AO$1,FALSE)="","",VLOOKUP($AD86,'RouteDetail&amp;ReductionPrioritySr'!$B$5:$AT$779,AO$1,FALSE))))</f>
        <v>In Queen Anne, use revised Route 3 or Route 13.</v>
      </c>
    </row>
    <row r="87" spans="1:41" ht="15" customHeight="1" x14ac:dyDescent="0.25">
      <c r="A87">
        <v>78</v>
      </c>
      <c r="B87" s="110">
        <f>IF(HLOOKUP($C$3,'Corridor by Jurisdiction'!$A$1:$AP$113,A87,FALSE)="","",HLOOKUP($C$3,'Corridor by Jurisdiction'!$A$1:$AP$113,A87,FALSE))</f>
        <v>77</v>
      </c>
      <c r="C87" s="56" t="str">
        <f>IF($B87="","",IF(VLOOKUP($B87,CorridorSummarySource!$C$3:$Y$260,Corridor_Summary!C$1,FALSE)="","",VLOOKUP($B87,CorridorSummarySource!$C$3:$Y$260,Corridor_Summary!C$1,FALSE)))</f>
        <v>Rainier Beach</v>
      </c>
      <c r="D87" s="53" t="str">
        <f>IF($B87="","",IF(VLOOKUP($B87,CorridorSummarySource!$C$3:$Y$260,Corridor_Summary!D$1,FALSE)="","",VLOOKUP($B87,CorridorSummarySource!$C$3:$Y$260,Corridor_Summary!D$1,FALSE)))</f>
        <v>Seattle CBD</v>
      </c>
      <c r="E87" s="53" t="str">
        <f>IF($B87="","",IF(VLOOKUP($B87,CorridorSummarySource!$C$3:$Y$260,Corridor_Summary!E$1,FALSE)="","",VLOOKUP($B87,CorridorSummarySource!$C$3:$Y$260,Corridor_Summary!E$1,FALSE)))</f>
        <v>Rainier Ave</v>
      </c>
      <c r="F87" s="367">
        <f>IF($B87="","",IF(VLOOKUP($B87,CorridorSummarySource!$C$3:$Y$260,Corridor_Summary!F$1,FALSE)="","",VLOOKUP($B87,CorridorSummarySource!$C$3:$Y$260,Corridor_Summary!F$1,FALSE)))</f>
        <v>7</v>
      </c>
      <c r="G87" s="367">
        <f>IF($B87="","",IF(VLOOKUP($B87,CorridorSummarySource!$C$3:$Y$260,Corridor_Summary!G$1,FALSE)="","",VLOOKUP($B87,CorridorSummarySource!$C$3:$Y$260,Corridor_Summary!G$1,FALSE)))</f>
        <v>16</v>
      </c>
      <c r="H87" s="367">
        <f>IF($B87="","",IF(VLOOKUP($B87,CorridorSummarySource!$C$3:$Y$260,Corridor_Summary!H$1,FALSE)="","",VLOOKUP($B87,CorridorSummarySource!$C$3:$Y$260,Corridor_Summary!H$1,FALSE)))</f>
        <v>5</v>
      </c>
      <c r="I87" s="367">
        <f>IF($B87="","",IF(VLOOKUP($B87,CorridorSummarySource!$C$3:$Y$260,Corridor_Summary!I$1,FALSE)="","",VLOOKUP($B87,CorridorSummarySource!$C$3:$Y$260,Corridor_Summary!I$1,FALSE)))</f>
        <v>0</v>
      </c>
      <c r="J87" s="367">
        <f>IF($B87="","",IF(VLOOKUP($B87,CorridorSummarySource!$C$3:$Y$260,Corridor_Summary!J$1,FALSE)="","",VLOOKUP($B87,CorridorSummarySource!$C$3:$Y$260,Corridor_Summary!J$1,FALSE)))</f>
        <v>26</v>
      </c>
      <c r="K87" s="112" t="str">
        <f>IF($B87="","",IF(VLOOKUP($B87,CorridorSummarySource!$C$3:$Y$260,Corridor_Summary!K$1,FALSE)="","",VLOOKUP($B87,CorridorSummarySource!$C$3:$Y$260,Corridor_Summary!K$1,FALSE)))</f>
        <v/>
      </c>
      <c r="L87" t="str">
        <f>IF($B87="","",IF(VLOOKUP($B87,CorridorSummarySource!$C$3:$Y$260,Corridor_Summary!L$1,FALSE)="","",VLOOKUP($B87,CorridorSummarySource!$C$3:$Y$260,Corridor_Summary!L$1,FALSE)))</f>
        <v/>
      </c>
      <c r="M87" s="110">
        <f>IF($B87="","",IF(VLOOKUP($B87,CorridorSummarySource!$C$3:$Y$260,Corridor_Summary!M$1,FALSE)="","",VLOOKUP($B87,CorridorSummarySource!$C$3:$Y$260,Corridor_Summary!M$1,FALSE)))</f>
        <v>15</v>
      </c>
      <c r="N87" s="367">
        <f>IF($B87="","",IF(VLOOKUP($B87,CorridorSummarySource!$C$3:$Y$260,Corridor_Summary!N$1,FALSE)="","",VLOOKUP($B87,CorridorSummarySource!$C$3:$Y$260,Corridor_Summary!N$1,FALSE)))</f>
        <v>15</v>
      </c>
      <c r="O87" s="112">
        <f>IF($B87="","",IF(VLOOKUP($B87,CorridorSummarySource!$C$3:$Y$260,Corridor_Summary!O$1,FALSE)="","",VLOOKUP($B87,CorridorSummarySource!$C$3:$Y$260,Corridor_Summary!O$1,FALSE)))</f>
        <v>30</v>
      </c>
      <c r="P87" s="21" t="str">
        <f>IF($B87="","",IF(VLOOKUP($B87,CorridorSummarySource!$C$3:$Y$260,Corridor_Summary!P$1,FALSE)="","",VLOOKUP($B87,CorridorSummarySource!$C$3:$Y$260,Corridor_Summary!P$1,FALSE)))</f>
        <v/>
      </c>
      <c r="Q87" s="110">
        <f>IF($B87="","",IF(VLOOKUP($B87,CorridorSummarySource!$C$3:$Y$260,Corridor_Summary!Q$1,FALSE)="","",VLOOKUP($B87,CorridorSummarySource!$C$3:$Y$260,Corridor_Summary!Q$1,FALSE)))</f>
        <v>1</v>
      </c>
      <c r="R87" s="367">
        <f>IF($B87="","",IF(VLOOKUP($B87,CorridorSummarySource!$C$3:$Y$260,Corridor_Summary!R$1,FALSE)="","",VLOOKUP($B87,CorridorSummarySource!$C$3:$Y$260,Corridor_Summary!R$1,FALSE)))</f>
        <v>1</v>
      </c>
      <c r="S87" s="112">
        <f>IF($B87="","",IF(VLOOKUP($B87,CorridorSummarySource!$C$3:$Y$260,Corridor_Summary!S$1,FALSE)="","",VLOOKUP($B87,CorridorSummarySource!$C$3:$Y$260,Corridor_Summary!S$1,FALSE)))</f>
        <v>1</v>
      </c>
      <c r="T87" s="21" t="str">
        <f>IF($B87="","",IF(VLOOKUP($B87,CorridorSummarySource!$C$3:$Y$260,Corridor_Summary!T$1,FALSE)="","",VLOOKUP($B87,CorridorSummarySource!$C$3:$Y$260,Corridor_Summary!T$1,FALSE)))</f>
        <v/>
      </c>
      <c r="U87" s="125" t="str">
        <f>IF($B87="","",IF(VLOOKUP($B87,CorridorSummarySource!$C$3:$Y$260,Corridor_Summary!U$1,FALSE)="","",VLOOKUP($B87,CorridorSummarySource!$C$3:$Y$260,Corridor_Summary!U$1,FALSE)))</f>
        <v>&lt; 15</v>
      </c>
      <c r="V87" s="126" t="str">
        <f>IF($B87="","",IF(VLOOKUP($B87,CorridorSummarySource!$C$3:$Y$260,Corridor_Summary!V$1,FALSE)="","",VLOOKUP($B87,CorridorSummarySource!$C$3:$Y$260,Corridor_Summary!V$1,FALSE)))</f>
        <v>&lt; 15</v>
      </c>
      <c r="W87" s="126">
        <f>IF($B87="","",IF(VLOOKUP($B87,CorridorSummarySource!$C$3:$Y$260,Corridor_Summary!W$1,FALSE)="","",VLOOKUP($B87,CorridorSummarySource!$C$3:$Y$260,Corridor_Summary!W$1,FALSE)))</f>
        <v>15</v>
      </c>
      <c r="X87" s="112" t="str">
        <f>IF($B87="","",IF(VLOOKUP($B87,CorridorSummarySource!$C$3:$Y$260,Corridor_Summary!X$1,FALSE)="","",VLOOKUP($B87,CorridorSummarySource!$C$3:$Y$260,Corridor_Summary!X$1,FALSE)))</f>
        <v>Very Frequent</v>
      </c>
      <c r="Z87">
        <f>IF(B87="","",VLOOKUP($B87,'Corridors Over-Under'!$A$3:$D$115,Z$1,FALSE))</f>
        <v>0</v>
      </c>
      <c r="AA87">
        <f>IF(C87="","",VLOOKUP($B87,'Corridors Over-Under'!$A$3:$D$115,AA$1,FALSE))</f>
        <v>0</v>
      </c>
      <c r="AB87">
        <f>IF(D87="","",VLOOKUP($B87,'Corridors Over-Under'!$A$3:$D$115,AB$1,FALSE))</f>
        <v>0</v>
      </c>
      <c r="AD87" s="172">
        <f>IF(F87="","",VLOOKUP(F87,'Corridor_MajorRoute&amp;RouteLookup'!$A$2:$B$113,2,FALSE))</f>
        <v>7</v>
      </c>
      <c r="AE87" s="348" t="str">
        <f>IF(IF($AD87="","",IF(VLOOKUP($AD87,'RouteDetail&amp;ReductionPrioritySr'!$B$5:$AT$779,AE$1,FALSE)="","",VLOOKUP($AD87,'RouteDetail&amp;ReductionPrioritySr'!$B$5:$AT$779,AE$1,FALSE)))=0,"",IF($AD87="","",IF(VLOOKUP($AD87,'RouteDetail&amp;ReductionPrioritySr'!$B$5:$AT$779,AE$1,FALSE)="","",VLOOKUP($AD87,'RouteDetail&amp;ReductionPrioritySr'!$B$5:$AT$779,AE$1,FALSE))))</f>
        <v>Revised</v>
      </c>
      <c r="AF87" s="53" t="str">
        <f>IF(IF($AD87="","",IF(VLOOKUP($AD87,'RouteDetail&amp;ReductionPrioritySr'!$B$5:$AT$779,AF$1,FALSE)="","",VLOOKUP($AD87,'RouteDetail&amp;ReductionPrioritySr'!$B$5:$AT$779,AF$1,FALSE)))=0,"",IF($AD87="","",IF(VLOOKUP($AD87,'RouteDetail&amp;ReductionPrioritySr'!$B$5:$AT$779,AF$1,FALSE)="","",VLOOKUP($AD87,'RouteDetail&amp;ReductionPrioritySr'!$B$5:$AT$779,AF$1,FALSE))))</f>
        <v>Restructure</v>
      </c>
      <c r="AG87" s="358">
        <f>IF(IF($AD87="","",IF(VLOOKUP($AD87,'RouteDetail&amp;ReductionPrioritySr'!$B$5:$AT$779,AG$1,FALSE)="","",VLOOKUP($AD87,'RouteDetail&amp;ReductionPrioritySr'!$B$5:$AT$779,AG$1,FALSE)))=0,"",IF($AD87="","",IF(VLOOKUP($AD87,'RouteDetail&amp;ReductionPrioritySr'!$B$5:$AT$779,AG$1,FALSE)="","",VLOOKUP($AD87,'RouteDetail&amp;ReductionPrioritySr'!$B$5:$AT$779,AG$1,FALSE))))</f>
        <v>42036</v>
      </c>
      <c r="AH87" s="400" t="str">
        <f>IF(IF($AD87="","",IF(VLOOKUP($AD87,'RouteDetail&amp;ReductionPrioritySr'!$B$5:$AT$779,AH$1,FALSE)="","",VLOOKUP($AD87,'RouteDetail&amp;ReductionPrioritySr'!$B$5:$AT$779,AH$1,FALSE)))=0,"",IF($AD87="","",IF(VLOOKUP($AD87,'RouteDetail&amp;ReductionPrioritySr'!$B$5:$AT$779,AH$1,FALSE)="","",VLOOKUP($AD87,'RouteDetail&amp;ReductionPrioritySr'!$B$5:$AT$779,AH$1,FALSE))))</f>
        <v>Operate service less often after 10:00 PM and during the daytime on Saturday.
Eliminate off-peak service to Prentice Street loop.
End service earlier.</v>
      </c>
      <c r="AI87" s="348">
        <f>IF(IF($AD87="","",IF(VLOOKUP($AD87,'RouteDetail&amp;ReductionPrioritySr'!$B$5:$AT$779,AI$1,FALSE)="","",VLOOKUP($AD87,'RouteDetail&amp;ReductionPrioritySr'!$B$5:$AT$779,AI$1,FALSE)))=0,"",IF($AD87="","",IF(VLOOKUP($AD87,'RouteDetail&amp;ReductionPrioritySr'!$B$5:$AT$779,AI$1,FALSE)="","",VLOOKUP($AD87,'RouteDetail&amp;ReductionPrioritySr'!$B$5:$AT$779,AI$1,FALSE))))</f>
        <v>10</v>
      </c>
      <c r="AJ87" s="53">
        <f>IF(IF($AD87="","",IF(VLOOKUP($AD87,'RouteDetail&amp;ReductionPrioritySr'!$B$5:$AT$779,AJ$1,FALSE)="","",VLOOKUP($AD87,'RouteDetail&amp;ReductionPrioritySr'!$B$5:$AT$779,AJ$1,FALSE)))=0,"",IF($AD87="","",IF(VLOOKUP($AD87,'RouteDetail&amp;ReductionPrioritySr'!$B$5:$AT$779,AJ$1,FALSE)="","",VLOOKUP($AD87,'RouteDetail&amp;ReductionPrioritySr'!$B$5:$AT$779,AJ$1,FALSE))))</f>
        <v>10</v>
      </c>
      <c r="AK87" s="53" t="str">
        <f>IF(IF($AD87="","",IF(VLOOKUP($AD87,'RouteDetail&amp;ReductionPrioritySr'!$B$5:$AT$779,AK$1,FALSE)="","",VLOOKUP($AD87,'RouteDetail&amp;ReductionPrioritySr'!$B$5:$AT$779,AK$1,FALSE)))=0,"",IF($AD87="","",IF(VLOOKUP($AD87,'RouteDetail&amp;ReductionPrioritySr'!$B$5:$AT$779,AK$1,FALSE)="","",VLOOKUP($AD87,'RouteDetail&amp;ReductionPrioritySr'!$B$5:$AT$779,AK$1,FALSE))))</f>
        <v>15-60</v>
      </c>
      <c r="AL87" s="53">
        <f>IF(IF($AD87="","",IF(VLOOKUP($AD87,'RouteDetail&amp;ReductionPrioritySr'!$B$5:$AT$779,AL$1,FALSE)="","",VLOOKUP($AD87,'RouteDetail&amp;ReductionPrioritySr'!$B$5:$AT$779,AL$1,FALSE)))=0,"",IF($AD87="","",IF(VLOOKUP($AD87,'RouteDetail&amp;ReductionPrioritySr'!$B$5:$AT$779,AL$1,FALSE)="","",VLOOKUP($AD87,'RouteDetail&amp;ReductionPrioritySr'!$B$5:$AT$779,AL$1,FALSE))))</f>
        <v>15</v>
      </c>
      <c r="AM87" s="53">
        <f>IF(IF($AD87="","",IF(VLOOKUP($AD87,'RouteDetail&amp;ReductionPrioritySr'!$B$5:$AT$779,AM$1,FALSE)="","",VLOOKUP($AD87,'RouteDetail&amp;ReductionPrioritySr'!$B$5:$AT$779,AM$1,FALSE)))=0,"",IF($AD87="","",IF(VLOOKUP($AD87,'RouteDetail&amp;ReductionPrioritySr'!$B$5:$AT$779,AM$1,FALSE)="","",VLOOKUP($AD87,'RouteDetail&amp;ReductionPrioritySr'!$B$5:$AT$779,AM$1,FALSE))))</f>
        <v>15</v>
      </c>
      <c r="AN87" s="71" t="str">
        <f>IF(IF($AD87="","",IF(VLOOKUP($AD87,'RouteDetail&amp;ReductionPrioritySr'!$B$5:$AT$779,AN$1,FALSE)="","",VLOOKUP($AD87,'RouteDetail&amp;ReductionPrioritySr'!$B$5:$AT$779,AN$1,FALSE)))=0,"",IF($AD87="","",IF(VLOOKUP($AD87,'RouteDetail&amp;ReductionPrioritySr'!$B$5:$AT$779,AN$1,FALSE)="","",VLOOKUP($AD87,'RouteDetail&amp;ReductionPrioritySr'!$B$5:$AT$779,AN$1,FALSE))))</f>
        <v>Before 2:00 AM</v>
      </c>
      <c r="AO87" s="400" t="str">
        <f>IF(IF($AD87="","",IF(VLOOKUP($AD87,'RouteDetail&amp;ReductionPrioritySr'!$B$5:$AT$779,AO$1,FALSE)="","",VLOOKUP($AD87,'RouteDetail&amp;ReductionPrioritySr'!$B$5:$AT$779,AO$1,FALSE)))=0,"",IF($AD87="","",IF(VLOOKUP($AD87,'RouteDetail&amp;ReductionPrioritySr'!$B$5:$AT$779,AO$1,FALSE)="","",VLOOKUP($AD87,'RouteDetail&amp;ReductionPrioritySr'!$B$5:$AT$779,AO$1,FALSE))))</f>
        <v/>
      </c>
    </row>
    <row r="88" spans="1:41" ht="15" customHeight="1" x14ac:dyDescent="0.25">
      <c r="A88">
        <v>79</v>
      </c>
      <c r="B88" s="110">
        <f>IF(HLOOKUP($C$3,'Corridor by Jurisdiction'!$A$1:$AP$113,A88,FALSE)="","",HLOOKUP($C$3,'Corridor by Jurisdiction'!$A$1:$AP$113,A88,FALSE))</f>
        <v>78</v>
      </c>
      <c r="C88" s="56" t="str">
        <f>IF($B88="","",IF(VLOOKUP($B88,CorridorSummarySource!$C$3:$Y$260,Corridor_Summary!C$1,FALSE)="","",VLOOKUP($B88,CorridorSummarySource!$C$3:$Y$260,Corridor_Summary!C$1,FALSE)))</f>
        <v>Rainier Beach</v>
      </c>
      <c r="D88" s="53" t="str">
        <f>IF($B88="","",IF(VLOOKUP($B88,CorridorSummarySource!$C$3:$Y$260,Corridor_Summary!D$1,FALSE)="","",VLOOKUP($B88,CorridorSummarySource!$C$3:$Y$260,Corridor_Summary!D$1,FALSE)))</f>
        <v>Seattle Center</v>
      </c>
      <c r="E88" s="53" t="str">
        <f>IF($B88="","",IF(VLOOKUP($B88,CorridorSummarySource!$C$3:$Y$260,Corridor_Summary!E$1,FALSE)="","",VLOOKUP($B88,CorridorSummarySource!$C$3:$Y$260,Corridor_Summary!E$1,FALSE)))</f>
        <v>MLK Jr Wy, E John St, Denny Way</v>
      </c>
      <c r="F88" s="367">
        <f>IF($B88="","",IF(VLOOKUP($B88,CorridorSummarySource!$C$3:$Y$260,Corridor_Summary!F$1,FALSE)="","",VLOOKUP($B88,CorridorSummarySource!$C$3:$Y$260,Corridor_Summary!F$1,FALSE)))</f>
        <v>8</v>
      </c>
      <c r="G88" s="367">
        <f>IF($B88="","",IF(VLOOKUP($B88,CorridorSummarySource!$C$3:$Y$260,Corridor_Summary!G$1,FALSE)="","",VLOOKUP($B88,CorridorSummarySource!$C$3:$Y$260,Corridor_Summary!G$1,FALSE)))</f>
        <v>14</v>
      </c>
      <c r="H88" s="367">
        <f>IF($B88="","",IF(VLOOKUP($B88,CorridorSummarySource!$C$3:$Y$260,Corridor_Summary!H$1,FALSE)="","",VLOOKUP($B88,CorridorSummarySource!$C$3:$Y$260,Corridor_Summary!H$1,FALSE)))</f>
        <v>5</v>
      </c>
      <c r="I88" s="367">
        <f>IF($B88="","",IF(VLOOKUP($B88,CorridorSummarySource!$C$3:$Y$260,Corridor_Summary!I$1,FALSE)="","",VLOOKUP($B88,CorridorSummarySource!$C$3:$Y$260,Corridor_Summary!I$1,FALSE)))</f>
        <v>10</v>
      </c>
      <c r="J88" s="367">
        <f>IF($B88="","",IF(VLOOKUP($B88,CorridorSummarySource!$C$3:$Y$260,Corridor_Summary!J$1,FALSE)="","",VLOOKUP($B88,CorridorSummarySource!$C$3:$Y$260,Corridor_Summary!J$1,FALSE)))</f>
        <v>29</v>
      </c>
      <c r="K88" s="112" t="str">
        <f>IF($B88="","",IF(VLOOKUP($B88,CorridorSummarySource!$C$3:$Y$260,Corridor_Summary!K$1,FALSE)="","",VLOOKUP($B88,CorridorSummarySource!$C$3:$Y$260,Corridor_Summary!K$1,FALSE)))</f>
        <v/>
      </c>
      <c r="L88" t="str">
        <f>IF($B88="","",IF(VLOOKUP($B88,CorridorSummarySource!$C$3:$Y$260,Corridor_Summary!L$1,FALSE)="","",VLOOKUP($B88,CorridorSummarySource!$C$3:$Y$260,Corridor_Summary!L$1,FALSE)))</f>
        <v/>
      </c>
      <c r="M88" s="110">
        <f>IF($B88="","",IF(VLOOKUP($B88,CorridorSummarySource!$C$3:$Y$260,Corridor_Summary!M$1,FALSE)="","",VLOOKUP($B88,CorridorSummarySource!$C$3:$Y$260,Corridor_Summary!M$1,FALSE)))</f>
        <v>15</v>
      </c>
      <c r="N88" s="367">
        <f>IF($B88="","",IF(VLOOKUP($B88,CorridorSummarySource!$C$3:$Y$260,Corridor_Summary!N$1,FALSE)="","",VLOOKUP($B88,CorridorSummarySource!$C$3:$Y$260,Corridor_Summary!N$1,FALSE)))</f>
        <v>15</v>
      </c>
      <c r="O88" s="112">
        <f>IF($B88="","",IF(VLOOKUP($B88,CorridorSummarySource!$C$3:$Y$260,Corridor_Summary!O$1,FALSE)="","",VLOOKUP($B88,CorridorSummarySource!$C$3:$Y$260,Corridor_Summary!O$1,FALSE)))</f>
        <v>30</v>
      </c>
      <c r="P88" s="21" t="str">
        <f>IF($B88="","",IF(VLOOKUP($B88,CorridorSummarySource!$C$3:$Y$260,Corridor_Summary!P$1,FALSE)="","",VLOOKUP($B88,CorridorSummarySource!$C$3:$Y$260,Corridor_Summary!P$1,FALSE)))</f>
        <v/>
      </c>
      <c r="Q88" s="110">
        <f>IF($B88="","",IF(VLOOKUP($B88,CorridorSummarySource!$C$3:$Y$260,Corridor_Summary!Q$1,FALSE)="","",VLOOKUP($B88,CorridorSummarySource!$C$3:$Y$260,Corridor_Summary!Q$1,FALSE)))</f>
        <v>0</v>
      </c>
      <c r="R88" s="367">
        <f>IF($B88="","",IF(VLOOKUP($B88,CorridorSummarySource!$C$3:$Y$260,Corridor_Summary!R$1,FALSE)="","",VLOOKUP($B88,CorridorSummarySource!$C$3:$Y$260,Corridor_Summary!R$1,FALSE)))</f>
        <v>0</v>
      </c>
      <c r="S88" s="112">
        <f>IF($B88="","",IF(VLOOKUP($B88,CorridorSummarySource!$C$3:$Y$260,Corridor_Summary!S$1,FALSE)="","",VLOOKUP($B88,CorridorSummarySource!$C$3:$Y$260,Corridor_Summary!S$1,FALSE)))</f>
        <v>0</v>
      </c>
      <c r="T88" s="21" t="str">
        <f>IF($B88="","",IF(VLOOKUP($B88,CorridorSummarySource!$C$3:$Y$260,Corridor_Summary!T$1,FALSE)="","",VLOOKUP($B88,CorridorSummarySource!$C$3:$Y$260,Corridor_Summary!T$1,FALSE)))</f>
        <v/>
      </c>
      <c r="U88" s="125">
        <f>IF($B88="","",IF(VLOOKUP($B88,CorridorSummarySource!$C$3:$Y$260,Corridor_Summary!U$1,FALSE)="","",VLOOKUP($B88,CorridorSummarySource!$C$3:$Y$260,Corridor_Summary!U$1,FALSE)))</f>
        <v>15</v>
      </c>
      <c r="V88" s="126">
        <f>IF($B88="","",IF(VLOOKUP($B88,CorridorSummarySource!$C$3:$Y$260,Corridor_Summary!V$1,FALSE)="","",VLOOKUP($B88,CorridorSummarySource!$C$3:$Y$260,Corridor_Summary!V$1,FALSE)))</f>
        <v>15</v>
      </c>
      <c r="W88" s="126">
        <f>IF($B88="","",IF(VLOOKUP($B88,CorridorSummarySource!$C$3:$Y$260,Corridor_Summary!W$1,FALSE)="","",VLOOKUP($B88,CorridorSummarySource!$C$3:$Y$260,Corridor_Summary!W$1,FALSE)))</f>
        <v>30</v>
      </c>
      <c r="X88" s="112" t="str">
        <f>IF($B88="","",IF(VLOOKUP($B88,CorridorSummarySource!$C$3:$Y$260,Corridor_Summary!X$1,FALSE)="","",VLOOKUP($B88,CorridorSummarySource!$C$3:$Y$260,Corridor_Summary!X$1,FALSE)))</f>
        <v>Very Frequent</v>
      </c>
      <c r="Z88">
        <f>IF(B88="","",VLOOKUP($B88,'Corridors Over-Under'!$A$3:$D$115,Z$1,FALSE))</f>
        <v>0</v>
      </c>
      <c r="AA88">
        <f>IF(C88="","",VLOOKUP($B88,'Corridors Over-Under'!$A$3:$D$115,AA$1,FALSE))</f>
        <v>0</v>
      </c>
      <c r="AB88">
        <f>IF(D88="","",VLOOKUP($B88,'Corridors Over-Under'!$A$3:$D$115,AB$1,FALSE))</f>
        <v>0</v>
      </c>
      <c r="AD88" s="172">
        <f>IF(F88="","",VLOOKUP(F88,'Corridor_MajorRoute&amp;RouteLookup'!$A$2:$B$113,2,FALSE))</f>
        <v>8</v>
      </c>
      <c r="AE88" s="348" t="str">
        <f>IF(IF($AD88="","",IF(VLOOKUP($AD88,'RouteDetail&amp;ReductionPrioritySr'!$B$5:$AT$779,AE$1,FALSE)="","",VLOOKUP($AD88,'RouteDetail&amp;ReductionPrioritySr'!$B$5:$AT$779,AE$1,FALSE)))=0,"",IF($AD88="","",IF(VLOOKUP($AD88,'RouteDetail&amp;ReductionPrioritySr'!$B$5:$AT$779,AE$1,FALSE)="","",VLOOKUP($AD88,'RouteDetail&amp;ReductionPrioritySr'!$B$5:$AT$779,AE$1,FALSE))))</f>
        <v>Revised</v>
      </c>
      <c r="AF88" s="53" t="str">
        <f>IF(IF($AD88="","",IF(VLOOKUP($AD88,'RouteDetail&amp;ReductionPrioritySr'!$B$5:$AT$779,AF$1,FALSE)="","",VLOOKUP($AD88,'RouteDetail&amp;ReductionPrioritySr'!$B$5:$AT$779,AF$1,FALSE)))=0,"",IF($AD88="","",IF(VLOOKUP($AD88,'RouteDetail&amp;ReductionPrioritySr'!$B$5:$AT$779,AF$1,FALSE)="","",VLOOKUP($AD88,'RouteDetail&amp;ReductionPrioritySr'!$B$5:$AT$779,AF$1,FALSE))))</f>
        <v>Restructure</v>
      </c>
      <c r="AG88" s="358">
        <f>IF(IF($AD88="","",IF(VLOOKUP($AD88,'RouteDetail&amp;ReductionPrioritySr'!$B$5:$AT$779,AG$1,FALSE)="","",VLOOKUP($AD88,'RouteDetail&amp;ReductionPrioritySr'!$B$5:$AT$779,AG$1,FALSE)))=0,"",IF($AD88="","",IF(VLOOKUP($AD88,'RouteDetail&amp;ReductionPrioritySr'!$B$5:$AT$779,AG$1,FALSE)="","",VLOOKUP($AD88,'RouteDetail&amp;ReductionPrioritySr'!$B$5:$AT$779,AG$1,FALSE))))</f>
        <v>42036</v>
      </c>
      <c r="AH88" s="400" t="str">
        <f>IF(IF($AD88="","",IF(VLOOKUP($AD88,'RouteDetail&amp;ReductionPrioritySr'!$B$5:$AT$779,AH$1,FALSE)="","",VLOOKUP($AD88,'RouteDetail&amp;ReductionPrioritySr'!$B$5:$AT$779,AH$1,FALSE)))=0,"",IF($AD88="","",IF(VLOOKUP($AD88,'RouteDetail&amp;ReductionPrioritySr'!$B$5:$AT$779,AH$1,FALSE)="","",VLOOKUP($AD88,'RouteDetail&amp;ReductionPrioritySr'!$B$5:$AT$779,AH$1,FALSE))))</f>
        <v>Eliminate the part of the route between E John Street/16th Avenue E and S Jackson Street /23rd Avenue S. 
Operate service less often after 10:00 PM.
Replace the south part of the route between Rainier Beach and S Jackson Street /23rd Avenue S with Route 106 to provide a direct connection between Renton Transit Center and downtown Seattle via Martin Luther King Junior Way S, S Jackson Street, and E Yesler Way (See Route 106 for more details). 
End service earlier.</v>
      </c>
      <c r="AI88" s="348">
        <f>IF(IF($AD88="","",IF(VLOOKUP($AD88,'RouteDetail&amp;ReductionPrioritySr'!$B$5:$AT$779,AI$1,FALSE)="","",VLOOKUP($AD88,'RouteDetail&amp;ReductionPrioritySr'!$B$5:$AT$779,AI$1,FALSE)))=0,"",IF($AD88="","",IF(VLOOKUP($AD88,'RouteDetail&amp;ReductionPrioritySr'!$B$5:$AT$779,AI$1,FALSE)="","",VLOOKUP($AD88,'RouteDetail&amp;ReductionPrioritySr'!$B$5:$AT$779,AI$1,FALSE))))</f>
        <v>15</v>
      </c>
      <c r="AJ88" s="53">
        <f>IF(IF($AD88="","",IF(VLOOKUP($AD88,'RouteDetail&amp;ReductionPrioritySr'!$B$5:$AT$779,AJ$1,FALSE)="","",VLOOKUP($AD88,'RouteDetail&amp;ReductionPrioritySr'!$B$5:$AT$779,AJ$1,FALSE)))=0,"",IF($AD88="","",IF(VLOOKUP($AD88,'RouteDetail&amp;ReductionPrioritySr'!$B$5:$AT$779,AJ$1,FALSE)="","",VLOOKUP($AD88,'RouteDetail&amp;ReductionPrioritySr'!$B$5:$AT$779,AJ$1,FALSE))))</f>
        <v>15</v>
      </c>
      <c r="AK88" s="53" t="str">
        <f>IF(IF($AD88="","",IF(VLOOKUP($AD88,'RouteDetail&amp;ReductionPrioritySr'!$B$5:$AT$779,AK$1,FALSE)="","",VLOOKUP($AD88,'RouteDetail&amp;ReductionPrioritySr'!$B$5:$AT$779,AK$1,FALSE)))=0,"",IF($AD88="","",IF(VLOOKUP($AD88,'RouteDetail&amp;ReductionPrioritySr'!$B$5:$AT$779,AK$1,FALSE)="","",VLOOKUP($AD88,'RouteDetail&amp;ReductionPrioritySr'!$B$5:$AT$779,AK$1,FALSE))))</f>
        <v>30-60</v>
      </c>
      <c r="AL88" s="53">
        <f>IF(IF($AD88="","",IF(VLOOKUP($AD88,'RouteDetail&amp;ReductionPrioritySr'!$B$5:$AT$779,AL$1,FALSE)="","",VLOOKUP($AD88,'RouteDetail&amp;ReductionPrioritySr'!$B$5:$AT$779,AL$1,FALSE)))=0,"",IF($AD88="","",IF(VLOOKUP($AD88,'RouteDetail&amp;ReductionPrioritySr'!$B$5:$AT$779,AL$1,FALSE)="","",VLOOKUP($AD88,'RouteDetail&amp;ReductionPrioritySr'!$B$5:$AT$779,AL$1,FALSE))))</f>
        <v>15</v>
      </c>
      <c r="AM88" s="53">
        <f>IF(IF($AD88="","",IF(VLOOKUP($AD88,'RouteDetail&amp;ReductionPrioritySr'!$B$5:$AT$779,AM$1,FALSE)="","",VLOOKUP($AD88,'RouteDetail&amp;ReductionPrioritySr'!$B$5:$AT$779,AM$1,FALSE)))=0,"",IF($AD88="","",IF(VLOOKUP($AD88,'RouteDetail&amp;ReductionPrioritySr'!$B$5:$AT$779,AM$1,FALSE)="","",VLOOKUP($AD88,'RouteDetail&amp;ReductionPrioritySr'!$B$5:$AT$779,AM$1,FALSE))))</f>
        <v>30</v>
      </c>
      <c r="AN88" s="71" t="str">
        <f>IF(IF($AD88="","",IF(VLOOKUP($AD88,'RouteDetail&amp;ReductionPrioritySr'!$B$5:$AT$779,AN$1,FALSE)="","",VLOOKUP($AD88,'RouteDetail&amp;ReductionPrioritySr'!$B$5:$AT$779,AN$1,FALSE)))=0,"",IF($AD88="","",IF(VLOOKUP($AD88,'RouteDetail&amp;ReductionPrioritySr'!$B$5:$AT$779,AN$1,FALSE)="","",VLOOKUP($AD88,'RouteDetail&amp;ReductionPrioritySr'!$B$5:$AT$779,AN$1,FALSE))))</f>
        <v>Before 11:00 PM</v>
      </c>
      <c r="AO88" s="400" t="str">
        <f>IF(IF($AD88="","",IF(VLOOKUP($AD88,'RouteDetail&amp;ReductionPrioritySr'!$B$5:$AT$779,AO$1,FALSE)="","",VLOOKUP($AD88,'RouteDetail&amp;ReductionPrioritySr'!$B$5:$AT$779,AO$1,FALSE)))=0,"",IF($AD88="","",IF(VLOOKUP($AD88,'RouteDetail&amp;ReductionPrioritySr'!$B$5:$AT$779,AO$1,FALSE)="","",VLOOKUP($AD88,'RouteDetail&amp;ReductionPrioritySr'!$B$5:$AT$779,AO$1,FALSE))))</f>
        <v xml:space="preserve">In Capitol Hill between 16th Avenue E and 23rd Avenue E, use Route 43.
In Madison Valley between 23rd Avenue E and Martin Luther King Jr. Way E, use Route 11. 
In the Central District between E Madison Street and S Jackson Street, use routes 2, 3, 14, or revised Route 106.
South of S Jackson Street, use revised Route 106.
</v>
      </c>
    </row>
    <row r="89" spans="1:41" ht="15" customHeight="1" x14ac:dyDescent="0.25">
      <c r="A89">
        <v>80</v>
      </c>
      <c r="B89" s="110">
        <f>IF(HLOOKUP($C$3,'Corridor by Jurisdiction'!$A$1:$AP$113,A89,FALSE)="","",HLOOKUP($C$3,'Corridor by Jurisdiction'!$A$1:$AP$113,A89,FALSE))</f>
        <v>79</v>
      </c>
      <c r="C89" s="56" t="str">
        <f>IF($B89="","",IF(VLOOKUP($B89,CorridorSummarySource!$C$3:$Y$260,Corridor_Summary!C$1,FALSE)="","",VLOOKUP($B89,CorridorSummarySource!$C$3:$Y$260,Corridor_Summary!C$1,FALSE)))</f>
        <v>Rainier Beach</v>
      </c>
      <c r="D89" s="53" t="str">
        <f>IF($B89="","",IF(VLOOKUP($B89,CorridorSummarySource!$C$3:$Y$260,Corridor_Summary!D$1,FALSE)="","",VLOOKUP($B89,CorridorSummarySource!$C$3:$Y$260,Corridor_Summary!D$1,FALSE)))</f>
        <v>Capitol Hill</v>
      </c>
      <c r="E89" s="53" t="str">
        <f>IF($B89="","",IF(VLOOKUP($B89,CorridorSummarySource!$C$3:$Y$260,Corridor_Summary!E$1,FALSE)="","",VLOOKUP($B89,CorridorSummarySource!$C$3:$Y$260,Corridor_Summary!E$1,FALSE)))</f>
        <v>Rainier Ave</v>
      </c>
      <c r="F89" s="367" t="str">
        <f>IF($B89="","",IF(VLOOKUP($B89,CorridorSummarySource!$C$3:$Y$260,Corridor_Summary!F$1,FALSE)="","",VLOOKUP($B89,CorridorSummarySource!$C$3:$Y$260,Corridor_Summary!F$1,FALSE)))</f>
        <v>9EX</v>
      </c>
      <c r="G89" s="367">
        <f>IF($B89="","",IF(VLOOKUP($B89,CorridorSummarySource!$C$3:$Y$260,Corridor_Summary!G$1,FALSE)="","",VLOOKUP($B89,CorridorSummarySource!$C$3:$Y$260,Corridor_Summary!G$1,FALSE)))</f>
        <v>12</v>
      </c>
      <c r="H89" s="367">
        <f>IF($B89="","",IF(VLOOKUP($B89,CorridorSummarySource!$C$3:$Y$260,Corridor_Summary!H$1,FALSE)="","",VLOOKUP($B89,CorridorSummarySource!$C$3:$Y$260,Corridor_Summary!H$1,FALSE)))</f>
        <v>5</v>
      </c>
      <c r="I89" s="367">
        <f>IF($B89="","",IF(VLOOKUP($B89,CorridorSummarySource!$C$3:$Y$260,Corridor_Summary!I$1,FALSE)="","",VLOOKUP($B89,CorridorSummarySource!$C$3:$Y$260,Corridor_Summary!I$1,FALSE)))</f>
        <v>5</v>
      </c>
      <c r="J89" s="367">
        <f>IF($B89="","",IF(VLOOKUP($B89,CorridorSummarySource!$C$3:$Y$260,Corridor_Summary!J$1,FALSE)="","",VLOOKUP($B89,CorridorSummarySource!$C$3:$Y$260,Corridor_Summary!J$1,FALSE)))</f>
        <v>27</v>
      </c>
      <c r="K89" s="112" t="str">
        <f>IF($B89="","",IF(VLOOKUP($B89,CorridorSummarySource!$C$3:$Y$260,Corridor_Summary!K$1,FALSE)="","",VLOOKUP($B89,CorridorSummarySource!$C$3:$Y$260,Corridor_Summary!K$1,FALSE)))</f>
        <v/>
      </c>
      <c r="L89" t="str">
        <f>IF($B89="","",IF(VLOOKUP($B89,CorridorSummarySource!$C$3:$Y$260,Corridor_Summary!L$1,FALSE)="","",VLOOKUP($B89,CorridorSummarySource!$C$3:$Y$260,Corridor_Summary!L$1,FALSE)))</f>
        <v/>
      </c>
      <c r="M89" s="110">
        <f>IF($B89="","",IF(VLOOKUP($B89,CorridorSummarySource!$C$3:$Y$260,Corridor_Summary!M$1,FALSE)="","",VLOOKUP($B89,CorridorSummarySource!$C$3:$Y$260,Corridor_Summary!M$1,FALSE)))</f>
        <v>15</v>
      </c>
      <c r="N89" s="367">
        <f>IF($B89="","",IF(VLOOKUP($B89,CorridorSummarySource!$C$3:$Y$260,Corridor_Summary!N$1,FALSE)="","",VLOOKUP($B89,CorridorSummarySource!$C$3:$Y$260,Corridor_Summary!N$1,FALSE)))</f>
        <v>15</v>
      </c>
      <c r="O89" s="112">
        <f>IF($B89="","",IF(VLOOKUP($B89,CorridorSummarySource!$C$3:$Y$260,Corridor_Summary!O$1,FALSE)="","",VLOOKUP($B89,CorridorSummarySource!$C$3:$Y$260,Corridor_Summary!O$1,FALSE)))</f>
        <v>30</v>
      </c>
      <c r="P89" s="21" t="str">
        <f>IF($B89="","",IF(VLOOKUP($B89,CorridorSummarySource!$C$3:$Y$260,Corridor_Summary!P$1,FALSE)="","",VLOOKUP($B89,CorridorSummarySource!$C$3:$Y$260,Corridor_Summary!P$1,FALSE)))</f>
        <v/>
      </c>
      <c r="Q89" s="110">
        <f>IF($B89="","",IF(VLOOKUP($B89,CorridorSummarySource!$C$3:$Y$260,Corridor_Summary!Q$1,FALSE)="","",VLOOKUP($B89,CorridorSummarySource!$C$3:$Y$260,Corridor_Summary!Q$1,FALSE)))</f>
        <v>1</v>
      </c>
      <c r="R89" s="367">
        <f>IF($B89="","",IF(VLOOKUP($B89,CorridorSummarySource!$C$3:$Y$260,Corridor_Summary!R$1,FALSE)="","",VLOOKUP($B89,CorridorSummarySource!$C$3:$Y$260,Corridor_Summary!R$1,FALSE)))</f>
        <v>0</v>
      </c>
      <c r="S89" s="112">
        <f>IF($B89="","",IF(VLOOKUP($B89,CorridorSummarySource!$C$3:$Y$260,Corridor_Summary!S$1,FALSE)="","",VLOOKUP($B89,CorridorSummarySource!$C$3:$Y$260,Corridor_Summary!S$1,FALSE)))</f>
        <v>0</v>
      </c>
      <c r="T89" s="21" t="str">
        <f>IF($B89="","",IF(VLOOKUP($B89,CorridorSummarySource!$C$3:$Y$260,Corridor_Summary!T$1,FALSE)="","",VLOOKUP($B89,CorridorSummarySource!$C$3:$Y$260,Corridor_Summary!T$1,FALSE)))</f>
        <v/>
      </c>
      <c r="U89" s="125" t="str">
        <f>IF($B89="","",IF(VLOOKUP($B89,CorridorSummarySource!$C$3:$Y$260,Corridor_Summary!U$1,FALSE)="","",VLOOKUP($B89,CorridorSummarySource!$C$3:$Y$260,Corridor_Summary!U$1,FALSE)))</f>
        <v>&lt; 15</v>
      </c>
      <c r="V89" s="126">
        <f>IF($B89="","",IF(VLOOKUP($B89,CorridorSummarySource!$C$3:$Y$260,Corridor_Summary!V$1,FALSE)="","",VLOOKUP($B89,CorridorSummarySource!$C$3:$Y$260,Corridor_Summary!V$1,FALSE)))</f>
        <v>15</v>
      </c>
      <c r="W89" s="126">
        <f>IF($B89="","",IF(VLOOKUP($B89,CorridorSummarySource!$C$3:$Y$260,Corridor_Summary!W$1,FALSE)="","",VLOOKUP($B89,CorridorSummarySource!$C$3:$Y$260,Corridor_Summary!W$1,FALSE)))</f>
        <v>30</v>
      </c>
      <c r="X89" s="112" t="str">
        <f>IF($B89="","",IF(VLOOKUP($B89,CorridorSummarySource!$C$3:$Y$260,Corridor_Summary!X$1,FALSE)="","",VLOOKUP($B89,CorridorSummarySource!$C$3:$Y$260,Corridor_Summary!X$1,FALSE)))</f>
        <v>Very Frequent</v>
      </c>
      <c r="Z89">
        <f>IF(B89="","",VLOOKUP($B89,'Corridors Over-Under'!$A$3:$D$115,Z$1,FALSE))</f>
        <v>-1</v>
      </c>
      <c r="AA89">
        <f>IF(C89="","",VLOOKUP($B89,'Corridors Over-Under'!$A$3:$D$115,AA$1,FALSE))</f>
        <v>-1</v>
      </c>
      <c r="AB89">
        <f>IF(D89="","",VLOOKUP($B89,'Corridors Over-Under'!$A$3:$D$115,AB$1,FALSE))</f>
        <v>-3</v>
      </c>
      <c r="AD89" s="172" t="str">
        <f>IF(F89="","",VLOOKUP(F89,'Corridor_MajorRoute&amp;RouteLookup'!$A$2:$B$113,2,FALSE))</f>
        <v>9EX</v>
      </c>
      <c r="AE89" s="348" t="str">
        <f>IF(IF($AD89="","",IF(VLOOKUP($AD89,'RouteDetail&amp;ReductionPrioritySr'!$B$5:$AT$779,AE$1,FALSE)="","",VLOOKUP($AD89,'RouteDetail&amp;ReductionPrioritySr'!$B$5:$AT$779,AE$1,FALSE)))=0,"",IF($AD89="","",IF(VLOOKUP($AD89,'RouteDetail&amp;ReductionPrioritySr'!$B$5:$AT$779,AE$1,FALSE)="","",VLOOKUP($AD89,'RouteDetail&amp;ReductionPrioritySr'!$B$5:$AT$779,AE$1,FALSE))))</f>
        <v>Revised</v>
      </c>
      <c r="AF89" s="53" t="str">
        <f>IF(IF($AD89="","",IF(VLOOKUP($AD89,'RouteDetail&amp;ReductionPrioritySr'!$B$5:$AT$779,AF$1,FALSE)="","",VLOOKUP($AD89,'RouteDetail&amp;ReductionPrioritySr'!$B$5:$AT$779,AF$1,FALSE)))=0,"",IF($AD89="","",IF(VLOOKUP($AD89,'RouteDetail&amp;ReductionPrioritySr'!$B$5:$AT$779,AF$1,FALSE)="","",VLOOKUP($AD89,'RouteDetail&amp;ReductionPrioritySr'!$B$5:$AT$779,AF$1,FALSE))))</f>
        <v>Restructure</v>
      </c>
      <c r="AG89" s="358">
        <f>IF(IF($AD89="","",IF(VLOOKUP($AD89,'RouteDetail&amp;ReductionPrioritySr'!$B$5:$AT$779,AG$1,FALSE)="","",VLOOKUP($AD89,'RouteDetail&amp;ReductionPrioritySr'!$B$5:$AT$779,AG$1,FALSE)))=0,"",IF($AD89="","",IF(VLOOKUP($AD89,'RouteDetail&amp;ReductionPrioritySr'!$B$5:$AT$779,AG$1,FALSE)="","",VLOOKUP($AD89,'RouteDetail&amp;ReductionPrioritySr'!$B$5:$AT$779,AG$1,FALSE))))</f>
        <v>42036</v>
      </c>
      <c r="AH89" s="400" t="str">
        <f>IF(IF($AD89="","",IF(VLOOKUP($AD89,'RouteDetail&amp;ReductionPrioritySr'!$B$5:$AT$779,AH$1,FALSE)="","",VLOOKUP($AD89,'RouteDetail&amp;ReductionPrioritySr'!$B$5:$AT$779,AH$1,FALSE)))=0,"",IF($AD89="","",IF(VLOOKUP($AD89,'RouteDetail&amp;ReductionPrioritySr'!$B$5:$AT$779,AH$1,FALSE)="","",VLOOKUP($AD89,'RouteDetail&amp;ReductionPrioritySr'!$B$5:$AT$779,AH$1,FALSE))))</f>
        <v>Operate only during commute hours.
Operate as a one-way route, northbound in the morning and southbound in the afternoon.</v>
      </c>
      <c r="AI89" s="348" t="str">
        <f>IF(IF($AD89="","",IF(VLOOKUP($AD89,'RouteDetail&amp;ReductionPrioritySr'!$B$5:$AT$779,AI$1,FALSE)="","",VLOOKUP($AD89,'RouteDetail&amp;ReductionPrioritySr'!$B$5:$AT$779,AI$1,FALSE)))=0,"",IF($AD89="","",IF(VLOOKUP($AD89,'RouteDetail&amp;ReductionPrioritySr'!$B$5:$AT$779,AI$1,FALSE)="","",VLOOKUP($AD89,'RouteDetail&amp;ReductionPrioritySr'!$B$5:$AT$779,AI$1,FALSE))))</f>
        <v>-</v>
      </c>
      <c r="AJ89" s="53" t="str">
        <f>IF(IF($AD89="","",IF(VLOOKUP($AD89,'RouteDetail&amp;ReductionPrioritySr'!$B$5:$AT$779,AJ$1,FALSE)="","",VLOOKUP($AD89,'RouteDetail&amp;ReductionPrioritySr'!$B$5:$AT$779,AJ$1,FALSE)))=0,"",IF($AD89="","",IF(VLOOKUP($AD89,'RouteDetail&amp;ReductionPrioritySr'!$B$5:$AT$779,AJ$1,FALSE)="","",VLOOKUP($AD89,'RouteDetail&amp;ReductionPrioritySr'!$B$5:$AT$779,AJ$1,FALSE))))</f>
        <v>-</v>
      </c>
      <c r="AK89" s="53" t="str">
        <f>IF(IF($AD89="","",IF(VLOOKUP($AD89,'RouteDetail&amp;ReductionPrioritySr'!$B$5:$AT$779,AK$1,FALSE)="","",VLOOKUP($AD89,'RouteDetail&amp;ReductionPrioritySr'!$B$5:$AT$779,AK$1,FALSE)))=0,"",IF($AD89="","",IF(VLOOKUP($AD89,'RouteDetail&amp;ReductionPrioritySr'!$B$5:$AT$779,AK$1,FALSE)="","",VLOOKUP($AD89,'RouteDetail&amp;ReductionPrioritySr'!$B$5:$AT$779,AK$1,FALSE))))</f>
        <v/>
      </c>
      <c r="AL89" s="53" t="str">
        <f>IF(IF($AD89="","",IF(VLOOKUP($AD89,'RouteDetail&amp;ReductionPrioritySr'!$B$5:$AT$779,AL$1,FALSE)="","",VLOOKUP($AD89,'RouteDetail&amp;ReductionPrioritySr'!$B$5:$AT$779,AL$1,FALSE)))=0,"",IF($AD89="","",IF(VLOOKUP($AD89,'RouteDetail&amp;ReductionPrioritySr'!$B$5:$AT$779,AL$1,FALSE)="","",VLOOKUP($AD89,'RouteDetail&amp;ReductionPrioritySr'!$B$5:$AT$779,AL$1,FALSE))))</f>
        <v/>
      </c>
      <c r="AM89" s="53" t="str">
        <f>IF(IF($AD89="","",IF(VLOOKUP($AD89,'RouteDetail&amp;ReductionPrioritySr'!$B$5:$AT$779,AM$1,FALSE)="","",VLOOKUP($AD89,'RouteDetail&amp;ReductionPrioritySr'!$B$5:$AT$779,AM$1,FALSE)))=0,"",IF($AD89="","",IF(VLOOKUP($AD89,'RouteDetail&amp;ReductionPrioritySr'!$B$5:$AT$779,AM$1,FALSE)="","",VLOOKUP($AD89,'RouteDetail&amp;ReductionPrioritySr'!$B$5:$AT$779,AM$1,FALSE))))</f>
        <v/>
      </c>
      <c r="AN89" s="71" t="str">
        <f>IF(IF($AD89="","",IF(VLOOKUP($AD89,'RouteDetail&amp;ReductionPrioritySr'!$B$5:$AT$779,AN$1,FALSE)="","",VLOOKUP($AD89,'RouteDetail&amp;ReductionPrioritySr'!$B$5:$AT$779,AN$1,FALSE)))=0,"",IF($AD89="","",IF(VLOOKUP($AD89,'RouteDetail&amp;ReductionPrioritySr'!$B$5:$AT$779,AN$1,FALSE)="","",VLOOKUP($AD89,'RouteDetail&amp;ReductionPrioritySr'!$B$5:$AT$779,AN$1,FALSE))))</f>
        <v/>
      </c>
      <c r="AO89" s="400" t="str">
        <f>IF(IF($AD89="","",IF(VLOOKUP($AD89,'RouteDetail&amp;ReductionPrioritySr'!$B$5:$AT$779,AO$1,FALSE)="","",VLOOKUP($AD89,'RouteDetail&amp;ReductionPrioritySr'!$B$5:$AT$779,AO$1,FALSE)))=0,"",IF($AD89="","",IF(VLOOKUP($AD89,'RouteDetail&amp;ReductionPrioritySr'!$B$5:$AT$779,AO$1,FALSE)="","",VLOOKUP($AD89,'RouteDetail&amp;ReductionPrioritySr'!$B$5:$AT$779,AO$1,FALSE))))</f>
        <v>South of S Jackson Street, use Route 7.
North of S Jackson Street, use the First Hill Streetcar.</v>
      </c>
    </row>
    <row r="90" spans="1:41" ht="15" customHeight="1" x14ac:dyDescent="0.25">
      <c r="A90">
        <v>81</v>
      </c>
      <c r="B90" s="110">
        <f>IF(HLOOKUP($C$3,'Corridor by Jurisdiction'!$A$1:$AP$113,A90,FALSE)="","",HLOOKUP($C$3,'Corridor by Jurisdiction'!$A$1:$AP$113,A90,FALSE))</f>
        <v>80</v>
      </c>
      <c r="C90" s="56" t="str">
        <f>IF($B90="","",IF(VLOOKUP($B90,CorridorSummarySource!$C$3:$Y$260,Corridor_Summary!C$1,FALSE)="","",VLOOKUP($B90,CorridorSummarySource!$C$3:$Y$260,Corridor_Summary!C$1,FALSE)))</f>
        <v>Redmond</v>
      </c>
      <c r="D90" s="53" t="str">
        <f>IF($B90="","",IF(VLOOKUP($B90,CorridorSummarySource!$C$3:$Y$260,Corridor_Summary!D$1,FALSE)="","",VLOOKUP($B90,CorridorSummarySource!$C$3:$Y$260,Corridor_Summary!D$1,FALSE)))</f>
        <v>Eastgate</v>
      </c>
      <c r="E90" s="53" t="str">
        <f>IF($B90="","",IF(VLOOKUP($B90,CorridorSummarySource!$C$3:$Y$260,Corridor_Summary!E$1,FALSE)="","",VLOOKUP($B90,CorridorSummarySource!$C$3:$Y$260,Corridor_Summary!E$1,FALSE)))</f>
        <v>148th Ave, Crossroads, Bellevue College</v>
      </c>
      <c r="F90" s="367">
        <f>IF($B90="","",IF(VLOOKUP($B90,CorridorSummarySource!$C$3:$Y$260,Corridor_Summary!F$1,FALSE)="","",VLOOKUP($B90,CorridorSummarySource!$C$3:$Y$260,Corridor_Summary!F$1,FALSE)))</f>
        <v>221</v>
      </c>
      <c r="G90" s="367">
        <f>IF($B90="","",IF(VLOOKUP($B90,CorridorSummarySource!$C$3:$Y$260,Corridor_Summary!G$1,FALSE)="","",VLOOKUP($B90,CorridorSummarySource!$C$3:$Y$260,Corridor_Summary!G$1,FALSE)))</f>
        <v>6</v>
      </c>
      <c r="H90" s="367">
        <f>IF($B90="","",IF(VLOOKUP($B90,CorridorSummarySource!$C$3:$Y$260,Corridor_Summary!H$1,FALSE)="","",VLOOKUP($B90,CorridorSummarySource!$C$3:$Y$260,Corridor_Summary!H$1,FALSE)))</f>
        <v>5</v>
      </c>
      <c r="I90" s="367">
        <f>IF($B90="","",IF(VLOOKUP($B90,CorridorSummarySource!$C$3:$Y$260,Corridor_Summary!I$1,FALSE)="","",VLOOKUP($B90,CorridorSummarySource!$C$3:$Y$260,Corridor_Summary!I$1,FALSE)))</f>
        <v>5</v>
      </c>
      <c r="J90" s="367">
        <f>IF($B90="","",IF(VLOOKUP($B90,CorridorSummarySource!$C$3:$Y$260,Corridor_Summary!J$1,FALSE)="","",VLOOKUP($B90,CorridorSummarySource!$C$3:$Y$260,Corridor_Summary!J$1,FALSE)))</f>
        <v>16</v>
      </c>
      <c r="K90" s="112" t="str">
        <f>IF($B90="","",IF(VLOOKUP($B90,CorridorSummarySource!$C$3:$Y$260,Corridor_Summary!K$1,FALSE)="","",VLOOKUP($B90,CorridorSummarySource!$C$3:$Y$260,Corridor_Summary!K$1,FALSE)))</f>
        <v/>
      </c>
      <c r="L90" t="str">
        <f>IF($B90="","",IF(VLOOKUP($B90,CorridorSummarySource!$C$3:$Y$260,Corridor_Summary!L$1,FALSE)="","",VLOOKUP($B90,CorridorSummarySource!$C$3:$Y$260,Corridor_Summary!L$1,FALSE)))</f>
        <v/>
      </c>
      <c r="M90" s="110">
        <f>IF($B90="","",IF(VLOOKUP($B90,CorridorSummarySource!$C$3:$Y$260,Corridor_Summary!M$1,FALSE)="","",VLOOKUP($B90,CorridorSummarySource!$C$3:$Y$260,Corridor_Summary!M$1,FALSE)))</f>
        <v>30</v>
      </c>
      <c r="N90" s="367">
        <f>IF($B90="","",IF(VLOOKUP($B90,CorridorSummarySource!$C$3:$Y$260,Corridor_Summary!N$1,FALSE)="","",VLOOKUP($B90,CorridorSummarySource!$C$3:$Y$260,Corridor_Summary!N$1,FALSE)))</f>
        <v>30</v>
      </c>
      <c r="O90" s="112">
        <f>IF($B90="","",IF(VLOOKUP($B90,CorridorSummarySource!$C$3:$Y$260,Corridor_Summary!O$1,FALSE)="","",VLOOKUP($B90,CorridorSummarySource!$C$3:$Y$260,Corridor_Summary!O$1,FALSE)))</f>
        <v>0</v>
      </c>
      <c r="P90" s="21" t="str">
        <f>IF($B90="","",IF(VLOOKUP($B90,CorridorSummarySource!$C$3:$Y$260,Corridor_Summary!P$1,FALSE)="","",VLOOKUP($B90,CorridorSummarySource!$C$3:$Y$260,Corridor_Summary!P$1,FALSE)))</f>
        <v/>
      </c>
      <c r="Q90" s="110">
        <f>IF($B90="","",IF(VLOOKUP($B90,CorridorSummarySource!$C$3:$Y$260,Corridor_Summary!Q$1,FALSE)="","",VLOOKUP($B90,CorridorSummarySource!$C$3:$Y$260,Corridor_Summary!Q$1,FALSE)))</f>
        <v>0</v>
      </c>
      <c r="R90" s="367">
        <f>IF($B90="","",IF(VLOOKUP($B90,CorridorSummarySource!$C$3:$Y$260,Corridor_Summary!R$1,FALSE)="","",VLOOKUP($B90,CorridorSummarySource!$C$3:$Y$260,Corridor_Summary!R$1,FALSE)))</f>
        <v>0</v>
      </c>
      <c r="S90" s="112">
        <f>IF($B90="","",IF(VLOOKUP($B90,CorridorSummarySource!$C$3:$Y$260,Corridor_Summary!S$1,FALSE)="","",VLOOKUP($B90,CorridorSummarySource!$C$3:$Y$260,Corridor_Summary!S$1,FALSE)))</f>
        <v>0</v>
      </c>
      <c r="T90" s="21" t="str">
        <f>IF($B90="","",IF(VLOOKUP($B90,CorridorSummarySource!$C$3:$Y$260,Corridor_Summary!T$1,FALSE)="","",VLOOKUP($B90,CorridorSummarySource!$C$3:$Y$260,Corridor_Summary!T$1,FALSE)))</f>
        <v/>
      </c>
      <c r="U90" s="125">
        <f>IF($B90="","",IF(VLOOKUP($B90,CorridorSummarySource!$C$3:$Y$260,Corridor_Summary!U$1,FALSE)="","",VLOOKUP($B90,CorridorSummarySource!$C$3:$Y$260,Corridor_Summary!U$1,FALSE)))</f>
        <v>30</v>
      </c>
      <c r="V90" s="126">
        <f>IF($B90="","",IF(VLOOKUP($B90,CorridorSummarySource!$C$3:$Y$260,Corridor_Summary!V$1,FALSE)="","",VLOOKUP($B90,CorridorSummarySource!$C$3:$Y$260,Corridor_Summary!V$1,FALSE)))</f>
        <v>30</v>
      </c>
      <c r="W90" s="126">
        <f>IF($B90="","",IF(VLOOKUP($B90,CorridorSummarySource!$C$3:$Y$260,Corridor_Summary!W$1,FALSE)="","",VLOOKUP($B90,CorridorSummarySource!$C$3:$Y$260,Corridor_Summary!W$1,FALSE)))</f>
        <v>30</v>
      </c>
      <c r="X90" s="112" t="str">
        <f>IF($B90="","",IF(VLOOKUP($B90,CorridorSummarySource!$C$3:$Y$260,Corridor_Summary!X$1,FALSE)="","",VLOOKUP($B90,CorridorSummarySource!$C$3:$Y$260,Corridor_Summary!X$1,FALSE)))</f>
        <v>Local</v>
      </c>
      <c r="Z90">
        <f>IF(B90="","",VLOOKUP($B90,'Corridors Over-Under'!$A$3:$D$115,Z$1,FALSE))</f>
        <v>0</v>
      </c>
      <c r="AA90">
        <f>IF(C90="","",VLOOKUP($B90,'Corridors Over-Under'!$A$3:$D$115,AA$1,FALSE))</f>
        <v>0</v>
      </c>
      <c r="AB90">
        <f>IF(D90="","",VLOOKUP($B90,'Corridors Over-Under'!$A$3:$D$115,AB$1,FALSE))</f>
        <v>0</v>
      </c>
      <c r="AD90" s="172">
        <f>IF(F90="","",VLOOKUP(F90,'Corridor_MajorRoute&amp;RouteLookup'!$A$2:$B$113,2,FALSE))</f>
        <v>221</v>
      </c>
      <c r="AE90" s="348" t="str">
        <f>IF(IF($AD90="","",IF(VLOOKUP($AD90,'RouteDetail&amp;ReductionPrioritySr'!$B$5:$AT$779,AE$1,FALSE)="","",VLOOKUP($AD90,'RouteDetail&amp;ReductionPrioritySr'!$B$5:$AT$779,AE$1,FALSE)))=0,"",IF($AD90="","",IF(VLOOKUP($AD90,'RouteDetail&amp;ReductionPrioritySr'!$B$5:$AT$779,AE$1,FALSE)="","",VLOOKUP($AD90,'RouteDetail&amp;ReductionPrioritySr'!$B$5:$AT$779,AE$1,FALSE))))</f>
        <v>Revised</v>
      </c>
      <c r="AF90" s="53" t="str">
        <f>IF(IF($AD90="","",IF(VLOOKUP($AD90,'RouteDetail&amp;ReductionPrioritySr'!$B$5:$AT$779,AF$1,FALSE)="","",VLOOKUP($AD90,'RouteDetail&amp;ReductionPrioritySr'!$B$5:$AT$779,AF$1,FALSE)))=0,"",IF($AD90="","",IF(VLOOKUP($AD90,'RouteDetail&amp;ReductionPrioritySr'!$B$5:$AT$779,AF$1,FALSE)="","",VLOOKUP($AD90,'RouteDetail&amp;ReductionPrioritySr'!$B$5:$AT$779,AF$1,FALSE))))</f>
        <v>Restructure</v>
      </c>
      <c r="AG90" s="358">
        <f>IF(IF($AD90="","",IF(VLOOKUP($AD90,'RouteDetail&amp;ReductionPrioritySr'!$B$5:$AT$779,AG$1,FALSE)="","",VLOOKUP($AD90,'RouteDetail&amp;ReductionPrioritySr'!$B$5:$AT$779,AG$1,FALSE)))=0,"",IF($AD90="","",IF(VLOOKUP($AD90,'RouteDetail&amp;ReductionPrioritySr'!$B$5:$AT$779,AG$1,FALSE)="","",VLOOKUP($AD90,'RouteDetail&amp;ReductionPrioritySr'!$B$5:$AT$779,AG$1,FALSE))))</f>
        <v>42036</v>
      </c>
      <c r="AH90" s="400" t="str">
        <f>IF(IF($AD90="","",IF(VLOOKUP($AD90,'RouteDetail&amp;ReductionPrioritySr'!$B$5:$AT$779,AH$1,FALSE)="","",VLOOKUP($AD90,'RouteDetail&amp;ReductionPrioritySr'!$B$5:$AT$779,AH$1,FALSE)))=0,"",IF($AD90="","",IF(VLOOKUP($AD90,'RouteDetail&amp;ReductionPrioritySr'!$B$5:$AT$779,AH$1,FALSE)="","",VLOOKUP($AD90,'RouteDetail&amp;ReductionPrioritySr'!$B$5:$AT$779,AH$1,FALSE))))</f>
        <v>Eliminate the part of the route between Overlake Transit Center and Education Hill. 
Revise Route 234 to serve Education Hill.
Operate service more often on Sundays.</v>
      </c>
      <c r="AI90" s="348">
        <f>IF(IF($AD90="","",IF(VLOOKUP($AD90,'RouteDetail&amp;ReductionPrioritySr'!$B$5:$AT$779,AI$1,FALSE)="","",VLOOKUP($AD90,'RouteDetail&amp;ReductionPrioritySr'!$B$5:$AT$779,AI$1,FALSE)))=0,"",IF($AD90="","",IF(VLOOKUP($AD90,'RouteDetail&amp;ReductionPrioritySr'!$B$5:$AT$779,AI$1,FALSE)="","",VLOOKUP($AD90,'RouteDetail&amp;ReductionPrioritySr'!$B$5:$AT$779,AI$1,FALSE))))</f>
        <v>30</v>
      </c>
      <c r="AJ90" s="53">
        <f>IF(IF($AD90="","",IF(VLOOKUP($AD90,'RouteDetail&amp;ReductionPrioritySr'!$B$5:$AT$779,AJ$1,FALSE)="","",VLOOKUP($AD90,'RouteDetail&amp;ReductionPrioritySr'!$B$5:$AT$779,AJ$1,FALSE)))=0,"",IF($AD90="","",IF(VLOOKUP($AD90,'RouteDetail&amp;ReductionPrioritySr'!$B$5:$AT$779,AJ$1,FALSE)="","",VLOOKUP($AD90,'RouteDetail&amp;ReductionPrioritySr'!$B$5:$AT$779,AJ$1,FALSE))))</f>
        <v>30</v>
      </c>
      <c r="AK90" s="53">
        <f>IF(IF($AD90="","",IF(VLOOKUP($AD90,'RouteDetail&amp;ReductionPrioritySr'!$B$5:$AT$779,AK$1,FALSE)="","",VLOOKUP($AD90,'RouteDetail&amp;ReductionPrioritySr'!$B$5:$AT$779,AK$1,FALSE)))=0,"",IF($AD90="","",IF(VLOOKUP($AD90,'RouteDetail&amp;ReductionPrioritySr'!$B$5:$AT$779,AK$1,FALSE)="","",VLOOKUP($AD90,'RouteDetail&amp;ReductionPrioritySr'!$B$5:$AT$779,AK$1,FALSE))))</f>
        <v>60</v>
      </c>
      <c r="AL90" s="53">
        <f>IF(IF($AD90="","",IF(VLOOKUP($AD90,'RouteDetail&amp;ReductionPrioritySr'!$B$5:$AT$779,AL$1,FALSE)="","",VLOOKUP($AD90,'RouteDetail&amp;ReductionPrioritySr'!$B$5:$AT$779,AL$1,FALSE)))=0,"",IF($AD90="","",IF(VLOOKUP($AD90,'RouteDetail&amp;ReductionPrioritySr'!$B$5:$AT$779,AL$1,FALSE)="","",VLOOKUP($AD90,'RouteDetail&amp;ReductionPrioritySr'!$B$5:$AT$779,AL$1,FALSE))))</f>
        <v>30</v>
      </c>
      <c r="AM90" s="53">
        <f>IF(IF($AD90="","",IF(VLOOKUP($AD90,'RouteDetail&amp;ReductionPrioritySr'!$B$5:$AT$779,AM$1,FALSE)="","",VLOOKUP($AD90,'RouteDetail&amp;ReductionPrioritySr'!$B$5:$AT$779,AM$1,FALSE)))=0,"",IF($AD90="","",IF(VLOOKUP($AD90,'RouteDetail&amp;ReductionPrioritySr'!$B$5:$AT$779,AM$1,FALSE)="","",VLOOKUP($AD90,'RouteDetail&amp;ReductionPrioritySr'!$B$5:$AT$779,AM$1,FALSE))))</f>
        <v>30</v>
      </c>
      <c r="AN90" s="71" t="str">
        <f>IF(IF($AD90="","",IF(VLOOKUP($AD90,'RouteDetail&amp;ReductionPrioritySr'!$B$5:$AT$779,AN$1,FALSE)="","",VLOOKUP($AD90,'RouteDetail&amp;ReductionPrioritySr'!$B$5:$AT$779,AN$1,FALSE)))=0,"",IF($AD90="","",IF(VLOOKUP($AD90,'RouteDetail&amp;ReductionPrioritySr'!$B$5:$AT$779,AN$1,FALSE)="","",VLOOKUP($AD90,'RouteDetail&amp;ReductionPrioritySr'!$B$5:$AT$779,AN$1,FALSE))))</f>
        <v>Before 9:00 PM</v>
      </c>
      <c r="AO90" s="400" t="str">
        <f>IF(IF($AD90="","",IF(VLOOKUP($AD90,'RouteDetail&amp;ReductionPrioritySr'!$B$5:$AT$779,AO$1,FALSE)="","",VLOOKUP($AD90,'RouteDetail&amp;ReductionPrioritySr'!$B$5:$AT$779,AO$1,FALSE)))=0,"",IF($AD90="","",IF(VLOOKUP($AD90,'RouteDetail&amp;ReductionPrioritySr'!$B$5:$AT$779,AO$1,FALSE)="","",VLOOKUP($AD90,'RouteDetail&amp;ReductionPrioritySr'!$B$5:$AT$779,AO$1,FALSE))))</f>
        <v xml:space="preserve">Between Redmond Transit Center and Education Hill, use revised Route 234.
Between NE 40th and 70th streets, use the RapidRide B Line or revised Route 245. </v>
      </c>
    </row>
    <row r="91" spans="1:41" ht="15" customHeight="1" x14ac:dyDescent="0.25">
      <c r="A91">
        <v>82</v>
      </c>
      <c r="B91" s="110">
        <f>IF(HLOOKUP($C$3,'Corridor by Jurisdiction'!$A$1:$AP$113,A91,FALSE)="","",HLOOKUP($C$3,'Corridor by Jurisdiction'!$A$1:$AP$113,A91,FALSE))</f>
        <v>81</v>
      </c>
      <c r="C91" s="56" t="str">
        <f>IF($B91="","",IF(VLOOKUP($B91,CorridorSummarySource!$C$3:$Y$260,Corridor_Summary!C$1,FALSE)="","",VLOOKUP($B91,CorridorSummarySource!$C$3:$Y$260,Corridor_Summary!C$1,FALSE)))</f>
        <v>Redmond</v>
      </c>
      <c r="D91" s="53" t="str">
        <f>IF($B91="","",IF(VLOOKUP($B91,CorridorSummarySource!$C$3:$Y$260,Corridor_Summary!D$1,FALSE)="","",VLOOKUP($B91,CorridorSummarySource!$C$3:$Y$260,Corridor_Summary!D$1,FALSE)))</f>
        <v>Totem Lake</v>
      </c>
      <c r="E91" s="53" t="str">
        <f>IF($B91="","",IF(VLOOKUP($B91,CorridorSummarySource!$C$3:$Y$260,Corridor_Summary!E$1,FALSE)="","",VLOOKUP($B91,CorridorSummarySource!$C$3:$Y$260,Corridor_Summary!E$1,FALSE)))</f>
        <v>Willows Road</v>
      </c>
      <c r="F91" s="367" t="str">
        <f>IF($B91="","",IF(VLOOKUP($B91,CorridorSummarySource!$C$3:$Y$260,Corridor_Summary!F$1,FALSE)="","",VLOOKUP($B91,CorridorSummarySource!$C$3:$Y$260,Corridor_Summary!F$1,FALSE)))</f>
        <v>930DART</v>
      </c>
      <c r="G91" s="367">
        <f>IF($B91="","",IF(VLOOKUP($B91,CorridorSummarySource!$C$3:$Y$260,Corridor_Summary!G$1,FALSE)="","",VLOOKUP($B91,CorridorSummarySource!$C$3:$Y$260,Corridor_Summary!G$1,FALSE)))</f>
        <v>6</v>
      </c>
      <c r="H91" s="367">
        <f>IF($B91="","",IF(VLOOKUP($B91,CorridorSummarySource!$C$3:$Y$260,Corridor_Summary!H$1,FALSE)="","",VLOOKUP($B91,CorridorSummarySource!$C$3:$Y$260,Corridor_Summary!H$1,FALSE)))</f>
        <v>5</v>
      </c>
      <c r="I91" s="367">
        <f>IF($B91="","",IF(VLOOKUP($B91,CorridorSummarySource!$C$3:$Y$260,Corridor_Summary!I$1,FALSE)="","",VLOOKUP($B91,CorridorSummarySource!$C$3:$Y$260,Corridor_Summary!I$1,FALSE)))</f>
        <v>10</v>
      </c>
      <c r="J91" s="367">
        <f>IF($B91="","",IF(VLOOKUP($B91,CorridorSummarySource!$C$3:$Y$260,Corridor_Summary!J$1,FALSE)="","",VLOOKUP($B91,CorridorSummarySource!$C$3:$Y$260,Corridor_Summary!J$1,FALSE)))</f>
        <v>21</v>
      </c>
      <c r="K91" s="112" t="str">
        <f>IF($B91="","",IF(VLOOKUP($B91,CorridorSummarySource!$C$3:$Y$260,Corridor_Summary!K$1,FALSE)="","",VLOOKUP($B91,CorridorSummarySource!$C$3:$Y$260,Corridor_Summary!K$1,FALSE)))</f>
        <v/>
      </c>
      <c r="L91" t="str">
        <f>IF($B91="","",IF(VLOOKUP($B91,CorridorSummarySource!$C$3:$Y$260,Corridor_Summary!L$1,FALSE)="","",VLOOKUP($B91,CorridorSummarySource!$C$3:$Y$260,Corridor_Summary!L$1,FALSE)))</f>
        <v/>
      </c>
      <c r="M91" s="110">
        <f>IF($B91="","",IF(VLOOKUP($B91,CorridorSummarySource!$C$3:$Y$260,Corridor_Summary!M$1,FALSE)="","",VLOOKUP($B91,CorridorSummarySource!$C$3:$Y$260,Corridor_Summary!M$1,FALSE)))</f>
        <v>15</v>
      </c>
      <c r="N91" s="367">
        <f>IF($B91="","",IF(VLOOKUP($B91,CorridorSummarySource!$C$3:$Y$260,Corridor_Summary!N$1,FALSE)="","",VLOOKUP($B91,CorridorSummarySource!$C$3:$Y$260,Corridor_Summary!N$1,FALSE)))</f>
        <v>30</v>
      </c>
      <c r="O91" s="112">
        <f>IF($B91="","",IF(VLOOKUP($B91,CorridorSummarySource!$C$3:$Y$260,Corridor_Summary!O$1,FALSE)="","",VLOOKUP($B91,CorridorSummarySource!$C$3:$Y$260,Corridor_Summary!O$1,FALSE)))</f>
        <v>30</v>
      </c>
      <c r="P91" s="21" t="str">
        <f>IF($B91="","",IF(VLOOKUP($B91,CorridorSummarySource!$C$3:$Y$260,Corridor_Summary!P$1,FALSE)="","",VLOOKUP($B91,CorridorSummarySource!$C$3:$Y$260,Corridor_Summary!P$1,FALSE)))</f>
        <v/>
      </c>
      <c r="Q91" s="110">
        <f>IF($B91="","",IF(VLOOKUP($B91,CorridorSummarySource!$C$3:$Y$260,Corridor_Summary!Q$1,FALSE)="","",VLOOKUP($B91,CorridorSummarySource!$C$3:$Y$260,Corridor_Summary!Q$1,FALSE)))</f>
        <v>0</v>
      </c>
      <c r="R91" s="367">
        <f>IF($B91="","",IF(VLOOKUP($B91,CorridorSummarySource!$C$3:$Y$260,Corridor_Summary!R$1,FALSE)="","",VLOOKUP($B91,CorridorSummarySource!$C$3:$Y$260,Corridor_Summary!R$1,FALSE)))</f>
        <v>0</v>
      </c>
      <c r="S91" s="112">
        <f>IF($B91="","",IF(VLOOKUP($B91,CorridorSummarySource!$C$3:$Y$260,Corridor_Summary!S$1,FALSE)="","",VLOOKUP($B91,CorridorSummarySource!$C$3:$Y$260,Corridor_Summary!S$1,FALSE)))</f>
        <v>0</v>
      </c>
      <c r="T91" s="21" t="str">
        <f>IF($B91="","",IF(VLOOKUP($B91,CorridorSummarySource!$C$3:$Y$260,Corridor_Summary!T$1,FALSE)="","",VLOOKUP($B91,CorridorSummarySource!$C$3:$Y$260,Corridor_Summary!T$1,FALSE)))</f>
        <v/>
      </c>
      <c r="U91" s="125">
        <f>IF($B91="","",IF(VLOOKUP($B91,CorridorSummarySource!$C$3:$Y$260,Corridor_Summary!U$1,FALSE)="","",VLOOKUP($B91,CorridorSummarySource!$C$3:$Y$260,Corridor_Summary!U$1,FALSE)))</f>
        <v>15</v>
      </c>
      <c r="V91" s="126">
        <f>IF($B91="","",IF(VLOOKUP($B91,CorridorSummarySource!$C$3:$Y$260,Corridor_Summary!V$1,FALSE)="","",VLOOKUP($B91,CorridorSummarySource!$C$3:$Y$260,Corridor_Summary!V$1,FALSE)))</f>
        <v>30</v>
      </c>
      <c r="W91" s="126">
        <f>IF($B91="","",IF(VLOOKUP($B91,CorridorSummarySource!$C$3:$Y$260,Corridor_Summary!W$1,FALSE)="","",VLOOKUP($B91,CorridorSummarySource!$C$3:$Y$260,Corridor_Summary!W$1,FALSE)))</f>
        <v>30</v>
      </c>
      <c r="X91" s="112" t="str">
        <f>IF($B91="","",IF(VLOOKUP($B91,CorridorSummarySource!$C$3:$Y$260,Corridor_Summary!X$1,FALSE)="","",VLOOKUP($B91,CorridorSummarySource!$C$3:$Y$260,Corridor_Summary!X$1,FALSE)))</f>
        <v>Frequent</v>
      </c>
      <c r="Z91">
        <f>IF(B91="","",VLOOKUP($B91,'Corridors Over-Under'!$A$3:$D$115,Z$1,FALSE))</f>
        <v>-1</v>
      </c>
      <c r="AA91">
        <f>IF(C91="","",VLOOKUP($B91,'Corridors Over-Under'!$A$3:$D$115,AA$1,FALSE))</f>
        <v>-3</v>
      </c>
      <c r="AB91">
        <f>IF(D91="","",VLOOKUP($B91,'Corridors Over-Under'!$A$3:$D$115,AB$1,FALSE))</f>
        <v>-3</v>
      </c>
      <c r="AD91" s="172" t="str">
        <f>IF(F91="","",VLOOKUP(F91,'Corridor_MajorRoute&amp;RouteLookup'!$A$2:$B$113,2,FALSE))</f>
        <v>930DART</v>
      </c>
      <c r="AE91" s="348" t="str">
        <f>IF(IF($AD91="","",IF(VLOOKUP($AD91,'RouteDetail&amp;ReductionPrioritySr'!$B$5:$AT$779,AE$1,FALSE)="","",VLOOKUP($AD91,'RouteDetail&amp;ReductionPrioritySr'!$B$5:$AT$779,AE$1,FALSE)))=0,"",IF($AD91="","",IF(VLOOKUP($AD91,'RouteDetail&amp;ReductionPrioritySr'!$B$5:$AT$779,AE$1,FALSE)="","",VLOOKUP($AD91,'RouteDetail&amp;ReductionPrioritySr'!$B$5:$AT$779,AE$1,FALSE))))</f>
        <v>Deleted</v>
      </c>
      <c r="AF91" s="53" t="str">
        <f>IF(IF($AD91="","",IF(VLOOKUP($AD91,'RouteDetail&amp;ReductionPrioritySr'!$B$5:$AT$779,AF$1,FALSE)="","",VLOOKUP($AD91,'RouteDetail&amp;ReductionPrioritySr'!$B$5:$AT$779,AF$1,FALSE)))=0,"",IF($AD91="","",IF(VLOOKUP($AD91,'RouteDetail&amp;ReductionPrioritySr'!$B$5:$AT$779,AF$1,FALSE)="","",VLOOKUP($AD91,'RouteDetail&amp;ReductionPrioritySr'!$B$5:$AT$779,AF$1,FALSE))))</f>
        <v>Restructure</v>
      </c>
      <c r="AG91" s="358">
        <f>IF(IF($AD91="","",IF(VLOOKUP($AD91,'RouteDetail&amp;ReductionPrioritySr'!$B$5:$AT$779,AG$1,FALSE)="","",VLOOKUP($AD91,'RouteDetail&amp;ReductionPrioritySr'!$B$5:$AT$779,AG$1,FALSE)))=0,"",IF($AD91="","",IF(VLOOKUP($AD91,'RouteDetail&amp;ReductionPrioritySr'!$B$5:$AT$779,AG$1,FALSE)="","",VLOOKUP($AD91,'RouteDetail&amp;ReductionPrioritySr'!$B$5:$AT$779,AG$1,FALSE))))</f>
        <v>42036</v>
      </c>
      <c r="AH91" s="400" t="str">
        <f>IF(IF($AD91="","",IF(VLOOKUP($AD91,'RouteDetail&amp;ReductionPrioritySr'!$B$5:$AT$779,AH$1,FALSE)="","",VLOOKUP($AD91,'RouteDetail&amp;ReductionPrioritySr'!$B$5:$AT$779,AH$1,FALSE)))=0,"",IF($AD91="","",IF(VLOOKUP($AD91,'RouteDetail&amp;ReductionPrioritySr'!$B$5:$AT$779,AH$1,FALSE)="","",VLOOKUP($AD91,'RouteDetail&amp;ReductionPrioritySr'!$B$5:$AT$779,AH$1,FALSE))))</f>
        <v>Delete</v>
      </c>
      <c r="AI91" s="348" t="str">
        <f>IF(IF($AD91="","",IF(VLOOKUP($AD91,'RouteDetail&amp;ReductionPrioritySr'!$B$5:$AT$779,AI$1,FALSE)="","",VLOOKUP($AD91,'RouteDetail&amp;ReductionPrioritySr'!$B$5:$AT$779,AI$1,FALSE)))=0,"",IF($AD91="","",IF(VLOOKUP($AD91,'RouteDetail&amp;ReductionPrioritySr'!$B$5:$AT$779,AI$1,FALSE)="","",VLOOKUP($AD91,'RouteDetail&amp;ReductionPrioritySr'!$B$5:$AT$779,AI$1,FALSE))))</f>
        <v/>
      </c>
      <c r="AJ91" s="53" t="str">
        <f>IF(IF($AD91="","",IF(VLOOKUP($AD91,'RouteDetail&amp;ReductionPrioritySr'!$B$5:$AT$779,AJ$1,FALSE)="","",VLOOKUP($AD91,'RouteDetail&amp;ReductionPrioritySr'!$B$5:$AT$779,AJ$1,FALSE)))=0,"",IF($AD91="","",IF(VLOOKUP($AD91,'RouteDetail&amp;ReductionPrioritySr'!$B$5:$AT$779,AJ$1,FALSE)="","",VLOOKUP($AD91,'RouteDetail&amp;ReductionPrioritySr'!$B$5:$AT$779,AJ$1,FALSE))))</f>
        <v/>
      </c>
      <c r="AK91" s="53" t="str">
        <f>IF(IF($AD91="","",IF(VLOOKUP($AD91,'RouteDetail&amp;ReductionPrioritySr'!$B$5:$AT$779,AK$1,FALSE)="","",VLOOKUP($AD91,'RouteDetail&amp;ReductionPrioritySr'!$B$5:$AT$779,AK$1,FALSE)))=0,"",IF($AD91="","",IF(VLOOKUP($AD91,'RouteDetail&amp;ReductionPrioritySr'!$B$5:$AT$779,AK$1,FALSE)="","",VLOOKUP($AD91,'RouteDetail&amp;ReductionPrioritySr'!$B$5:$AT$779,AK$1,FALSE))))</f>
        <v/>
      </c>
      <c r="AL91" s="53" t="str">
        <f>IF(IF($AD91="","",IF(VLOOKUP($AD91,'RouteDetail&amp;ReductionPrioritySr'!$B$5:$AT$779,AL$1,FALSE)="","",VLOOKUP($AD91,'RouteDetail&amp;ReductionPrioritySr'!$B$5:$AT$779,AL$1,FALSE)))=0,"",IF($AD91="","",IF(VLOOKUP($AD91,'RouteDetail&amp;ReductionPrioritySr'!$B$5:$AT$779,AL$1,FALSE)="","",VLOOKUP($AD91,'RouteDetail&amp;ReductionPrioritySr'!$B$5:$AT$779,AL$1,FALSE))))</f>
        <v/>
      </c>
      <c r="AM91" s="53" t="str">
        <f>IF(IF($AD91="","",IF(VLOOKUP($AD91,'RouteDetail&amp;ReductionPrioritySr'!$B$5:$AT$779,AM$1,FALSE)="","",VLOOKUP($AD91,'RouteDetail&amp;ReductionPrioritySr'!$B$5:$AT$779,AM$1,FALSE)))=0,"",IF($AD91="","",IF(VLOOKUP($AD91,'RouteDetail&amp;ReductionPrioritySr'!$B$5:$AT$779,AM$1,FALSE)="","",VLOOKUP($AD91,'RouteDetail&amp;ReductionPrioritySr'!$B$5:$AT$779,AM$1,FALSE))))</f>
        <v/>
      </c>
      <c r="AN91" s="71" t="str">
        <f>IF(IF($AD91="","",IF(VLOOKUP($AD91,'RouteDetail&amp;ReductionPrioritySr'!$B$5:$AT$779,AN$1,FALSE)="","",VLOOKUP($AD91,'RouteDetail&amp;ReductionPrioritySr'!$B$5:$AT$779,AN$1,FALSE)))=0,"",IF($AD91="","",IF(VLOOKUP($AD91,'RouteDetail&amp;ReductionPrioritySr'!$B$5:$AT$779,AN$1,FALSE)="","",VLOOKUP($AD91,'RouteDetail&amp;ReductionPrioritySr'!$B$5:$AT$779,AN$1,FALSE))))</f>
        <v/>
      </c>
      <c r="AO91" s="400" t="str">
        <f>IF(IF($AD91="","",IF(VLOOKUP($AD91,'RouteDetail&amp;ReductionPrioritySr'!$B$5:$AT$779,AO$1,FALSE)="","",VLOOKUP($AD91,'RouteDetail&amp;ReductionPrioritySr'!$B$5:$AT$779,AO$1,FALSE)))=0,"",IF($AD91="","",IF(VLOOKUP($AD91,'RouteDetail&amp;ReductionPrioritySr'!$B$5:$AT$779,AO$1,FALSE)="","",VLOOKUP($AD91,'RouteDetail&amp;ReductionPrioritySr'!$B$5:$AT$779,AO$1,FALSE))))</f>
        <v>In the DART service areas, Metro’s RideShare or VanPool programs may be options.</v>
      </c>
    </row>
    <row r="92" spans="1:41" ht="15" customHeight="1" x14ac:dyDescent="0.25">
      <c r="A92">
        <v>83</v>
      </c>
      <c r="B92" s="110">
        <f>IF(HLOOKUP($C$3,'Corridor by Jurisdiction'!$A$1:$AP$113,A92,FALSE)="","",HLOOKUP($C$3,'Corridor by Jurisdiction'!$A$1:$AP$113,A92,FALSE))</f>
        <v>82</v>
      </c>
      <c r="C92" s="56" t="str">
        <f>IF($B92="","",IF(VLOOKUP($B92,CorridorSummarySource!$C$3:$Y$260,Corridor_Summary!C$1,FALSE)="","",VLOOKUP($B92,CorridorSummarySource!$C$3:$Y$260,Corridor_Summary!C$1,FALSE)))</f>
        <v>Redmond</v>
      </c>
      <c r="D92" s="53" t="str">
        <f>IF($B92="","",IF(VLOOKUP($B92,CorridorSummarySource!$C$3:$Y$260,Corridor_Summary!D$1,FALSE)="","",VLOOKUP($B92,CorridorSummarySource!$C$3:$Y$260,Corridor_Summary!D$1,FALSE)))</f>
        <v>Fall City</v>
      </c>
      <c r="E92" s="53" t="str">
        <f>IF($B92="","",IF(VLOOKUP($B92,CorridorSummarySource!$C$3:$Y$260,Corridor_Summary!E$1,FALSE)="","",VLOOKUP($B92,CorridorSummarySource!$C$3:$Y$260,Corridor_Summary!E$1,FALSE)))</f>
        <v>Duvall, Carnation</v>
      </c>
      <c r="F92" s="367">
        <f>IF($B92="","",IF(VLOOKUP($B92,CorridorSummarySource!$C$3:$Y$260,Corridor_Summary!F$1,FALSE)="","",VLOOKUP($B92,CorridorSummarySource!$C$3:$Y$260,Corridor_Summary!F$1,FALSE)))</f>
        <v>224</v>
      </c>
      <c r="G92" s="367">
        <f>IF($B92="","",IF(VLOOKUP($B92,CorridorSummarySource!$C$3:$Y$260,Corridor_Summary!G$1,FALSE)="","",VLOOKUP($B92,CorridorSummarySource!$C$3:$Y$260,Corridor_Summary!G$1,FALSE)))</f>
        <v>0</v>
      </c>
      <c r="H92" s="367">
        <f>IF($B92="","",IF(VLOOKUP($B92,CorridorSummarySource!$C$3:$Y$260,Corridor_Summary!H$1,FALSE)="","",VLOOKUP($B92,CorridorSummarySource!$C$3:$Y$260,Corridor_Summary!H$1,FALSE)))</f>
        <v>5</v>
      </c>
      <c r="I92" s="367">
        <f>IF($B92="","",IF(VLOOKUP($B92,CorridorSummarySource!$C$3:$Y$260,Corridor_Summary!I$1,FALSE)="","",VLOOKUP($B92,CorridorSummarySource!$C$3:$Y$260,Corridor_Summary!I$1,FALSE)))</f>
        <v>5</v>
      </c>
      <c r="J92" s="367">
        <f>IF($B92="","",IF(VLOOKUP($B92,CorridorSummarySource!$C$3:$Y$260,Corridor_Summary!J$1,FALSE)="","",VLOOKUP($B92,CorridorSummarySource!$C$3:$Y$260,Corridor_Summary!J$1,FALSE)))</f>
        <v>5</v>
      </c>
      <c r="K92" s="112" t="str">
        <f>IF($B92="","",IF(VLOOKUP($B92,CorridorSummarySource!$C$3:$Y$260,Corridor_Summary!K$1,FALSE)="","",VLOOKUP($B92,CorridorSummarySource!$C$3:$Y$260,Corridor_Summary!K$1,FALSE)))</f>
        <v/>
      </c>
      <c r="L92" t="str">
        <f>IF($B92="","",IF(VLOOKUP($B92,CorridorSummarySource!$C$3:$Y$260,Corridor_Summary!L$1,FALSE)="","",VLOOKUP($B92,CorridorSummarySource!$C$3:$Y$260,Corridor_Summary!L$1,FALSE)))</f>
        <v/>
      </c>
      <c r="M92" s="110">
        <f>IF($B92="","",IF(VLOOKUP($B92,CorridorSummarySource!$C$3:$Y$260,Corridor_Summary!M$1,FALSE)="","",VLOOKUP($B92,CorridorSummarySource!$C$3:$Y$260,Corridor_Summary!M$1,FALSE)))</f>
        <v>60</v>
      </c>
      <c r="N92" s="367">
        <f>IF($B92="","",IF(VLOOKUP($B92,CorridorSummarySource!$C$3:$Y$260,Corridor_Summary!N$1,FALSE)="","",VLOOKUP($B92,CorridorSummarySource!$C$3:$Y$260,Corridor_Summary!N$1,FALSE)))</f>
        <v>60</v>
      </c>
      <c r="O92" s="112">
        <f>IF($B92="","",IF(VLOOKUP($B92,CorridorSummarySource!$C$3:$Y$260,Corridor_Summary!O$1,FALSE)="","",VLOOKUP($B92,CorridorSummarySource!$C$3:$Y$260,Corridor_Summary!O$1,FALSE)))</f>
        <v>0</v>
      </c>
      <c r="P92" s="21" t="str">
        <f>IF($B92="","",IF(VLOOKUP($B92,CorridorSummarySource!$C$3:$Y$260,Corridor_Summary!P$1,FALSE)="","",VLOOKUP($B92,CorridorSummarySource!$C$3:$Y$260,Corridor_Summary!P$1,FALSE)))</f>
        <v/>
      </c>
      <c r="Q92" s="110">
        <f>IF($B92="","",IF(VLOOKUP($B92,CorridorSummarySource!$C$3:$Y$260,Corridor_Summary!Q$1,FALSE)="","",VLOOKUP($B92,CorridorSummarySource!$C$3:$Y$260,Corridor_Summary!Q$1,FALSE)))</f>
        <v>0</v>
      </c>
      <c r="R92" s="367">
        <f>IF($B92="","",IF(VLOOKUP($B92,CorridorSummarySource!$C$3:$Y$260,Corridor_Summary!R$1,FALSE)="","",VLOOKUP($B92,CorridorSummarySource!$C$3:$Y$260,Corridor_Summary!R$1,FALSE)))</f>
        <v>0</v>
      </c>
      <c r="S92" s="112">
        <f>IF($B92="","",IF(VLOOKUP($B92,CorridorSummarySource!$C$3:$Y$260,Corridor_Summary!S$1,FALSE)="","",VLOOKUP($B92,CorridorSummarySource!$C$3:$Y$260,Corridor_Summary!S$1,FALSE)))</f>
        <v>0</v>
      </c>
      <c r="T92" s="21" t="str">
        <f>IF($B92="","",IF(VLOOKUP($B92,CorridorSummarySource!$C$3:$Y$260,Corridor_Summary!T$1,FALSE)="","",VLOOKUP($B92,CorridorSummarySource!$C$3:$Y$260,Corridor_Summary!T$1,FALSE)))</f>
        <v/>
      </c>
      <c r="U92" s="125">
        <f>IF($B92="","",IF(VLOOKUP($B92,CorridorSummarySource!$C$3:$Y$260,Corridor_Summary!U$1,FALSE)="","",VLOOKUP($B92,CorridorSummarySource!$C$3:$Y$260,Corridor_Summary!U$1,FALSE)))</f>
        <v>60</v>
      </c>
      <c r="V92" s="126">
        <f>IF($B92="","",IF(VLOOKUP($B92,CorridorSummarySource!$C$3:$Y$260,Corridor_Summary!V$1,FALSE)="","",VLOOKUP($B92,CorridorSummarySource!$C$3:$Y$260,Corridor_Summary!V$1,FALSE)))</f>
        <v>60</v>
      </c>
      <c r="W92" s="126">
        <f>IF($B92="","",IF(VLOOKUP($B92,CorridorSummarySource!$C$3:$Y$260,Corridor_Summary!W$1,FALSE)="","",VLOOKUP($B92,CorridorSummarySource!$C$3:$Y$260,Corridor_Summary!W$1,FALSE)))</f>
        <v>0</v>
      </c>
      <c r="X92" s="112" t="str">
        <f>IF($B92="","",IF(VLOOKUP($B92,CorridorSummarySource!$C$3:$Y$260,Corridor_Summary!X$1,FALSE)="","",VLOOKUP($B92,CorridorSummarySource!$C$3:$Y$260,Corridor_Summary!X$1,FALSE)))</f>
        <v>Hourly</v>
      </c>
      <c r="Z92">
        <f>IF(B92="","",VLOOKUP($B92,'Corridors Over-Under'!$A$3:$D$115,Z$1,FALSE))</f>
        <v>0</v>
      </c>
      <c r="AA92">
        <f>IF(C92="","",VLOOKUP($B92,'Corridors Over-Under'!$A$3:$D$115,AA$1,FALSE))</f>
        <v>0</v>
      </c>
      <c r="AB92">
        <f>IF(D92="","",VLOOKUP($B92,'Corridors Over-Under'!$A$3:$D$115,AB$1,FALSE))</f>
        <v>0</v>
      </c>
      <c r="AD92" s="172">
        <f>IF(F92="","",VLOOKUP(F92,'Corridor_MajorRoute&amp;RouteLookup'!$A$2:$B$113,2,FALSE))</f>
        <v>224</v>
      </c>
      <c r="AE92" s="348" t="str">
        <f>IF(IF($AD92="","",IF(VLOOKUP($AD92,'RouteDetail&amp;ReductionPrioritySr'!$B$5:$AT$779,AE$1,FALSE)="","",VLOOKUP($AD92,'RouteDetail&amp;ReductionPrioritySr'!$B$5:$AT$779,AE$1,FALSE)))=0,"",IF($AD92="","",IF(VLOOKUP($AD92,'RouteDetail&amp;ReductionPrioritySr'!$B$5:$AT$779,AE$1,FALSE)="","",VLOOKUP($AD92,'RouteDetail&amp;ReductionPrioritySr'!$B$5:$AT$779,AE$1,FALSE))))</f>
        <v>Unchanged</v>
      </c>
      <c r="AF92" s="53" t="str">
        <f>IF(IF($AD92="","",IF(VLOOKUP($AD92,'RouteDetail&amp;ReductionPrioritySr'!$B$5:$AT$779,AF$1,FALSE)="","",VLOOKUP($AD92,'RouteDetail&amp;ReductionPrioritySr'!$B$5:$AT$779,AF$1,FALSE)))=0,"",IF($AD92="","",IF(VLOOKUP($AD92,'RouteDetail&amp;ReductionPrioritySr'!$B$5:$AT$779,AF$1,FALSE)="","",VLOOKUP($AD92,'RouteDetail&amp;ReductionPrioritySr'!$B$5:$AT$779,AF$1,FALSE))))</f>
        <v/>
      </c>
      <c r="AG92" s="358" t="str">
        <f>IF(IF($AD92="","",IF(VLOOKUP($AD92,'RouteDetail&amp;ReductionPrioritySr'!$B$5:$AT$779,AG$1,FALSE)="","",VLOOKUP($AD92,'RouteDetail&amp;ReductionPrioritySr'!$B$5:$AT$779,AG$1,FALSE)))=0,"",IF($AD92="","",IF(VLOOKUP($AD92,'RouteDetail&amp;ReductionPrioritySr'!$B$5:$AT$779,AG$1,FALSE)="","",VLOOKUP($AD92,'RouteDetail&amp;ReductionPrioritySr'!$B$5:$AT$779,AG$1,FALSE))))</f>
        <v>N/A</v>
      </c>
      <c r="AH92" s="400" t="str">
        <f>IF(IF($AD92="","",IF(VLOOKUP($AD92,'RouteDetail&amp;ReductionPrioritySr'!$B$5:$AT$779,AH$1,FALSE)="","",VLOOKUP($AD92,'RouteDetail&amp;ReductionPrioritySr'!$B$5:$AT$779,AH$1,FALSE)))=0,"",IF($AD92="","",IF(VLOOKUP($AD92,'RouteDetail&amp;ReductionPrioritySr'!$B$5:$AT$779,AH$1,FALSE)="","",VLOOKUP($AD92,'RouteDetail&amp;ReductionPrioritySr'!$B$5:$AT$779,AH$1,FALSE))))</f>
        <v>Unchanged</v>
      </c>
      <c r="AI92" s="348">
        <f>IF(IF($AD92="","",IF(VLOOKUP($AD92,'RouteDetail&amp;ReductionPrioritySr'!$B$5:$AT$779,AI$1,FALSE)="","",VLOOKUP($AD92,'RouteDetail&amp;ReductionPrioritySr'!$B$5:$AT$779,AI$1,FALSE)))=0,"",IF($AD92="","",IF(VLOOKUP($AD92,'RouteDetail&amp;ReductionPrioritySr'!$B$5:$AT$779,AI$1,FALSE)="","",VLOOKUP($AD92,'RouteDetail&amp;ReductionPrioritySr'!$B$5:$AT$779,AI$1,FALSE))))</f>
        <v>120</v>
      </c>
      <c r="AJ92" s="53">
        <f>IF(IF($AD92="","",IF(VLOOKUP($AD92,'RouteDetail&amp;ReductionPrioritySr'!$B$5:$AT$779,AJ$1,FALSE)="","",VLOOKUP($AD92,'RouteDetail&amp;ReductionPrioritySr'!$B$5:$AT$779,AJ$1,FALSE)))=0,"",IF($AD92="","",IF(VLOOKUP($AD92,'RouteDetail&amp;ReductionPrioritySr'!$B$5:$AT$779,AJ$1,FALSE)="","",VLOOKUP($AD92,'RouteDetail&amp;ReductionPrioritySr'!$B$5:$AT$779,AJ$1,FALSE))))</f>
        <v>150</v>
      </c>
      <c r="AK92" s="53" t="str">
        <f>IF(IF($AD92="","",IF(VLOOKUP($AD92,'RouteDetail&amp;ReductionPrioritySr'!$B$5:$AT$779,AK$1,FALSE)="","",VLOOKUP($AD92,'RouteDetail&amp;ReductionPrioritySr'!$B$5:$AT$779,AK$1,FALSE)))=0,"",IF($AD92="","",IF(VLOOKUP($AD92,'RouteDetail&amp;ReductionPrioritySr'!$B$5:$AT$779,AK$1,FALSE)="","",VLOOKUP($AD92,'RouteDetail&amp;ReductionPrioritySr'!$B$5:$AT$779,AK$1,FALSE))))</f>
        <v/>
      </c>
      <c r="AL92" s="53" t="str">
        <f>IF(IF($AD92="","",IF(VLOOKUP($AD92,'RouteDetail&amp;ReductionPrioritySr'!$B$5:$AT$779,AL$1,FALSE)="","",VLOOKUP($AD92,'RouteDetail&amp;ReductionPrioritySr'!$B$5:$AT$779,AL$1,FALSE)))=0,"",IF($AD92="","",IF(VLOOKUP($AD92,'RouteDetail&amp;ReductionPrioritySr'!$B$5:$AT$779,AL$1,FALSE)="","",VLOOKUP($AD92,'RouteDetail&amp;ReductionPrioritySr'!$B$5:$AT$779,AL$1,FALSE))))</f>
        <v/>
      </c>
      <c r="AM92" s="53" t="str">
        <f>IF(IF($AD92="","",IF(VLOOKUP($AD92,'RouteDetail&amp;ReductionPrioritySr'!$B$5:$AT$779,AM$1,FALSE)="","",VLOOKUP($AD92,'RouteDetail&amp;ReductionPrioritySr'!$B$5:$AT$779,AM$1,FALSE)))=0,"",IF($AD92="","",IF(VLOOKUP($AD92,'RouteDetail&amp;ReductionPrioritySr'!$B$5:$AT$779,AM$1,FALSE)="","",VLOOKUP($AD92,'RouteDetail&amp;ReductionPrioritySr'!$B$5:$AT$779,AM$1,FALSE))))</f>
        <v/>
      </c>
      <c r="AN92" s="71" t="str">
        <f>IF(IF($AD92="","",IF(VLOOKUP($AD92,'RouteDetail&amp;ReductionPrioritySr'!$B$5:$AT$779,AN$1,FALSE)="","",VLOOKUP($AD92,'RouteDetail&amp;ReductionPrioritySr'!$B$5:$AT$779,AN$1,FALSE)))=0,"",IF($AD92="","",IF(VLOOKUP($AD92,'RouteDetail&amp;ReductionPrioritySr'!$B$5:$AT$779,AN$1,FALSE)="","",VLOOKUP($AD92,'RouteDetail&amp;ReductionPrioritySr'!$B$5:$AT$779,AN$1,FALSE))))</f>
        <v>Before 6:00 PM</v>
      </c>
      <c r="AO92" s="400" t="str">
        <f>IF(IF($AD92="","",IF(VLOOKUP($AD92,'RouteDetail&amp;ReductionPrioritySr'!$B$5:$AT$779,AO$1,FALSE)="","",VLOOKUP($AD92,'RouteDetail&amp;ReductionPrioritySr'!$B$5:$AT$779,AO$1,FALSE)))=0,"",IF($AD92="","",IF(VLOOKUP($AD92,'RouteDetail&amp;ReductionPrioritySr'!$B$5:$AT$779,AO$1,FALSE)="","",VLOOKUP($AD92,'RouteDetail&amp;ReductionPrioritySr'!$B$5:$AT$779,AO$1,FALSE))))</f>
        <v/>
      </c>
    </row>
    <row r="93" spans="1:41" ht="15" customHeight="1" x14ac:dyDescent="0.25">
      <c r="A93">
        <v>84</v>
      </c>
      <c r="B93" s="110">
        <f>IF(HLOOKUP($C$3,'Corridor by Jurisdiction'!$A$1:$AP$113,A93,FALSE)="","",HLOOKUP($C$3,'Corridor by Jurisdiction'!$A$1:$AP$113,A93,FALSE))</f>
        <v>83</v>
      </c>
      <c r="C93" s="56" t="str">
        <f>IF($B93="","",IF(VLOOKUP($B93,CorridorSummarySource!$C$3:$Y$260,Corridor_Summary!C$1,FALSE)="","",VLOOKUP($B93,CorridorSummarySource!$C$3:$Y$260,Corridor_Summary!C$1,FALSE)))</f>
        <v>Renton</v>
      </c>
      <c r="D93" s="53" t="str">
        <f>IF($B93="","",IF(VLOOKUP($B93,CorridorSummarySource!$C$3:$Y$260,Corridor_Summary!D$1,FALSE)="","",VLOOKUP($B93,CorridorSummarySource!$C$3:$Y$260,Corridor_Summary!D$1,FALSE)))</f>
        <v>Burien</v>
      </c>
      <c r="E93" s="53" t="str">
        <f>IF($B93="","",IF(VLOOKUP($B93,CorridorSummarySource!$C$3:$Y$260,Corridor_Summary!E$1,FALSE)="","",VLOOKUP($B93,CorridorSummarySource!$C$3:$Y$260,Corridor_Summary!E$1,FALSE)))</f>
        <v>S 154th St</v>
      </c>
      <c r="F93" s="367">
        <f>IF($B93="","",IF(VLOOKUP($B93,CorridorSummarySource!$C$3:$Y$260,Corridor_Summary!F$1,FALSE)="","",VLOOKUP($B93,CorridorSummarySource!$C$3:$Y$260,Corridor_Summary!F$1,FALSE)))</f>
        <v>140</v>
      </c>
      <c r="G93" s="367">
        <f>IF($B93="","",IF(VLOOKUP($B93,CorridorSummarySource!$C$3:$Y$260,Corridor_Summary!G$1,FALSE)="","",VLOOKUP($B93,CorridorSummarySource!$C$3:$Y$260,Corridor_Summary!G$1,FALSE)))</f>
        <v>4</v>
      </c>
      <c r="H93" s="367">
        <f>IF($B93="","",IF(VLOOKUP($B93,CorridorSummarySource!$C$3:$Y$260,Corridor_Summary!H$1,FALSE)="","",VLOOKUP($B93,CorridorSummarySource!$C$3:$Y$260,Corridor_Summary!H$1,FALSE)))</f>
        <v>5</v>
      </c>
      <c r="I93" s="367">
        <f>IF($B93="","",IF(VLOOKUP($B93,CorridorSummarySource!$C$3:$Y$260,Corridor_Summary!I$1,FALSE)="","",VLOOKUP($B93,CorridorSummarySource!$C$3:$Y$260,Corridor_Summary!I$1,FALSE)))</f>
        <v>10</v>
      </c>
      <c r="J93" s="367">
        <f>IF($B93="","",IF(VLOOKUP($B93,CorridorSummarySource!$C$3:$Y$260,Corridor_Summary!J$1,FALSE)="","",VLOOKUP($B93,CorridorSummarySource!$C$3:$Y$260,Corridor_Summary!J$1,FALSE)))</f>
        <v>24</v>
      </c>
      <c r="K93" s="112" t="str">
        <f>IF($B93="","",IF(VLOOKUP($B93,CorridorSummarySource!$C$3:$Y$260,Corridor_Summary!K$1,FALSE)="","",VLOOKUP($B93,CorridorSummarySource!$C$3:$Y$260,Corridor_Summary!K$1,FALSE)))</f>
        <v>Yes</v>
      </c>
      <c r="L93" t="str">
        <f>IF($B93="","",IF(VLOOKUP($B93,CorridorSummarySource!$C$3:$Y$260,Corridor_Summary!L$1,FALSE)="","",VLOOKUP($B93,CorridorSummarySource!$C$3:$Y$260,Corridor_Summary!L$1,FALSE)))</f>
        <v/>
      </c>
      <c r="M93" s="110" t="str">
        <f>IF($B93="","",IF(VLOOKUP($B93,CorridorSummarySource!$C$3:$Y$260,Corridor_Summary!M$1,FALSE)="","",VLOOKUP($B93,CorridorSummarySource!$C$3:$Y$260,Corridor_Summary!M$1,FALSE)))</f>
        <v>&lt; 15</v>
      </c>
      <c r="N93" s="367">
        <f>IF($B93="","",IF(VLOOKUP($B93,CorridorSummarySource!$C$3:$Y$260,Corridor_Summary!N$1,FALSE)="","",VLOOKUP($B93,CorridorSummarySource!$C$3:$Y$260,Corridor_Summary!N$1,FALSE)))</f>
        <v>15</v>
      </c>
      <c r="O93" s="112">
        <f>IF($B93="","",IF(VLOOKUP($B93,CorridorSummarySource!$C$3:$Y$260,Corridor_Summary!O$1,FALSE)="","",VLOOKUP($B93,CorridorSummarySource!$C$3:$Y$260,Corridor_Summary!O$1,FALSE)))</f>
        <v>15</v>
      </c>
      <c r="P93" s="21" t="str">
        <f>IF($B93="","",IF(VLOOKUP($B93,CorridorSummarySource!$C$3:$Y$260,Corridor_Summary!P$1,FALSE)="","",VLOOKUP($B93,CorridorSummarySource!$C$3:$Y$260,Corridor_Summary!P$1,FALSE)))</f>
        <v/>
      </c>
      <c r="Q93" s="110">
        <f>IF($B93="","",IF(VLOOKUP($B93,CorridorSummarySource!$C$3:$Y$260,Corridor_Summary!Q$1,FALSE)="","",VLOOKUP($B93,CorridorSummarySource!$C$3:$Y$260,Corridor_Summary!Q$1,FALSE)))</f>
        <v>0</v>
      </c>
      <c r="R93" s="367">
        <f>IF($B93="","",IF(VLOOKUP($B93,CorridorSummarySource!$C$3:$Y$260,Corridor_Summary!R$1,FALSE)="","",VLOOKUP($B93,CorridorSummarySource!$C$3:$Y$260,Corridor_Summary!R$1,FALSE)))</f>
        <v>0</v>
      </c>
      <c r="S93" s="112">
        <f>IF($B93="","",IF(VLOOKUP($B93,CorridorSummarySource!$C$3:$Y$260,Corridor_Summary!S$1,FALSE)="","",VLOOKUP($B93,CorridorSummarySource!$C$3:$Y$260,Corridor_Summary!S$1,FALSE)))</f>
        <v>0</v>
      </c>
      <c r="T93" s="21" t="str">
        <f>IF($B93="","",IF(VLOOKUP($B93,CorridorSummarySource!$C$3:$Y$260,Corridor_Summary!T$1,FALSE)="","",VLOOKUP($B93,CorridorSummarySource!$C$3:$Y$260,Corridor_Summary!T$1,FALSE)))</f>
        <v/>
      </c>
      <c r="U93" s="125" t="str">
        <f>IF($B93="","",IF(VLOOKUP($B93,CorridorSummarySource!$C$3:$Y$260,Corridor_Summary!U$1,FALSE)="","",VLOOKUP($B93,CorridorSummarySource!$C$3:$Y$260,Corridor_Summary!U$1,FALSE)))</f>
        <v>&lt; 15</v>
      </c>
      <c r="V93" s="126">
        <f>IF($B93="","",IF(VLOOKUP($B93,CorridorSummarySource!$C$3:$Y$260,Corridor_Summary!V$1,FALSE)="","",VLOOKUP($B93,CorridorSummarySource!$C$3:$Y$260,Corridor_Summary!V$1,FALSE)))</f>
        <v>15</v>
      </c>
      <c r="W93" s="126">
        <f>IF($B93="","",IF(VLOOKUP($B93,CorridorSummarySource!$C$3:$Y$260,Corridor_Summary!W$1,FALSE)="","",VLOOKUP($B93,CorridorSummarySource!$C$3:$Y$260,Corridor_Summary!W$1,FALSE)))</f>
        <v>15</v>
      </c>
      <c r="X93" s="112" t="str">
        <f>IF($B93="","",IF(VLOOKUP($B93,CorridorSummarySource!$C$3:$Y$260,Corridor_Summary!X$1,FALSE)="","",VLOOKUP($B93,CorridorSummarySource!$C$3:$Y$260,Corridor_Summary!X$1,FALSE)))</f>
        <v>Very Frequent</v>
      </c>
      <c r="Z93">
        <f>IF(B93="","",VLOOKUP($B93,'Corridors Over-Under'!$A$3:$D$115,Z$1,FALSE))</f>
        <v>-1</v>
      </c>
      <c r="AA93">
        <f>IF(C93="","",VLOOKUP($B93,'Corridors Over-Under'!$A$3:$D$115,AA$1,FALSE))</f>
        <v>0</v>
      </c>
      <c r="AB93">
        <f>IF(D93="","",VLOOKUP($B93,'Corridors Over-Under'!$A$3:$D$115,AB$1,FALSE))</f>
        <v>-1</v>
      </c>
      <c r="AD93" s="172">
        <f>IF(F93="","",VLOOKUP(F93,'Corridor_MajorRoute&amp;RouteLookup'!$A$2:$B$113,2,FALSE))</f>
        <v>140</v>
      </c>
      <c r="AE93" s="348" t="str">
        <f>IF(IF($AD93="","",IF(VLOOKUP($AD93,'RouteDetail&amp;ReductionPrioritySr'!$B$5:$AT$779,AE$1,FALSE)="","",VLOOKUP($AD93,'RouteDetail&amp;ReductionPrioritySr'!$B$5:$AT$779,AE$1,FALSE)))=0,"",IF($AD93="","",IF(VLOOKUP($AD93,'RouteDetail&amp;ReductionPrioritySr'!$B$5:$AT$779,AE$1,FALSE)="","",VLOOKUP($AD93,'RouteDetail&amp;ReductionPrioritySr'!$B$5:$AT$779,AE$1,FALSE))))</f>
        <v>Unchanged</v>
      </c>
      <c r="AF93" s="53" t="str">
        <f>IF(IF($AD93="","",IF(VLOOKUP($AD93,'RouteDetail&amp;ReductionPrioritySr'!$B$5:$AT$779,AF$1,FALSE)="","",VLOOKUP($AD93,'RouteDetail&amp;ReductionPrioritySr'!$B$5:$AT$779,AF$1,FALSE)))=0,"",IF($AD93="","",IF(VLOOKUP($AD93,'RouteDetail&amp;ReductionPrioritySr'!$B$5:$AT$779,AF$1,FALSE)="","",VLOOKUP($AD93,'RouteDetail&amp;ReductionPrioritySr'!$B$5:$AT$779,AF$1,FALSE))))</f>
        <v/>
      </c>
      <c r="AG93" s="358" t="str">
        <f>IF(IF($AD93="","",IF(VLOOKUP($AD93,'RouteDetail&amp;ReductionPrioritySr'!$B$5:$AT$779,AG$1,FALSE)="","",VLOOKUP($AD93,'RouteDetail&amp;ReductionPrioritySr'!$B$5:$AT$779,AG$1,FALSE)))=0,"",IF($AD93="","",IF(VLOOKUP($AD93,'RouteDetail&amp;ReductionPrioritySr'!$B$5:$AT$779,AG$1,FALSE)="","",VLOOKUP($AD93,'RouteDetail&amp;ReductionPrioritySr'!$B$5:$AT$779,AG$1,FALSE))))</f>
        <v>N/A</v>
      </c>
      <c r="AH93" s="400" t="str">
        <f>IF(IF($AD93="","",IF(VLOOKUP($AD93,'RouteDetail&amp;ReductionPrioritySr'!$B$5:$AT$779,AH$1,FALSE)="","",VLOOKUP($AD93,'RouteDetail&amp;ReductionPrioritySr'!$B$5:$AT$779,AH$1,FALSE)))=0,"",IF($AD93="","",IF(VLOOKUP($AD93,'RouteDetail&amp;ReductionPrioritySr'!$B$5:$AT$779,AH$1,FALSE)="","",VLOOKUP($AD93,'RouteDetail&amp;ReductionPrioritySr'!$B$5:$AT$779,AH$1,FALSE))))</f>
        <v>Route 140 will be replaced by the F Line in June 2014.</v>
      </c>
      <c r="AI93" s="348">
        <f>IF(IF($AD93="","",IF(VLOOKUP($AD93,'RouteDetail&amp;ReductionPrioritySr'!$B$5:$AT$779,AI$1,FALSE)="","",VLOOKUP($AD93,'RouteDetail&amp;ReductionPrioritySr'!$B$5:$AT$779,AI$1,FALSE)))=0,"",IF($AD93="","",IF(VLOOKUP($AD93,'RouteDetail&amp;ReductionPrioritySr'!$B$5:$AT$779,AI$1,FALSE)="","",VLOOKUP($AD93,'RouteDetail&amp;ReductionPrioritySr'!$B$5:$AT$779,AI$1,FALSE))))</f>
        <v>15</v>
      </c>
      <c r="AJ93" s="53">
        <f>IF(IF($AD93="","",IF(VLOOKUP($AD93,'RouteDetail&amp;ReductionPrioritySr'!$B$5:$AT$779,AJ$1,FALSE)="","",VLOOKUP($AD93,'RouteDetail&amp;ReductionPrioritySr'!$B$5:$AT$779,AJ$1,FALSE)))=0,"",IF($AD93="","",IF(VLOOKUP($AD93,'RouteDetail&amp;ReductionPrioritySr'!$B$5:$AT$779,AJ$1,FALSE)="","",VLOOKUP($AD93,'RouteDetail&amp;ReductionPrioritySr'!$B$5:$AT$779,AJ$1,FALSE))))</f>
        <v>15</v>
      </c>
      <c r="AK93" s="53">
        <f>IF(IF($AD93="","",IF(VLOOKUP($AD93,'RouteDetail&amp;ReductionPrioritySr'!$B$5:$AT$779,AK$1,FALSE)="","",VLOOKUP($AD93,'RouteDetail&amp;ReductionPrioritySr'!$B$5:$AT$779,AK$1,FALSE)))=0,"",IF($AD93="","",IF(VLOOKUP($AD93,'RouteDetail&amp;ReductionPrioritySr'!$B$5:$AT$779,AK$1,FALSE)="","",VLOOKUP($AD93,'RouteDetail&amp;ReductionPrioritySr'!$B$5:$AT$779,AK$1,FALSE))))</f>
        <v>30</v>
      </c>
      <c r="AL93" s="53">
        <f>IF(IF($AD93="","",IF(VLOOKUP($AD93,'RouteDetail&amp;ReductionPrioritySr'!$B$5:$AT$779,AL$1,FALSE)="","",VLOOKUP($AD93,'RouteDetail&amp;ReductionPrioritySr'!$B$5:$AT$779,AL$1,FALSE)))=0,"",IF($AD93="","",IF(VLOOKUP($AD93,'RouteDetail&amp;ReductionPrioritySr'!$B$5:$AT$779,AL$1,FALSE)="","",VLOOKUP($AD93,'RouteDetail&amp;ReductionPrioritySr'!$B$5:$AT$779,AL$1,FALSE))))</f>
        <v>30</v>
      </c>
      <c r="AM93" s="53">
        <f>IF(IF($AD93="","",IF(VLOOKUP($AD93,'RouteDetail&amp;ReductionPrioritySr'!$B$5:$AT$779,AM$1,FALSE)="","",VLOOKUP($AD93,'RouteDetail&amp;ReductionPrioritySr'!$B$5:$AT$779,AM$1,FALSE)))=0,"",IF($AD93="","",IF(VLOOKUP($AD93,'RouteDetail&amp;ReductionPrioritySr'!$B$5:$AT$779,AM$1,FALSE)="","",VLOOKUP($AD93,'RouteDetail&amp;ReductionPrioritySr'!$B$5:$AT$779,AM$1,FALSE))))</f>
        <v>30</v>
      </c>
      <c r="AN93" s="71" t="str">
        <f>IF(IF($AD93="","",IF(VLOOKUP($AD93,'RouteDetail&amp;ReductionPrioritySr'!$B$5:$AT$779,AN$1,FALSE)="","",VLOOKUP($AD93,'RouteDetail&amp;ReductionPrioritySr'!$B$5:$AT$779,AN$1,FALSE)))=0,"",IF($AD93="","",IF(VLOOKUP($AD93,'RouteDetail&amp;ReductionPrioritySr'!$B$5:$AT$779,AN$1,FALSE)="","",VLOOKUP($AD93,'RouteDetail&amp;ReductionPrioritySr'!$B$5:$AT$779,AN$1,FALSE))))</f>
        <v>Before 10:00 PM</v>
      </c>
      <c r="AO93" s="400" t="str">
        <f>IF(IF($AD93="","",IF(VLOOKUP($AD93,'RouteDetail&amp;ReductionPrioritySr'!$B$5:$AT$779,AO$1,FALSE)="","",VLOOKUP($AD93,'RouteDetail&amp;ReductionPrioritySr'!$B$5:$AT$779,AO$1,FALSE)))=0,"",IF($AD93="","",IF(VLOOKUP($AD93,'RouteDetail&amp;ReductionPrioritySr'!$B$5:$AT$779,AO$1,FALSE)="","",VLOOKUP($AD93,'RouteDetail&amp;ReductionPrioritySr'!$B$5:$AT$779,AO$1,FALSE))))</f>
        <v/>
      </c>
    </row>
    <row r="94" spans="1:41" ht="15" customHeight="1" x14ac:dyDescent="0.25">
      <c r="A94">
        <v>85</v>
      </c>
      <c r="B94" s="110">
        <f>IF(HLOOKUP($C$3,'Corridor by Jurisdiction'!$A$1:$AP$113,A94,FALSE)="","",HLOOKUP($C$3,'Corridor by Jurisdiction'!$A$1:$AP$113,A94,FALSE))</f>
        <v>84</v>
      </c>
      <c r="C94" s="56" t="str">
        <f>IF($B94="","",IF(VLOOKUP($B94,CorridorSummarySource!$C$3:$Y$260,Corridor_Summary!C$1,FALSE)="","",VLOOKUP($B94,CorridorSummarySource!$C$3:$Y$260,Corridor_Summary!C$1,FALSE)))</f>
        <v>Renton</v>
      </c>
      <c r="D94" s="53" t="str">
        <f>IF($B94="","",IF(VLOOKUP($B94,CorridorSummarySource!$C$3:$Y$260,Corridor_Summary!D$1,FALSE)="","",VLOOKUP($B94,CorridorSummarySource!$C$3:$Y$260,Corridor_Summary!D$1,FALSE)))</f>
        <v>Seattle CBD</v>
      </c>
      <c r="E94" s="53" t="str">
        <f>IF($B94="","",IF(VLOOKUP($B94,CorridorSummarySource!$C$3:$Y$260,Corridor_Summary!E$1,FALSE)="","",VLOOKUP($B94,CorridorSummarySource!$C$3:$Y$260,Corridor_Summary!E$1,FALSE)))</f>
        <v>MLK Jr Wy, I-5</v>
      </c>
      <c r="F94" s="367">
        <f>IF($B94="","",IF(VLOOKUP($B94,CorridorSummarySource!$C$3:$Y$260,Corridor_Summary!F$1,FALSE)="","",VLOOKUP($B94,CorridorSummarySource!$C$3:$Y$260,Corridor_Summary!F$1,FALSE)))</f>
        <v>101</v>
      </c>
      <c r="G94" s="367">
        <f>IF($B94="","",IF(VLOOKUP($B94,CorridorSummarySource!$C$3:$Y$260,Corridor_Summary!G$1,FALSE)="","",VLOOKUP($B94,CorridorSummarySource!$C$3:$Y$260,Corridor_Summary!G$1,FALSE)))</f>
        <v>10</v>
      </c>
      <c r="H94" s="367">
        <f>IF($B94="","",IF(VLOOKUP($B94,CorridorSummarySource!$C$3:$Y$260,Corridor_Summary!H$1,FALSE)="","",VLOOKUP($B94,CorridorSummarySource!$C$3:$Y$260,Corridor_Summary!H$1,FALSE)))</f>
        <v>5</v>
      </c>
      <c r="I94" s="367">
        <f>IF($B94="","",IF(VLOOKUP($B94,CorridorSummarySource!$C$3:$Y$260,Corridor_Summary!I$1,FALSE)="","",VLOOKUP($B94,CorridorSummarySource!$C$3:$Y$260,Corridor_Summary!I$1,FALSE)))</f>
        <v>10</v>
      </c>
      <c r="J94" s="367">
        <f>IF($B94="","",IF(VLOOKUP($B94,CorridorSummarySource!$C$3:$Y$260,Corridor_Summary!J$1,FALSE)="","",VLOOKUP($B94,CorridorSummarySource!$C$3:$Y$260,Corridor_Summary!J$1,FALSE)))</f>
        <v>30</v>
      </c>
      <c r="K94" s="112" t="str">
        <f>IF($B94="","",IF(VLOOKUP($B94,CorridorSummarySource!$C$3:$Y$260,Corridor_Summary!K$1,FALSE)="","",VLOOKUP($B94,CorridorSummarySource!$C$3:$Y$260,Corridor_Summary!K$1,FALSE)))</f>
        <v/>
      </c>
      <c r="L94" t="str">
        <f>IF($B94="","",IF(VLOOKUP($B94,CorridorSummarySource!$C$3:$Y$260,Corridor_Summary!L$1,FALSE)="","",VLOOKUP($B94,CorridorSummarySource!$C$3:$Y$260,Corridor_Summary!L$1,FALSE)))</f>
        <v/>
      </c>
      <c r="M94" s="110">
        <f>IF($B94="","",IF(VLOOKUP($B94,CorridorSummarySource!$C$3:$Y$260,Corridor_Summary!M$1,FALSE)="","",VLOOKUP($B94,CorridorSummarySource!$C$3:$Y$260,Corridor_Summary!M$1,FALSE)))</f>
        <v>15</v>
      </c>
      <c r="N94" s="367">
        <f>IF($B94="","",IF(VLOOKUP($B94,CorridorSummarySource!$C$3:$Y$260,Corridor_Summary!N$1,FALSE)="","",VLOOKUP($B94,CorridorSummarySource!$C$3:$Y$260,Corridor_Summary!N$1,FALSE)))</f>
        <v>15</v>
      </c>
      <c r="O94" s="112">
        <f>IF($B94="","",IF(VLOOKUP($B94,CorridorSummarySource!$C$3:$Y$260,Corridor_Summary!O$1,FALSE)="","",VLOOKUP($B94,CorridorSummarySource!$C$3:$Y$260,Corridor_Summary!O$1,FALSE)))</f>
        <v>30</v>
      </c>
      <c r="P94" s="21" t="str">
        <f>IF($B94="","",IF(VLOOKUP($B94,CorridorSummarySource!$C$3:$Y$260,Corridor_Summary!P$1,FALSE)="","",VLOOKUP($B94,CorridorSummarySource!$C$3:$Y$260,Corridor_Summary!P$1,FALSE)))</f>
        <v/>
      </c>
      <c r="Q94" s="110">
        <f>IF($B94="","",IF(VLOOKUP($B94,CorridorSummarySource!$C$3:$Y$260,Corridor_Summary!Q$1,FALSE)="","",VLOOKUP($B94,CorridorSummarySource!$C$3:$Y$260,Corridor_Summary!Q$1,FALSE)))</f>
        <v>1</v>
      </c>
      <c r="R94" s="367">
        <f>IF($B94="","",IF(VLOOKUP($B94,CorridorSummarySource!$C$3:$Y$260,Corridor_Summary!R$1,FALSE)="","",VLOOKUP($B94,CorridorSummarySource!$C$3:$Y$260,Corridor_Summary!R$1,FALSE)))</f>
        <v>0</v>
      </c>
      <c r="S94" s="112">
        <f>IF($B94="","",IF(VLOOKUP($B94,CorridorSummarySource!$C$3:$Y$260,Corridor_Summary!S$1,FALSE)="","",VLOOKUP($B94,CorridorSummarySource!$C$3:$Y$260,Corridor_Summary!S$1,FALSE)))</f>
        <v>0</v>
      </c>
      <c r="T94" s="21" t="str">
        <f>IF($B94="","",IF(VLOOKUP($B94,CorridorSummarySource!$C$3:$Y$260,Corridor_Summary!T$1,FALSE)="","",VLOOKUP($B94,CorridorSummarySource!$C$3:$Y$260,Corridor_Summary!T$1,FALSE)))</f>
        <v/>
      </c>
      <c r="U94" s="125" t="str">
        <f>IF($B94="","",IF(VLOOKUP($B94,CorridorSummarySource!$C$3:$Y$260,Corridor_Summary!U$1,FALSE)="","",VLOOKUP($B94,CorridorSummarySource!$C$3:$Y$260,Corridor_Summary!U$1,FALSE)))</f>
        <v>&lt; 15</v>
      </c>
      <c r="V94" s="126">
        <f>IF($B94="","",IF(VLOOKUP($B94,CorridorSummarySource!$C$3:$Y$260,Corridor_Summary!V$1,FALSE)="","",VLOOKUP($B94,CorridorSummarySource!$C$3:$Y$260,Corridor_Summary!V$1,FALSE)))</f>
        <v>15</v>
      </c>
      <c r="W94" s="126">
        <f>IF($B94="","",IF(VLOOKUP($B94,CorridorSummarySource!$C$3:$Y$260,Corridor_Summary!W$1,FALSE)="","",VLOOKUP($B94,CorridorSummarySource!$C$3:$Y$260,Corridor_Summary!W$1,FALSE)))</f>
        <v>30</v>
      </c>
      <c r="X94" s="112" t="str">
        <f>IF($B94="","",IF(VLOOKUP($B94,CorridorSummarySource!$C$3:$Y$260,Corridor_Summary!X$1,FALSE)="","",VLOOKUP($B94,CorridorSummarySource!$C$3:$Y$260,Corridor_Summary!X$1,FALSE)))</f>
        <v>Very Frequent</v>
      </c>
      <c r="Z94">
        <f>IF(B94="","",VLOOKUP($B94,'Corridors Over-Under'!$A$3:$D$115,Z$1,FALSE))</f>
        <v>0</v>
      </c>
      <c r="AA94">
        <f>IF(C94="","",VLOOKUP($B94,'Corridors Over-Under'!$A$3:$D$115,AA$1,FALSE))</f>
        <v>-1</v>
      </c>
      <c r="AB94">
        <f>IF(D94="","",VLOOKUP($B94,'Corridors Over-Under'!$A$3:$D$115,AB$1,FALSE))</f>
        <v>0</v>
      </c>
      <c r="AD94" s="172">
        <f>IF(F94="","",VLOOKUP(F94,'Corridor_MajorRoute&amp;RouteLookup'!$A$2:$B$113,2,FALSE))</f>
        <v>101</v>
      </c>
      <c r="AE94" s="348" t="str">
        <f>IF(IF($AD94="","",IF(VLOOKUP($AD94,'RouteDetail&amp;ReductionPrioritySr'!$B$5:$AT$779,AE$1,FALSE)="","",VLOOKUP($AD94,'RouteDetail&amp;ReductionPrioritySr'!$B$5:$AT$779,AE$1,FALSE)))=0,"",IF($AD94="","",IF(VLOOKUP($AD94,'RouteDetail&amp;ReductionPrioritySr'!$B$5:$AT$779,AE$1,FALSE)="","",VLOOKUP($AD94,'RouteDetail&amp;ReductionPrioritySr'!$B$5:$AT$779,AE$1,FALSE))))</f>
        <v>Unchanged</v>
      </c>
      <c r="AF94" s="53" t="str">
        <f>IF(IF($AD94="","",IF(VLOOKUP($AD94,'RouteDetail&amp;ReductionPrioritySr'!$B$5:$AT$779,AF$1,FALSE)="","",VLOOKUP($AD94,'RouteDetail&amp;ReductionPrioritySr'!$B$5:$AT$779,AF$1,FALSE)))=0,"",IF($AD94="","",IF(VLOOKUP($AD94,'RouteDetail&amp;ReductionPrioritySr'!$B$5:$AT$779,AF$1,FALSE)="","",VLOOKUP($AD94,'RouteDetail&amp;ReductionPrioritySr'!$B$5:$AT$779,AF$1,FALSE))))</f>
        <v/>
      </c>
      <c r="AG94" s="358" t="str">
        <f>IF(IF($AD94="","",IF(VLOOKUP($AD94,'RouteDetail&amp;ReductionPrioritySr'!$B$5:$AT$779,AG$1,FALSE)="","",VLOOKUP($AD94,'RouteDetail&amp;ReductionPrioritySr'!$B$5:$AT$779,AG$1,FALSE)))=0,"",IF($AD94="","",IF(VLOOKUP($AD94,'RouteDetail&amp;ReductionPrioritySr'!$B$5:$AT$779,AG$1,FALSE)="","",VLOOKUP($AD94,'RouteDetail&amp;ReductionPrioritySr'!$B$5:$AT$779,AG$1,FALSE))))</f>
        <v>N/A</v>
      </c>
      <c r="AH94" s="400" t="str">
        <f>IF(IF($AD94="","",IF(VLOOKUP($AD94,'RouteDetail&amp;ReductionPrioritySr'!$B$5:$AT$779,AH$1,FALSE)="","",VLOOKUP($AD94,'RouteDetail&amp;ReductionPrioritySr'!$B$5:$AT$779,AH$1,FALSE)))=0,"",IF($AD94="","",IF(VLOOKUP($AD94,'RouteDetail&amp;ReductionPrioritySr'!$B$5:$AT$779,AH$1,FALSE)="","",VLOOKUP($AD94,'RouteDetail&amp;ReductionPrioritySr'!$B$5:$AT$779,AH$1,FALSE))))</f>
        <v>Unchanged</v>
      </c>
      <c r="AI94" s="348">
        <f>IF(IF($AD94="","",IF(VLOOKUP($AD94,'RouteDetail&amp;ReductionPrioritySr'!$B$5:$AT$779,AI$1,FALSE)="","",VLOOKUP($AD94,'RouteDetail&amp;ReductionPrioritySr'!$B$5:$AT$779,AI$1,FALSE)))=0,"",IF($AD94="","",IF(VLOOKUP($AD94,'RouteDetail&amp;ReductionPrioritySr'!$B$5:$AT$779,AI$1,FALSE)="","",VLOOKUP($AD94,'RouteDetail&amp;ReductionPrioritySr'!$B$5:$AT$779,AI$1,FALSE))))</f>
        <v>15</v>
      </c>
      <c r="AJ94" s="53">
        <f>IF(IF($AD94="","",IF(VLOOKUP($AD94,'RouteDetail&amp;ReductionPrioritySr'!$B$5:$AT$779,AJ$1,FALSE)="","",VLOOKUP($AD94,'RouteDetail&amp;ReductionPrioritySr'!$B$5:$AT$779,AJ$1,FALSE)))=0,"",IF($AD94="","",IF(VLOOKUP($AD94,'RouteDetail&amp;ReductionPrioritySr'!$B$5:$AT$779,AJ$1,FALSE)="","",VLOOKUP($AD94,'RouteDetail&amp;ReductionPrioritySr'!$B$5:$AT$779,AJ$1,FALSE))))</f>
        <v>30</v>
      </c>
      <c r="AK94" s="53">
        <f>IF(IF($AD94="","",IF(VLOOKUP($AD94,'RouteDetail&amp;ReductionPrioritySr'!$B$5:$AT$779,AK$1,FALSE)="","",VLOOKUP($AD94,'RouteDetail&amp;ReductionPrioritySr'!$B$5:$AT$779,AK$1,FALSE)))=0,"",IF($AD94="","",IF(VLOOKUP($AD94,'RouteDetail&amp;ReductionPrioritySr'!$B$5:$AT$779,AK$1,FALSE)="","",VLOOKUP($AD94,'RouteDetail&amp;ReductionPrioritySr'!$B$5:$AT$779,AK$1,FALSE))))</f>
        <v>30</v>
      </c>
      <c r="AL94" s="53">
        <f>IF(IF($AD94="","",IF(VLOOKUP($AD94,'RouteDetail&amp;ReductionPrioritySr'!$B$5:$AT$779,AL$1,FALSE)="","",VLOOKUP($AD94,'RouteDetail&amp;ReductionPrioritySr'!$B$5:$AT$779,AL$1,FALSE)))=0,"",IF($AD94="","",IF(VLOOKUP($AD94,'RouteDetail&amp;ReductionPrioritySr'!$B$5:$AT$779,AL$1,FALSE)="","",VLOOKUP($AD94,'RouteDetail&amp;ReductionPrioritySr'!$B$5:$AT$779,AL$1,FALSE))))</f>
        <v>30</v>
      </c>
      <c r="AM94" s="53">
        <f>IF(IF($AD94="","",IF(VLOOKUP($AD94,'RouteDetail&amp;ReductionPrioritySr'!$B$5:$AT$779,AM$1,FALSE)="","",VLOOKUP($AD94,'RouteDetail&amp;ReductionPrioritySr'!$B$5:$AT$779,AM$1,FALSE)))=0,"",IF($AD94="","",IF(VLOOKUP($AD94,'RouteDetail&amp;ReductionPrioritySr'!$B$5:$AT$779,AM$1,FALSE)="","",VLOOKUP($AD94,'RouteDetail&amp;ReductionPrioritySr'!$B$5:$AT$779,AM$1,FALSE))))</f>
        <v>30</v>
      </c>
      <c r="AN94" s="71" t="str">
        <f>IF(IF($AD94="","",IF(VLOOKUP($AD94,'RouteDetail&amp;ReductionPrioritySr'!$B$5:$AT$779,AN$1,FALSE)="","",VLOOKUP($AD94,'RouteDetail&amp;ReductionPrioritySr'!$B$5:$AT$779,AN$1,FALSE)))=0,"",IF($AD94="","",IF(VLOOKUP($AD94,'RouteDetail&amp;ReductionPrioritySr'!$B$5:$AT$779,AN$1,FALSE)="","",VLOOKUP($AD94,'RouteDetail&amp;ReductionPrioritySr'!$B$5:$AT$779,AN$1,FALSE))))</f>
        <v>Before 10:00 PM</v>
      </c>
      <c r="AO94" s="400" t="str">
        <f>IF(IF($AD94="","",IF(VLOOKUP($AD94,'RouteDetail&amp;ReductionPrioritySr'!$B$5:$AT$779,AO$1,FALSE)="","",VLOOKUP($AD94,'RouteDetail&amp;ReductionPrioritySr'!$B$5:$AT$779,AO$1,FALSE)))=0,"",IF($AD94="","",IF(VLOOKUP($AD94,'RouteDetail&amp;ReductionPrioritySr'!$B$5:$AT$779,AO$1,FALSE)="","",VLOOKUP($AD94,'RouteDetail&amp;ReductionPrioritySr'!$B$5:$AT$779,AO$1,FALSE))))</f>
        <v/>
      </c>
    </row>
    <row r="95" spans="1:41" ht="15" customHeight="1" x14ac:dyDescent="0.25">
      <c r="A95">
        <v>86</v>
      </c>
      <c r="B95" s="110">
        <f>IF(HLOOKUP($C$3,'Corridor by Jurisdiction'!$A$1:$AP$113,A95,FALSE)="","",HLOOKUP($C$3,'Corridor by Jurisdiction'!$A$1:$AP$113,A95,FALSE))</f>
        <v>85</v>
      </c>
      <c r="C95" s="56" t="str">
        <f>IF($B95="","",IF(VLOOKUP($B95,CorridorSummarySource!$C$3:$Y$260,Corridor_Summary!C$1,FALSE)="","",VLOOKUP($B95,CorridorSummarySource!$C$3:$Y$260,Corridor_Summary!C$1,FALSE)))</f>
        <v>Renton</v>
      </c>
      <c r="D95" s="53" t="str">
        <f>IF($B95="","",IF(VLOOKUP($B95,CorridorSummarySource!$C$3:$Y$260,Corridor_Summary!D$1,FALSE)="","",VLOOKUP($B95,CorridorSummarySource!$C$3:$Y$260,Corridor_Summary!D$1,FALSE)))</f>
        <v>Rainier Beach</v>
      </c>
      <c r="E95" s="53" t="str">
        <f>IF($B95="","",IF(VLOOKUP($B95,CorridorSummarySource!$C$3:$Y$260,Corridor_Summary!E$1,FALSE)="","",VLOOKUP($B95,CorridorSummarySource!$C$3:$Y$260,Corridor_Summary!E$1,FALSE)))</f>
        <v>West Hill, Rainier View</v>
      </c>
      <c r="F95" s="367">
        <f>IF($B95="","",IF(VLOOKUP($B95,CorridorSummarySource!$C$3:$Y$260,Corridor_Summary!F$1,FALSE)="","",VLOOKUP($B95,CorridorSummarySource!$C$3:$Y$260,Corridor_Summary!F$1,FALSE)))</f>
        <v>107</v>
      </c>
      <c r="G95" s="367">
        <f>IF($B95="","",IF(VLOOKUP($B95,CorridorSummarySource!$C$3:$Y$260,Corridor_Summary!G$1,FALSE)="","",VLOOKUP($B95,CorridorSummarySource!$C$3:$Y$260,Corridor_Summary!G$1,FALSE)))</f>
        <v>4</v>
      </c>
      <c r="H95" s="367">
        <f>IF($B95="","",IF(VLOOKUP($B95,CorridorSummarySource!$C$3:$Y$260,Corridor_Summary!H$1,FALSE)="","",VLOOKUP($B95,CorridorSummarySource!$C$3:$Y$260,Corridor_Summary!H$1,FALSE)))</f>
        <v>5</v>
      </c>
      <c r="I95" s="367">
        <f>IF($B95="","",IF(VLOOKUP($B95,CorridorSummarySource!$C$3:$Y$260,Corridor_Summary!I$1,FALSE)="","",VLOOKUP($B95,CorridorSummarySource!$C$3:$Y$260,Corridor_Summary!I$1,FALSE)))</f>
        <v>0</v>
      </c>
      <c r="J95" s="367">
        <f>IF($B95="","",IF(VLOOKUP($B95,CorridorSummarySource!$C$3:$Y$260,Corridor_Summary!J$1,FALSE)="","",VLOOKUP($B95,CorridorSummarySource!$C$3:$Y$260,Corridor_Summary!J$1,FALSE)))</f>
        <v>14</v>
      </c>
      <c r="K95" s="112" t="str">
        <f>IF($B95="","",IF(VLOOKUP($B95,CorridorSummarySource!$C$3:$Y$260,Corridor_Summary!K$1,FALSE)="","",VLOOKUP($B95,CorridorSummarySource!$C$3:$Y$260,Corridor_Summary!K$1,FALSE)))</f>
        <v/>
      </c>
      <c r="L95" t="str">
        <f>IF($B95="","",IF(VLOOKUP($B95,CorridorSummarySource!$C$3:$Y$260,Corridor_Summary!L$1,FALSE)="","",VLOOKUP($B95,CorridorSummarySource!$C$3:$Y$260,Corridor_Summary!L$1,FALSE)))</f>
        <v/>
      </c>
      <c r="M95" s="110">
        <f>IF($B95="","",IF(VLOOKUP($B95,CorridorSummarySource!$C$3:$Y$260,Corridor_Summary!M$1,FALSE)="","",VLOOKUP($B95,CorridorSummarySource!$C$3:$Y$260,Corridor_Summary!M$1,FALSE)))</f>
        <v>30</v>
      </c>
      <c r="N95" s="367">
        <f>IF($B95="","",IF(VLOOKUP($B95,CorridorSummarySource!$C$3:$Y$260,Corridor_Summary!N$1,FALSE)="","",VLOOKUP($B95,CorridorSummarySource!$C$3:$Y$260,Corridor_Summary!N$1,FALSE)))</f>
        <v>30</v>
      </c>
      <c r="O95" s="112">
        <f>IF($B95="","",IF(VLOOKUP($B95,CorridorSummarySource!$C$3:$Y$260,Corridor_Summary!O$1,FALSE)="","",VLOOKUP($B95,CorridorSummarySource!$C$3:$Y$260,Corridor_Summary!O$1,FALSE)))</f>
        <v>0</v>
      </c>
      <c r="P95" s="21" t="str">
        <f>IF($B95="","",IF(VLOOKUP($B95,CorridorSummarySource!$C$3:$Y$260,Corridor_Summary!P$1,FALSE)="","",VLOOKUP($B95,CorridorSummarySource!$C$3:$Y$260,Corridor_Summary!P$1,FALSE)))</f>
        <v/>
      </c>
      <c r="Q95" s="110">
        <f>IF($B95="","",IF(VLOOKUP($B95,CorridorSummarySource!$C$3:$Y$260,Corridor_Summary!Q$1,FALSE)="","",VLOOKUP($B95,CorridorSummarySource!$C$3:$Y$260,Corridor_Summary!Q$1,FALSE)))</f>
        <v>1</v>
      </c>
      <c r="R95" s="367">
        <f>IF($B95="","",IF(VLOOKUP($B95,CorridorSummarySource!$C$3:$Y$260,Corridor_Summary!R$1,FALSE)="","",VLOOKUP($B95,CorridorSummarySource!$C$3:$Y$260,Corridor_Summary!R$1,FALSE)))</f>
        <v>0</v>
      </c>
      <c r="S95" s="112">
        <f>IF($B95="","",IF(VLOOKUP($B95,CorridorSummarySource!$C$3:$Y$260,Corridor_Summary!S$1,FALSE)="","",VLOOKUP($B95,CorridorSummarySource!$C$3:$Y$260,Corridor_Summary!S$1,FALSE)))</f>
        <v>0</v>
      </c>
      <c r="T95" s="21" t="str">
        <f>IF($B95="","",IF(VLOOKUP($B95,CorridorSummarySource!$C$3:$Y$260,Corridor_Summary!T$1,FALSE)="","",VLOOKUP($B95,CorridorSummarySource!$C$3:$Y$260,Corridor_Summary!T$1,FALSE)))</f>
        <v/>
      </c>
      <c r="U95" s="125">
        <f>IF($B95="","",IF(VLOOKUP($B95,CorridorSummarySource!$C$3:$Y$260,Corridor_Summary!U$1,FALSE)="","",VLOOKUP($B95,CorridorSummarySource!$C$3:$Y$260,Corridor_Summary!U$1,FALSE)))</f>
        <v>15</v>
      </c>
      <c r="V95" s="126">
        <f>IF($B95="","",IF(VLOOKUP($B95,CorridorSummarySource!$C$3:$Y$260,Corridor_Summary!V$1,FALSE)="","",VLOOKUP($B95,CorridorSummarySource!$C$3:$Y$260,Corridor_Summary!V$1,FALSE)))</f>
        <v>30</v>
      </c>
      <c r="W95" s="126">
        <f>IF($B95="","",IF(VLOOKUP($B95,CorridorSummarySource!$C$3:$Y$260,Corridor_Summary!W$1,FALSE)="","",VLOOKUP($B95,CorridorSummarySource!$C$3:$Y$260,Corridor_Summary!W$1,FALSE)))</f>
        <v>30</v>
      </c>
      <c r="X95" s="112" t="str">
        <f>IF($B95="","",IF(VLOOKUP($B95,CorridorSummarySource!$C$3:$Y$260,Corridor_Summary!X$1,FALSE)="","",VLOOKUP($B95,CorridorSummarySource!$C$3:$Y$260,Corridor_Summary!X$1,FALSE)))</f>
        <v>Frequent</v>
      </c>
      <c r="Z95">
        <f>IF(B95="","",VLOOKUP($B95,'Corridors Over-Under'!$A$3:$D$115,Z$1,FALSE))</f>
        <v>0</v>
      </c>
      <c r="AA95">
        <f>IF(C95="","",VLOOKUP($B95,'Corridors Over-Under'!$A$3:$D$115,AA$1,FALSE))</f>
        <v>0</v>
      </c>
      <c r="AB95">
        <f>IF(D95="","",VLOOKUP($B95,'Corridors Over-Under'!$A$3:$D$115,AB$1,FALSE))</f>
        <v>0</v>
      </c>
      <c r="AD95" s="172">
        <f>IF(F95="","",VLOOKUP(F95,'Corridor_MajorRoute&amp;RouteLookup'!$A$2:$B$113,2,FALSE))</f>
        <v>107</v>
      </c>
      <c r="AE95" s="348" t="str">
        <f>IF(IF($AD95="","",IF(VLOOKUP($AD95,'RouteDetail&amp;ReductionPrioritySr'!$B$5:$AT$779,AE$1,FALSE)="","",VLOOKUP($AD95,'RouteDetail&amp;ReductionPrioritySr'!$B$5:$AT$779,AE$1,FALSE)))=0,"",IF($AD95="","",IF(VLOOKUP($AD95,'RouteDetail&amp;ReductionPrioritySr'!$B$5:$AT$779,AE$1,FALSE)="","",VLOOKUP($AD95,'RouteDetail&amp;ReductionPrioritySr'!$B$5:$AT$779,AE$1,FALSE))))</f>
        <v>Revised</v>
      </c>
      <c r="AF95" s="53" t="str">
        <f>IF(IF($AD95="","",IF(VLOOKUP($AD95,'RouteDetail&amp;ReductionPrioritySr'!$B$5:$AT$779,AF$1,FALSE)="","",VLOOKUP($AD95,'RouteDetail&amp;ReductionPrioritySr'!$B$5:$AT$779,AF$1,FALSE)))=0,"",IF($AD95="","",IF(VLOOKUP($AD95,'RouteDetail&amp;ReductionPrioritySr'!$B$5:$AT$779,AF$1,FALSE)="","",VLOOKUP($AD95,'RouteDetail&amp;ReductionPrioritySr'!$B$5:$AT$779,AF$1,FALSE))))</f>
        <v>Restructure</v>
      </c>
      <c r="AG95" s="358">
        <f>IF(IF($AD95="","",IF(VLOOKUP($AD95,'RouteDetail&amp;ReductionPrioritySr'!$B$5:$AT$779,AG$1,FALSE)="","",VLOOKUP($AD95,'RouteDetail&amp;ReductionPrioritySr'!$B$5:$AT$779,AG$1,FALSE)))=0,"",IF($AD95="","",IF(VLOOKUP($AD95,'RouteDetail&amp;ReductionPrioritySr'!$B$5:$AT$779,AG$1,FALSE)="","",VLOOKUP($AD95,'RouteDetail&amp;ReductionPrioritySr'!$B$5:$AT$779,AG$1,FALSE))))</f>
        <v>42036</v>
      </c>
      <c r="AH95" s="400" t="str">
        <f>IF(IF($AD95="","",IF(VLOOKUP($AD95,'RouteDetail&amp;ReductionPrioritySr'!$B$5:$AT$779,AH$1,FALSE)="","",VLOOKUP($AD95,'RouteDetail&amp;ReductionPrioritySr'!$B$5:$AT$779,AH$1,FALSE)))=0,"",IF($AD95="","",IF(VLOOKUP($AD95,'RouteDetail&amp;ReductionPrioritySr'!$B$5:$AT$779,AH$1,FALSE)="","",VLOOKUP($AD95,'RouteDetail&amp;ReductionPrioritySr'!$B$5:$AT$779,AH$1,FALSE))))</f>
        <v>Extend route from Rainier Beach Link Station to Beacon Link Station on Beacon Avenue S and 15th Avenue S, since routes 60 and 106 would no longer serve the area.
Operate service less often during commute hours.
End service earlier.</v>
      </c>
      <c r="AI95" s="348">
        <f>IF(IF($AD95="","",IF(VLOOKUP($AD95,'RouteDetail&amp;ReductionPrioritySr'!$B$5:$AT$779,AI$1,FALSE)="","",VLOOKUP($AD95,'RouteDetail&amp;ReductionPrioritySr'!$B$5:$AT$779,AI$1,FALSE)))=0,"",IF($AD95="","",IF(VLOOKUP($AD95,'RouteDetail&amp;ReductionPrioritySr'!$B$5:$AT$779,AI$1,FALSE)="","",VLOOKUP($AD95,'RouteDetail&amp;ReductionPrioritySr'!$B$5:$AT$779,AI$1,FALSE))))</f>
        <v>30</v>
      </c>
      <c r="AJ95" s="53">
        <f>IF(IF($AD95="","",IF(VLOOKUP($AD95,'RouteDetail&amp;ReductionPrioritySr'!$B$5:$AT$779,AJ$1,FALSE)="","",VLOOKUP($AD95,'RouteDetail&amp;ReductionPrioritySr'!$B$5:$AT$779,AJ$1,FALSE)))=0,"",IF($AD95="","",IF(VLOOKUP($AD95,'RouteDetail&amp;ReductionPrioritySr'!$B$5:$AT$779,AJ$1,FALSE)="","",VLOOKUP($AD95,'RouteDetail&amp;ReductionPrioritySr'!$B$5:$AT$779,AJ$1,FALSE))))</f>
        <v>30</v>
      </c>
      <c r="AK95" s="53" t="str">
        <f>IF(IF($AD95="","",IF(VLOOKUP($AD95,'RouteDetail&amp;ReductionPrioritySr'!$B$5:$AT$779,AK$1,FALSE)="","",VLOOKUP($AD95,'RouteDetail&amp;ReductionPrioritySr'!$B$5:$AT$779,AK$1,FALSE)))=0,"",IF($AD95="","",IF(VLOOKUP($AD95,'RouteDetail&amp;ReductionPrioritySr'!$B$5:$AT$779,AK$1,FALSE)="","",VLOOKUP($AD95,'RouteDetail&amp;ReductionPrioritySr'!$B$5:$AT$779,AK$1,FALSE))))</f>
        <v>30-60</v>
      </c>
      <c r="AL95" s="53">
        <f>IF(IF($AD95="","",IF(VLOOKUP($AD95,'RouteDetail&amp;ReductionPrioritySr'!$B$5:$AT$779,AL$1,FALSE)="","",VLOOKUP($AD95,'RouteDetail&amp;ReductionPrioritySr'!$B$5:$AT$779,AL$1,FALSE)))=0,"",IF($AD95="","",IF(VLOOKUP($AD95,'RouteDetail&amp;ReductionPrioritySr'!$B$5:$AT$779,AL$1,FALSE)="","",VLOOKUP($AD95,'RouteDetail&amp;ReductionPrioritySr'!$B$5:$AT$779,AL$1,FALSE))))</f>
        <v>30</v>
      </c>
      <c r="AM95" s="53">
        <f>IF(IF($AD95="","",IF(VLOOKUP($AD95,'RouteDetail&amp;ReductionPrioritySr'!$B$5:$AT$779,AM$1,FALSE)="","",VLOOKUP($AD95,'RouteDetail&amp;ReductionPrioritySr'!$B$5:$AT$779,AM$1,FALSE)))=0,"",IF($AD95="","",IF(VLOOKUP($AD95,'RouteDetail&amp;ReductionPrioritySr'!$B$5:$AT$779,AM$1,FALSE)="","",VLOOKUP($AD95,'RouteDetail&amp;ReductionPrioritySr'!$B$5:$AT$779,AM$1,FALSE))))</f>
        <v>30</v>
      </c>
      <c r="AN95" s="71" t="str">
        <f>IF(IF($AD95="","",IF(VLOOKUP($AD95,'RouteDetail&amp;ReductionPrioritySr'!$B$5:$AT$779,AN$1,FALSE)="","",VLOOKUP($AD95,'RouteDetail&amp;ReductionPrioritySr'!$B$5:$AT$779,AN$1,FALSE)))=0,"",IF($AD95="","",IF(VLOOKUP($AD95,'RouteDetail&amp;ReductionPrioritySr'!$B$5:$AT$779,AN$1,FALSE)="","",VLOOKUP($AD95,'RouteDetail&amp;ReductionPrioritySr'!$B$5:$AT$779,AN$1,FALSE))))</f>
        <v>Before 11:00 PM</v>
      </c>
      <c r="AO95" s="400" t="str">
        <f>IF(IF($AD95="","",IF(VLOOKUP($AD95,'RouteDetail&amp;ReductionPrioritySr'!$B$5:$AT$779,AO$1,FALSE)="","",VLOOKUP($AD95,'RouteDetail&amp;ReductionPrioritySr'!$B$5:$AT$779,AO$1,FALSE)))=0,"",IF($AD95="","",IF(VLOOKUP($AD95,'RouteDetail&amp;ReductionPrioritySr'!$B$5:$AT$779,AO$1,FALSE)="","",VLOOKUP($AD95,'RouteDetail&amp;ReductionPrioritySr'!$B$5:$AT$779,AO$1,FALSE))))</f>
        <v/>
      </c>
    </row>
    <row r="96" spans="1:41" ht="15" customHeight="1" x14ac:dyDescent="0.25">
      <c r="A96">
        <v>87</v>
      </c>
      <c r="B96" s="110">
        <f>IF(HLOOKUP($C$3,'Corridor by Jurisdiction'!$A$1:$AP$113,A96,FALSE)="","",HLOOKUP($C$3,'Corridor by Jurisdiction'!$A$1:$AP$113,A96,FALSE))</f>
        <v>86</v>
      </c>
      <c r="C96" s="56" t="str">
        <f>IF($B96="","",IF(VLOOKUP($B96,CorridorSummarySource!$C$3:$Y$260,Corridor_Summary!C$1,FALSE)="","",VLOOKUP($B96,CorridorSummarySource!$C$3:$Y$260,Corridor_Summary!C$1,FALSE)))</f>
        <v>Renton</v>
      </c>
      <c r="D96" s="53" t="str">
        <f>IF($B96="","",IF(VLOOKUP($B96,CorridorSummarySource!$C$3:$Y$260,Corridor_Summary!D$1,FALSE)="","",VLOOKUP($B96,CorridorSummarySource!$C$3:$Y$260,Corridor_Summary!D$1,FALSE)))</f>
        <v>Seattle CBD</v>
      </c>
      <c r="E96" s="53" t="str">
        <f>IF($B96="","",IF(VLOOKUP($B96,CorridorSummarySource!$C$3:$Y$260,Corridor_Summary!E$1,FALSE)="","",VLOOKUP($B96,CorridorSummarySource!$C$3:$Y$260,Corridor_Summary!E$1,FALSE)))</f>
        <v>Skyway, S. Beacon Hill</v>
      </c>
      <c r="F96" s="367">
        <f>IF($B96="","",IF(VLOOKUP($B96,CorridorSummarySource!$C$3:$Y$260,Corridor_Summary!F$1,FALSE)="","",VLOOKUP($B96,CorridorSummarySource!$C$3:$Y$260,Corridor_Summary!F$1,FALSE)))</f>
        <v>106</v>
      </c>
      <c r="G96" s="367">
        <f>IF($B96="","",IF(VLOOKUP($B96,CorridorSummarySource!$C$3:$Y$260,Corridor_Summary!G$1,FALSE)="","",VLOOKUP($B96,CorridorSummarySource!$C$3:$Y$260,Corridor_Summary!G$1,FALSE)))</f>
        <v>10</v>
      </c>
      <c r="H96" s="367">
        <f>IF($B96="","",IF(VLOOKUP($B96,CorridorSummarySource!$C$3:$Y$260,Corridor_Summary!H$1,FALSE)="","",VLOOKUP($B96,CorridorSummarySource!$C$3:$Y$260,Corridor_Summary!H$1,FALSE)))</f>
        <v>5</v>
      </c>
      <c r="I96" s="367">
        <f>IF($B96="","",IF(VLOOKUP($B96,CorridorSummarySource!$C$3:$Y$260,Corridor_Summary!I$1,FALSE)="","",VLOOKUP($B96,CorridorSummarySource!$C$3:$Y$260,Corridor_Summary!I$1,FALSE)))</f>
        <v>5</v>
      </c>
      <c r="J96" s="367">
        <f>IF($B96="","",IF(VLOOKUP($B96,CorridorSummarySource!$C$3:$Y$260,Corridor_Summary!J$1,FALSE)="","",VLOOKUP($B96,CorridorSummarySource!$C$3:$Y$260,Corridor_Summary!J$1,FALSE)))</f>
        <v>25</v>
      </c>
      <c r="K96" s="112" t="str">
        <f>IF($B96="","",IF(VLOOKUP($B96,CorridorSummarySource!$C$3:$Y$260,Corridor_Summary!K$1,FALSE)="","",VLOOKUP($B96,CorridorSummarySource!$C$3:$Y$260,Corridor_Summary!K$1,FALSE)))</f>
        <v/>
      </c>
      <c r="L96" t="str">
        <f>IF($B96="","",IF(VLOOKUP($B96,CorridorSummarySource!$C$3:$Y$260,Corridor_Summary!L$1,FALSE)="","",VLOOKUP($B96,CorridorSummarySource!$C$3:$Y$260,Corridor_Summary!L$1,FALSE)))</f>
        <v/>
      </c>
      <c r="M96" s="110">
        <f>IF($B96="","",IF(VLOOKUP($B96,CorridorSummarySource!$C$3:$Y$260,Corridor_Summary!M$1,FALSE)="","",VLOOKUP($B96,CorridorSummarySource!$C$3:$Y$260,Corridor_Summary!M$1,FALSE)))</f>
        <v>15</v>
      </c>
      <c r="N96" s="367">
        <f>IF($B96="","",IF(VLOOKUP($B96,CorridorSummarySource!$C$3:$Y$260,Corridor_Summary!N$1,FALSE)="","",VLOOKUP($B96,CorridorSummarySource!$C$3:$Y$260,Corridor_Summary!N$1,FALSE)))</f>
        <v>15</v>
      </c>
      <c r="O96" s="112">
        <f>IF($B96="","",IF(VLOOKUP($B96,CorridorSummarySource!$C$3:$Y$260,Corridor_Summary!O$1,FALSE)="","",VLOOKUP($B96,CorridorSummarySource!$C$3:$Y$260,Corridor_Summary!O$1,FALSE)))</f>
        <v>30</v>
      </c>
      <c r="P96" s="21" t="str">
        <f>IF($B96="","",IF(VLOOKUP($B96,CorridorSummarySource!$C$3:$Y$260,Corridor_Summary!P$1,FALSE)="","",VLOOKUP($B96,CorridorSummarySource!$C$3:$Y$260,Corridor_Summary!P$1,FALSE)))</f>
        <v/>
      </c>
      <c r="Q96" s="110">
        <f>IF($B96="","",IF(VLOOKUP($B96,CorridorSummarySource!$C$3:$Y$260,Corridor_Summary!Q$1,FALSE)="","",VLOOKUP($B96,CorridorSummarySource!$C$3:$Y$260,Corridor_Summary!Q$1,FALSE)))</f>
        <v>0</v>
      </c>
      <c r="R96" s="367">
        <f>IF($B96="","",IF(VLOOKUP($B96,CorridorSummarySource!$C$3:$Y$260,Corridor_Summary!R$1,FALSE)="","",VLOOKUP($B96,CorridorSummarySource!$C$3:$Y$260,Corridor_Summary!R$1,FALSE)))</f>
        <v>0</v>
      </c>
      <c r="S96" s="112">
        <f>IF($B96="","",IF(VLOOKUP($B96,CorridorSummarySource!$C$3:$Y$260,Corridor_Summary!S$1,FALSE)="","",VLOOKUP($B96,CorridorSummarySource!$C$3:$Y$260,Corridor_Summary!S$1,FALSE)))</f>
        <v>0</v>
      </c>
      <c r="T96" s="21" t="str">
        <f>IF($B96="","",IF(VLOOKUP($B96,CorridorSummarySource!$C$3:$Y$260,Corridor_Summary!T$1,FALSE)="","",VLOOKUP($B96,CorridorSummarySource!$C$3:$Y$260,Corridor_Summary!T$1,FALSE)))</f>
        <v/>
      </c>
      <c r="U96" s="125">
        <f>IF($B96="","",IF(VLOOKUP($B96,CorridorSummarySource!$C$3:$Y$260,Corridor_Summary!U$1,FALSE)="","",VLOOKUP($B96,CorridorSummarySource!$C$3:$Y$260,Corridor_Summary!U$1,FALSE)))</f>
        <v>15</v>
      </c>
      <c r="V96" s="126">
        <f>IF($B96="","",IF(VLOOKUP($B96,CorridorSummarySource!$C$3:$Y$260,Corridor_Summary!V$1,FALSE)="","",VLOOKUP($B96,CorridorSummarySource!$C$3:$Y$260,Corridor_Summary!V$1,FALSE)))</f>
        <v>15</v>
      </c>
      <c r="W96" s="126">
        <f>IF($B96="","",IF(VLOOKUP($B96,CorridorSummarySource!$C$3:$Y$260,Corridor_Summary!W$1,FALSE)="","",VLOOKUP($B96,CorridorSummarySource!$C$3:$Y$260,Corridor_Summary!W$1,FALSE)))</f>
        <v>30</v>
      </c>
      <c r="X96" s="112" t="str">
        <f>IF($B96="","",IF(VLOOKUP($B96,CorridorSummarySource!$C$3:$Y$260,Corridor_Summary!X$1,FALSE)="","",VLOOKUP($B96,CorridorSummarySource!$C$3:$Y$260,Corridor_Summary!X$1,FALSE)))</f>
        <v>Very Frequent</v>
      </c>
      <c r="Z96">
        <f>IF(B96="","",VLOOKUP($B96,'Corridors Over-Under'!$A$3:$D$115,Z$1,FALSE))</f>
        <v>0</v>
      </c>
      <c r="AA96">
        <f>IF(C96="","",VLOOKUP($B96,'Corridors Over-Under'!$A$3:$D$115,AA$1,FALSE))</f>
        <v>-1</v>
      </c>
      <c r="AB96">
        <f>IF(D96="","",VLOOKUP($B96,'Corridors Over-Under'!$A$3:$D$115,AB$1,FALSE))</f>
        <v>0</v>
      </c>
      <c r="AD96" s="172">
        <f>IF(F96="","",VLOOKUP(F96,'Corridor_MajorRoute&amp;RouteLookup'!$A$2:$B$113,2,FALSE))</f>
        <v>106</v>
      </c>
      <c r="AE96" s="348" t="str">
        <f>IF(IF($AD96="","",IF(VLOOKUP($AD96,'RouteDetail&amp;ReductionPrioritySr'!$B$5:$AT$779,AE$1,FALSE)="","",VLOOKUP($AD96,'RouteDetail&amp;ReductionPrioritySr'!$B$5:$AT$779,AE$1,FALSE)))=0,"",IF($AD96="","",IF(VLOOKUP($AD96,'RouteDetail&amp;ReductionPrioritySr'!$B$5:$AT$779,AE$1,FALSE)="","",VLOOKUP($AD96,'RouteDetail&amp;ReductionPrioritySr'!$B$5:$AT$779,AE$1,FALSE))))</f>
        <v>Revised</v>
      </c>
      <c r="AF96" s="53" t="str">
        <f>IF(IF($AD96="","",IF(VLOOKUP($AD96,'RouteDetail&amp;ReductionPrioritySr'!$B$5:$AT$779,AF$1,FALSE)="","",VLOOKUP($AD96,'RouteDetail&amp;ReductionPrioritySr'!$B$5:$AT$779,AF$1,FALSE)))=0,"",IF($AD96="","",IF(VLOOKUP($AD96,'RouteDetail&amp;ReductionPrioritySr'!$B$5:$AT$779,AF$1,FALSE)="","",VLOOKUP($AD96,'RouteDetail&amp;ReductionPrioritySr'!$B$5:$AT$779,AF$1,FALSE))))</f>
        <v>Restructure</v>
      </c>
      <c r="AG96" s="358">
        <f>IF(IF($AD96="","",IF(VLOOKUP($AD96,'RouteDetail&amp;ReductionPrioritySr'!$B$5:$AT$779,AG$1,FALSE)="","",VLOOKUP($AD96,'RouteDetail&amp;ReductionPrioritySr'!$B$5:$AT$779,AG$1,FALSE)))=0,"",IF($AD96="","",IF(VLOOKUP($AD96,'RouteDetail&amp;ReductionPrioritySr'!$B$5:$AT$779,AG$1,FALSE)="","",VLOOKUP($AD96,'RouteDetail&amp;ReductionPrioritySr'!$B$5:$AT$779,AG$1,FALSE))))</f>
        <v>42036</v>
      </c>
      <c r="AH96" s="400" t="str">
        <f>IF(IF($AD96="","",IF(VLOOKUP($AD96,'RouteDetail&amp;ReductionPrioritySr'!$B$5:$AT$779,AH$1,FALSE)="","",VLOOKUP($AD96,'RouteDetail&amp;ReductionPrioritySr'!$B$5:$AT$779,AH$1,FALSE)))=0,"",IF($AD96="","",IF(VLOOKUP($AD96,'RouteDetail&amp;ReductionPrioritySr'!$B$5:$AT$779,AH$1,FALSE)="","",VLOOKUP($AD96,'RouteDetail&amp;ReductionPrioritySr'!$B$5:$AT$779,AH$1,FALSE))))</f>
        <v>Combine with the south part of Route 8 in the Rainier Valley.
Shift route to Martin Luther King Junior Way S, S Jackson Street, and E Yesler Way between Rainier Beach and downtown Seattle.  
Revise Route 60 and extend Route 107 to provide service to South Beacon Hill.
Operate service more often in the midday to match the current service levels of Route 8.
End service earlier.</v>
      </c>
      <c r="AI96" s="348">
        <f>IF(IF($AD96="","",IF(VLOOKUP($AD96,'RouteDetail&amp;ReductionPrioritySr'!$B$5:$AT$779,AI$1,FALSE)="","",VLOOKUP($AD96,'RouteDetail&amp;ReductionPrioritySr'!$B$5:$AT$779,AI$1,FALSE)))=0,"",IF($AD96="","",IF(VLOOKUP($AD96,'RouteDetail&amp;ReductionPrioritySr'!$B$5:$AT$779,AI$1,FALSE)="","",VLOOKUP($AD96,'RouteDetail&amp;ReductionPrioritySr'!$B$5:$AT$779,AI$1,FALSE))))</f>
        <v>15</v>
      </c>
      <c r="AJ96" s="53">
        <f>IF(IF($AD96="","",IF(VLOOKUP($AD96,'RouteDetail&amp;ReductionPrioritySr'!$B$5:$AT$779,AJ$1,FALSE)="","",VLOOKUP($AD96,'RouteDetail&amp;ReductionPrioritySr'!$B$5:$AT$779,AJ$1,FALSE)))=0,"",IF($AD96="","",IF(VLOOKUP($AD96,'RouteDetail&amp;ReductionPrioritySr'!$B$5:$AT$779,AJ$1,FALSE)="","",VLOOKUP($AD96,'RouteDetail&amp;ReductionPrioritySr'!$B$5:$AT$779,AJ$1,FALSE))))</f>
        <v>15</v>
      </c>
      <c r="AK96" s="53" t="str">
        <f>IF(IF($AD96="","",IF(VLOOKUP($AD96,'RouteDetail&amp;ReductionPrioritySr'!$B$5:$AT$779,AK$1,FALSE)="","",VLOOKUP($AD96,'RouteDetail&amp;ReductionPrioritySr'!$B$5:$AT$779,AK$1,FALSE)))=0,"",IF($AD96="","",IF(VLOOKUP($AD96,'RouteDetail&amp;ReductionPrioritySr'!$B$5:$AT$779,AK$1,FALSE)="","",VLOOKUP($AD96,'RouteDetail&amp;ReductionPrioritySr'!$B$5:$AT$779,AK$1,FALSE))))</f>
        <v>30-60</v>
      </c>
      <c r="AL96" s="53">
        <f>IF(IF($AD96="","",IF(VLOOKUP($AD96,'RouteDetail&amp;ReductionPrioritySr'!$B$5:$AT$779,AL$1,FALSE)="","",VLOOKUP($AD96,'RouteDetail&amp;ReductionPrioritySr'!$B$5:$AT$779,AL$1,FALSE)))=0,"",IF($AD96="","",IF(VLOOKUP($AD96,'RouteDetail&amp;ReductionPrioritySr'!$B$5:$AT$779,AL$1,FALSE)="","",VLOOKUP($AD96,'RouteDetail&amp;ReductionPrioritySr'!$B$5:$AT$779,AL$1,FALSE))))</f>
        <v>30</v>
      </c>
      <c r="AM96" s="53">
        <f>IF(IF($AD96="","",IF(VLOOKUP($AD96,'RouteDetail&amp;ReductionPrioritySr'!$B$5:$AT$779,AM$1,FALSE)="","",VLOOKUP($AD96,'RouteDetail&amp;ReductionPrioritySr'!$B$5:$AT$779,AM$1,FALSE)))=0,"",IF($AD96="","",IF(VLOOKUP($AD96,'RouteDetail&amp;ReductionPrioritySr'!$B$5:$AT$779,AM$1,FALSE)="","",VLOOKUP($AD96,'RouteDetail&amp;ReductionPrioritySr'!$B$5:$AT$779,AM$1,FALSE))))</f>
        <v>30</v>
      </c>
      <c r="AN96" s="71" t="str">
        <f>IF(IF($AD96="","",IF(VLOOKUP($AD96,'RouteDetail&amp;ReductionPrioritySr'!$B$5:$AT$779,AN$1,FALSE)="","",VLOOKUP($AD96,'RouteDetail&amp;ReductionPrioritySr'!$B$5:$AT$779,AN$1,FALSE)))=0,"",IF($AD96="","",IF(VLOOKUP($AD96,'RouteDetail&amp;ReductionPrioritySr'!$B$5:$AT$779,AN$1,FALSE)="","",VLOOKUP($AD96,'RouteDetail&amp;ReductionPrioritySr'!$B$5:$AT$779,AN$1,FALSE))))</f>
        <v>Before 12:00 AM</v>
      </c>
      <c r="AO96" s="400" t="str">
        <f>IF(IF($AD96="","",IF(VLOOKUP($AD96,'RouteDetail&amp;ReductionPrioritySr'!$B$5:$AT$779,AO$1,FALSE)="","",VLOOKUP($AD96,'RouteDetail&amp;ReductionPrioritySr'!$B$5:$AT$779,AO$1,FALSE)))=0,"",IF($AD96="","",IF(VLOOKUP($AD96,'RouteDetail&amp;ReductionPrioritySr'!$B$5:$AT$779,AO$1,FALSE)="","",VLOOKUP($AD96,'RouteDetail&amp;ReductionPrioritySr'!$B$5:$AT$779,AO$1,FALSE))))</f>
        <v>For trips between Renton and downtown Seattle, connect with Link at Rainier Beach Station for a faster trip.
On South Beacon Hill, use revised Route 107 to connect with Link at the Beacon Hill or Rainier Beach stations. 
On Airport Way S, use Route 124.</v>
      </c>
    </row>
    <row r="97" spans="1:41" ht="15" customHeight="1" x14ac:dyDescent="0.25">
      <c r="A97">
        <v>88</v>
      </c>
      <c r="B97" s="110">
        <f>IF(HLOOKUP($C$3,'Corridor by Jurisdiction'!$A$1:$AP$113,A97,FALSE)="","",HLOOKUP($C$3,'Corridor by Jurisdiction'!$A$1:$AP$113,A97,FALSE))</f>
        <v>87</v>
      </c>
      <c r="C97" s="56" t="str">
        <f>IF($B97="","",IF(VLOOKUP($B97,CorridorSummarySource!$C$3:$Y$260,Corridor_Summary!C$1,FALSE)="","",VLOOKUP($B97,CorridorSummarySource!$C$3:$Y$260,Corridor_Summary!C$1,FALSE)))</f>
        <v>Renton</v>
      </c>
      <c r="D97" s="53" t="str">
        <f>IF($B97="","",IF(VLOOKUP($B97,CorridorSummarySource!$C$3:$Y$260,Corridor_Summary!D$1,FALSE)="","",VLOOKUP($B97,CorridorSummarySource!$C$3:$Y$260,Corridor_Summary!D$1,FALSE)))</f>
        <v>Renton Highlands</v>
      </c>
      <c r="E97" s="53" t="str">
        <f>IF($B97="","",IF(VLOOKUP($B97,CorridorSummarySource!$C$3:$Y$260,Corridor_Summary!E$1,FALSE)="","",VLOOKUP($B97,CorridorSummarySource!$C$3:$Y$260,Corridor_Summary!E$1,FALSE)))</f>
        <v>NE 4th St, Union Ave NE</v>
      </c>
      <c r="F97" s="367">
        <f>IF($B97="","",IF(VLOOKUP($B97,CorridorSummarySource!$C$3:$Y$260,Corridor_Summary!F$1,FALSE)="","",VLOOKUP($B97,CorridorSummarySource!$C$3:$Y$260,Corridor_Summary!F$1,FALSE)))</f>
        <v>105</v>
      </c>
      <c r="G97" s="367">
        <f>IF($B97="","",IF(VLOOKUP($B97,CorridorSummarySource!$C$3:$Y$260,Corridor_Summary!G$1,FALSE)="","",VLOOKUP($B97,CorridorSummarySource!$C$3:$Y$260,Corridor_Summary!G$1,FALSE)))</f>
        <v>8</v>
      </c>
      <c r="H97" s="367">
        <f>IF($B97="","",IF(VLOOKUP($B97,CorridorSummarySource!$C$3:$Y$260,Corridor_Summary!H$1,FALSE)="","",VLOOKUP($B97,CorridorSummarySource!$C$3:$Y$260,Corridor_Summary!H$1,FALSE)))</f>
        <v>5</v>
      </c>
      <c r="I97" s="367">
        <f>IF($B97="","",IF(VLOOKUP($B97,CorridorSummarySource!$C$3:$Y$260,Corridor_Summary!I$1,FALSE)="","",VLOOKUP($B97,CorridorSummarySource!$C$3:$Y$260,Corridor_Summary!I$1,FALSE)))</f>
        <v>5</v>
      </c>
      <c r="J97" s="367">
        <f>IF($B97="","",IF(VLOOKUP($B97,CorridorSummarySource!$C$3:$Y$260,Corridor_Summary!J$1,FALSE)="","",VLOOKUP($B97,CorridorSummarySource!$C$3:$Y$260,Corridor_Summary!J$1,FALSE)))</f>
        <v>23</v>
      </c>
      <c r="K97" s="112" t="str">
        <f>IF($B97="","",IF(VLOOKUP($B97,CorridorSummarySource!$C$3:$Y$260,Corridor_Summary!K$1,FALSE)="","",VLOOKUP($B97,CorridorSummarySource!$C$3:$Y$260,Corridor_Summary!K$1,FALSE)))</f>
        <v/>
      </c>
      <c r="L97" t="str">
        <f>IF($B97="","",IF(VLOOKUP($B97,CorridorSummarySource!$C$3:$Y$260,Corridor_Summary!L$1,FALSE)="","",VLOOKUP($B97,CorridorSummarySource!$C$3:$Y$260,Corridor_Summary!L$1,FALSE)))</f>
        <v/>
      </c>
      <c r="M97" s="110">
        <f>IF($B97="","",IF(VLOOKUP($B97,CorridorSummarySource!$C$3:$Y$260,Corridor_Summary!M$1,FALSE)="","",VLOOKUP($B97,CorridorSummarySource!$C$3:$Y$260,Corridor_Summary!M$1,FALSE)))</f>
        <v>15</v>
      </c>
      <c r="N97" s="367">
        <f>IF($B97="","",IF(VLOOKUP($B97,CorridorSummarySource!$C$3:$Y$260,Corridor_Summary!N$1,FALSE)="","",VLOOKUP($B97,CorridorSummarySource!$C$3:$Y$260,Corridor_Summary!N$1,FALSE)))</f>
        <v>30</v>
      </c>
      <c r="O97" s="112">
        <f>IF($B97="","",IF(VLOOKUP($B97,CorridorSummarySource!$C$3:$Y$260,Corridor_Summary!O$1,FALSE)="","",VLOOKUP($B97,CorridorSummarySource!$C$3:$Y$260,Corridor_Summary!O$1,FALSE)))</f>
        <v>30</v>
      </c>
      <c r="P97" s="21" t="str">
        <f>IF($B97="","",IF(VLOOKUP($B97,CorridorSummarySource!$C$3:$Y$260,Corridor_Summary!P$1,FALSE)="","",VLOOKUP($B97,CorridorSummarySource!$C$3:$Y$260,Corridor_Summary!P$1,FALSE)))</f>
        <v/>
      </c>
      <c r="Q97" s="110">
        <f>IF($B97="","",IF(VLOOKUP($B97,CorridorSummarySource!$C$3:$Y$260,Corridor_Summary!Q$1,FALSE)="","",VLOOKUP($B97,CorridorSummarySource!$C$3:$Y$260,Corridor_Summary!Q$1,FALSE)))</f>
        <v>0</v>
      </c>
      <c r="R97" s="367">
        <f>IF($B97="","",IF(VLOOKUP($B97,CorridorSummarySource!$C$3:$Y$260,Corridor_Summary!R$1,FALSE)="","",VLOOKUP($B97,CorridorSummarySource!$C$3:$Y$260,Corridor_Summary!R$1,FALSE)))</f>
        <v>0</v>
      </c>
      <c r="S97" s="112">
        <f>IF($B97="","",IF(VLOOKUP($B97,CorridorSummarySource!$C$3:$Y$260,Corridor_Summary!S$1,FALSE)="","",VLOOKUP($B97,CorridorSummarySource!$C$3:$Y$260,Corridor_Summary!S$1,FALSE)))</f>
        <v>0</v>
      </c>
      <c r="T97" s="21" t="str">
        <f>IF($B97="","",IF(VLOOKUP($B97,CorridorSummarySource!$C$3:$Y$260,Corridor_Summary!T$1,FALSE)="","",VLOOKUP($B97,CorridorSummarySource!$C$3:$Y$260,Corridor_Summary!T$1,FALSE)))</f>
        <v/>
      </c>
      <c r="U97" s="125">
        <f>IF($B97="","",IF(VLOOKUP($B97,CorridorSummarySource!$C$3:$Y$260,Corridor_Summary!U$1,FALSE)="","",VLOOKUP($B97,CorridorSummarySource!$C$3:$Y$260,Corridor_Summary!U$1,FALSE)))</f>
        <v>15</v>
      </c>
      <c r="V97" s="126">
        <f>IF($B97="","",IF(VLOOKUP($B97,CorridorSummarySource!$C$3:$Y$260,Corridor_Summary!V$1,FALSE)="","",VLOOKUP($B97,CorridorSummarySource!$C$3:$Y$260,Corridor_Summary!V$1,FALSE)))</f>
        <v>30</v>
      </c>
      <c r="W97" s="126">
        <f>IF($B97="","",IF(VLOOKUP($B97,CorridorSummarySource!$C$3:$Y$260,Corridor_Summary!W$1,FALSE)="","",VLOOKUP($B97,CorridorSummarySource!$C$3:$Y$260,Corridor_Summary!W$1,FALSE)))</f>
        <v>30</v>
      </c>
      <c r="X97" s="112" t="str">
        <f>IF($B97="","",IF(VLOOKUP($B97,CorridorSummarySource!$C$3:$Y$260,Corridor_Summary!X$1,FALSE)="","",VLOOKUP($B97,CorridorSummarySource!$C$3:$Y$260,Corridor_Summary!X$1,FALSE)))</f>
        <v>Frequent</v>
      </c>
      <c r="Z97">
        <f>IF(B97="","",VLOOKUP($B97,'Corridors Over-Under'!$A$3:$D$115,Z$1,FALSE))</f>
        <v>-1</v>
      </c>
      <c r="AA97">
        <f>IF(C97="","",VLOOKUP($B97,'Corridors Over-Under'!$A$3:$D$115,AA$1,FALSE))</f>
        <v>0</v>
      </c>
      <c r="AB97">
        <f>IF(D97="","",VLOOKUP($B97,'Corridors Over-Under'!$A$3:$D$115,AB$1,FALSE))</f>
        <v>0</v>
      </c>
      <c r="AD97" s="172">
        <f>IF(F97="","",VLOOKUP(F97,'Corridor_MajorRoute&amp;RouteLookup'!$A$2:$B$113,2,FALSE))</f>
        <v>105</v>
      </c>
      <c r="AE97" s="348" t="str">
        <f>IF(IF($AD97="","",IF(VLOOKUP($AD97,'RouteDetail&amp;ReductionPrioritySr'!$B$5:$AT$779,AE$1,FALSE)="","",VLOOKUP($AD97,'RouteDetail&amp;ReductionPrioritySr'!$B$5:$AT$779,AE$1,FALSE)))=0,"",IF($AD97="","",IF(VLOOKUP($AD97,'RouteDetail&amp;ReductionPrioritySr'!$B$5:$AT$779,AE$1,FALSE)="","",VLOOKUP($AD97,'RouteDetail&amp;ReductionPrioritySr'!$B$5:$AT$779,AE$1,FALSE))))</f>
        <v>Unchanged</v>
      </c>
      <c r="AF97" s="53" t="str">
        <f>IF(IF($AD97="","",IF(VLOOKUP($AD97,'RouteDetail&amp;ReductionPrioritySr'!$B$5:$AT$779,AF$1,FALSE)="","",VLOOKUP($AD97,'RouteDetail&amp;ReductionPrioritySr'!$B$5:$AT$779,AF$1,FALSE)))=0,"",IF($AD97="","",IF(VLOOKUP($AD97,'RouteDetail&amp;ReductionPrioritySr'!$B$5:$AT$779,AF$1,FALSE)="","",VLOOKUP($AD97,'RouteDetail&amp;ReductionPrioritySr'!$B$5:$AT$779,AF$1,FALSE))))</f>
        <v/>
      </c>
      <c r="AG97" s="358" t="str">
        <f>IF(IF($AD97="","",IF(VLOOKUP($AD97,'RouteDetail&amp;ReductionPrioritySr'!$B$5:$AT$779,AG$1,FALSE)="","",VLOOKUP($AD97,'RouteDetail&amp;ReductionPrioritySr'!$B$5:$AT$779,AG$1,FALSE)))=0,"",IF($AD97="","",IF(VLOOKUP($AD97,'RouteDetail&amp;ReductionPrioritySr'!$B$5:$AT$779,AG$1,FALSE)="","",VLOOKUP($AD97,'RouteDetail&amp;ReductionPrioritySr'!$B$5:$AT$779,AG$1,FALSE))))</f>
        <v>N/A</v>
      </c>
      <c r="AH97" s="400" t="str">
        <f>IF(IF($AD97="","",IF(VLOOKUP($AD97,'RouteDetail&amp;ReductionPrioritySr'!$B$5:$AT$779,AH$1,FALSE)="","",VLOOKUP($AD97,'RouteDetail&amp;ReductionPrioritySr'!$B$5:$AT$779,AH$1,FALSE)))=0,"",IF($AD97="","",IF(VLOOKUP($AD97,'RouteDetail&amp;ReductionPrioritySr'!$B$5:$AT$779,AH$1,FALSE)="","",VLOOKUP($AD97,'RouteDetail&amp;ReductionPrioritySr'!$B$5:$AT$779,AH$1,FALSE))))</f>
        <v>Unchanged</v>
      </c>
      <c r="AI97" s="348">
        <f>IF(IF($AD97="","",IF(VLOOKUP($AD97,'RouteDetail&amp;ReductionPrioritySr'!$B$5:$AT$779,AI$1,FALSE)="","",VLOOKUP($AD97,'RouteDetail&amp;ReductionPrioritySr'!$B$5:$AT$779,AI$1,FALSE)))=0,"",IF($AD97="","",IF(VLOOKUP($AD97,'RouteDetail&amp;ReductionPrioritySr'!$B$5:$AT$779,AI$1,FALSE)="","",VLOOKUP($AD97,'RouteDetail&amp;ReductionPrioritySr'!$B$5:$AT$779,AI$1,FALSE))))</f>
        <v>30</v>
      </c>
      <c r="AJ97" s="53">
        <f>IF(IF($AD97="","",IF(VLOOKUP($AD97,'RouteDetail&amp;ReductionPrioritySr'!$B$5:$AT$779,AJ$1,FALSE)="","",VLOOKUP($AD97,'RouteDetail&amp;ReductionPrioritySr'!$B$5:$AT$779,AJ$1,FALSE)))=0,"",IF($AD97="","",IF(VLOOKUP($AD97,'RouteDetail&amp;ReductionPrioritySr'!$B$5:$AT$779,AJ$1,FALSE)="","",VLOOKUP($AD97,'RouteDetail&amp;ReductionPrioritySr'!$B$5:$AT$779,AJ$1,FALSE))))</f>
        <v>30</v>
      </c>
      <c r="AK97" s="53">
        <f>IF(IF($AD97="","",IF(VLOOKUP($AD97,'RouteDetail&amp;ReductionPrioritySr'!$B$5:$AT$779,AK$1,FALSE)="","",VLOOKUP($AD97,'RouteDetail&amp;ReductionPrioritySr'!$B$5:$AT$779,AK$1,FALSE)))=0,"",IF($AD97="","",IF(VLOOKUP($AD97,'RouteDetail&amp;ReductionPrioritySr'!$B$5:$AT$779,AK$1,FALSE)="","",VLOOKUP($AD97,'RouteDetail&amp;ReductionPrioritySr'!$B$5:$AT$779,AK$1,FALSE))))</f>
        <v>30</v>
      </c>
      <c r="AL97" s="53">
        <f>IF(IF($AD97="","",IF(VLOOKUP($AD97,'RouteDetail&amp;ReductionPrioritySr'!$B$5:$AT$779,AL$1,FALSE)="","",VLOOKUP($AD97,'RouteDetail&amp;ReductionPrioritySr'!$B$5:$AT$779,AL$1,FALSE)))=0,"",IF($AD97="","",IF(VLOOKUP($AD97,'RouteDetail&amp;ReductionPrioritySr'!$B$5:$AT$779,AL$1,FALSE)="","",VLOOKUP($AD97,'RouteDetail&amp;ReductionPrioritySr'!$B$5:$AT$779,AL$1,FALSE))))</f>
        <v>30</v>
      </c>
      <c r="AM97" s="53">
        <f>IF(IF($AD97="","",IF(VLOOKUP($AD97,'RouteDetail&amp;ReductionPrioritySr'!$B$5:$AT$779,AM$1,FALSE)="","",VLOOKUP($AD97,'RouteDetail&amp;ReductionPrioritySr'!$B$5:$AT$779,AM$1,FALSE)))=0,"",IF($AD97="","",IF(VLOOKUP($AD97,'RouteDetail&amp;ReductionPrioritySr'!$B$5:$AT$779,AM$1,FALSE)="","",VLOOKUP($AD97,'RouteDetail&amp;ReductionPrioritySr'!$B$5:$AT$779,AM$1,FALSE))))</f>
        <v>60</v>
      </c>
      <c r="AN97" s="71" t="str">
        <f>IF(IF($AD97="","",IF(VLOOKUP($AD97,'RouteDetail&amp;ReductionPrioritySr'!$B$5:$AT$779,AN$1,FALSE)="","",VLOOKUP($AD97,'RouteDetail&amp;ReductionPrioritySr'!$B$5:$AT$779,AN$1,FALSE)))=0,"",IF($AD97="","",IF(VLOOKUP($AD97,'RouteDetail&amp;ReductionPrioritySr'!$B$5:$AT$779,AN$1,FALSE)="","",VLOOKUP($AD97,'RouteDetail&amp;ReductionPrioritySr'!$B$5:$AT$779,AN$1,FALSE))))</f>
        <v>Before 11:00 PM</v>
      </c>
      <c r="AO97" s="400" t="str">
        <f>IF(IF($AD97="","",IF(VLOOKUP($AD97,'RouteDetail&amp;ReductionPrioritySr'!$B$5:$AT$779,AO$1,FALSE)="","",VLOOKUP($AD97,'RouteDetail&amp;ReductionPrioritySr'!$B$5:$AT$779,AO$1,FALSE)))=0,"",IF($AD97="","",IF(VLOOKUP($AD97,'RouteDetail&amp;ReductionPrioritySr'!$B$5:$AT$779,AO$1,FALSE)="","",VLOOKUP($AD97,'RouteDetail&amp;ReductionPrioritySr'!$B$5:$AT$779,AO$1,FALSE))))</f>
        <v/>
      </c>
    </row>
    <row r="98" spans="1:41" ht="15" customHeight="1" x14ac:dyDescent="0.25">
      <c r="A98">
        <v>89</v>
      </c>
      <c r="B98" s="110">
        <f>IF(HLOOKUP($C$3,'Corridor by Jurisdiction'!$A$1:$AP$113,A98,FALSE)="","",HLOOKUP($C$3,'Corridor by Jurisdiction'!$A$1:$AP$113,A98,FALSE))</f>
        <v>88</v>
      </c>
      <c r="C98" s="56" t="str">
        <f>IF($B98="","",IF(VLOOKUP($B98,CorridorSummarySource!$C$3:$Y$260,Corridor_Summary!C$1,FALSE)="","",VLOOKUP($B98,CorridorSummarySource!$C$3:$Y$260,Corridor_Summary!C$1,FALSE)))</f>
        <v>Renton</v>
      </c>
      <c r="D98" s="53" t="str">
        <f>IF($B98="","",IF(VLOOKUP($B98,CorridorSummarySource!$C$3:$Y$260,Corridor_Summary!D$1,FALSE)="","",VLOOKUP($B98,CorridorSummarySource!$C$3:$Y$260,Corridor_Summary!D$1,FALSE)))</f>
        <v>Enumclaw</v>
      </c>
      <c r="E98" s="53" t="str">
        <f>IF($B98="","",IF(VLOOKUP($B98,CorridorSummarySource!$C$3:$Y$260,Corridor_Summary!E$1,FALSE)="","",VLOOKUP($B98,CorridorSummarySource!$C$3:$Y$260,Corridor_Summary!E$1,FALSE)))</f>
        <v>Maple Valley, Black Diamond</v>
      </c>
      <c r="F98" s="367" t="str">
        <f>IF($B98="","",IF(VLOOKUP($B98,CorridorSummarySource!$C$3:$Y$260,Corridor_Summary!F$1,FALSE)="","",VLOOKUP($B98,CorridorSummarySource!$C$3:$Y$260,Corridor_Summary!F$1,FALSE)))</f>
        <v>907DART</v>
      </c>
      <c r="G98" s="367">
        <f>IF($B98="","",IF(VLOOKUP($B98,CorridorSummarySource!$C$3:$Y$260,Corridor_Summary!G$1,FALSE)="","",VLOOKUP($B98,CorridorSummarySource!$C$3:$Y$260,Corridor_Summary!G$1,FALSE)))</f>
        <v>0</v>
      </c>
      <c r="H98" s="367">
        <f>IF($B98="","",IF(VLOOKUP($B98,CorridorSummarySource!$C$3:$Y$260,Corridor_Summary!H$1,FALSE)="","",VLOOKUP($B98,CorridorSummarySource!$C$3:$Y$260,Corridor_Summary!H$1,FALSE)))</f>
        <v>5</v>
      </c>
      <c r="I98" s="367">
        <f>IF($B98="","",IF(VLOOKUP($B98,CorridorSummarySource!$C$3:$Y$260,Corridor_Summary!I$1,FALSE)="","",VLOOKUP($B98,CorridorSummarySource!$C$3:$Y$260,Corridor_Summary!I$1,FALSE)))</f>
        <v>5</v>
      </c>
      <c r="J98" s="367">
        <f>IF($B98="","",IF(VLOOKUP($B98,CorridorSummarySource!$C$3:$Y$260,Corridor_Summary!J$1,FALSE)="","",VLOOKUP($B98,CorridorSummarySource!$C$3:$Y$260,Corridor_Summary!J$1,FALSE)))</f>
        <v>5</v>
      </c>
      <c r="K98" s="112" t="str">
        <f>IF($B98="","",IF(VLOOKUP($B98,CorridorSummarySource!$C$3:$Y$260,Corridor_Summary!K$1,FALSE)="","",VLOOKUP($B98,CorridorSummarySource!$C$3:$Y$260,Corridor_Summary!K$1,FALSE)))</f>
        <v/>
      </c>
      <c r="L98" t="str">
        <f>IF($B98="","",IF(VLOOKUP($B98,CorridorSummarySource!$C$3:$Y$260,Corridor_Summary!L$1,FALSE)="","",VLOOKUP($B98,CorridorSummarySource!$C$3:$Y$260,Corridor_Summary!L$1,FALSE)))</f>
        <v/>
      </c>
      <c r="M98" s="110">
        <f>IF($B98="","",IF(VLOOKUP($B98,CorridorSummarySource!$C$3:$Y$260,Corridor_Summary!M$1,FALSE)="","",VLOOKUP($B98,CorridorSummarySource!$C$3:$Y$260,Corridor_Summary!M$1,FALSE)))</f>
        <v>60</v>
      </c>
      <c r="N98" s="367">
        <f>IF($B98="","",IF(VLOOKUP($B98,CorridorSummarySource!$C$3:$Y$260,Corridor_Summary!N$1,FALSE)="","",VLOOKUP($B98,CorridorSummarySource!$C$3:$Y$260,Corridor_Summary!N$1,FALSE)))</f>
        <v>60</v>
      </c>
      <c r="O98" s="112">
        <f>IF($B98="","",IF(VLOOKUP($B98,CorridorSummarySource!$C$3:$Y$260,Corridor_Summary!O$1,FALSE)="","",VLOOKUP($B98,CorridorSummarySource!$C$3:$Y$260,Corridor_Summary!O$1,FALSE)))</f>
        <v>0</v>
      </c>
      <c r="P98" s="21" t="str">
        <f>IF($B98="","",IF(VLOOKUP($B98,CorridorSummarySource!$C$3:$Y$260,Corridor_Summary!P$1,FALSE)="","",VLOOKUP($B98,CorridorSummarySource!$C$3:$Y$260,Corridor_Summary!P$1,FALSE)))</f>
        <v/>
      </c>
      <c r="Q98" s="110">
        <f>IF($B98="","",IF(VLOOKUP($B98,CorridorSummarySource!$C$3:$Y$260,Corridor_Summary!Q$1,FALSE)="","",VLOOKUP($B98,CorridorSummarySource!$C$3:$Y$260,Corridor_Summary!Q$1,FALSE)))</f>
        <v>0</v>
      </c>
      <c r="R98" s="367">
        <f>IF($B98="","",IF(VLOOKUP($B98,CorridorSummarySource!$C$3:$Y$260,Corridor_Summary!R$1,FALSE)="","",VLOOKUP($B98,CorridorSummarySource!$C$3:$Y$260,Corridor_Summary!R$1,FALSE)))</f>
        <v>0</v>
      </c>
      <c r="S98" s="112">
        <f>IF($B98="","",IF(VLOOKUP($B98,CorridorSummarySource!$C$3:$Y$260,Corridor_Summary!S$1,FALSE)="","",VLOOKUP($B98,CorridorSummarySource!$C$3:$Y$260,Corridor_Summary!S$1,FALSE)))</f>
        <v>0</v>
      </c>
      <c r="T98" s="21" t="str">
        <f>IF($B98="","",IF(VLOOKUP($B98,CorridorSummarySource!$C$3:$Y$260,Corridor_Summary!T$1,FALSE)="","",VLOOKUP($B98,CorridorSummarySource!$C$3:$Y$260,Corridor_Summary!T$1,FALSE)))</f>
        <v/>
      </c>
      <c r="U98" s="125">
        <f>IF($B98="","",IF(VLOOKUP($B98,CorridorSummarySource!$C$3:$Y$260,Corridor_Summary!U$1,FALSE)="","",VLOOKUP($B98,CorridorSummarySource!$C$3:$Y$260,Corridor_Summary!U$1,FALSE)))</f>
        <v>60</v>
      </c>
      <c r="V98" s="126">
        <f>IF($B98="","",IF(VLOOKUP($B98,CorridorSummarySource!$C$3:$Y$260,Corridor_Summary!V$1,FALSE)="","",VLOOKUP($B98,CorridorSummarySource!$C$3:$Y$260,Corridor_Summary!V$1,FALSE)))</f>
        <v>60</v>
      </c>
      <c r="W98" s="126">
        <f>IF($B98="","",IF(VLOOKUP($B98,CorridorSummarySource!$C$3:$Y$260,Corridor_Summary!W$1,FALSE)="","",VLOOKUP($B98,CorridorSummarySource!$C$3:$Y$260,Corridor_Summary!W$1,FALSE)))</f>
        <v>0</v>
      </c>
      <c r="X98" s="112" t="str">
        <f>IF($B98="","",IF(VLOOKUP($B98,CorridorSummarySource!$C$3:$Y$260,Corridor_Summary!X$1,FALSE)="","",VLOOKUP($B98,CorridorSummarySource!$C$3:$Y$260,Corridor_Summary!X$1,FALSE)))</f>
        <v>Hourly</v>
      </c>
      <c r="Z98">
        <f>IF(B98="","",VLOOKUP($B98,'Corridors Over-Under'!$A$3:$D$115,Z$1,FALSE))</f>
        <v>0</v>
      </c>
      <c r="AA98">
        <f>IF(C98="","",VLOOKUP($B98,'Corridors Over-Under'!$A$3:$D$115,AA$1,FALSE))</f>
        <v>0</v>
      </c>
      <c r="AB98">
        <f>IF(D98="","",VLOOKUP($B98,'Corridors Over-Under'!$A$3:$D$115,AB$1,FALSE))</f>
        <v>0</v>
      </c>
      <c r="AD98" s="172" t="str">
        <f>IF(F98="","",VLOOKUP(F98,'Corridor_MajorRoute&amp;RouteLookup'!$A$2:$B$113,2,FALSE))</f>
        <v>907DART</v>
      </c>
      <c r="AE98" s="348" t="str">
        <f>IF(IF($AD98="","",IF(VLOOKUP($AD98,'RouteDetail&amp;ReductionPrioritySr'!$B$5:$AT$779,AE$1,FALSE)="","",VLOOKUP($AD98,'RouteDetail&amp;ReductionPrioritySr'!$B$5:$AT$779,AE$1,FALSE)))=0,"",IF($AD98="","",IF(VLOOKUP($AD98,'RouteDetail&amp;ReductionPrioritySr'!$B$5:$AT$779,AE$1,FALSE)="","",VLOOKUP($AD98,'RouteDetail&amp;ReductionPrioritySr'!$B$5:$AT$779,AE$1,FALSE))))</f>
        <v>Revised</v>
      </c>
      <c r="AF98" s="53" t="str">
        <f>IF(IF($AD98="","",IF(VLOOKUP($AD98,'RouteDetail&amp;ReductionPrioritySr'!$B$5:$AT$779,AF$1,FALSE)="","",VLOOKUP($AD98,'RouteDetail&amp;ReductionPrioritySr'!$B$5:$AT$779,AF$1,FALSE)))=0,"",IF($AD98="","",IF(VLOOKUP($AD98,'RouteDetail&amp;ReductionPrioritySr'!$B$5:$AT$779,AF$1,FALSE)="","",VLOOKUP($AD98,'RouteDetail&amp;ReductionPrioritySr'!$B$5:$AT$779,AF$1,FALSE))))</f>
        <v>Lowest performing</v>
      </c>
      <c r="AG98" s="358">
        <f>IF(IF($AD98="","",IF(VLOOKUP($AD98,'RouteDetail&amp;ReductionPrioritySr'!$B$5:$AT$779,AG$1,FALSE)="","",VLOOKUP($AD98,'RouteDetail&amp;ReductionPrioritySr'!$B$5:$AT$779,AG$1,FALSE)))=0,"",IF($AD98="","",IF(VLOOKUP($AD98,'RouteDetail&amp;ReductionPrioritySr'!$B$5:$AT$779,AG$1,FALSE)="","",VLOOKUP($AD98,'RouteDetail&amp;ReductionPrioritySr'!$B$5:$AT$779,AG$1,FALSE))))</f>
        <v>42036</v>
      </c>
      <c r="AH98" s="400" t="str">
        <f>IF(IF($AD98="","",IF(VLOOKUP($AD98,'RouteDetail&amp;ReductionPrioritySr'!$B$5:$AT$779,AH$1,FALSE)="","",VLOOKUP($AD98,'RouteDetail&amp;ReductionPrioritySr'!$B$5:$AT$779,AH$1,FALSE)))=0,"",IF($AD98="","",IF(VLOOKUP($AD98,'RouteDetail&amp;ReductionPrioritySr'!$B$5:$AT$779,AH$1,FALSE)="","",VLOOKUP($AD98,'RouteDetail&amp;ReductionPrioritySr'!$B$5:$AT$779,AH$1,FALSE))))</f>
        <v>Operate fewer trips during the day.</v>
      </c>
      <c r="AI98" s="348" t="str">
        <f>IF(IF($AD98="","",IF(VLOOKUP($AD98,'RouteDetail&amp;ReductionPrioritySr'!$B$5:$AT$779,AI$1,FALSE)="","",VLOOKUP($AD98,'RouteDetail&amp;ReductionPrioritySr'!$B$5:$AT$779,AI$1,FALSE)))=0,"",IF($AD98="","",IF(VLOOKUP($AD98,'RouteDetail&amp;ReductionPrioritySr'!$B$5:$AT$779,AI$1,FALSE)="","",VLOOKUP($AD98,'RouteDetail&amp;ReductionPrioritySr'!$B$5:$AT$779,AI$1,FALSE))))</f>
        <v/>
      </c>
      <c r="AJ98" s="53">
        <f>IF(IF($AD98="","",IF(VLOOKUP($AD98,'RouteDetail&amp;ReductionPrioritySr'!$B$5:$AT$779,AJ$1,FALSE)="","",VLOOKUP($AD98,'RouteDetail&amp;ReductionPrioritySr'!$B$5:$AT$779,AJ$1,FALSE)))=0,"",IF($AD98="","",IF(VLOOKUP($AD98,'RouteDetail&amp;ReductionPrioritySr'!$B$5:$AT$779,AJ$1,FALSE)="","",VLOOKUP($AD98,'RouteDetail&amp;ReductionPrioritySr'!$B$5:$AT$779,AJ$1,FALSE))))</f>
        <v>90</v>
      </c>
      <c r="AK98" s="53" t="str">
        <f>IF(IF($AD98="","",IF(VLOOKUP($AD98,'RouteDetail&amp;ReductionPrioritySr'!$B$5:$AT$779,AK$1,FALSE)="","",VLOOKUP($AD98,'RouteDetail&amp;ReductionPrioritySr'!$B$5:$AT$779,AK$1,FALSE)))=0,"",IF($AD98="","",IF(VLOOKUP($AD98,'RouteDetail&amp;ReductionPrioritySr'!$B$5:$AT$779,AK$1,FALSE)="","",VLOOKUP($AD98,'RouteDetail&amp;ReductionPrioritySr'!$B$5:$AT$779,AK$1,FALSE))))</f>
        <v>-</v>
      </c>
      <c r="AL98" s="53" t="str">
        <f>IF(IF($AD98="","",IF(VLOOKUP($AD98,'RouteDetail&amp;ReductionPrioritySr'!$B$5:$AT$779,AL$1,FALSE)="","",VLOOKUP($AD98,'RouteDetail&amp;ReductionPrioritySr'!$B$5:$AT$779,AL$1,FALSE)))=0,"",IF($AD98="","",IF(VLOOKUP($AD98,'RouteDetail&amp;ReductionPrioritySr'!$B$5:$AT$779,AL$1,FALSE)="","",VLOOKUP($AD98,'RouteDetail&amp;ReductionPrioritySr'!$B$5:$AT$779,AL$1,FALSE))))</f>
        <v>-</v>
      </c>
      <c r="AM98" s="53" t="str">
        <f>IF(IF($AD98="","",IF(VLOOKUP($AD98,'RouteDetail&amp;ReductionPrioritySr'!$B$5:$AT$779,AM$1,FALSE)="","",VLOOKUP($AD98,'RouteDetail&amp;ReductionPrioritySr'!$B$5:$AT$779,AM$1,FALSE)))=0,"",IF($AD98="","",IF(VLOOKUP($AD98,'RouteDetail&amp;ReductionPrioritySr'!$B$5:$AT$779,AM$1,FALSE)="","",VLOOKUP($AD98,'RouteDetail&amp;ReductionPrioritySr'!$B$5:$AT$779,AM$1,FALSE))))</f>
        <v>-</v>
      </c>
      <c r="AN98" s="71" t="str">
        <f>IF(IF($AD98="","",IF(VLOOKUP($AD98,'RouteDetail&amp;ReductionPrioritySr'!$B$5:$AT$779,AN$1,FALSE)="","",VLOOKUP($AD98,'RouteDetail&amp;ReductionPrioritySr'!$B$5:$AT$779,AN$1,FALSE)))=0,"",IF($AD98="","",IF(VLOOKUP($AD98,'RouteDetail&amp;ReductionPrioritySr'!$B$5:$AT$779,AN$1,FALSE)="","",VLOOKUP($AD98,'RouteDetail&amp;ReductionPrioritySr'!$B$5:$AT$779,AN$1,FALSE))))</f>
        <v>Before 3:00 PM</v>
      </c>
      <c r="AO98" s="400" t="str">
        <f>IF(IF($AD98="","",IF(VLOOKUP($AD98,'RouteDetail&amp;ReductionPrioritySr'!$B$5:$AT$779,AO$1,FALSE)="","",VLOOKUP($AD98,'RouteDetail&amp;ReductionPrioritySr'!$B$5:$AT$779,AO$1,FALSE)))=0,"",IF($AD98="","",IF(VLOOKUP($AD98,'RouteDetail&amp;ReductionPrioritySr'!$B$5:$AT$779,AO$1,FALSE)="","",VLOOKUP($AD98,'RouteDetail&amp;ReductionPrioritySr'!$B$5:$AT$779,AO$1,FALSE))))</f>
        <v/>
      </c>
    </row>
    <row r="99" spans="1:41" ht="15" customHeight="1" x14ac:dyDescent="0.25">
      <c r="A99">
        <v>90</v>
      </c>
      <c r="B99" s="110">
        <f>IF(HLOOKUP($C$3,'Corridor by Jurisdiction'!$A$1:$AP$113,A99,FALSE)="","",HLOOKUP($C$3,'Corridor by Jurisdiction'!$A$1:$AP$113,A99,FALSE))</f>
        <v>89</v>
      </c>
      <c r="C99" s="56" t="str">
        <f>IF($B99="","",IF(VLOOKUP($B99,CorridorSummarySource!$C$3:$Y$260,Corridor_Summary!C$1,FALSE)="","",VLOOKUP($B99,CorridorSummarySource!$C$3:$Y$260,Corridor_Summary!C$1,FALSE)))</f>
        <v>Renton Highlands</v>
      </c>
      <c r="D99" s="53" t="str">
        <f>IF($B99="","",IF(VLOOKUP($B99,CorridorSummarySource!$C$3:$Y$260,Corridor_Summary!D$1,FALSE)="","",VLOOKUP($B99,CorridorSummarySource!$C$3:$Y$260,Corridor_Summary!D$1,FALSE)))</f>
        <v>Renton</v>
      </c>
      <c r="E99" s="53" t="str">
        <f>IF($B99="","",IF(VLOOKUP($B99,CorridorSummarySource!$C$3:$Y$260,Corridor_Summary!E$1,FALSE)="","",VLOOKUP($B99,CorridorSummarySource!$C$3:$Y$260,Corridor_Summary!E$1,FALSE)))</f>
        <v>NE 7th St, Edmonds Av NE</v>
      </c>
      <c r="F99" s="367" t="str">
        <f>IF($B99="","",IF(VLOOKUP($B99,CorridorSummarySource!$C$3:$Y$260,Corridor_Summary!F$1,FALSE)="","",VLOOKUP($B99,CorridorSummarySource!$C$3:$Y$260,Corridor_Summary!F$1,FALSE)))</f>
        <v>908DART</v>
      </c>
      <c r="G99" s="367">
        <f>IF($B99="","",IF(VLOOKUP($B99,CorridorSummarySource!$C$3:$Y$260,Corridor_Summary!G$1,FALSE)="","",VLOOKUP($B99,CorridorSummarySource!$C$3:$Y$260,Corridor_Summary!G$1,FALSE)))</f>
        <v>4</v>
      </c>
      <c r="H99" s="367">
        <f>IF($B99="","",IF(VLOOKUP($B99,CorridorSummarySource!$C$3:$Y$260,Corridor_Summary!H$1,FALSE)="","",VLOOKUP($B99,CorridorSummarySource!$C$3:$Y$260,Corridor_Summary!H$1,FALSE)))</f>
        <v>5</v>
      </c>
      <c r="I99" s="367">
        <f>IF($B99="","",IF(VLOOKUP($B99,CorridorSummarySource!$C$3:$Y$260,Corridor_Summary!I$1,FALSE)="","",VLOOKUP($B99,CorridorSummarySource!$C$3:$Y$260,Corridor_Summary!I$1,FALSE)))</f>
        <v>0</v>
      </c>
      <c r="J99" s="367">
        <f>IF($B99="","",IF(VLOOKUP($B99,CorridorSummarySource!$C$3:$Y$260,Corridor_Summary!J$1,FALSE)="","",VLOOKUP($B99,CorridorSummarySource!$C$3:$Y$260,Corridor_Summary!J$1,FALSE)))</f>
        <v>14</v>
      </c>
      <c r="K99" s="112" t="str">
        <f>IF($B99="","",IF(VLOOKUP($B99,CorridorSummarySource!$C$3:$Y$260,Corridor_Summary!K$1,FALSE)="","",VLOOKUP($B99,CorridorSummarySource!$C$3:$Y$260,Corridor_Summary!K$1,FALSE)))</f>
        <v/>
      </c>
      <c r="L99" t="str">
        <f>IF($B99="","",IF(VLOOKUP($B99,CorridorSummarySource!$C$3:$Y$260,Corridor_Summary!L$1,FALSE)="","",VLOOKUP($B99,CorridorSummarySource!$C$3:$Y$260,Corridor_Summary!L$1,FALSE)))</f>
        <v/>
      </c>
      <c r="M99" s="110">
        <f>IF($B99="","",IF(VLOOKUP($B99,CorridorSummarySource!$C$3:$Y$260,Corridor_Summary!M$1,FALSE)="","",VLOOKUP($B99,CorridorSummarySource!$C$3:$Y$260,Corridor_Summary!M$1,FALSE)))</f>
        <v>30</v>
      </c>
      <c r="N99" s="367">
        <f>IF($B99="","",IF(VLOOKUP($B99,CorridorSummarySource!$C$3:$Y$260,Corridor_Summary!N$1,FALSE)="","",VLOOKUP($B99,CorridorSummarySource!$C$3:$Y$260,Corridor_Summary!N$1,FALSE)))</f>
        <v>30</v>
      </c>
      <c r="O99" s="112">
        <f>IF($B99="","",IF(VLOOKUP($B99,CorridorSummarySource!$C$3:$Y$260,Corridor_Summary!O$1,FALSE)="","",VLOOKUP($B99,CorridorSummarySource!$C$3:$Y$260,Corridor_Summary!O$1,FALSE)))</f>
        <v>0</v>
      </c>
      <c r="P99" s="21" t="str">
        <f>IF($B99="","",IF(VLOOKUP($B99,CorridorSummarySource!$C$3:$Y$260,Corridor_Summary!P$1,FALSE)="","",VLOOKUP($B99,CorridorSummarySource!$C$3:$Y$260,Corridor_Summary!P$1,FALSE)))</f>
        <v/>
      </c>
      <c r="Q99" s="110">
        <f>IF($B99="","",IF(VLOOKUP($B99,CorridorSummarySource!$C$3:$Y$260,Corridor_Summary!Q$1,FALSE)="","",VLOOKUP($B99,CorridorSummarySource!$C$3:$Y$260,Corridor_Summary!Q$1,FALSE)))</f>
        <v>0</v>
      </c>
      <c r="R99" s="367">
        <f>IF($B99="","",IF(VLOOKUP($B99,CorridorSummarySource!$C$3:$Y$260,Corridor_Summary!R$1,FALSE)="","",VLOOKUP($B99,CorridorSummarySource!$C$3:$Y$260,Corridor_Summary!R$1,FALSE)))</f>
        <v>0</v>
      </c>
      <c r="S99" s="112">
        <f>IF($B99="","",IF(VLOOKUP($B99,CorridorSummarySource!$C$3:$Y$260,Corridor_Summary!S$1,FALSE)="","",VLOOKUP($B99,CorridorSummarySource!$C$3:$Y$260,Corridor_Summary!S$1,FALSE)))</f>
        <v>0</v>
      </c>
      <c r="T99" s="21" t="str">
        <f>IF($B99="","",IF(VLOOKUP($B99,CorridorSummarySource!$C$3:$Y$260,Corridor_Summary!T$1,FALSE)="","",VLOOKUP($B99,CorridorSummarySource!$C$3:$Y$260,Corridor_Summary!T$1,FALSE)))</f>
        <v/>
      </c>
      <c r="U99" s="125">
        <f>IF($B99="","",IF(VLOOKUP($B99,CorridorSummarySource!$C$3:$Y$260,Corridor_Summary!U$1,FALSE)="","",VLOOKUP($B99,CorridorSummarySource!$C$3:$Y$260,Corridor_Summary!U$1,FALSE)))</f>
        <v>30</v>
      </c>
      <c r="V99" s="126">
        <f>IF($B99="","",IF(VLOOKUP($B99,CorridorSummarySource!$C$3:$Y$260,Corridor_Summary!V$1,FALSE)="","",VLOOKUP($B99,CorridorSummarySource!$C$3:$Y$260,Corridor_Summary!V$1,FALSE)))</f>
        <v>30</v>
      </c>
      <c r="W99" s="126">
        <f>IF($B99="","",IF(VLOOKUP($B99,CorridorSummarySource!$C$3:$Y$260,Corridor_Summary!W$1,FALSE)="","",VLOOKUP($B99,CorridorSummarySource!$C$3:$Y$260,Corridor_Summary!W$1,FALSE)))</f>
        <v>0</v>
      </c>
      <c r="X99" s="112" t="str">
        <f>IF($B99="","",IF(VLOOKUP($B99,CorridorSummarySource!$C$3:$Y$260,Corridor_Summary!X$1,FALSE)="","",VLOOKUP($B99,CorridorSummarySource!$C$3:$Y$260,Corridor_Summary!X$1,FALSE)))</f>
        <v>Local</v>
      </c>
      <c r="Z99">
        <f>IF(B99="","",VLOOKUP($B99,'Corridors Over-Under'!$A$3:$D$115,Z$1,FALSE))</f>
        <v>-2</v>
      </c>
      <c r="AA99">
        <f>IF(C99="","",VLOOKUP($B99,'Corridors Over-Under'!$A$3:$D$115,AA$1,FALSE))</f>
        <v>-2</v>
      </c>
      <c r="AB99">
        <f>IF(D99="","",VLOOKUP($B99,'Corridors Over-Under'!$A$3:$D$115,AB$1,FALSE))</f>
        <v>0</v>
      </c>
      <c r="AD99" s="172" t="str">
        <f>IF(F99="","",VLOOKUP(F99,'Corridor_MajorRoute&amp;RouteLookup'!$A$2:$B$113,2,FALSE))</f>
        <v>908DART</v>
      </c>
      <c r="AE99" s="348" t="str">
        <f>IF(IF($AD99="","",IF(VLOOKUP($AD99,'RouteDetail&amp;ReductionPrioritySr'!$B$5:$AT$779,AE$1,FALSE)="","",VLOOKUP($AD99,'RouteDetail&amp;ReductionPrioritySr'!$B$5:$AT$779,AE$1,FALSE)))=0,"",IF($AD99="","",IF(VLOOKUP($AD99,'RouteDetail&amp;ReductionPrioritySr'!$B$5:$AT$779,AE$1,FALSE)="","",VLOOKUP($AD99,'RouteDetail&amp;ReductionPrioritySr'!$B$5:$AT$779,AE$1,FALSE))))</f>
        <v>Unchanged</v>
      </c>
      <c r="AF99" s="53" t="str">
        <f>IF(IF($AD99="","",IF(VLOOKUP($AD99,'RouteDetail&amp;ReductionPrioritySr'!$B$5:$AT$779,AF$1,FALSE)="","",VLOOKUP($AD99,'RouteDetail&amp;ReductionPrioritySr'!$B$5:$AT$779,AF$1,FALSE)))=0,"",IF($AD99="","",IF(VLOOKUP($AD99,'RouteDetail&amp;ReductionPrioritySr'!$B$5:$AT$779,AF$1,FALSE)="","",VLOOKUP($AD99,'RouteDetail&amp;ReductionPrioritySr'!$B$5:$AT$779,AF$1,FALSE))))</f>
        <v/>
      </c>
      <c r="AG99" s="358">
        <f>IF(IF($AD99="","",IF(VLOOKUP($AD99,'RouteDetail&amp;ReductionPrioritySr'!$B$5:$AT$779,AG$1,FALSE)="","",VLOOKUP($AD99,'RouteDetail&amp;ReductionPrioritySr'!$B$5:$AT$779,AG$1,FALSE)))=0,"",IF($AD99="","",IF(VLOOKUP($AD99,'RouteDetail&amp;ReductionPrioritySr'!$B$5:$AT$779,AG$1,FALSE)="","",VLOOKUP($AD99,'RouteDetail&amp;ReductionPrioritySr'!$B$5:$AT$779,AG$1,FALSE))))</f>
        <v>42248</v>
      </c>
      <c r="AH99" s="400" t="str">
        <f>IF(IF($AD99="","",IF(VLOOKUP($AD99,'RouteDetail&amp;ReductionPrioritySr'!$B$5:$AT$779,AH$1,FALSE)="","",VLOOKUP($AD99,'RouteDetail&amp;ReductionPrioritySr'!$B$5:$AT$779,AH$1,FALSE)))=0,"",IF($AD99="","",IF(VLOOKUP($AD99,'RouteDetail&amp;ReductionPrioritySr'!$B$5:$AT$779,AH$1,FALSE)="","",VLOOKUP($AD99,'RouteDetail&amp;ReductionPrioritySr'!$B$5:$AT$779,AH$1,FALSE))))</f>
        <v>Unchanged</v>
      </c>
      <c r="AI99" s="348" t="str">
        <f>IF(IF($AD99="","",IF(VLOOKUP($AD99,'RouteDetail&amp;ReductionPrioritySr'!$B$5:$AT$779,AI$1,FALSE)="","",VLOOKUP($AD99,'RouteDetail&amp;ReductionPrioritySr'!$B$5:$AT$779,AI$1,FALSE)))=0,"",IF($AD99="","",IF(VLOOKUP($AD99,'RouteDetail&amp;ReductionPrioritySr'!$B$5:$AT$779,AI$1,FALSE)="","",VLOOKUP($AD99,'RouteDetail&amp;ReductionPrioritySr'!$B$5:$AT$779,AI$1,FALSE))))</f>
        <v/>
      </c>
      <c r="AJ99" s="53">
        <f>IF(IF($AD99="","",IF(VLOOKUP($AD99,'RouteDetail&amp;ReductionPrioritySr'!$B$5:$AT$779,AJ$1,FALSE)="","",VLOOKUP($AD99,'RouteDetail&amp;ReductionPrioritySr'!$B$5:$AT$779,AJ$1,FALSE)))=0,"",IF($AD99="","",IF(VLOOKUP($AD99,'RouteDetail&amp;ReductionPrioritySr'!$B$5:$AT$779,AJ$1,FALSE)="","",VLOOKUP($AD99,'RouteDetail&amp;ReductionPrioritySr'!$B$5:$AT$779,AJ$1,FALSE))))</f>
        <v>60</v>
      </c>
      <c r="AK99" s="53" t="str">
        <f>IF(IF($AD99="","",IF(VLOOKUP($AD99,'RouteDetail&amp;ReductionPrioritySr'!$B$5:$AT$779,AK$1,FALSE)="","",VLOOKUP($AD99,'RouteDetail&amp;ReductionPrioritySr'!$B$5:$AT$779,AK$1,FALSE)))=0,"",IF($AD99="","",IF(VLOOKUP($AD99,'RouteDetail&amp;ReductionPrioritySr'!$B$5:$AT$779,AK$1,FALSE)="","",VLOOKUP($AD99,'RouteDetail&amp;ReductionPrioritySr'!$B$5:$AT$779,AK$1,FALSE))))</f>
        <v/>
      </c>
      <c r="AL99" s="53">
        <f>IF(IF($AD99="","",IF(VLOOKUP($AD99,'RouteDetail&amp;ReductionPrioritySr'!$B$5:$AT$779,AL$1,FALSE)="","",VLOOKUP($AD99,'RouteDetail&amp;ReductionPrioritySr'!$B$5:$AT$779,AL$1,FALSE)))=0,"",IF($AD99="","",IF(VLOOKUP($AD99,'RouteDetail&amp;ReductionPrioritySr'!$B$5:$AT$779,AL$1,FALSE)="","",VLOOKUP($AD99,'RouteDetail&amp;ReductionPrioritySr'!$B$5:$AT$779,AL$1,FALSE))))</f>
        <v>60</v>
      </c>
      <c r="AM99" s="53" t="str">
        <f>IF(IF($AD99="","",IF(VLOOKUP($AD99,'RouteDetail&amp;ReductionPrioritySr'!$B$5:$AT$779,AM$1,FALSE)="","",VLOOKUP($AD99,'RouteDetail&amp;ReductionPrioritySr'!$B$5:$AT$779,AM$1,FALSE)))=0,"",IF($AD99="","",IF(VLOOKUP($AD99,'RouteDetail&amp;ReductionPrioritySr'!$B$5:$AT$779,AM$1,FALSE)="","",VLOOKUP($AD99,'RouteDetail&amp;ReductionPrioritySr'!$B$5:$AT$779,AM$1,FALSE))))</f>
        <v/>
      </c>
      <c r="AN99" s="71" t="str">
        <f>IF(IF($AD99="","",IF(VLOOKUP($AD99,'RouteDetail&amp;ReductionPrioritySr'!$B$5:$AT$779,AN$1,FALSE)="","",VLOOKUP($AD99,'RouteDetail&amp;ReductionPrioritySr'!$B$5:$AT$779,AN$1,FALSE)))=0,"",IF($AD99="","",IF(VLOOKUP($AD99,'RouteDetail&amp;ReductionPrioritySr'!$B$5:$AT$779,AN$1,FALSE)="","",VLOOKUP($AD99,'RouteDetail&amp;ReductionPrioritySr'!$B$5:$AT$779,AN$1,FALSE))))</f>
        <v>Before 5:00 PM</v>
      </c>
      <c r="AO99" s="400" t="str">
        <f>IF(IF($AD99="","",IF(VLOOKUP($AD99,'RouteDetail&amp;ReductionPrioritySr'!$B$5:$AT$779,AO$1,FALSE)="","",VLOOKUP($AD99,'RouteDetail&amp;ReductionPrioritySr'!$B$5:$AT$779,AO$1,FALSE)))=0,"",IF($AD99="","",IF(VLOOKUP($AD99,'RouteDetail&amp;ReductionPrioritySr'!$B$5:$AT$779,AO$1,FALSE)="","",VLOOKUP($AD99,'RouteDetail&amp;ReductionPrioritySr'!$B$5:$AT$779,AO$1,FALSE))))</f>
        <v/>
      </c>
    </row>
    <row r="100" spans="1:41" ht="15" customHeight="1" x14ac:dyDescent="0.25">
      <c r="A100">
        <v>91</v>
      </c>
      <c r="B100" s="110">
        <f>IF(HLOOKUP($C$3,'Corridor by Jurisdiction'!$A$1:$AP$113,A100,FALSE)="","",HLOOKUP($C$3,'Corridor by Jurisdiction'!$A$1:$AP$113,A100,FALSE))</f>
        <v>90</v>
      </c>
      <c r="C100" s="56" t="str">
        <f>IF($B100="","",IF(VLOOKUP($B100,CorridorSummarySource!$C$3:$Y$260,Corridor_Summary!C$1,FALSE)="","",VLOOKUP($B100,CorridorSummarySource!$C$3:$Y$260,Corridor_Summary!C$1,FALSE)))</f>
        <v>Richmond Beach</v>
      </c>
      <c r="D100" s="53" t="str">
        <f>IF($B100="","",IF(VLOOKUP($B100,CorridorSummarySource!$C$3:$Y$260,Corridor_Summary!D$1,FALSE)="","",VLOOKUP($B100,CorridorSummarySource!$C$3:$Y$260,Corridor_Summary!D$1,FALSE)))</f>
        <v>Northgate</v>
      </c>
      <c r="E100" s="53" t="str">
        <f>IF($B100="","",IF(VLOOKUP($B100,CorridorSummarySource!$C$3:$Y$260,Corridor_Summary!E$1,FALSE)="","",VLOOKUP($B100,CorridorSummarySource!$C$3:$Y$260,Corridor_Summary!E$1,FALSE)))</f>
        <v>Richmond Bch Rd, 15th Ave NE</v>
      </c>
      <c r="F100" s="367">
        <f>IF($B100="","",IF(VLOOKUP($B100,CorridorSummarySource!$C$3:$Y$260,Corridor_Summary!F$1,FALSE)="","",VLOOKUP($B100,CorridorSummarySource!$C$3:$Y$260,Corridor_Summary!F$1,FALSE)))</f>
        <v>348</v>
      </c>
      <c r="G100" s="367">
        <f>IF($B100="","",IF(VLOOKUP($B100,CorridorSummarySource!$C$3:$Y$260,Corridor_Summary!G$1,FALSE)="","",VLOOKUP($B100,CorridorSummarySource!$C$3:$Y$260,Corridor_Summary!G$1,FALSE)))</f>
        <v>6</v>
      </c>
      <c r="H100" s="367">
        <f>IF($B100="","",IF(VLOOKUP($B100,CorridorSummarySource!$C$3:$Y$260,Corridor_Summary!H$1,FALSE)="","",VLOOKUP($B100,CorridorSummarySource!$C$3:$Y$260,Corridor_Summary!H$1,FALSE)))</f>
        <v>5</v>
      </c>
      <c r="I100" s="367">
        <f>IF($B100="","",IF(VLOOKUP($B100,CorridorSummarySource!$C$3:$Y$260,Corridor_Summary!I$1,FALSE)="","",VLOOKUP($B100,CorridorSummarySource!$C$3:$Y$260,Corridor_Summary!I$1,FALSE)))</f>
        <v>5</v>
      </c>
      <c r="J100" s="367">
        <f>IF($B100="","",IF(VLOOKUP($B100,CorridorSummarySource!$C$3:$Y$260,Corridor_Summary!J$1,FALSE)="","",VLOOKUP($B100,CorridorSummarySource!$C$3:$Y$260,Corridor_Summary!J$1,FALSE)))</f>
        <v>16</v>
      </c>
      <c r="K100" s="112" t="str">
        <f>IF($B100="","",IF(VLOOKUP($B100,CorridorSummarySource!$C$3:$Y$260,Corridor_Summary!K$1,FALSE)="","",VLOOKUP($B100,CorridorSummarySource!$C$3:$Y$260,Corridor_Summary!K$1,FALSE)))</f>
        <v/>
      </c>
      <c r="L100" t="str">
        <f>IF($B100="","",IF(VLOOKUP($B100,CorridorSummarySource!$C$3:$Y$260,Corridor_Summary!L$1,FALSE)="","",VLOOKUP($B100,CorridorSummarySource!$C$3:$Y$260,Corridor_Summary!L$1,FALSE)))</f>
        <v/>
      </c>
      <c r="M100" s="110">
        <f>IF($B100="","",IF(VLOOKUP($B100,CorridorSummarySource!$C$3:$Y$260,Corridor_Summary!M$1,FALSE)="","",VLOOKUP($B100,CorridorSummarySource!$C$3:$Y$260,Corridor_Summary!M$1,FALSE)))</f>
        <v>30</v>
      </c>
      <c r="N100" s="367">
        <f>IF($B100="","",IF(VLOOKUP($B100,CorridorSummarySource!$C$3:$Y$260,Corridor_Summary!N$1,FALSE)="","",VLOOKUP($B100,CorridorSummarySource!$C$3:$Y$260,Corridor_Summary!N$1,FALSE)))</f>
        <v>30</v>
      </c>
      <c r="O100" s="112">
        <f>IF($B100="","",IF(VLOOKUP($B100,CorridorSummarySource!$C$3:$Y$260,Corridor_Summary!O$1,FALSE)="","",VLOOKUP($B100,CorridorSummarySource!$C$3:$Y$260,Corridor_Summary!O$1,FALSE)))</f>
        <v>0</v>
      </c>
      <c r="P100" s="21" t="str">
        <f>IF($B100="","",IF(VLOOKUP($B100,CorridorSummarySource!$C$3:$Y$260,Corridor_Summary!P$1,FALSE)="","",VLOOKUP($B100,CorridorSummarySource!$C$3:$Y$260,Corridor_Summary!P$1,FALSE)))</f>
        <v/>
      </c>
      <c r="Q100" s="110">
        <f>IF($B100="","",IF(VLOOKUP($B100,CorridorSummarySource!$C$3:$Y$260,Corridor_Summary!Q$1,FALSE)="","",VLOOKUP($B100,CorridorSummarySource!$C$3:$Y$260,Corridor_Summary!Q$1,FALSE)))</f>
        <v>0</v>
      </c>
      <c r="R100" s="367">
        <f>IF($B100="","",IF(VLOOKUP($B100,CorridorSummarySource!$C$3:$Y$260,Corridor_Summary!R$1,FALSE)="","",VLOOKUP($B100,CorridorSummarySource!$C$3:$Y$260,Corridor_Summary!R$1,FALSE)))</f>
        <v>0</v>
      </c>
      <c r="S100" s="112">
        <f>IF($B100="","",IF(VLOOKUP($B100,CorridorSummarySource!$C$3:$Y$260,Corridor_Summary!S$1,FALSE)="","",VLOOKUP($B100,CorridorSummarySource!$C$3:$Y$260,Corridor_Summary!S$1,FALSE)))</f>
        <v>0</v>
      </c>
      <c r="T100" s="21" t="str">
        <f>IF($B100="","",IF(VLOOKUP($B100,CorridorSummarySource!$C$3:$Y$260,Corridor_Summary!T$1,FALSE)="","",VLOOKUP($B100,CorridorSummarySource!$C$3:$Y$260,Corridor_Summary!T$1,FALSE)))</f>
        <v/>
      </c>
      <c r="U100" s="125">
        <f>IF($B100="","",IF(VLOOKUP($B100,CorridorSummarySource!$C$3:$Y$260,Corridor_Summary!U$1,FALSE)="","",VLOOKUP($B100,CorridorSummarySource!$C$3:$Y$260,Corridor_Summary!U$1,FALSE)))</f>
        <v>30</v>
      </c>
      <c r="V100" s="126">
        <f>IF($B100="","",IF(VLOOKUP($B100,CorridorSummarySource!$C$3:$Y$260,Corridor_Summary!V$1,FALSE)="","",VLOOKUP($B100,CorridorSummarySource!$C$3:$Y$260,Corridor_Summary!V$1,FALSE)))</f>
        <v>30</v>
      </c>
      <c r="W100" s="126">
        <f>IF($B100="","",IF(VLOOKUP($B100,CorridorSummarySource!$C$3:$Y$260,Corridor_Summary!W$1,FALSE)="","",VLOOKUP($B100,CorridorSummarySource!$C$3:$Y$260,Corridor_Summary!W$1,FALSE)))</f>
        <v>60</v>
      </c>
      <c r="X100" s="112" t="str">
        <f>IF($B100="","",IF(VLOOKUP($B100,CorridorSummarySource!$C$3:$Y$260,Corridor_Summary!X$1,FALSE)="","",VLOOKUP($B100,CorridorSummarySource!$C$3:$Y$260,Corridor_Summary!X$1,FALSE)))</f>
        <v>Local</v>
      </c>
      <c r="Z100">
        <f>IF(B100="","",VLOOKUP($B100,'Corridors Over-Under'!$A$3:$D$115,Z$1,FALSE))</f>
        <v>0</v>
      </c>
      <c r="AA100">
        <f>IF(C100="","",VLOOKUP($B100,'Corridors Over-Under'!$A$3:$D$115,AA$1,FALSE))</f>
        <v>0</v>
      </c>
      <c r="AB100">
        <f>IF(D100="","",VLOOKUP($B100,'Corridors Over-Under'!$A$3:$D$115,AB$1,FALSE))</f>
        <v>0</v>
      </c>
      <c r="AD100" s="172">
        <f>IF(F100="","",VLOOKUP(F100,'Corridor_MajorRoute&amp;RouteLookup'!$A$2:$B$113,2,FALSE))</f>
        <v>348</v>
      </c>
      <c r="AE100" s="348" t="str">
        <f>IF(IF($AD100="","",IF(VLOOKUP($AD100,'RouteDetail&amp;ReductionPrioritySr'!$B$5:$AT$779,AE$1,FALSE)="","",VLOOKUP($AD100,'RouteDetail&amp;ReductionPrioritySr'!$B$5:$AT$779,AE$1,FALSE)))=0,"",IF($AD100="","",IF(VLOOKUP($AD100,'RouteDetail&amp;ReductionPrioritySr'!$B$5:$AT$779,AE$1,FALSE)="","",VLOOKUP($AD100,'RouteDetail&amp;ReductionPrioritySr'!$B$5:$AT$779,AE$1,FALSE))))</f>
        <v>Unchanged</v>
      </c>
      <c r="AF100" s="53" t="str">
        <f>IF(IF($AD100="","",IF(VLOOKUP($AD100,'RouteDetail&amp;ReductionPrioritySr'!$B$5:$AT$779,AF$1,FALSE)="","",VLOOKUP($AD100,'RouteDetail&amp;ReductionPrioritySr'!$B$5:$AT$779,AF$1,FALSE)))=0,"",IF($AD100="","",IF(VLOOKUP($AD100,'RouteDetail&amp;ReductionPrioritySr'!$B$5:$AT$779,AF$1,FALSE)="","",VLOOKUP($AD100,'RouteDetail&amp;ReductionPrioritySr'!$B$5:$AT$779,AF$1,FALSE))))</f>
        <v/>
      </c>
      <c r="AG100" s="358" t="str">
        <f>IF(IF($AD100="","",IF(VLOOKUP($AD100,'RouteDetail&amp;ReductionPrioritySr'!$B$5:$AT$779,AG$1,FALSE)="","",VLOOKUP($AD100,'RouteDetail&amp;ReductionPrioritySr'!$B$5:$AT$779,AG$1,FALSE)))=0,"",IF($AD100="","",IF(VLOOKUP($AD100,'RouteDetail&amp;ReductionPrioritySr'!$B$5:$AT$779,AG$1,FALSE)="","",VLOOKUP($AD100,'RouteDetail&amp;ReductionPrioritySr'!$B$5:$AT$779,AG$1,FALSE))))</f>
        <v>N/A</v>
      </c>
      <c r="AH100" s="400" t="str">
        <f>IF(IF($AD100="","",IF(VLOOKUP($AD100,'RouteDetail&amp;ReductionPrioritySr'!$B$5:$AT$779,AH$1,FALSE)="","",VLOOKUP($AD100,'RouteDetail&amp;ReductionPrioritySr'!$B$5:$AT$779,AH$1,FALSE)))=0,"",IF($AD100="","",IF(VLOOKUP($AD100,'RouteDetail&amp;ReductionPrioritySr'!$B$5:$AT$779,AH$1,FALSE)="","",VLOOKUP($AD100,'RouteDetail&amp;ReductionPrioritySr'!$B$5:$AT$779,AH$1,FALSE))))</f>
        <v>Unchanged</v>
      </c>
      <c r="AI100" s="348">
        <f>IF(IF($AD100="","",IF(VLOOKUP($AD100,'RouteDetail&amp;ReductionPrioritySr'!$B$5:$AT$779,AI$1,FALSE)="","",VLOOKUP($AD100,'RouteDetail&amp;ReductionPrioritySr'!$B$5:$AT$779,AI$1,FALSE)))=0,"",IF($AD100="","",IF(VLOOKUP($AD100,'RouteDetail&amp;ReductionPrioritySr'!$B$5:$AT$779,AI$1,FALSE)="","",VLOOKUP($AD100,'RouteDetail&amp;ReductionPrioritySr'!$B$5:$AT$779,AI$1,FALSE))))</f>
        <v>30</v>
      </c>
      <c r="AJ100" s="53">
        <f>IF(IF($AD100="","",IF(VLOOKUP($AD100,'RouteDetail&amp;ReductionPrioritySr'!$B$5:$AT$779,AJ$1,FALSE)="","",VLOOKUP($AD100,'RouteDetail&amp;ReductionPrioritySr'!$B$5:$AT$779,AJ$1,FALSE)))=0,"",IF($AD100="","",IF(VLOOKUP($AD100,'RouteDetail&amp;ReductionPrioritySr'!$B$5:$AT$779,AJ$1,FALSE)="","",VLOOKUP($AD100,'RouteDetail&amp;ReductionPrioritySr'!$B$5:$AT$779,AJ$1,FALSE))))</f>
        <v>30</v>
      </c>
      <c r="AK100" s="53">
        <f>IF(IF($AD100="","",IF(VLOOKUP($AD100,'RouteDetail&amp;ReductionPrioritySr'!$B$5:$AT$779,AK$1,FALSE)="","",VLOOKUP($AD100,'RouteDetail&amp;ReductionPrioritySr'!$B$5:$AT$779,AK$1,FALSE)))=0,"",IF($AD100="","",IF(VLOOKUP($AD100,'RouteDetail&amp;ReductionPrioritySr'!$B$5:$AT$779,AK$1,FALSE)="","",VLOOKUP($AD100,'RouteDetail&amp;ReductionPrioritySr'!$B$5:$AT$779,AK$1,FALSE))))</f>
        <v>60</v>
      </c>
      <c r="AL100" s="53">
        <f>IF(IF($AD100="","",IF(VLOOKUP($AD100,'RouteDetail&amp;ReductionPrioritySr'!$B$5:$AT$779,AL$1,FALSE)="","",VLOOKUP($AD100,'RouteDetail&amp;ReductionPrioritySr'!$B$5:$AT$779,AL$1,FALSE)))=0,"",IF($AD100="","",IF(VLOOKUP($AD100,'RouteDetail&amp;ReductionPrioritySr'!$B$5:$AT$779,AL$1,FALSE)="","",VLOOKUP($AD100,'RouteDetail&amp;ReductionPrioritySr'!$B$5:$AT$779,AL$1,FALSE))))</f>
        <v>30</v>
      </c>
      <c r="AM100" s="53">
        <f>IF(IF($AD100="","",IF(VLOOKUP($AD100,'RouteDetail&amp;ReductionPrioritySr'!$B$5:$AT$779,AM$1,FALSE)="","",VLOOKUP($AD100,'RouteDetail&amp;ReductionPrioritySr'!$B$5:$AT$779,AM$1,FALSE)))=0,"",IF($AD100="","",IF(VLOOKUP($AD100,'RouteDetail&amp;ReductionPrioritySr'!$B$5:$AT$779,AM$1,FALSE)="","",VLOOKUP($AD100,'RouteDetail&amp;ReductionPrioritySr'!$B$5:$AT$779,AM$1,FALSE))))</f>
        <v>60</v>
      </c>
      <c r="AN100" s="71" t="str">
        <f>IF(IF($AD100="","",IF(VLOOKUP($AD100,'RouteDetail&amp;ReductionPrioritySr'!$B$5:$AT$779,AN$1,FALSE)="","",VLOOKUP($AD100,'RouteDetail&amp;ReductionPrioritySr'!$B$5:$AT$779,AN$1,FALSE)))=0,"",IF($AD100="","",IF(VLOOKUP($AD100,'RouteDetail&amp;ReductionPrioritySr'!$B$5:$AT$779,AN$1,FALSE)="","",VLOOKUP($AD100,'RouteDetail&amp;ReductionPrioritySr'!$B$5:$AT$779,AN$1,FALSE))))</f>
        <v>Before 11:00 PM</v>
      </c>
      <c r="AO100" s="400" t="str">
        <f>IF(IF($AD100="","",IF(VLOOKUP($AD100,'RouteDetail&amp;ReductionPrioritySr'!$B$5:$AT$779,AO$1,FALSE)="","",VLOOKUP($AD100,'RouteDetail&amp;ReductionPrioritySr'!$B$5:$AT$779,AO$1,FALSE)))=0,"",IF($AD100="","",IF(VLOOKUP($AD100,'RouteDetail&amp;ReductionPrioritySr'!$B$5:$AT$779,AO$1,FALSE)="","",VLOOKUP($AD100,'RouteDetail&amp;ReductionPrioritySr'!$B$5:$AT$779,AO$1,FALSE))))</f>
        <v/>
      </c>
    </row>
    <row r="101" spans="1:41" ht="15" customHeight="1" x14ac:dyDescent="0.25">
      <c r="A101">
        <v>92</v>
      </c>
      <c r="B101" s="110">
        <f>IF(HLOOKUP($C$3,'Corridor by Jurisdiction'!$A$1:$AP$113,A101,FALSE)="","",HLOOKUP($C$3,'Corridor by Jurisdiction'!$A$1:$AP$113,A101,FALSE))</f>
        <v>91</v>
      </c>
      <c r="C101" s="56" t="str">
        <f>IF($B101="","",IF(VLOOKUP($B101,CorridorSummarySource!$C$3:$Y$260,Corridor_Summary!C$1,FALSE)="","",VLOOKUP($B101,CorridorSummarySource!$C$3:$Y$260,Corridor_Summary!C$1,FALSE)))</f>
        <v>S Vashon</v>
      </c>
      <c r="D101" s="53" t="str">
        <f>IF($B101="","",IF(VLOOKUP($B101,CorridorSummarySource!$C$3:$Y$260,Corridor_Summary!D$1,FALSE)="","",VLOOKUP($B101,CorridorSummarySource!$C$3:$Y$260,Corridor_Summary!D$1,FALSE)))</f>
        <v>N Vashon</v>
      </c>
      <c r="E101" s="53" t="str">
        <f>IF($B101="","",IF(VLOOKUP($B101,CorridorSummarySource!$C$3:$Y$260,Corridor_Summary!E$1,FALSE)="","",VLOOKUP($B101,CorridorSummarySource!$C$3:$Y$260,Corridor_Summary!E$1,FALSE)))</f>
        <v>Valley Center</v>
      </c>
      <c r="F101" s="367">
        <f>IF($B101="","",IF(VLOOKUP($B101,CorridorSummarySource!$C$3:$Y$260,Corridor_Summary!F$1,FALSE)="","",VLOOKUP($B101,CorridorSummarySource!$C$3:$Y$260,Corridor_Summary!F$1,FALSE)))</f>
        <v>118</v>
      </c>
      <c r="G101" s="367">
        <f>IF($B101="","",IF(VLOOKUP($B101,CorridorSummarySource!$C$3:$Y$260,Corridor_Summary!G$1,FALSE)="","",VLOOKUP($B101,CorridorSummarySource!$C$3:$Y$260,Corridor_Summary!G$1,FALSE)))</f>
        <v>0</v>
      </c>
      <c r="H101" s="367">
        <f>IF($B101="","",IF(VLOOKUP($B101,CorridorSummarySource!$C$3:$Y$260,Corridor_Summary!H$1,FALSE)="","",VLOOKUP($B101,CorridorSummarySource!$C$3:$Y$260,Corridor_Summary!H$1,FALSE)))</f>
        <v>5</v>
      </c>
      <c r="I101" s="367">
        <f>IF($B101="","",IF(VLOOKUP($B101,CorridorSummarySource!$C$3:$Y$260,Corridor_Summary!I$1,FALSE)="","",VLOOKUP($B101,CorridorSummarySource!$C$3:$Y$260,Corridor_Summary!I$1,FALSE)))</f>
        <v>0</v>
      </c>
      <c r="J101" s="367">
        <f>IF($B101="","",IF(VLOOKUP($B101,CorridorSummarySource!$C$3:$Y$260,Corridor_Summary!J$1,FALSE)="","",VLOOKUP($B101,CorridorSummarySource!$C$3:$Y$260,Corridor_Summary!J$1,FALSE)))</f>
        <v>0</v>
      </c>
      <c r="K101" s="112" t="str">
        <f>IF($B101="","",IF(VLOOKUP($B101,CorridorSummarySource!$C$3:$Y$260,Corridor_Summary!K$1,FALSE)="","",VLOOKUP($B101,CorridorSummarySource!$C$3:$Y$260,Corridor_Summary!K$1,FALSE)))</f>
        <v/>
      </c>
      <c r="L101" t="str">
        <f>IF($B101="","",IF(VLOOKUP($B101,CorridorSummarySource!$C$3:$Y$260,Corridor_Summary!L$1,FALSE)="","",VLOOKUP($B101,CorridorSummarySource!$C$3:$Y$260,Corridor_Summary!L$1,FALSE)))</f>
        <v/>
      </c>
      <c r="M101" s="110">
        <f>IF($B101="","",IF(VLOOKUP($B101,CorridorSummarySource!$C$3:$Y$260,Corridor_Summary!M$1,FALSE)="","",VLOOKUP($B101,CorridorSummarySource!$C$3:$Y$260,Corridor_Summary!M$1,FALSE)))</f>
        <v>60</v>
      </c>
      <c r="N101" s="367">
        <f>IF($B101="","",IF(VLOOKUP($B101,CorridorSummarySource!$C$3:$Y$260,Corridor_Summary!N$1,FALSE)="","",VLOOKUP($B101,CorridorSummarySource!$C$3:$Y$260,Corridor_Summary!N$1,FALSE)))</f>
        <v>60</v>
      </c>
      <c r="O101" s="112">
        <f>IF($B101="","",IF(VLOOKUP($B101,CorridorSummarySource!$C$3:$Y$260,Corridor_Summary!O$1,FALSE)="","",VLOOKUP($B101,CorridorSummarySource!$C$3:$Y$260,Corridor_Summary!O$1,FALSE)))</f>
        <v>0</v>
      </c>
      <c r="P101" s="21" t="str">
        <f>IF($B101="","",IF(VLOOKUP($B101,CorridorSummarySource!$C$3:$Y$260,Corridor_Summary!P$1,FALSE)="","",VLOOKUP($B101,CorridorSummarySource!$C$3:$Y$260,Corridor_Summary!P$1,FALSE)))</f>
        <v/>
      </c>
      <c r="Q101" s="110">
        <f>IF($B101="","",IF(VLOOKUP($B101,CorridorSummarySource!$C$3:$Y$260,Corridor_Summary!Q$1,FALSE)="","",VLOOKUP($B101,CorridorSummarySource!$C$3:$Y$260,Corridor_Summary!Q$1,FALSE)))</f>
        <v>0</v>
      </c>
      <c r="R101" s="367">
        <f>IF($B101="","",IF(VLOOKUP($B101,CorridorSummarySource!$C$3:$Y$260,Corridor_Summary!R$1,FALSE)="","",VLOOKUP($B101,CorridorSummarySource!$C$3:$Y$260,Corridor_Summary!R$1,FALSE)))</f>
        <v>0</v>
      </c>
      <c r="S101" s="112">
        <f>IF($B101="","",IF(VLOOKUP($B101,CorridorSummarySource!$C$3:$Y$260,Corridor_Summary!S$1,FALSE)="","",VLOOKUP($B101,CorridorSummarySource!$C$3:$Y$260,Corridor_Summary!S$1,FALSE)))</f>
        <v>0</v>
      </c>
      <c r="T101" s="21" t="str">
        <f>IF($B101="","",IF(VLOOKUP($B101,CorridorSummarySource!$C$3:$Y$260,Corridor_Summary!T$1,FALSE)="","",VLOOKUP($B101,CorridorSummarySource!$C$3:$Y$260,Corridor_Summary!T$1,FALSE)))</f>
        <v/>
      </c>
      <c r="U101" s="125">
        <f>IF($B101="","",IF(VLOOKUP($B101,CorridorSummarySource!$C$3:$Y$260,Corridor_Summary!U$1,FALSE)="","",VLOOKUP($B101,CorridorSummarySource!$C$3:$Y$260,Corridor_Summary!U$1,FALSE)))</f>
        <v>60</v>
      </c>
      <c r="V101" s="126">
        <f>IF($B101="","",IF(VLOOKUP($B101,CorridorSummarySource!$C$3:$Y$260,Corridor_Summary!V$1,FALSE)="","",VLOOKUP($B101,CorridorSummarySource!$C$3:$Y$260,Corridor_Summary!V$1,FALSE)))</f>
        <v>60</v>
      </c>
      <c r="W101" s="126">
        <f>IF($B101="","",IF(VLOOKUP($B101,CorridorSummarySource!$C$3:$Y$260,Corridor_Summary!W$1,FALSE)="","",VLOOKUP($B101,CorridorSummarySource!$C$3:$Y$260,Corridor_Summary!W$1,FALSE)))</f>
        <v>0</v>
      </c>
      <c r="X101" s="112" t="str">
        <f>IF($B101="","",IF(VLOOKUP($B101,CorridorSummarySource!$C$3:$Y$260,Corridor_Summary!X$1,FALSE)="","",VLOOKUP($B101,CorridorSummarySource!$C$3:$Y$260,Corridor_Summary!X$1,FALSE)))</f>
        <v>Hourly</v>
      </c>
      <c r="Z101">
        <f>IF(B101="","",VLOOKUP($B101,'Corridors Over-Under'!$A$3:$D$115,Z$1,FALSE))</f>
        <v>0</v>
      </c>
      <c r="AA101">
        <f>IF(C101="","",VLOOKUP($B101,'Corridors Over-Under'!$A$3:$D$115,AA$1,FALSE))</f>
        <v>0</v>
      </c>
      <c r="AB101">
        <f>IF(D101="","",VLOOKUP($B101,'Corridors Over-Under'!$A$3:$D$115,AB$1,FALSE))</f>
        <v>0</v>
      </c>
      <c r="AD101" s="172">
        <f>IF(F101="","",VLOOKUP(F101,'Corridor_MajorRoute&amp;RouteLookup'!$A$2:$B$113,2,FALSE))</f>
        <v>118</v>
      </c>
      <c r="AE101" s="348" t="str">
        <f>IF(IF($AD101="","",IF(VLOOKUP($AD101,'RouteDetail&amp;ReductionPrioritySr'!$B$5:$AT$779,AE$1,FALSE)="","",VLOOKUP($AD101,'RouteDetail&amp;ReductionPrioritySr'!$B$5:$AT$779,AE$1,FALSE)))=0,"",IF($AD101="","",IF(VLOOKUP($AD101,'RouteDetail&amp;ReductionPrioritySr'!$B$5:$AT$779,AE$1,FALSE)="","",VLOOKUP($AD101,'RouteDetail&amp;ReductionPrioritySr'!$B$5:$AT$779,AE$1,FALSE))))</f>
        <v>Revised</v>
      </c>
      <c r="AF101" s="53" t="str">
        <f>IF(IF($AD101="","",IF(VLOOKUP($AD101,'RouteDetail&amp;ReductionPrioritySr'!$B$5:$AT$779,AF$1,FALSE)="","",VLOOKUP($AD101,'RouteDetail&amp;ReductionPrioritySr'!$B$5:$AT$779,AF$1,FALSE)))=0,"",IF($AD101="","",IF(VLOOKUP($AD101,'RouteDetail&amp;ReductionPrioritySr'!$B$5:$AT$779,AF$1,FALSE)="","",VLOOKUP($AD101,'RouteDetail&amp;ReductionPrioritySr'!$B$5:$AT$779,AF$1,FALSE))))</f>
        <v>Lowest performing</v>
      </c>
      <c r="AG101" s="358">
        <f>IF(IF($AD101="","",IF(VLOOKUP($AD101,'RouteDetail&amp;ReductionPrioritySr'!$B$5:$AT$779,AG$1,FALSE)="","",VLOOKUP($AD101,'RouteDetail&amp;ReductionPrioritySr'!$B$5:$AT$779,AG$1,FALSE)))=0,"",IF($AD101="","",IF(VLOOKUP($AD101,'RouteDetail&amp;ReductionPrioritySr'!$B$5:$AT$779,AG$1,FALSE)="","",VLOOKUP($AD101,'RouteDetail&amp;ReductionPrioritySr'!$B$5:$AT$779,AG$1,FALSE))))</f>
        <v>42248</v>
      </c>
      <c r="AH101" s="400" t="str">
        <f>IF(IF($AD101="","",IF(VLOOKUP($AD101,'RouteDetail&amp;ReductionPrioritySr'!$B$5:$AT$779,AH$1,FALSE)="","",VLOOKUP($AD101,'RouteDetail&amp;ReductionPrioritySr'!$B$5:$AT$779,AH$1,FALSE)))=0,"",IF($AD101="","",IF(VLOOKUP($AD101,'RouteDetail&amp;ReductionPrioritySr'!$B$5:$AT$779,AH$1,FALSE)="","",VLOOKUP($AD101,'RouteDetail&amp;ReductionPrioritySr'!$B$5:$AT$779,AH$1,FALSE))))</f>
        <v>Operate trips less frequently during the day. Begin service later in the morning and end service earlier in the evening.</v>
      </c>
      <c r="AI101" s="348">
        <f>IF(IF($AD101="","",IF(VLOOKUP($AD101,'RouteDetail&amp;ReductionPrioritySr'!$B$5:$AT$779,AI$1,FALSE)="","",VLOOKUP($AD101,'RouteDetail&amp;ReductionPrioritySr'!$B$5:$AT$779,AI$1,FALSE)))=0,"",IF($AD101="","",IF(VLOOKUP($AD101,'RouteDetail&amp;ReductionPrioritySr'!$B$5:$AT$779,AI$1,FALSE)="","",VLOOKUP($AD101,'RouteDetail&amp;ReductionPrioritySr'!$B$5:$AT$779,AI$1,FALSE))))</f>
        <v>60</v>
      </c>
      <c r="AJ101" s="53">
        <f>IF(IF($AD101="","",IF(VLOOKUP($AD101,'RouteDetail&amp;ReductionPrioritySr'!$B$5:$AT$779,AJ$1,FALSE)="","",VLOOKUP($AD101,'RouteDetail&amp;ReductionPrioritySr'!$B$5:$AT$779,AJ$1,FALSE)))=0,"",IF($AD101="","",IF(VLOOKUP($AD101,'RouteDetail&amp;ReductionPrioritySr'!$B$5:$AT$779,AJ$1,FALSE)="","",VLOOKUP($AD101,'RouteDetail&amp;ReductionPrioritySr'!$B$5:$AT$779,AJ$1,FALSE))))</f>
        <v>120</v>
      </c>
      <c r="AK101" s="53">
        <f>IF(IF($AD101="","",IF(VLOOKUP($AD101,'RouteDetail&amp;ReductionPrioritySr'!$B$5:$AT$779,AK$1,FALSE)="","",VLOOKUP($AD101,'RouteDetail&amp;ReductionPrioritySr'!$B$5:$AT$779,AK$1,FALSE)))=0,"",IF($AD101="","",IF(VLOOKUP($AD101,'RouteDetail&amp;ReductionPrioritySr'!$B$5:$AT$779,AK$1,FALSE)="","",VLOOKUP($AD101,'RouteDetail&amp;ReductionPrioritySr'!$B$5:$AT$779,AK$1,FALSE))))</f>
        <v>120</v>
      </c>
      <c r="AL101" s="53">
        <f>IF(IF($AD101="","",IF(VLOOKUP($AD101,'RouteDetail&amp;ReductionPrioritySr'!$B$5:$AT$779,AL$1,FALSE)="","",VLOOKUP($AD101,'RouteDetail&amp;ReductionPrioritySr'!$B$5:$AT$779,AL$1,FALSE)))=0,"",IF($AD101="","",IF(VLOOKUP($AD101,'RouteDetail&amp;ReductionPrioritySr'!$B$5:$AT$779,AL$1,FALSE)="","",VLOOKUP($AD101,'RouteDetail&amp;ReductionPrioritySr'!$B$5:$AT$779,AL$1,FALSE))))</f>
        <v>120</v>
      </c>
      <c r="AM101" s="53" t="str">
        <f>IF(IF($AD101="","",IF(VLOOKUP($AD101,'RouteDetail&amp;ReductionPrioritySr'!$B$5:$AT$779,AM$1,FALSE)="","",VLOOKUP($AD101,'RouteDetail&amp;ReductionPrioritySr'!$B$5:$AT$779,AM$1,FALSE)))=0,"",IF($AD101="","",IF(VLOOKUP($AD101,'RouteDetail&amp;ReductionPrioritySr'!$B$5:$AT$779,AM$1,FALSE)="","",VLOOKUP($AD101,'RouteDetail&amp;ReductionPrioritySr'!$B$5:$AT$779,AM$1,FALSE))))</f>
        <v/>
      </c>
      <c r="AN101" s="71" t="str">
        <f>IF(IF($AD101="","",IF(VLOOKUP($AD101,'RouteDetail&amp;ReductionPrioritySr'!$B$5:$AT$779,AN$1,FALSE)="","",VLOOKUP($AD101,'RouteDetail&amp;ReductionPrioritySr'!$B$5:$AT$779,AN$1,FALSE)))=0,"",IF($AD101="","",IF(VLOOKUP($AD101,'RouteDetail&amp;ReductionPrioritySr'!$B$5:$AT$779,AN$1,FALSE)="","",VLOOKUP($AD101,'RouteDetail&amp;ReductionPrioritySr'!$B$5:$AT$779,AN$1,FALSE))))</f>
        <v>Before 9:00 PM</v>
      </c>
      <c r="AO101" s="400" t="str">
        <f>IF(IF($AD101="","",IF(VLOOKUP($AD101,'RouteDetail&amp;ReductionPrioritySr'!$B$5:$AT$779,AO$1,FALSE)="","",VLOOKUP($AD101,'RouteDetail&amp;ReductionPrioritySr'!$B$5:$AT$779,AO$1,FALSE)))=0,"",IF($AD101="","",IF(VLOOKUP($AD101,'RouteDetail&amp;ReductionPrioritySr'!$B$5:$AT$779,AO$1,FALSE)="","",VLOOKUP($AD101,'RouteDetail&amp;ReductionPrioritySr'!$B$5:$AT$779,AO$1,FALSE))))</f>
        <v/>
      </c>
    </row>
    <row r="102" spans="1:41" ht="15" customHeight="1" x14ac:dyDescent="0.25">
      <c r="A102">
        <v>93</v>
      </c>
      <c r="B102" s="110">
        <f>IF(HLOOKUP($C$3,'Corridor by Jurisdiction'!$A$1:$AP$113,A102,FALSE)="","",HLOOKUP($C$3,'Corridor by Jurisdiction'!$A$1:$AP$113,A102,FALSE))</f>
        <v>92</v>
      </c>
      <c r="C102" s="56" t="str">
        <f>IF($B102="","",IF(VLOOKUP($B102,CorridorSummarySource!$C$3:$Y$260,Corridor_Summary!C$1,FALSE)="","",VLOOKUP($B102,CorridorSummarySource!$C$3:$Y$260,Corridor_Summary!C$1,FALSE)))</f>
        <v>Sand Point</v>
      </c>
      <c r="D102" s="53" t="str">
        <f>IF($B102="","",IF(VLOOKUP($B102,CorridorSummarySource!$C$3:$Y$260,Corridor_Summary!D$1,FALSE)="","",VLOOKUP($B102,CorridorSummarySource!$C$3:$Y$260,Corridor_Summary!D$1,FALSE)))</f>
        <v>U. District</v>
      </c>
      <c r="E102" s="53" t="str">
        <f>IF($B102="","",IF(VLOOKUP($B102,CorridorSummarySource!$C$3:$Y$260,Corridor_Summary!E$1,FALSE)="","",VLOOKUP($B102,CorridorSummarySource!$C$3:$Y$260,Corridor_Summary!E$1,FALSE)))</f>
        <v>NE 55th St</v>
      </c>
      <c r="F102" s="367">
        <f>IF($B102="","",IF(VLOOKUP($B102,CorridorSummarySource!$C$3:$Y$260,Corridor_Summary!F$1,FALSE)="","",VLOOKUP($B102,CorridorSummarySource!$C$3:$Y$260,Corridor_Summary!F$1,FALSE)))</f>
        <v>30</v>
      </c>
      <c r="G102" s="367">
        <f>IF($B102="","",IF(VLOOKUP($B102,CorridorSummarySource!$C$3:$Y$260,Corridor_Summary!G$1,FALSE)="","",VLOOKUP($B102,CorridorSummarySource!$C$3:$Y$260,Corridor_Summary!G$1,FALSE)))</f>
        <v>16</v>
      </c>
      <c r="H102" s="367">
        <f>IF($B102="","",IF(VLOOKUP($B102,CorridorSummarySource!$C$3:$Y$260,Corridor_Summary!H$1,FALSE)="","",VLOOKUP($B102,CorridorSummarySource!$C$3:$Y$260,Corridor_Summary!H$1,FALSE)))</f>
        <v>5</v>
      </c>
      <c r="I102" s="367">
        <f>IF($B102="","",IF(VLOOKUP($B102,CorridorSummarySource!$C$3:$Y$260,Corridor_Summary!I$1,FALSE)="","",VLOOKUP($B102,CorridorSummarySource!$C$3:$Y$260,Corridor_Summary!I$1,FALSE)))</f>
        <v>0</v>
      </c>
      <c r="J102" s="367">
        <f>IF($B102="","",IF(VLOOKUP($B102,CorridorSummarySource!$C$3:$Y$260,Corridor_Summary!J$1,FALSE)="","",VLOOKUP($B102,CorridorSummarySource!$C$3:$Y$260,Corridor_Summary!J$1,FALSE)))</f>
        <v>21</v>
      </c>
      <c r="K102" s="112" t="str">
        <f>IF($B102="","",IF(VLOOKUP($B102,CorridorSummarySource!$C$3:$Y$260,Corridor_Summary!K$1,FALSE)="","",VLOOKUP($B102,CorridorSummarySource!$C$3:$Y$260,Corridor_Summary!K$1,FALSE)))</f>
        <v/>
      </c>
      <c r="L102" t="str">
        <f>IF($B102="","",IF(VLOOKUP($B102,CorridorSummarySource!$C$3:$Y$260,Corridor_Summary!L$1,FALSE)="","",VLOOKUP($B102,CorridorSummarySource!$C$3:$Y$260,Corridor_Summary!L$1,FALSE)))</f>
        <v/>
      </c>
      <c r="M102" s="110">
        <f>IF($B102="","",IF(VLOOKUP($B102,CorridorSummarySource!$C$3:$Y$260,Corridor_Summary!M$1,FALSE)="","",VLOOKUP($B102,CorridorSummarySource!$C$3:$Y$260,Corridor_Summary!M$1,FALSE)))</f>
        <v>15</v>
      </c>
      <c r="N102" s="367">
        <f>IF($B102="","",IF(VLOOKUP($B102,CorridorSummarySource!$C$3:$Y$260,Corridor_Summary!N$1,FALSE)="","",VLOOKUP($B102,CorridorSummarySource!$C$3:$Y$260,Corridor_Summary!N$1,FALSE)))</f>
        <v>30</v>
      </c>
      <c r="O102" s="112">
        <f>IF($B102="","",IF(VLOOKUP($B102,CorridorSummarySource!$C$3:$Y$260,Corridor_Summary!O$1,FALSE)="","",VLOOKUP($B102,CorridorSummarySource!$C$3:$Y$260,Corridor_Summary!O$1,FALSE)))</f>
        <v>30</v>
      </c>
      <c r="P102" s="21" t="str">
        <f>IF($B102="","",IF(VLOOKUP($B102,CorridorSummarySource!$C$3:$Y$260,Corridor_Summary!P$1,FALSE)="","",VLOOKUP($B102,CorridorSummarySource!$C$3:$Y$260,Corridor_Summary!P$1,FALSE)))</f>
        <v/>
      </c>
      <c r="Q102" s="110">
        <f>IF($B102="","",IF(VLOOKUP($B102,CorridorSummarySource!$C$3:$Y$260,Corridor_Summary!Q$1,FALSE)="","",VLOOKUP($B102,CorridorSummarySource!$C$3:$Y$260,Corridor_Summary!Q$1,FALSE)))</f>
        <v>0</v>
      </c>
      <c r="R102" s="367">
        <f>IF($B102="","",IF(VLOOKUP($B102,CorridorSummarySource!$C$3:$Y$260,Corridor_Summary!R$1,FALSE)="","",VLOOKUP($B102,CorridorSummarySource!$C$3:$Y$260,Corridor_Summary!R$1,FALSE)))</f>
        <v>0</v>
      </c>
      <c r="S102" s="112">
        <f>IF($B102="","",IF(VLOOKUP($B102,CorridorSummarySource!$C$3:$Y$260,Corridor_Summary!S$1,FALSE)="","",VLOOKUP($B102,CorridorSummarySource!$C$3:$Y$260,Corridor_Summary!S$1,FALSE)))</f>
        <v>0</v>
      </c>
      <c r="T102" s="21" t="str">
        <f>IF($B102="","",IF(VLOOKUP($B102,CorridorSummarySource!$C$3:$Y$260,Corridor_Summary!T$1,FALSE)="","",VLOOKUP($B102,CorridorSummarySource!$C$3:$Y$260,Corridor_Summary!T$1,FALSE)))</f>
        <v/>
      </c>
      <c r="U102" s="125">
        <f>IF($B102="","",IF(VLOOKUP($B102,CorridorSummarySource!$C$3:$Y$260,Corridor_Summary!U$1,FALSE)="","",VLOOKUP($B102,CorridorSummarySource!$C$3:$Y$260,Corridor_Summary!U$1,FALSE)))</f>
        <v>15</v>
      </c>
      <c r="V102" s="126">
        <f>IF($B102="","",IF(VLOOKUP($B102,CorridorSummarySource!$C$3:$Y$260,Corridor_Summary!V$1,FALSE)="","",VLOOKUP($B102,CorridorSummarySource!$C$3:$Y$260,Corridor_Summary!V$1,FALSE)))</f>
        <v>30</v>
      </c>
      <c r="W102" s="126">
        <f>IF($B102="","",IF(VLOOKUP($B102,CorridorSummarySource!$C$3:$Y$260,Corridor_Summary!W$1,FALSE)="","",VLOOKUP($B102,CorridorSummarySource!$C$3:$Y$260,Corridor_Summary!W$1,FALSE)))</f>
        <v>30</v>
      </c>
      <c r="X102" s="112" t="str">
        <f>IF($B102="","",IF(VLOOKUP($B102,CorridorSummarySource!$C$3:$Y$260,Corridor_Summary!X$1,FALSE)="","",VLOOKUP($B102,CorridorSummarySource!$C$3:$Y$260,Corridor_Summary!X$1,FALSE)))</f>
        <v>Frequent</v>
      </c>
      <c r="Z102">
        <f>IF(B102="","",VLOOKUP($B102,'Corridors Over-Under'!$A$3:$D$115,Z$1,FALSE))</f>
        <v>-1</v>
      </c>
      <c r="AA102">
        <f>IF(C102="","",VLOOKUP($B102,'Corridors Over-Under'!$A$3:$D$115,AA$1,FALSE))</f>
        <v>0</v>
      </c>
      <c r="AB102">
        <f>IF(D102="","",VLOOKUP($B102,'Corridors Over-Under'!$A$3:$D$115,AB$1,FALSE))</f>
        <v>0</v>
      </c>
      <c r="AD102" s="172">
        <f>IF(F102="","",VLOOKUP(F102,'Corridor_MajorRoute&amp;RouteLookup'!$A$2:$B$113,2,FALSE))</f>
        <v>30</v>
      </c>
      <c r="AE102" s="348" t="str">
        <f>IF(IF($AD102="","",IF(VLOOKUP($AD102,'RouteDetail&amp;ReductionPrioritySr'!$B$5:$AT$779,AE$1,FALSE)="","",VLOOKUP($AD102,'RouteDetail&amp;ReductionPrioritySr'!$B$5:$AT$779,AE$1,FALSE)))=0,"",IF($AD102="","",IF(VLOOKUP($AD102,'RouteDetail&amp;ReductionPrioritySr'!$B$5:$AT$779,AE$1,FALSE)="","",VLOOKUP($AD102,'RouteDetail&amp;ReductionPrioritySr'!$B$5:$AT$779,AE$1,FALSE))))</f>
        <v>Deleted</v>
      </c>
      <c r="AF102" s="53" t="str">
        <f>IF(IF($AD102="","",IF(VLOOKUP($AD102,'RouteDetail&amp;ReductionPrioritySr'!$B$5:$AT$779,AF$1,FALSE)="","",VLOOKUP($AD102,'RouteDetail&amp;ReductionPrioritySr'!$B$5:$AT$779,AF$1,FALSE)))=0,"",IF($AD102="","",IF(VLOOKUP($AD102,'RouteDetail&amp;ReductionPrioritySr'!$B$5:$AT$779,AF$1,FALSE)="","",VLOOKUP($AD102,'RouteDetail&amp;ReductionPrioritySr'!$B$5:$AT$779,AF$1,FALSE))))</f>
        <v>Low performing</v>
      </c>
      <c r="AG102" s="358" t="str">
        <f>IF(IF($AD102="","",IF(VLOOKUP($AD102,'RouteDetail&amp;ReductionPrioritySr'!$B$5:$AT$779,AG$1,FALSE)="","",VLOOKUP($AD102,'RouteDetail&amp;ReductionPrioritySr'!$B$5:$AT$779,AG$1,FALSE)))=0,"",IF($AD102="","",IF(VLOOKUP($AD102,'RouteDetail&amp;ReductionPrioritySr'!$B$5:$AT$779,AG$1,FALSE)="","",VLOOKUP($AD102,'RouteDetail&amp;ReductionPrioritySr'!$B$5:$AT$779,AG$1,FALSE))))</f>
        <v>Sept. 2014/ June 2015</v>
      </c>
      <c r="AH102" s="400" t="str">
        <f>IF(IF($AD102="","",IF(VLOOKUP($AD102,'RouteDetail&amp;ReductionPrioritySr'!$B$5:$AT$779,AH$1,FALSE)="","",VLOOKUP($AD102,'RouteDetail&amp;ReductionPrioritySr'!$B$5:$AT$779,AH$1,FALSE)))=0,"",IF($AD102="","",IF(VLOOKUP($AD102,'RouteDetail&amp;ReductionPrioritySr'!$B$5:$AT$779,AH$1,FALSE)="","",VLOOKUP($AD102,'RouteDetail&amp;ReductionPrioritySr'!$B$5:$AT$779,AH$1,FALSE))))</f>
        <v>Delete</v>
      </c>
      <c r="AI102" s="348" t="str">
        <f>IF(IF($AD102="","",IF(VLOOKUP($AD102,'RouteDetail&amp;ReductionPrioritySr'!$B$5:$AT$779,AI$1,FALSE)="","",VLOOKUP($AD102,'RouteDetail&amp;ReductionPrioritySr'!$B$5:$AT$779,AI$1,FALSE)))=0,"",IF($AD102="","",IF(VLOOKUP($AD102,'RouteDetail&amp;ReductionPrioritySr'!$B$5:$AT$779,AI$1,FALSE)="","",VLOOKUP($AD102,'RouteDetail&amp;ReductionPrioritySr'!$B$5:$AT$779,AI$1,FALSE))))</f>
        <v/>
      </c>
      <c r="AJ102" s="53" t="str">
        <f>IF(IF($AD102="","",IF(VLOOKUP($AD102,'RouteDetail&amp;ReductionPrioritySr'!$B$5:$AT$779,AJ$1,FALSE)="","",VLOOKUP($AD102,'RouteDetail&amp;ReductionPrioritySr'!$B$5:$AT$779,AJ$1,FALSE)))=0,"",IF($AD102="","",IF(VLOOKUP($AD102,'RouteDetail&amp;ReductionPrioritySr'!$B$5:$AT$779,AJ$1,FALSE)="","",VLOOKUP($AD102,'RouteDetail&amp;ReductionPrioritySr'!$B$5:$AT$779,AJ$1,FALSE))))</f>
        <v/>
      </c>
      <c r="AK102" s="53" t="str">
        <f>IF(IF($AD102="","",IF(VLOOKUP($AD102,'RouteDetail&amp;ReductionPrioritySr'!$B$5:$AT$779,AK$1,FALSE)="","",VLOOKUP($AD102,'RouteDetail&amp;ReductionPrioritySr'!$B$5:$AT$779,AK$1,FALSE)))=0,"",IF($AD102="","",IF(VLOOKUP($AD102,'RouteDetail&amp;ReductionPrioritySr'!$B$5:$AT$779,AK$1,FALSE)="","",VLOOKUP($AD102,'RouteDetail&amp;ReductionPrioritySr'!$B$5:$AT$779,AK$1,FALSE))))</f>
        <v/>
      </c>
      <c r="AL102" s="53" t="str">
        <f>IF(IF($AD102="","",IF(VLOOKUP($AD102,'RouteDetail&amp;ReductionPrioritySr'!$B$5:$AT$779,AL$1,FALSE)="","",VLOOKUP($AD102,'RouteDetail&amp;ReductionPrioritySr'!$B$5:$AT$779,AL$1,FALSE)))=0,"",IF($AD102="","",IF(VLOOKUP($AD102,'RouteDetail&amp;ReductionPrioritySr'!$B$5:$AT$779,AL$1,FALSE)="","",VLOOKUP($AD102,'RouteDetail&amp;ReductionPrioritySr'!$B$5:$AT$779,AL$1,FALSE))))</f>
        <v/>
      </c>
      <c r="AM102" s="53" t="str">
        <f>IF(IF($AD102="","",IF(VLOOKUP($AD102,'RouteDetail&amp;ReductionPrioritySr'!$B$5:$AT$779,AM$1,FALSE)="","",VLOOKUP($AD102,'RouteDetail&amp;ReductionPrioritySr'!$B$5:$AT$779,AM$1,FALSE)))=0,"",IF($AD102="","",IF(VLOOKUP($AD102,'RouteDetail&amp;ReductionPrioritySr'!$B$5:$AT$779,AM$1,FALSE)="","",VLOOKUP($AD102,'RouteDetail&amp;ReductionPrioritySr'!$B$5:$AT$779,AM$1,FALSE))))</f>
        <v/>
      </c>
      <c r="AN102" s="71" t="str">
        <f>IF(IF($AD102="","",IF(VLOOKUP($AD102,'RouteDetail&amp;ReductionPrioritySr'!$B$5:$AT$779,AN$1,FALSE)="","",VLOOKUP($AD102,'RouteDetail&amp;ReductionPrioritySr'!$B$5:$AT$779,AN$1,FALSE)))=0,"",IF($AD102="","",IF(VLOOKUP($AD102,'RouteDetail&amp;ReductionPrioritySr'!$B$5:$AT$779,AN$1,FALSE)="","",VLOOKUP($AD102,'RouteDetail&amp;ReductionPrioritySr'!$B$5:$AT$779,AN$1,FALSE))))</f>
        <v/>
      </c>
      <c r="AO102" s="400" t="str">
        <f>IF(IF($AD102="","",IF(VLOOKUP($AD102,'RouteDetail&amp;ReductionPrioritySr'!$B$5:$AT$779,AO$1,FALSE)="","",VLOOKUP($AD102,'RouteDetail&amp;ReductionPrioritySr'!$B$5:$AT$779,AO$1,FALSE)))=0,"",IF($AD102="","",IF(VLOOKUP($AD102,'RouteDetail&amp;ReductionPrioritySr'!$B$5:$AT$779,AO$1,FALSE)="","",VLOOKUP($AD102,'RouteDetail&amp;ReductionPrioritySr'!$B$5:$AT$779,AO$1,FALSE))))</f>
        <v>During peak periods, use Route 74 Express (unchanged).
Along Sand Point Way NE, use Route 75 (unchanged).
Between 30th Avenue NE and 45th Avenue NE, use revised Route 65.
Between 20th Avenue NE and 30th Avenue NE, use revised Route 372 Express.
Between University Way NE and 20th Avenue NE, use Route 48 (unchanged) or revised Route 73.</v>
      </c>
    </row>
    <row r="103" spans="1:41" ht="15" customHeight="1" x14ac:dyDescent="0.25">
      <c r="A103">
        <v>94</v>
      </c>
      <c r="B103" s="110">
        <f>IF(HLOOKUP($C$3,'Corridor by Jurisdiction'!$A$1:$AP$113,A103,FALSE)="","",HLOOKUP($C$3,'Corridor by Jurisdiction'!$A$1:$AP$113,A103,FALSE))</f>
        <v>93</v>
      </c>
      <c r="C103" s="56" t="str">
        <f>IF($B103="","",IF(VLOOKUP($B103,CorridorSummarySource!$C$3:$Y$260,Corridor_Summary!C$1,FALSE)="","",VLOOKUP($B103,CorridorSummarySource!$C$3:$Y$260,Corridor_Summary!C$1,FALSE)))</f>
        <v>Shoreline</v>
      </c>
      <c r="D103" s="53" t="str">
        <f>IF($B103="","",IF(VLOOKUP($B103,CorridorSummarySource!$C$3:$Y$260,Corridor_Summary!D$1,FALSE)="","",VLOOKUP($B103,CorridorSummarySource!$C$3:$Y$260,Corridor_Summary!D$1,FALSE)))</f>
        <v>U. District</v>
      </c>
      <c r="E103" s="53" t="str">
        <f>IF($B103="","",IF(VLOOKUP($B103,CorridorSummarySource!$C$3:$Y$260,Corridor_Summary!E$1,FALSE)="","",VLOOKUP($B103,CorridorSummarySource!$C$3:$Y$260,Corridor_Summary!E$1,FALSE)))</f>
        <v>Jackson Park, 15th Av NE</v>
      </c>
      <c r="F103" s="367" t="str">
        <f>IF($B103="","",IF(VLOOKUP($B103,CorridorSummarySource!$C$3:$Y$260,Corridor_Summary!F$1,FALSE)="","",VLOOKUP($B103,CorridorSummarySource!$C$3:$Y$260,Corridor_Summary!F$1,FALSE)))</f>
        <v>373EX</v>
      </c>
      <c r="G103" s="367">
        <f>IF($B103="","",IF(VLOOKUP($B103,CorridorSummarySource!$C$3:$Y$260,Corridor_Summary!G$1,FALSE)="","",VLOOKUP($B103,CorridorSummarySource!$C$3:$Y$260,Corridor_Summary!G$1,FALSE)))</f>
        <v>10</v>
      </c>
      <c r="H103" s="367">
        <f>IF($B103="","",IF(VLOOKUP($B103,CorridorSummarySource!$C$3:$Y$260,Corridor_Summary!H$1,FALSE)="","",VLOOKUP($B103,CorridorSummarySource!$C$3:$Y$260,Corridor_Summary!H$1,FALSE)))</f>
        <v>5</v>
      </c>
      <c r="I103" s="367">
        <f>IF($B103="","",IF(VLOOKUP($B103,CorridorSummarySource!$C$3:$Y$260,Corridor_Summary!I$1,FALSE)="","",VLOOKUP($B103,CorridorSummarySource!$C$3:$Y$260,Corridor_Summary!I$1,FALSE)))</f>
        <v>0</v>
      </c>
      <c r="J103" s="367">
        <f>IF($B103="","",IF(VLOOKUP($B103,CorridorSummarySource!$C$3:$Y$260,Corridor_Summary!J$1,FALSE)="","",VLOOKUP($B103,CorridorSummarySource!$C$3:$Y$260,Corridor_Summary!J$1,FALSE)))</f>
        <v>15</v>
      </c>
      <c r="K103" s="112" t="str">
        <f>IF($B103="","",IF(VLOOKUP($B103,CorridorSummarySource!$C$3:$Y$260,Corridor_Summary!K$1,FALSE)="","",VLOOKUP($B103,CorridorSummarySource!$C$3:$Y$260,Corridor_Summary!K$1,FALSE)))</f>
        <v/>
      </c>
      <c r="L103" t="str">
        <f>IF($B103="","",IF(VLOOKUP($B103,CorridorSummarySource!$C$3:$Y$260,Corridor_Summary!L$1,FALSE)="","",VLOOKUP($B103,CorridorSummarySource!$C$3:$Y$260,Corridor_Summary!L$1,FALSE)))</f>
        <v/>
      </c>
      <c r="M103" s="110">
        <f>IF($B103="","",IF(VLOOKUP($B103,CorridorSummarySource!$C$3:$Y$260,Corridor_Summary!M$1,FALSE)="","",VLOOKUP($B103,CorridorSummarySource!$C$3:$Y$260,Corridor_Summary!M$1,FALSE)))</f>
        <v>30</v>
      </c>
      <c r="N103" s="367">
        <f>IF($B103="","",IF(VLOOKUP($B103,CorridorSummarySource!$C$3:$Y$260,Corridor_Summary!N$1,FALSE)="","",VLOOKUP($B103,CorridorSummarySource!$C$3:$Y$260,Corridor_Summary!N$1,FALSE)))</f>
        <v>30</v>
      </c>
      <c r="O103" s="112">
        <f>IF($B103="","",IF(VLOOKUP($B103,CorridorSummarySource!$C$3:$Y$260,Corridor_Summary!O$1,FALSE)="","",VLOOKUP($B103,CorridorSummarySource!$C$3:$Y$260,Corridor_Summary!O$1,FALSE)))</f>
        <v>0</v>
      </c>
      <c r="P103" s="21" t="str">
        <f>IF($B103="","",IF(VLOOKUP($B103,CorridorSummarySource!$C$3:$Y$260,Corridor_Summary!P$1,FALSE)="","",VLOOKUP($B103,CorridorSummarySource!$C$3:$Y$260,Corridor_Summary!P$1,FALSE)))</f>
        <v/>
      </c>
      <c r="Q103" s="110">
        <f>IF($B103="","",IF(VLOOKUP($B103,CorridorSummarySource!$C$3:$Y$260,Corridor_Summary!Q$1,FALSE)="","",VLOOKUP($B103,CorridorSummarySource!$C$3:$Y$260,Corridor_Summary!Q$1,FALSE)))</f>
        <v>1</v>
      </c>
      <c r="R103" s="367">
        <f>IF($B103="","",IF(VLOOKUP($B103,CorridorSummarySource!$C$3:$Y$260,Corridor_Summary!R$1,FALSE)="","",VLOOKUP($B103,CorridorSummarySource!$C$3:$Y$260,Corridor_Summary!R$1,FALSE)))</f>
        <v>0</v>
      </c>
      <c r="S103" s="112">
        <f>IF($B103="","",IF(VLOOKUP($B103,CorridorSummarySource!$C$3:$Y$260,Corridor_Summary!S$1,FALSE)="","",VLOOKUP($B103,CorridorSummarySource!$C$3:$Y$260,Corridor_Summary!S$1,FALSE)))</f>
        <v>0</v>
      </c>
      <c r="T103" s="21" t="str">
        <f>IF($B103="","",IF(VLOOKUP($B103,CorridorSummarySource!$C$3:$Y$260,Corridor_Summary!T$1,FALSE)="","",VLOOKUP($B103,CorridorSummarySource!$C$3:$Y$260,Corridor_Summary!T$1,FALSE)))</f>
        <v/>
      </c>
      <c r="U103" s="125">
        <f>IF($B103="","",IF(VLOOKUP($B103,CorridorSummarySource!$C$3:$Y$260,Corridor_Summary!U$1,FALSE)="","",VLOOKUP($B103,CorridorSummarySource!$C$3:$Y$260,Corridor_Summary!U$1,FALSE)))</f>
        <v>15</v>
      </c>
      <c r="V103" s="126">
        <f>IF($B103="","",IF(VLOOKUP($B103,CorridorSummarySource!$C$3:$Y$260,Corridor_Summary!V$1,FALSE)="","",VLOOKUP($B103,CorridorSummarySource!$C$3:$Y$260,Corridor_Summary!V$1,FALSE)))</f>
        <v>30</v>
      </c>
      <c r="W103" s="126">
        <f>IF($B103="","",IF(VLOOKUP($B103,CorridorSummarySource!$C$3:$Y$260,Corridor_Summary!W$1,FALSE)="","",VLOOKUP($B103,CorridorSummarySource!$C$3:$Y$260,Corridor_Summary!W$1,FALSE)))</f>
        <v>30</v>
      </c>
      <c r="X103" s="112" t="str">
        <f>IF($B103="","",IF(VLOOKUP($B103,CorridorSummarySource!$C$3:$Y$260,Corridor_Summary!X$1,FALSE)="","",VLOOKUP($B103,CorridorSummarySource!$C$3:$Y$260,Corridor_Summary!X$1,FALSE)))</f>
        <v>Frequent</v>
      </c>
      <c r="Z103">
        <f>IF(B103="","",VLOOKUP($B103,'Corridors Over-Under'!$A$3:$D$115,Z$1,FALSE))</f>
        <v>-1</v>
      </c>
      <c r="AA103">
        <f>IF(C103="","",VLOOKUP($B103,'Corridors Over-Under'!$A$3:$D$115,AA$1,FALSE))</f>
        <v>-3</v>
      </c>
      <c r="AB103">
        <f>IF(D103="","",VLOOKUP($B103,'Corridors Over-Under'!$A$3:$D$115,AB$1,FALSE))</f>
        <v>-3</v>
      </c>
      <c r="AD103" s="172" t="str">
        <f>IF(F103="","",VLOOKUP(F103,'Corridor_MajorRoute&amp;RouteLookup'!$A$2:$B$113,2,FALSE))</f>
        <v>373EX</v>
      </c>
      <c r="AE103" s="348" t="str">
        <f>IF(IF($AD103="","",IF(VLOOKUP($AD103,'RouteDetail&amp;ReductionPrioritySr'!$B$5:$AT$779,AE$1,FALSE)="","",VLOOKUP($AD103,'RouteDetail&amp;ReductionPrioritySr'!$B$5:$AT$779,AE$1,FALSE)))=0,"",IF($AD103="","",IF(VLOOKUP($AD103,'RouteDetail&amp;ReductionPrioritySr'!$B$5:$AT$779,AE$1,FALSE)="","",VLOOKUP($AD103,'RouteDetail&amp;ReductionPrioritySr'!$B$5:$AT$779,AE$1,FALSE))))</f>
        <v>Unchanged</v>
      </c>
      <c r="AF103" s="53" t="str">
        <f>IF(IF($AD103="","",IF(VLOOKUP($AD103,'RouteDetail&amp;ReductionPrioritySr'!$B$5:$AT$779,AF$1,FALSE)="","",VLOOKUP($AD103,'RouteDetail&amp;ReductionPrioritySr'!$B$5:$AT$779,AF$1,FALSE)))=0,"",IF($AD103="","",IF(VLOOKUP($AD103,'RouteDetail&amp;ReductionPrioritySr'!$B$5:$AT$779,AF$1,FALSE)="","",VLOOKUP($AD103,'RouteDetail&amp;ReductionPrioritySr'!$B$5:$AT$779,AF$1,FALSE))))</f>
        <v/>
      </c>
      <c r="AG103" s="358" t="str">
        <f>IF(IF($AD103="","",IF(VLOOKUP($AD103,'RouteDetail&amp;ReductionPrioritySr'!$B$5:$AT$779,AG$1,FALSE)="","",VLOOKUP($AD103,'RouteDetail&amp;ReductionPrioritySr'!$B$5:$AT$779,AG$1,FALSE)))=0,"",IF($AD103="","",IF(VLOOKUP($AD103,'RouteDetail&amp;ReductionPrioritySr'!$B$5:$AT$779,AG$1,FALSE)="","",VLOOKUP($AD103,'RouteDetail&amp;ReductionPrioritySr'!$B$5:$AT$779,AG$1,FALSE))))</f>
        <v>N/A</v>
      </c>
      <c r="AH103" s="400" t="str">
        <f>IF(IF($AD103="","",IF(VLOOKUP($AD103,'RouteDetail&amp;ReductionPrioritySr'!$B$5:$AT$779,AH$1,FALSE)="","",VLOOKUP($AD103,'RouteDetail&amp;ReductionPrioritySr'!$B$5:$AT$779,AH$1,FALSE)))=0,"",IF($AD103="","",IF(VLOOKUP($AD103,'RouteDetail&amp;ReductionPrioritySr'!$B$5:$AT$779,AH$1,FALSE)="","",VLOOKUP($AD103,'RouteDetail&amp;ReductionPrioritySr'!$B$5:$AT$779,AH$1,FALSE))))</f>
        <v>Unchanged</v>
      </c>
      <c r="AI103" s="348" t="str">
        <f>IF(IF($AD103="","",IF(VLOOKUP($AD103,'RouteDetail&amp;ReductionPrioritySr'!$B$5:$AT$779,AI$1,FALSE)="","",VLOOKUP($AD103,'RouteDetail&amp;ReductionPrioritySr'!$B$5:$AT$779,AI$1,FALSE)))=0,"",IF($AD103="","",IF(VLOOKUP($AD103,'RouteDetail&amp;ReductionPrioritySr'!$B$5:$AT$779,AI$1,FALSE)="","",VLOOKUP($AD103,'RouteDetail&amp;ReductionPrioritySr'!$B$5:$AT$779,AI$1,FALSE))))</f>
        <v/>
      </c>
      <c r="AJ103" s="53" t="str">
        <f>IF(IF($AD103="","",IF(VLOOKUP($AD103,'RouteDetail&amp;ReductionPrioritySr'!$B$5:$AT$779,AJ$1,FALSE)="","",VLOOKUP($AD103,'RouteDetail&amp;ReductionPrioritySr'!$B$5:$AT$779,AJ$1,FALSE)))=0,"",IF($AD103="","",IF(VLOOKUP($AD103,'RouteDetail&amp;ReductionPrioritySr'!$B$5:$AT$779,AJ$1,FALSE)="","",VLOOKUP($AD103,'RouteDetail&amp;ReductionPrioritySr'!$B$5:$AT$779,AJ$1,FALSE))))</f>
        <v/>
      </c>
      <c r="AK103" s="53" t="str">
        <f>IF(IF($AD103="","",IF(VLOOKUP($AD103,'RouteDetail&amp;ReductionPrioritySr'!$B$5:$AT$779,AK$1,FALSE)="","",VLOOKUP($AD103,'RouteDetail&amp;ReductionPrioritySr'!$B$5:$AT$779,AK$1,FALSE)))=0,"",IF($AD103="","",IF(VLOOKUP($AD103,'RouteDetail&amp;ReductionPrioritySr'!$B$5:$AT$779,AK$1,FALSE)="","",VLOOKUP($AD103,'RouteDetail&amp;ReductionPrioritySr'!$B$5:$AT$779,AK$1,FALSE))))</f>
        <v/>
      </c>
      <c r="AL103" s="53" t="str">
        <f>IF(IF($AD103="","",IF(VLOOKUP($AD103,'RouteDetail&amp;ReductionPrioritySr'!$B$5:$AT$779,AL$1,FALSE)="","",VLOOKUP($AD103,'RouteDetail&amp;ReductionPrioritySr'!$B$5:$AT$779,AL$1,FALSE)))=0,"",IF($AD103="","",IF(VLOOKUP($AD103,'RouteDetail&amp;ReductionPrioritySr'!$B$5:$AT$779,AL$1,FALSE)="","",VLOOKUP($AD103,'RouteDetail&amp;ReductionPrioritySr'!$B$5:$AT$779,AL$1,FALSE))))</f>
        <v/>
      </c>
      <c r="AM103" s="53" t="str">
        <f>IF(IF($AD103="","",IF(VLOOKUP($AD103,'RouteDetail&amp;ReductionPrioritySr'!$B$5:$AT$779,AM$1,FALSE)="","",VLOOKUP($AD103,'RouteDetail&amp;ReductionPrioritySr'!$B$5:$AT$779,AM$1,FALSE)))=0,"",IF($AD103="","",IF(VLOOKUP($AD103,'RouteDetail&amp;ReductionPrioritySr'!$B$5:$AT$779,AM$1,FALSE)="","",VLOOKUP($AD103,'RouteDetail&amp;ReductionPrioritySr'!$B$5:$AT$779,AM$1,FALSE))))</f>
        <v/>
      </c>
      <c r="AN103" s="71" t="str">
        <f>IF(IF($AD103="","",IF(VLOOKUP($AD103,'RouteDetail&amp;ReductionPrioritySr'!$B$5:$AT$779,AN$1,FALSE)="","",VLOOKUP($AD103,'RouteDetail&amp;ReductionPrioritySr'!$B$5:$AT$779,AN$1,FALSE)))=0,"",IF($AD103="","",IF(VLOOKUP($AD103,'RouteDetail&amp;ReductionPrioritySr'!$B$5:$AT$779,AN$1,FALSE)="","",VLOOKUP($AD103,'RouteDetail&amp;ReductionPrioritySr'!$B$5:$AT$779,AN$1,FALSE))))</f>
        <v/>
      </c>
      <c r="AO103" s="400" t="str">
        <f>IF(IF($AD103="","",IF(VLOOKUP($AD103,'RouteDetail&amp;ReductionPrioritySr'!$B$5:$AT$779,AO$1,FALSE)="","",VLOOKUP($AD103,'RouteDetail&amp;ReductionPrioritySr'!$B$5:$AT$779,AO$1,FALSE)))=0,"",IF($AD103="","",IF(VLOOKUP($AD103,'RouteDetail&amp;ReductionPrioritySr'!$B$5:$AT$779,AO$1,FALSE)="","",VLOOKUP($AD103,'RouteDetail&amp;ReductionPrioritySr'!$B$5:$AT$779,AO$1,FALSE))))</f>
        <v/>
      </c>
    </row>
    <row r="104" spans="1:41" x14ac:dyDescent="0.25">
      <c r="A104">
        <v>95</v>
      </c>
      <c r="B104" s="110">
        <f>IF(HLOOKUP($C$3,'Corridor by Jurisdiction'!$A$1:$AP$113,A104,FALSE)="","",HLOOKUP($C$3,'Corridor by Jurisdiction'!$A$1:$AP$113,A104,FALSE))</f>
        <v>94</v>
      </c>
      <c r="C104" s="56" t="str">
        <f>IF($B104="","",IF(VLOOKUP($B104,CorridorSummarySource!$C$3:$Y$260,Corridor_Summary!C$1,FALSE)="","",VLOOKUP($B104,CorridorSummarySource!$C$3:$Y$260,Corridor_Summary!C$1,FALSE)))</f>
        <v>Shoreline CC</v>
      </c>
      <c r="D104" s="53" t="str">
        <f>IF($B104="","",IF(VLOOKUP($B104,CorridorSummarySource!$C$3:$Y$260,Corridor_Summary!D$1,FALSE)="","",VLOOKUP($B104,CorridorSummarySource!$C$3:$Y$260,Corridor_Summary!D$1,FALSE)))</f>
        <v>Northgate</v>
      </c>
      <c r="E104" s="53" t="str">
        <f>IF($B104="","",IF(VLOOKUP($B104,CorridorSummarySource!$C$3:$Y$260,Corridor_Summary!E$1,FALSE)="","",VLOOKUP($B104,CorridorSummarySource!$C$3:$Y$260,Corridor_Summary!E$1,FALSE)))</f>
        <v>N 130th St, Meridian Av N</v>
      </c>
      <c r="F104" s="367">
        <f>IF($B104="","",IF(VLOOKUP($B104,CorridorSummarySource!$C$3:$Y$260,Corridor_Summary!F$1,FALSE)="","",VLOOKUP($B104,CorridorSummarySource!$C$3:$Y$260,Corridor_Summary!F$1,FALSE)))</f>
        <v>345</v>
      </c>
      <c r="G104" s="367">
        <f>IF($B104="","",IF(VLOOKUP($B104,CorridorSummarySource!$C$3:$Y$260,Corridor_Summary!G$1,FALSE)="","",VLOOKUP($B104,CorridorSummarySource!$C$3:$Y$260,Corridor_Summary!G$1,FALSE)))</f>
        <v>10</v>
      </c>
      <c r="H104" s="367">
        <f>IF($B104="","",IF(VLOOKUP($B104,CorridorSummarySource!$C$3:$Y$260,Corridor_Summary!H$1,FALSE)="","",VLOOKUP($B104,CorridorSummarySource!$C$3:$Y$260,Corridor_Summary!H$1,FALSE)))</f>
        <v>5</v>
      </c>
      <c r="I104" s="367">
        <f>IF($B104="","",IF(VLOOKUP($B104,CorridorSummarySource!$C$3:$Y$260,Corridor_Summary!I$1,FALSE)="","",VLOOKUP($B104,CorridorSummarySource!$C$3:$Y$260,Corridor_Summary!I$1,FALSE)))</f>
        <v>5</v>
      </c>
      <c r="J104" s="367">
        <f>IF($B104="","",IF(VLOOKUP($B104,CorridorSummarySource!$C$3:$Y$260,Corridor_Summary!J$1,FALSE)="","",VLOOKUP($B104,CorridorSummarySource!$C$3:$Y$260,Corridor_Summary!J$1,FALSE)))</f>
        <v>25</v>
      </c>
      <c r="K104" s="112" t="str">
        <f>IF($B104="","",IF(VLOOKUP($B104,CorridorSummarySource!$C$3:$Y$260,Corridor_Summary!K$1,FALSE)="","",VLOOKUP($B104,CorridorSummarySource!$C$3:$Y$260,Corridor_Summary!K$1,FALSE)))</f>
        <v/>
      </c>
      <c r="L104" t="str">
        <f>IF($B104="","",IF(VLOOKUP($B104,CorridorSummarySource!$C$3:$Y$260,Corridor_Summary!L$1,FALSE)="","",VLOOKUP($B104,CorridorSummarySource!$C$3:$Y$260,Corridor_Summary!L$1,FALSE)))</f>
        <v/>
      </c>
      <c r="M104" s="110">
        <f>IF($B104="","",IF(VLOOKUP($B104,CorridorSummarySource!$C$3:$Y$260,Corridor_Summary!M$1,FALSE)="","",VLOOKUP($B104,CorridorSummarySource!$C$3:$Y$260,Corridor_Summary!M$1,FALSE)))</f>
        <v>15</v>
      </c>
      <c r="N104" s="367">
        <f>IF($B104="","",IF(VLOOKUP($B104,CorridorSummarySource!$C$3:$Y$260,Corridor_Summary!N$1,FALSE)="","",VLOOKUP($B104,CorridorSummarySource!$C$3:$Y$260,Corridor_Summary!N$1,FALSE)))</f>
        <v>15</v>
      </c>
      <c r="O104" s="112">
        <f>IF($B104="","",IF(VLOOKUP($B104,CorridorSummarySource!$C$3:$Y$260,Corridor_Summary!O$1,FALSE)="","",VLOOKUP($B104,CorridorSummarySource!$C$3:$Y$260,Corridor_Summary!O$1,FALSE)))</f>
        <v>30</v>
      </c>
      <c r="P104" s="21" t="str">
        <f>IF($B104="","",IF(VLOOKUP($B104,CorridorSummarySource!$C$3:$Y$260,Corridor_Summary!P$1,FALSE)="","",VLOOKUP($B104,CorridorSummarySource!$C$3:$Y$260,Corridor_Summary!P$1,FALSE)))</f>
        <v/>
      </c>
      <c r="Q104" s="110">
        <f>IF($B104="","",IF(VLOOKUP($B104,CorridorSummarySource!$C$3:$Y$260,Corridor_Summary!Q$1,FALSE)="","",VLOOKUP($B104,CorridorSummarySource!$C$3:$Y$260,Corridor_Summary!Q$1,FALSE)))</f>
        <v>0</v>
      </c>
      <c r="R104" s="367">
        <f>IF($B104="","",IF(VLOOKUP($B104,CorridorSummarySource!$C$3:$Y$260,Corridor_Summary!R$1,FALSE)="","",VLOOKUP($B104,CorridorSummarySource!$C$3:$Y$260,Corridor_Summary!R$1,FALSE)))</f>
        <v>0</v>
      </c>
      <c r="S104" s="112">
        <f>IF($B104="","",IF(VLOOKUP($B104,CorridorSummarySource!$C$3:$Y$260,Corridor_Summary!S$1,FALSE)="","",VLOOKUP($B104,CorridorSummarySource!$C$3:$Y$260,Corridor_Summary!S$1,FALSE)))</f>
        <v>0</v>
      </c>
      <c r="T104" s="21" t="str">
        <f>IF($B104="","",IF(VLOOKUP($B104,CorridorSummarySource!$C$3:$Y$260,Corridor_Summary!T$1,FALSE)="","",VLOOKUP($B104,CorridorSummarySource!$C$3:$Y$260,Corridor_Summary!T$1,FALSE)))</f>
        <v/>
      </c>
      <c r="U104" s="125">
        <f>IF($B104="","",IF(VLOOKUP($B104,CorridorSummarySource!$C$3:$Y$260,Corridor_Summary!U$1,FALSE)="","",VLOOKUP($B104,CorridorSummarySource!$C$3:$Y$260,Corridor_Summary!U$1,FALSE)))</f>
        <v>15</v>
      </c>
      <c r="V104" s="126">
        <f>IF($B104="","",IF(VLOOKUP($B104,CorridorSummarySource!$C$3:$Y$260,Corridor_Summary!V$1,FALSE)="","",VLOOKUP($B104,CorridorSummarySource!$C$3:$Y$260,Corridor_Summary!V$1,FALSE)))</f>
        <v>15</v>
      </c>
      <c r="W104" s="126">
        <f>IF($B104="","",IF(VLOOKUP($B104,CorridorSummarySource!$C$3:$Y$260,Corridor_Summary!W$1,FALSE)="","",VLOOKUP($B104,CorridorSummarySource!$C$3:$Y$260,Corridor_Summary!W$1,FALSE)))</f>
        <v>30</v>
      </c>
      <c r="X104" s="112" t="str">
        <f>IF($B104="","",IF(VLOOKUP($B104,CorridorSummarySource!$C$3:$Y$260,Corridor_Summary!X$1,FALSE)="","",VLOOKUP($B104,CorridorSummarySource!$C$3:$Y$260,Corridor_Summary!X$1,FALSE)))</f>
        <v>Very Frequent</v>
      </c>
      <c r="Z104">
        <f>IF(B104="","",VLOOKUP($B104,'Corridors Over-Under'!$A$3:$D$115,Z$1,FALSE))</f>
        <v>-1</v>
      </c>
      <c r="AA104">
        <f>IF(C104="","",VLOOKUP($B104,'Corridors Over-Under'!$A$3:$D$115,AA$1,FALSE))</f>
        <v>-1</v>
      </c>
      <c r="AB104">
        <f>IF(D104="","",VLOOKUP($B104,'Corridors Over-Under'!$A$3:$D$115,AB$1,FALSE))</f>
        <v>-2</v>
      </c>
      <c r="AD104" s="172">
        <f>IF(F104="","",VLOOKUP(F104,'Corridor_MajorRoute&amp;RouteLookup'!$A$2:$B$113,2,FALSE))</f>
        <v>345</v>
      </c>
      <c r="AE104" s="348" t="str">
        <f>IF(IF($AD104="","",IF(VLOOKUP($AD104,'RouteDetail&amp;ReductionPrioritySr'!$B$5:$AT$779,AE$1,FALSE)="","",VLOOKUP($AD104,'RouteDetail&amp;ReductionPrioritySr'!$B$5:$AT$779,AE$1,FALSE)))=0,"",IF($AD104="","",IF(VLOOKUP($AD104,'RouteDetail&amp;ReductionPrioritySr'!$B$5:$AT$779,AE$1,FALSE)="","",VLOOKUP($AD104,'RouteDetail&amp;ReductionPrioritySr'!$B$5:$AT$779,AE$1,FALSE))))</f>
        <v>Unchanged</v>
      </c>
      <c r="AF104" s="53" t="str">
        <f>IF(IF($AD104="","",IF(VLOOKUP($AD104,'RouteDetail&amp;ReductionPrioritySr'!$B$5:$AT$779,AF$1,FALSE)="","",VLOOKUP($AD104,'RouteDetail&amp;ReductionPrioritySr'!$B$5:$AT$779,AF$1,FALSE)))=0,"",IF($AD104="","",IF(VLOOKUP($AD104,'RouteDetail&amp;ReductionPrioritySr'!$B$5:$AT$779,AF$1,FALSE)="","",VLOOKUP($AD104,'RouteDetail&amp;ReductionPrioritySr'!$B$5:$AT$779,AF$1,FALSE))))</f>
        <v/>
      </c>
      <c r="AG104" s="358" t="str">
        <f>IF(IF($AD104="","",IF(VLOOKUP($AD104,'RouteDetail&amp;ReductionPrioritySr'!$B$5:$AT$779,AG$1,FALSE)="","",VLOOKUP($AD104,'RouteDetail&amp;ReductionPrioritySr'!$B$5:$AT$779,AG$1,FALSE)))=0,"",IF($AD104="","",IF(VLOOKUP($AD104,'RouteDetail&amp;ReductionPrioritySr'!$B$5:$AT$779,AG$1,FALSE)="","",VLOOKUP($AD104,'RouteDetail&amp;ReductionPrioritySr'!$B$5:$AT$779,AG$1,FALSE))))</f>
        <v>N/A</v>
      </c>
      <c r="AH104" s="400" t="str">
        <f>IF(IF($AD104="","",IF(VLOOKUP($AD104,'RouteDetail&amp;ReductionPrioritySr'!$B$5:$AT$779,AH$1,FALSE)="","",VLOOKUP($AD104,'RouteDetail&amp;ReductionPrioritySr'!$B$5:$AT$779,AH$1,FALSE)))=0,"",IF($AD104="","",IF(VLOOKUP($AD104,'RouteDetail&amp;ReductionPrioritySr'!$B$5:$AT$779,AH$1,FALSE)="","",VLOOKUP($AD104,'RouteDetail&amp;ReductionPrioritySr'!$B$5:$AT$779,AH$1,FALSE))))</f>
        <v>Unchanged</v>
      </c>
      <c r="AI104" s="348">
        <f>IF(IF($AD104="","",IF(VLOOKUP($AD104,'RouteDetail&amp;ReductionPrioritySr'!$B$5:$AT$779,AI$1,FALSE)="","",VLOOKUP($AD104,'RouteDetail&amp;ReductionPrioritySr'!$B$5:$AT$779,AI$1,FALSE)))=0,"",IF($AD104="","",IF(VLOOKUP($AD104,'RouteDetail&amp;ReductionPrioritySr'!$B$5:$AT$779,AI$1,FALSE)="","",VLOOKUP($AD104,'RouteDetail&amp;ReductionPrioritySr'!$B$5:$AT$779,AI$1,FALSE))))</f>
        <v>30</v>
      </c>
      <c r="AJ104" s="53">
        <f>IF(IF($AD104="","",IF(VLOOKUP($AD104,'RouteDetail&amp;ReductionPrioritySr'!$B$5:$AT$779,AJ$1,FALSE)="","",VLOOKUP($AD104,'RouteDetail&amp;ReductionPrioritySr'!$B$5:$AT$779,AJ$1,FALSE)))=0,"",IF($AD104="","",IF(VLOOKUP($AD104,'RouteDetail&amp;ReductionPrioritySr'!$B$5:$AT$779,AJ$1,FALSE)="","",VLOOKUP($AD104,'RouteDetail&amp;ReductionPrioritySr'!$B$5:$AT$779,AJ$1,FALSE))))</f>
        <v>30</v>
      </c>
      <c r="AK104" s="53">
        <f>IF(IF($AD104="","",IF(VLOOKUP($AD104,'RouteDetail&amp;ReductionPrioritySr'!$B$5:$AT$779,AK$1,FALSE)="","",VLOOKUP($AD104,'RouteDetail&amp;ReductionPrioritySr'!$B$5:$AT$779,AK$1,FALSE)))=0,"",IF($AD104="","",IF(VLOOKUP($AD104,'RouteDetail&amp;ReductionPrioritySr'!$B$5:$AT$779,AK$1,FALSE)="","",VLOOKUP($AD104,'RouteDetail&amp;ReductionPrioritySr'!$B$5:$AT$779,AK$1,FALSE))))</f>
        <v>60</v>
      </c>
      <c r="AL104" s="53">
        <f>IF(IF($AD104="","",IF(VLOOKUP($AD104,'RouteDetail&amp;ReductionPrioritySr'!$B$5:$AT$779,AL$1,FALSE)="","",VLOOKUP($AD104,'RouteDetail&amp;ReductionPrioritySr'!$B$5:$AT$779,AL$1,FALSE)))=0,"",IF($AD104="","",IF(VLOOKUP($AD104,'RouteDetail&amp;ReductionPrioritySr'!$B$5:$AT$779,AL$1,FALSE)="","",VLOOKUP($AD104,'RouteDetail&amp;ReductionPrioritySr'!$B$5:$AT$779,AL$1,FALSE))))</f>
        <v>30</v>
      </c>
      <c r="AM104" s="53">
        <f>IF(IF($AD104="","",IF(VLOOKUP($AD104,'RouteDetail&amp;ReductionPrioritySr'!$B$5:$AT$779,AM$1,FALSE)="","",VLOOKUP($AD104,'RouteDetail&amp;ReductionPrioritySr'!$B$5:$AT$779,AM$1,FALSE)))=0,"",IF($AD104="","",IF(VLOOKUP($AD104,'RouteDetail&amp;ReductionPrioritySr'!$B$5:$AT$779,AM$1,FALSE)="","",VLOOKUP($AD104,'RouteDetail&amp;ReductionPrioritySr'!$B$5:$AT$779,AM$1,FALSE))))</f>
        <v>60</v>
      </c>
      <c r="AN104" s="71" t="str">
        <f>IF(IF($AD104="","",IF(VLOOKUP($AD104,'RouteDetail&amp;ReductionPrioritySr'!$B$5:$AT$779,AN$1,FALSE)="","",VLOOKUP($AD104,'RouteDetail&amp;ReductionPrioritySr'!$B$5:$AT$779,AN$1,FALSE)))=0,"",IF($AD104="","",IF(VLOOKUP($AD104,'RouteDetail&amp;ReductionPrioritySr'!$B$5:$AT$779,AN$1,FALSE)="","",VLOOKUP($AD104,'RouteDetail&amp;ReductionPrioritySr'!$B$5:$AT$779,AN$1,FALSE))))</f>
        <v>Before 10:00 PM</v>
      </c>
      <c r="AO104" s="400" t="str">
        <f>IF(IF($AD104="","",IF(VLOOKUP($AD104,'RouteDetail&amp;ReductionPrioritySr'!$B$5:$AT$779,AO$1,FALSE)="","",VLOOKUP($AD104,'RouteDetail&amp;ReductionPrioritySr'!$B$5:$AT$779,AO$1,FALSE)))=0,"",IF($AD104="","",IF(VLOOKUP($AD104,'RouteDetail&amp;ReductionPrioritySr'!$B$5:$AT$779,AO$1,FALSE)="","",VLOOKUP($AD104,'RouteDetail&amp;ReductionPrioritySr'!$B$5:$AT$779,AO$1,FALSE))))</f>
        <v/>
      </c>
    </row>
    <row r="105" spans="1:41" x14ac:dyDescent="0.25">
      <c r="A105">
        <v>96</v>
      </c>
      <c r="B105" s="110">
        <f>IF(HLOOKUP($C$3,'Corridor by Jurisdiction'!$A$1:$AP$113,A105,FALSE)="","",HLOOKUP($C$3,'Corridor by Jurisdiction'!$A$1:$AP$113,A105,FALSE))</f>
        <v>95</v>
      </c>
      <c r="C105" s="56" t="str">
        <f>IF($B105="","",IF(VLOOKUP($B105,CorridorSummarySource!$C$3:$Y$260,Corridor_Summary!C$1,FALSE)="","",VLOOKUP($B105,CorridorSummarySource!$C$3:$Y$260,Corridor_Summary!C$1,FALSE)))</f>
        <v>Shoreline CC</v>
      </c>
      <c r="D105" s="53" t="str">
        <f>IF($B105="","",IF(VLOOKUP($B105,CorridorSummarySource!$C$3:$Y$260,Corridor_Summary!D$1,FALSE)="","",VLOOKUP($B105,CorridorSummarySource!$C$3:$Y$260,Corridor_Summary!D$1,FALSE)))</f>
        <v>Lake City</v>
      </c>
      <c r="E105" s="53" t="str">
        <f>IF($B105="","",IF(VLOOKUP($B105,CorridorSummarySource!$C$3:$Y$260,Corridor_Summary!E$1,FALSE)="","",VLOOKUP($B105,CorridorSummarySource!$C$3:$Y$260,Corridor_Summary!E$1,FALSE)))</f>
        <v>N 155th St, Jackson Park</v>
      </c>
      <c r="F105" s="367">
        <f>IF($B105="","",IF(VLOOKUP($B105,CorridorSummarySource!$C$3:$Y$260,Corridor_Summary!F$1,FALSE)="","",VLOOKUP($B105,CorridorSummarySource!$C$3:$Y$260,Corridor_Summary!F$1,FALSE)))</f>
        <v>330</v>
      </c>
      <c r="G105" s="367">
        <f>IF($B105="","",IF(VLOOKUP($B105,CorridorSummarySource!$C$3:$Y$260,Corridor_Summary!G$1,FALSE)="","",VLOOKUP($B105,CorridorSummarySource!$C$3:$Y$260,Corridor_Summary!G$1,FALSE)))</f>
        <v>8</v>
      </c>
      <c r="H105" s="367">
        <f>IF($B105="","",IF(VLOOKUP($B105,CorridorSummarySource!$C$3:$Y$260,Corridor_Summary!H$1,FALSE)="","",VLOOKUP($B105,CorridorSummarySource!$C$3:$Y$260,Corridor_Summary!H$1,FALSE)))</f>
        <v>5</v>
      </c>
      <c r="I105" s="367">
        <f>IF($B105="","",IF(VLOOKUP($B105,CorridorSummarySource!$C$3:$Y$260,Corridor_Summary!I$1,FALSE)="","",VLOOKUP($B105,CorridorSummarySource!$C$3:$Y$260,Corridor_Summary!I$1,FALSE)))</f>
        <v>5</v>
      </c>
      <c r="J105" s="367">
        <f>IF($B105="","",IF(VLOOKUP($B105,CorridorSummarySource!$C$3:$Y$260,Corridor_Summary!J$1,FALSE)="","",VLOOKUP($B105,CorridorSummarySource!$C$3:$Y$260,Corridor_Summary!J$1,FALSE)))</f>
        <v>13</v>
      </c>
      <c r="K105" s="112" t="str">
        <f>IF($B105="","",IF(VLOOKUP($B105,CorridorSummarySource!$C$3:$Y$260,Corridor_Summary!K$1,FALSE)="","",VLOOKUP($B105,CorridorSummarySource!$C$3:$Y$260,Corridor_Summary!K$1,FALSE)))</f>
        <v/>
      </c>
      <c r="L105" t="str">
        <f>IF($B105="","",IF(VLOOKUP($B105,CorridorSummarySource!$C$3:$Y$260,Corridor_Summary!L$1,FALSE)="","",VLOOKUP($B105,CorridorSummarySource!$C$3:$Y$260,Corridor_Summary!L$1,FALSE)))</f>
        <v/>
      </c>
      <c r="M105" s="110">
        <f>IF($B105="","",IF(VLOOKUP($B105,CorridorSummarySource!$C$3:$Y$260,Corridor_Summary!M$1,FALSE)="","",VLOOKUP($B105,CorridorSummarySource!$C$3:$Y$260,Corridor_Summary!M$1,FALSE)))</f>
        <v>30</v>
      </c>
      <c r="N105" s="367">
        <f>IF($B105="","",IF(VLOOKUP($B105,CorridorSummarySource!$C$3:$Y$260,Corridor_Summary!N$1,FALSE)="","",VLOOKUP($B105,CorridorSummarySource!$C$3:$Y$260,Corridor_Summary!N$1,FALSE)))</f>
        <v>30</v>
      </c>
      <c r="O105" s="112">
        <f>IF($B105="","",IF(VLOOKUP($B105,CorridorSummarySource!$C$3:$Y$260,Corridor_Summary!O$1,FALSE)="","",VLOOKUP($B105,CorridorSummarySource!$C$3:$Y$260,Corridor_Summary!O$1,FALSE)))</f>
        <v>0</v>
      </c>
      <c r="P105" s="21" t="str">
        <f>IF($B105="","",IF(VLOOKUP($B105,CorridorSummarySource!$C$3:$Y$260,Corridor_Summary!P$1,FALSE)="","",VLOOKUP($B105,CorridorSummarySource!$C$3:$Y$260,Corridor_Summary!P$1,FALSE)))</f>
        <v/>
      </c>
      <c r="Q105" s="110">
        <f>IF($B105="","",IF(VLOOKUP($B105,CorridorSummarySource!$C$3:$Y$260,Corridor_Summary!Q$1,FALSE)="","",VLOOKUP($B105,CorridorSummarySource!$C$3:$Y$260,Corridor_Summary!Q$1,FALSE)))</f>
        <v>0</v>
      </c>
      <c r="R105" s="367">
        <f>IF($B105="","",IF(VLOOKUP($B105,CorridorSummarySource!$C$3:$Y$260,Corridor_Summary!R$1,FALSE)="","",VLOOKUP($B105,CorridorSummarySource!$C$3:$Y$260,Corridor_Summary!R$1,FALSE)))</f>
        <v>0</v>
      </c>
      <c r="S105" s="112">
        <f>IF($B105="","",IF(VLOOKUP($B105,CorridorSummarySource!$C$3:$Y$260,Corridor_Summary!S$1,FALSE)="","",VLOOKUP($B105,CorridorSummarySource!$C$3:$Y$260,Corridor_Summary!S$1,FALSE)))</f>
        <v>0</v>
      </c>
      <c r="T105" s="21" t="str">
        <f>IF($B105="","",IF(VLOOKUP($B105,CorridorSummarySource!$C$3:$Y$260,Corridor_Summary!T$1,FALSE)="","",VLOOKUP($B105,CorridorSummarySource!$C$3:$Y$260,Corridor_Summary!T$1,FALSE)))</f>
        <v/>
      </c>
      <c r="U105" s="125">
        <f>IF($B105="","",IF(VLOOKUP($B105,CorridorSummarySource!$C$3:$Y$260,Corridor_Summary!U$1,FALSE)="","",VLOOKUP($B105,CorridorSummarySource!$C$3:$Y$260,Corridor_Summary!U$1,FALSE)))</f>
        <v>30</v>
      </c>
      <c r="V105" s="126">
        <f>IF($B105="","",IF(VLOOKUP($B105,CorridorSummarySource!$C$3:$Y$260,Corridor_Summary!V$1,FALSE)="","",VLOOKUP($B105,CorridorSummarySource!$C$3:$Y$260,Corridor_Summary!V$1,FALSE)))</f>
        <v>30</v>
      </c>
      <c r="W105" s="126">
        <f>IF($B105="","",IF(VLOOKUP($B105,CorridorSummarySource!$C$3:$Y$260,Corridor_Summary!W$1,FALSE)="","",VLOOKUP($B105,CorridorSummarySource!$C$3:$Y$260,Corridor_Summary!W$1,FALSE)))</f>
        <v>0</v>
      </c>
      <c r="X105" s="112" t="str">
        <f>IF($B105="","",IF(VLOOKUP($B105,CorridorSummarySource!$C$3:$Y$260,Corridor_Summary!X$1,FALSE)="","",VLOOKUP($B105,CorridorSummarySource!$C$3:$Y$260,Corridor_Summary!X$1,FALSE)))</f>
        <v>Local</v>
      </c>
      <c r="Z105">
        <f>IF(B105="","",VLOOKUP($B105,'Corridors Over-Under'!$A$3:$D$115,Z$1,FALSE))</f>
        <v>0</v>
      </c>
      <c r="AA105">
        <f>IF(C105="","",VLOOKUP($B105,'Corridors Over-Under'!$A$3:$D$115,AA$1,FALSE))</f>
        <v>-3</v>
      </c>
      <c r="AB105">
        <f>IF(D105="","",VLOOKUP($B105,'Corridors Over-Under'!$A$3:$D$115,AB$1,FALSE))</f>
        <v>0</v>
      </c>
      <c r="AD105" s="172">
        <f>IF(F105="","",VLOOKUP(F105,'Corridor_MajorRoute&amp;RouteLookup'!$A$2:$B$113,2,FALSE))</f>
        <v>330</v>
      </c>
      <c r="AE105" s="348" t="str">
        <f>IF(IF($AD105="","",IF(VLOOKUP($AD105,'RouteDetail&amp;ReductionPrioritySr'!$B$5:$AT$779,AE$1,FALSE)="","",VLOOKUP($AD105,'RouteDetail&amp;ReductionPrioritySr'!$B$5:$AT$779,AE$1,FALSE)))=0,"",IF($AD105="","",IF(VLOOKUP($AD105,'RouteDetail&amp;ReductionPrioritySr'!$B$5:$AT$779,AE$1,FALSE)="","",VLOOKUP($AD105,'RouteDetail&amp;ReductionPrioritySr'!$B$5:$AT$779,AE$1,FALSE))))</f>
        <v>Unchanged</v>
      </c>
      <c r="AF105" s="53" t="str">
        <f>IF(IF($AD105="","",IF(VLOOKUP($AD105,'RouteDetail&amp;ReductionPrioritySr'!$B$5:$AT$779,AF$1,FALSE)="","",VLOOKUP($AD105,'RouteDetail&amp;ReductionPrioritySr'!$B$5:$AT$779,AF$1,FALSE)))=0,"",IF($AD105="","",IF(VLOOKUP($AD105,'RouteDetail&amp;ReductionPrioritySr'!$B$5:$AT$779,AF$1,FALSE)="","",VLOOKUP($AD105,'RouteDetail&amp;ReductionPrioritySr'!$B$5:$AT$779,AF$1,FALSE))))</f>
        <v/>
      </c>
      <c r="AG105" s="358" t="str">
        <f>IF(IF($AD105="","",IF(VLOOKUP($AD105,'RouteDetail&amp;ReductionPrioritySr'!$B$5:$AT$779,AG$1,FALSE)="","",VLOOKUP($AD105,'RouteDetail&amp;ReductionPrioritySr'!$B$5:$AT$779,AG$1,FALSE)))=0,"",IF($AD105="","",IF(VLOOKUP($AD105,'RouteDetail&amp;ReductionPrioritySr'!$B$5:$AT$779,AG$1,FALSE)="","",VLOOKUP($AD105,'RouteDetail&amp;ReductionPrioritySr'!$B$5:$AT$779,AG$1,FALSE))))</f>
        <v>N/A</v>
      </c>
      <c r="AH105" s="400" t="str">
        <f>IF(IF($AD105="","",IF(VLOOKUP($AD105,'RouteDetail&amp;ReductionPrioritySr'!$B$5:$AT$779,AH$1,FALSE)="","",VLOOKUP($AD105,'RouteDetail&amp;ReductionPrioritySr'!$B$5:$AT$779,AH$1,FALSE)))=0,"",IF($AD105="","",IF(VLOOKUP($AD105,'RouteDetail&amp;ReductionPrioritySr'!$B$5:$AT$779,AH$1,FALSE)="","",VLOOKUP($AD105,'RouteDetail&amp;ReductionPrioritySr'!$B$5:$AT$779,AH$1,FALSE))))</f>
        <v>Unchanged</v>
      </c>
      <c r="AI105" s="348">
        <f>IF(IF($AD105="","",IF(VLOOKUP($AD105,'RouteDetail&amp;ReductionPrioritySr'!$B$5:$AT$779,AI$1,FALSE)="","",VLOOKUP($AD105,'RouteDetail&amp;ReductionPrioritySr'!$B$5:$AT$779,AI$1,FALSE)))=0,"",IF($AD105="","",IF(VLOOKUP($AD105,'RouteDetail&amp;ReductionPrioritySr'!$B$5:$AT$779,AI$1,FALSE)="","",VLOOKUP($AD105,'RouteDetail&amp;ReductionPrioritySr'!$B$5:$AT$779,AI$1,FALSE))))</f>
        <v>60</v>
      </c>
      <c r="AJ105" s="53">
        <f>IF(IF($AD105="","",IF(VLOOKUP($AD105,'RouteDetail&amp;ReductionPrioritySr'!$B$5:$AT$779,AJ$1,FALSE)="","",VLOOKUP($AD105,'RouteDetail&amp;ReductionPrioritySr'!$B$5:$AT$779,AJ$1,FALSE)))=0,"",IF($AD105="","",IF(VLOOKUP($AD105,'RouteDetail&amp;ReductionPrioritySr'!$B$5:$AT$779,AJ$1,FALSE)="","",VLOOKUP($AD105,'RouteDetail&amp;ReductionPrioritySr'!$B$5:$AT$779,AJ$1,FALSE))))</f>
        <v>60</v>
      </c>
      <c r="AK105" s="53" t="str">
        <f>IF(IF($AD105="","",IF(VLOOKUP($AD105,'RouteDetail&amp;ReductionPrioritySr'!$B$5:$AT$779,AK$1,FALSE)="","",VLOOKUP($AD105,'RouteDetail&amp;ReductionPrioritySr'!$B$5:$AT$779,AK$1,FALSE)))=0,"",IF($AD105="","",IF(VLOOKUP($AD105,'RouteDetail&amp;ReductionPrioritySr'!$B$5:$AT$779,AK$1,FALSE)="","",VLOOKUP($AD105,'RouteDetail&amp;ReductionPrioritySr'!$B$5:$AT$779,AK$1,FALSE))))</f>
        <v/>
      </c>
      <c r="AL105" s="53" t="str">
        <f>IF(IF($AD105="","",IF(VLOOKUP($AD105,'RouteDetail&amp;ReductionPrioritySr'!$B$5:$AT$779,AL$1,FALSE)="","",VLOOKUP($AD105,'RouteDetail&amp;ReductionPrioritySr'!$B$5:$AT$779,AL$1,FALSE)))=0,"",IF($AD105="","",IF(VLOOKUP($AD105,'RouteDetail&amp;ReductionPrioritySr'!$B$5:$AT$779,AL$1,FALSE)="","",VLOOKUP($AD105,'RouteDetail&amp;ReductionPrioritySr'!$B$5:$AT$779,AL$1,FALSE))))</f>
        <v/>
      </c>
      <c r="AM105" s="53" t="str">
        <f>IF(IF($AD105="","",IF(VLOOKUP($AD105,'RouteDetail&amp;ReductionPrioritySr'!$B$5:$AT$779,AM$1,FALSE)="","",VLOOKUP($AD105,'RouteDetail&amp;ReductionPrioritySr'!$B$5:$AT$779,AM$1,FALSE)))=0,"",IF($AD105="","",IF(VLOOKUP($AD105,'RouteDetail&amp;ReductionPrioritySr'!$B$5:$AT$779,AM$1,FALSE)="","",VLOOKUP($AD105,'RouteDetail&amp;ReductionPrioritySr'!$B$5:$AT$779,AM$1,FALSE))))</f>
        <v/>
      </c>
      <c r="AN105" s="71" t="str">
        <f>IF(IF($AD105="","",IF(VLOOKUP($AD105,'RouteDetail&amp;ReductionPrioritySr'!$B$5:$AT$779,AN$1,FALSE)="","",VLOOKUP($AD105,'RouteDetail&amp;ReductionPrioritySr'!$B$5:$AT$779,AN$1,FALSE)))=0,"",IF($AD105="","",IF(VLOOKUP($AD105,'RouteDetail&amp;ReductionPrioritySr'!$B$5:$AT$779,AN$1,FALSE)="","",VLOOKUP($AD105,'RouteDetail&amp;ReductionPrioritySr'!$B$5:$AT$779,AN$1,FALSE))))</f>
        <v>Before 7:00 PM</v>
      </c>
      <c r="AO105" s="400" t="str">
        <f>IF(IF($AD105="","",IF(VLOOKUP($AD105,'RouteDetail&amp;ReductionPrioritySr'!$B$5:$AT$779,AO$1,FALSE)="","",VLOOKUP($AD105,'RouteDetail&amp;ReductionPrioritySr'!$B$5:$AT$779,AO$1,FALSE)))=0,"",IF($AD105="","",IF(VLOOKUP($AD105,'RouteDetail&amp;ReductionPrioritySr'!$B$5:$AT$779,AO$1,FALSE)="","",VLOOKUP($AD105,'RouteDetail&amp;ReductionPrioritySr'!$B$5:$AT$779,AO$1,FALSE))))</f>
        <v/>
      </c>
    </row>
    <row r="106" spans="1:41" ht="45" x14ac:dyDescent="0.25">
      <c r="A106">
        <v>97</v>
      </c>
      <c r="B106" s="110">
        <f>IF(HLOOKUP($C$3,'Corridor by Jurisdiction'!$A$1:$AP$113,A106,FALSE)="","",HLOOKUP($C$3,'Corridor by Jurisdiction'!$A$1:$AP$113,A106,FALSE))</f>
        <v>96</v>
      </c>
      <c r="C106" s="56" t="str">
        <f>IF($B106="","",IF(VLOOKUP($B106,CorridorSummarySource!$C$3:$Y$260,Corridor_Summary!C$1,FALSE)="","",VLOOKUP($B106,CorridorSummarySource!$C$3:$Y$260,Corridor_Summary!C$1,FALSE)))</f>
        <v>Shoreline CC</v>
      </c>
      <c r="D106" s="53" t="str">
        <f>IF($B106="","",IF(VLOOKUP($B106,CorridorSummarySource!$C$3:$Y$260,Corridor_Summary!D$1,FALSE)="","",VLOOKUP($B106,CorridorSummarySource!$C$3:$Y$260,Corridor_Summary!D$1,FALSE)))</f>
        <v>Greenwood</v>
      </c>
      <c r="E106" s="53" t="str">
        <f>IF($B106="","",IF(VLOOKUP($B106,CorridorSummarySource!$C$3:$Y$260,Corridor_Summary!E$1,FALSE)="","",VLOOKUP($B106,CorridorSummarySource!$C$3:$Y$260,Corridor_Summary!E$1,FALSE)))</f>
        <v>Greenwood Av N</v>
      </c>
      <c r="F106" s="367">
        <f>IF($B106="","",IF(VLOOKUP($B106,CorridorSummarySource!$C$3:$Y$260,Corridor_Summary!F$1,FALSE)="","",VLOOKUP($B106,CorridorSummarySource!$C$3:$Y$260,Corridor_Summary!F$1,FALSE)))</f>
        <v>5</v>
      </c>
      <c r="G106" s="367">
        <f>IF($B106="","",IF(VLOOKUP($B106,CorridorSummarySource!$C$3:$Y$260,Corridor_Summary!G$1,FALSE)="","",VLOOKUP($B106,CorridorSummarySource!$C$3:$Y$260,Corridor_Summary!G$1,FALSE)))</f>
        <v>10</v>
      </c>
      <c r="H106" s="367">
        <f>IF($B106="","",IF(VLOOKUP($B106,CorridorSummarySource!$C$3:$Y$260,Corridor_Summary!H$1,FALSE)="","",VLOOKUP($B106,CorridorSummarySource!$C$3:$Y$260,Corridor_Summary!H$1,FALSE)))</f>
        <v>5</v>
      </c>
      <c r="I106" s="367">
        <f>IF($B106="","",IF(VLOOKUP($B106,CorridorSummarySource!$C$3:$Y$260,Corridor_Summary!I$1,FALSE)="","",VLOOKUP($B106,CorridorSummarySource!$C$3:$Y$260,Corridor_Summary!I$1,FALSE)))</f>
        <v>5</v>
      </c>
      <c r="J106" s="367">
        <f>IF($B106="","",IF(VLOOKUP($B106,CorridorSummarySource!$C$3:$Y$260,Corridor_Summary!J$1,FALSE)="","",VLOOKUP($B106,CorridorSummarySource!$C$3:$Y$260,Corridor_Summary!J$1,FALSE)))</f>
        <v>15</v>
      </c>
      <c r="K106" s="112" t="str">
        <f>IF($B106="","",IF(VLOOKUP($B106,CorridorSummarySource!$C$3:$Y$260,Corridor_Summary!K$1,FALSE)="","",VLOOKUP($B106,CorridorSummarySource!$C$3:$Y$260,Corridor_Summary!K$1,FALSE)))</f>
        <v/>
      </c>
      <c r="L106" t="str">
        <f>IF($B106="","",IF(VLOOKUP($B106,CorridorSummarySource!$C$3:$Y$260,Corridor_Summary!L$1,FALSE)="","",VLOOKUP($B106,CorridorSummarySource!$C$3:$Y$260,Corridor_Summary!L$1,FALSE)))</f>
        <v/>
      </c>
      <c r="M106" s="110">
        <f>IF($B106="","",IF(VLOOKUP($B106,CorridorSummarySource!$C$3:$Y$260,Corridor_Summary!M$1,FALSE)="","",VLOOKUP($B106,CorridorSummarySource!$C$3:$Y$260,Corridor_Summary!M$1,FALSE)))</f>
        <v>30</v>
      </c>
      <c r="N106" s="367">
        <f>IF($B106="","",IF(VLOOKUP($B106,CorridorSummarySource!$C$3:$Y$260,Corridor_Summary!N$1,FALSE)="","",VLOOKUP($B106,CorridorSummarySource!$C$3:$Y$260,Corridor_Summary!N$1,FALSE)))</f>
        <v>30</v>
      </c>
      <c r="O106" s="112">
        <f>IF($B106="","",IF(VLOOKUP($B106,CorridorSummarySource!$C$3:$Y$260,Corridor_Summary!O$1,FALSE)="","",VLOOKUP($B106,CorridorSummarySource!$C$3:$Y$260,Corridor_Summary!O$1,FALSE)))</f>
        <v>0</v>
      </c>
      <c r="P106" s="21" t="str">
        <f>IF($B106="","",IF(VLOOKUP($B106,CorridorSummarySource!$C$3:$Y$260,Corridor_Summary!P$1,FALSE)="","",VLOOKUP($B106,CorridorSummarySource!$C$3:$Y$260,Corridor_Summary!P$1,FALSE)))</f>
        <v/>
      </c>
      <c r="Q106" s="110">
        <f>IF($B106="","",IF(VLOOKUP($B106,CorridorSummarySource!$C$3:$Y$260,Corridor_Summary!Q$1,FALSE)="","",VLOOKUP($B106,CorridorSummarySource!$C$3:$Y$260,Corridor_Summary!Q$1,FALSE)))</f>
        <v>1</v>
      </c>
      <c r="R106" s="367">
        <f>IF($B106="","",IF(VLOOKUP($B106,CorridorSummarySource!$C$3:$Y$260,Corridor_Summary!R$1,FALSE)="","",VLOOKUP($B106,CorridorSummarySource!$C$3:$Y$260,Corridor_Summary!R$1,FALSE)))</f>
        <v>0</v>
      </c>
      <c r="S106" s="112">
        <f>IF($B106="","",IF(VLOOKUP($B106,CorridorSummarySource!$C$3:$Y$260,Corridor_Summary!S$1,FALSE)="","",VLOOKUP($B106,CorridorSummarySource!$C$3:$Y$260,Corridor_Summary!S$1,FALSE)))</f>
        <v>0</v>
      </c>
      <c r="T106" s="21" t="str">
        <f>IF($B106="","",IF(VLOOKUP($B106,CorridorSummarySource!$C$3:$Y$260,Corridor_Summary!T$1,FALSE)="","",VLOOKUP($B106,CorridorSummarySource!$C$3:$Y$260,Corridor_Summary!T$1,FALSE)))</f>
        <v/>
      </c>
      <c r="U106" s="125">
        <f>IF($B106="","",IF(VLOOKUP($B106,CorridorSummarySource!$C$3:$Y$260,Corridor_Summary!U$1,FALSE)="","",VLOOKUP($B106,CorridorSummarySource!$C$3:$Y$260,Corridor_Summary!U$1,FALSE)))</f>
        <v>15</v>
      </c>
      <c r="V106" s="126">
        <f>IF($B106="","",IF(VLOOKUP($B106,CorridorSummarySource!$C$3:$Y$260,Corridor_Summary!V$1,FALSE)="","",VLOOKUP($B106,CorridorSummarySource!$C$3:$Y$260,Corridor_Summary!V$1,FALSE)))</f>
        <v>30</v>
      </c>
      <c r="W106" s="126">
        <f>IF($B106="","",IF(VLOOKUP($B106,CorridorSummarySource!$C$3:$Y$260,Corridor_Summary!W$1,FALSE)="","",VLOOKUP($B106,CorridorSummarySource!$C$3:$Y$260,Corridor_Summary!W$1,FALSE)))</f>
        <v>30</v>
      </c>
      <c r="X106" s="112" t="str">
        <f>IF($B106="","",IF(VLOOKUP($B106,CorridorSummarySource!$C$3:$Y$260,Corridor_Summary!X$1,FALSE)="","",VLOOKUP($B106,CorridorSummarySource!$C$3:$Y$260,Corridor_Summary!X$1,FALSE)))</f>
        <v>Frequent</v>
      </c>
      <c r="Z106">
        <f>IF(B106="","",VLOOKUP($B106,'Corridors Over-Under'!$A$3:$D$115,Z$1,FALSE))</f>
        <v>0</v>
      </c>
      <c r="AA106">
        <f>IF(C106="","",VLOOKUP($B106,'Corridors Over-Under'!$A$3:$D$115,AA$1,FALSE))</f>
        <v>1</v>
      </c>
      <c r="AB106">
        <f>IF(D106="","",VLOOKUP($B106,'Corridors Over-Under'!$A$3:$D$115,AB$1,FALSE))</f>
        <v>0</v>
      </c>
      <c r="AD106" s="172">
        <f>IF(F106="","",VLOOKUP(F106,'Corridor_MajorRoute&amp;RouteLookup'!$A$2:$B$113,2,FALSE))</f>
        <v>5</v>
      </c>
      <c r="AE106" s="348" t="str">
        <f>IF(IF($AD106="","",IF(VLOOKUP($AD106,'RouteDetail&amp;ReductionPrioritySr'!$B$5:$AT$779,AE$1,FALSE)="","",VLOOKUP($AD106,'RouteDetail&amp;ReductionPrioritySr'!$B$5:$AT$779,AE$1,FALSE)))=0,"",IF($AD106="","",IF(VLOOKUP($AD106,'RouteDetail&amp;ReductionPrioritySr'!$B$5:$AT$779,AE$1,FALSE)="","",VLOOKUP($AD106,'RouteDetail&amp;ReductionPrioritySr'!$B$5:$AT$779,AE$1,FALSE))))</f>
        <v>Revised</v>
      </c>
      <c r="AF106" s="53" t="str">
        <f>IF(IF($AD106="","",IF(VLOOKUP($AD106,'RouteDetail&amp;ReductionPrioritySr'!$B$5:$AT$779,AF$1,FALSE)="","",VLOOKUP($AD106,'RouteDetail&amp;ReductionPrioritySr'!$B$5:$AT$779,AF$1,FALSE)))=0,"",IF($AD106="","",IF(VLOOKUP($AD106,'RouteDetail&amp;ReductionPrioritySr'!$B$5:$AT$779,AF$1,FALSE)="","",VLOOKUP($AD106,'RouteDetail&amp;ReductionPrioritySr'!$B$5:$AT$779,AF$1,FALSE))))</f>
        <v>Restructure</v>
      </c>
      <c r="AG106" s="358">
        <f>IF(IF($AD106="","",IF(VLOOKUP($AD106,'RouteDetail&amp;ReductionPrioritySr'!$B$5:$AT$779,AG$1,FALSE)="","",VLOOKUP($AD106,'RouteDetail&amp;ReductionPrioritySr'!$B$5:$AT$779,AG$1,FALSE)))=0,"",IF($AD106="","",IF(VLOOKUP($AD106,'RouteDetail&amp;ReductionPrioritySr'!$B$5:$AT$779,AG$1,FALSE)="","",VLOOKUP($AD106,'RouteDetail&amp;ReductionPrioritySr'!$B$5:$AT$779,AG$1,FALSE))))</f>
        <v>42156</v>
      </c>
      <c r="AH106" s="400" t="str">
        <f>IF(IF($AD106="","",IF(VLOOKUP($AD106,'RouteDetail&amp;ReductionPrioritySr'!$B$5:$AT$779,AH$1,FALSE)="","",VLOOKUP($AD106,'RouteDetail&amp;ReductionPrioritySr'!$B$5:$AT$779,AH$1,FALSE)))=0,"",IF($AD106="","",IF(VLOOKUP($AD106,'RouteDetail&amp;ReductionPrioritySr'!$B$5:$AT$779,AH$1,FALSE)="","",VLOOKUP($AD106,'RouteDetail&amp;ReductionPrioritySr'!$B$5:$AT$779,AH$1,FALSE))))</f>
        <v>Operate service less often after 7:00 PM, on weekdays between 9:00 AM and 3:00 PM and on Saturdays .
End service earlier.</v>
      </c>
      <c r="AI106" s="348" t="str">
        <f>IF(IF($AD106="","",IF(VLOOKUP($AD106,'RouteDetail&amp;ReductionPrioritySr'!$B$5:$AT$779,AI$1,FALSE)="","",VLOOKUP($AD106,'RouteDetail&amp;ReductionPrioritySr'!$B$5:$AT$779,AI$1,FALSE)))=0,"",IF($AD106="","",IF(VLOOKUP($AD106,'RouteDetail&amp;ReductionPrioritySr'!$B$5:$AT$779,AI$1,FALSE)="","",VLOOKUP($AD106,'RouteDetail&amp;ReductionPrioritySr'!$B$5:$AT$779,AI$1,FALSE))))</f>
        <v>14-20</v>
      </c>
      <c r="AJ106" s="53">
        <f>IF(IF($AD106="","",IF(VLOOKUP($AD106,'RouteDetail&amp;ReductionPrioritySr'!$B$5:$AT$779,AJ$1,FALSE)="","",VLOOKUP($AD106,'RouteDetail&amp;ReductionPrioritySr'!$B$5:$AT$779,AJ$1,FALSE)))=0,"",IF($AD106="","",IF(VLOOKUP($AD106,'RouteDetail&amp;ReductionPrioritySr'!$B$5:$AT$779,AJ$1,FALSE)="","",VLOOKUP($AD106,'RouteDetail&amp;ReductionPrioritySr'!$B$5:$AT$779,AJ$1,FALSE))))</f>
        <v>20</v>
      </c>
      <c r="AK106" s="53" t="str">
        <f>IF(IF($AD106="","",IF(VLOOKUP($AD106,'RouteDetail&amp;ReductionPrioritySr'!$B$5:$AT$779,AK$1,FALSE)="","",VLOOKUP($AD106,'RouteDetail&amp;ReductionPrioritySr'!$B$5:$AT$779,AK$1,FALSE)))=0,"",IF($AD106="","",IF(VLOOKUP($AD106,'RouteDetail&amp;ReductionPrioritySr'!$B$5:$AT$779,AK$1,FALSE)="","",VLOOKUP($AD106,'RouteDetail&amp;ReductionPrioritySr'!$B$5:$AT$779,AK$1,FALSE))))</f>
        <v>20-30</v>
      </c>
      <c r="AL106" s="53">
        <f>IF(IF($AD106="","",IF(VLOOKUP($AD106,'RouteDetail&amp;ReductionPrioritySr'!$B$5:$AT$779,AL$1,FALSE)="","",VLOOKUP($AD106,'RouteDetail&amp;ReductionPrioritySr'!$B$5:$AT$779,AL$1,FALSE)))=0,"",IF($AD106="","",IF(VLOOKUP($AD106,'RouteDetail&amp;ReductionPrioritySr'!$B$5:$AT$779,AL$1,FALSE)="","",VLOOKUP($AD106,'RouteDetail&amp;ReductionPrioritySr'!$B$5:$AT$779,AL$1,FALSE))))</f>
        <v>20</v>
      </c>
      <c r="AM106" s="53">
        <f>IF(IF($AD106="","",IF(VLOOKUP($AD106,'RouteDetail&amp;ReductionPrioritySr'!$B$5:$AT$779,AM$1,FALSE)="","",VLOOKUP($AD106,'RouteDetail&amp;ReductionPrioritySr'!$B$5:$AT$779,AM$1,FALSE)))=0,"",IF($AD106="","",IF(VLOOKUP($AD106,'RouteDetail&amp;ReductionPrioritySr'!$B$5:$AT$779,AM$1,FALSE)="","",VLOOKUP($AD106,'RouteDetail&amp;ReductionPrioritySr'!$B$5:$AT$779,AM$1,FALSE))))</f>
        <v>30</v>
      </c>
      <c r="AN106" s="71" t="str">
        <f>IF(IF($AD106="","",IF(VLOOKUP($AD106,'RouteDetail&amp;ReductionPrioritySr'!$B$5:$AT$779,AN$1,FALSE)="","",VLOOKUP($AD106,'RouteDetail&amp;ReductionPrioritySr'!$B$5:$AT$779,AN$1,FALSE)))=0,"",IF($AD106="","",IF(VLOOKUP($AD106,'RouteDetail&amp;ReductionPrioritySr'!$B$5:$AT$779,AN$1,FALSE)="","",VLOOKUP($AD106,'RouteDetail&amp;ReductionPrioritySr'!$B$5:$AT$779,AN$1,FALSE))))</f>
        <v>Before 12:00 AM</v>
      </c>
      <c r="AO106" s="400" t="str">
        <f>IF(IF($AD106="","",IF(VLOOKUP($AD106,'RouteDetail&amp;ReductionPrioritySr'!$B$5:$AT$779,AO$1,FALSE)="","",VLOOKUP($AD106,'RouteDetail&amp;ReductionPrioritySr'!$B$5:$AT$779,AO$1,FALSE)))=0,"",IF($AD106="","",IF(VLOOKUP($AD106,'RouteDetail&amp;ReductionPrioritySr'!$B$5:$AT$779,AO$1,FALSE)="","",VLOOKUP($AD106,'RouteDetail&amp;ReductionPrioritySr'!$B$5:$AT$779,AO$1,FALSE))))</f>
        <v/>
      </c>
    </row>
    <row r="107" spans="1:41" ht="60" x14ac:dyDescent="0.25">
      <c r="A107">
        <v>98</v>
      </c>
      <c r="B107" s="110">
        <f>IF(HLOOKUP($C$3,'Corridor by Jurisdiction'!$A$1:$AP$113,A107,FALSE)="","",HLOOKUP($C$3,'Corridor by Jurisdiction'!$A$1:$AP$113,A107,FALSE))</f>
        <v>97</v>
      </c>
      <c r="C107" s="56" t="str">
        <f>IF($B107="","",IF(VLOOKUP($B107,CorridorSummarySource!$C$3:$Y$260,Corridor_Summary!C$1,FALSE)="","",VLOOKUP($B107,CorridorSummarySource!$C$3:$Y$260,Corridor_Summary!C$1,FALSE)))</f>
        <v>Totem Lake</v>
      </c>
      <c r="D107" s="53" t="str">
        <f>IF($B107="","",IF(VLOOKUP($B107,CorridorSummarySource!$C$3:$Y$260,Corridor_Summary!D$1,FALSE)="","",VLOOKUP($B107,CorridorSummarySource!$C$3:$Y$260,Corridor_Summary!D$1,FALSE)))</f>
        <v>Seattle CBD</v>
      </c>
      <c r="E107" s="53" t="str">
        <f>IF($B107="","",IF(VLOOKUP($B107,CorridorSummarySource!$C$3:$Y$260,Corridor_Summary!E$1,FALSE)="","",VLOOKUP($B107,CorridorSummarySource!$C$3:$Y$260,Corridor_Summary!E$1,FALSE)))</f>
        <v>Kirkland, SR-520</v>
      </c>
      <c r="F107" s="367">
        <f>IF($B107="","",IF(VLOOKUP($B107,CorridorSummarySource!$C$3:$Y$260,Corridor_Summary!F$1,FALSE)="","",VLOOKUP($B107,CorridorSummarySource!$C$3:$Y$260,Corridor_Summary!F$1,FALSE)))</f>
        <v>255</v>
      </c>
      <c r="G107" s="367">
        <f>IF($B107="","",IF(VLOOKUP($B107,CorridorSummarySource!$C$3:$Y$260,Corridor_Summary!G$1,FALSE)="","",VLOOKUP($B107,CorridorSummarySource!$C$3:$Y$260,Corridor_Summary!G$1,FALSE)))</f>
        <v>10</v>
      </c>
      <c r="H107" s="367">
        <f>IF($B107="","",IF(VLOOKUP($B107,CorridorSummarySource!$C$3:$Y$260,Corridor_Summary!H$1,FALSE)="","",VLOOKUP($B107,CorridorSummarySource!$C$3:$Y$260,Corridor_Summary!H$1,FALSE)))</f>
        <v>5</v>
      </c>
      <c r="I107" s="367">
        <f>IF($B107="","",IF(VLOOKUP($B107,CorridorSummarySource!$C$3:$Y$260,Corridor_Summary!I$1,FALSE)="","",VLOOKUP($B107,CorridorSummarySource!$C$3:$Y$260,Corridor_Summary!I$1,FALSE)))</f>
        <v>10</v>
      </c>
      <c r="J107" s="367">
        <f>IF($B107="","",IF(VLOOKUP($B107,CorridorSummarySource!$C$3:$Y$260,Corridor_Summary!J$1,FALSE)="","",VLOOKUP($B107,CorridorSummarySource!$C$3:$Y$260,Corridor_Summary!J$1,FALSE)))</f>
        <v>20</v>
      </c>
      <c r="K107" s="112" t="str">
        <f>IF($B107="","",IF(VLOOKUP($B107,CorridorSummarySource!$C$3:$Y$260,Corridor_Summary!K$1,FALSE)="","",VLOOKUP($B107,CorridorSummarySource!$C$3:$Y$260,Corridor_Summary!K$1,FALSE)))</f>
        <v/>
      </c>
      <c r="L107" t="str">
        <f>IF($B107="","",IF(VLOOKUP($B107,CorridorSummarySource!$C$3:$Y$260,Corridor_Summary!L$1,FALSE)="","",VLOOKUP($B107,CorridorSummarySource!$C$3:$Y$260,Corridor_Summary!L$1,FALSE)))</f>
        <v/>
      </c>
      <c r="M107" s="110">
        <f>IF($B107="","",IF(VLOOKUP($B107,CorridorSummarySource!$C$3:$Y$260,Corridor_Summary!M$1,FALSE)="","",VLOOKUP($B107,CorridorSummarySource!$C$3:$Y$260,Corridor_Summary!M$1,FALSE)))</f>
        <v>15</v>
      </c>
      <c r="N107" s="367">
        <f>IF($B107="","",IF(VLOOKUP($B107,CorridorSummarySource!$C$3:$Y$260,Corridor_Summary!N$1,FALSE)="","",VLOOKUP($B107,CorridorSummarySource!$C$3:$Y$260,Corridor_Summary!N$1,FALSE)))</f>
        <v>30</v>
      </c>
      <c r="O107" s="112">
        <f>IF($B107="","",IF(VLOOKUP($B107,CorridorSummarySource!$C$3:$Y$260,Corridor_Summary!O$1,FALSE)="","",VLOOKUP($B107,CorridorSummarySource!$C$3:$Y$260,Corridor_Summary!O$1,FALSE)))</f>
        <v>30</v>
      </c>
      <c r="P107" s="21" t="str">
        <f>IF($B107="","",IF(VLOOKUP($B107,CorridorSummarySource!$C$3:$Y$260,Corridor_Summary!P$1,FALSE)="","",VLOOKUP($B107,CorridorSummarySource!$C$3:$Y$260,Corridor_Summary!P$1,FALSE)))</f>
        <v/>
      </c>
      <c r="Q107" s="110">
        <f>IF($B107="","",IF(VLOOKUP($B107,CorridorSummarySource!$C$3:$Y$260,Corridor_Summary!Q$1,FALSE)="","",VLOOKUP($B107,CorridorSummarySource!$C$3:$Y$260,Corridor_Summary!Q$1,FALSE)))</f>
        <v>1</v>
      </c>
      <c r="R107" s="367">
        <f>IF($B107="","",IF(VLOOKUP($B107,CorridorSummarySource!$C$3:$Y$260,Corridor_Summary!R$1,FALSE)="","",VLOOKUP($B107,CorridorSummarySource!$C$3:$Y$260,Corridor_Summary!R$1,FALSE)))</f>
        <v>1</v>
      </c>
      <c r="S107" s="112">
        <f>IF($B107="","",IF(VLOOKUP($B107,CorridorSummarySource!$C$3:$Y$260,Corridor_Summary!S$1,FALSE)="","",VLOOKUP($B107,CorridorSummarySource!$C$3:$Y$260,Corridor_Summary!S$1,FALSE)))</f>
        <v>0</v>
      </c>
      <c r="T107" s="21" t="str">
        <f>IF($B107="","",IF(VLOOKUP($B107,CorridorSummarySource!$C$3:$Y$260,Corridor_Summary!T$1,FALSE)="","",VLOOKUP($B107,CorridorSummarySource!$C$3:$Y$260,Corridor_Summary!T$1,FALSE)))</f>
        <v/>
      </c>
      <c r="U107" s="125" t="str">
        <f>IF($B107="","",IF(VLOOKUP($B107,CorridorSummarySource!$C$3:$Y$260,Corridor_Summary!U$1,FALSE)="","",VLOOKUP($B107,CorridorSummarySource!$C$3:$Y$260,Corridor_Summary!U$1,FALSE)))</f>
        <v>&lt; 15</v>
      </c>
      <c r="V107" s="126">
        <f>IF($B107="","",IF(VLOOKUP($B107,CorridorSummarySource!$C$3:$Y$260,Corridor_Summary!V$1,FALSE)="","",VLOOKUP($B107,CorridorSummarySource!$C$3:$Y$260,Corridor_Summary!V$1,FALSE)))</f>
        <v>15</v>
      </c>
      <c r="W107" s="126">
        <f>IF($B107="","",IF(VLOOKUP($B107,CorridorSummarySource!$C$3:$Y$260,Corridor_Summary!W$1,FALSE)="","",VLOOKUP($B107,CorridorSummarySource!$C$3:$Y$260,Corridor_Summary!W$1,FALSE)))</f>
        <v>30</v>
      </c>
      <c r="X107" s="112" t="str">
        <f>IF($B107="","",IF(VLOOKUP($B107,CorridorSummarySource!$C$3:$Y$260,Corridor_Summary!X$1,FALSE)="","",VLOOKUP($B107,CorridorSummarySource!$C$3:$Y$260,Corridor_Summary!X$1,FALSE)))</f>
        <v>Very Frequent</v>
      </c>
      <c r="Z107">
        <f>IF(B107="","",VLOOKUP($B107,'Corridors Over-Under'!$A$3:$D$115,Z$1,FALSE))</f>
        <v>0</v>
      </c>
      <c r="AA107">
        <f>IF(C107="","",VLOOKUP($B107,'Corridors Over-Under'!$A$3:$D$115,AA$1,FALSE))</f>
        <v>0</v>
      </c>
      <c r="AB107">
        <f>IF(D107="","",VLOOKUP($B107,'Corridors Over-Under'!$A$3:$D$115,AB$1,FALSE))</f>
        <v>0</v>
      </c>
      <c r="AD107" s="172">
        <f>IF(F107="","",VLOOKUP(F107,'Corridor_MajorRoute&amp;RouteLookup'!$A$2:$B$113,2,FALSE))</f>
        <v>255</v>
      </c>
      <c r="AE107" s="348" t="str">
        <f>IF(IF($AD107="","",IF(VLOOKUP($AD107,'RouteDetail&amp;ReductionPrioritySr'!$B$5:$AT$779,AE$1,FALSE)="","",VLOOKUP($AD107,'RouteDetail&amp;ReductionPrioritySr'!$B$5:$AT$779,AE$1,FALSE)))=0,"",IF($AD107="","",IF(VLOOKUP($AD107,'RouteDetail&amp;ReductionPrioritySr'!$B$5:$AT$779,AE$1,FALSE)="","",VLOOKUP($AD107,'RouteDetail&amp;ReductionPrioritySr'!$B$5:$AT$779,AE$1,FALSE))))</f>
        <v>Revised</v>
      </c>
      <c r="AF107" s="53" t="str">
        <f>IF(IF($AD107="","",IF(VLOOKUP($AD107,'RouteDetail&amp;ReductionPrioritySr'!$B$5:$AT$779,AF$1,FALSE)="","",VLOOKUP($AD107,'RouteDetail&amp;ReductionPrioritySr'!$B$5:$AT$779,AF$1,FALSE)))=0,"",IF($AD107="","",IF(VLOOKUP($AD107,'RouteDetail&amp;ReductionPrioritySr'!$B$5:$AT$779,AF$1,FALSE)="","",VLOOKUP($AD107,'RouteDetail&amp;ReductionPrioritySr'!$B$5:$AT$779,AF$1,FALSE))))</f>
        <v>Restructure</v>
      </c>
      <c r="AG107" s="358">
        <f>IF(IF($AD107="","",IF(VLOOKUP($AD107,'RouteDetail&amp;ReductionPrioritySr'!$B$5:$AT$779,AG$1,FALSE)="","",VLOOKUP($AD107,'RouteDetail&amp;ReductionPrioritySr'!$B$5:$AT$779,AG$1,FALSE)))=0,"",IF($AD107="","",IF(VLOOKUP($AD107,'RouteDetail&amp;ReductionPrioritySr'!$B$5:$AT$779,AG$1,FALSE)="","",VLOOKUP($AD107,'RouteDetail&amp;ReductionPrioritySr'!$B$5:$AT$779,AG$1,FALSE))))</f>
        <v>42036</v>
      </c>
      <c r="AH107" s="400" t="str">
        <f>IF(IF($AD107="","",IF(VLOOKUP($AD107,'RouteDetail&amp;ReductionPrioritySr'!$B$5:$AT$779,AH$1,FALSE)="","",VLOOKUP($AD107,'RouteDetail&amp;ReductionPrioritySr'!$B$5:$AT$779,AH$1,FALSE)))=0,"",IF($AD107="","",IF(VLOOKUP($AD107,'RouteDetail&amp;ReductionPrioritySr'!$B$5:$AT$779,AH$1,FALSE)="","",VLOOKUP($AD107,'RouteDetail&amp;ReductionPrioritySr'!$B$5:$AT$779,AH$1,FALSE))))</f>
        <v xml:space="preserve">Eliminate the part of the route north of Totem Lake Transit Center.
Revise Route 236 to serve 124th Avenue NE.
</v>
      </c>
      <c r="AI107" s="348">
        <f>IF(IF($AD107="","",IF(VLOOKUP($AD107,'RouteDetail&amp;ReductionPrioritySr'!$B$5:$AT$779,AI$1,FALSE)="","",VLOOKUP($AD107,'RouteDetail&amp;ReductionPrioritySr'!$B$5:$AT$779,AI$1,FALSE)))=0,"",IF($AD107="","",IF(VLOOKUP($AD107,'RouteDetail&amp;ReductionPrioritySr'!$B$5:$AT$779,AI$1,FALSE)="","",VLOOKUP($AD107,'RouteDetail&amp;ReductionPrioritySr'!$B$5:$AT$779,AI$1,FALSE))))</f>
        <v>10</v>
      </c>
      <c r="AJ107" s="53">
        <f>IF(IF($AD107="","",IF(VLOOKUP($AD107,'RouteDetail&amp;ReductionPrioritySr'!$B$5:$AT$779,AJ$1,FALSE)="","",VLOOKUP($AD107,'RouteDetail&amp;ReductionPrioritySr'!$B$5:$AT$779,AJ$1,FALSE)))=0,"",IF($AD107="","",IF(VLOOKUP($AD107,'RouteDetail&amp;ReductionPrioritySr'!$B$5:$AT$779,AJ$1,FALSE)="","",VLOOKUP($AD107,'RouteDetail&amp;ReductionPrioritySr'!$B$5:$AT$779,AJ$1,FALSE))))</f>
        <v>15</v>
      </c>
      <c r="AK107" s="53" t="str">
        <f>IF(IF($AD107="","",IF(VLOOKUP($AD107,'RouteDetail&amp;ReductionPrioritySr'!$B$5:$AT$779,AK$1,FALSE)="","",VLOOKUP($AD107,'RouteDetail&amp;ReductionPrioritySr'!$B$5:$AT$779,AK$1,FALSE)))=0,"",IF($AD107="","",IF(VLOOKUP($AD107,'RouteDetail&amp;ReductionPrioritySr'!$B$5:$AT$779,AK$1,FALSE)="","",VLOOKUP($AD107,'RouteDetail&amp;ReductionPrioritySr'!$B$5:$AT$779,AK$1,FALSE))))</f>
        <v>30-60</v>
      </c>
      <c r="AL107" s="53">
        <f>IF(IF($AD107="","",IF(VLOOKUP($AD107,'RouteDetail&amp;ReductionPrioritySr'!$B$5:$AT$779,AL$1,FALSE)="","",VLOOKUP($AD107,'RouteDetail&amp;ReductionPrioritySr'!$B$5:$AT$779,AL$1,FALSE)))=0,"",IF($AD107="","",IF(VLOOKUP($AD107,'RouteDetail&amp;ReductionPrioritySr'!$B$5:$AT$779,AL$1,FALSE)="","",VLOOKUP($AD107,'RouteDetail&amp;ReductionPrioritySr'!$B$5:$AT$779,AL$1,FALSE))))</f>
        <v>30</v>
      </c>
      <c r="AM107" s="53">
        <f>IF(IF($AD107="","",IF(VLOOKUP($AD107,'RouteDetail&amp;ReductionPrioritySr'!$B$5:$AT$779,AM$1,FALSE)="","",VLOOKUP($AD107,'RouteDetail&amp;ReductionPrioritySr'!$B$5:$AT$779,AM$1,FALSE)))=0,"",IF($AD107="","",IF(VLOOKUP($AD107,'RouteDetail&amp;ReductionPrioritySr'!$B$5:$AT$779,AM$1,FALSE)="","",VLOOKUP($AD107,'RouteDetail&amp;ReductionPrioritySr'!$B$5:$AT$779,AM$1,FALSE))))</f>
        <v>30</v>
      </c>
      <c r="AN107" s="71" t="str">
        <f>IF(IF($AD107="","",IF(VLOOKUP($AD107,'RouteDetail&amp;ReductionPrioritySr'!$B$5:$AT$779,AN$1,FALSE)="","",VLOOKUP($AD107,'RouteDetail&amp;ReductionPrioritySr'!$B$5:$AT$779,AN$1,FALSE)))=0,"",IF($AD107="","",IF(VLOOKUP($AD107,'RouteDetail&amp;ReductionPrioritySr'!$B$5:$AT$779,AN$1,FALSE)="","",VLOOKUP($AD107,'RouteDetail&amp;ReductionPrioritySr'!$B$5:$AT$779,AN$1,FALSE))))</f>
        <v>Before 1:00 AM</v>
      </c>
      <c r="AO107" s="400" t="str">
        <f>IF(IF($AD107="","",IF(VLOOKUP($AD107,'RouteDetail&amp;ReductionPrioritySr'!$B$5:$AT$779,AO$1,FALSE)="","",VLOOKUP($AD107,'RouteDetail&amp;ReductionPrioritySr'!$B$5:$AT$779,AO$1,FALSE)))=0,"",IF($AD107="","",IF(VLOOKUP($AD107,'RouteDetail&amp;ReductionPrioritySr'!$B$5:$AT$779,AO$1,FALSE)="","",VLOOKUP($AD107,'RouteDetail&amp;ReductionPrioritySr'!$B$5:$AT$779,AO$1,FALSE))))</f>
        <v xml:space="preserve">Along 124th Avenue NE, use route 252, 257 or revised Route 236. </v>
      </c>
    </row>
    <row r="108" spans="1:41" ht="90" x14ac:dyDescent="0.25">
      <c r="A108">
        <v>99</v>
      </c>
      <c r="B108" s="110">
        <f>IF(HLOOKUP($C$3,'Corridor by Jurisdiction'!$A$1:$AP$113,A108,FALSE)="","",HLOOKUP($C$3,'Corridor by Jurisdiction'!$A$1:$AP$113,A108,FALSE))</f>
        <v>98</v>
      </c>
      <c r="C108" s="56" t="str">
        <f>IF($B108="","",IF(VLOOKUP($B108,CorridorSummarySource!$C$3:$Y$260,Corridor_Summary!C$1,FALSE)="","",VLOOKUP($B108,CorridorSummarySource!$C$3:$Y$260,Corridor_Summary!C$1,FALSE)))</f>
        <v>Totem Lake</v>
      </c>
      <c r="D108" s="53" t="str">
        <f>IF($B108="","",IF(VLOOKUP($B108,CorridorSummarySource!$C$3:$Y$260,Corridor_Summary!D$1,FALSE)="","",VLOOKUP($B108,CorridorSummarySource!$C$3:$Y$260,Corridor_Summary!D$1,FALSE)))</f>
        <v>Kirkland</v>
      </c>
      <c r="E108" s="53" t="str">
        <f>IF($B108="","",IF(VLOOKUP($B108,CorridorSummarySource!$C$3:$Y$260,Corridor_Summary!E$1,FALSE)="","",VLOOKUP($B108,CorridorSummarySource!$C$3:$Y$260,Corridor_Summary!E$1,FALSE)))</f>
        <v>Kingsgate</v>
      </c>
      <c r="F108" s="367">
        <f>IF($B108="","",IF(VLOOKUP($B108,CorridorSummarySource!$C$3:$Y$260,Corridor_Summary!F$1,FALSE)="","",VLOOKUP($B108,CorridorSummarySource!$C$3:$Y$260,Corridor_Summary!F$1,FALSE)))</f>
        <v>236</v>
      </c>
      <c r="G108" s="367">
        <f>IF($B108="","",IF(VLOOKUP($B108,CorridorSummarySource!$C$3:$Y$260,Corridor_Summary!G$1,FALSE)="","",VLOOKUP($B108,CorridorSummarySource!$C$3:$Y$260,Corridor_Summary!G$1,FALSE)))</f>
        <v>4</v>
      </c>
      <c r="H108" s="367">
        <f>IF($B108="","",IF(VLOOKUP($B108,CorridorSummarySource!$C$3:$Y$260,Corridor_Summary!H$1,FALSE)="","",VLOOKUP($B108,CorridorSummarySource!$C$3:$Y$260,Corridor_Summary!H$1,FALSE)))</f>
        <v>5</v>
      </c>
      <c r="I108" s="367">
        <f>IF($B108="","",IF(VLOOKUP($B108,CorridorSummarySource!$C$3:$Y$260,Corridor_Summary!I$1,FALSE)="","",VLOOKUP($B108,CorridorSummarySource!$C$3:$Y$260,Corridor_Summary!I$1,FALSE)))</f>
        <v>5</v>
      </c>
      <c r="J108" s="367">
        <f>IF($B108="","",IF(VLOOKUP($B108,CorridorSummarySource!$C$3:$Y$260,Corridor_Summary!J$1,FALSE)="","",VLOOKUP($B108,CorridorSummarySource!$C$3:$Y$260,Corridor_Summary!J$1,FALSE)))</f>
        <v>9</v>
      </c>
      <c r="K108" s="112" t="str">
        <f>IF($B108="","",IF(VLOOKUP($B108,CorridorSummarySource!$C$3:$Y$260,Corridor_Summary!K$1,FALSE)="","",VLOOKUP($B108,CorridorSummarySource!$C$3:$Y$260,Corridor_Summary!K$1,FALSE)))</f>
        <v/>
      </c>
      <c r="L108" t="str">
        <f>IF($B108="","",IF(VLOOKUP($B108,CorridorSummarySource!$C$3:$Y$260,Corridor_Summary!L$1,FALSE)="","",VLOOKUP($B108,CorridorSummarySource!$C$3:$Y$260,Corridor_Summary!L$1,FALSE)))</f>
        <v/>
      </c>
      <c r="M108" s="110">
        <f>IF($B108="","",IF(VLOOKUP($B108,CorridorSummarySource!$C$3:$Y$260,Corridor_Summary!M$1,FALSE)="","",VLOOKUP($B108,CorridorSummarySource!$C$3:$Y$260,Corridor_Summary!M$1,FALSE)))</f>
        <v>60</v>
      </c>
      <c r="N108" s="367">
        <f>IF($B108="","",IF(VLOOKUP($B108,CorridorSummarySource!$C$3:$Y$260,Corridor_Summary!N$1,FALSE)="","",VLOOKUP($B108,CorridorSummarySource!$C$3:$Y$260,Corridor_Summary!N$1,FALSE)))</f>
        <v>60</v>
      </c>
      <c r="O108" s="112">
        <f>IF($B108="","",IF(VLOOKUP($B108,CorridorSummarySource!$C$3:$Y$260,Corridor_Summary!O$1,FALSE)="","",VLOOKUP($B108,CorridorSummarySource!$C$3:$Y$260,Corridor_Summary!O$1,FALSE)))</f>
        <v>0</v>
      </c>
      <c r="P108" s="21" t="str">
        <f>IF($B108="","",IF(VLOOKUP($B108,CorridorSummarySource!$C$3:$Y$260,Corridor_Summary!P$1,FALSE)="","",VLOOKUP($B108,CorridorSummarySource!$C$3:$Y$260,Corridor_Summary!P$1,FALSE)))</f>
        <v/>
      </c>
      <c r="Q108" s="110">
        <f>IF($B108="","",IF(VLOOKUP($B108,CorridorSummarySource!$C$3:$Y$260,Corridor_Summary!Q$1,FALSE)="","",VLOOKUP($B108,CorridorSummarySource!$C$3:$Y$260,Corridor_Summary!Q$1,FALSE)))</f>
        <v>0</v>
      </c>
      <c r="R108" s="367">
        <f>IF($B108="","",IF(VLOOKUP($B108,CorridorSummarySource!$C$3:$Y$260,Corridor_Summary!R$1,FALSE)="","",VLOOKUP($B108,CorridorSummarySource!$C$3:$Y$260,Corridor_Summary!R$1,FALSE)))</f>
        <v>0</v>
      </c>
      <c r="S108" s="112">
        <f>IF($B108="","",IF(VLOOKUP($B108,CorridorSummarySource!$C$3:$Y$260,Corridor_Summary!S$1,FALSE)="","",VLOOKUP($B108,CorridorSummarySource!$C$3:$Y$260,Corridor_Summary!S$1,FALSE)))</f>
        <v>0</v>
      </c>
      <c r="T108" s="21" t="str">
        <f>IF($B108="","",IF(VLOOKUP($B108,CorridorSummarySource!$C$3:$Y$260,Corridor_Summary!T$1,FALSE)="","",VLOOKUP($B108,CorridorSummarySource!$C$3:$Y$260,Corridor_Summary!T$1,FALSE)))</f>
        <v/>
      </c>
      <c r="U108" s="125">
        <f>IF($B108="","",IF(VLOOKUP($B108,CorridorSummarySource!$C$3:$Y$260,Corridor_Summary!U$1,FALSE)="","",VLOOKUP($B108,CorridorSummarySource!$C$3:$Y$260,Corridor_Summary!U$1,FALSE)))</f>
        <v>60</v>
      </c>
      <c r="V108" s="126">
        <f>IF($B108="","",IF(VLOOKUP($B108,CorridorSummarySource!$C$3:$Y$260,Corridor_Summary!V$1,FALSE)="","",VLOOKUP($B108,CorridorSummarySource!$C$3:$Y$260,Corridor_Summary!V$1,FALSE)))</f>
        <v>60</v>
      </c>
      <c r="W108" s="126">
        <f>IF($B108="","",IF(VLOOKUP($B108,CorridorSummarySource!$C$3:$Y$260,Corridor_Summary!W$1,FALSE)="","",VLOOKUP($B108,CorridorSummarySource!$C$3:$Y$260,Corridor_Summary!W$1,FALSE)))</f>
        <v>0</v>
      </c>
      <c r="X108" s="112" t="str">
        <f>IF($B108="","",IF(VLOOKUP($B108,CorridorSummarySource!$C$3:$Y$260,Corridor_Summary!X$1,FALSE)="","",VLOOKUP($B108,CorridorSummarySource!$C$3:$Y$260,Corridor_Summary!X$1,FALSE)))</f>
        <v>Hourly</v>
      </c>
      <c r="Z108">
        <f>IF(B108="","",VLOOKUP($B108,'Corridors Over-Under'!$A$3:$D$115,Z$1,FALSE))</f>
        <v>2</v>
      </c>
      <c r="AA108">
        <f>IF(C108="","",VLOOKUP($B108,'Corridors Over-Under'!$A$3:$D$115,AA$1,FALSE))</f>
        <v>2</v>
      </c>
      <c r="AB108">
        <f>IF(D108="","",VLOOKUP($B108,'Corridors Over-Under'!$A$3:$D$115,AB$1,FALSE))</f>
        <v>1</v>
      </c>
      <c r="AD108" s="172">
        <f>IF(F108="","",VLOOKUP(F108,'Corridor_MajorRoute&amp;RouteLookup'!$A$2:$B$113,2,FALSE))</f>
        <v>236</v>
      </c>
      <c r="AE108" s="348" t="str">
        <f>IF(IF($AD108="","",IF(VLOOKUP($AD108,'RouteDetail&amp;ReductionPrioritySr'!$B$5:$AT$779,AE$1,FALSE)="","",VLOOKUP($AD108,'RouteDetail&amp;ReductionPrioritySr'!$B$5:$AT$779,AE$1,FALSE)))=0,"",IF($AD108="","",IF(VLOOKUP($AD108,'RouteDetail&amp;ReductionPrioritySr'!$B$5:$AT$779,AE$1,FALSE)="","",VLOOKUP($AD108,'RouteDetail&amp;ReductionPrioritySr'!$B$5:$AT$779,AE$1,FALSE))))</f>
        <v>Revised</v>
      </c>
      <c r="AF108" s="53" t="str">
        <f>IF(IF($AD108="","",IF(VLOOKUP($AD108,'RouteDetail&amp;ReductionPrioritySr'!$B$5:$AT$779,AF$1,FALSE)="","",VLOOKUP($AD108,'RouteDetail&amp;ReductionPrioritySr'!$B$5:$AT$779,AF$1,FALSE)))=0,"",IF($AD108="","",IF(VLOOKUP($AD108,'RouteDetail&amp;ReductionPrioritySr'!$B$5:$AT$779,AF$1,FALSE)="","",VLOOKUP($AD108,'RouteDetail&amp;ReductionPrioritySr'!$B$5:$AT$779,AF$1,FALSE))))</f>
        <v>Restructure</v>
      </c>
      <c r="AG108" s="358" t="str">
        <f>IF(IF($AD108="","",IF(VLOOKUP($AD108,'RouteDetail&amp;ReductionPrioritySr'!$B$5:$AT$779,AG$1,FALSE)="","",VLOOKUP($AD108,'RouteDetail&amp;ReductionPrioritySr'!$B$5:$AT$779,AG$1,FALSE)))=0,"",IF($AD108="","",IF(VLOOKUP($AD108,'RouteDetail&amp;ReductionPrioritySr'!$B$5:$AT$779,AG$1,FALSE)="","",VLOOKUP($AD108,'RouteDetail&amp;ReductionPrioritySr'!$B$5:$AT$779,AG$1,FALSE))))</f>
        <v>Sept. 2014/ Feb. 2015</v>
      </c>
      <c r="AH108" s="400" t="str">
        <f>IF(IF($AD108="","",IF(VLOOKUP($AD108,'RouteDetail&amp;ReductionPrioritySr'!$B$5:$AT$779,AH$1,FALSE)="","",VLOOKUP($AD108,'RouteDetail&amp;ReductionPrioritySr'!$B$5:$AT$779,AH$1,FALSE)))=0,"",IF($AD108="","",IF(VLOOKUP($AD108,'RouteDetail&amp;ReductionPrioritySr'!$B$5:$AT$779,AH$1,FALSE)="","",VLOOKUP($AD108,'RouteDetail&amp;ReductionPrioritySr'!$B$5:$AT$779,AH$1,FALSE))))</f>
        <v>Revise to use more direct routing on 124th Avenue NE between Brickyard Park-and-Ride and Totem Lake Transit Centers.
Revise routing to serve the Rose Hill neighborhood.
Operate service less often during the midday.
End service earlier.</v>
      </c>
      <c r="AI108" s="348">
        <f>IF(IF($AD108="","",IF(VLOOKUP($AD108,'RouteDetail&amp;ReductionPrioritySr'!$B$5:$AT$779,AI$1,FALSE)="","",VLOOKUP($AD108,'RouteDetail&amp;ReductionPrioritySr'!$B$5:$AT$779,AI$1,FALSE)))=0,"",IF($AD108="","",IF(VLOOKUP($AD108,'RouteDetail&amp;ReductionPrioritySr'!$B$5:$AT$779,AI$1,FALSE)="","",VLOOKUP($AD108,'RouteDetail&amp;ReductionPrioritySr'!$B$5:$AT$779,AI$1,FALSE))))</f>
        <v>30</v>
      </c>
      <c r="AJ108" s="53">
        <f>IF(IF($AD108="","",IF(VLOOKUP($AD108,'RouteDetail&amp;ReductionPrioritySr'!$B$5:$AT$779,AJ$1,FALSE)="","",VLOOKUP($AD108,'RouteDetail&amp;ReductionPrioritySr'!$B$5:$AT$779,AJ$1,FALSE)))=0,"",IF($AD108="","",IF(VLOOKUP($AD108,'RouteDetail&amp;ReductionPrioritySr'!$B$5:$AT$779,AJ$1,FALSE)="","",VLOOKUP($AD108,'RouteDetail&amp;ReductionPrioritySr'!$B$5:$AT$779,AJ$1,FALSE))))</f>
        <v>60</v>
      </c>
      <c r="AK108" s="53">
        <f>IF(IF($AD108="","",IF(VLOOKUP($AD108,'RouteDetail&amp;ReductionPrioritySr'!$B$5:$AT$779,AK$1,FALSE)="","",VLOOKUP($AD108,'RouteDetail&amp;ReductionPrioritySr'!$B$5:$AT$779,AK$1,FALSE)))=0,"",IF($AD108="","",IF(VLOOKUP($AD108,'RouteDetail&amp;ReductionPrioritySr'!$B$5:$AT$779,AK$1,FALSE)="","",VLOOKUP($AD108,'RouteDetail&amp;ReductionPrioritySr'!$B$5:$AT$779,AK$1,FALSE))))</f>
        <v>60</v>
      </c>
      <c r="AL108" s="53">
        <f>IF(IF($AD108="","",IF(VLOOKUP($AD108,'RouteDetail&amp;ReductionPrioritySr'!$B$5:$AT$779,AL$1,FALSE)="","",VLOOKUP($AD108,'RouteDetail&amp;ReductionPrioritySr'!$B$5:$AT$779,AL$1,FALSE)))=0,"",IF($AD108="","",IF(VLOOKUP($AD108,'RouteDetail&amp;ReductionPrioritySr'!$B$5:$AT$779,AL$1,FALSE)="","",VLOOKUP($AD108,'RouteDetail&amp;ReductionPrioritySr'!$B$5:$AT$779,AL$1,FALSE))))</f>
        <v>60</v>
      </c>
      <c r="AM108" s="53">
        <f>IF(IF($AD108="","",IF(VLOOKUP($AD108,'RouteDetail&amp;ReductionPrioritySr'!$B$5:$AT$779,AM$1,FALSE)="","",VLOOKUP($AD108,'RouteDetail&amp;ReductionPrioritySr'!$B$5:$AT$779,AM$1,FALSE)))=0,"",IF($AD108="","",IF(VLOOKUP($AD108,'RouteDetail&amp;ReductionPrioritySr'!$B$5:$AT$779,AM$1,FALSE)="","",VLOOKUP($AD108,'RouteDetail&amp;ReductionPrioritySr'!$B$5:$AT$779,AM$1,FALSE))))</f>
        <v>60</v>
      </c>
      <c r="AN108" s="71" t="str">
        <f>IF(IF($AD108="","",IF(VLOOKUP($AD108,'RouteDetail&amp;ReductionPrioritySr'!$B$5:$AT$779,AN$1,FALSE)="","",VLOOKUP($AD108,'RouteDetail&amp;ReductionPrioritySr'!$B$5:$AT$779,AN$1,FALSE)))=0,"",IF($AD108="","",IF(VLOOKUP($AD108,'RouteDetail&amp;ReductionPrioritySr'!$B$5:$AT$779,AN$1,FALSE)="","",VLOOKUP($AD108,'RouteDetail&amp;ReductionPrioritySr'!$B$5:$AT$779,AN$1,FALSE))))</f>
        <v>Before 8:00 PM</v>
      </c>
      <c r="AO108" s="400" t="str">
        <f>IF(IF($AD108="","",IF(VLOOKUP($AD108,'RouteDetail&amp;ReductionPrioritySr'!$B$5:$AT$779,AO$1,FALSE)="","",VLOOKUP($AD108,'RouteDetail&amp;ReductionPrioritySr'!$B$5:$AT$779,AO$1,FALSE)))=0,"",IF($AD108="","",IF(VLOOKUP($AD108,'RouteDetail&amp;ReductionPrioritySr'!$B$5:$AT$779,AO$1,FALSE)="","",VLOOKUP($AD108,'RouteDetail&amp;ReductionPrioritySr'!$B$5:$AT$779,AO$1,FALSE))))</f>
        <v>In Juanita, use revised Route 255.
On NE 116th Street, Metro's Rideshare and VanPool programs may be an option.
On 132nd Avenue NE, take revised Route 236 on 124th Avenuve NE.</v>
      </c>
    </row>
    <row r="109" spans="1:41" x14ac:dyDescent="0.25">
      <c r="A109">
        <v>100</v>
      </c>
      <c r="B109" s="110">
        <f>IF(HLOOKUP($C$3,'Corridor by Jurisdiction'!$A$1:$AP$113,A109,FALSE)="","",HLOOKUP($C$3,'Corridor by Jurisdiction'!$A$1:$AP$113,A109,FALSE))</f>
        <v>99</v>
      </c>
      <c r="C109" s="56" t="str">
        <f>IF($B109="","",IF(VLOOKUP($B109,CorridorSummarySource!$C$3:$Y$260,Corridor_Summary!C$1,FALSE)="","",VLOOKUP($B109,CorridorSummarySource!$C$3:$Y$260,Corridor_Summary!C$1,FALSE)))</f>
        <v>Tukwila</v>
      </c>
      <c r="D109" s="53" t="str">
        <f>IF($B109="","",IF(VLOOKUP($B109,CorridorSummarySource!$C$3:$Y$260,Corridor_Summary!D$1,FALSE)="","",VLOOKUP($B109,CorridorSummarySource!$C$3:$Y$260,Corridor_Summary!D$1,FALSE)))</f>
        <v>Seattle CBD</v>
      </c>
      <c r="E109" s="53" t="str">
        <f>IF($B109="","",IF(VLOOKUP($B109,CorridorSummarySource!$C$3:$Y$260,Corridor_Summary!E$1,FALSE)="","",VLOOKUP($B109,CorridorSummarySource!$C$3:$Y$260,Corridor_Summary!E$1,FALSE)))</f>
        <v>Pacific Hwy S, 4th Ave S</v>
      </c>
      <c r="F109" s="367">
        <f>IF($B109="","",IF(VLOOKUP($B109,CorridorSummarySource!$C$3:$Y$260,Corridor_Summary!F$1,FALSE)="","",VLOOKUP($B109,CorridorSummarySource!$C$3:$Y$260,Corridor_Summary!F$1,FALSE)))</f>
        <v>124</v>
      </c>
      <c r="G109" s="367">
        <f>IF($B109="","",IF(VLOOKUP($B109,CorridorSummarySource!$C$3:$Y$260,Corridor_Summary!G$1,FALSE)="","",VLOOKUP($B109,CorridorSummarySource!$C$3:$Y$260,Corridor_Summary!G$1,FALSE)))</f>
        <v>12</v>
      </c>
      <c r="H109" s="367">
        <f>IF($B109="","",IF(VLOOKUP($B109,CorridorSummarySource!$C$3:$Y$260,Corridor_Summary!H$1,FALSE)="","",VLOOKUP($B109,CorridorSummarySource!$C$3:$Y$260,Corridor_Summary!H$1,FALSE)))</f>
        <v>5</v>
      </c>
      <c r="I109" s="367">
        <f>IF($B109="","",IF(VLOOKUP($B109,CorridorSummarySource!$C$3:$Y$260,Corridor_Summary!I$1,FALSE)="","",VLOOKUP($B109,CorridorSummarySource!$C$3:$Y$260,Corridor_Summary!I$1,FALSE)))</f>
        <v>10</v>
      </c>
      <c r="J109" s="367">
        <f>IF($B109="","",IF(VLOOKUP($B109,CorridorSummarySource!$C$3:$Y$260,Corridor_Summary!J$1,FALSE)="","",VLOOKUP($B109,CorridorSummarySource!$C$3:$Y$260,Corridor_Summary!J$1,FALSE)))</f>
        <v>32</v>
      </c>
      <c r="K109" s="112" t="str">
        <f>IF($B109="","",IF(VLOOKUP($B109,CorridorSummarySource!$C$3:$Y$260,Corridor_Summary!K$1,FALSE)="","",VLOOKUP($B109,CorridorSummarySource!$C$3:$Y$260,Corridor_Summary!K$1,FALSE)))</f>
        <v/>
      </c>
      <c r="L109" t="str">
        <f>IF($B109="","",IF(VLOOKUP($B109,CorridorSummarySource!$C$3:$Y$260,Corridor_Summary!L$1,FALSE)="","",VLOOKUP($B109,CorridorSummarySource!$C$3:$Y$260,Corridor_Summary!L$1,FALSE)))</f>
        <v/>
      </c>
      <c r="M109" s="110">
        <f>IF($B109="","",IF(VLOOKUP($B109,CorridorSummarySource!$C$3:$Y$260,Corridor_Summary!M$1,FALSE)="","",VLOOKUP($B109,CorridorSummarySource!$C$3:$Y$260,Corridor_Summary!M$1,FALSE)))</f>
        <v>15</v>
      </c>
      <c r="N109" s="367">
        <f>IF($B109="","",IF(VLOOKUP($B109,CorridorSummarySource!$C$3:$Y$260,Corridor_Summary!N$1,FALSE)="","",VLOOKUP($B109,CorridorSummarySource!$C$3:$Y$260,Corridor_Summary!N$1,FALSE)))</f>
        <v>15</v>
      </c>
      <c r="O109" s="112">
        <f>IF($B109="","",IF(VLOOKUP($B109,CorridorSummarySource!$C$3:$Y$260,Corridor_Summary!O$1,FALSE)="","",VLOOKUP($B109,CorridorSummarySource!$C$3:$Y$260,Corridor_Summary!O$1,FALSE)))</f>
        <v>30</v>
      </c>
      <c r="P109" s="21" t="str">
        <f>IF($B109="","",IF(VLOOKUP($B109,CorridorSummarySource!$C$3:$Y$260,Corridor_Summary!P$1,FALSE)="","",VLOOKUP($B109,CorridorSummarySource!$C$3:$Y$260,Corridor_Summary!P$1,FALSE)))</f>
        <v/>
      </c>
      <c r="Q109" s="110">
        <f>IF($B109="","",IF(VLOOKUP($B109,CorridorSummarySource!$C$3:$Y$260,Corridor_Summary!Q$1,FALSE)="","",VLOOKUP($B109,CorridorSummarySource!$C$3:$Y$260,Corridor_Summary!Q$1,FALSE)))</f>
        <v>0</v>
      </c>
      <c r="R109" s="367">
        <f>IF($B109="","",IF(VLOOKUP($B109,CorridorSummarySource!$C$3:$Y$260,Corridor_Summary!R$1,FALSE)="","",VLOOKUP($B109,CorridorSummarySource!$C$3:$Y$260,Corridor_Summary!R$1,FALSE)))</f>
        <v>0</v>
      </c>
      <c r="S109" s="112">
        <f>IF($B109="","",IF(VLOOKUP($B109,CorridorSummarySource!$C$3:$Y$260,Corridor_Summary!S$1,FALSE)="","",VLOOKUP($B109,CorridorSummarySource!$C$3:$Y$260,Corridor_Summary!S$1,FALSE)))</f>
        <v>0</v>
      </c>
      <c r="T109" s="21" t="str">
        <f>IF($B109="","",IF(VLOOKUP($B109,CorridorSummarySource!$C$3:$Y$260,Corridor_Summary!T$1,FALSE)="","",VLOOKUP($B109,CorridorSummarySource!$C$3:$Y$260,Corridor_Summary!T$1,FALSE)))</f>
        <v/>
      </c>
      <c r="U109" s="125">
        <f>IF($B109="","",IF(VLOOKUP($B109,CorridorSummarySource!$C$3:$Y$260,Corridor_Summary!U$1,FALSE)="","",VLOOKUP($B109,CorridorSummarySource!$C$3:$Y$260,Corridor_Summary!U$1,FALSE)))</f>
        <v>15</v>
      </c>
      <c r="V109" s="126">
        <f>IF($B109="","",IF(VLOOKUP($B109,CorridorSummarySource!$C$3:$Y$260,Corridor_Summary!V$1,FALSE)="","",VLOOKUP($B109,CorridorSummarySource!$C$3:$Y$260,Corridor_Summary!V$1,FALSE)))</f>
        <v>15</v>
      </c>
      <c r="W109" s="126">
        <f>IF($B109="","",IF(VLOOKUP($B109,CorridorSummarySource!$C$3:$Y$260,Corridor_Summary!W$1,FALSE)="","",VLOOKUP($B109,CorridorSummarySource!$C$3:$Y$260,Corridor_Summary!W$1,FALSE)))</f>
        <v>30</v>
      </c>
      <c r="X109" s="112" t="str">
        <f>IF($B109="","",IF(VLOOKUP($B109,CorridorSummarySource!$C$3:$Y$260,Corridor_Summary!X$1,FALSE)="","",VLOOKUP($B109,CorridorSummarySource!$C$3:$Y$260,Corridor_Summary!X$1,FALSE)))</f>
        <v>Very Frequent</v>
      </c>
      <c r="Z109">
        <f>IF(B109="","",VLOOKUP($B109,'Corridors Over-Under'!$A$3:$D$115,Z$1,FALSE))</f>
        <v>-1</v>
      </c>
      <c r="AA109">
        <f>IF(C109="","",VLOOKUP($B109,'Corridors Over-Under'!$A$3:$D$115,AA$1,FALSE))</f>
        <v>-1</v>
      </c>
      <c r="AB109">
        <f>IF(D109="","",VLOOKUP($B109,'Corridors Over-Under'!$A$3:$D$115,AB$1,FALSE))</f>
        <v>0</v>
      </c>
      <c r="AD109" s="172">
        <f>IF(F109="","",VLOOKUP(F109,'Corridor_MajorRoute&amp;RouteLookup'!$A$2:$B$113,2,FALSE))</f>
        <v>124</v>
      </c>
      <c r="AE109" s="348" t="str">
        <f>IF(IF($AD109="","",IF(VLOOKUP($AD109,'RouteDetail&amp;ReductionPrioritySr'!$B$5:$AT$779,AE$1,FALSE)="","",VLOOKUP($AD109,'RouteDetail&amp;ReductionPrioritySr'!$B$5:$AT$779,AE$1,FALSE)))=0,"",IF($AD109="","",IF(VLOOKUP($AD109,'RouteDetail&amp;ReductionPrioritySr'!$B$5:$AT$779,AE$1,FALSE)="","",VLOOKUP($AD109,'RouteDetail&amp;ReductionPrioritySr'!$B$5:$AT$779,AE$1,FALSE))))</f>
        <v>Revised</v>
      </c>
      <c r="AF109" s="53" t="str">
        <f>IF(IF($AD109="","",IF(VLOOKUP($AD109,'RouteDetail&amp;ReductionPrioritySr'!$B$5:$AT$779,AF$1,FALSE)="","",VLOOKUP($AD109,'RouteDetail&amp;ReductionPrioritySr'!$B$5:$AT$779,AF$1,FALSE)))=0,"",IF($AD109="","",IF(VLOOKUP($AD109,'RouteDetail&amp;ReductionPrioritySr'!$B$5:$AT$779,AF$1,FALSE)="","",VLOOKUP($AD109,'RouteDetail&amp;ReductionPrioritySr'!$B$5:$AT$779,AF$1,FALSE))))</f>
        <v>Low performing</v>
      </c>
      <c r="AG109" s="358">
        <f>IF(IF($AD109="","",IF(VLOOKUP($AD109,'RouteDetail&amp;ReductionPrioritySr'!$B$5:$AT$779,AG$1,FALSE)="","",VLOOKUP($AD109,'RouteDetail&amp;ReductionPrioritySr'!$B$5:$AT$779,AG$1,FALSE)))=0,"",IF($AD109="","",IF(VLOOKUP($AD109,'RouteDetail&amp;ReductionPrioritySr'!$B$5:$AT$779,AG$1,FALSE)="","",VLOOKUP($AD109,'RouteDetail&amp;ReductionPrioritySr'!$B$5:$AT$779,AG$1,FALSE))))</f>
        <v>42248</v>
      </c>
      <c r="AH109" s="400" t="str">
        <f>IF(IF($AD109="","",IF(VLOOKUP($AD109,'RouteDetail&amp;ReductionPrioritySr'!$B$5:$AT$779,AH$1,FALSE)="","",VLOOKUP($AD109,'RouteDetail&amp;ReductionPrioritySr'!$B$5:$AT$779,AH$1,FALSE)))=0,"",IF($AD109="","",IF(VLOOKUP($AD109,'RouteDetail&amp;ReductionPrioritySr'!$B$5:$AT$779,AH$1,FALSE)="","",VLOOKUP($AD109,'RouteDetail&amp;ReductionPrioritySr'!$B$5:$AT$779,AH$1,FALSE))))</f>
        <v>End service earlier.</v>
      </c>
      <c r="AI109" s="348">
        <f>IF(IF($AD109="","",IF(VLOOKUP($AD109,'RouteDetail&amp;ReductionPrioritySr'!$B$5:$AT$779,AI$1,FALSE)="","",VLOOKUP($AD109,'RouteDetail&amp;ReductionPrioritySr'!$B$5:$AT$779,AI$1,FALSE)))=0,"",IF($AD109="","",IF(VLOOKUP($AD109,'RouteDetail&amp;ReductionPrioritySr'!$B$5:$AT$779,AI$1,FALSE)="","",VLOOKUP($AD109,'RouteDetail&amp;ReductionPrioritySr'!$B$5:$AT$779,AI$1,FALSE))))</f>
        <v>30</v>
      </c>
      <c r="AJ109" s="53">
        <f>IF(IF($AD109="","",IF(VLOOKUP($AD109,'RouteDetail&amp;ReductionPrioritySr'!$B$5:$AT$779,AJ$1,FALSE)="","",VLOOKUP($AD109,'RouteDetail&amp;ReductionPrioritySr'!$B$5:$AT$779,AJ$1,FALSE)))=0,"",IF($AD109="","",IF(VLOOKUP($AD109,'RouteDetail&amp;ReductionPrioritySr'!$B$5:$AT$779,AJ$1,FALSE)="","",VLOOKUP($AD109,'RouteDetail&amp;ReductionPrioritySr'!$B$5:$AT$779,AJ$1,FALSE))))</f>
        <v>30</v>
      </c>
      <c r="AK109" s="53" t="str">
        <f>IF(IF($AD109="","",IF(VLOOKUP($AD109,'RouteDetail&amp;ReductionPrioritySr'!$B$5:$AT$779,AK$1,FALSE)="","",VLOOKUP($AD109,'RouteDetail&amp;ReductionPrioritySr'!$B$5:$AT$779,AK$1,FALSE)))=0,"",IF($AD109="","",IF(VLOOKUP($AD109,'RouteDetail&amp;ReductionPrioritySr'!$B$5:$AT$779,AK$1,FALSE)="","",VLOOKUP($AD109,'RouteDetail&amp;ReductionPrioritySr'!$B$5:$AT$779,AK$1,FALSE))))</f>
        <v>30-60</v>
      </c>
      <c r="AL109" s="53">
        <f>IF(IF($AD109="","",IF(VLOOKUP($AD109,'RouteDetail&amp;ReductionPrioritySr'!$B$5:$AT$779,AL$1,FALSE)="","",VLOOKUP($AD109,'RouteDetail&amp;ReductionPrioritySr'!$B$5:$AT$779,AL$1,FALSE)))=0,"",IF($AD109="","",IF(VLOOKUP($AD109,'RouteDetail&amp;ReductionPrioritySr'!$B$5:$AT$779,AL$1,FALSE)="","",VLOOKUP($AD109,'RouteDetail&amp;ReductionPrioritySr'!$B$5:$AT$779,AL$1,FALSE))))</f>
        <v>30</v>
      </c>
      <c r="AM109" s="53">
        <f>IF(IF($AD109="","",IF(VLOOKUP($AD109,'RouteDetail&amp;ReductionPrioritySr'!$B$5:$AT$779,AM$1,FALSE)="","",VLOOKUP($AD109,'RouteDetail&amp;ReductionPrioritySr'!$B$5:$AT$779,AM$1,FALSE)))=0,"",IF($AD109="","",IF(VLOOKUP($AD109,'RouteDetail&amp;ReductionPrioritySr'!$B$5:$AT$779,AM$1,FALSE)="","",VLOOKUP($AD109,'RouteDetail&amp;ReductionPrioritySr'!$B$5:$AT$779,AM$1,FALSE))))</f>
        <v>30</v>
      </c>
      <c r="AN109" s="71" t="str">
        <f>IF(IF($AD109="","",IF(VLOOKUP($AD109,'RouteDetail&amp;ReductionPrioritySr'!$B$5:$AT$779,AN$1,FALSE)="","",VLOOKUP($AD109,'RouteDetail&amp;ReductionPrioritySr'!$B$5:$AT$779,AN$1,FALSE)))=0,"",IF($AD109="","",IF(VLOOKUP($AD109,'RouteDetail&amp;ReductionPrioritySr'!$B$5:$AT$779,AN$1,FALSE)="","",VLOOKUP($AD109,'RouteDetail&amp;ReductionPrioritySr'!$B$5:$AT$779,AN$1,FALSE))))</f>
        <v>Before 2:00 AM</v>
      </c>
      <c r="AO109" s="400" t="str">
        <f>IF(IF($AD109="","",IF(VLOOKUP($AD109,'RouteDetail&amp;ReductionPrioritySr'!$B$5:$AT$779,AO$1,FALSE)="","",VLOOKUP($AD109,'RouteDetail&amp;ReductionPrioritySr'!$B$5:$AT$779,AO$1,FALSE)))=0,"",IF($AD109="","",IF(VLOOKUP($AD109,'RouteDetail&amp;ReductionPrioritySr'!$B$5:$AT$779,AO$1,FALSE)="","",VLOOKUP($AD109,'RouteDetail&amp;ReductionPrioritySr'!$B$5:$AT$779,AO$1,FALSE))))</f>
        <v/>
      </c>
    </row>
    <row r="110" spans="1:41" ht="30" x14ac:dyDescent="0.25">
      <c r="A110">
        <v>101</v>
      </c>
      <c r="B110" s="110">
        <f>IF(HLOOKUP($C$3,'Corridor by Jurisdiction'!$A$1:$AP$113,A110,FALSE)="","",HLOOKUP($C$3,'Corridor by Jurisdiction'!$A$1:$AP$113,A110,FALSE))</f>
        <v>100</v>
      </c>
      <c r="C110" s="56" t="str">
        <f>IF($B110="","",IF(VLOOKUP($B110,CorridorSummarySource!$C$3:$Y$260,Corridor_Summary!C$1,FALSE)="","",VLOOKUP($B110,CorridorSummarySource!$C$3:$Y$260,Corridor_Summary!C$1,FALSE)))</f>
        <v>Tukwila</v>
      </c>
      <c r="D110" s="53" t="str">
        <f>IF($B110="","",IF(VLOOKUP($B110,CorridorSummarySource!$C$3:$Y$260,Corridor_Summary!D$1,FALSE)="","",VLOOKUP($B110,CorridorSummarySource!$C$3:$Y$260,Corridor_Summary!D$1,FALSE)))</f>
        <v>Des Moines</v>
      </c>
      <c r="E110" s="53" t="str">
        <f>IF($B110="","",IF(VLOOKUP($B110,CorridorSummarySource!$C$3:$Y$260,Corridor_Summary!E$1,FALSE)="","",VLOOKUP($B110,CorridorSummarySource!$C$3:$Y$260,Corridor_Summary!E$1,FALSE)))</f>
        <v>McMicken Heights, Sea-Tac</v>
      </c>
      <c r="F110" s="367">
        <f>IF($B110="","",IF(VLOOKUP($B110,CorridorSummarySource!$C$3:$Y$260,Corridor_Summary!F$1,FALSE)="","",VLOOKUP($B110,CorridorSummarySource!$C$3:$Y$260,Corridor_Summary!F$1,FALSE)))</f>
        <v>156</v>
      </c>
      <c r="G110" s="367">
        <f>IF($B110="","",IF(VLOOKUP($B110,CorridorSummarySource!$C$3:$Y$260,Corridor_Summary!G$1,FALSE)="","",VLOOKUP($B110,CorridorSummarySource!$C$3:$Y$260,Corridor_Summary!G$1,FALSE)))</f>
        <v>2</v>
      </c>
      <c r="H110" s="367">
        <f>IF($B110="","",IF(VLOOKUP($B110,CorridorSummarySource!$C$3:$Y$260,Corridor_Summary!H$1,FALSE)="","",VLOOKUP($B110,CorridorSummarySource!$C$3:$Y$260,Corridor_Summary!H$1,FALSE)))</f>
        <v>5</v>
      </c>
      <c r="I110" s="367">
        <f>IF($B110="","",IF(VLOOKUP($B110,CorridorSummarySource!$C$3:$Y$260,Corridor_Summary!I$1,FALSE)="","",VLOOKUP($B110,CorridorSummarySource!$C$3:$Y$260,Corridor_Summary!I$1,FALSE)))</f>
        <v>10</v>
      </c>
      <c r="J110" s="367">
        <f>IF($B110="","",IF(VLOOKUP($B110,CorridorSummarySource!$C$3:$Y$260,Corridor_Summary!J$1,FALSE)="","",VLOOKUP($B110,CorridorSummarySource!$C$3:$Y$260,Corridor_Summary!J$1,FALSE)))</f>
        <v>22</v>
      </c>
      <c r="K110" s="112" t="str">
        <f>IF($B110="","",IF(VLOOKUP($B110,CorridorSummarySource!$C$3:$Y$260,Corridor_Summary!K$1,FALSE)="","",VLOOKUP($B110,CorridorSummarySource!$C$3:$Y$260,Corridor_Summary!K$1,FALSE)))</f>
        <v/>
      </c>
      <c r="L110" t="str">
        <f>IF($B110="","",IF(VLOOKUP($B110,CorridorSummarySource!$C$3:$Y$260,Corridor_Summary!L$1,FALSE)="","",VLOOKUP($B110,CorridorSummarySource!$C$3:$Y$260,Corridor_Summary!L$1,FALSE)))</f>
        <v/>
      </c>
      <c r="M110" s="110">
        <f>IF($B110="","",IF(VLOOKUP($B110,CorridorSummarySource!$C$3:$Y$260,Corridor_Summary!M$1,FALSE)="","",VLOOKUP($B110,CorridorSummarySource!$C$3:$Y$260,Corridor_Summary!M$1,FALSE)))</f>
        <v>15</v>
      </c>
      <c r="N110" s="367">
        <f>IF($B110="","",IF(VLOOKUP($B110,CorridorSummarySource!$C$3:$Y$260,Corridor_Summary!N$1,FALSE)="","",VLOOKUP($B110,CorridorSummarySource!$C$3:$Y$260,Corridor_Summary!N$1,FALSE)))</f>
        <v>30</v>
      </c>
      <c r="O110" s="112">
        <f>IF($B110="","",IF(VLOOKUP($B110,CorridorSummarySource!$C$3:$Y$260,Corridor_Summary!O$1,FALSE)="","",VLOOKUP($B110,CorridorSummarySource!$C$3:$Y$260,Corridor_Summary!O$1,FALSE)))</f>
        <v>30</v>
      </c>
      <c r="P110" s="21" t="str">
        <f>IF($B110="","",IF(VLOOKUP($B110,CorridorSummarySource!$C$3:$Y$260,Corridor_Summary!P$1,FALSE)="","",VLOOKUP($B110,CorridorSummarySource!$C$3:$Y$260,Corridor_Summary!P$1,FALSE)))</f>
        <v/>
      </c>
      <c r="Q110" s="110">
        <f>IF($B110="","",IF(VLOOKUP($B110,CorridorSummarySource!$C$3:$Y$260,Corridor_Summary!Q$1,FALSE)="","",VLOOKUP($B110,CorridorSummarySource!$C$3:$Y$260,Corridor_Summary!Q$1,FALSE)))</f>
        <v>0</v>
      </c>
      <c r="R110" s="367">
        <f>IF($B110="","",IF(VLOOKUP($B110,CorridorSummarySource!$C$3:$Y$260,Corridor_Summary!R$1,FALSE)="","",VLOOKUP($B110,CorridorSummarySource!$C$3:$Y$260,Corridor_Summary!R$1,FALSE)))</f>
        <v>0</v>
      </c>
      <c r="S110" s="112">
        <f>IF($B110="","",IF(VLOOKUP($B110,CorridorSummarySource!$C$3:$Y$260,Corridor_Summary!S$1,FALSE)="","",VLOOKUP($B110,CorridorSummarySource!$C$3:$Y$260,Corridor_Summary!S$1,FALSE)))</f>
        <v>0</v>
      </c>
      <c r="T110" s="21" t="str">
        <f>IF($B110="","",IF(VLOOKUP($B110,CorridorSummarySource!$C$3:$Y$260,Corridor_Summary!T$1,FALSE)="","",VLOOKUP($B110,CorridorSummarySource!$C$3:$Y$260,Corridor_Summary!T$1,FALSE)))</f>
        <v/>
      </c>
      <c r="U110" s="125">
        <f>IF($B110="","",IF(VLOOKUP($B110,CorridorSummarySource!$C$3:$Y$260,Corridor_Summary!U$1,FALSE)="","",VLOOKUP($B110,CorridorSummarySource!$C$3:$Y$260,Corridor_Summary!U$1,FALSE)))</f>
        <v>15</v>
      </c>
      <c r="V110" s="126">
        <f>IF($B110="","",IF(VLOOKUP($B110,CorridorSummarySource!$C$3:$Y$260,Corridor_Summary!V$1,FALSE)="","",VLOOKUP($B110,CorridorSummarySource!$C$3:$Y$260,Corridor_Summary!V$1,FALSE)))</f>
        <v>30</v>
      </c>
      <c r="W110" s="126">
        <f>IF($B110="","",IF(VLOOKUP($B110,CorridorSummarySource!$C$3:$Y$260,Corridor_Summary!W$1,FALSE)="","",VLOOKUP($B110,CorridorSummarySource!$C$3:$Y$260,Corridor_Summary!W$1,FALSE)))</f>
        <v>30</v>
      </c>
      <c r="X110" s="112" t="str">
        <f>IF($B110="","",IF(VLOOKUP($B110,CorridorSummarySource!$C$3:$Y$260,Corridor_Summary!X$1,FALSE)="","",VLOOKUP($B110,CorridorSummarySource!$C$3:$Y$260,Corridor_Summary!X$1,FALSE)))</f>
        <v>Frequent</v>
      </c>
      <c r="Z110">
        <f>IF(B110="","",VLOOKUP($B110,'Corridors Over-Under'!$A$3:$D$115,Z$1,FALSE))</f>
        <v>-1</v>
      </c>
      <c r="AA110">
        <f>IF(C110="","",VLOOKUP($B110,'Corridors Over-Under'!$A$3:$D$115,AA$1,FALSE))</f>
        <v>0</v>
      </c>
      <c r="AB110">
        <f>IF(D110="","",VLOOKUP($B110,'Corridors Over-Under'!$A$3:$D$115,AB$1,FALSE))</f>
        <v>-3</v>
      </c>
      <c r="AD110" s="172">
        <f>IF(F110="","",VLOOKUP(F110,'Corridor_MajorRoute&amp;RouteLookup'!$A$2:$B$113,2,FALSE))</f>
        <v>156</v>
      </c>
      <c r="AE110" s="348" t="str">
        <f>IF(IF($AD110="","",IF(VLOOKUP($AD110,'RouteDetail&amp;ReductionPrioritySr'!$B$5:$AT$779,AE$1,FALSE)="","",VLOOKUP($AD110,'RouteDetail&amp;ReductionPrioritySr'!$B$5:$AT$779,AE$1,FALSE)))=0,"",IF($AD110="","",IF(VLOOKUP($AD110,'RouteDetail&amp;ReductionPrioritySr'!$B$5:$AT$779,AE$1,FALSE)="","",VLOOKUP($AD110,'RouteDetail&amp;ReductionPrioritySr'!$B$5:$AT$779,AE$1,FALSE))))</f>
        <v>Revised</v>
      </c>
      <c r="AF110" s="53" t="str">
        <f>IF(IF($AD110="","",IF(VLOOKUP($AD110,'RouteDetail&amp;ReductionPrioritySr'!$B$5:$AT$779,AF$1,FALSE)="","",VLOOKUP($AD110,'RouteDetail&amp;ReductionPrioritySr'!$B$5:$AT$779,AF$1,FALSE)))=0,"",IF($AD110="","",IF(VLOOKUP($AD110,'RouteDetail&amp;ReductionPrioritySr'!$B$5:$AT$779,AF$1,FALSE)="","",VLOOKUP($AD110,'RouteDetail&amp;ReductionPrioritySr'!$B$5:$AT$779,AF$1,FALSE))))</f>
        <v>Low performing</v>
      </c>
      <c r="AG110" s="358">
        <f>IF(IF($AD110="","",IF(VLOOKUP($AD110,'RouteDetail&amp;ReductionPrioritySr'!$B$5:$AT$779,AG$1,FALSE)="","",VLOOKUP($AD110,'RouteDetail&amp;ReductionPrioritySr'!$B$5:$AT$779,AG$1,FALSE)))=0,"",IF($AD110="","",IF(VLOOKUP($AD110,'RouteDetail&amp;ReductionPrioritySr'!$B$5:$AT$779,AG$1,FALSE)="","",VLOOKUP($AD110,'RouteDetail&amp;ReductionPrioritySr'!$B$5:$AT$779,AG$1,FALSE))))</f>
        <v>42248</v>
      </c>
      <c r="AH110" s="400" t="str">
        <f>IF(IF($AD110="","",IF(VLOOKUP($AD110,'RouteDetail&amp;ReductionPrioritySr'!$B$5:$AT$779,AH$1,FALSE)="","",VLOOKUP($AD110,'RouteDetail&amp;ReductionPrioritySr'!$B$5:$AT$779,AH$1,FALSE)))=0,"",IF($AD110="","",IF(VLOOKUP($AD110,'RouteDetail&amp;ReductionPrioritySr'!$B$5:$AT$779,AH$1,FALSE)="","",VLOOKUP($AD110,'RouteDetail&amp;ReductionPrioritySr'!$B$5:$AT$779,AH$1,FALSE))))</f>
        <v>Operate service less often during the midday.
End service earlier.</v>
      </c>
      <c r="AI110" s="348">
        <f>IF(IF($AD110="","",IF(VLOOKUP($AD110,'RouteDetail&amp;ReductionPrioritySr'!$B$5:$AT$779,AI$1,FALSE)="","",VLOOKUP($AD110,'RouteDetail&amp;ReductionPrioritySr'!$B$5:$AT$779,AI$1,FALSE)))=0,"",IF($AD110="","",IF(VLOOKUP($AD110,'RouteDetail&amp;ReductionPrioritySr'!$B$5:$AT$779,AI$1,FALSE)="","",VLOOKUP($AD110,'RouteDetail&amp;ReductionPrioritySr'!$B$5:$AT$779,AI$1,FALSE))))</f>
        <v>30</v>
      </c>
      <c r="AJ110" s="53">
        <f>IF(IF($AD110="","",IF(VLOOKUP($AD110,'RouteDetail&amp;ReductionPrioritySr'!$B$5:$AT$779,AJ$1,FALSE)="","",VLOOKUP($AD110,'RouteDetail&amp;ReductionPrioritySr'!$B$5:$AT$779,AJ$1,FALSE)))=0,"",IF($AD110="","",IF(VLOOKUP($AD110,'RouteDetail&amp;ReductionPrioritySr'!$B$5:$AT$779,AJ$1,FALSE)="","",VLOOKUP($AD110,'RouteDetail&amp;ReductionPrioritySr'!$B$5:$AT$779,AJ$1,FALSE))))</f>
        <v>60</v>
      </c>
      <c r="AK110" s="53">
        <f>IF(IF($AD110="","",IF(VLOOKUP($AD110,'RouteDetail&amp;ReductionPrioritySr'!$B$5:$AT$779,AK$1,FALSE)="","",VLOOKUP($AD110,'RouteDetail&amp;ReductionPrioritySr'!$B$5:$AT$779,AK$1,FALSE)))=0,"",IF($AD110="","",IF(VLOOKUP($AD110,'RouteDetail&amp;ReductionPrioritySr'!$B$5:$AT$779,AK$1,FALSE)="","",VLOOKUP($AD110,'RouteDetail&amp;ReductionPrioritySr'!$B$5:$AT$779,AK$1,FALSE))))</f>
        <v>60</v>
      </c>
      <c r="AL110" s="53">
        <f>IF(IF($AD110="","",IF(VLOOKUP($AD110,'RouteDetail&amp;ReductionPrioritySr'!$B$5:$AT$779,AL$1,FALSE)="","",VLOOKUP($AD110,'RouteDetail&amp;ReductionPrioritySr'!$B$5:$AT$779,AL$1,FALSE)))=0,"",IF($AD110="","",IF(VLOOKUP($AD110,'RouteDetail&amp;ReductionPrioritySr'!$B$5:$AT$779,AL$1,FALSE)="","",VLOOKUP($AD110,'RouteDetail&amp;ReductionPrioritySr'!$B$5:$AT$779,AL$1,FALSE))))</f>
        <v>60</v>
      </c>
      <c r="AM110" s="53">
        <f>IF(IF($AD110="","",IF(VLOOKUP($AD110,'RouteDetail&amp;ReductionPrioritySr'!$B$5:$AT$779,AM$1,FALSE)="","",VLOOKUP($AD110,'RouteDetail&amp;ReductionPrioritySr'!$B$5:$AT$779,AM$1,FALSE)))=0,"",IF($AD110="","",IF(VLOOKUP($AD110,'RouteDetail&amp;ReductionPrioritySr'!$B$5:$AT$779,AM$1,FALSE)="","",VLOOKUP($AD110,'RouteDetail&amp;ReductionPrioritySr'!$B$5:$AT$779,AM$1,FALSE))))</f>
        <v>60</v>
      </c>
      <c r="AN110" s="71" t="str">
        <f>IF(IF($AD110="","",IF(VLOOKUP($AD110,'RouteDetail&amp;ReductionPrioritySr'!$B$5:$AT$779,AN$1,FALSE)="","",VLOOKUP($AD110,'RouteDetail&amp;ReductionPrioritySr'!$B$5:$AT$779,AN$1,FALSE)))=0,"",IF($AD110="","",IF(VLOOKUP($AD110,'RouteDetail&amp;ReductionPrioritySr'!$B$5:$AT$779,AN$1,FALSE)="","",VLOOKUP($AD110,'RouteDetail&amp;ReductionPrioritySr'!$B$5:$AT$779,AN$1,FALSE))))</f>
        <v>Before 7:00 PM</v>
      </c>
      <c r="AO110" s="400" t="str">
        <f>IF(IF($AD110="","",IF(VLOOKUP($AD110,'RouteDetail&amp;ReductionPrioritySr'!$B$5:$AT$779,AO$1,FALSE)="","",VLOOKUP($AD110,'RouteDetail&amp;ReductionPrioritySr'!$B$5:$AT$779,AO$1,FALSE)))=0,"",IF($AD110="","",IF(VLOOKUP($AD110,'RouteDetail&amp;ReductionPrioritySr'!$B$5:$AT$779,AO$1,FALSE)="","",VLOOKUP($AD110,'RouteDetail&amp;ReductionPrioritySr'!$B$5:$AT$779,AO$1,FALSE))))</f>
        <v/>
      </c>
    </row>
    <row r="111" spans="1:41" x14ac:dyDescent="0.25">
      <c r="A111">
        <v>102</v>
      </c>
      <c r="B111" s="110">
        <f>IF(HLOOKUP($C$3,'Corridor by Jurisdiction'!$A$1:$AP$113,A111,FALSE)="","",HLOOKUP($C$3,'Corridor by Jurisdiction'!$A$1:$AP$113,A111,FALSE))</f>
        <v>101</v>
      </c>
      <c r="C111" s="56" t="str">
        <f>IF($B111="","",IF(VLOOKUP($B111,CorridorSummarySource!$C$3:$Y$260,Corridor_Summary!C$1,FALSE)="","",VLOOKUP($B111,CorridorSummarySource!$C$3:$Y$260,Corridor_Summary!C$1,FALSE)))</f>
        <v>Tukwila</v>
      </c>
      <c r="D111" s="53" t="str">
        <f>IF($B111="","",IF(VLOOKUP($B111,CorridorSummarySource!$C$3:$Y$260,Corridor_Summary!D$1,FALSE)="","",VLOOKUP($B111,CorridorSummarySource!$C$3:$Y$260,Corridor_Summary!D$1,FALSE)))</f>
        <v>Fairwood</v>
      </c>
      <c r="E111" s="53" t="str">
        <f>IF($B111="","",IF(VLOOKUP($B111,CorridorSummarySource!$C$3:$Y$260,Corridor_Summary!E$1,FALSE)="","",VLOOKUP($B111,CorridorSummarySource!$C$3:$Y$260,Corridor_Summary!E$1,FALSE)))</f>
        <v>S 180th St, Carr Road</v>
      </c>
      <c r="F111" s="367">
        <f>IF($B111="","",IF(VLOOKUP($B111,CorridorSummarySource!$C$3:$Y$260,Corridor_Summary!F$1,FALSE)="","",VLOOKUP($B111,CorridorSummarySource!$C$3:$Y$260,Corridor_Summary!F$1,FALSE)))</f>
        <v>155</v>
      </c>
      <c r="G111" s="367">
        <f>IF($B111="","",IF(VLOOKUP($B111,CorridorSummarySource!$C$3:$Y$260,Corridor_Summary!G$1,FALSE)="","",VLOOKUP($B111,CorridorSummarySource!$C$3:$Y$260,Corridor_Summary!G$1,FALSE)))</f>
        <v>2</v>
      </c>
      <c r="H111" s="367">
        <f>IF($B111="","",IF(VLOOKUP($B111,CorridorSummarySource!$C$3:$Y$260,Corridor_Summary!H$1,FALSE)="","",VLOOKUP($B111,CorridorSummarySource!$C$3:$Y$260,Corridor_Summary!H$1,FALSE)))</f>
        <v>5</v>
      </c>
      <c r="I111" s="367">
        <f>IF($B111="","",IF(VLOOKUP($B111,CorridorSummarySource!$C$3:$Y$260,Corridor_Summary!I$1,FALSE)="","",VLOOKUP($B111,CorridorSummarySource!$C$3:$Y$260,Corridor_Summary!I$1,FALSE)))</f>
        <v>5</v>
      </c>
      <c r="J111" s="367">
        <f>IF($B111="","",IF(VLOOKUP($B111,CorridorSummarySource!$C$3:$Y$260,Corridor_Summary!J$1,FALSE)="","",VLOOKUP($B111,CorridorSummarySource!$C$3:$Y$260,Corridor_Summary!J$1,FALSE)))</f>
        <v>12</v>
      </c>
      <c r="K111" s="112" t="str">
        <f>IF($B111="","",IF(VLOOKUP($B111,CorridorSummarySource!$C$3:$Y$260,Corridor_Summary!K$1,FALSE)="","",VLOOKUP($B111,CorridorSummarySource!$C$3:$Y$260,Corridor_Summary!K$1,FALSE)))</f>
        <v/>
      </c>
      <c r="L111" t="str">
        <f>IF($B111="","",IF(VLOOKUP($B111,CorridorSummarySource!$C$3:$Y$260,Corridor_Summary!L$1,FALSE)="","",VLOOKUP($B111,CorridorSummarySource!$C$3:$Y$260,Corridor_Summary!L$1,FALSE)))</f>
        <v/>
      </c>
      <c r="M111" s="110">
        <f>IF($B111="","",IF(VLOOKUP($B111,CorridorSummarySource!$C$3:$Y$260,Corridor_Summary!M$1,FALSE)="","",VLOOKUP($B111,CorridorSummarySource!$C$3:$Y$260,Corridor_Summary!M$1,FALSE)))</f>
        <v>30</v>
      </c>
      <c r="N111" s="367">
        <f>IF($B111="","",IF(VLOOKUP($B111,CorridorSummarySource!$C$3:$Y$260,Corridor_Summary!N$1,FALSE)="","",VLOOKUP($B111,CorridorSummarySource!$C$3:$Y$260,Corridor_Summary!N$1,FALSE)))</f>
        <v>30</v>
      </c>
      <c r="O111" s="112">
        <f>IF($B111="","",IF(VLOOKUP($B111,CorridorSummarySource!$C$3:$Y$260,Corridor_Summary!O$1,FALSE)="","",VLOOKUP($B111,CorridorSummarySource!$C$3:$Y$260,Corridor_Summary!O$1,FALSE)))</f>
        <v>0</v>
      </c>
      <c r="P111" s="21" t="str">
        <f>IF($B111="","",IF(VLOOKUP($B111,CorridorSummarySource!$C$3:$Y$260,Corridor_Summary!P$1,FALSE)="","",VLOOKUP($B111,CorridorSummarySource!$C$3:$Y$260,Corridor_Summary!P$1,FALSE)))</f>
        <v/>
      </c>
      <c r="Q111" s="110">
        <f>IF($B111="","",IF(VLOOKUP($B111,CorridorSummarySource!$C$3:$Y$260,Corridor_Summary!Q$1,FALSE)="","",VLOOKUP($B111,CorridorSummarySource!$C$3:$Y$260,Corridor_Summary!Q$1,FALSE)))</f>
        <v>0</v>
      </c>
      <c r="R111" s="367">
        <f>IF($B111="","",IF(VLOOKUP($B111,CorridorSummarySource!$C$3:$Y$260,Corridor_Summary!R$1,FALSE)="","",VLOOKUP($B111,CorridorSummarySource!$C$3:$Y$260,Corridor_Summary!R$1,FALSE)))</f>
        <v>0</v>
      </c>
      <c r="S111" s="112">
        <f>IF($B111="","",IF(VLOOKUP($B111,CorridorSummarySource!$C$3:$Y$260,Corridor_Summary!S$1,FALSE)="","",VLOOKUP($B111,CorridorSummarySource!$C$3:$Y$260,Corridor_Summary!S$1,FALSE)))</f>
        <v>0</v>
      </c>
      <c r="T111" s="21" t="str">
        <f>IF($B111="","",IF(VLOOKUP($B111,CorridorSummarySource!$C$3:$Y$260,Corridor_Summary!T$1,FALSE)="","",VLOOKUP($B111,CorridorSummarySource!$C$3:$Y$260,Corridor_Summary!T$1,FALSE)))</f>
        <v/>
      </c>
      <c r="U111" s="125">
        <f>IF($B111="","",IF(VLOOKUP($B111,CorridorSummarySource!$C$3:$Y$260,Corridor_Summary!U$1,FALSE)="","",VLOOKUP($B111,CorridorSummarySource!$C$3:$Y$260,Corridor_Summary!U$1,FALSE)))</f>
        <v>30</v>
      </c>
      <c r="V111" s="126">
        <f>IF($B111="","",IF(VLOOKUP($B111,CorridorSummarySource!$C$3:$Y$260,Corridor_Summary!V$1,FALSE)="","",VLOOKUP($B111,CorridorSummarySource!$C$3:$Y$260,Corridor_Summary!V$1,FALSE)))</f>
        <v>30</v>
      </c>
      <c r="W111" s="126">
        <f>IF($B111="","",IF(VLOOKUP($B111,CorridorSummarySource!$C$3:$Y$260,Corridor_Summary!W$1,FALSE)="","",VLOOKUP($B111,CorridorSummarySource!$C$3:$Y$260,Corridor_Summary!W$1,FALSE)))</f>
        <v>0</v>
      </c>
      <c r="X111" s="112" t="str">
        <f>IF($B111="","",IF(VLOOKUP($B111,CorridorSummarySource!$C$3:$Y$260,Corridor_Summary!X$1,FALSE)="","",VLOOKUP($B111,CorridorSummarySource!$C$3:$Y$260,Corridor_Summary!X$1,FALSE)))</f>
        <v>Local</v>
      </c>
      <c r="Z111">
        <f>IF(B111="","",VLOOKUP($B111,'Corridors Over-Under'!$A$3:$D$115,Z$1,FALSE))</f>
        <v>-2</v>
      </c>
      <c r="AA111">
        <f>IF(C111="","",VLOOKUP($B111,'Corridors Over-Under'!$A$3:$D$115,AA$1,FALSE))</f>
        <v>-2</v>
      </c>
      <c r="AB111">
        <f>IF(D111="","",VLOOKUP($B111,'Corridors Over-Under'!$A$3:$D$115,AB$1,FALSE))</f>
        <v>0</v>
      </c>
      <c r="AD111" s="172" t="str">
        <f>IF(F111="","",VLOOKUP(F111,'Corridor_MajorRoute&amp;RouteLookup'!$A$2:$B$113,2,FALSE))</f>
        <v>906DART</v>
      </c>
      <c r="AE111" s="348" t="str">
        <f>IF(IF($AD111="","",IF(VLOOKUP($AD111,'RouteDetail&amp;ReductionPrioritySr'!$B$5:$AT$779,AE$1,FALSE)="","",VLOOKUP($AD111,'RouteDetail&amp;ReductionPrioritySr'!$B$5:$AT$779,AE$1,FALSE)))=0,"",IF($AD111="","",IF(VLOOKUP($AD111,'RouteDetail&amp;ReductionPrioritySr'!$B$5:$AT$779,AE$1,FALSE)="","",VLOOKUP($AD111,'RouteDetail&amp;ReductionPrioritySr'!$B$5:$AT$779,AE$1,FALSE))))</f>
        <v>Unchanged</v>
      </c>
      <c r="AF111" s="53" t="str">
        <f>IF(IF($AD111="","",IF(VLOOKUP($AD111,'RouteDetail&amp;ReductionPrioritySr'!$B$5:$AT$779,AF$1,FALSE)="","",VLOOKUP($AD111,'RouteDetail&amp;ReductionPrioritySr'!$B$5:$AT$779,AF$1,FALSE)))=0,"",IF($AD111="","",IF(VLOOKUP($AD111,'RouteDetail&amp;ReductionPrioritySr'!$B$5:$AT$779,AF$1,FALSE)="","",VLOOKUP($AD111,'RouteDetail&amp;ReductionPrioritySr'!$B$5:$AT$779,AF$1,FALSE))))</f>
        <v/>
      </c>
      <c r="AG111" s="358" t="str">
        <f>IF(IF($AD111="","",IF(VLOOKUP($AD111,'RouteDetail&amp;ReductionPrioritySr'!$B$5:$AT$779,AG$1,FALSE)="","",VLOOKUP($AD111,'RouteDetail&amp;ReductionPrioritySr'!$B$5:$AT$779,AG$1,FALSE)))=0,"",IF($AD111="","",IF(VLOOKUP($AD111,'RouteDetail&amp;ReductionPrioritySr'!$B$5:$AT$779,AG$1,FALSE)="","",VLOOKUP($AD111,'RouteDetail&amp;ReductionPrioritySr'!$B$5:$AT$779,AG$1,FALSE))))</f>
        <v>N/A</v>
      </c>
      <c r="AH111" s="400" t="str">
        <f>IF(IF($AD111="","",IF(VLOOKUP($AD111,'RouteDetail&amp;ReductionPrioritySr'!$B$5:$AT$779,AH$1,FALSE)="","",VLOOKUP($AD111,'RouteDetail&amp;ReductionPrioritySr'!$B$5:$AT$779,AH$1,FALSE)))=0,"",IF($AD111="","",IF(VLOOKUP($AD111,'RouteDetail&amp;ReductionPrioritySr'!$B$5:$AT$779,AH$1,FALSE)="","",VLOOKUP($AD111,'RouteDetail&amp;ReductionPrioritySr'!$B$5:$AT$779,AH$1,FALSE))))</f>
        <v>Unchanged</v>
      </c>
      <c r="AI111" s="348">
        <f>IF(IF($AD111="","",IF(VLOOKUP($AD111,'RouteDetail&amp;ReductionPrioritySr'!$B$5:$AT$779,AI$1,FALSE)="","",VLOOKUP($AD111,'RouteDetail&amp;ReductionPrioritySr'!$B$5:$AT$779,AI$1,FALSE)))=0,"",IF($AD111="","",IF(VLOOKUP($AD111,'RouteDetail&amp;ReductionPrioritySr'!$B$5:$AT$779,AI$1,FALSE)="","",VLOOKUP($AD111,'RouteDetail&amp;ReductionPrioritySr'!$B$5:$AT$779,AI$1,FALSE))))</f>
        <v>60</v>
      </c>
      <c r="AJ111" s="53">
        <f>IF(IF($AD111="","",IF(VLOOKUP($AD111,'RouteDetail&amp;ReductionPrioritySr'!$B$5:$AT$779,AJ$1,FALSE)="","",VLOOKUP($AD111,'RouteDetail&amp;ReductionPrioritySr'!$B$5:$AT$779,AJ$1,FALSE)))=0,"",IF($AD111="","",IF(VLOOKUP($AD111,'RouteDetail&amp;ReductionPrioritySr'!$B$5:$AT$779,AJ$1,FALSE)="","",VLOOKUP($AD111,'RouteDetail&amp;ReductionPrioritySr'!$B$5:$AT$779,AJ$1,FALSE))))</f>
        <v>60</v>
      </c>
      <c r="AK111" s="53" t="str">
        <f>IF(IF($AD111="","",IF(VLOOKUP($AD111,'RouteDetail&amp;ReductionPrioritySr'!$B$5:$AT$779,AK$1,FALSE)="","",VLOOKUP($AD111,'RouteDetail&amp;ReductionPrioritySr'!$B$5:$AT$779,AK$1,FALSE)))=0,"",IF($AD111="","",IF(VLOOKUP($AD111,'RouteDetail&amp;ReductionPrioritySr'!$B$5:$AT$779,AK$1,FALSE)="","",VLOOKUP($AD111,'RouteDetail&amp;ReductionPrioritySr'!$B$5:$AT$779,AK$1,FALSE))))</f>
        <v/>
      </c>
      <c r="AL111" s="53">
        <f>IF(IF($AD111="","",IF(VLOOKUP($AD111,'RouteDetail&amp;ReductionPrioritySr'!$B$5:$AT$779,AL$1,FALSE)="","",VLOOKUP($AD111,'RouteDetail&amp;ReductionPrioritySr'!$B$5:$AT$779,AL$1,FALSE)))=0,"",IF($AD111="","",IF(VLOOKUP($AD111,'RouteDetail&amp;ReductionPrioritySr'!$B$5:$AT$779,AL$1,FALSE)="","",VLOOKUP($AD111,'RouteDetail&amp;ReductionPrioritySr'!$B$5:$AT$779,AL$1,FALSE))))</f>
        <v>60</v>
      </c>
      <c r="AM111" s="53" t="str">
        <f>IF(IF($AD111="","",IF(VLOOKUP($AD111,'RouteDetail&amp;ReductionPrioritySr'!$B$5:$AT$779,AM$1,FALSE)="","",VLOOKUP($AD111,'RouteDetail&amp;ReductionPrioritySr'!$B$5:$AT$779,AM$1,FALSE)))=0,"",IF($AD111="","",IF(VLOOKUP($AD111,'RouteDetail&amp;ReductionPrioritySr'!$B$5:$AT$779,AM$1,FALSE)="","",VLOOKUP($AD111,'RouteDetail&amp;ReductionPrioritySr'!$B$5:$AT$779,AM$1,FALSE))))</f>
        <v/>
      </c>
      <c r="AN111" s="71" t="str">
        <f>IF(IF($AD111="","",IF(VLOOKUP($AD111,'RouteDetail&amp;ReductionPrioritySr'!$B$5:$AT$779,AN$1,FALSE)="","",VLOOKUP($AD111,'RouteDetail&amp;ReductionPrioritySr'!$B$5:$AT$779,AN$1,FALSE)))=0,"",IF($AD111="","",IF(VLOOKUP($AD111,'RouteDetail&amp;ReductionPrioritySr'!$B$5:$AT$779,AN$1,FALSE)="","",VLOOKUP($AD111,'RouteDetail&amp;ReductionPrioritySr'!$B$5:$AT$779,AN$1,FALSE))))</f>
        <v>Before 6:00 PM</v>
      </c>
      <c r="AO111" s="400" t="str">
        <f>IF(IF($AD111="","",IF(VLOOKUP($AD111,'RouteDetail&amp;ReductionPrioritySr'!$B$5:$AT$779,AO$1,FALSE)="","",VLOOKUP($AD111,'RouteDetail&amp;ReductionPrioritySr'!$B$5:$AT$779,AO$1,FALSE)))=0,"",IF($AD111="","",IF(VLOOKUP($AD111,'RouteDetail&amp;ReductionPrioritySr'!$B$5:$AT$779,AO$1,FALSE)="","",VLOOKUP($AD111,'RouteDetail&amp;ReductionPrioritySr'!$B$5:$AT$779,AO$1,FALSE))))</f>
        <v/>
      </c>
    </row>
    <row r="112" spans="1:41" ht="45" x14ac:dyDescent="0.25">
      <c r="A112">
        <v>103</v>
      </c>
      <c r="B112" s="110">
        <f>IF(HLOOKUP($C$3,'Corridor by Jurisdiction'!$A$1:$AP$113,A112,FALSE)="","",HLOOKUP($C$3,'Corridor by Jurisdiction'!$A$1:$AP$113,A112,FALSE))</f>
        <v>102</v>
      </c>
      <c r="C112" s="56" t="str">
        <f>IF($B112="","",IF(VLOOKUP($B112,CorridorSummarySource!$C$3:$Y$260,Corridor_Summary!C$1,FALSE)="","",VLOOKUP($B112,CorridorSummarySource!$C$3:$Y$260,Corridor_Summary!C$1,FALSE)))</f>
        <v>Twin Lakes</v>
      </c>
      <c r="D112" s="53" t="str">
        <f>IF($B112="","",IF(VLOOKUP($B112,CorridorSummarySource!$C$3:$Y$260,Corridor_Summary!D$1,FALSE)="","",VLOOKUP($B112,CorridorSummarySource!$C$3:$Y$260,Corridor_Summary!D$1,FALSE)))</f>
        <v>Federal Way</v>
      </c>
      <c r="E112" s="53" t="str">
        <f>IF($B112="","",IF(VLOOKUP($B112,CorridorSummarySource!$C$3:$Y$260,Corridor_Summary!E$1,FALSE)="","",VLOOKUP($B112,CorridorSummarySource!$C$3:$Y$260,Corridor_Summary!E$1,FALSE)))</f>
        <v>SW Campus Dr, 1st Ave S</v>
      </c>
      <c r="F112" s="367" t="str">
        <f>IF($B112="","",IF(VLOOKUP($B112,CorridorSummarySource!$C$3:$Y$260,Corridor_Summary!F$1,FALSE)="","",VLOOKUP($B112,CorridorSummarySource!$C$3:$Y$260,Corridor_Summary!F$1,FALSE)))</f>
        <v>903DART</v>
      </c>
      <c r="G112" s="367">
        <f>IF($B112="","",IF(VLOOKUP($B112,CorridorSummarySource!$C$3:$Y$260,Corridor_Summary!G$1,FALSE)="","",VLOOKUP($B112,CorridorSummarySource!$C$3:$Y$260,Corridor_Summary!G$1,FALSE)))</f>
        <v>4</v>
      </c>
      <c r="H112" s="367">
        <f>IF($B112="","",IF(VLOOKUP($B112,CorridorSummarySource!$C$3:$Y$260,Corridor_Summary!H$1,FALSE)="","",VLOOKUP($B112,CorridorSummarySource!$C$3:$Y$260,Corridor_Summary!H$1,FALSE)))</f>
        <v>5</v>
      </c>
      <c r="I112" s="367">
        <f>IF($B112="","",IF(VLOOKUP($B112,CorridorSummarySource!$C$3:$Y$260,Corridor_Summary!I$1,FALSE)="","",VLOOKUP($B112,CorridorSummarySource!$C$3:$Y$260,Corridor_Summary!I$1,FALSE)))</f>
        <v>0</v>
      </c>
      <c r="J112" s="367">
        <f>IF($B112="","",IF(VLOOKUP($B112,CorridorSummarySource!$C$3:$Y$260,Corridor_Summary!J$1,FALSE)="","",VLOOKUP($B112,CorridorSummarySource!$C$3:$Y$260,Corridor_Summary!J$1,FALSE)))</f>
        <v>14</v>
      </c>
      <c r="K112" s="112" t="str">
        <f>IF($B112="","",IF(VLOOKUP($B112,CorridorSummarySource!$C$3:$Y$260,Corridor_Summary!K$1,FALSE)="","",VLOOKUP($B112,CorridorSummarySource!$C$3:$Y$260,Corridor_Summary!K$1,FALSE)))</f>
        <v/>
      </c>
      <c r="L112" t="str">
        <f>IF($B112="","",IF(VLOOKUP($B112,CorridorSummarySource!$C$3:$Y$260,Corridor_Summary!L$1,FALSE)="","",VLOOKUP($B112,CorridorSummarySource!$C$3:$Y$260,Corridor_Summary!L$1,FALSE)))</f>
        <v/>
      </c>
      <c r="M112" s="110">
        <f>IF($B112="","",IF(VLOOKUP($B112,CorridorSummarySource!$C$3:$Y$260,Corridor_Summary!M$1,FALSE)="","",VLOOKUP($B112,CorridorSummarySource!$C$3:$Y$260,Corridor_Summary!M$1,FALSE)))</f>
        <v>30</v>
      </c>
      <c r="N112" s="367">
        <f>IF($B112="","",IF(VLOOKUP($B112,CorridorSummarySource!$C$3:$Y$260,Corridor_Summary!N$1,FALSE)="","",VLOOKUP($B112,CorridorSummarySource!$C$3:$Y$260,Corridor_Summary!N$1,FALSE)))</f>
        <v>30</v>
      </c>
      <c r="O112" s="112">
        <f>IF($B112="","",IF(VLOOKUP($B112,CorridorSummarySource!$C$3:$Y$260,Corridor_Summary!O$1,FALSE)="","",VLOOKUP($B112,CorridorSummarySource!$C$3:$Y$260,Corridor_Summary!O$1,FALSE)))</f>
        <v>0</v>
      </c>
      <c r="P112" s="21" t="str">
        <f>IF($B112="","",IF(VLOOKUP($B112,CorridorSummarySource!$C$3:$Y$260,Corridor_Summary!P$1,FALSE)="","",VLOOKUP($B112,CorridorSummarySource!$C$3:$Y$260,Corridor_Summary!P$1,FALSE)))</f>
        <v/>
      </c>
      <c r="Q112" s="110">
        <f>IF($B112="","",IF(VLOOKUP($B112,CorridorSummarySource!$C$3:$Y$260,Corridor_Summary!Q$1,FALSE)="","",VLOOKUP($B112,CorridorSummarySource!$C$3:$Y$260,Corridor_Summary!Q$1,FALSE)))</f>
        <v>0</v>
      </c>
      <c r="R112" s="367">
        <f>IF($B112="","",IF(VLOOKUP($B112,CorridorSummarySource!$C$3:$Y$260,Corridor_Summary!R$1,FALSE)="","",VLOOKUP($B112,CorridorSummarySource!$C$3:$Y$260,Corridor_Summary!R$1,FALSE)))</f>
        <v>0</v>
      </c>
      <c r="S112" s="112">
        <f>IF($B112="","",IF(VLOOKUP($B112,CorridorSummarySource!$C$3:$Y$260,Corridor_Summary!S$1,FALSE)="","",VLOOKUP($B112,CorridorSummarySource!$C$3:$Y$260,Corridor_Summary!S$1,FALSE)))</f>
        <v>0</v>
      </c>
      <c r="T112" s="21" t="str">
        <f>IF($B112="","",IF(VLOOKUP($B112,CorridorSummarySource!$C$3:$Y$260,Corridor_Summary!T$1,FALSE)="","",VLOOKUP($B112,CorridorSummarySource!$C$3:$Y$260,Corridor_Summary!T$1,FALSE)))</f>
        <v/>
      </c>
      <c r="U112" s="125">
        <f>IF($B112="","",IF(VLOOKUP($B112,CorridorSummarySource!$C$3:$Y$260,Corridor_Summary!U$1,FALSE)="","",VLOOKUP($B112,CorridorSummarySource!$C$3:$Y$260,Corridor_Summary!U$1,FALSE)))</f>
        <v>30</v>
      </c>
      <c r="V112" s="126">
        <f>IF($B112="","",IF(VLOOKUP($B112,CorridorSummarySource!$C$3:$Y$260,Corridor_Summary!V$1,FALSE)="","",VLOOKUP($B112,CorridorSummarySource!$C$3:$Y$260,Corridor_Summary!V$1,FALSE)))</f>
        <v>30</v>
      </c>
      <c r="W112" s="126">
        <f>IF($B112="","",IF(VLOOKUP($B112,CorridorSummarySource!$C$3:$Y$260,Corridor_Summary!W$1,FALSE)="","",VLOOKUP($B112,CorridorSummarySource!$C$3:$Y$260,Corridor_Summary!W$1,FALSE)))</f>
        <v>60</v>
      </c>
      <c r="X112" s="112" t="str">
        <f>IF($B112="","",IF(VLOOKUP($B112,CorridorSummarySource!$C$3:$Y$260,Corridor_Summary!X$1,FALSE)="","",VLOOKUP($B112,CorridorSummarySource!$C$3:$Y$260,Corridor_Summary!X$1,FALSE)))</f>
        <v>Local</v>
      </c>
      <c r="Z112">
        <f>IF(B112="","",VLOOKUP($B112,'Corridors Over-Under'!$A$3:$D$115,Z$1,FALSE))</f>
        <v>0</v>
      </c>
      <c r="AA112">
        <f>IF(C112="","",VLOOKUP($B112,'Corridors Over-Under'!$A$3:$D$115,AA$1,FALSE))</f>
        <v>0</v>
      </c>
      <c r="AB112">
        <f>IF(D112="","",VLOOKUP($B112,'Corridors Over-Under'!$A$3:$D$115,AB$1,FALSE))</f>
        <v>0</v>
      </c>
      <c r="AD112" s="172" t="str">
        <f>IF(F112="","",VLOOKUP(F112,'Corridor_MajorRoute&amp;RouteLookup'!$A$2:$B$113,2,FALSE))</f>
        <v>903DART</v>
      </c>
      <c r="AE112" s="348" t="str">
        <f>IF(IF($AD112="","",IF(VLOOKUP($AD112,'RouteDetail&amp;ReductionPrioritySr'!$B$5:$AT$779,AE$1,FALSE)="","",VLOOKUP($AD112,'RouteDetail&amp;ReductionPrioritySr'!$B$5:$AT$779,AE$1,FALSE)))=0,"",IF($AD112="","",IF(VLOOKUP($AD112,'RouteDetail&amp;ReductionPrioritySr'!$B$5:$AT$779,AE$1,FALSE)="","",VLOOKUP($AD112,'RouteDetail&amp;ReductionPrioritySr'!$B$5:$AT$779,AE$1,FALSE))))</f>
        <v>Revised</v>
      </c>
      <c r="AF112" s="53" t="str">
        <f>IF(IF($AD112="","",IF(VLOOKUP($AD112,'RouteDetail&amp;ReductionPrioritySr'!$B$5:$AT$779,AF$1,FALSE)="","",VLOOKUP($AD112,'RouteDetail&amp;ReductionPrioritySr'!$B$5:$AT$779,AF$1,FALSE)))=0,"",IF($AD112="","",IF(VLOOKUP($AD112,'RouteDetail&amp;ReductionPrioritySr'!$B$5:$AT$779,AF$1,FALSE)="","",VLOOKUP($AD112,'RouteDetail&amp;ReductionPrioritySr'!$B$5:$AT$779,AF$1,FALSE))))</f>
        <v>Lowest performing</v>
      </c>
      <c r="AG112" s="358">
        <f>IF(IF($AD112="","",IF(VLOOKUP($AD112,'RouteDetail&amp;ReductionPrioritySr'!$B$5:$AT$779,AG$1,FALSE)="","",VLOOKUP($AD112,'RouteDetail&amp;ReductionPrioritySr'!$B$5:$AT$779,AG$1,FALSE)))=0,"",IF($AD112="","",IF(VLOOKUP($AD112,'RouteDetail&amp;ReductionPrioritySr'!$B$5:$AT$779,AG$1,FALSE)="","",VLOOKUP($AD112,'RouteDetail&amp;ReductionPrioritySr'!$B$5:$AT$779,AG$1,FALSE))))</f>
        <v>41883</v>
      </c>
      <c r="AH112" s="400" t="str">
        <f>IF(IF($AD112="","",IF(VLOOKUP($AD112,'RouteDetail&amp;ReductionPrioritySr'!$B$5:$AT$779,AH$1,FALSE)="","",VLOOKUP($AD112,'RouteDetail&amp;ReductionPrioritySr'!$B$5:$AT$779,AH$1,FALSE)))=0,"",IF($AD112="","",IF(VLOOKUP($AD112,'RouteDetail&amp;ReductionPrioritySr'!$B$5:$AT$779,AH$1,FALSE)="","",VLOOKUP($AD112,'RouteDetail&amp;ReductionPrioritySr'!$B$5:$AT$779,AH$1,FALSE))))</f>
        <v>Operate service less often during the midday and on weekends.
End service earlier.</v>
      </c>
      <c r="AI112" s="348">
        <f>IF(IF($AD112="","",IF(VLOOKUP($AD112,'RouteDetail&amp;ReductionPrioritySr'!$B$5:$AT$779,AI$1,FALSE)="","",VLOOKUP($AD112,'RouteDetail&amp;ReductionPrioritySr'!$B$5:$AT$779,AI$1,FALSE)))=0,"",IF($AD112="","",IF(VLOOKUP($AD112,'RouteDetail&amp;ReductionPrioritySr'!$B$5:$AT$779,AI$1,FALSE)="","",VLOOKUP($AD112,'RouteDetail&amp;ReductionPrioritySr'!$B$5:$AT$779,AI$1,FALSE))))</f>
        <v>30</v>
      </c>
      <c r="AJ112" s="53">
        <f>IF(IF($AD112="","",IF(VLOOKUP($AD112,'RouteDetail&amp;ReductionPrioritySr'!$B$5:$AT$779,AJ$1,FALSE)="","",VLOOKUP($AD112,'RouteDetail&amp;ReductionPrioritySr'!$B$5:$AT$779,AJ$1,FALSE)))=0,"",IF($AD112="","",IF(VLOOKUP($AD112,'RouteDetail&amp;ReductionPrioritySr'!$B$5:$AT$779,AJ$1,FALSE)="","",VLOOKUP($AD112,'RouteDetail&amp;ReductionPrioritySr'!$B$5:$AT$779,AJ$1,FALSE))))</f>
        <v>60</v>
      </c>
      <c r="AK112" s="53" t="str">
        <f>IF(IF($AD112="","",IF(VLOOKUP($AD112,'RouteDetail&amp;ReductionPrioritySr'!$B$5:$AT$779,AK$1,FALSE)="","",VLOOKUP($AD112,'RouteDetail&amp;ReductionPrioritySr'!$B$5:$AT$779,AK$1,FALSE)))=0,"",IF($AD112="","",IF(VLOOKUP($AD112,'RouteDetail&amp;ReductionPrioritySr'!$B$5:$AT$779,AK$1,FALSE)="","",VLOOKUP($AD112,'RouteDetail&amp;ReductionPrioritySr'!$B$5:$AT$779,AK$1,FALSE))))</f>
        <v>-</v>
      </c>
      <c r="AL112" s="53">
        <f>IF(IF($AD112="","",IF(VLOOKUP($AD112,'RouteDetail&amp;ReductionPrioritySr'!$B$5:$AT$779,AL$1,FALSE)="","",VLOOKUP($AD112,'RouteDetail&amp;ReductionPrioritySr'!$B$5:$AT$779,AL$1,FALSE)))=0,"",IF($AD112="","",IF(VLOOKUP($AD112,'RouteDetail&amp;ReductionPrioritySr'!$B$5:$AT$779,AL$1,FALSE)="","",VLOOKUP($AD112,'RouteDetail&amp;ReductionPrioritySr'!$B$5:$AT$779,AL$1,FALSE))))</f>
        <v>60</v>
      </c>
      <c r="AM112" s="53">
        <f>IF(IF($AD112="","",IF(VLOOKUP($AD112,'RouteDetail&amp;ReductionPrioritySr'!$B$5:$AT$779,AM$1,FALSE)="","",VLOOKUP($AD112,'RouteDetail&amp;ReductionPrioritySr'!$B$5:$AT$779,AM$1,FALSE)))=0,"",IF($AD112="","",IF(VLOOKUP($AD112,'RouteDetail&amp;ReductionPrioritySr'!$B$5:$AT$779,AM$1,FALSE)="","",VLOOKUP($AD112,'RouteDetail&amp;ReductionPrioritySr'!$B$5:$AT$779,AM$1,FALSE))))</f>
        <v>60</v>
      </c>
      <c r="AN112" s="71" t="str">
        <f>IF(IF($AD112="","",IF(VLOOKUP($AD112,'RouteDetail&amp;ReductionPrioritySr'!$B$5:$AT$779,AN$1,FALSE)="","",VLOOKUP($AD112,'RouteDetail&amp;ReductionPrioritySr'!$B$5:$AT$779,AN$1,FALSE)))=0,"",IF($AD112="","",IF(VLOOKUP($AD112,'RouteDetail&amp;ReductionPrioritySr'!$B$5:$AT$779,AN$1,FALSE)="","",VLOOKUP($AD112,'RouteDetail&amp;ReductionPrioritySr'!$B$5:$AT$779,AN$1,FALSE))))</f>
        <v>Before 7:00 PM</v>
      </c>
      <c r="AO112" s="400" t="str">
        <f>IF(IF($AD112="","",IF(VLOOKUP($AD112,'RouteDetail&amp;ReductionPrioritySr'!$B$5:$AT$779,AO$1,FALSE)="","",VLOOKUP($AD112,'RouteDetail&amp;ReductionPrioritySr'!$B$5:$AT$779,AO$1,FALSE)))=0,"",IF($AD112="","",IF(VLOOKUP($AD112,'RouteDetail&amp;ReductionPrioritySr'!$B$5:$AT$779,AO$1,FALSE)="","",VLOOKUP($AD112,'RouteDetail&amp;ReductionPrioritySr'!$B$5:$AT$779,AO$1,FALSE))))</f>
        <v/>
      </c>
    </row>
    <row r="113" spans="1:41" ht="60" x14ac:dyDescent="0.25">
      <c r="A113">
        <v>104</v>
      </c>
      <c r="B113" s="110">
        <f>IF(HLOOKUP($C$3,'Corridor by Jurisdiction'!$A$1:$AP$113,A113,FALSE)="","",HLOOKUP($C$3,'Corridor by Jurisdiction'!$A$1:$AP$113,A113,FALSE))</f>
        <v>103</v>
      </c>
      <c r="C113" s="56" t="str">
        <f>IF($B113="","",IF(VLOOKUP($B113,CorridorSummarySource!$C$3:$Y$260,Corridor_Summary!C$1,FALSE)="","",VLOOKUP($B113,CorridorSummarySource!$C$3:$Y$260,Corridor_Summary!C$1,FALSE)))</f>
        <v>Twin Lakes</v>
      </c>
      <c r="D113" s="53" t="str">
        <f>IF($B113="","",IF(VLOOKUP($B113,CorridorSummarySource!$C$3:$Y$260,Corridor_Summary!D$1,FALSE)="","",VLOOKUP($B113,CorridorSummarySource!$C$3:$Y$260,Corridor_Summary!D$1,FALSE)))</f>
        <v>Federal Way</v>
      </c>
      <c r="E113" s="53" t="str">
        <f>IF($B113="","",IF(VLOOKUP($B113,CorridorSummarySource!$C$3:$Y$260,Corridor_Summary!E$1,FALSE)="","",VLOOKUP($B113,CorridorSummarySource!$C$3:$Y$260,Corridor_Summary!E$1,FALSE)))</f>
        <v>S 320th St</v>
      </c>
      <c r="F113" s="367">
        <f>IF($B113="","",IF(VLOOKUP($B113,CorridorSummarySource!$C$3:$Y$260,Corridor_Summary!F$1,FALSE)="","",VLOOKUP($B113,CorridorSummarySource!$C$3:$Y$260,Corridor_Summary!F$1,FALSE)))</f>
        <v>187</v>
      </c>
      <c r="G113" s="367">
        <f>IF($B113="","",IF(VLOOKUP($B113,CorridorSummarySource!$C$3:$Y$260,Corridor_Summary!G$1,FALSE)="","",VLOOKUP($B113,CorridorSummarySource!$C$3:$Y$260,Corridor_Summary!G$1,FALSE)))</f>
        <v>4</v>
      </c>
      <c r="H113" s="367">
        <f>IF($B113="","",IF(VLOOKUP($B113,CorridorSummarySource!$C$3:$Y$260,Corridor_Summary!H$1,FALSE)="","",VLOOKUP($B113,CorridorSummarySource!$C$3:$Y$260,Corridor_Summary!H$1,FALSE)))</f>
        <v>5</v>
      </c>
      <c r="I113" s="367">
        <f>IF($B113="","",IF(VLOOKUP($B113,CorridorSummarySource!$C$3:$Y$260,Corridor_Summary!I$1,FALSE)="","",VLOOKUP($B113,CorridorSummarySource!$C$3:$Y$260,Corridor_Summary!I$1,FALSE)))</f>
        <v>0</v>
      </c>
      <c r="J113" s="367">
        <f>IF($B113="","",IF(VLOOKUP($B113,CorridorSummarySource!$C$3:$Y$260,Corridor_Summary!J$1,FALSE)="","",VLOOKUP($B113,CorridorSummarySource!$C$3:$Y$260,Corridor_Summary!J$1,FALSE)))</f>
        <v>9</v>
      </c>
      <c r="K113" s="112" t="str">
        <f>IF($B113="","",IF(VLOOKUP($B113,CorridorSummarySource!$C$3:$Y$260,Corridor_Summary!K$1,FALSE)="","",VLOOKUP($B113,CorridorSummarySource!$C$3:$Y$260,Corridor_Summary!K$1,FALSE)))</f>
        <v/>
      </c>
      <c r="L113" t="str">
        <f>IF($B113="","",IF(VLOOKUP($B113,CorridorSummarySource!$C$3:$Y$260,Corridor_Summary!L$1,FALSE)="","",VLOOKUP($B113,CorridorSummarySource!$C$3:$Y$260,Corridor_Summary!L$1,FALSE)))</f>
        <v/>
      </c>
      <c r="M113" s="110">
        <f>IF($B113="","",IF(VLOOKUP($B113,CorridorSummarySource!$C$3:$Y$260,Corridor_Summary!M$1,FALSE)="","",VLOOKUP($B113,CorridorSummarySource!$C$3:$Y$260,Corridor_Summary!M$1,FALSE)))</f>
        <v>60</v>
      </c>
      <c r="N113" s="367">
        <f>IF($B113="","",IF(VLOOKUP($B113,CorridorSummarySource!$C$3:$Y$260,Corridor_Summary!N$1,FALSE)="","",VLOOKUP($B113,CorridorSummarySource!$C$3:$Y$260,Corridor_Summary!N$1,FALSE)))</f>
        <v>60</v>
      </c>
      <c r="O113" s="112">
        <f>IF($B113="","",IF(VLOOKUP($B113,CorridorSummarySource!$C$3:$Y$260,Corridor_Summary!O$1,FALSE)="","",VLOOKUP($B113,CorridorSummarySource!$C$3:$Y$260,Corridor_Summary!O$1,FALSE)))</f>
        <v>0</v>
      </c>
      <c r="P113" s="21" t="str">
        <f>IF($B113="","",IF(VLOOKUP($B113,CorridorSummarySource!$C$3:$Y$260,Corridor_Summary!P$1,FALSE)="","",VLOOKUP($B113,CorridorSummarySource!$C$3:$Y$260,Corridor_Summary!P$1,FALSE)))</f>
        <v/>
      </c>
      <c r="Q113" s="110">
        <f>IF($B113="","",IF(VLOOKUP($B113,CorridorSummarySource!$C$3:$Y$260,Corridor_Summary!Q$1,FALSE)="","",VLOOKUP($B113,CorridorSummarySource!$C$3:$Y$260,Corridor_Summary!Q$1,FALSE)))</f>
        <v>1</v>
      </c>
      <c r="R113" s="367">
        <f>IF($B113="","",IF(VLOOKUP($B113,CorridorSummarySource!$C$3:$Y$260,Corridor_Summary!R$1,FALSE)="","",VLOOKUP($B113,CorridorSummarySource!$C$3:$Y$260,Corridor_Summary!R$1,FALSE)))</f>
        <v>0</v>
      </c>
      <c r="S113" s="112">
        <f>IF($B113="","",IF(VLOOKUP($B113,CorridorSummarySource!$C$3:$Y$260,Corridor_Summary!S$1,FALSE)="","",VLOOKUP($B113,CorridorSummarySource!$C$3:$Y$260,Corridor_Summary!S$1,FALSE)))</f>
        <v>0</v>
      </c>
      <c r="T113" s="21" t="str">
        <f>IF($B113="","",IF(VLOOKUP($B113,CorridorSummarySource!$C$3:$Y$260,Corridor_Summary!T$1,FALSE)="","",VLOOKUP($B113,CorridorSummarySource!$C$3:$Y$260,Corridor_Summary!T$1,FALSE)))</f>
        <v/>
      </c>
      <c r="U113" s="125">
        <f>IF($B113="","",IF(VLOOKUP($B113,CorridorSummarySource!$C$3:$Y$260,Corridor_Summary!U$1,FALSE)="","",VLOOKUP($B113,CorridorSummarySource!$C$3:$Y$260,Corridor_Summary!U$1,FALSE)))</f>
        <v>30</v>
      </c>
      <c r="V113" s="126">
        <f>IF($B113="","",IF(VLOOKUP($B113,CorridorSummarySource!$C$3:$Y$260,Corridor_Summary!V$1,FALSE)="","",VLOOKUP($B113,CorridorSummarySource!$C$3:$Y$260,Corridor_Summary!V$1,FALSE)))</f>
        <v>60</v>
      </c>
      <c r="W113" s="126">
        <f>IF($B113="","",IF(VLOOKUP($B113,CorridorSummarySource!$C$3:$Y$260,Corridor_Summary!W$1,FALSE)="","",VLOOKUP($B113,CorridorSummarySource!$C$3:$Y$260,Corridor_Summary!W$1,FALSE)))</f>
        <v>60</v>
      </c>
      <c r="X113" s="112" t="str">
        <f>IF($B113="","",IF(VLOOKUP($B113,CorridorSummarySource!$C$3:$Y$260,Corridor_Summary!X$1,FALSE)="","",VLOOKUP($B113,CorridorSummarySource!$C$3:$Y$260,Corridor_Summary!X$1,FALSE)))</f>
        <v>Local</v>
      </c>
      <c r="Z113">
        <f>IF(B113="","",VLOOKUP($B113,'Corridors Over-Under'!$A$3:$D$115,Z$1,FALSE))</f>
        <v>0</v>
      </c>
      <c r="AA113">
        <f>IF(C113="","",VLOOKUP($B113,'Corridors Over-Under'!$A$3:$D$115,AA$1,FALSE))</f>
        <v>0</v>
      </c>
      <c r="AB113">
        <f>IF(D113="","",VLOOKUP($B113,'Corridors Over-Under'!$A$3:$D$115,AB$1,FALSE))</f>
        <v>0</v>
      </c>
      <c r="AD113" s="172">
        <f>IF(F113="","",VLOOKUP(F113,'Corridor_MajorRoute&amp;RouteLookup'!$A$2:$B$113,2,FALSE))</f>
        <v>187</v>
      </c>
      <c r="AE113" s="348" t="str">
        <f>IF(IF($AD113="","",IF(VLOOKUP($AD113,'RouteDetail&amp;ReductionPrioritySr'!$B$5:$AT$779,AE$1,FALSE)="","",VLOOKUP($AD113,'RouteDetail&amp;ReductionPrioritySr'!$B$5:$AT$779,AE$1,FALSE)))=0,"",IF($AD113="","",IF(VLOOKUP($AD113,'RouteDetail&amp;ReductionPrioritySr'!$B$5:$AT$779,AE$1,FALSE)="","",VLOOKUP($AD113,'RouteDetail&amp;ReductionPrioritySr'!$B$5:$AT$779,AE$1,FALSE))))</f>
        <v>Revised</v>
      </c>
      <c r="AF113" s="53" t="str">
        <f>IF(IF($AD113="","",IF(VLOOKUP($AD113,'RouteDetail&amp;ReductionPrioritySr'!$B$5:$AT$779,AF$1,FALSE)="","",VLOOKUP($AD113,'RouteDetail&amp;ReductionPrioritySr'!$B$5:$AT$779,AF$1,FALSE)))=0,"",IF($AD113="","",IF(VLOOKUP($AD113,'RouteDetail&amp;ReductionPrioritySr'!$B$5:$AT$779,AF$1,FALSE)="","",VLOOKUP($AD113,'RouteDetail&amp;ReductionPrioritySr'!$B$5:$AT$779,AF$1,FALSE))))</f>
        <v>Restructure</v>
      </c>
      <c r="AG113" s="358">
        <f>IF(IF($AD113="","",IF(VLOOKUP($AD113,'RouteDetail&amp;ReductionPrioritySr'!$B$5:$AT$779,AG$1,FALSE)="","",VLOOKUP($AD113,'RouteDetail&amp;ReductionPrioritySr'!$B$5:$AT$779,AG$1,FALSE)))=0,"",IF($AD113="","",IF(VLOOKUP($AD113,'RouteDetail&amp;ReductionPrioritySr'!$B$5:$AT$779,AG$1,FALSE)="","",VLOOKUP($AD113,'RouteDetail&amp;ReductionPrioritySr'!$B$5:$AT$779,AG$1,FALSE))))</f>
        <v>42036</v>
      </c>
      <c r="AH113" s="400" t="str">
        <f>IF(IF($AD113="","",IF(VLOOKUP($AD113,'RouteDetail&amp;ReductionPrioritySr'!$B$5:$AT$779,AH$1,FALSE)="","",VLOOKUP($AD113,'RouteDetail&amp;ReductionPrioritySr'!$B$5:$AT$779,AH$1,FALSE)))=0,"",IF($AD113="","",IF(VLOOKUP($AD113,'RouteDetail&amp;ReductionPrioritySr'!$B$5:$AT$779,AH$1,FALSE)="","",VLOOKUP($AD113,'RouteDetail&amp;ReductionPrioritySr'!$B$5:$AT$779,AH$1,FALSE))))</f>
        <v>Shift routing to SW 312th Street between 21st Avenue SW and Federal Way Transit Center since Route 901 DART would no longer serve the area.
End service earlier.</v>
      </c>
      <c r="AI113" s="348" t="str">
        <f>IF(IF($AD113="","",IF(VLOOKUP($AD113,'RouteDetail&amp;ReductionPrioritySr'!$B$5:$AT$779,AI$1,FALSE)="","",VLOOKUP($AD113,'RouteDetail&amp;ReductionPrioritySr'!$B$5:$AT$779,AI$1,FALSE)))=0,"",IF($AD113="","",IF(VLOOKUP($AD113,'RouteDetail&amp;ReductionPrioritySr'!$B$5:$AT$779,AI$1,FALSE)="","",VLOOKUP($AD113,'RouteDetail&amp;ReductionPrioritySr'!$B$5:$AT$779,AI$1,FALSE))))</f>
        <v>30-60</v>
      </c>
      <c r="AJ113" s="53">
        <f>IF(IF($AD113="","",IF(VLOOKUP($AD113,'RouteDetail&amp;ReductionPrioritySr'!$B$5:$AT$779,AJ$1,FALSE)="","",VLOOKUP($AD113,'RouteDetail&amp;ReductionPrioritySr'!$B$5:$AT$779,AJ$1,FALSE)))=0,"",IF($AD113="","",IF(VLOOKUP($AD113,'RouteDetail&amp;ReductionPrioritySr'!$B$5:$AT$779,AJ$1,FALSE)="","",VLOOKUP($AD113,'RouteDetail&amp;ReductionPrioritySr'!$B$5:$AT$779,AJ$1,FALSE))))</f>
        <v>60</v>
      </c>
      <c r="AK113" s="53">
        <f>IF(IF($AD113="","",IF(VLOOKUP($AD113,'RouteDetail&amp;ReductionPrioritySr'!$B$5:$AT$779,AK$1,FALSE)="","",VLOOKUP($AD113,'RouteDetail&amp;ReductionPrioritySr'!$B$5:$AT$779,AK$1,FALSE)))=0,"",IF($AD113="","",IF(VLOOKUP($AD113,'RouteDetail&amp;ReductionPrioritySr'!$B$5:$AT$779,AK$1,FALSE)="","",VLOOKUP($AD113,'RouteDetail&amp;ReductionPrioritySr'!$B$5:$AT$779,AK$1,FALSE))))</f>
        <v>60</v>
      </c>
      <c r="AL113" s="53">
        <f>IF(IF($AD113="","",IF(VLOOKUP($AD113,'RouteDetail&amp;ReductionPrioritySr'!$B$5:$AT$779,AL$1,FALSE)="","",VLOOKUP($AD113,'RouteDetail&amp;ReductionPrioritySr'!$B$5:$AT$779,AL$1,FALSE)))=0,"",IF($AD113="","",IF(VLOOKUP($AD113,'RouteDetail&amp;ReductionPrioritySr'!$B$5:$AT$779,AL$1,FALSE)="","",VLOOKUP($AD113,'RouteDetail&amp;ReductionPrioritySr'!$B$5:$AT$779,AL$1,FALSE))))</f>
        <v>60</v>
      </c>
      <c r="AM113" s="53">
        <f>IF(IF($AD113="","",IF(VLOOKUP($AD113,'RouteDetail&amp;ReductionPrioritySr'!$B$5:$AT$779,AM$1,FALSE)="","",VLOOKUP($AD113,'RouteDetail&amp;ReductionPrioritySr'!$B$5:$AT$779,AM$1,FALSE)))=0,"",IF($AD113="","",IF(VLOOKUP($AD113,'RouteDetail&amp;ReductionPrioritySr'!$B$5:$AT$779,AM$1,FALSE)="","",VLOOKUP($AD113,'RouteDetail&amp;ReductionPrioritySr'!$B$5:$AT$779,AM$1,FALSE))))</f>
        <v>60</v>
      </c>
      <c r="AN113" s="71" t="str">
        <f>IF(IF($AD113="","",IF(VLOOKUP($AD113,'RouteDetail&amp;ReductionPrioritySr'!$B$5:$AT$779,AN$1,FALSE)="","",VLOOKUP($AD113,'RouteDetail&amp;ReductionPrioritySr'!$B$5:$AT$779,AN$1,FALSE)))=0,"",IF($AD113="","",IF(VLOOKUP($AD113,'RouteDetail&amp;ReductionPrioritySr'!$B$5:$AT$779,AN$1,FALSE)="","",VLOOKUP($AD113,'RouteDetail&amp;ReductionPrioritySr'!$B$5:$AT$779,AN$1,FALSE))))</f>
        <v>Before 9:00 PM</v>
      </c>
      <c r="AO113" s="400" t="str">
        <f>IF(IF($AD113="","",IF(VLOOKUP($AD113,'RouteDetail&amp;ReductionPrioritySr'!$B$5:$AT$779,AO$1,FALSE)="","",VLOOKUP($AD113,'RouteDetail&amp;ReductionPrioritySr'!$B$5:$AT$779,AO$1,FALSE)))=0,"",IF($AD113="","",IF(VLOOKUP($AD113,'RouteDetail&amp;ReductionPrioritySr'!$B$5:$AT$779,AO$1,FALSE)="","",VLOOKUP($AD113,'RouteDetail&amp;ReductionPrioritySr'!$B$5:$AT$779,AO$1,FALSE))))</f>
        <v>Along S 320th Street, use Route 181.</v>
      </c>
    </row>
    <row r="114" spans="1:41" ht="90" x14ac:dyDescent="0.25">
      <c r="A114">
        <v>105</v>
      </c>
      <c r="B114" s="110">
        <f>IF(HLOOKUP($C$3,'Corridor by Jurisdiction'!$A$1:$AP$113,A114,FALSE)="","",HLOOKUP($C$3,'Corridor by Jurisdiction'!$A$1:$AP$113,A114,FALSE))</f>
        <v>104</v>
      </c>
      <c r="C114" s="56" t="str">
        <f>IF($B114="","",IF(VLOOKUP($B114,CorridorSummarySource!$C$3:$Y$260,Corridor_Summary!C$1,FALSE)="","",VLOOKUP($B114,CorridorSummarySource!$C$3:$Y$260,Corridor_Summary!C$1,FALSE)))</f>
        <v>U. District</v>
      </c>
      <c r="D114" s="53" t="str">
        <f>IF($B114="","",IF(VLOOKUP($B114,CorridorSummarySource!$C$3:$Y$260,Corridor_Summary!D$1,FALSE)="","",VLOOKUP($B114,CorridorSummarySource!$C$3:$Y$260,Corridor_Summary!D$1,FALSE)))</f>
        <v>Seattle CBD</v>
      </c>
      <c r="E114" s="53" t="str">
        <f>IF($B114="","",IF(VLOOKUP($B114,CorridorSummarySource!$C$3:$Y$260,Corridor_Summary!E$1,FALSE)="","",VLOOKUP($B114,CorridorSummarySource!$C$3:$Y$260,Corridor_Summary!E$1,FALSE)))</f>
        <v>Eastlake, Fairview</v>
      </c>
      <c r="F114" s="367">
        <f>IF($B114="","",IF(VLOOKUP($B114,CorridorSummarySource!$C$3:$Y$260,Corridor_Summary!F$1,FALSE)="","",VLOOKUP($B114,CorridorSummarySource!$C$3:$Y$260,Corridor_Summary!F$1,FALSE)))</f>
        <v>73</v>
      </c>
      <c r="G114" s="367">
        <f>IF($B114="","",IF(VLOOKUP($B114,CorridorSummarySource!$C$3:$Y$260,Corridor_Summary!G$1,FALSE)="","",VLOOKUP($B114,CorridorSummarySource!$C$3:$Y$260,Corridor_Summary!G$1,FALSE)))</f>
        <v>20</v>
      </c>
      <c r="H114" s="367">
        <f>IF($B114="","",IF(VLOOKUP($B114,CorridorSummarySource!$C$3:$Y$260,Corridor_Summary!H$1,FALSE)="","",VLOOKUP($B114,CorridorSummarySource!$C$3:$Y$260,Corridor_Summary!H$1,FALSE)))</f>
        <v>5</v>
      </c>
      <c r="I114" s="367">
        <f>IF($B114="","",IF(VLOOKUP($B114,CorridorSummarySource!$C$3:$Y$260,Corridor_Summary!I$1,FALSE)="","",VLOOKUP($B114,CorridorSummarySource!$C$3:$Y$260,Corridor_Summary!I$1,FALSE)))</f>
        <v>10</v>
      </c>
      <c r="J114" s="367">
        <f>IF($B114="","",IF(VLOOKUP($B114,CorridorSummarySource!$C$3:$Y$260,Corridor_Summary!J$1,FALSE)="","",VLOOKUP($B114,CorridorSummarySource!$C$3:$Y$260,Corridor_Summary!J$1,FALSE)))</f>
        <v>35</v>
      </c>
      <c r="K114" s="112" t="str">
        <f>IF($B114="","",IF(VLOOKUP($B114,CorridorSummarySource!$C$3:$Y$260,Corridor_Summary!K$1,FALSE)="","",VLOOKUP($B114,CorridorSummarySource!$C$3:$Y$260,Corridor_Summary!K$1,FALSE)))</f>
        <v/>
      </c>
      <c r="L114" t="str">
        <f>IF($B114="","",IF(VLOOKUP($B114,CorridorSummarySource!$C$3:$Y$260,Corridor_Summary!L$1,FALSE)="","",VLOOKUP($B114,CorridorSummarySource!$C$3:$Y$260,Corridor_Summary!L$1,FALSE)))</f>
        <v/>
      </c>
      <c r="M114" s="110">
        <f>IF($B114="","",IF(VLOOKUP($B114,CorridorSummarySource!$C$3:$Y$260,Corridor_Summary!M$1,FALSE)="","",VLOOKUP($B114,CorridorSummarySource!$C$3:$Y$260,Corridor_Summary!M$1,FALSE)))</f>
        <v>15</v>
      </c>
      <c r="N114" s="367">
        <f>IF($B114="","",IF(VLOOKUP($B114,CorridorSummarySource!$C$3:$Y$260,Corridor_Summary!N$1,FALSE)="","",VLOOKUP($B114,CorridorSummarySource!$C$3:$Y$260,Corridor_Summary!N$1,FALSE)))</f>
        <v>15</v>
      </c>
      <c r="O114" s="112">
        <f>IF($B114="","",IF(VLOOKUP($B114,CorridorSummarySource!$C$3:$Y$260,Corridor_Summary!O$1,FALSE)="","",VLOOKUP($B114,CorridorSummarySource!$C$3:$Y$260,Corridor_Summary!O$1,FALSE)))</f>
        <v>30</v>
      </c>
      <c r="P114" s="21" t="str">
        <f>IF($B114="","",IF(VLOOKUP($B114,CorridorSummarySource!$C$3:$Y$260,Corridor_Summary!P$1,FALSE)="","",VLOOKUP($B114,CorridorSummarySource!$C$3:$Y$260,Corridor_Summary!P$1,FALSE)))</f>
        <v/>
      </c>
      <c r="Q114" s="110">
        <f>IF($B114="","",IF(VLOOKUP($B114,CorridorSummarySource!$C$3:$Y$260,Corridor_Summary!Q$1,FALSE)="","",VLOOKUP($B114,CorridorSummarySource!$C$3:$Y$260,Corridor_Summary!Q$1,FALSE)))</f>
        <v>2</v>
      </c>
      <c r="R114" s="367">
        <f>IF($B114="","",IF(VLOOKUP($B114,CorridorSummarySource!$C$3:$Y$260,Corridor_Summary!R$1,FALSE)="","",VLOOKUP($B114,CorridorSummarySource!$C$3:$Y$260,Corridor_Summary!R$1,FALSE)))</f>
        <v>0</v>
      </c>
      <c r="S114" s="112">
        <f>IF($B114="","",IF(VLOOKUP($B114,CorridorSummarySource!$C$3:$Y$260,Corridor_Summary!S$1,FALSE)="","",VLOOKUP($B114,CorridorSummarySource!$C$3:$Y$260,Corridor_Summary!S$1,FALSE)))</f>
        <v>0</v>
      </c>
      <c r="T114" s="21" t="str">
        <f>IF($B114="","",IF(VLOOKUP($B114,CorridorSummarySource!$C$3:$Y$260,Corridor_Summary!T$1,FALSE)="","",VLOOKUP($B114,CorridorSummarySource!$C$3:$Y$260,Corridor_Summary!T$1,FALSE)))</f>
        <v/>
      </c>
      <c r="U114" s="125" t="str">
        <f>IF($B114="","",IF(VLOOKUP($B114,CorridorSummarySource!$C$3:$Y$260,Corridor_Summary!U$1,FALSE)="","",VLOOKUP($B114,CorridorSummarySource!$C$3:$Y$260,Corridor_Summary!U$1,FALSE)))</f>
        <v>&lt; 15</v>
      </c>
      <c r="V114" s="126">
        <f>IF($B114="","",IF(VLOOKUP($B114,CorridorSummarySource!$C$3:$Y$260,Corridor_Summary!V$1,FALSE)="","",VLOOKUP($B114,CorridorSummarySource!$C$3:$Y$260,Corridor_Summary!V$1,FALSE)))</f>
        <v>15</v>
      </c>
      <c r="W114" s="126">
        <f>IF($B114="","",IF(VLOOKUP($B114,CorridorSummarySource!$C$3:$Y$260,Corridor_Summary!W$1,FALSE)="","",VLOOKUP($B114,CorridorSummarySource!$C$3:$Y$260,Corridor_Summary!W$1,FALSE)))</f>
        <v>30</v>
      </c>
      <c r="X114" s="112" t="str">
        <f>IF($B114="","",IF(VLOOKUP($B114,CorridorSummarySource!$C$3:$Y$260,Corridor_Summary!X$1,FALSE)="","",VLOOKUP($B114,CorridorSummarySource!$C$3:$Y$260,Corridor_Summary!X$1,FALSE)))</f>
        <v>Very Frequent</v>
      </c>
      <c r="Z114">
        <f>IF(B114="","",VLOOKUP($B114,'Corridors Over-Under'!$A$3:$D$115,Z$1,FALSE))</f>
        <v>0</v>
      </c>
      <c r="AA114">
        <f>IF(C114="","",VLOOKUP($B114,'Corridors Over-Under'!$A$3:$D$115,AA$1,FALSE))</f>
        <v>0</v>
      </c>
      <c r="AB114">
        <f>IF(D114="","",VLOOKUP($B114,'Corridors Over-Under'!$A$3:$D$115,AB$1,FALSE))</f>
        <v>1</v>
      </c>
      <c r="AD114" s="172">
        <f>IF(F114="","",VLOOKUP(F114,'Corridor_MajorRoute&amp;RouteLookup'!$A$2:$B$113,2,FALSE))</f>
        <v>73</v>
      </c>
      <c r="AE114" s="348" t="str">
        <f>IF(IF($AD114="","",IF(VLOOKUP($AD114,'RouteDetail&amp;ReductionPrioritySr'!$B$5:$AT$779,AE$1,FALSE)="","",VLOOKUP($AD114,'RouteDetail&amp;ReductionPrioritySr'!$B$5:$AT$779,AE$1,FALSE)))=0,"",IF($AD114="","",IF(VLOOKUP($AD114,'RouteDetail&amp;ReductionPrioritySr'!$B$5:$AT$779,AE$1,FALSE)="","",VLOOKUP($AD114,'RouteDetail&amp;ReductionPrioritySr'!$B$5:$AT$779,AE$1,FALSE))))</f>
        <v>Revised</v>
      </c>
      <c r="AF114" s="53" t="str">
        <f>IF(IF($AD114="","",IF(VLOOKUP($AD114,'RouteDetail&amp;ReductionPrioritySr'!$B$5:$AT$779,AF$1,FALSE)="","",VLOOKUP($AD114,'RouteDetail&amp;ReductionPrioritySr'!$B$5:$AT$779,AF$1,FALSE)))=0,"",IF($AD114="","",IF(VLOOKUP($AD114,'RouteDetail&amp;ReductionPrioritySr'!$B$5:$AT$779,AF$1,FALSE)="","",VLOOKUP($AD114,'RouteDetail&amp;ReductionPrioritySr'!$B$5:$AT$779,AF$1,FALSE))))</f>
        <v>Restructure</v>
      </c>
      <c r="AG114" s="358">
        <f>IF(IF($AD114="","",IF(VLOOKUP($AD114,'RouteDetail&amp;ReductionPrioritySr'!$B$5:$AT$779,AG$1,FALSE)="","",VLOOKUP($AD114,'RouteDetail&amp;ReductionPrioritySr'!$B$5:$AT$779,AG$1,FALSE)))=0,"",IF($AD114="","",IF(VLOOKUP($AD114,'RouteDetail&amp;ReductionPrioritySr'!$B$5:$AT$779,AG$1,FALSE)="","",VLOOKUP($AD114,'RouteDetail&amp;ReductionPrioritySr'!$B$5:$AT$779,AG$1,FALSE))))</f>
        <v>42156</v>
      </c>
      <c r="AH114" s="400" t="str">
        <f>IF(IF($AD114="","",IF(VLOOKUP($AD114,'RouteDetail&amp;ReductionPrioritySr'!$B$5:$AT$779,AH$1,FALSE)="","",VLOOKUP($AD114,'RouteDetail&amp;ReductionPrioritySr'!$B$5:$AT$779,AH$1,FALSE)))=0,"",IF($AD114="","",IF(VLOOKUP($AD114,'RouteDetail&amp;ReductionPrioritySr'!$B$5:$AT$779,AH$1,FALSE)="","",VLOOKUP($AD114,'RouteDetail&amp;ReductionPrioritySr'!$B$5:$AT$779,AH$1,FALSE))))</f>
        <v>Combine service with routes 66EX, 67, 68, 71 and 72 to make service between northeast Seattle and downtown Seattle more efficient to operate.
Shift route to Roosevelt Way NE from 15th Avenue NE to provide frequent service on a centralized corridor that more riders can access.</v>
      </c>
      <c r="AI114" s="348">
        <f>IF(IF($AD114="","",IF(VLOOKUP($AD114,'RouteDetail&amp;ReductionPrioritySr'!$B$5:$AT$779,AI$1,FALSE)="","",VLOOKUP($AD114,'RouteDetail&amp;ReductionPrioritySr'!$B$5:$AT$779,AI$1,FALSE)))=0,"",IF($AD114="","",IF(VLOOKUP($AD114,'RouteDetail&amp;ReductionPrioritySr'!$B$5:$AT$779,AI$1,FALSE)="","",VLOOKUP($AD114,'RouteDetail&amp;ReductionPrioritySr'!$B$5:$AT$779,AI$1,FALSE))))</f>
        <v>8</v>
      </c>
      <c r="AJ114" s="53">
        <f>IF(IF($AD114="","",IF(VLOOKUP($AD114,'RouteDetail&amp;ReductionPrioritySr'!$B$5:$AT$779,AJ$1,FALSE)="","",VLOOKUP($AD114,'RouteDetail&amp;ReductionPrioritySr'!$B$5:$AT$779,AJ$1,FALSE)))=0,"",IF($AD114="","",IF(VLOOKUP($AD114,'RouteDetail&amp;ReductionPrioritySr'!$B$5:$AT$779,AJ$1,FALSE)="","",VLOOKUP($AD114,'RouteDetail&amp;ReductionPrioritySr'!$B$5:$AT$779,AJ$1,FALSE))))</f>
        <v>8</v>
      </c>
      <c r="AK114" s="53" t="str">
        <f>IF(IF($AD114="","",IF(VLOOKUP($AD114,'RouteDetail&amp;ReductionPrioritySr'!$B$5:$AT$779,AK$1,FALSE)="","",VLOOKUP($AD114,'RouteDetail&amp;ReductionPrioritySr'!$B$5:$AT$779,AK$1,FALSE)))=0,"",IF($AD114="","",IF(VLOOKUP($AD114,'RouteDetail&amp;ReductionPrioritySr'!$B$5:$AT$779,AK$1,FALSE)="","",VLOOKUP($AD114,'RouteDetail&amp;ReductionPrioritySr'!$B$5:$AT$779,AK$1,FALSE))))</f>
        <v>15-30</v>
      </c>
      <c r="AL114" s="53">
        <f>IF(IF($AD114="","",IF(VLOOKUP($AD114,'RouteDetail&amp;ReductionPrioritySr'!$B$5:$AT$779,AL$1,FALSE)="","",VLOOKUP($AD114,'RouteDetail&amp;ReductionPrioritySr'!$B$5:$AT$779,AL$1,FALSE)))=0,"",IF($AD114="","",IF(VLOOKUP($AD114,'RouteDetail&amp;ReductionPrioritySr'!$B$5:$AT$779,AL$1,FALSE)="","",VLOOKUP($AD114,'RouteDetail&amp;ReductionPrioritySr'!$B$5:$AT$779,AL$1,FALSE))))</f>
        <v>10</v>
      </c>
      <c r="AM114" s="53">
        <f>IF(IF($AD114="","",IF(VLOOKUP($AD114,'RouteDetail&amp;ReductionPrioritySr'!$B$5:$AT$779,AM$1,FALSE)="","",VLOOKUP($AD114,'RouteDetail&amp;ReductionPrioritySr'!$B$5:$AT$779,AM$1,FALSE)))=0,"",IF($AD114="","",IF(VLOOKUP($AD114,'RouteDetail&amp;ReductionPrioritySr'!$B$5:$AT$779,AM$1,FALSE)="","",VLOOKUP($AD114,'RouteDetail&amp;ReductionPrioritySr'!$B$5:$AT$779,AM$1,FALSE))))</f>
        <v>12</v>
      </c>
      <c r="AN114" s="71" t="str">
        <f>IF(IF($AD114="","",IF(VLOOKUP($AD114,'RouteDetail&amp;ReductionPrioritySr'!$B$5:$AT$779,AN$1,FALSE)="","",VLOOKUP($AD114,'RouteDetail&amp;ReductionPrioritySr'!$B$5:$AT$779,AN$1,FALSE)))=0,"",IF($AD114="","",IF(VLOOKUP($AD114,'RouteDetail&amp;ReductionPrioritySr'!$B$5:$AT$779,AN$1,FALSE)="","",VLOOKUP($AD114,'RouteDetail&amp;ReductionPrioritySr'!$B$5:$AT$779,AN$1,FALSE))))</f>
        <v>Before 1:00 AM</v>
      </c>
      <c r="AO114" s="400" t="str">
        <f>IF(IF($AD114="","",IF(VLOOKUP($AD114,'RouteDetail&amp;ReductionPrioritySr'!$B$5:$AT$779,AO$1,FALSE)="","",VLOOKUP($AD114,'RouteDetail&amp;ReductionPrioritySr'!$B$5:$AT$779,AO$1,FALSE)))=0,"",IF($AD114="","",IF(VLOOKUP($AD114,'RouteDetail&amp;ReductionPrioritySr'!$B$5:$AT$779,AO$1,FALSE)="","",VLOOKUP($AD114,'RouteDetail&amp;ReductionPrioritySr'!$B$5:$AT$779,AO$1,FALSE))))</f>
        <v>North of NE Northgate Way, use routes 77, 347, 348 or 373EX.
South of NE Northgate Way, use routes 73, 77 or 373EX.</v>
      </c>
    </row>
    <row r="115" spans="1:41" x14ac:dyDescent="0.25">
      <c r="A115">
        <v>106</v>
      </c>
      <c r="B115" s="110">
        <f>IF(HLOOKUP($C$3,'Corridor by Jurisdiction'!$A$1:$AP$113,A115,FALSE)="","",HLOOKUP($C$3,'Corridor by Jurisdiction'!$A$1:$AP$113,A115,FALSE))</f>
        <v>105</v>
      </c>
      <c r="C115" s="56" t="str">
        <f>IF($B115="","",IF(VLOOKUP($B115,CorridorSummarySource!$C$3:$Y$260,Corridor_Summary!C$1,FALSE)="","",VLOOKUP($B115,CorridorSummarySource!$C$3:$Y$260,Corridor_Summary!C$1,FALSE)))</f>
        <v>U. District</v>
      </c>
      <c r="D115" s="53" t="str">
        <f>IF($B115="","",IF(VLOOKUP($B115,CorridorSummarySource!$C$3:$Y$260,Corridor_Summary!D$1,FALSE)="","",VLOOKUP($B115,CorridorSummarySource!$C$3:$Y$260,Corridor_Summary!D$1,FALSE)))</f>
        <v>Seattle CBD</v>
      </c>
      <c r="E115" s="53" t="str">
        <f>IF($B115="","",IF(VLOOKUP($B115,CorridorSummarySource!$C$3:$Y$260,Corridor_Summary!E$1,FALSE)="","",VLOOKUP($B115,CorridorSummarySource!$C$3:$Y$260,Corridor_Summary!E$1,FALSE)))</f>
        <v>Broadway</v>
      </c>
      <c r="F115" s="367">
        <f>IF($B115="","",IF(VLOOKUP($B115,CorridorSummarySource!$C$3:$Y$260,Corridor_Summary!F$1,FALSE)="","",VLOOKUP($B115,CorridorSummarySource!$C$3:$Y$260,Corridor_Summary!F$1,FALSE)))</f>
        <v>49</v>
      </c>
      <c r="G115" s="367">
        <f>IF($B115="","",IF(VLOOKUP($B115,CorridorSummarySource!$C$3:$Y$260,Corridor_Summary!G$1,FALSE)="","",VLOOKUP($B115,CorridorSummarySource!$C$3:$Y$260,Corridor_Summary!G$1,FALSE)))</f>
        <v>20</v>
      </c>
      <c r="H115" s="367">
        <f>IF($B115="","",IF(VLOOKUP($B115,CorridorSummarySource!$C$3:$Y$260,Corridor_Summary!H$1,FALSE)="","",VLOOKUP($B115,CorridorSummarySource!$C$3:$Y$260,Corridor_Summary!H$1,FALSE)))</f>
        <v>5</v>
      </c>
      <c r="I115" s="367">
        <f>IF($B115="","",IF(VLOOKUP($B115,CorridorSummarySource!$C$3:$Y$260,Corridor_Summary!I$1,FALSE)="","",VLOOKUP($B115,CorridorSummarySource!$C$3:$Y$260,Corridor_Summary!I$1,FALSE)))</f>
        <v>10</v>
      </c>
      <c r="J115" s="367">
        <f>IF($B115="","",IF(VLOOKUP($B115,CorridorSummarySource!$C$3:$Y$260,Corridor_Summary!J$1,FALSE)="","",VLOOKUP($B115,CorridorSummarySource!$C$3:$Y$260,Corridor_Summary!J$1,FALSE)))</f>
        <v>35</v>
      </c>
      <c r="K115" s="112" t="str">
        <f>IF($B115="","",IF(VLOOKUP($B115,CorridorSummarySource!$C$3:$Y$260,Corridor_Summary!K$1,FALSE)="","",VLOOKUP($B115,CorridorSummarySource!$C$3:$Y$260,Corridor_Summary!K$1,FALSE)))</f>
        <v/>
      </c>
      <c r="L115" t="str">
        <f>IF($B115="","",IF(VLOOKUP($B115,CorridorSummarySource!$C$3:$Y$260,Corridor_Summary!L$1,FALSE)="","",VLOOKUP($B115,CorridorSummarySource!$C$3:$Y$260,Corridor_Summary!L$1,FALSE)))</f>
        <v/>
      </c>
      <c r="M115" s="110">
        <f>IF($B115="","",IF(VLOOKUP($B115,CorridorSummarySource!$C$3:$Y$260,Corridor_Summary!M$1,FALSE)="","",VLOOKUP($B115,CorridorSummarySource!$C$3:$Y$260,Corridor_Summary!M$1,FALSE)))</f>
        <v>15</v>
      </c>
      <c r="N115" s="367">
        <f>IF($B115="","",IF(VLOOKUP($B115,CorridorSummarySource!$C$3:$Y$260,Corridor_Summary!N$1,FALSE)="","",VLOOKUP($B115,CorridorSummarySource!$C$3:$Y$260,Corridor_Summary!N$1,FALSE)))</f>
        <v>15</v>
      </c>
      <c r="O115" s="112">
        <f>IF($B115="","",IF(VLOOKUP($B115,CorridorSummarySource!$C$3:$Y$260,Corridor_Summary!O$1,FALSE)="","",VLOOKUP($B115,CorridorSummarySource!$C$3:$Y$260,Corridor_Summary!O$1,FALSE)))</f>
        <v>30</v>
      </c>
      <c r="P115" s="21" t="str">
        <f>IF($B115="","",IF(VLOOKUP($B115,CorridorSummarySource!$C$3:$Y$260,Corridor_Summary!P$1,FALSE)="","",VLOOKUP($B115,CorridorSummarySource!$C$3:$Y$260,Corridor_Summary!P$1,FALSE)))</f>
        <v/>
      </c>
      <c r="Q115" s="110">
        <f>IF($B115="","",IF(VLOOKUP($B115,CorridorSummarySource!$C$3:$Y$260,Corridor_Summary!Q$1,FALSE)="","",VLOOKUP($B115,CorridorSummarySource!$C$3:$Y$260,Corridor_Summary!Q$1,FALSE)))</f>
        <v>1</v>
      </c>
      <c r="R115" s="367">
        <f>IF($B115="","",IF(VLOOKUP($B115,CorridorSummarySource!$C$3:$Y$260,Corridor_Summary!R$1,FALSE)="","",VLOOKUP($B115,CorridorSummarySource!$C$3:$Y$260,Corridor_Summary!R$1,FALSE)))</f>
        <v>0</v>
      </c>
      <c r="S115" s="112">
        <f>IF($B115="","",IF(VLOOKUP($B115,CorridorSummarySource!$C$3:$Y$260,Corridor_Summary!S$1,FALSE)="","",VLOOKUP($B115,CorridorSummarySource!$C$3:$Y$260,Corridor_Summary!S$1,FALSE)))</f>
        <v>1</v>
      </c>
      <c r="T115" s="21" t="str">
        <f>IF($B115="","",IF(VLOOKUP($B115,CorridorSummarySource!$C$3:$Y$260,Corridor_Summary!T$1,FALSE)="","",VLOOKUP($B115,CorridorSummarySource!$C$3:$Y$260,Corridor_Summary!T$1,FALSE)))</f>
        <v/>
      </c>
      <c r="U115" s="125" t="str">
        <f>IF($B115="","",IF(VLOOKUP($B115,CorridorSummarySource!$C$3:$Y$260,Corridor_Summary!U$1,FALSE)="","",VLOOKUP($B115,CorridorSummarySource!$C$3:$Y$260,Corridor_Summary!U$1,FALSE)))</f>
        <v>&lt; 15</v>
      </c>
      <c r="V115" s="126">
        <f>IF($B115="","",IF(VLOOKUP($B115,CorridorSummarySource!$C$3:$Y$260,Corridor_Summary!V$1,FALSE)="","",VLOOKUP($B115,CorridorSummarySource!$C$3:$Y$260,Corridor_Summary!V$1,FALSE)))</f>
        <v>15</v>
      </c>
      <c r="W115" s="126">
        <f>IF($B115="","",IF(VLOOKUP($B115,CorridorSummarySource!$C$3:$Y$260,Corridor_Summary!W$1,FALSE)="","",VLOOKUP($B115,CorridorSummarySource!$C$3:$Y$260,Corridor_Summary!W$1,FALSE)))</f>
        <v>15</v>
      </c>
      <c r="X115" s="112" t="str">
        <f>IF($B115="","",IF(VLOOKUP($B115,CorridorSummarySource!$C$3:$Y$260,Corridor_Summary!X$1,FALSE)="","",VLOOKUP($B115,CorridorSummarySource!$C$3:$Y$260,Corridor_Summary!X$1,FALSE)))</f>
        <v>Very Frequent</v>
      </c>
      <c r="Z115">
        <f>IF(B115="","",VLOOKUP($B115,'Corridors Over-Under'!$A$3:$D$115,Z$1,FALSE))</f>
        <v>-1</v>
      </c>
      <c r="AA115">
        <f>IF(C115="","",VLOOKUP($B115,'Corridors Over-Under'!$A$3:$D$115,AA$1,FALSE))</f>
        <v>0</v>
      </c>
      <c r="AB115">
        <f>IF(D115="","",VLOOKUP($B115,'Corridors Over-Under'!$A$3:$D$115,AB$1,FALSE))</f>
        <v>0</v>
      </c>
      <c r="AD115" s="172">
        <f>IF(F115="","",VLOOKUP(F115,'Corridor_MajorRoute&amp;RouteLookup'!$A$2:$B$113,2,FALSE))</f>
        <v>49</v>
      </c>
      <c r="AE115" s="348" t="str">
        <f>IF(IF($AD115="","",IF(VLOOKUP($AD115,'RouteDetail&amp;ReductionPrioritySr'!$B$5:$AT$779,AE$1,FALSE)="","",VLOOKUP($AD115,'RouteDetail&amp;ReductionPrioritySr'!$B$5:$AT$779,AE$1,FALSE)))=0,"",IF($AD115="","",IF(VLOOKUP($AD115,'RouteDetail&amp;ReductionPrioritySr'!$B$5:$AT$779,AE$1,FALSE)="","",VLOOKUP($AD115,'RouteDetail&amp;ReductionPrioritySr'!$B$5:$AT$779,AE$1,FALSE))))</f>
        <v>Unchanged</v>
      </c>
      <c r="AF115" s="53" t="str">
        <f>IF(IF($AD115="","",IF(VLOOKUP($AD115,'RouteDetail&amp;ReductionPrioritySr'!$B$5:$AT$779,AF$1,FALSE)="","",VLOOKUP($AD115,'RouteDetail&amp;ReductionPrioritySr'!$B$5:$AT$779,AF$1,FALSE)))=0,"",IF($AD115="","",IF(VLOOKUP($AD115,'RouteDetail&amp;ReductionPrioritySr'!$B$5:$AT$779,AF$1,FALSE)="","",VLOOKUP($AD115,'RouteDetail&amp;ReductionPrioritySr'!$B$5:$AT$779,AF$1,FALSE))))</f>
        <v/>
      </c>
      <c r="AG115" s="358" t="str">
        <f>IF(IF($AD115="","",IF(VLOOKUP($AD115,'RouteDetail&amp;ReductionPrioritySr'!$B$5:$AT$779,AG$1,FALSE)="","",VLOOKUP($AD115,'RouteDetail&amp;ReductionPrioritySr'!$B$5:$AT$779,AG$1,FALSE)))=0,"",IF($AD115="","",IF(VLOOKUP($AD115,'RouteDetail&amp;ReductionPrioritySr'!$B$5:$AT$779,AG$1,FALSE)="","",VLOOKUP($AD115,'RouteDetail&amp;ReductionPrioritySr'!$B$5:$AT$779,AG$1,FALSE))))</f>
        <v>N/A</v>
      </c>
      <c r="AH115" s="400" t="str">
        <f>IF(IF($AD115="","",IF(VLOOKUP($AD115,'RouteDetail&amp;ReductionPrioritySr'!$B$5:$AT$779,AH$1,FALSE)="","",VLOOKUP($AD115,'RouteDetail&amp;ReductionPrioritySr'!$B$5:$AT$779,AH$1,FALSE)))=0,"",IF($AD115="","",IF(VLOOKUP($AD115,'RouteDetail&amp;ReductionPrioritySr'!$B$5:$AT$779,AH$1,FALSE)="","",VLOOKUP($AD115,'RouteDetail&amp;ReductionPrioritySr'!$B$5:$AT$779,AH$1,FALSE))))</f>
        <v>Unchanged</v>
      </c>
      <c r="AI115" s="348">
        <f>IF(IF($AD115="","",IF(VLOOKUP($AD115,'RouteDetail&amp;ReductionPrioritySr'!$B$5:$AT$779,AI$1,FALSE)="","",VLOOKUP($AD115,'RouteDetail&amp;ReductionPrioritySr'!$B$5:$AT$779,AI$1,FALSE)))=0,"",IF($AD115="","",IF(VLOOKUP($AD115,'RouteDetail&amp;ReductionPrioritySr'!$B$5:$AT$779,AI$1,FALSE)="","",VLOOKUP($AD115,'RouteDetail&amp;ReductionPrioritySr'!$B$5:$AT$779,AI$1,FALSE))))</f>
        <v>15</v>
      </c>
      <c r="AJ115" s="53">
        <f>IF(IF($AD115="","",IF(VLOOKUP($AD115,'RouteDetail&amp;ReductionPrioritySr'!$B$5:$AT$779,AJ$1,FALSE)="","",VLOOKUP($AD115,'RouteDetail&amp;ReductionPrioritySr'!$B$5:$AT$779,AJ$1,FALSE)))=0,"",IF($AD115="","",IF(VLOOKUP($AD115,'RouteDetail&amp;ReductionPrioritySr'!$B$5:$AT$779,AJ$1,FALSE)="","",VLOOKUP($AD115,'RouteDetail&amp;ReductionPrioritySr'!$B$5:$AT$779,AJ$1,FALSE))))</f>
        <v>15</v>
      </c>
      <c r="AK115" s="53" t="str">
        <f>IF(IF($AD115="","",IF(VLOOKUP($AD115,'RouteDetail&amp;ReductionPrioritySr'!$B$5:$AT$779,AK$1,FALSE)="","",VLOOKUP($AD115,'RouteDetail&amp;ReductionPrioritySr'!$B$5:$AT$779,AK$1,FALSE)))=0,"",IF($AD115="","",IF(VLOOKUP($AD115,'RouteDetail&amp;ReductionPrioritySr'!$B$5:$AT$779,AK$1,FALSE)="","",VLOOKUP($AD115,'RouteDetail&amp;ReductionPrioritySr'!$B$5:$AT$779,AK$1,FALSE))))</f>
        <v>15-30</v>
      </c>
      <c r="AL115" s="53">
        <f>IF(IF($AD115="","",IF(VLOOKUP($AD115,'RouteDetail&amp;ReductionPrioritySr'!$B$5:$AT$779,AL$1,FALSE)="","",VLOOKUP($AD115,'RouteDetail&amp;ReductionPrioritySr'!$B$5:$AT$779,AL$1,FALSE)))=0,"",IF($AD115="","",IF(VLOOKUP($AD115,'RouteDetail&amp;ReductionPrioritySr'!$B$5:$AT$779,AL$1,FALSE)="","",VLOOKUP($AD115,'RouteDetail&amp;ReductionPrioritySr'!$B$5:$AT$779,AL$1,FALSE))))</f>
        <v>15</v>
      </c>
      <c r="AM115" s="53">
        <f>IF(IF($AD115="","",IF(VLOOKUP($AD115,'RouteDetail&amp;ReductionPrioritySr'!$B$5:$AT$779,AM$1,FALSE)="","",VLOOKUP($AD115,'RouteDetail&amp;ReductionPrioritySr'!$B$5:$AT$779,AM$1,FALSE)))=0,"",IF($AD115="","",IF(VLOOKUP($AD115,'RouteDetail&amp;ReductionPrioritySr'!$B$5:$AT$779,AM$1,FALSE)="","",VLOOKUP($AD115,'RouteDetail&amp;ReductionPrioritySr'!$B$5:$AT$779,AM$1,FALSE))))</f>
        <v>15</v>
      </c>
      <c r="AN115" s="71" t="str">
        <f>IF(IF($AD115="","",IF(VLOOKUP($AD115,'RouteDetail&amp;ReductionPrioritySr'!$B$5:$AT$779,AN$1,FALSE)="","",VLOOKUP($AD115,'RouteDetail&amp;ReductionPrioritySr'!$B$5:$AT$779,AN$1,FALSE)))=0,"",IF($AD115="","",IF(VLOOKUP($AD115,'RouteDetail&amp;ReductionPrioritySr'!$B$5:$AT$779,AN$1,FALSE)="","",VLOOKUP($AD115,'RouteDetail&amp;ReductionPrioritySr'!$B$5:$AT$779,AN$1,FALSE))))</f>
        <v>Before 2:00 AM</v>
      </c>
      <c r="AO115" s="400" t="str">
        <f>IF(IF($AD115="","",IF(VLOOKUP($AD115,'RouteDetail&amp;ReductionPrioritySr'!$B$5:$AT$779,AO$1,FALSE)="","",VLOOKUP($AD115,'RouteDetail&amp;ReductionPrioritySr'!$B$5:$AT$779,AO$1,FALSE)))=0,"",IF($AD115="","",IF(VLOOKUP($AD115,'RouteDetail&amp;ReductionPrioritySr'!$B$5:$AT$779,AO$1,FALSE)="","",VLOOKUP($AD115,'RouteDetail&amp;ReductionPrioritySr'!$B$5:$AT$779,AO$1,FALSE))))</f>
        <v/>
      </c>
    </row>
    <row r="116" spans="1:41" ht="90" x14ac:dyDescent="0.25">
      <c r="A116">
        <v>107</v>
      </c>
      <c r="B116" s="110">
        <f>IF(HLOOKUP($C$3,'Corridor by Jurisdiction'!$A$1:$AP$113,A116,FALSE)="","",HLOOKUP($C$3,'Corridor by Jurisdiction'!$A$1:$AP$113,A116,FALSE))</f>
        <v>106</v>
      </c>
      <c r="C116" s="56" t="str">
        <f>IF($B116="","",IF(VLOOKUP($B116,CorridorSummarySource!$C$3:$Y$260,Corridor_Summary!C$1,FALSE)="","",VLOOKUP($B116,CorridorSummarySource!$C$3:$Y$260,Corridor_Summary!C$1,FALSE)))</f>
        <v>U. District</v>
      </c>
      <c r="D116" s="53" t="str">
        <f>IF($B116="","",IF(VLOOKUP($B116,CorridorSummarySource!$C$3:$Y$260,Corridor_Summary!D$1,FALSE)="","",VLOOKUP($B116,CorridorSummarySource!$C$3:$Y$260,Corridor_Summary!D$1,FALSE)))</f>
        <v>Bellevue</v>
      </c>
      <c r="E116" s="53" t="str">
        <f>IF($B116="","",IF(VLOOKUP($B116,CorridorSummarySource!$C$3:$Y$260,Corridor_Summary!E$1,FALSE)="","",VLOOKUP($B116,CorridorSummarySource!$C$3:$Y$260,Corridor_Summary!E$1,FALSE)))</f>
        <v>SR-520</v>
      </c>
      <c r="F116" s="367">
        <f>IF($B116="","",IF(VLOOKUP($B116,CorridorSummarySource!$C$3:$Y$260,Corridor_Summary!F$1,FALSE)="","",VLOOKUP($B116,CorridorSummarySource!$C$3:$Y$260,Corridor_Summary!F$1,FALSE)))</f>
        <v>271</v>
      </c>
      <c r="G116" s="367">
        <f>IF($B116="","",IF(VLOOKUP($B116,CorridorSummarySource!$C$3:$Y$260,Corridor_Summary!G$1,FALSE)="","",VLOOKUP($B116,CorridorSummarySource!$C$3:$Y$260,Corridor_Summary!G$1,FALSE)))</f>
        <v>12</v>
      </c>
      <c r="H116" s="367">
        <f>IF($B116="","",IF(VLOOKUP($B116,CorridorSummarySource!$C$3:$Y$260,Corridor_Summary!H$1,FALSE)="","",VLOOKUP($B116,CorridorSummarySource!$C$3:$Y$260,Corridor_Summary!H$1,FALSE)))</f>
        <v>5</v>
      </c>
      <c r="I116" s="367">
        <f>IF($B116="","",IF(VLOOKUP($B116,CorridorSummarySource!$C$3:$Y$260,Corridor_Summary!I$1,FALSE)="","",VLOOKUP($B116,CorridorSummarySource!$C$3:$Y$260,Corridor_Summary!I$1,FALSE)))</f>
        <v>10</v>
      </c>
      <c r="J116" s="367">
        <f>IF($B116="","",IF(VLOOKUP($B116,CorridorSummarySource!$C$3:$Y$260,Corridor_Summary!J$1,FALSE)="","",VLOOKUP($B116,CorridorSummarySource!$C$3:$Y$260,Corridor_Summary!J$1,FALSE)))</f>
        <v>27</v>
      </c>
      <c r="K116" s="112" t="str">
        <f>IF($B116="","",IF(VLOOKUP($B116,CorridorSummarySource!$C$3:$Y$260,Corridor_Summary!K$1,FALSE)="","",VLOOKUP($B116,CorridorSummarySource!$C$3:$Y$260,Corridor_Summary!K$1,FALSE)))</f>
        <v/>
      </c>
      <c r="L116" t="str">
        <f>IF($B116="","",IF(VLOOKUP($B116,CorridorSummarySource!$C$3:$Y$260,Corridor_Summary!L$1,FALSE)="","",VLOOKUP($B116,CorridorSummarySource!$C$3:$Y$260,Corridor_Summary!L$1,FALSE)))</f>
        <v/>
      </c>
      <c r="M116" s="110">
        <f>IF($B116="","",IF(VLOOKUP($B116,CorridorSummarySource!$C$3:$Y$260,Corridor_Summary!M$1,FALSE)="","",VLOOKUP($B116,CorridorSummarySource!$C$3:$Y$260,Corridor_Summary!M$1,FALSE)))</f>
        <v>15</v>
      </c>
      <c r="N116" s="367">
        <f>IF($B116="","",IF(VLOOKUP($B116,CorridorSummarySource!$C$3:$Y$260,Corridor_Summary!N$1,FALSE)="","",VLOOKUP($B116,CorridorSummarySource!$C$3:$Y$260,Corridor_Summary!N$1,FALSE)))</f>
        <v>15</v>
      </c>
      <c r="O116" s="112">
        <f>IF($B116="","",IF(VLOOKUP($B116,CorridorSummarySource!$C$3:$Y$260,Corridor_Summary!O$1,FALSE)="","",VLOOKUP($B116,CorridorSummarySource!$C$3:$Y$260,Corridor_Summary!O$1,FALSE)))</f>
        <v>30</v>
      </c>
      <c r="P116" s="21" t="str">
        <f>IF($B116="","",IF(VLOOKUP($B116,CorridorSummarySource!$C$3:$Y$260,Corridor_Summary!P$1,FALSE)="","",VLOOKUP($B116,CorridorSummarySource!$C$3:$Y$260,Corridor_Summary!P$1,FALSE)))</f>
        <v/>
      </c>
      <c r="Q116" s="110">
        <f>IF($B116="","",IF(VLOOKUP($B116,CorridorSummarySource!$C$3:$Y$260,Corridor_Summary!Q$1,FALSE)="","",VLOOKUP($B116,CorridorSummarySource!$C$3:$Y$260,Corridor_Summary!Q$1,FALSE)))</f>
        <v>1</v>
      </c>
      <c r="R116" s="367">
        <f>IF($B116="","",IF(VLOOKUP($B116,CorridorSummarySource!$C$3:$Y$260,Corridor_Summary!R$1,FALSE)="","",VLOOKUP($B116,CorridorSummarySource!$C$3:$Y$260,Corridor_Summary!R$1,FALSE)))</f>
        <v>0</v>
      </c>
      <c r="S116" s="112">
        <f>IF($B116="","",IF(VLOOKUP($B116,CorridorSummarySource!$C$3:$Y$260,Corridor_Summary!S$1,FALSE)="","",VLOOKUP($B116,CorridorSummarySource!$C$3:$Y$260,Corridor_Summary!S$1,FALSE)))</f>
        <v>0</v>
      </c>
      <c r="T116" s="21" t="str">
        <f>IF($B116="","",IF(VLOOKUP($B116,CorridorSummarySource!$C$3:$Y$260,Corridor_Summary!T$1,FALSE)="","",VLOOKUP($B116,CorridorSummarySource!$C$3:$Y$260,Corridor_Summary!T$1,FALSE)))</f>
        <v/>
      </c>
      <c r="U116" s="125" t="str">
        <f>IF($B116="","",IF(VLOOKUP($B116,CorridorSummarySource!$C$3:$Y$260,Corridor_Summary!U$1,FALSE)="","",VLOOKUP($B116,CorridorSummarySource!$C$3:$Y$260,Corridor_Summary!U$1,FALSE)))</f>
        <v>&lt; 15</v>
      </c>
      <c r="V116" s="126">
        <f>IF($B116="","",IF(VLOOKUP($B116,CorridorSummarySource!$C$3:$Y$260,Corridor_Summary!V$1,FALSE)="","",VLOOKUP($B116,CorridorSummarySource!$C$3:$Y$260,Corridor_Summary!V$1,FALSE)))</f>
        <v>15</v>
      </c>
      <c r="W116" s="126">
        <f>IF($B116="","",IF(VLOOKUP($B116,CorridorSummarySource!$C$3:$Y$260,Corridor_Summary!W$1,FALSE)="","",VLOOKUP($B116,CorridorSummarySource!$C$3:$Y$260,Corridor_Summary!W$1,FALSE)))</f>
        <v>30</v>
      </c>
      <c r="X116" s="112" t="str">
        <f>IF($B116="","",IF(VLOOKUP($B116,CorridorSummarySource!$C$3:$Y$260,Corridor_Summary!X$1,FALSE)="","",VLOOKUP($B116,CorridorSummarySource!$C$3:$Y$260,Corridor_Summary!X$1,FALSE)))</f>
        <v>Very Frequent</v>
      </c>
      <c r="Z116">
        <f>IF(B116="","",VLOOKUP($B116,'Corridors Over-Under'!$A$3:$D$115,Z$1,FALSE))</f>
        <v>0</v>
      </c>
      <c r="AA116">
        <f>IF(C116="","",VLOOKUP($B116,'Corridors Over-Under'!$A$3:$D$115,AA$1,FALSE))</f>
        <v>0</v>
      </c>
      <c r="AB116">
        <f>IF(D116="","",VLOOKUP($B116,'Corridors Over-Under'!$A$3:$D$115,AB$1,FALSE))</f>
        <v>0</v>
      </c>
      <c r="AD116" s="172">
        <f>IF(F116="","",VLOOKUP(F116,'Corridor_MajorRoute&amp;RouteLookup'!$A$2:$B$113,2,FALSE))</f>
        <v>271</v>
      </c>
      <c r="AE116" s="348" t="str">
        <f>IF(IF($AD116="","",IF(VLOOKUP($AD116,'RouteDetail&amp;ReductionPrioritySr'!$B$5:$AT$779,AE$1,FALSE)="","",VLOOKUP($AD116,'RouteDetail&amp;ReductionPrioritySr'!$B$5:$AT$779,AE$1,FALSE)))=0,"",IF($AD116="","",IF(VLOOKUP($AD116,'RouteDetail&amp;ReductionPrioritySr'!$B$5:$AT$779,AE$1,FALSE)="","",VLOOKUP($AD116,'RouteDetail&amp;ReductionPrioritySr'!$B$5:$AT$779,AE$1,FALSE))))</f>
        <v>Revised</v>
      </c>
      <c r="AF116" s="53" t="str">
        <f>IF(IF($AD116="","",IF(VLOOKUP($AD116,'RouteDetail&amp;ReductionPrioritySr'!$B$5:$AT$779,AF$1,FALSE)="","",VLOOKUP($AD116,'RouteDetail&amp;ReductionPrioritySr'!$B$5:$AT$779,AF$1,FALSE)))=0,"",IF($AD116="","",IF(VLOOKUP($AD116,'RouteDetail&amp;ReductionPrioritySr'!$B$5:$AT$779,AF$1,FALSE)="","",VLOOKUP($AD116,'RouteDetail&amp;ReductionPrioritySr'!$B$5:$AT$779,AF$1,FALSE))))</f>
        <v>Restructure</v>
      </c>
      <c r="AG116" s="358">
        <f>IF(IF($AD116="","",IF(VLOOKUP($AD116,'RouteDetail&amp;ReductionPrioritySr'!$B$5:$AT$779,AG$1,FALSE)="","",VLOOKUP($AD116,'RouteDetail&amp;ReductionPrioritySr'!$B$5:$AT$779,AG$1,FALSE)))=0,"",IF($AD116="","",IF(VLOOKUP($AD116,'RouteDetail&amp;ReductionPrioritySr'!$B$5:$AT$779,AG$1,FALSE)="","",VLOOKUP($AD116,'RouteDetail&amp;ReductionPrioritySr'!$B$5:$AT$779,AG$1,FALSE))))</f>
        <v>42036</v>
      </c>
      <c r="AH116" s="400" t="str">
        <f>IF(IF($AD116="","",IF(VLOOKUP($AD116,'RouteDetail&amp;ReductionPrioritySr'!$B$5:$AT$779,AH$1,FALSE)="","",VLOOKUP($AD116,'RouteDetail&amp;ReductionPrioritySr'!$B$5:$AT$779,AH$1,FALSE)))=0,"",IF($AD116="","",IF(VLOOKUP($AD116,'RouteDetail&amp;ReductionPrioritySr'!$B$5:$AT$779,AH$1,FALSE)="","",VLOOKUP($AD116,'RouteDetail&amp;ReductionPrioritySr'!$B$5:$AT$779,AH$1,FALSE))))</f>
        <v>Eliminate the part of the route east of Eastgate Park-and-Ride. 
Eliminate the part of the route that travels into the Bellevue College campus.</v>
      </c>
      <c r="AI116" s="348">
        <f>IF(IF($AD116="","",IF(VLOOKUP($AD116,'RouteDetail&amp;ReductionPrioritySr'!$B$5:$AT$779,AI$1,FALSE)="","",VLOOKUP($AD116,'RouteDetail&amp;ReductionPrioritySr'!$B$5:$AT$779,AI$1,FALSE)))=0,"",IF($AD116="","",IF(VLOOKUP($AD116,'RouteDetail&amp;ReductionPrioritySr'!$B$5:$AT$779,AI$1,FALSE)="","",VLOOKUP($AD116,'RouteDetail&amp;ReductionPrioritySr'!$B$5:$AT$779,AI$1,FALSE))))</f>
        <v>10</v>
      </c>
      <c r="AJ116" s="53">
        <f>IF(IF($AD116="","",IF(VLOOKUP($AD116,'RouteDetail&amp;ReductionPrioritySr'!$B$5:$AT$779,AJ$1,FALSE)="","",VLOOKUP($AD116,'RouteDetail&amp;ReductionPrioritySr'!$B$5:$AT$779,AJ$1,FALSE)))=0,"",IF($AD116="","",IF(VLOOKUP($AD116,'RouteDetail&amp;ReductionPrioritySr'!$B$5:$AT$779,AJ$1,FALSE)="","",VLOOKUP($AD116,'RouteDetail&amp;ReductionPrioritySr'!$B$5:$AT$779,AJ$1,FALSE))))</f>
        <v>15</v>
      </c>
      <c r="AK116" s="53">
        <f>IF(IF($AD116="","",IF(VLOOKUP($AD116,'RouteDetail&amp;ReductionPrioritySr'!$B$5:$AT$779,AK$1,FALSE)="","",VLOOKUP($AD116,'RouteDetail&amp;ReductionPrioritySr'!$B$5:$AT$779,AK$1,FALSE)))=0,"",IF($AD116="","",IF(VLOOKUP($AD116,'RouteDetail&amp;ReductionPrioritySr'!$B$5:$AT$779,AK$1,FALSE)="","",VLOOKUP($AD116,'RouteDetail&amp;ReductionPrioritySr'!$B$5:$AT$779,AK$1,FALSE))))</f>
        <v>30</v>
      </c>
      <c r="AL116" s="53">
        <f>IF(IF($AD116="","",IF(VLOOKUP($AD116,'RouteDetail&amp;ReductionPrioritySr'!$B$5:$AT$779,AL$1,FALSE)="","",VLOOKUP($AD116,'RouteDetail&amp;ReductionPrioritySr'!$B$5:$AT$779,AL$1,FALSE)))=0,"",IF($AD116="","",IF(VLOOKUP($AD116,'RouteDetail&amp;ReductionPrioritySr'!$B$5:$AT$779,AL$1,FALSE)="","",VLOOKUP($AD116,'RouteDetail&amp;ReductionPrioritySr'!$B$5:$AT$779,AL$1,FALSE))))</f>
        <v>30</v>
      </c>
      <c r="AM116" s="53">
        <f>IF(IF($AD116="","",IF(VLOOKUP($AD116,'RouteDetail&amp;ReductionPrioritySr'!$B$5:$AT$779,AM$1,FALSE)="","",VLOOKUP($AD116,'RouteDetail&amp;ReductionPrioritySr'!$B$5:$AT$779,AM$1,FALSE)))=0,"",IF($AD116="","",IF(VLOOKUP($AD116,'RouteDetail&amp;ReductionPrioritySr'!$B$5:$AT$779,AM$1,FALSE)="","",VLOOKUP($AD116,'RouteDetail&amp;ReductionPrioritySr'!$B$5:$AT$779,AM$1,FALSE))))</f>
        <v>30</v>
      </c>
      <c r="AN116" s="71" t="str">
        <f>IF(IF($AD116="","",IF(VLOOKUP($AD116,'RouteDetail&amp;ReductionPrioritySr'!$B$5:$AT$779,AN$1,FALSE)="","",VLOOKUP($AD116,'RouteDetail&amp;ReductionPrioritySr'!$B$5:$AT$779,AN$1,FALSE)))=0,"",IF($AD116="","",IF(VLOOKUP($AD116,'RouteDetail&amp;ReductionPrioritySr'!$B$5:$AT$779,AN$1,FALSE)="","",VLOOKUP($AD116,'RouteDetail&amp;ReductionPrioritySr'!$B$5:$AT$779,AN$1,FALSE))))</f>
        <v>Before 10:00 PM</v>
      </c>
      <c r="AO116" s="400" t="str">
        <f>IF(IF($AD116="","",IF(VLOOKUP($AD116,'RouteDetail&amp;ReductionPrioritySr'!$B$5:$AT$779,AO$1,FALSE)="","",VLOOKUP($AD116,'RouteDetail&amp;ReductionPrioritySr'!$B$5:$AT$779,AO$1,FALSE)))=0,"",IF($AD116="","",IF(VLOOKUP($AD116,'RouteDetail&amp;ReductionPrioritySr'!$B$5:$AT$779,AO$1,FALSE)="","",VLOOKUP($AD116,'RouteDetail&amp;ReductionPrioritySr'!$B$5:$AT$779,AO$1,FALSE))))</f>
        <v>In Issaquah, use Sound Transit Routes 554, 555, or 556.
Along Eastgate Way, use Route 221. 
Between Issaquah and Eastgate, Metro's Rideshare or VanPool programs may be an option.</v>
      </c>
    </row>
    <row r="117" spans="1:41" ht="90" x14ac:dyDescent="0.25">
      <c r="A117">
        <v>108</v>
      </c>
      <c r="B117" s="110">
        <f>IF(HLOOKUP($C$3,'Corridor by Jurisdiction'!$A$1:$AP$113,A117,FALSE)="","",HLOOKUP($C$3,'Corridor by Jurisdiction'!$A$1:$AP$113,A117,FALSE))</f>
        <v>107</v>
      </c>
      <c r="C117" s="56" t="str">
        <f>IF($B117="","",IF(VLOOKUP($B117,CorridorSummarySource!$C$3:$Y$260,Corridor_Summary!C$1,FALSE)="","",VLOOKUP($B117,CorridorSummarySource!$C$3:$Y$260,Corridor_Summary!C$1,FALSE)))</f>
        <v>U. District</v>
      </c>
      <c r="D117" s="53" t="str">
        <f>IF($B117="","",IF(VLOOKUP($B117,CorridorSummarySource!$C$3:$Y$260,Corridor_Summary!D$1,FALSE)="","",VLOOKUP($B117,CorridorSummarySource!$C$3:$Y$260,Corridor_Summary!D$1,FALSE)))</f>
        <v>Seattle CBD</v>
      </c>
      <c r="E117" s="53" t="str">
        <f>IF($B117="","",IF(VLOOKUP($B117,CorridorSummarySource!$C$3:$Y$260,Corridor_Summary!E$1,FALSE)="","",VLOOKUP($B117,CorridorSummarySource!$C$3:$Y$260,Corridor_Summary!E$1,FALSE)))</f>
        <v>Lakeview</v>
      </c>
      <c r="F117" s="367">
        <f>IF($B117="","",IF(VLOOKUP($B117,CorridorSummarySource!$C$3:$Y$260,Corridor_Summary!F$1,FALSE)="","",VLOOKUP($B117,CorridorSummarySource!$C$3:$Y$260,Corridor_Summary!F$1,FALSE)))</f>
        <v>25</v>
      </c>
      <c r="G117" s="367">
        <f>IF($B117="","",IF(VLOOKUP($B117,CorridorSummarySource!$C$3:$Y$260,Corridor_Summary!G$1,FALSE)="","",VLOOKUP($B117,CorridorSummarySource!$C$3:$Y$260,Corridor_Summary!G$1,FALSE)))</f>
        <v>18</v>
      </c>
      <c r="H117" s="367">
        <f>IF($B117="","",IF(VLOOKUP($B117,CorridorSummarySource!$C$3:$Y$260,Corridor_Summary!H$1,FALSE)="","",VLOOKUP($B117,CorridorSummarySource!$C$3:$Y$260,Corridor_Summary!H$1,FALSE)))</f>
        <v>5</v>
      </c>
      <c r="I117" s="367">
        <f>IF($B117="","",IF(VLOOKUP($B117,CorridorSummarySource!$C$3:$Y$260,Corridor_Summary!I$1,FALSE)="","",VLOOKUP($B117,CorridorSummarySource!$C$3:$Y$260,Corridor_Summary!I$1,FALSE)))</f>
        <v>0</v>
      </c>
      <c r="J117" s="367">
        <f>IF($B117="","",IF(VLOOKUP($B117,CorridorSummarySource!$C$3:$Y$260,Corridor_Summary!J$1,FALSE)="","",VLOOKUP($B117,CorridorSummarySource!$C$3:$Y$260,Corridor_Summary!J$1,FALSE)))</f>
        <v>23</v>
      </c>
      <c r="K117" s="112" t="str">
        <f>IF($B117="","",IF(VLOOKUP($B117,CorridorSummarySource!$C$3:$Y$260,Corridor_Summary!K$1,FALSE)="","",VLOOKUP($B117,CorridorSummarySource!$C$3:$Y$260,Corridor_Summary!K$1,FALSE)))</f>
        <v/>
      </c>
      <c r="L117" t="str">
        <f>IF($B117="","",IF(VLOOKUP($B117,CorridorSummarySource!$C$3:$Y$260,Corridor_Summary!L$1,FALSE)="","",VLOOKUP($B117,CorridorSummarySource!$C$3:$Y$260,Corridor_Summary!L$1,FALSE)))</f>
        <v/>
      </c>
      <c r="M117" s="110">
        <f>IF($B117="","",IF(VLOOKUP($B117,CorridorSummarySource!$C$3:$Y$260,Corridor_Summary!M$1,FALSE)="","",VLOOKUP($B117,CorridorSummarySource!$C$3:$Y$260,Corridor_Summary!M$1,FALSE)))</f>
        <v>15</v>
      </c>
      <c r="N117" s="367">
        <f>IF($B117="","",IF(VLOOKUP($B117,CorridorSummarySource!$C$3:$Y$260,Corridor_Summary!N$1,FALSE)="","",VLOOKUP($B117,CorridorSummarySource!$C$3:$Y$260,Corridor_Summary!N$1,FALSE)))</f>
        <v>30</v>
      </c>
      <c r="O117" s="112">
        <f>IF($B117="","",IF(VLOOKUP($B117,CorridorSummarySource!$C$3:$Y$260,Corridor_Summary!O$1,FALSE)="","",VLOOKUP($B117,CorridorSummarySource!$C$3:$Y$260,Corridor_Summary!O$1,FALSE)))</f>
        <v>30</v>
      </c>
      <c r="P117" s="21" t="str">
        <f>IF($B117="","",IF(VLOOKUP($B117,CorridorSummarySource!$C$3:$Y$260,Corridor_Summary!P$1,FALSE)="","",VLOOKUP($B117,CorridorSummarySource!$C$3:$Y$260,Corridor_Summary!P$1,FALSE)))</f>
        <v/>
      </c>
      <c r="Q117" s="110">
        <f>IF($B117="","",IF(VLOOKUP($B117,CorridorSummarySource!$C$3:$Y$260,Corridor_Summary!Q$1,FALSE)="","",VLOOKUP($B117,CorridorSummarySource!$C$3:$Y$260,Corridor_Summary!Q$1,FALSE)))</f>
        <v>0</v>
      </c>
      <c r="R117" s="367">
        <f>IF($B117="","",IF(VLOOKUP($B117,CorridorSummarySource!$C$3:$Y$260,Corridor_Summary!R$1,FALSE)="","",VLOOKUP($B117,CorridorSummarySource!$C$3:$Y$260,Corridor_Summary!R$1,FALSE)))</f>
        <v>0</v>
      </c>
      <c r="S117" s="112">
        <f>IF($B117="","",IF(VLOOKUP($B117,CorridorSummarySource!$C$3:$Y$260,Corridor_Summary!S$1,FALSE)="","",VLOOKUP($B117,CorridorSummarySource!$C$3:$Y$260,Corridor_Summary!S$1,FALSE)))</f>
        <v>0</v>
      </c>
      <c r="T117" s="21" t="str">
        <f>IF($B117="","",IF(VLOOKUP($B117,CorridorSummarySource!$C$3:$Y$260,Corridor_Summary!T$1,FALSE)="","",VLOOKUP($B117,CorridorSummarySource!$C$3:$Y$260,Corridor_Summary!T$1,FALSE)))</f>
        <v/>
      </c>
      <c r="U117" s="125">
        <f>IF($B117="","",IF(VLOOKUP($B117,CorridorSummarySource!$C$3:$Y$260,Corridor_Summary!U$1,FALSE)="","",VLOOKUP($B117,CorridorSummarySource!$C$3:$Y$260,Corridor_Summary!U$1,FALSE)))</f>
        <v>15</v>
      </c>
      <c r="V117" s="126">
        <f>IF($B117="","",IF(VLOOKUP($B117,CorridorSummarySource!$C$3:$Y$260,Corridor_Summary!V$1,FALSE)="","",VLOOKUP($B117,CorridorSummarySource!$C$3:$Y$260,Corridor_Summary!V$1,FALSE)))</f>
        <v>30</v>
      </c>
      <c r="W117" s="126">
        <f>IF($B117="","",IF(VLOOKUP($B117,CorridorSummarySource!$C$3:$Y$260,Corridor_Summary!W$1,FALSE)="","",VLOOKUP($B117,CorridorSummarySource!$C$3:$Y$260,Corridor_Summary!W$1,FALSE)))</f>
        <v>30</v>
      </c>
      <c r="X117" s="112" t="str">
        <f>IF($B117="","",IF(VLOOKUP($B117,CorridorSummarySource!$C$3:$Y$260,Corridor_Summary!X$1,FALSE)="","",VLOOKUP($B117,CorridorSummarySource!$C$3:$Y$260,Corridor_Summary!X$1,FALSE)))</f>
        <v>Frequent</v>
      </c>
      <c r="Z117">
        <f>IF(B117="","",VLOOKUP($B117,'Corridors Over-Under'!$A$3:$D$115,Z$1,FALSE))</f>
        <v>-3</v>
      </c>
      <c r="AA117">
        <f>IF(C117="","",VLOOKUP($B117,'Corridors Over-Under'!$A$3:$D$115,AA$1,FALSE))</f>
        <v>-2</v>
      </c>
      <c r="AB117">
        <f>IF(D117="","",VLOOKUP($B117,'Corridors Over-Under'!$A$3:$D$115,AB$1,FALSE))</f>
        <v>-3</v>
      </c>
      <c r="AD117" s="172">
        <f>IF(F117="","",VLOOKUP(F117,'Corridor_MajorRoute&amp;RouteLookup'!$A$2:$B$113,2,FALSE))</f>
        <v>25</v>
      </c>
      <c r="AE117" s="348" t="str">
        <f>IF(IF($AD117="","",IF(VLOOKUP($AD117,'RouteDetail&amp;ReductionPrioritySr'!$B$5:$AT$779,AE$1,FALSE)="","",VLOOKUP($AD117,'RouteDetail&amp;ReductionPrioritySr'!$B$5:$AT$779,AE$1,FALSE)))=0,"",IF($AD117="","",IF(VLOOKUP($AD117,'RouteDetail&amp;ReductionPrioritySr'!$B$5:$AT$779,AE$1,FALSE)="","",VLOOKUP($AD117,'RouteDetail&amp;ReductionPrioritySr'!$B$5:$AT$779,AE$1,FALSE))))</f>
        <v>Deleted</v>
      </c>
      <c r="AF117" s="53" t="str">
        <f>IF(IF($AD117="","",IF(VLOOKUP($AD117,'RouteDetail&amp;ReductionPrioritySr'!$B$5:$AT$779,AF$1,FALSE)="","",VLOOKUP($AD117,'RouteDetail&amp;ReductionPrioritySr'!$B$5:$AT$779,AF$1,FALSE)))=0,"",IF($AD117="","",IF(VLOOKUP($AD117,'RouteDetail&amp;ReductionPrioritySr'!$B$5:$AT$779,AF$1,FALSE)="","",VLOOKUP($AD117,'RouteDetail&amp;ReductionPrioritySr'!$B$5:$AT$779,AF$1,FALSE))))</f>
        <v>Low performing</v>
      </c>
      <c r="AG117" s="358">
        <f>IF(IF($AD117="","",IF(VLOOKUP($AD117,'RouteDetail&amp;ReductionPrioritySr'!$B$5:$AT$779,AG$1,FALSE)="","",VLOOKUP($AD117,'RouteDetail&amp;ReductionPrioritySr'!$B$5:$AT$779,AG$1,FALSE)))=0,"",IF($AD117="","",IF(VLOOKUP($AD117,'RouteDetail&amp;ReductionPrioritySr'!$B$5:$AT$779,AG$1,FALSE)="","",VLOOKUP($AD117,'RouteDetail&amp;ReductionPrioritySr'!$B$5:$AT$779,AG$1,FALSE))))</f>
        <v>42156</v>
      </c>
      <c r="AH117" s="400" t="str">
        <f>IF(IF($AD117="","",IF(VLOOKUP($AD117,'RouteDetail&amp;ReductionPrioritySr'!$B$5:$AT$779,AH$1,FALSE)="","",VLOOKUP($AD117,'RouteDetail&amp;ReductionPrioritySr'!$B$5:$AT$779,AH$1,FALSE)))=0,"",IF($AD117="","",IF(VLOOKUP($AD117,'RouteDetail&amp;ReductionPrioritySr'!$B$5:$AT$779,AH$1,FALSE)="","",VLOOKUP($AD117,'RouteDetail&amp;ReductionPrioritySr'!$B$5:$AT$779,AH$1,FALSE))))</f>
        <v>Delete</v>
      </c>
      <c r="AI117" s="348" t="str">
        <f>IF(IF($AD117="","",IF(VLOOKUP($AD117,'RouteDetail&amp;ReductionPrioritySr'!$B$5:$AT$779,AI$1,FALSE)="","",VLOOKUP($AD117,'RouteDetail&amp;ReductionPrioritySr'!$B$5:$AT$779,AI$1,FALSE)))=0,"",IF($AD117="","",IF(VLOOKUP($AD117,'RouteDetail&amp;ReductionPrioritySr'!$B$5:$AT$779,AI$1,FALSE)="","",VLOOKUP($AD117,'RouteDetail&amp;ReductionPrioritySr'!$B$5:$AT$779,AI$1,FALSE))))</f>
        <v/>
      </c>
      <c r="AJ117" s="53" t="str">
        <f>IF(IF($AD117="","",IF(VLOOKUP($AD117,'RouteDetail&amp;ReductionPrioritySr'!$B$5:$AT$779,AJ$1,FALSE)="","",VLOOKUP($AD117,'RouteDetail&amp;ReductionPrioritySr'!$B$5:$AT$779,AJ$1,FALSE)))=0,"",IF($AD117="","",IF(VLOOKUP($AD117,'RouteDetail&amp;ReductionPrioritySr'!$B$5:$AT$779,AJ$1,FALSE)="","",VLOOKUP($AD117,'RouteDetail&amp;ReductionPrioritySr'!$B$5:$AT$779,AJ$1,FALSE))))</f>
        <v/>
      </c>
      <c r="AK117" s="53" t="str">
        <f>IF(IF($AD117="","",IF(VLOOKUP($AD117,'RouteDetail&amp;ReductionPrioritySr'!$B$5:$AT$779,AK$1,FALSE)="","",VLOOKUP($AD117,'RouteDetail&amp;ReductionPrioritySr'!$B$5:$AT$779,AK$1,FALSE)))=0,"",IF($AD117="","",IF(VLOOKUP($AD117,'RouteDetail&amp;ReductionPrioritySr'!$B$5:$AT$779,AK$1,FALSE)="","",VLOOKUP($AD117,'RouteDetail&amp;ReductionPrioritySr'!$B$5:$AT$779,AK$1,FALSE))))</f>
        <v/>
      </c>
      <c r="AL117" s="53" t="str">
        <f>IF(IF($AD117="","",IF(VLOOKUP($AD117,'RouteDetail&amp;ReductionPrioritySr'!$B$5:$AT$779,AL$1,FALSE)="","",VLOOKUP($AD117,'RouteDetail&amp;ReductionPrioritySr'!$B$5:$AT$779,AL$1,FALSE)))=0,"",IF($AD117="","",IF(VLOOKUP($AD117,'RouteDetail&amp;ReductionPrioritySr'!$B$5:$AT$779,AL$1,FALSE)="","",VLOOKUP($AD117,'RouteDetail&amp;ReductionPrioritySr'!$B$5:$AT$779,AL$1,FALSE))))</f>
        <v/>
      </c>
      <c r="AM117" s="53" t="str">
        <f>IF(IF($AD117="","",IF(VLOOKUP($AD117,'RouteDetail&amp;ReductionPrioritySr'!$B$5:$AT$779,AM$1,FALSE)="","",VLOOKUP($AD117,'RouteDetail&amp;ReductionPrioritySr'!$B$5:$AT$779,AM$1,FALSE)))=0,"",IF($AD117="","",IF(VLOOKUP($AD117,'RouteDetail&amp;ReductionPrioritySr'!$B$5:$AT$779,AM$1,FALSE)="","",VLOOKUP($AD117,'RouteDetail&amp;ReductionPrioritySr'!$B$5:$AT$779,AM$1,FALSE))))</f>
        <v/>
      </c>
      <c r="AN117" s="71" t="str">
        <f>IF(IF($AD117="","",IF(VLOOKUP($AD117,'RouteDetail&amp;ReductionPrioritySr'!$B$5:$AT$779,AN$1,FALSE)="","",VLOOKUP($AD117,'RouteDetail&amp;ReductionPrioritySr'!$B$5:$AT$779,AN$1,FALSE)))=0,"",IF($AD117="","",IF(VLOOKUP($AD117,'RouteDetail&amp;ReductionPrioritySr'!$B$5:$AT$779,AN$1,FALSE)="","",VLOOKUP($AD117,'RouteDetail&amp;ReductionPrioritySr'!$B$5:$AT$779,AN$1,FALSE))))</f>
        <v/>
      </c>
      <c r="AO117" s="400" t="str">
        <f>IF(IF($AD117="","",IF(VLOOKUP($AD117,'RouteDetail&amp;ReductionPrioritySr'!$B$5:$AT$779,AO$1,FALSE)="","",VLOOKUP($AD117,'RouteDetail&amp;ReductionPrioritySr'!$B$5:$AT$779,AO$1,FALSE)))=0,"",IF($AD117="","",IF(VLOOKUP($AD117,'RouteDetail&amp;ReductionPrioritySr'!$B$5:$AT$779,AO$1,FALSE)="","",VLOOKUP($AD117,'RouteDetail&amp;ReductionPrioritySr'!$B$5:$AT$779,AO$1,FALSE))))</f>
        <v>In Laurelhurst, use revised Route 65 or Route 75 (unchanged).
In Montlake and Roanoke, use revised routes 43, 49, or 70.
Along Eastlake Avenue E (south of Mercer Street), use revised Route 70.</v>
      </c>
    </row>
    <row r="118" spans="1:41" ht="30" x14ac:dyDescent="0.25">
      <c r="A118">
        <v>109</v>
      </c>
      <c r="B118" s="110">
        <f>IF(HLOOKUP($C$3,'Corridor by Jurisdiction'!$A$1:$AP$113,A118,FALSE)="","",HLOOKUP($C$3,'Corridor by Jurisdiction'!$A$1:$AP$113,A118,FALSE))</f>
        <v>108</v>
      </c>
      <c r="C118" s="56" t="str">
        <f>IF($B118="","",IF(VLOOKUP($B118,CorridorSummarySource!$C$3:$Y$260,Corridor_Summary!C$1,FALSE)="","",VLOOKUP($B118,CorridorSummarySource!$C$3:$Y$260,Corridor_Summary!C$1,FALSE)))</f>
        <v>UW Bothell</v>
      </c>
      <c r="D118" s="53" t="str">
        <f>IF($B118="","",IF(VLOOKUP($B118,CorridorSummarySource!$C$3:$Y$260,Corridor_Summary!D$1,FALSE)="","",VLOOKUP($B118,CorridorSummarySource!$C$3:$Y$260,Corridor_Summary!D$1,FALSE)))</f>
        <v>Redmond</v>
      </c>
      <c r="E118" s="53" t="str">
        <f>IF($B118="","",IF(VLOOKUP($B118,CorridorSummarySource!$C$3:$Y$260,Corridor_Summary!E$1,FALSE)="","",VLOOKUP($B118,CorridorSummarySource!$C$3:$Y$260,Corridor_Summary!E$1,FALSE)))</f>
        <v>Woodinville, Cottage Lake</v>
      </c>
      <c r="F118" s="367" t="str">
        <f>IF($B118="","",IF(VLOOKUP($B118,CorridorSummarySource!$C$3:$Y$260,Corridor_Summary!F$1,FALSE)="","",VLOOKUP($B118,CorridorSummarySource!$C$3:$Y$260,Corridor_Summary!F$1,FALSE)))</f>
        <v>931DART</v>
      </c>
      <c r="G118" s="367">
        <f>IF($B118="","",IF(VLOOKUP($B118,CorridorSummarySource!$C$3:$Y$260,Corridor_Summary!G$1,FALSE)="","",VLOOKUP($B118,CorridorSummarySource!$C$3:$Y$260,Corridor_Summary!G$1,FALSE)))</f>
        <v>2</v>
      </c>
      <c r="H118" s="367">
        <f>IF($B118="","",IF(VLOOKUP($B118,CorridorSummarySource!$C$3:$Y$260,Corridor_Summary!H$1,FALSE)="","",VLOOKUP($B118,CorridorSummarySource!$C$3:$Y$260,Corridor_Summary!H$1,FALSE)))</f>
        <v>5</v>
      </c>
      <c r="I118" s="367">
        <f>IF($B118="","",IF(VLOOKUP($B118,CorridorSummarySource!$C$3:$Y$260,Corridor_Summary!I$1,FALSE)="","",VLOOKUP($B118,CorridorSummarySource!$C$3:$Y$260,Corridor_Summary!I$1,FALSE)))</f>
        <v>5</v>
      </c>
      <c r="J118" s="367">
        <f>IF($B118="","",IF(VLOOKUP($B118,CorridorSummarySource!$C$3:$Y$260,Corridor_Summary!J$1,FALSE)="","",VLOOKUP($B118,CorridorSummarySource!$C$3:$Y$260,Corridor_Summary!J$1,FALSE)))</f>
        <v>7</v>
      </c>
      <c r="K118" s="112" t="str">
        <f>IF($B118="","",IF(VLOOKUP($B118,CorridorSummarySource!$C$3:$Y$260,Corridor_Summary!K$1,FALSE)="","",VLOOKUP($B118,CorridorSummarySource!$C$3:$Y$260,Corridor_Summary!K$1,FALSE)))</f>
        <v/>
      </c>
      <c r="L118" t="str">
        <f>IF($B118="","",IF(VLOOKUP($B118,CorridorSummarySource!$C$3:$Y$260,Corridor_Summary!L$1,FALSE)="","",VLOOKUP($B118,CorridorSummarySource!$C$3:$Y$260,Corridor_Summary!L$1,FALSE)))</f>
        <v/>
      </c>
      <c r="M118" s="110">
        <f>IF($B118="","",IF(VLOOKUP($B118,CorridorSummarySource!$C$3:$Y$260,Corridor_Summary!M$1,FALSE)="","",VLOOKUP($B118,CorridorSummarySource!$C$3:$Y$260,Corridor_Summary!M$1,FALSE)))</f>
        <v>60</v>
      </c>
      <c r="N118" s="367">
        <f>IF($B118="","",IF(VLOOKUP($B118,CorridorSummarySource!$C$3:$Y$260,Corridor_Summary!N$1,FALSE)="","",VLOOKUP($B118,CorridorSummarySource!$C$3:$Y$260,Corridor_Summary!N$1,FALSE)))</f>
        <v>60</v>
      </c>
      <c r="O118" s="112">
        <f>IF($B118="","",IF(VLOOKUP($B118,CorridorSummarySource!$C$3:$Y$260,Corridor_Summary!O$1,FALSE)="","",VLOOKUP($B118,CorridorSummarySource!$C$3:$Y$260,Corridor_Summary!O$1,FALSE)))</f>
        <v>0</v>
      </c>
      <c r="P118" s="21" t="str">
        <f>IF($B118="","",IF(VLOOKUP($B118,CorridorSummarySource!$C$3:$Y$260,Corridor_Summary!P$1,FALSE)="","",VLOOKUP($B118,CorridorSummarySource!$C$3:$Y$260,Corridor_Summary!P$1,FALSE)))</f>
        <v/>
      </c>
      <c r="Q118" s="110">
        <f>IF($B118="","",IF(VLOOKUP($B118,CorridorSummarySource!$C$3:$Y$260,Corridor_Summary!Q$1,FALSE)="","",VLOOKUP($B118,CorridorSummarySource!$C$3:$Y$260,Corridor_Summary!Q$1,FALSE)))</f>
        <v>0</v>
      </c>
      <c r="R118" s="367">
        <f>IF($B118="","",IF(VLOOKUP($B118,CorridorSummarySource!$C$3:$Y$260,Corridor_Summary!R$1,FALSE)="","",VLOOKUP($B118,CorridorSummarySource!$C$3:$Y$260,Corridor_Summary!R$1,FALSE)))</f>
        <v>0</v>
      </c>
      <c r="S118" s="112">
        <f>IF($B118="","",IF(VLOOKUP($B118,CorridorSummarySource!$C$3:$Y$260,Corridor_Summary!S$1,FALSE)="","",VLOOKUP($B118,CorridorSummarySource!$C$3:$Y$260,Corridor_Summary!S$1,FALSE)))</f>
        <v>0</v>
      </c>
      <c r="T118" s="21" t="str">
        <f>IF($B118="","",IF(VLOOKUP($B118,CorridorSummarySource!$C$3:$Y$260,Corridor_Summary!T$1,FALSE)="","",VLOOKUP($B118,CorridorSummarySource!$C$3:$Y$260,Corridor_Summary!T$1,FALSE)))</f>
        <v/>
      </c>
      <c r="U118" s="125">
        <f>IF($B118="","",IF(VLOOKUP($B118,CorridorSummarySource!$C$3:$Y$260,Corridor_Summary!U$1,FALSE)="","",VLOOKUP($B118,CorridorSummarySource!$C$3:$Y$260,Corridor_Summary!U$1,FALSE)))</f>
        <v>60</v>
      </c>
      <c r="V118" s="126">
        <f>IF($B118="","",IF(VLOOKUP($B118,CorridorSummarySource!$C$3:$Y$260,Corridor_Summary!V$1,FALSE)="","",VLOOKUP($B118,CorridorSummarySource!$C$3:$Y$260,Corridor_Summary!V$1,FALSE)))</f>
        <v>60</v>
      </c>
      <c r="W118" s="126">
        <f>IF($B118="","",IF(VLOOKUP($B118,CorridorSummarySource!$C$3:$Y$260,Corridor_Summary!W$1,FALSE)="","",VLOOKUP($B118,CorridorSummarySource!$C$3:$Y$260,Corridor_Summary!W$1,FALSE)))</f>
        <v>0</v>
      </c>
      <c r="X118" s="112" t="str">
        <f>IF($B118="","",IF(VLOOKUP($B118,CorridorSummarySource!$C$3:$Y$260,Corridor_Summary!X$1,FALSE)="","",VLOOKUP($B118,CorridorSummarySource!$C$3:$Y$260,Corridor_Summary!X$1,FALSE)))</f>
        <v>Hourly</v>
      </c>
      <c r="Z118">
        <f>IF(B118="","",VLOOKUP($B118,'Corridors Over-Under'!$A$3:$D$115,Z$1,FALSE))</f>
        <v>2</v>
      </c>
      <c r="AA118">
        <f>IF(C118="","",VLOOKUP($B118,'Corridors Over-Under'!$A$3:$D$115,AA$1,FALSE))</f>
        <v>0</v>
      </c>
      <c r="AB118">
        <f>IF(D118="","",VLOOKUP($B118,'Corridors Over-Under'!$A$3:$D$115,AB$1,FALSE))</f>
        <v>0</v>
      </c>
      <c r="AD118" s="172" t="str">
        <f>IF(F118="","",VLOOKUP(F118,'Corridor_MajorRoute&amp;RouteLookup'!$A$2:$B$113,2,FALSE))</f>
        <v>931DART</v>
      </c>
      <c r="AE118" s="348" t="str">
        <f>IF(IF($AD118="","",IF(VLOOKUP($AD118,'RouteDetail&amp;ReductionPrioritySr'!$B$5:$AT$779,AE$1,FALSE)="","",VLOOKUP($AD118,'RouteDetail&amp;ReductionPrioritySr'!$B$5:$AT$779,AE$1,FALSE)))=0,"",IF($AD118="","",IF(VLOOKUP($AD118,'RouteDetail&amp;ReductionPrioritySr'!$B$5:$AT$779,AE$1,FALSE)="","",VLOOKUP($AD118,'RouteDetail&amp;ReductionPrioritySr'!$B$5:$AT$779,AE$1,FALSE))))</f>
        <v>Revised</v>
      </c>
      <c r="AF118" s="53" t="str">
        <f>IF(IF($AD118="","",IF(VLOOKUP($AD118,'RouteDetail&amp;ReductionPrioritySr'!$B$5:$AT$779,AF$1,FALSE)="","",VLOOKUP($AD118,'RouteDetail&amp;ReductionPrioritySr'!$B$5:$AT$779,AF$1,FALSE)))=0,"",IF($AD118="","",IF(VLOOKUP($AD118,'RouteDetail&amp;ReductionPrioritySr'!$B$5:$AT$779,AF$1,FALSE)="","",VLOOKUP($AD118,'RouteDetail&amp;ReductionPrioritySr'!$B$5:$AT$779,AF$1,FALSE))))</f>
        <v>Lowest performing</v>
      </c>
      <c r="AG118" s="358">
        <f>IF(IF($AD118="","",IF(VLOOKUP($AD118,'RouteDetail&amp;ReductionPrioritySr'!$B$5:$AT$779,AG$1,FALSE)="","",VLOOKUP($AD118,'RouteDetail&amp;ReductionPrioritySr'!$B$5:$AT$779,AG$1,FALSE)))=0,"",IF($AD118="","",IF(VLOOKUP($AD118,'RouteDetail&amp;ReductionPrioritySr'!$B$5:$AT$779,AG$1,FALSE)="","",VLOOKUP($AD118,'RouteDetail&amp;ReductionPrioritySr'!$B$5:$AT$779,AG$1,FALSE))))</f>
        <v>41883</v>
      </c>
      <c r="AH118" s="400" t="str">
        <f>IF(IF($AD118="","",IF(VLOOKUP($AD118,'RouteDetail&amp;ReductionPrioritySr'!$B$5:$AT$779,AH$1,FALSE)="","",VLOOKUP($AD118,'RouteDetail&amp;ReductionPrioritySr'!$B$5:$AT$779,AH$1,FALSE)))=0,"",IF($AD118="","",IF(VLOOKUP($AD118,'RouteDetail&amp;ReductionPrioritySr'!$B$5:$AT$779,AH$1,FALSE)="","",VLOOKUP($AD118,'RouteDetail&amp;ReductionPrioritySr'!$B$5:$AT$779,AH$1,FALSE))))</f>
        <v>Operate only during commute hours.</v>
      </c>
      <c r="AI118" s="348">
        <f>IF(IF($AD118="","",IF(VLOOKUP($AD118,'RouteDetail&amp;ReductionPrioritySr'!$B$5:$AT$779,AI$1,FALSE)="","",VLOOKUP($AD118,'RouteDetail&amp;ReductionPrioritySr'!$B$5:$AT$779,AI$1,FALSE)))=0,"",IF($AD118="","",IF(VLOOKUP($AD118,'RouteDetail&amp;ReductionPrioritySr'!$B$5:$AT$779,AI$1,FALSE)="","",VLOOKUP($AD118,'RouteDetail&amp;ReductionPrioritySr'!$B$5:$AT$779,AI$1,FALSE))))</f>
        <v>60</v>
      </c>
      <c r="AJ118" s="53" t="str">
        <f>IF(IF($AD118="","",IF(VLOOKUP($AD118,'RouteDetail&amp;ReductionPrioritySr'!$B$5:$AT$779,AJ$1,FALSE)="","",VLOOKUP($AD118,'RouteDetail&amp;ReductionPrioritySr'!$B$5:$AT$779,AJ$1,FALSE)))=0,"",IF($AD118="","",IF(VLOOKUP($AD118,'RouteDetail&amp;ReductionPrioritySr'!$B$5:$AT$779,AJ$1,FALSE)="","",VLOOKUP($AD118,'RouteDetail&amp;ReductionPrioritySr'!$B$5:$AT$779,AJ$1,FALSE))))</f>
        <v>-</v>
      </c>
      <c r="AK118" s="53" t="str">
        <f>IF(IF($AD118="","",IF(VLOOKUP($AD118,'RouteDetail&amp;ReductionPrioritySr'!$B$5:$AT$779,AK$1,FALSE)="","",VLOOKUP($AD118,'RouteDetail&amp;ReductionPrioritySr'!$B$5:$AT$779,AK$1,FALSE)))=0,"",IF($AD118="","",IF(VLOOKUP($AD118,'RouteDetail&amp;ReductionPrioritySr'!$B$5:$AT$779,AK$1,FALSE)="","",VLOOKUP($AD118,'RouteDetail&amp;ReductionPrioritySr'!$B$5:$AT$779,AK$1,FALSE))))</f>
        <v/>
      </c>
      <c r="AL118" s="53" t="str">
        <f>IF(IF($AD118="","",IF(VLOOKUP($AD118,'RouteDetail&amp;ReductionPrioritySr'!$B$5:$AT$779,AL$1,FALSE)="","",VLOOKUP($AD118,'RouteDetail&amp;ReductionPrioritySr'!$B$5:$AT$779,AL$1,FALSE)))=0,"",IF($AD118="","",IF(VLOOKUP($AD118,'RouteDetail&amp;ReductionPrioritySr'!$B$5:$AT$779,AL$1,FALSE)="","",VLOOKUP($AD118,'RouteDetail&amp;ReductionPrioritySr'!$B$5:$AT$779,AL$1,FALSE))))</f>
        <v>-</v>
      </c>
      <c r="AM118" s="53" t="str">
        <f>IF(IF($AD118="","",IF(VLOOKUP($AD118,'RouteDetail&amp;ReductionPrioritySr'!$B$5:$AT$779,AM$1,FALSE)="","",VLOOKUP($AD118,'RouteDetail&amp;ReductionPrioritySr'!$B$5:$AT$779,AM$1,FALSE)))=0,"",IF($AD118="","",IF(VLOOKUP($AD118,'RouteDetail&amp;ReductionPrioritySr'!$B$5:$AT$779,AM$1,FALSE)="","",VLOOKUP($AD118,'RouteDetail&amp;ReductionPrioritySr'!$B$5:$AT$779,AM$1,FALSE))))</f>
        <v/>
      </c>
      <c r="AN118" s="71" t="str">
        <f>IF(IF($AD118="","",IF(VLOOKUP($AD118,'RouteDetail&amp;ReductionPrioritySr'!$B$5:$AT$779,AN$1,FALSE)="","",VLOOKUP($AD118,'RouteDetail&amp;ReductionPrioritySr'!$B$5:$AT$779,AN$1,FALSE)))=0,"",IF($AD118="","",IF(VLOOKUP($AD118,'RouteDetail&amp;ReductionPrioritySr'!$B$5:$AT$779,AN$1,FALSE)="","",VLOOKUP($AD118,'RouteDetail&amp;ReductionPrioritySr'!$B$5:$AT$779,AN$1,FALSE))))</f>
        <v>Before 7:00 PM</v>
      </c>
      <c r="AO118" s="400" t="str">
        <f>IF(IF($AD118="","",IF(VLOOKUP($AD118,'RouteDetail&amp;ReductionPrioritySr'!$B$5:$AT$779,AO$1,FALSE)="","",VLOOKUP($AD118,'RouteDetail&amp;ReductionPrioritySr'!$B$5:$AT$779,AO$1,FALSE)))=0,"",IF($AD118="","",IF(VLOOKUP($AD118,'RouteDetail&amp;ReductionPrioritySr'!$B$5:$AT$779,AO$1,FALSE)="","",VLOOKUP($AD118,'RouteDetail&amp;ReductionPrioritySr'!$B$5:$AT$779,AO$1,FALSE))))</f>
        <v>Outside of commute hours, Metro's RideShare program may be an option.</v>
      </c>
    </row>
    <row r="119" spans="1:41" ht="225" x14ac:dyDescent="0.25">
      <c r="A119">
        <v>110</v>
      </c>
      <c r="B119" s="110">
        <f>IF(HLOOKUP($C$3,'Corridor by Jurisdiction'!$A$1:$AP$113,A119,FALSE)="","",HLOOKUP($C$3,'Corridor by Jurisdiction'!$A$1:$AP$113,A119,FALSE))</f>
        <v>109</v>
      </c>
      <c r="C119" s="56" t="str">
        <f>IF($B119="","",IF(VLOOKUP($B119,CorridorSummarySource!$C$3:$Y$260,Corridor_Summary!C$1,FALSE)="","",VLOOKUP($B119,CorridorSummarySource!$C$3:$Y$260,Corridor_Summary!C$1,FALSE)))</f>
        <v>UW Bothell/CCC</v>
      </c>
      <c r="D119" s="53" t="str">
        <f>IF($B119="","",IF(VLOOKUP($B119,CorridorSummarySource!$C$3:$Y$260,Corridor_Summary!D$1,FALSE)="","",VLOOKUP($B119,CorridorSummarySource!$C$3:$Y$260,Corridor_Summary!D$1,FALSE)))</f>
        <v>Kirkland</v>
      </c>
      <c r="E119" s="53" t="str">
        <f>IF($B119="","",IF(VLOOKUP($B119,CorridorSummarySource!$C$3:$Y$260,Corridor_Summary!E$1,FALSE)="","",VLOOKUP($B119,CorridorSummarySource!$C$3:$Y$260,Corridor_Summary!E$1,FALSE)))</f>
        <v>132nd Ave NE, Lk Wash Voch Tech</v>
      </c>
      <c r="F119" s="367">
        <f>IF($B119="","",IF(VLOOKUP($B119,CorridorSummarySource!$C$3:$Y$260,Corridor_Summary!F$1,FALSE)="","",VLOOKUP($B119,CorridorSummarySource!$C$3:$Y$260,Corridor_Summary!F$1,FALSE)))</f>
        <v>238</v>
      </c>
      <c r="G119" s="367">
        <f>IF($B119="","",IF(VLOOKUP($B119,CorridorSummarySource!$C$3:$Y$260,Corridor_Summary!G$1,FALSE)="","",VLOOKUP($B119,CorridorSummarySource!$C$3:$Y$260,Corridor_Summary!G$1,FALSE)))</f>
        <v>6</v>
      </c>
      <c r="H119" s="367">
        <f>IF($B119="","",IF(VLOOKUP($B119,CorridorSummarySource!$C$3:$Y$260,Corridor_Summary!H$1,FALSE)="","",VLOOKUP($B119,CorridorSummarySource!$C$3:$Y$260,Corridor_Summary!H$1,FALSE)))</f>
        <v>5</v>
      </c>
      <c r="I119" s="367">
        <f>IF($B119="","",IF(VLOOKUP($B119,CorridorSummarySource!$C$3:$Y$260,Corridor_Summary!I$1,FALSE)="","",VLOOKUP($B119,CorridorSummarySource!$C$3:$Y$260,Corridor_Summary!I$1,FALSE)))</f>
        <v>5</v>
      </c>
      <c r="J119" s="367">
        <f>IF($B119="","",IF(VLOOKUP($B119,CorridorSummarySource!$C$3:$Y$260,Corridor_Summary!J$1,FALSE)="","",VLOOKUP($B119,CorridorSummarySource!$C$3:$Y$260,Corridor_Summary!J$1,FALSE)))</f>
        <v>11</v>
      </c>
      <c r="K119" s="112" t="str">
        <f>IF($B119="","",IF(VLOOKUP($B119,CorridorSummarySource!$C$3:$Y$260,Corridor_Summary!K$1,FALSE)="","",VLOOKUP($B119,CorridorSummarySource!$C$3:$Y$260,Corridor_Summary!K$1,FALSE)))</f>
        <v/>
      </c>
      <c r="L119" t="str">
        <f>IF($B119="","",IF(VLOOKUP($B119,CorridorSummarySource!$C$3:$Y$260,Corridor_Summary!L$1,FALSE)="","",VLOOKUP($B119,CorridorSummarySource!$C$3:$Y$260,Corridor_Summary!L$1,FALSE)))</f>
        <v/>
      </c>
      <c r="M119" s="110">
        <f>IF($B119="","",IF(VLOOKUP($B119,CorridorSummarySource!$C$3:$Y$260,Corridor_Summary!M$1,FALSE)="","",VLOOKUP($B119,CorridorSummarySource!$C$3:$Y$260,Corridor_Summary!M$1,FALSE)))</f>
        <v>30</v>
      </c>
      <c r="N119" s="367">
        <f>IF($B119="","",IF(VLOOKUP($B119,CorridorSummarySource!$C$3:$Y$260,Corridor_Summary!N$1,FALSE)="","",VLOOKUP($B119,CorridorSummarySource!$C$3:$Y$260,Corridor_Summary!N$1,FALSE)))</f>
        <v>30</v>
      </c>
      <c r="O119" s="112">
        <f>IF($B119="","",IF(VLOOKUP($B119,CorridorSummarySource!$C$3:$Y$260,Corridor_Summary!O$1,FALSE)="","",VLOOKUP($B119,CorridorSummarySource!$C$3:$Y$260,Corridor_Summary!O$1,FALSE)))</f>
        <v>0</v>
      </c>
      <c r="P119" s="21" t="str">
        <f>IF($B119="","",IF(VLOOKUP($B119,CorridorSummarySource!$C$3:$Y$260,Corridor_Summary!P$1,FALSE)="","",VLOOKUP($B119,CorridorSummarySource!$C$3:$Y$260,Corridor_Summary!P$1,FALSE)))</f>
        <v/>
      </c>
      <c r="Q119" s="110">
        <f>IF($B119="","",IF(VLOOKUP($B119,CorridorSummarySource!$C$3:$Y$260,Corridor_Summary!Q$1,FALSE)="","",VLOOKUP($B119,CorridorSummarySource!$C$3:$Y$260,Corridor_Summary!Q$1,FALSE)))</f>
        <v>0</v>
      </c>
      <c r="R119" s="367">
        <f>IF($B119="","",IF(VLOOKUP($B119,CorridorSummarySource!$C$3:$Y$260,Corridor_Summary!R$1,FALSE)="","",VLOOKUP($B119,CorridorSummarySource!$C$3:$Y$260,Corridor_Summary!R$1,FALSE)))</f>
        <v>0</v>
      </c>
      <c r="S119" s="112">
        <f>IF($B119="","",IF(VLOOKUP($B119,CorridorSummarySource!$C$3:$Y$260,Corridor_Summary!S$1,FALSE)="","",VLOOKUP($B119,CorridorSummarySource!$C$3:$Y$260,Corridor_Summary!S$1,FALSE)))</f>
        <v>0</v>
      </c>
      <c r="T119" s="21" t="str">
        <f>IF($B119="","",IF(VLOOKUP($B119,CorridorSummarySource!$C$3:$Y$260,Corridor_Summary!T$1,FALSE)="","",VLOOKUP($B119,CorridorSummarySource!$C$3:$Y$260,Corridor_Summary!T$1,FALSE)))</f>
        <v/>
      </c>
      <c r="U119" s="125">
        <f>IF($B119="","",IF(VLOOKUP($B119,CorridorSummarySource!$C$3:$Y$260,Corridor_Summary!U$1,FALSE)="","",VLOOKUP($B119,CorridorSummarySource!$C$3:$Y$260,Corridor_Summary!U$1,FALSE)))</f>
        <v>30</v>
      </c>
      <c r="V119" s="126">
        <f>IF($B119="","",IF(VLOOKUP($B119,CorridorSummarySource!$C$3:$Y$260,Corridor_Summary!V$1,FALSE)="","",VLOOKUP($B119,CorridorSummarySource!$C$3:$Y$260,Corridor_Summary!V$1,FALSE)))</f>
        <v>30</v>
      </c>
      <c r="W119" s="126">
        <f>IF($B119="","",IF(VLOOKUP($B119,CorridorSummarySource!$C$3:$Y$260,Corridor_Summary!W$1,FALSE)="","",VLOOKUP($B119,CorridorSummarySource!$C$3:$Y$260,Corridor_Summary!W$1,FALSE)))</f>
        <v>0</v>
      </c>
      <c r="X119" s="112" t="str">
        <f>IF($B119="","",IF(VLOOKUP($B119,CorridorSummarySource!$C$3:$Y$260,Corridor_Summary!X$1,FALSE)="","",VLOOKUP($B119,CorridorSummarySource!$C$3:$Y$260,Corridor_Summary!X$1,FALSE)))</f>
        <v>Local</v>
      </c>
      <c r="Z119">
        <f>IF(B119="","",VLOOKUP($B119,'Corridors Over-Under'!$A$3:$D$115,Z$1,FALSE))</f>
        <v>0</v>
      </c>
      <c r="AA119">
        <f>IF(C119="","",VLOOKUP($B119,'Corridors Over-Under'!$A$3:$D$115,AA$1,FALSE))</f>
        <v>0</v>
      </c>
      <c r="AB119">
        <f>IF(D119="","",VLOOKUP($B119,'Corridors Over-Under'!$A$3:$D$115,AB$1,FALSE))</f>
        <v>1</v>
      </c>
      <c r="AD119" s="172">
        <f>IF(F119="","",VLOOKUP(F119,'Corridor_MajorRoute&amp;RouteLookup'!$A$2:$B$113,2,FALSE))</f>
        <v>238</v>
      </c>
      <c r="AE119" s="348" t="str">
        <f>IF(IF($AD119="","",IF(VLOOKUP($AD119,'RouteDetail&amp;ReductionPrioritySr'!$B$5:$AT$779,AE$1,FALSE)="","",VLOOKUP($AD119,'RouteDetail&amp;ReductionPrioritySr'!$B$5:$AT$779,AE$1,FALSE)))=0,"",IF($AD119="","",IF(VLOOKUP($AD119,'RouteDetail&amp;ReductionPrioritySr'!$B$5:$AT$779,AE$1,FALSE)="","",VLOOKUP($AD119,'RouteDetail&amp;ReductionPrioritySr'!$B$5:$AT$779,AE$1,FALSE))))</f>
        <v>Deleted</v>
      </c>
      <c r="AF119" s="53" t="str">
        <f>IF(IF($AD119="","",IF(VLOOKUP($AD119,'RouteDetail&amp;ReductionPrioritySr'!$B$5:$AT$779,AF$1,FALSE)="","",VLOOKUP($AD119,'RouteDetail&amp;ReductionPrioritySr'!$B$5:$AT$779,AF$1,FALSE)))=0,"",IF($AD119="","",IF(VLOOKUP($AD119,'RouteDetail&amp;ReductionPrioritySr'!$B$5:$AT$779,AF$1,FALSE)="","",VLOOKUP($AD119,'RouteDetail&amp;ReductionPrioritySr'!$B$5:$AT$779,AF$1,FALSE))))</f>
        <v>Restructure</v>
      </c>
      <c r="AG119" s="358" t="str">
        <f>IF(IF($AD119="","",IF(VLOOKUP($AD119,'RouteDetail&amp;ReductionPrioritySr'!$B$5:$AT$779,AG$1,FALSE)="","",VLOOKUP($AD119,'RouteDetail&amp;ReductionPrioritySr'!$B$5:$AT$779,AG$1,FALSE)))=0,"",IF($AD119="","",IF(VLOOKUP($AD119,'RouteDetail&amp;ReductionPrioritySr'!$B$5:$AT$779,AG$1,FALSE)="","",VLOOKUP($AD119,'RouteDetail&amp;ReductionPrioritySr'!$B$5:$AT$779,AG$1,FALSE))))</f>
        <v>Sept. 2014/ Feb. 2015</v>
      </c>
      <c r="AH119" s="400" t="str">
        <f>IF(IF($AD119="","",IF(VLOOKUP($AD119,'RouteDetail&amp;ReductionPrioritySr'!$B$5:$AT$779,AH$1,FALSE)="","",VLOOKUP($AD119,'RouteDetail&amp;ReductionPrioritySr'!$B$5:$AT$779,AH$1,FALSE)))=0,"",IF($AD119="","",IF(VLOOKUP($AD119,'RouteDetail&amp;ReductionPrioritySr'!$B$5:$AT$779,AH$1,FALSE)="","",VLOOKUP($AD119,'RouteDetail&amp;ReductionPrioritySr'!$B$5:$AT$779,AH$1,FALSE))))</f>
        <v>Delete</v>
      </c>
      <c r="AI119" s="348" t="str">
        <f>IF(IF($AD119="","",IF(VLOOKUP($AD119,'RouteDetail&amp;ReductionPrioritySr'!$B$5:$AT$779,AI$1,FALSE)="","",VLOOKUP($AD119,'RouteDetail&amp;ReductionPrioritySr'!$B$5:$AT$779,AI$1,FALSE)))=0,"",IF($AD119="","",IF(VLOOKUP($AD119,'RouteDetail&amp;ReductionPrioritySr'!$B$5:$AT$779,AI$1,FALSE)="","",VLOOKUP($AD119,'RouteDetail&amp;ReductionPrioritySr'!$B$5:$AT$779,AI$1,FALSE))))</f>
        <v/>
      </c>
      <c r="AJ119" s="53" t="str">
        <f>IF(IF($AD119="","",IF(VLOOKUP($AD119,'RouteDetail&amp;ReductionPrioritySr'!$B$5:$AT$779,AJ$1,FALSE)="","",VLOOKUP($AD119,'RouteDetail&amp;ReductionPrioritySr'!$B$5:$AT$779,AJ$1,FALSE)))=0,"",IF($AD119="","",IF(VLOOKUP($AD119,'RouteDetail&amp;ReductionPrioritySr'!$B$5:$AT$779,AJ$1,FALSE)="","",VLOOKUP($AD119,'RouteDetail&amp;ReductionPrioritySr'!$B$5:$AT$779,AJ$1,FALSE))))</f>
        <v/>
      </c>
      <c r="AK119" s="53" t="str">
        <f>IF(IF($AD119="","",IF(VLOOKUP($AD119,'RouteDetail&amp;ReductionPrioritySr'!$B$5:$AT$779,AK$1,FALSE)="","",VLOOKUP($AD119,'RouteDetail&amp;ReductionPrioritySr'!$B$5:$AT$779,AK$1,FALSE)))=0,"",IF($AD119="","",IF(VLOOKUP($AD119,'RouteDetail&amp;ReductionPrioritySr'!$B$5:$AT$779,AK$1,FALSE)="","",VLOOKUP($AD119,'RouteDetail&amp;ReductionPrioritySr'!$B$5:$AT$779,AK$1,FALSE))))</f>
        <v/>
      </c>
      <c r="AL119" s="53" t="str">
        <f>IF(IF($AD119="","",IF(VLOOKUP($AD119,'RouteDetail&amp;ReductionPrioritySr'!$B$5:$AT$779,AL$1,FALSE)="","",VLOOKUP($AD119,'RouteDetail&amp;ReductionPrioritySr'!$B$5:$AT$779,AL$1,FALSE)))=0,"",IF($AD119="","",IF(VLOOKUP($AD119,'RouteDetail&amp;ReductionPrioritySr'!$B$5:$AT$779,AL$1,FALSE)="","",VLOOKUP($AD119,'RouteDetail&amp;ReductionPrioritySr'!$B$5:$AT$779,AL$1,FALSE))))</f>
        <v/>
      </c>
      <c r="AM119" s="53" t="str">
        <f>IF(IF($AD119="","",IF(VLOOKUP($AD119,'RouteDetail&amp;ReductionPrioritySr'!$B$5:$AT$779,AM$1,FALSE)="","",VLOOKUP($AD119,'RouteDetail&amp;ReductionPrioritySr'!$B$5:$AT$779,AM$1,FALSE)))=0,"",IF($AD119="","",IF(VLOOKUP($AD119,'RouteDetail&amp;ReductionPrioritySr'!$B$5:$AT$779,AM$1,FALSE)="","",VLOOKUP($AD119,'RouteDetail&amp;ReductionPrioritySr'!$B$5:$AT$779,AM$1,FALSE))))</f>
        <v/>
      </c>
      <c r="AN119" s="71" t="str">
        <f>IF(IF($AD119="","",IF(VLOOKUP($AD119,'RouteDetail&amp;ReductionPrioritySr'!$B$5:$AT$779,AN$1,FALSE)="","",VLOOKUP($AD119,'RouteDetail&amp;ReductionPrioritySr'!$B$5:$AT$779,AN$1,FALSE)))=0,"",IF($AD119="","",IF(VLOOKUP($AD119,'RouteDetail&amp;ReductionPrioritySr'!$B$5:$AT$779,AN$1,FALSE)="","",VLOOKUP($AD119,'RouteDetail&amp;ReductionPrioritySr'!$B$5:$AT$779,AN$1,FALSE))))</f>
        <v/>
      </c>
      <c r="AO119" s="400" t="str">
        <f>IF(IF($AD119="","",IF(VLOOKUP($AD119,'RouteDetail&amp;ReductionPrioritySr'!$B$5:$AT$779,AO$1,FALSE)="","",VLOOKUP($AD119,'RouteDetail&amp;ReductionPrioritySr'!$B$5:$AT$779,AO$1,FALSE)))=0,"",IF($AD119="","",IF(VLOOKUP($AD119,'RouteDetail&amp;ReductionPrioritySr'!$B$5:$AT$779,AO$1,FALSE)="","",VLOOKUP($AD119,'RouteDetail&amp;ReductionPrioritySr'!$B$5:$AT$779,AO$1,FALSE))))</f>
        <v>Between Bothell and Totem Lake, use revised Sound Transit Route 535.
Between the Brickyard Park-and-Ride and Riverside Road, use revised Route 236.
Between Brickyard and Kingsgate park-and-rides, use Route 257 during commute hours or revised Route 234 on 100th Avenue NE.
Between the Totem Lake Transit Center and NE 80th Street, use revised Route 234.
Between the Houghton Park-and-Ride and the Kirkland Transit Center, use revised route 236 or 245.
Between downtown Bothell and Brickyard Road NE, Metro’s RideShare or VanPool programs may be options.</v>
      </c>
    </row>
    <row r="120" spans="1:41" ht="120" x14ac:dyDescent="0.25">
      <c r="A120">
        <v>111</v>
      </c>
      <c r="B120" s="110">
        <f>IF(HLOOKUP($C$3,'Corridor by Jurisdiction'!$A$1:$AP$113,A120,FALSE)="","",HLOOKUP($C$3,'Corridor by Jurisdiction'!$A$1:$AP$113,A120,FALSE))</f>
        <v>110</v>
      </c>
      <c r="C120" s="56" t="str">
        <f>IF($B120="","",IF(VLOOKUP($B120,CorridorSummarySource!$C$3:$Y$260,Corridor_Summary!C$1,FALSE)="","",VLOOKUP($B120,CorridorSummarySource!$C$3:$Y$260,Corridor_Summary!C$1,FALSE)))</f>
        <v>Wedgwood</v>
      </c>
      <c r="D120" s="53" t="str">
        <f>IF($B120="","",IF(VLOOKUP($B120,CorridorSummarySource!$C$3:$Y$260,Corridor_Summary!D$1,FALSE)="","",VLOOKUP($B120,CorridorSummarySource!$C$3:$Y$260,Corridor_Summary!D$1,FALSE)))</f>
        <v>Cowen Park</v>
      </c>
      <c r="E120" s="53" t="str">
        <f>IF($B120="","",IF(VLOOKUP($B120,CorridorSummarySource!$C$3:$Y$260,Corridor_Summary!E$1,FALSE)="","",VLOOKUP($B120,CorridorSummarySource!$C$3:$Y$260,Corridor_Summary!E$1,FALSE)))</f>
        <v>View Ridge, NE 65th St</v>
      </c>
      <c r="F120" s="367">
        <f>IF($B120="","",IF(VLOOKUP($B120,CorridorSummarySource!$C$3:$Y$260,Corridor_Summary!F$1,FALSE)="","",VLOOKUP($B120,CorridorSummarySource!$C$3:$Y$260,Corridor_Summary!F$1,FALSE)))</f>
        <v>71</v>
      </c>
      <c r="G120" s="367">
        <f>IF($B120="","",IF(VLOOKUP($B120,CorridorSummarySource!$C$3:$Y$260,Corridor_Summary!G$1,FALSE)="","",VLOOKUP($B120,CorridorSummarySource!$C$3:$Y$260,Corridor_Summary!G$1,FALSE)))</f>
        <v>4</v>
      </c>
      <c r="H120" s="367">
        <f>IF($B120="","",IF(VLOOKUP($B120,CorridorSummarySource!$C$3:$Y$260,Corridor_Summary!H$1,FALSE)="","",VLOOKUP($B120,CorridorSummarySource!$C$3:$Y$260,Corridor_Summary!H$1,FALSE)))</f>
        <v>5</v>
      </c>
      <c r="I120" s="367">
        <f>IF($B120="","",IF(VLOOKUP($B120,CorridorSummarySource!$C$3:$Y$260,Corridor_Summary!I$1,FALSE)="","",VLOOKUP($B120,CorridorSummarySource!$C$3:$Y$260,Corridor_Summary!I$1,FALSE)))</f>
        <v>0</v>
      </c>
      <c r="J120" s="367">
        <f>IF($B120="","",IF(VLOOKUP($B120,CorridorSummarySource!$C$3:$Y$260,Corridor_Summary!J$1,FALSE)="","",VLOOKUP($B120,CorridorSummarySource!$C$3:$Y$260,Corridor_Summary!J$1,FALSE)))</f>
        <v>4</v>
      </c>
      <c r="K120" s="112" t="str">
        <f>IF($B120="","",IF(VLOOKUP($B120,CorridorSummarySource!$C$3:$Y$260,Corridor_Summary!K$1,FALSE)="","",VLOOKUP($B120,CorridorSummarySource!$C$3:$Y$260,Corridor_Summary!K$1,FALSE)))</f>
        <v/>
      </c>
      <c r="L120" t="str">
        <f>IF($B120="","",IF(VLOOKUP($B120,CorridorSummarySource!$C$3:$Y$260,Corridor_Summary!L$1,FALSE)="","",VLOOKUP($B120,CorridorSummarySource!$C$3:$Y$260,Corridor_Summary!L$1,FALSE)))</f>
        <v/>
      </c>
      <c r="M120" s="110">
        <f>IF($B120="","",IF(VLOOKUP($B120,CorridorSummarySource!$C$3:$Y$260,Corridor_Summary!M$1,FALSE)="","",VLOOKUP($B120,CorridorSummarySource!$C$3:$Y$260,Corridor_Summary!M$1,FALSE)))</f>
        <v>60</v>
      </c>
      <c r="N120" s="367">
        <f>IF($B120="","",IF(VLOOKUP($B120,CorridorSummarySource!$C$3:$Y$260,Corridor_Summary!N$1,FALSE)="","",VLOOKUP($B120,CorridorSummarySource!$C$3:$Y$260,Corridor_Summary!N$1,FALSE)))</f>
        <v>60</v>
      </c>
      <c r="O120" s="112">
        <f>IF($B120="","",IF(VLOOKUP($B120,CorridorSummarySource!$C$3:$Y$260,Corridor_Summary!O$1,FALSE)="","",VLOOKUP($B120,CorridorSummarySource!$C$3:$Y$260,Corridor_Summary!O$1,FALSE)))</f>
        <v>0</v>
      </c>
      <c r="P120" s="21" t="str">
        <f>IF($B120="","",IF(VLOOKUP($B120,CorridorSummarySource!$C$3:$Y$260,Corridor_Summary!P$1,FALSE)="","",VLOOKUP($B120,CorridorSummarySource!$C$3:$Y$260,Corridor_Summary!P$1,FALSE)))</f>
        <v/>
      </c>
      <c r="Q120" s="110">
        <f>IF($B120="","",IF(VLOOKUP($B120,CorridorSummarySource!$C$3:$Y$260,Corridor_Summary!Q$1,FALSE)="","",VLOOKUP($B120,CorridorSummarySource!$C$3:$Y$260,Corridor_Summary!Q$1,FALSE)))</f>
        <v>1</v>
      </c>
      <c r="R120" s="367">
        <f>IF($B120="","",IF(VLOOKUP($B120,CorridorSummarySource!$C$3:$Y$260,Corridor_Summary!R$1,FALSE)="","",VLOOKUP($B120,CorridorSummarySource!$C$3:$Y$260,Corridor_Summary!R$1,FALSE)))</f>
        <v>1</v>
      </c>
      <c r="S120" s="112">
        <f>IF($B120="","",IF(VLOOKUP($B120,CorridorSummarySource!$C$3:$Y$260,Corridor_Summary!S$1,FALSE)="","",VLOOKUP($B120,CorridorSummarySource!$C$3:$Y$260,Corridor_Summary!S$1,FALSE)))</f>
        <v>1</v>
      </c>
      <c r="T120" s="21" t="str">
        <f>IF($B120="","",IF(VLOOKUP($B120,CorridorSummarySource!$C$3:$Y$260,Corridor_Summary!T$1,FALSE)="","",VLOOKUP($B120,CorridorSummarySource!$C$3:$Y$260,Corridor_Summary!T$1,FALSE)))</f>
        <v/>
      </c>
      <c r="U120" s="125">
        <f>IF($B120="","",IF(VLOOKUP($B120,CorridorSummarySource!$C$3:$Y$260,Corridor_Summary!U$1,FALSE)="","",VLOOKUP($B120,CorridorSummarySource!$C$3:$Y$260,Corridor_Summary!U$1,FALSE)))</f>
        <v>30</v>
      </c>
      <c r="V120" s="126">
        <f>IF($B120="","",IF(VLOOKUP($B120,CorridorSummarySource!$C$3:$Y$260,Corridor_Summary!V$1,FALSE)="","",VLOOKUP($B120,CorridorSummarySource!$C$3:$Y$260,Corridor_Summary!V$1,FALSE)))</f>
        <v>30</v>
      </c>
      <c r="W120" s="126">
        <f>IF($B120="","",IF(VLOOKUP($B120,CorridorSummarySource!$C$3:$Y$260,Corridor_Summary!W$1,FALSE)="","",VLOOKUP($B120,CorridorSummarySource!$C$3:$Y$260,Corridor_Summary!W$1,FALSE)))</f>
        <v>30</v>
      </c>
      <c r="X120" s="112" t="str">
        <f>IF($B120="","",IF(VLOOKUP($B120,CorridorSummarySource!$C$3:$Y$260,Corridor_Summary!X$1,FALSE)="","",VLOOKUP($B120,CorridorSummarySource!$C$3:$Y$260,Corridor_Summary!X$1,FALSE)))</f>
        <v>Local</v>
      </c>
      <c r="Z120">
        <f>IF(B120="","",VLOOKUP($B120,'Corridors Over-Under'!$A$3:$D$115,Z$1,FALSE))</f>
        <v>0</v>
      </c>
      <c r="AA120">
        <f>IF(C120="","",VLOOKUP($B120,'Corridors Over-Under'!$A$3:$D$115,AA$1,FALSE))</f>
        <v>0</v>
      </c>
      <c r="AB120">
        <f>IF(D120="","",VLOOKUP($B120,'Corridors Over-Under'!$A$3:$D$115,AB$1,FALSE))</f>
        <v>0</v>
      </c>
      <c r="AD120" s="172">
        <f>IF(F120="","",VLOOKUP(F120,'Corridor_MajorRoute&amp;RouteLookup'!$A$2:$B$113,2,FALSE))</f>
        <v>71</v>
      </c>
      <c r="AE120" s="348" t="str">
        <f>IF(IF($AD120="","",IF(VLOOKUP($AD120,'RouteDetail&amp;ReductionPrioritySr'!$B$5:$AT$779,AE$1,FALSE)="","",VLOOKUP($AD120,'RouteDetail&amp;ReductionPrioritySr'!$B$5:$AT$779,AE$1,FALSE)))=0,"",IF($AD120="","",IF(VLOOKUP($AD120,'RouteDetail&amp;ReductionPrioritySr'!$B$5:$AT$779,AE$1,FALSE)="","",VLOOKUP($AD120,'RouteDetail&amp;ReductionPrioritySr'!$B$5:$AT$779,AE$1,FALSE))))</f>
        <v>Revised</v>
      </c>
      <c r="AF120" s="53" t="str">
        <f>IF(IF($AD120="","",IF(VLOOKUP($AD120,'RouteDetail&amp;ReductionPrioritySr'!$B$5:$AT$779,AF$1,FALSE)="","",VLOOKUP($AD120,'RouteDetail&amp;ReductionPrioritySr'!$B$5:$AT$779,AF$1,FALSE)))=0,"",IF($AD120="","",IF(VLOOKUP($AD120,'RouteDetail&amp;ReductionPrioritySr'!$B$5:$AT$779,AF$1,FALSE)="","",VLOOKUP($AD120,'RouteDetail&amp;ReductionPrioritySr'!$B$5:$AT$779,AF$1,FALSE))))</f>
        <v>Restructure</v>
      </c>
      <c r="AG120" s="358">
        <f>IF(IF($AD120="","",IF(VLOOKUP($AD120,'RouteDetail&amp;ReductionPrioritySr'!$B$5:$AT$779,AG$1,FALSE)="","",VLOOKUP($AD120,'RouteDetail&amp;ReductionPrioritySr'!$B$5:$AT$779,AG$1,FALSE)))=0,"",IF($AD120="","",IF(VLOOKUP($AD120,'RouteDetail&amp;ReductionPrioritySr'!$B$5:$AT$779,AG$1,FALSE)="","",VLOOKUP($AD120,'RouteDetail&amp;ReductionPrioritySr'!$B$5:$AT$779,AG$1,FALSE))))</f>
        <v>42156</v>
      </c>
      <c r="AH120" s="400" t="str">
        <f>IF(IF($AD120="","",IF(VLOOKUP($AD120,'RouteDetail&amp;ReductionPrioritySr'!$B$5:$AT$779,AH$1,FALSE)="","",VLOOKUP($AD120,'RouteDetail&amp;ReductionPrioritySr'!$B$5:$AT$779,AH$1,FALSE)))=0,"",IF($AD120="","",IF(VLOOKUP($AD120,'RouteDetail&amp;ReductionPrioritySr'!$B$5:$AT$779,AH$1,FALSE)="","",VLOOKUP($AD120,'RouteDetail&amp;ReductionPrioritySr'!$B$5:$AT$779,AH$1,FALSE))))</f>
        <v>Eliminate the part of the route north and south of NE 65th Street. 
Extend route to Roosevelt district for connections with revised Route 73 and to Sand Point for connections with Route 75.
Operate service less often on weekdays and eliminate weekend service.
End service earlier.</v>
      </c>
      <c r="AI120" s="348">
        <f>IF(IF($AD120="","",IF(VLOOKUP($AD120,'RouteDetail&amp;ReductionPrioritySr'!$B$5:$AT$779,AI$1,FALSE)="","",VLOOKUP($AD120,'RouteDetail&amp;ReductionPrioritySr'!$B$5:$AT$779,AI$1,FALSE)))=0,"",IF($AD120="","",IF(VLOOKUP($AD120,'RouteDetail&amp;ReductionPrioritySr'!$B$5:$AT$779,AI$1,FALSE)="","",VLOOKUP($AD120,'RouteDetail&amp;ReductionPrioritySr'!$B$5:$AT$779,AI$1,FALSE))))</f>
        <v>60</v>
      </c>
      <c r="AJ120" s="53">
        <f>IF(IF($AD120="","",IF(VLOOKUP($AD120,'RouteDetail&amp;ReductionPrioritySr'!$B$5:$AT$779,AJ$1,FALSE)="","",VLOOKUP($AD120,'RouteDetail&amp;ReductionPrioritySr'!$B$5:$AT$779,AJ$1,FALSE)))=0,"",IF($AD120="","",IF(VLOOKUP($AD120,'RouteDetail&amp;ReductionPrioritySr'!$B$5:$AT$779,AJ$1,FALSE)="","",VLOOKUP($AD120,'RouteDetail&amp;ReductionPrioritySr'!$B$5:$AT$779,AJ$1,FALSE))))</f>
        <v>60</v>
      </c>
      <c r="AK120" s="53" t="str">
        <f>IF(IF($AD120="","",IF(VLOOKUP($AD120,'RouteDetail&amp;ReductionPrioritySr'!$B$5:$AT$779,AK$1,FALSE)="","",VLOOKUP($AD120,'RouteDetail&amp;ReductionPrioritySr'!$B$5:$AT$779,AK$1,FALSE)))=0,"",IF($AD120="","",IF(VLOOKUP($AD120,'RouteDetail&amp;ReductionPrioritySr'!$B$5:$AT$779,AK$1,FALSE)="","",VLOOKUP($AD120,'RouteDetail&amp;ReductionPrioritySr'!$B$5:$AT$779,AK$1,FALSE))))</f>
        <v/>
      </c>
      <c r="AL120" s="53" t="str">
        <f>IF(IF($AD120="","",IF(VLOOKUP($AD120,'RouteDetail&amp;ReductionPrioritySr'!$B$5:$AT$779,AL$1,FALSE)="","",VLOOKUP($AD120,'RouteDetail&amp;ReductionPrioritySr'!$B$5:$AT$779,AL$1,FALSE)))=0,"",IF($AD120="","",IF(VLOOKUP($AD120,'RouteDetail&amp;ReductionPrioritySr'!$B$5:$AT$779,AL$1,FALSE)="","",VLOOKUP($AD120,'RouteDetail&amp;ReductionPrioritySr'!$B$5:$AT$779,AL$1,FALSE))))</f>
        <v>-</v>
      </c>
      <c r="AM120" s="53" t="str">
        <f>IF(IF($AD120="","",IF(VLOOKUP($AD120,'RouteDetail&amp;ReductionPrioritySr'!$B$5:$AT$779,AM$1,FALSE)="","",VLOOKUP($AD120,'RouteDetail&amp;ReductionPrioritySr'!$B$5:$AT$779,AM$1,FALSE)))=0,"",IF($AD120="","",IF(VLOOKUP($AD120,'RouteDetail&amp;ReductionPrioritySr'!$B$5:$AT$779,AM$1,FALSE)="","",VLOOKUP($AD120,'RouteDetail&amp;ReductionPrioritySr'!$B$5:$AT$779,AM$1,FALSE))))</f>
        <v>-</v>
      </c>
      <c r="AN120" s="71" t="str">
        <f>IF(IF($AD120="","",IF(VLOOKUP($AD120,'RouteDetail&amp;ReductionPrioritySr'!$B$5:$AT$779,AN$1,FALSE)="","",VLOOKUP($AD120,'RouteDetail&amp;ReductionPrioritySr'!$B$5:$AT$779,AN$1,FALSE)))=0,"",IF($AD120="","",IF(VLOOKUP($AD120,'RouteDetail&amp;ReductionPrioritySr'!$B$5:$AT$779,AN$1,FALSE)="","",VLOOKUP($AD120,'RouteDetail&amp;ReductionPrioritySr'!$B$5:$AT$779,AN$1,FALSE))))</f>
        <v>Before 7:00 PM</v>
      </c>
      <c r="AO120" s="400" t="str">
        <f>IF(IF($AD120="","",IF(VLOOKUP($AD120,'RouteDetail&amp;ReductionPrioritySr'!$B$5:$AT$779,AO$1,FALSE)="","",VLOOKUP($AD120,'RouteDetail&amp;ReductionPrioritySr'!$B$5:$AT$779,AO$1,FALSE)))=0,"",IF($AD120="","",IF(VLOOKUP($AD120,'RouteDetail&amp;ReductionPrioritySr'!$B$5:$AT$779,AO$1,FALSE)="","",VLOOKUP($AD120,'RouteDetail&amp;ReductionPrioritySr'!$B$5:$AT$779,AO$1,FALSE))))</f>
        <v>At Wedgwood terminal, use routes 64 or 65.
In View Ridge, use revised Route 71 on NE 65th Street.
Along NE 65th Street, use revised route 71 or 73EX on Roosevelt Way NE/12th Avenue NE or Route 65 on 35th Avenue NE or 372EX on 25th Avenue NE.</v>
      </c>
    </row>
    <row r="121" spans="1:41" x14ac:dyDescent="0.25">
      <c r="A121">
        <v>112</v>
      </c>
      <c r="B121" s="110">
        <f>IF(HLOOKUP($C$3,'Corridor by Jurisdiction'!$A$1:$AP$113,A121,FALSE)="","",HLOOKUP($C$3,'Corridor by Jurisdiction'!$A$1:$AP$113,A121,FALSE))</f>
        <v>111</v>
      </c>
      <c r="C121" s="56" t="str">
        <f>IF($B121="","",IF(VLOOKUP($B121,CorridorSummarySource!$C$3:$Y$260,Corridor_Summary!C$1,FALSE)="","",VLOOKUP($B121,CorridorSummarySource!$C$3:$Y$260,Corridor_Summary!C$1,FALSE)))</f>
        <v>West Seattle</v>
      </c>
      <c r="D121" s="53" t="str">
        <f>IF($B121="","",IF(VLOOKUP($B121,CorridorSummarySource!$C$3:$Y$260,Corridor_Summary!D$1,FALSE)="","",VLOOKUP($B121,CorridorSummarySource!$C$3:$Y$260,Corridor_Summary!D$1,FALSE)))</f>
        <v>Seattle CBD</v>
      </c>
      <c r="E121" s="53" t="str">
        <f>IF($B121="","",IF(VLOOKUP($B121,CorridorSummarySource!$C$3:$Y$260,Corridor_Summary!E$1,FALSE)="","",VLOOKUP($B121,CorridorSummarySource!$C$3:$Y$260,Corridor_Summary!E$1,FALSE)))</f>
        <v>Fauntleroy, Alaska Junction</v>
      </c>
      <c r="F121" s="367" t="str">
        <f>IF($B121="","",IF(VLOOKUP($B121,CorridorSummarySource!$C$3:$Y$260,Corridor_Summary!F$1,FALSE)="","",VLOOKUP($B121,CorridorSummarySource!$C$3:$Y$260,Corridor_Summary!F$1,FALSE)))</f>
        <v>C Line</v>
      </c>
      <c r="G121" s="367">
        <f>IF($B121="","",IF(VLOOKUP($B121,CorridorSummarySource!$C$3:$Y$260,Corridor_Summary!G$1,FALSE)="","",VLOOKUP($B121,CorridorSummarySource!$C$3:$Y$260,Corridor_Summary!G$1,FALSE)))</f>
        <v>14</v>
      </c>
      <c r="H121" s="367">
        <f>IF($B121="","",IF(VLOOKUP($B121,CorridorSummarySource!$C$3:$Y$260,Corridor_Summary!H$1,FALSE)="","",VLOOKUP($B121,CorridorSummarySource!$C$3:$Y$260,Corridor_Summary!H$1,FALSE)))</f>
        <v>5</v>
      </c>
      <c r="I121" s="367">
        <f>IF($B121="","",IF(VLOOKUP($B121,CorridorSummarySource!$C$3:$Y$260,Corridor_Summary!I$1,FALSE)="","",VLOOKUP($B121,CorridorSummarySource!$C$3:$Y$260,Corridor_Summary!I$1,FALSE)))</f>
        <v>5</v>
      </c>
      <c r="J121" s="367">
        <f>IF($B121="","",IF(VLOOKUP($B121,CorridorSummarySource!$C$3:$Y$260,Corridor_Summary!J$1,FALSE)="","",VLOOKUP($B121,CorridorSummarySource!$C$3:$Y$260,Corridor_Summary!J$1,FALSE)))</f>
        <v>19</v>
      </c>
      <c r="K121" s="112" t="str">
        <f>IF($B121="","",IF(VLOOKUP($B121,CorridorSummarySource!$C$3:$Y$260,Corridor_Summary!K$1,FALSE)="","",VLOOKUP($B121,CorridorSummarySource!$C$3:$Y$260,Corridor_Summary!K$1,FALSE)))</f>
        <v>Yes</v>
      </c>
      <c r="L121" t="str">
        <f>IF($B121="","",IF(VLOOKUP($B121,CorridorSummarySource!$C$3:$Y$260,Corridor_Summary!L$1,FALSE)="","",VLOOKUP($B121,CorridorSummarySource!$C$3:$Y$260,Corridor_Summary!L$1,FALSE)))</f>
        <v/>
      </c>
      <c r="M121" s="110" t="str">
        <f>IF($B121="","",IF(VLOOKUP($B121,CorridorSummarySource!$C$3:$Y$260,Corridor_Summary!M$1,FALSE)="","",VLOOKUP($B121,CorridorSummarySource!$C$3:$Y$260,Corridor_Summary!M$1,FALSE)))</f>
        <v>&lt; 15</v>
      </c>
      <c r="N121" s="367">
        <f>IF($B121="","",IF(VLOOKUP($B121,CorridorSummarySource!$C$3:$Y$260,Corridor_Summary!N$1,FALSE)="","",VLOOKUP($B121,CorridorSummarySource!$C$3:$Y$260,Corridor_Summary!N$1,FALSE)))</f>
        <v>15</v>
      </c>
      <c r="O121" s="112">
        <f>IF($B121="","",IF(VLOOKUP($B121,CorridorSummarySource!$C$3:$Y$260,Corridor_Summary!O$1,FALSE)="","",VLOOKUP($B121,CorridorSummarySource!$C$3:$Y$260,Corridor_Summary!O$1,FALSE)))</f>
        <v>15</v>
      </c>
      <c r="P121" s="21" t="str">
        <f>IF($B121="","",IF(VLOOKUP($B121,CorridorSummarySource!$C$3:$Y$260,Corridor_Summary!P$1,FALSE)="","",VLOOKUP($B121,CorridorSummarySource!$C$3:$Y$260,Corridor_Summary!P$1,FALSE)))</f>
        <v/>
      </c>
      <c r="Q121" s="110">
        <f>IF($B121="","",IF(VLOOKUP($B121,CorridorSummarySource!$C$3:$Y$260,Corridor_Summary!Q$1,FALSE)="","",VLOOKUP($B121,CorridorSummarySource!$C$3:$Y$260,Corridor_Summary!Q$1,FALSE)))</f>
        <v>2</v>
      </c>
      <c r="R121" s="367">
        <f>IF($B121="","",IF(VLOOKUP($B121,CorridorSummarySource!$C$3:$Y$260,Corridor_Summary!R$1,FALSE)="","",VLOOKUP($B121,CorridorSummarySource!$C$3:$Y$260,Corridor_Summary!R$1,FALSE)))</f>
        <v>1</v>
      </c>
      <c r="S121" s="112">
        <f>IF($B121="","",IF(VLOOKUP($B121,CorridorSummarySource!$C$3:$Y$260,Corridor_Summary!S$1,FALSE)="","",VLOOKUP($B121,CorridorSummarySource!$C$3:$Y$260,Corridor_Summary!S$1,FALSE)))</f>
        <v>0</v>
      </c>
      <c r="T121" s="21" t="str">
        <f>IF($B121="","",IF(VLOOKUP($B121,CorridorSummarySource!$C$3:$Y$260,Corridor_Summary!T$1,FALSE)="","",VLOOKUP($B121,CorridorSummarySource!$C$3:$Y$260,Corridor_Summary!T$1,FALSE)))</f>
        <v/>
      </c>
      <c r="U121" s="125" t="str">
        <f>IF($B121="","",IF(VLOOKUP($B121,CorridorSummarySource!$C$3:$Y$260,Corridor_Summary!U$1,FALSE)="","",VLOOKUP($B121,CorridorSummarySource!$C$3:$Y$260,Corridor_Summary!U$1,FALSE)))</f>
        <v>&lt; 15</v>
      </c>
      <c r="V121" s="126" t="str">
        <f>IF($B121="","",IF(VLOOKUP($B121,CorridorSummarySource!$C$3:$Y$260,Corridor_Summary!V$1,FALSE)="","",VLOOKUP($B121,CorridorSummarySource!$C$3:$Y$260,Corridor_Summary!V$1,FALSE)))</f>
        <v>&lt; 15</v>
      </c>
      <c r="W121" s="126">
        <f>IF($B121="","",IF(VLOOKUP($B121,CorridorSummarySource!$C$3:$Y$260,Corridor_Summary!W$1,FALSE)="","",VLOOKUP($B121,CorridorSummarySource!$C$3:$Y$260,Corridor_Summary!W$1,FALSE)))</f>
        <v>15</v>
      </c>
      <c r="X121" s="112" t="str">
        <f>IF($B121="","",IF(VLOOKUP($B121,CorridorSummarySource!$C$3:$Y$260,Corridor_Summary!X$1,FALSE)="","",VLOOKUP($B121,CorridorSummarySource!$C$3:$Y$260,Corridor_Summary!X$1,FALSE)))</f>
        <v>Very Frequent</v>
      </c>
      <c r="Z121">
        <f>IF(B121="","",VLOOKUP($B121,'Corridors Over-Under'!$A$3:$D$115,Z$1,FALSE))</f>
        <v>0</v>
      </c>
      <c r="AA121">
        <f>IF(C121="","",VLOOKUP($B121,'Corridors Over-Under'!$A$3:$D$115,AA$1,FALSE))</f>
        <v>-1</v>
      </c>
      <c r="AB121">
        <f>IF(D121="","",VLOOKUP($B121,'Corridors Over-Under'!$A$3:$D$115,AB$1,FALSE))</f>
        <v>0</v>
      </c>
      <c r="AD121" s="172" t="str">
        <f>IF(F121="","",VLOOKUP(F121,'Corridor_MajorRoute&amp;RouteLookup'!$A$2:$B$113,2,FALSE))</f>
        <v>C Line</v>
      </c>
      <c r="AE121" s="348" t="str">
        <f>IF(IF($AD121="","",IF(VLOOKUP($AD121,'RouteDetail&amp;ReductionPrioritySr'!$B$5:$AT$779,AE$1,FALSE)="","",VLOOKUP($AD121,'RouteDetail&amp;ReductionPrioritySr'!$B$5:$AT$779,AE$1,FALSE)))=0,"",IF($AD121="","",IF(VLOOKUP($AD121,'RouteDetail&amp;ReductionPrioritySr'!$B$5:$AT$779,AE$1,FALSE)="","",VLOOKUP($AD121,'RouteDetail&amp;ReductionPrioritySr'!$B$5:$AT$779,AE$1,FALSE))))</f>
        <v>Unchanged</v>
      </c>
      <c r="AF121" s="53" t="str">
        <f>IF(IF($AD121="","",IF(VLOOKUP($AD121,'RouteDetail&amp;ReductionPrioritySr'!$B$5:$AT$779,AF$1,FALSE)="","",VLOOKUP($AD121,'RouteDetail&amp;ReductionPrioritySr'!$B$5:$AT$779,AF$1,FALSE)))=0,"",IF($AD121="","",IF(VLOOKUP($AD121,'RouteDetail&amp;ReductionPrioritySr'!$B$5:$AT$779,AF$1,FALSE)="","",VLOOKUP($AD121,'RouteDetail&amp;ReductionPrioritySr'!$B$5:$AT$779,AF$1,FALSE))))</f>
        <v/>
      </c>
      <c r="AG121" s="358" t="str">
        <f>IF(IF($AD121="","",IF(VLOOKUP($AD121,'RouteDetail&amp;ReductionPrioritySr'!$B$5:$AT$779,AG$1,FALSE)="","",VLOOKUP($AD121,'RouteDetail&amp;ReductionPrioritySr'!$B$5:$AT$779,AG$1,FALSE)))=0,"",IF($AD121="","",IF(VLOOKUP($AD121,'RouteDetail&amp;ReductionPrioritySr'!$B$5:$AT$779,AG$1,FALSE)="","",VLOOKUP($AD121,'RouteDetail&amp;ReductionPrioritySr'!$B$5:$AT$779,AG$1,FALSE))))</f>
        <v>N/A</v>
      </c>
      <c r="AH121" s="400" t="str">
        <f>IF(IF($AD121="","",IF(VLOOKUP($AD121,'RouteDetail&amp;ReductionPrioritySr'!$B$5:$AT$779,AH$1,FALSE)="","",VLOOKUP($AD121,'RouteDetail&amp;ReductionPrioritySr'!$B$5:$AT$779,AH$1,FALSE)))=0,"",IF($AD121="","",IF(VLOOKUP($AD121,'RouteDetail&amp;ReductionPrioritySr'!$B$5:$AT$779,AH$1,FALSE)="","",VLOOKUP($AD121,'RouteDetail&amp;ReductionPrioritySr'!$B$5:$AT$779,AH$1,FALSE))))</f>
        <v>Unchanged</v>
      </c>
      <c r="AI121" s="348">
        <f>IF(IF($AD121="","",IF(VLOOKUP($AD121,'RouteDetail&amp;ReductionPrioritySr'!$B$5:$AT$779,AI$1,FALSE)="","",VLOOKUP($AD121,'RouteDetail&amp;ReductionPrioritySr'!$B$5:$AT$779,AI$1,FALSE)))=0,"",IF($AD121="","",IF(VLOOKUP($AD121,'RouteDetail&amp;ReductionPrioritySr'!$B$5:$AT$779,AI$1,FALSE)="","",VLOOKUP($AD121,'RouteDetail&amp;ReductionPrioritySr'!$B$5:$AT$779,AI$1,FALSE))))</f>
        <v>10</v>
      </c>
      <c r="AJ121" s="53">
        <f>IF(IF($AD121="","",IF(VLOOKUP($AD121,'RouteDetail&amp;ReductionPrioritySr'!$B$5:$AT$779,AJ$1,FALSE)="","",VLOOKUP($AD121,'RouteDetail&amp;ReductionPrioritySr'!$B$5:$AT$779,AJ$1,FALSE)))=0,"",IF($AD121="","",IF(VLOOKUP($AD121,'RouteDetail&amp;ReductionPrioritySr'!$B$5:$AT$779,AJ$1,FALSE)="","",VLOOKUP($AD121,'RouteDetail&amp;ReductionPrioritySr'!$B$5:$AT$779,AJ$1,FALSE))))</f>
        <v>15</v>
      </c>
      <c r="AK121" s="53" t="str">
        <f>IF(IF($AD121="","",IF(VLOOKUP($AD121,'RouteDetail&amp;ReductionPrioritySr'!$B$5:$AT$779,AK$1,FALSE)="","",VLOOKUP($AD121,'RouteDetail&amp;ReductionPrioritySr'!$B$5:$AT$779,AK$1,FALSE)))=0,"",IF($AD121="","",IF(VLOOKUP($AD121,'RouteDetail&amp;ReductionPrioritySr'!$B$5:$AT$779,AK$1,FALSE)="","",VLOOKUP($AD121,'RouteDetail&amp;ReductionPrioritySr'!$B$5:$AT$779,AK$1,FALSE))))</f>
        <v>15-30</v>
      </c>
      <c r="AL121" s="53">
        <f>IF(IF($AD121="","",IF(VLOOKUP($AD121,'RouteDetail&amp;ReductionPrioritySr'!$B$5:$AT$779,AL$1,FALSE)="","",VLOOKUP($AD121,'RouteDetail&amp;ReductionPrioritySr'!$B$5:$AT$779,AL$1,FALSE)))=0,"",IF($AD121="","",IF(VLOOKUP($AD121,'RouteDetail&amp;ReductionPrioritySr'!$B$5:$AT$779,AL$1,FALSE)="","",VLOOKUP($AD121,'RouteDetail&amp;ReductionPrioritySr'!$B$5:$AT$779,AL$1,FALSE))))</f>
        <v>15</v>
      </c>
      <c r="AM121" s="53">
        <f>IF(IF($AD121="","",IF(VLOOKUP($AD121,'RouteDetail&amp;ReductionPrioritySr'!$B$5:$AT$779,AM$1,FALSE)="","",VLOOKUP($AD121,'RouteDetail&amp;ReductionPrioritySr'!$B$5:$AT$779,AM$1,FALSE)))=0,"",IF($AD121="","",IF(VLOOKUP($AD121,'RouteDetail&amp;ReductionPrioritySr'!$B$5:$AT$779,AM$1,FALSE)="","",VLOOKUP($AD121,'RouteDetail&amp;ReductionPrioritySr'!$B$5:$AT$779,AM$1,FALSE))))</f>
        <v>15</v>
      </c>
      <c r="AN121" s="71" t="str">
        <f>IF(IF($AD121="","",IF(VLOOKUP($AD121,'RouteDetail&amp;ReductionPrioritySr'!$B$5:$AT$779,AN$1,FALSE)="","",VLOOKUP($AD121,'RouteDetail&amp;ReductionPrioritySr'!$B$5:$AT$779,AN$1,FALSE)))=0,"",IF($AD121="","",IF(VLOOKUP($AD121,'RouteDetail&amp;ReductionPrioritySr'!$B$5:$AT$779,AN$1,FALSE)="","",VLOOKUP($AD121,'RouteDetail&amp;ReductionPrioritySr'!$B$5:$AT$779,AN$1,FALSE))))</f>
        <v>Before 3:00 AM</v>
      </c>
      <c r="AO121" s="400" t="str">
        <f>IF(IF($AD121="","",IF(VLOOKUP($AD121,'RouteDetail&amp;ReductionPrioritySr'!$B$5:$AT$779,AO$1,FALSE)="","",VLOOKUP($AD121,'RouteDetail&amp;ReductionPrioritySr'!$B$5:$AT$779,AO$1,FALSE)))=0,"",IF($AD121="","",IF(VLOOKUP($AD121,'RouteDetail&amp;ReductionPrioritySr'!$B$5:$AT$779,AO$1,FALSE)="","",VLOOKUP($AD121,'RouteDetail&amp;ReductionPrioritySr'!$B$5:$AT$779,AO$1,FALSE))))</f>
        <v/>
      </c>
    </row>
    <row r="122" spans="1:41" ht="75.75" thickBot="1" x14ac:dyDescent="0.3">
      <c r="A122">
        <v>113</v>
      </c>
      <c r="B122" s="59">
        <f>IF(HLOOKUP($C$3,'Corridor by Jurisdiction'!$A$1:$AP$113,A122,FALSE)="","",HLOOKUP($C$3,'Corridor by Jurisdiction'!$A$1:$AP$113,A122,FALSE))</f>
        <v>112</v>
      </c>
      <c r="C122" s="99" t="str">
        <f>IF($B122="","",IF(VLOOKUP($B122,CorridorSummarySource!$C$3:$Y$260,Corridor_Summary!C$1,FALSE)="","",VLOOKUP($B122,CorridorSummarySource!$C$3:$Y$260,Corridor_Summary!C$1,FALSE)))</f>
        <v>White Center</v>
      </c>
      <c r="D122" s="81" t="str">
        <f>IF($B122="","",IF(VLOOKUP($B122,CorridorSummarySource!$C$3:$Y$260,Corridor_Summary!D$1,FALSE)="","",VLOOKUP($B122,CorridorSummarySource!$C$3:$Y$260,Corridor_Summary!D$1,FALSE)))</f>
        <v>Seattle CBD</v>
      </c>
      <c r="E122" s="81" t="str">
        <f>IF($B122="","",IF(VLOOKUP($B122,CorridorSummarySource!$C$3:$Y$260,Corridor_Summary!E$1,FALSE)="","",VLOOKUP($B122,CorridorSummarySource!$C$3:$Y$260,Corridor_Summary!E$1,FALSE)))</f>
        <v>16th Ave SW, SSCC</v>
      </c>
      <c r="F122" s="60">
        <f>IF($B122="","",IF(VLOOKUP($B122,CorridorSummarySource!$C$3:$Y$260,Corridor_Summary!F$1,FALSE)="","",VLOOKUP($B122,CorridorSummarySource!$C$3:$Y$260,Corridor_Summary!F$1,FALSE)))</f>
        <v>125</v>
      </c>
      <c r="G122" s="60">
        <f>IF($B122="","",IF(VLOOKUP($B122,CorridorSummarySource!$C$3:$Y$260,Corridor_Summary!G$1,FALSE)="","",VLOOKUP($B122,CorridorSummarySource!$C$3:$Y$260,Corridor_Summary!G$1,FALSE)))</f>
        <v>8</v>
      </c>
      <c r="H122" s="60">
        <f>IF($B122="","",IF(VLOOKUP($B122,CorridorSummarySource!$C$3:$Y$260,Corridor_Summary!H$1,FALSE)="","",VLOOKUP($B122,CorridorSummarySource!$C$3:$Y$260,Corridor_Summary!H$1,FALSE)))</f>
        <v>5</v>
      </c>
      <c r="I122" s="60">
        <f>IF($B122="","",IF(VLOOKUP($B122,CorridorSummarySource!$C$3:$Y$260,Corridor_Summary!I$1,FALSE)="","",VLOOKUP($B122,CorridorSummarySource!$C$3:$Y$260,Corridor_Summary!I$1,FALSE)))</f>
        <v>5</v>
      </c>
      <c r="J122" s="60">
        <f>IF($B122="","",IF(VLOOKUP($B122,CorridorSummarySource!$C$3:$Y$260,Corridor_Summary!J$1,FALSE)="","",VLOOKUP($B122,CorridorSummarySource!$C$3:$Y$260,Corridor_Summary!J$1,FALSE)))</f>
        <v>18</v>
      </c>
      <c r="K122" s="61" t="str">
        <f>IF($B122="","",IF(VLOOKUP($B122,CorridorSummarySource!$C$3:$Y$260,Corridor_Summary!K$1,FALSE)="","",VLOOKUP($B122,CorridorSummarySource!$C$3:$Y$260,Corridor_Summary!K$1,FALSE)))</f>
        <v/>
      </c>
      <c r="L122" s="392" t="str">
        <f>IF($B122="","",IF(VLOOKUP($B122,CorridorSummarySource!$C$3:$Y$260,Corridor_Summary!L$1,FALSE)="","",VLOOKUP($B122,CorridorSummarySource!$C$3:$Y$260,Corridor_Summary!L$1,FALSE)))</f>
        <v/>
      </c>
      <c r="M122" s="59">
        <f>IF($B122="","",IF(VLOOKUP($B122,CorridorSummarySource!$C$3:$Y$260,Corridor_Summary!M$1,FALSE)="","",VLOOKUP($B122,CorridorSummarySource!$C$3:$Y$260,Corridor_Summary!M$1,FALSE)))</f>
        <v>30</v>
      </c>
      <c r="N122" s="60">
        <f>IF($B122="","",IF(VLOOKUP($B122,CorridorSummarySource!$C$3:$Y$260,Corridor_Summary!N$1,FALSE)="","",VLOOKUP($B122,CorridorSummarySource!$C$3:$Y$260,Corridor_Summary!N$1,FALSE)))</f>
        <v>30</v>
      </c>
      <c r="O122" s="61">
        <f>IF($B122="","",IF(VLOOKUP($B122,CorridorSummarySource!$C$3:$Y$260,Corridor_Summary!O$1,FALSE)="","",VLOOKUP($B122,CorridorSummarySource!$C$3:$Y$260,Corridor_Summary!O$1,FALSE)))</f>
        <v>0</v>
      </c>
      <c r="P122" s="393" t="str">
        <f>IF($B122="","",IF(VLOOKUP($B122,CorridorSummarySource!$C$3:$Y$260,Corridor_Summary!P$1,FALSE)="","",VLOOKUP($B122,CorridorSummarySource!$C$3:$Y$260,Corridor_Summary!P$1,FALSE)))</f>
        <v/>
      </c>
      <c r="Q122" s="59">
        <f>IF($B122="","",IF(VLOOKUP($B122,CorridorSummarySource!$C$3:$Y$260,Corridor_Summary!Q$1,FALSE)="","",VLOOKUP($B122,CorridorSummarySource!$C$3:$Y$260,Corridor_Summary!Q$1,FALSE)))</f>
        <v>1</v>
      </c>
      <c r="R122" s="60">
        <f>IF($B122="","",IF(VLOOKUP($B122,CorridorSummarySource!$C$3:$Y$260,Corridor_Summary!R$1,FALSE)="","",VLOOKUP($B122,CorridorSummarySource!$C$3:$Y$260,Corridor_Summary!R$1,FALSE)))</f>
        <v>0</v>
      </c>
      <c r="S122" s="61">
        <f>IF($B122="","",IF(VLOOKUP($B122,CorridorSummarySource!$C$3:$Y$260,Corridor_Summary!S$1,FALSE)="","",VLOOKUP($B122,CorridorSummarySource!$C$3:$Y$260,Corridor_Summary!S$1,FALSE)))</f>
        <v>0</v>
      </c>
      <c r="T122" s="393" t="str">
        <f>IF($B122="","",IF(VLOOKUP($B122,CorridorSummarySource!$C$3:$Y$260,Corridor_Summary!T$1,FALSE)="","",VLOOKUP($B122,CorridorSummarySource!$C$3:$Y$260,Corridor_Summary!T$1,FALSE)))</f>
        <v/>
      </c>
      <c r="U122" s="133">
        <f>IF($B122="","",IF(VLOOKUP($B122,CorridorSummarySource!$C$3:$Y$260,Corridor_Summary!U$1,FALSE)="","",VLOOKUP($B122,CorridorSummarySource!$C$3:$Y$260,Corridor_Summary!U$1,FALSE)))</f>
        <v>15</v>
      </c>
      <c r="V122" s="134">
        <f>IF($B122="","",IF(VLOOKUP($B122,CorridorSummarySource!$C$3:$Y$260,Corridor_Summary!V$1,FALSE)="","",VLOOKUP($B122,CorridorSummarySource!$C$3:$Y$260,Corridor_Summary!V$1,FALSE)))</f>
        <v>30</v>
      </c>
      <c r="W122" s="134">
        <f>IF($B122="","",IF(VLOOKUP($B122,CorridorSummarySource!$C$3:$Y$260,Corridor_Summary!W$1,FALSE)="","",VLOOKUP($B122,CorridorSummarySource!$C$3:$Y$260,Corridor_Summary!W$1,FALSE)))</f>
        <v>30</v>
      </c>
      <c r="X122" s="61" t="str">
        <f>IF($B122="","",IF(VLOOKUP($B122,CorridorSummarySource!$C$3:$Y$260,Corridor_Summary!X$1,FALSE)="","",VLOOKUP($B122,CorridorSummarySource!$C$3:$Y$260,Corridor_Summary!X$1,FALSE)))</f>
        <v>Frequent</v>
      </c>
      <c r="Z122">
        <f>IF(B122="","",VLOOKUP($B122,'Corridors Over-Under'!$A$3:$D$115,Z$1,FALSE))</f>
        <v>-1</v>
      </c>
      <c r="AA122">
        <f>IF(C122="","",VLOOKUP($B122,'Corridors Over-Under'!$A$3:$D$115,AA$1,FALSE))</f>
        <v>0</v>
      </c>
      <c r="AB122">
        <f>IF(D122="","",VLOOKUP($B122,'Corridors Over-Under'!$A$3:$D$115,AB$1,FALSE))</f>
        <v>-1</v>
      </c>
      <c r="AD122" s="172">
        <f>IF(F122="","",VLOOKUP(F122,'Corridor_MajorRoute&amp;RouteLookup'!$A$2:$B$113,2,FALSE))</f>
        <v>125</v>
      </c>
      <c r="AE122" s="348" t="str">
        <f>IF(IF($AD122="","",IF(VLOOKUP($AD122,'RouteDetail&amp;ReductionPrioritySr'!$B$5:$AT$779,AE$1,FALSE)="","",VLOOKUP($AD122,'RouteDetail&amp;ReductionPrioritySr'!$B$5:$AT$779,AE$1,FALSE)))=0,"",IF($AD122="","",IF(VLOOKUP($AD122,'RouteDetail&amp;ReductionPrioritySr'!$B$5:$AT$779,AE$1,FALSE)="","",VLOOKUP($AD122,'RouteDetail&amp;ReductionPrioritySr'!$B$5:$AT$779,AE$1,FALSE))))</f>
        <v>Revised</v>
      </c>
      <c r="AF122" s="53" t="str">
        <f>IF(IF($AD122="","",IF(VLOOKUP($AD122,'RouteDetail&amp;ReductionPrioritySr'!$B$5:$AT$779,AF$1,FALSE)="","",VLOOKUP($AD122,'RouteDetail&amp;ReductionPrioritySr'!$B$5:$AT$779,AF$1,FALSE)))=0,"",IF($AD122="","",IF(VLOOKUP($AD122,'RouteDetail&amp;ReductionPrioritySr'!$B$5:$AT$779,AF$1,FALSE)="","",VLOOKUP($AD122,'RouteDetail&amp;ReductionPrioritySr'!$B$5:$AT$779,AF$1,FALSE))))</f>
        <v>Restructure</v>
      </c>
      <c r="AG122" s="358">
        <f>IF(IF($AD122="","",IF(VLOOKUP($AD122,'RouteDetail&amp;ReductionPrioritySr'!$B$5:$AT$779,AG$1,FALSE)="","",VLOOKUP($AD122,'RouteDetail&amp;ReductionPrioritySr'!$B$5:$AT$779,AG$1,FALSE)))=0,"",IF($AD122="","",IF(VLOOKUP($AD122,'RouteDetail&amp;ReductionPrioritySr'!$B$5:$AT$779,AG$1,FALSE)="","",VLOOKUP($AD122,'RouteDetail&amp;ReductionPrioritySr'!$B$5:$AT$779,AG$1,FALSE))))</f>
        <v>42248</v>
      </c>
      <c r="AH122" s="400" t="str">
        <f>IF(IF($AD122="","",IF(VLOOKUP($AD122,'RouteDetail&amp;ReductionPrioritySr'!$B$5:$AT$779,AH$1,FALSE)="","",VLOOKUP($AD122,'RouteDetail&amp;ReductionPrioritySr'!$B$5:$AT$779,AH$1,FALSE)))=0,"",IF($AD122="","",IF(VLOOKUP($AD122,'RouteDetail&amp;ReductionPrioritySr'!$B$5:$AT$779,AH$1,FALSE)="","",VLOOKUP($AD122,'RouteDetail&amp;ReductionPrioritySr'!$B$5:$AT$779,AH$1,FALSE))))</f>
        <v>Operate Route 125 only during commute hours and revise routing to serve Morgan Junction and Westwood Village via Sylvan Way, California Ave SW and SW Thistle St.</v>
      </c>
      <c r="AI122" s="348">
        <f>IF(IF($AD122="","",IF(VLOOKUP($AD122,'RouteDetail&amp;ReductionPrioritySr'!$B$5:$AT$779,AI$1,FALSE)="","",VLOOKUP($AD122,'RouteDetail&amp;ReductionPrioritySr'!$B$5:$AT$779,AI$1,FALSE)))=0,"",IF($AD122="","",IF(VLOOKUP($AD122,'RouteDetail&amp;ReductionPrioritySr'!$B$5:$AT$779,AI$1,FALSE)="","",VLOOKUP($AD122,'RouteDetail&amp;ReductionPrioritySr'!$B$5:$AT$779,AI$1,FALSE))))</f>
        <v>20</v>
      </c>
      <c r="AJ122" s="53" t="str">
        <f>IF(IF($AD122="","",IF(VLOOKUP($AD122,'RouteDetail&amp;ReductionPrioritySr'!$B$5:$AT$779,AJ$1,FALSE)="","",VLOOKUP($AD122,'RouteDetail&amp;ReductionPrioritySr'!$B$5:$AT$779,AJ$1,FALSE)))=0,"",IF($AD122="","",IF(VLOOKUP($AD122,'RouteDetail&amp;ReductionPrioritySr'!$B$5:$AT$779,AJ$1,FALSE)="","",VLOOKUP($AD122,'RouteDetail&amp;ReductionPrioritySr'!$B$5:$AT$779,AJ$1,FALSE))))</f>
        <v>-</v>
      </c>
      <c r="AK122" s="53" t="str">
        <f>IF(IF($AD122="","",IF(VLOOKUP($AD122,'RouteDetail&amp;ReductionPrioritySr'!$B$5:$AT$779,AK$1,FALSE)="","",VLOOKUP($AD122,'RouteDetail&amp;ReductionPrioritySr'!$B$5:$AT$779,AK$1,FALSE)))=0,"",IF($AD122="","",IF(VLOOKUP($AD122,'RouteDetail&amp;ReductionPrioritySr'!$B$5:$AT$779,AK$1,FALSE)="","",VLOOKUP($AD122,'RouteDetail&amp;ReductionPrioritySr'!$B$5:$AT$779,AK$1,FALSE))))</f>
        <v>-</v>
      </c>
      <c r="AL122" s="53" t="str">
        <f>IF(IF($AD122="","",IF(VLOOKUP($AD122,'RouteDetail&amp;ReductionPrioritySr'!$B$5:$AT$779,AL$1,FALSE)="","",VLOOKUP($AD122,'RouteDetail&amp;ReductionPrioritySr'!$B$5:$AT$779,AL$1,FALSE)))=0,"",IF($AD122="","",IF(VLOOKUP($AD122,'RouteDetail&amp;ReductionPrioritySr'!$B$5:$AT$779,AL$1,FALSE)="","",VLOOKUP($AD122,'RouteDetail&amp;ReductionPrioritySr'!$B$5:$AT$779,AL$1,FALSE))))</f>
        <v>-</v>
      </c>
      <c r="AM122" s="53" t="str">
        <f>IF(IF($AD122="","",IF(VLOOKUP($AD122,'RouteDetail&amp;ReductionPrioritySr'!$B$5:$AT$779,AM$1,FALSE)="","",VLOOKUP($AD122,'RouteDetail&amp;ReductionPrioritySr'!$B$5:$AT$779,AM$1,FALSE)))=0,"",IF($AD122="","",IF(VLOOKUP($AD122,'RouteDetail&amp;ReductionPrioritySr'!$B$5:$AT$779,AM$1,FALSE)="","",VLOOKUP($AD122,'RouteDetail&amp;ReductionPrioritySr'!$B$5:$AT$779,AM$1,FALSE))))</f>
        <v>-</v>
      </c>
      <c r="AN122" s="71" t="str">
        <f>IF(IF($AD122="","",IF(VLOOKUP($AD122,'RouteDetail&amp;ReductionPrioritySr'!$B$5:$AT$779,AN$1,FALSE)="","",VLOOKUP($AD122,'RouteDetail&amp;ReductionPrioritySr'!$B$5:$AT$779,AN$1,FALSE)))=0,"",IF($AD122="","",IF(VLOOKUP($AD122,'RouteDetail&amp;ReductionPrioritySr'!$B$5:$AT$779,AN$1,FALSE)="","",VLOOKUP($AD122,'RouteDetail&amp;ReductionPrioritySr'!$B$5:$AT$779,AN$1,FALSE))))</f>
        <v>-</v>
      </c>
      <c r="AO122" s="400" t="str">
        <f>IF(IF($AD122="","",IF(VLOOKUP($AD122,'RouteDetail&amp;ReductionPrioritySr'!$B$5:$AT$779,AO$1,FALSE)="","",VLOOKUP($AD122,'RouteDetail&amp;ReductionPrioritySr'!$B$5:$AT$779,AO$1,FALSE)))=0,"",IF($AD122="","",IF(VLOOKUP($AD122,'RouteDetail&amp;ReductionPrioritySr'!$B$5:$AT$779,AO$1,FALSE)="","",VLOOKUP($AD122,'RouteDetail&amp;ReductionPrioritySr'!$B$5:$AT$779,AO$1,FALSE))))</f>
        <v xml:space="preserve">Outside of commute hours, use revised Route 128.  
Traveling between West Seattle and downtown Seattle, connect with Route 120 on Delridge Way SW. </v>
      </c>
    </row>
  </sheetData>
  <autoFilter ref="A10:AO122"/>
  <mergeCells count="11">
    <mergeCell ref="C9:F9"/>
    <mergeCell ref="M9:O9"/>
    <mergeCell ref="Q9:S9"/>
    <mergeCell ref="U9:X9"/>
    <mergeCell ref="AE9:AG9"/>
    <mergeCell ref="AH9:AH10"/>
    <mergeCell ref="AI9:AN9"/>
    <mergeCell ref="AO9:AO10"/>
    <mergeCell ref="U4:W4"/>
    <mergeCell ref="U5:W5"/>
    <mergeCell ref="Z9:AB9"/>
  </mergeCells>
  <conditionalFormatting sqref="U11:W122">
    <cfRule type="expression" dxfId="131" priority="9">
      <formula>Z11&gt;0</formula>
    </cfRule>
    <cfRule type="expression" dxfId="130" priority="10">
      <formula>Z11&lt;0</formula>
    </cfRule>
  </conditionalFormatting>
  <conditionalFormatting sqref="U11:W122">
    <cfRule type="cellIs" dxfId="129" priority="1" operator="equal">
      <formula>""</formula>
    </cfRule>
  </conditionalFormatting>
  <pageMargins left="0.7" right="0.7" top="0.75" bottom="0.75" header="0.3" footer="0.3"/>
  <pageSetup paperSize="17" scale="60" orientation="landscape" r:id="rId1"/>
  <colBreaks count="1" manualBreakCount="1">
    <brk id="33" min="8" max="12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573"/>
  <sheetViews>
    <sheetView zoomScale="85" zoomScaleNormal="85" workbookViewId="0">
      <selection activeCell="A22" sqref="A22"/>
    </sheetView>
  </sheetViews>
  <sheetFormatPr defaultRowHeight="15" x14ac:dyDescent="0.25"/>
  <cols>
    <col min="1" max="1" width="19.28515625" customWidth="1"/>
    <col min="2" max="2" width="13.140625" style="21" bestFit="1" customWidth="1"/>
    <col min="3" max="3" width="60.85546875" bestFit="1" customWidth="1"/>
    <col min="4" max="4" width="9.140625" style="21"/>
    <col min="5" max="5" width="34.28515625" style="21" customWidth="1"/>
    <col min="6" max="10" width="9.140625" style="21"/>
    <col min="11" max="11" width="14.28515625" style="21" bestFit="1" customWidth="1"/>
    <col min="12" max="12" width="13.85546875" style="21" bestFit="1" customWidth="1"/>
    <col min="13" max="13" width="14.28515625" style="21" bestFit="1" customWidth="1"/>
    <col min="14" max="14" width="16" style="21" customWidth="1"/>
    <col min="15" max="15" width="12" style="21" customWidth="1"/>
    <col min="16" max="16" width="75" bestFit="1" customWidth="1"/>
    <col min="17" max="17" width="23.5703125" customWidth="1"/>
  </cols>
  <sheetData>
    <row r="1" spans="1:18" ht="15.75" thickBot="1" x14ac:dyDescent="0.3">
      <c r="A1" s="5" t="s">
        <v>380</v>
      </c>
    </row>
    <row r="2" spans="1:18" ht="21.75" thickBot="1" x14ac:dyDescent="0.4">
      <c r="A2" s="106" t="str">
        <f>[2]Sheet2!$D$4</f>
        <v>Renton</v>
      </c>
      <c r="B2"/>
      <c r="D2"/>
      <c r="E2"/>
      <c r="F2"/>
      <c r="G2"/>
      <c r="H2"/>
      <c r="I2"/>
      <c r="J2"/>
      <c r="K2"/>
      <c r="L2"/>
      <c r="M2"/>
      <c r="N2"/>
      <c r="O2"/>
      <c r="P2" s="184"/>
      <c r="Q2" s="185"/>
    </row>
    <row r="3" spans="1:18" s="2" customFormat="1" ht="15.75" customHeight="1" thickBot="1" x14ac:dyDescent="0.3">
      <c r="A3" s="5"/>
      <c r="B3" s="107"/>
      <c r="C3" s="96"/>
      <c r="D3" s="472" t="s">
        <v>0</v>
      </c>
      <c r="E3" s="478" t="s">
        <v>1</v>
      </c>
      <c r="F3" s="474" t="s">
        <v>2</v>
      </c>
      <c r="G3" s="475"/>
      <c r="H3" s="476"/>
      <c r="I3" s="474" t="s">
        <v>3</v>
      </c>
      <c r="J3" s="477"/>
      <c r="K3" s="409" t="s">
        <v>4</v>
      </c>
      <c r="L3" s="410"/>
      <c r="M3" s="411"/>
      <c r="N3" s="468" t="s">
        <v>5</v>
      </c>
      <c r="O3" s="470" t="s">
        <v>6</v>
      </c>
      <c r="P3" s="336">
        <v>22</v>
      </c>
      <c r="Q3" s="337">
        <v>24</v>
      </c>
      <c r="R3" s="336">
        <v>3</v>
      </c>
    </row>
    <row r="4" spans="1:18" s="2" customFormat="1" ht="59.25" x14ac:dyDescent="0.25">
      <c r="A4" s="5" t="s">
        <v>380</v>
      </c>
      <c r="B4" s="97" t="s">
        <v>7</v>
      </c>
      <c r="C4" s="98" t="s">
        <v>381</v>
      </c>
      <c r="D4" s="473"/>
      <c r="E4" s="479"/>
      <c r="F4" s="12" t="s">
        <v>8</v>
      </c>
      <c r="G4" s="13" t="s">
        <v>9</v>
      </c>
      <c r="H4" s="14" t="s">
        <v>10</v>
      </c>
      <c r="I4" s="93" t="s">
        <v>11</v>
      </c>
      <c r="J4" s="94" t="s">
        <v>12</v>
      </c>
      <c r="K4" s="93" t="s">
        <v>8</v>
      </c>
      <c r="L4" s="16" t="s">
        <v>9</v>
      </c>
      <c r="M4" s="15" t="s">
        <v>10</v>
      </c>
      <c r="N4" s="469"/>
      <c r="O4" s="471"/>
      <c r="P4" s="192" t="s">
        <v>882</v>
      </c>
      <c r="Q4" s="190" t="s">
        <v>884</v>
      </c>
      <c r="R4" s="187" t="s">
        <v>872</v>
      </c>
    </row>
    <row r="5" spans="1:18" x14ac:dyDescent="0.25">
      <c r="A5" t="s">
        <v>342</v>
      </c>
      <c r="B5" s="110">
        <v>1</v>
      </c>
      <c r="C5" s="64" t="s">
        <v>31</v>
      </c>
      <c r="D5" s="110" t="s">
        <v>32</v>
      </c>
      <c r="E5" s="112" t="s">
        <v>32</v>
      </c>
      <c r="F5" s="110" t="s">
        <v>27</v>
      </c>
      <c r="G5" s="111" t="s">
        <v>33</v>
      </c>
      <c r="H5" s="112" t="s">
        <v>33</v>
      </c>
      <c r="I5" s="110" t="s">
        <v>17</v>
      </c>
      <c r="J5" s="64" t="s">
        <v>17</v>
      </c>
      <c r="K5" s="110" t="s">
        <v>32</v>
      </c>
      <c r="L5" s="111" t="s">
        <v>32</v>
      </c>
      <c r="M5" s="112" t="s">
        <v>32</v>
      </c>
      <c r="N5" s="62" t="s">
        <v>20</v>
      </c>
      <c r="O5" s="62" t="s">
        <v>34</v>
      </c>
      <c r="P5" t="str">
        <f>VLOOKUP($B5,'Change Summary_Detailed'!$A$4:$X$216,P$3,FALSE)</f>
        <v>Restructure</v>
      </c>
      <c r="Q5" t="str">
        <f>VLOOKUP($B5,'Change Summary_Detailed'!$A$4:$X$216,Q$3,FALSE)</f>
        <v>Revised</v>
      </c>
      <c r="R5" s="355">
        <f>IF(VLOOKUP($B5,'Change Summary_Detailed'!$A$4:$X$216,R$3,FALSE)=0,"N/A",VLOOKUP($B5,'Change Summary_Detailed'!$A$4:$X$216,R$3,FALSE))</f>
        <v>42036</v>
      </c>
    </row>
    <row r="6" spans="1:18" x14ac:dyDescent="0.25">
      <c r="A6" t="s">
        <v>342</v>
      </c>
      <c r="B6" s="110">
        <v>2</v>
      </c>
      <c r="C6" s="64" t="s">
        <v>35</v>
      </c>
      <c r="D6" s="110">
        <v>60</v>
      </c>
      <c r="E6" s="112" t="s">
        <v>15</v>
      </c>
      <c r="F6" s="110" t="s">
        <v>27</v>
      </c>
      <c r="G6" s="111" t="s">
        <v>33</v>
      </c>
      <c r="H6" s="112" t="s">
        <v>33</v>
      </c>
      <c r="I6" s="110" t="s">
        <v>17</v>
      </c>
      <c r="J6" s="64" t="s">
        <v>17</v>
      </c>
      <c r="K6" s="110" t="s">
        <v>18</v>
      </c>
      <c r="L6" s="111" t="s">
        <v>18</v>
      </c>
      <c r="M6" s="112" t="s">
        <v>18</v>
      </c>
      <c r="N6" s="62" t="s">
        <v>20</v>
      </c>
      <c r="O6" s="62" t="s">
        <v>24</v>
      </c>
      <c r="P6" t="str">
        <f>VLOOKUP($B6,'Change Summary_Detailed'!$A$4:$X$216,P$3,FALSE)</f>
        <v>Restructure</v>
      </c>
      <c r="Q6" t="str">
        <f>VLOOKUP($B6,'Change Summary_Detailed'!$A$4:$X$216,Q$3,FALSE)</f>
        <v>Revised</v>
      </c>
      <c r="R6" s="355">
        <f>IF(VLOOKUP($B6,'Change Summary_Detailed'!$A$4:$X$216,R$3,FALSE)=0,"N/A",VLOOKUP($B6,'Change Summary_Detailed'!$A$4:$X$216,R$3,FALSE))</f>
        <v>42036</v>
      </c>
    </row>
    <row r="7" spans="1:18" x14ac:dyDescent="0.25">
      <c r="A7" t="s">
        <v>342</v>
      </c>
      <c r="B7" s="110">
        <v>3</v>
      </c>
      <c r="C7" s="64" t="s">
        <v>36</v>
      </c>
      <c r="D7" s="110" t="s">
        <v>37</v>
      </c>
      <c r="E7" s="112" t="s">
        <v>38</v>
      </c>
      <c r="F7" s="110" t="s">
        <v>27</v>
      </c>
      <c r="G7" s="111" t="s">
        <v>33</v>
      </c>
      <c r="H7" s="112" t="s">
        <v>39</v>
      </c>
      <c r="I7" s="110" t="s">
        <v>17</v>
      </c>
      <c r="J7" s="64" t="s">
        <v>17</v>
      </c>
      <c r="K7" s="110" t="s">
        <v>40</v>
      </c>
      <c r="L7" s="111" t="s">
        <v>40</v>
      </c>
      <c r="M7" s="112" t="s">
        <v>40</v>
      </c>
      <c r="N7" s="62" t="s">
        <v>41</v>
      </c>
      <c r="O7" s="62" t="s">
        <v>24</v>
      </c>
      <c r="P7" t="str">
        <f>VLOOKUP($B7,'Change Summary_Detailed'!$A$4:$X$216,P$3,FALSE)</f>
        <v>Restructure</v>
      </c>
      <c r="Q7" t="str">
        <f>VLOOKUP($B7,'Change Summary_Detailed'!$A$4:$X$216,Q$3,FALSE)</f>
        <v>Revised</v>
      </c>
      <c r="R7" s="355">
        <f>IF(VLOOKUP($B7,'Change Summary_Detailed'!$A$4:$X$216,R$3,FALSE)=0,"N/A",VLOOKUP($B7,'Change Summary_Detailed'!$A$4:$X$216,R$3,FALSE))</f>
        <v>42036</v>
      </c>
    </row>
    <row r="8" spans="1:18" x14ac:dyDescent="0.25">
      <c r="A8" t="s">
        <v>342</v>
      </c>
      <c r="B8" s="110">
        <v>4</v>
      </c>
      <c r="C8" s="64" t="s">
        <v>42</v>
      </c>
      <c r="D8" s="110" t="s">
        <v>37</v>
      </c>
      <c r="E8" s="112" t="s">
        <v>38</v>
      </c>
      <c r="F8" s="110" t="s">
        <v>27</v>
      </c>
      <c r="G8" s="111" t="s">
        <v>33</v>
      </c>
      <c r="H8" s="112" t="s">
        <v>33</v>
      </c>
      <c r="I8" s="110" t="s">
        <v>17</v>
      </c>
      <c r="J8" s="64" t="s">
        <v>17</v>
      </c>
      <c r="K8" s="110" t="s">
        <v>40</v>
      </c>
      <c r="L8" s="111" t="s">
        <v>40</v>
      </c>
      <c r="M8" s="112" t="s">
        <v>40</v>
      </c>
      <c r="N8" s="62" t="s">
        <v>20</v>
      </c>
      <c r="O8" s="62" t="s">
        <v>34</v>
      </c>
      <c r="P8" t="str">
        <f>VLOOKUP($B8,'Change Summary_Detailed'!$A$4:$X$216,P$3,FALSE)</f>
        <v>Restructure</v>
      </c>
      <c r="Q8" t="str">
        <f>VLOOKUP($B8,'Change Summary_Detailed'!$A$4:$X$216,Q$3,FALSE)</f>
        <v>Deleted</v>
      </c>
      <c r="R8" s="355">
        <f>IF(VLOOKUP($B8,'Change Summary_Detailed'!$A$4:$X$216,R$3,FALSE)=0,"N/A",VLOOKUP($B8,'Change Summary_Detailed'!$A$4:$X$216,R$3,FALSE))</f>
        <v>42036</v>
      </c>
    </row>
    <row r="9" spans="1:18" x14ac:dyDescent="0.25">
      <c r="A9" t="s">
        <v>341</v>
      </c>
      <c r="B9" s="110">
        <v>5</v>
      </c>
      <c r="C9" s="64" t="s">
        <v>44</v>
      </c>
      <c r="D9" s="110" t="s">
        <v>46</v>
      </c>
      <c r="E9" s="112" t="s">
        <v>47</v>
      </c>
      <c r="F9" s="110" t="s">
        <v>16</v>
      </c>
      <c r="G9" s="111" t="s">
        <v>33</v>
      </c>
      <c r="H9" s="112" t="s">
        <v>16</v>
      </c>
      <c r="I9" s="110" t="s">
        <v>17</v>
      </c>
      <c r="J9" s="64" t="s">
        <v>17</v>
      </c>
      <c r="K9" s="110" t="s">
        <v>48</v>
      </c>
      <c r="L9" s="111" t="s">
        <v>49</v>
      </c>
      <c r="M9" s="112" t="s">
        <v>40</v>
      </c>
      <c r="N9" s="62" t="s">
        <v>20</v>
      </c>
      <c r="O9" s="62" t="s">
        <v>21</v>
      </c>
      <c r="P9" t="str">
        <f>VLOOKUP($B9,'Change Summary_Detailed'!$A$4:$X$216,P$3,FALSE)</f>
        <v>Restructure</v>
      </c>
      <c r="Q9" t="str">
        <f>VLOOKUP($B9,'Change Summary_Detailed'!$A$4:$X$216,Q$3,FALSE)</f>
        <v>Revised</v>
      </c>
      <c r="R9" s="355">
        <f>IF(VLOOKUP($B9,'Change Summary_Detailed'!$A$4:$X$216,R$3,FALSE)=0,"N/A",VLOOKUP($B9,'Change Summary_Detailed'!$A$4:$X$216,R$3,FALSE))</f>
        <v>42156</v>
      </c>
    </row>
    <row r="10" spans="1:18" x14ac:dyDescent="0.25">
      <c r="A10" t="s">
        <v>342</v>
      </c>
      <c r="B10" s="110">
        <v>5</v>
      </c>
      <c r="C10" s="64" t="s">
        <v>44</v>
      </c>
      <c r="D10" s="110" t="s">
        <v>46</v>
      </c>
      <c r="E10" s="112" t="s">
        <v>47</v>
      </c>
      <c r="F10" s="110" t="s">
        <v>16</v>
      </c>
      <c r="G10" s="111" t="s">
        <v>33</v>
      </c>
      <c r="H10" s="112" t="s">
        <v>16</v>
      </c>
      <c r="I10" s="110" t="s">
        <v>17</v>
      </c>
      <c r="J10" s="64" t="s">
        <v>17</v>
      </c>
      <c r="K10" s="110" t="s">
        <v>48</v>
      </c>
      <c r="L10" s="111" t="s">
        <v>49</v>
      </c>
      <c r="M10" s="112" t="s">
        <v>40</v>
      </c>
      <c r="N10" s="62" t="s">
        <v>20</v>
      </c>
      <c r="O10" s="62" t="s">
        <v>21</v>
      </c>
      <c r="P10" t="str">
        <f>VLOOKUP($B10,'Change Summary_Detailed'!$A$4:$X$216,P$3,FALSE)</f>
        <v>Restructure</v>
      </c>
      <c r="Q10" t="str">
        <f>VLOOKUP($B10,'Change Summary_Detailed'!$A$4:$X$216,Q$3,FALSE)</f>
        <v>Revised</v>
      </c>
      <c r="R10" s="355">
        <f>IF(VLOOKUP($B10,'Change Summary_Detailed'!$A$4:$X$216,R$3,FALSE)=0,"N/A",VLOOKUP($B10,'Change Summary_Detailed'!$A$4:$X$216,R$3,FALSE))</f>
        <v>42156</v>
      </c>
    </row>
    <row r="11" spans="1:18" x14ac:dyDescent="0.25">
      <c r="A11" t="s">
        <v>342</v>
      </c>
      <c r="B11" s="110" t="s">
        <v>43</v>
      </c>
      <c r="C11" s="64" t="s">
        <v>44</v>
      </c>
      <c r="D11" s="110" t="s">
        <v>8</v>
      </c>
      <c r="E11" s="112" t="s">
        <v>8</v>
      </c>
      <c r="F11" s="110" t="s">
        <v>27</v>
      </c>
      <c r="G11" s="111" t="s">
        <v>17</v>
      </c>
      <c r="H11" s="112" t="s">
        <v>17</v>
      </c>
      <c r="I11" s="110" t="s">
        <v>45</v>
      </c>
      <c r="J11" s="64" t="s">
        <v>45</v>
      </c>
      <c r="K11" s="110" t="s">
        <v>8</v>
      </c>
      <c r="L11" s="111" t="s">
        <v>8</v>
      </c>
      <c r="M11" s="112" t="s">
        <v>8</v>
      </c>
      <c r="N11" s="62" t="s">
        <v>20</v>
      </c>
      <c r="O11" s="62" t="s">
        <v>24</v>
      </c>
      <c r="P11" t="str">
        <f>VLOOKUP($B11,'Change Summary_Detailed'!$A$4:$X$216,P$3,FALSE)</f>
        <v>Restructure</v>
      </c>
      <c r="Q11" t="str">
        <f>VLOOKUP($B11,'Change Summary_Detailed'!$A$4:$X$216,Q$3,FALSE)</f>
        <v>Deleted</v>
      </c>
      <c r="R11" s="355">
        <f>IF(VLOOKUP($B11,'Change Summary_Detailed'!$A$4:$X$216,R$3,FALSE)=0,"N/A",VLOOKUP($B11,'Change Summary_Detailed'!$A$4:$X$216,R$3,FALSE))</f>
        <v>42156</v>
      </c>
    </row>
    <row r="12" spans="1:18" x14ac:dyDescent="0.25">
      <c r="A12" t="s">
        <v>342</v>
      </c>
      <c r="B12" s="110">
        <v>7</v>
      </c>
      <c r="C12" s="64" t="s">
        <v>51</v>
      </c>
      <c r="D12" s="110">
        <v>77</v>
      </c>
      <c r="E12" s="112" t="s">
        <v>15</v>
      </c>
      <c r="F12" s="110" t="s">
        <v>27</v>
      </c>
      <c r="G12" s="111" t="s">
        <v>16</v>
      </c>
      <c r="H12" s="112" t="s">
        <v>33</v>
      </c>
      <c r="I12" s="110" t="s">
        <v>17</v>
      </c>
      <c r="J12" s="64" t="s">
        <v>17</v>
      </c>
      <c r="K12" s="110" t="s">
        <v>18</v>
      </c>
      <c r="L12" s="111" t="s">
        <v>18</v>
      </c>
      <c r="M12" s="112" t="s">
        <v>18</v>
      </c>
      <c r="N12" s="62" t="s">
        <v>20</v>
      </c>
      <c r="O12" s="62" t="s">
        <v>34</v>
      </c>
      <c r="P12" t="str">
        <f>VLOOKUP($B12,'Change Summary_Detailed'!$A$4:$X$216,P$3,FALSE)</f>
        <v>Restructure</v>
      </c>
      <c r="Q12" t="str">
        <f>VLOOKUP($B12,'Change Summary_Detailed'!$A$4:$X$216,Q$3,FALSE)</f>
        <v>Revised</v>
      </c>
      <c r="R12" s="355">
        <f>IF(VLOOKUP($B12,'Change Summary_Detailed'!$A$4:$X$216,R$3,FALSE)=0,"N/A",VLOOKUP($B12,'Change Summary_Detailed'!$A$4:$X$216,R$3,FALSE))</f>
        <v>42036</v>
      </c>
    </row>
    <row r="13" spans="1:18" x14ac:dyDescent="0.25">
      <c r="A13" t="s">
        <v>342</v>
      </c>
      <c r="B13" s="110" t="s">
        <v>50</v>
      </c>
      <c r="C13" s="64" t="s">
        <v>51</v>
      </c>
      <c r="D13" s="110" t="s">
        <v>8</v>
      </c>
      <c r="E13" s="112" t="s">
        <v>8</v>
      </c>
      <c r="F13" s="110" t="s">
        <v>39</v>
      </c>
      <c r="G13" s="111" t="s">
        <v>17</v>
      </c>
      <c r="H13" s="112" t="s">
        <v>17</v>
      </c>
      <c r="I13" s="110" t="s">
        <v>52</v>
      </c>
      <c r="J13" s="64" t="s">
        <v>45</v>
      </c>
      <c r="K13" s="110" t="s">
        <v>8</v>
      </c>
      <c r="L13" s="111" t="s">
        <v>8</v>
      </c>
      <c r="M13" s="112" t="s">
        <v>8</v>
      </c>
      <c r="N13" s="62" t="s">
        <v>53</v>
      </c>
      <c r="O13" s="62" t="s">
        <v>54</v>
      </c>
      <c r="P13" t="str">
        <f>VLOOKUP($B13,'Change Summary_Detailed'!$A$4:$X$216,P$3,FALSE)</f>
        <v>Low performing</v>
      </c>
      <c r="Q13" t="str">
        <f>VLOOKUP($B13,'Change Summary_Detailed'!$A$4:$X$216,Q$3,FALSE)</f>
        <v>Deleted</v>
      </c>
      <c r="R13" s="355">
        <f>IF(VLOOKUP($B13,'Change Summary_Detailed'!$A$4:$X$216,R$3,FALSE)=0,"N/A",VLOOKUP($B13,'Change Summary_Detailed'!$A$4:$X$216,R$3,FALSE))</f>
        <v>41883</v>
      </c>
    </row>
    <row r="14" spans="1:18" x14ac:dyDescent="0.25">
      <c r="A14" t="s">
        <v>342</v>
      </c>
      <c r="B14" s="110">
        <v>8</v>
      </c>
      <c r="C14" s="64" t="s">
        <v>55</v>
      </c>
      <c r="D14" s="110">
        <v>78</v>
      </c>
      <c r="E14" s="112" t="s">
        <v>15</v>
      </c>
      <c r="F14" s="110" t="s">
        <v>27</v>
      </c>
      <c r="G14" s="111" t="s">
        <v>33</v>
      </c>
      <c r="H14" s="112" t="s">
        <v>33</v>
      </c>
      <c r="I14" s="110" t="s">
        <v>17</v>
      </c>
      <c r="J14" s="64" t="s">
        <v>17</v>
      </c>
      <c r="K14" s="110" t="s">
        <v>18</v>
      </c>
      <c r="L14" s="111" t="s">
        <v>18</v>
      </c>
      <c r="M14" s="112" t="s">
        <v>18</v>
      </c>
      <c r="N14" s="62" t="s">
        <v>20</v>
      </c>
      <c r="O14" s="62" t="s">
        <v>56</v>
      </c>
      <c r="P14" t="str">
        <f>VLOOKUP($B14,'Change Summary_Detailed'!$A$4:$X$216,P$3,FALSE)</f>
        <v>Restructure</v>
      </c>
      <c r="Q14" t="str">
        <f>VLOOKUP($B14,'Change Summary_Detailed'!$A$4:$X$216,Q$3,FALSE)</f>
        <v>Revised</v>
      </c>
      <c r="R14" s="355">
        <f>IF(VLOOKUP($B14,'Change Summary_Detailed'!$A$4:$X$216,R$3,FALSE)=0,"N/A",VLOOKUP($B14,'Change Summary_Detailed'!$A$4:$X$216,R$3,FALSE))</f>
        <v>42036</v>
      </c>
    </row>
    <row r="15" spans="1:18" x14ac:dyDescent="0.25">
      <c r="A15" t="s">
        <v>342</v>
      </c>
      <c r="B15" s="110" t="s">
        <v>57</v>
      </c>
      <c r="C15" s="64" t="s">
        <v>58</v>
      </c>
      <c r="D15" s="110">
        <v>79</v>
      </c>
      <c r="E15" s="112" t="s">
        <v>15</v>
      </c>
      <c r="F15" s="110" t="s">
        <v>33</v>
      </c>
      <c r="G15" s="111" t="s">
        <v>33</v>
      </c>
      <c r="H15" s="112" t="s">
        <v>17</v>
      </c>
      <c r="I15" s="110" t="s">
        <v>17</v>
      </c>
      <c r="J15" s="64" t="s">
        <v>17</v>
      </c>
      <c r="K15" s="110" t="s">
        <v>19</v>
      </c>
      <c r="L15" s="111" t="s">
        <v>19</v>
      </c>
      <c r="M15" s="112" t="s">
        <v>19</v>
      </c>
      <c r="N15" s="62" t="s">
        <v>20</v>
      </c>
      <c r="O15" s="62" t="s">
        <v>59</v>
      </c>
      <c r="P15" t="str">
        <f>VLOOKUP($B15,'Change Summary_Detailed'!$A$4:$X$216,P$3,FALSE)</f>
        <v>Restructure</v>
      </c>
      <c r="Q15" t="str">
        <f>VLOOKUP($B15,'Change Summary_Detailed'!$A$4:$X$216,Q$3,FALSE)</f>
        <v>Revised</v>
      </c>
      <c r="R15" s="355">
        <f>IF(VLOOKUP($B15,'Change Summary_Detailed'!$A$4:$X$216,R$3,FALSE)=0,"N/A",VLOOKUP($B15,'Change Summary_Detailed'!$A$4:$X$216,R$3,FALSE))</f>
        <v>42036</v>
      </c>
    </row>
    <row r="16" spans="1:18" x14ac:dyDescent="0.25">
      <c r="A16" t="s">
        <v>342</v>
      </c>
      <c r="B16" s="110">
        <v>10</v>
      </c>
      <c r="C16" s="64" t="s">
        <v>60</v>
      </c>
      <c r="D16" s="110">
        <v>21</v>
      </c>
      <c r="E16" s="112" t="s">
        <v>15</v>
      </c>
      <c r="F16" s="110" t="s">
        <v>39</v>
      </c>
      <c r="G16" s="111" t="s">
        <v>27</v>
      </c>
      <c r="H16" s="112" t="s">
        <v>27</v>
      </c>
      <c r="I16" s="110" t="s">
        <v>17</v>
      </c>
      <c r="J16" s="64" t="s">
        <v>17</v>
      </c>
      <c r="K16" s="110" t="s">
        <v>18</v>
      </c>
      <c r="L16" s="111" t="s">
        <v>18</v>
      </c>
      <c r="M16" s="112" t="s">
        <v>18</v>
      </c>
      <c r="N16" s="62" t="s">
        <v>41</v>
      </c>
      <c r="O16" s="62" t="s">
        <v>34</v>
      </c>
      <c r="P16">
        <f>VLOOKUP($B16,'Change Summary_Detailed'!$A$4:$X$216,P$3,FALSE)</f>
        <v>0</v>
      </c>
      <c r="Q16" t="str">
        <f>VLOOKUP($B16,'Change Summary_Detailed'!$A$4:$X$216,Q$3,FALSE)</f>
        <v>Unchanged</v>
      </c>
      <c r="R16" s="355" t="str">
        <f>IF(VLOOKUP($B16,'Change Summary_Detailed'!$A$4:$X$216,R$3,FALSE)=0,"N/A",VLOOKUP($B16,'Change Summary_Detailed'!$A$4:$X$216,R$3,FALSE))</f>
        <v>N/A</v>
      </c>
    </row>
    <row r="17" spans="1:18" x14ac:dyDescent="0.25">
      <c r="A17" t="s">
        <v>342</v>
      </c>
      <c r="B17" s="110">
        <v>11</v>
      </c>
      <c r="C17" s="64" t="s">
        <v>61</v>
      </c>
      <c r="D17" s="110">
        <v>59</v>
      </c>
      <c r="E17" s="112" t="s">
        <v>15</v>
      </c>
      <c r="F17" s="110" t="s">
        <v>39</v>
      </c>
      <c r="G17" s="111" t="s">
        <v>39</v>
      </c>
      <c r="H17" s="112" t="s">
        <v>27</v>
      </c>
      <c r="I17" s="110" t="s">
        <v>17</v>
      </c>
      <c r="J17" s="64" t="s">
        <v>17</v>
      </c>
      <c r="K17" s="110" t="s">
        <v>18</v>
      </c>
      <c r="L17" s="111" t="s">
        <v>19</v>
      </c>
      <c r="M17" s="112" t="s">
        <v>18</v>
      </c>
      <c r="N17" s="62" t="s">
        <v>41</v>
      </c>
      <c r="O17" s="62" t="s">
        <v>62</v>
      </c>
      <c r="P17" t="str">
        <f>VLOOKUP($B17,'Change Summary_Detailed'!$A$4:$X$216,P$3,FALSE)</f>
        <v>Low performing</v>
      </c>
      <c r="Q17" t="str">
        <f>VLOOKUP($B17,'Change Summary_Detailed'!$A$4:$X$216,Q$3,FALSE)</f>
        <v>Revised</v>
      </c>
      <c r="R17" s="355">
        <f>IF(VLOOKUP($B17,'Change Summary_Detailed'!$A$4:$X$216,R$3,FALSE)=0,"N/A",VLOOKUP($B17,'Change Summary_Detailed'!$A$4:$X$216,R$3,FALSE))</f>
        <v>42248</v>
      </c>
    </row>
    <row r="18" spans="1:18" x14ac:dyDescent="0.25">
      <c r="A18" t="s">
        <v>342</v>
      </c>
      <c r="B18" s="110">
        <v>12</v>
      </c>
      <c r="C18" s="64" t="s">
        <v>63</v>
      </c>
      <c r="D18" s="110">
        <v>22</v>
      </c>
      <c r="E18" s="112" t="s">
        <v>15</v>
      </c>
      <c r="F18" s="110" t="s">
        <v>39</v>
      </c>
      <c r="G18" s="111" t="s">
        <v>39</v>
      </c>
      <c r="H18" s="112" t="s">
        <v>64</v>
      </c>
      <c r="I18" s="110" t="s">
        <v>17</v>
      </c>
      <c r="J18" s="64" t="s">
        <v>17</v>
      </c>
      <c r="K18" s="110" t="s">
        <v>18</v>
      </c>
      <c r="L18" s="111" t="s">
        <v>18</v>
      </c>
      <c r="M18" s="112" t="s">
        <v>18</v>
      </c>
      <c r="N18" s="62" t="s">
        <v>41</v>
      </c>
      <c r="O18" s="62" t="s">
        <v>24</v>
      </c>
      <c r="P18" t="str">
        <f>VLOOKUP($B18,'Change Summary_Detailed'!$A$4:$X$216,P$3,FALSE)</f>
        <v>Restructure</v>
      </c>
      <c r="Q18" t="str">
        <f>VLOOKUP($B18,'Change Summary_Detailed'!$A$4:$X$216,Q$3,FALSE)</f>
        <v>Revised</v>
      </c>
      <c r="R18" s="355">
        <f>IF(VLOOKUP($B18,'Change Summary_Detailed'!$A$4:$X$216,R$3,FALSE)=0,"N/A",VLOOKUP($B18,'Change Summary_Detailed'!$A$4:$X$216,R$3,FALSE))</f>
        <v>42036</v>
      </c>
    </row>
    <row r="19" spans="1:18" x14ac:dyDescent="0.25">
      <c r="A19" t="s">
        <v>342</v>
      </c>
      <c r="B19" s="110">
        <v>13</v>
      </c>
      <c r="C19" s="64" t="s">
        <v>65</v>
      </c>
      <c r="D19" s="110">
        <v>75</v>
      </c>
      <c r="E19" s="112" t="s">
        <v>15</v>
      </c>
      <c r="F19" s="110" t="s">
        <v>27</v>
      </c>
      <c r="G19" s="111" t="s">
        <v>27</v>
      </c>
      <c r="H19" s="112" t="s">
        <v>33</v>
      </c>
      <c r="I19" s="110" t="s">
        <v>17</v>
      </c>
      <c r="J19" s="64" t="s">
        <v>17</v>
      </c>
      <c r="K19" s="110" t="s">
        <v>18</v>
      </c>
      <c r="L19" s="111" t="s">
        <v>18</v>
      </c>
      <c r="M19" s="112" t="s">
        <v>18</v>
      </c>
      <c r="N19" s="62" t="s">
        <v>20</v>
      </c>
      <c r="O19" s="62" t="s">
        <v>24</v>
      </c>
      <c r="P19" t="str">
        <f>VLOOKUP($B19,'Change Summary_Detailed'!$A$4:$X$216,P$3,FALSE)</f>
        <v>Restructure</v>
      </c>
      <c r="Q19" t="str">
        <f>VLOOKUP($B19,'Change Summary_Detailed'!$A$4:$X$216,Q$3,FALSE)</f>
        <v>Revised</v>
      </c>
      <c r="R19" s="355">
        <f>IF(VLOOKUP($B19,'Change Summary_Detailed'!$A$4:$X$216,R$3,FALSE)=0,"N/A",VLOOKUP($B19,'Change Summary_Detailed'!$A$4:$X$216,R$3,FALSE))</f>
        <v>42036</v>
      </c>
    </row>
    <row r="20" spans="1:18" x14ac:dyDescent="0.25">
      <c r="A20" t="s">
        <v>342</v>
      </c>
      <c r="B20" s="110">
        <v>14</v>
      </c>
      <c r="C20" s="64" t="s">
        <v>66</v>
      </c>
      <c r="D20" s="110">
        <v>64</v>
      </c>
      <c r="E20" s="112" t="s">
        <v>15</v>
      </c>
      <c r="F20" s="110" t="s">
        <v>39</v>
      </c>
      <c r="G20" s="111" t="s">
        <v>39</v>
      </c>
      <c r="H20" s="112" t="s">
        <v>39</v>
      </c>
      <c r="I20" s="110" t="s">
        <v>17</v>
      </c>
      <c r="J20" s="64" t="s">
        <v>17</v>
      </c>
      <c r="K20" s="110" t="s">
        <v>19</v>
      </c>
      <c r="L20" s="111" t="s">
        <v>19</v>
      </c>
      <c r="M20" s="112" t="s">
        <v>18</v>
      </c>
      <c r="N20" s="62" t="s">
        <v>41</v>
      </c>
      <c r="O20" s="62" t="s">
        <v>67</v>
      </c>
      <c r="P20" t="str">
        <f>VLOOKUP($B20,'Change Summary_Detailed'!$A$4:$X$216,P$3,FALSE)</f>
        <v>Restructure</v>
      </c>
      <c r="Q20" t="str">
        <f>VLOOKUP($B20,'Change Summary_Detailed'!$A$4:$X$216,Q$3,FALSE)</f>
        <v>Revised</v>
      </c>
      <c r="R20" s="355">
        <f>IF(VLOOKUP($B20,'Change Summary_Detailed'!$A$4:$X$216,R$3,FALSE)=0,"N/A",VLOOKUP($B20,'Change Summary_Detailed'!$A$4:$X$216,R$3,FALSE))</f>
        <v>42036</v>
      </c>
    </row>
    <row r="21" spans="1:18" x14ac:dyDescent="0.25">
      <c r="A21" t="s">
        <v>342</v>
      </c>
      <c r="B21" s="110" t="s">
        <v>68</v>
      </c>
      <c r="C21" s="64" t="s">
        <v>69</v>
      </c>
      <c r="D21" s="110" t="s">
        <v>8</v>
      </c>
      <c r="E21" s="112" t="s">
        <v>8</v>
      </c>
      <c r="F21" s="110" t="s">
        <v>16</v>
      </c>
      <c r="G21" s="111" t="s">
        <v>17</v>
      </c>
      <c r="H21" s="112" t="s">
        <v>17</v>
      </c>
      <c r="I21" s="110" t="s">
        <v>52</v>
      </c>
      <c r="J21" s="64" t="s">
        <v>52</v>
      </c>
      <c r="K21" s="110" t="s">
        <v>8</v>
      </c>
      <c r="L21" s="111" t="s">
        <v>8</v>
      </c>
      <c r="M21" s="112" t="s">
        <v>8</v>
      </c>
      <c r="N21" s="62" t="s">
        <v>20</v>
      </c>
      <c r="O21" s="62" t="s">
        <v>30</v>
      </c>
      <c r="P21">
        <f>VLOOKUP($B21,'Change Summary_Detailed'!$A$4:$X$216,P$3,FALSE)</f>
        <v>0</v>
      </c>
      <c r="Q21" t="str">
        <f>VLOOKUP($B21,'Change Summary_Detailed'!$A$4:$X$216,Q$3,FALSE)</f>
        <v>Unchanged</v>
      </c>
      <c r="R21" s="355" t="str">
        <f>IF(VLOOKUP($B21,'Change Summary_Detailed'!$A$4:$X$216,R$3,FALSE)=0,"N/A",VLOOKUP($B21,'Change Summary_Detailed'!$A$4:$X$216,R$3,FALSE))</f>
        <v>N/A</v>
      </c>
    </row>
    <row r="22" spans="1:18" x14ac:dyDescent="0.25">
      <c r="A22" t="s">
        <v>342</v>
      </c>
      <c r="B22" s="110">
        <v>16</v>
      </c>
      <c r="C22" s="64" t="s">
        <v>70</v>
      </c>
      <c r="D22" s="110">
        <v>69</v>
      </c>
      <c r="E22" s="112" t="s">
        <v>15</v>
      </c>
      <c r="F22" s="110" t="s">
        <v>33</v>
      </c>
      <c r="G22" s="111" t="s">
        <v>33</v>
      </c>
      <c r="H22" s="112" t="s">
        <v>39</v>
      </c>
      <c r="I22" s="110" t="s">
        <v>17</v>
      </c>
      <c r="J22" s="64" t="s">
        <v>17</v>
      </c>
      <c r="K22" s="110" t="s">
        <v>19</v>
      </c>
      <c r="L22" s="111" t="s">
        <v>19</v>
      </c>
      <c r="M22" s="112" t="s">
        <v>18</v>
      </c>
      <c r="N22" s="62" t="s">
        <v>41</v>
      </c>
      <c r="O22" s="62" t="s">
        <v>67</v>
      </c>
      <c r="P22" t="str">
        <f>VLOOKUP($B22,'Change Summary_Detailed'!$A$4:$X$216,P$3,FALSE)</f>
        <v>Restructure</v>
      </c>
      <c r="Q22" t="str">
        <f>VLOOKUP($B22,'Change Summary_Detailed'!$A$4:$X$216,Q$3,FALSE)</f>
        <v>Revised</v>
      </c>
      <c r="R22" s="355">
        <f>IF(VLOOKUP($B22,'Change Summary_Detailed'!$A$4:$X$216,R$3,FALSE)=0,"N/A",VLOOKUP($B22,'Change Summary_Detailed'!$A$4:$X$216,R$3,FALSE))</f>
        <v>42156</v>
      </c>
    </row>
    <row r="23" spans="1:18" x14ac:dyDescent="0.25">
      <c r="A23" t="s">
        <v>342</v>
      </c>
      <c r="B23" s="110" t="s">
        <v>71</v>
      </c>
      <c r="C23" s="64" t="s">
        <v>72</v>
      </c>
      <c r="D23" s="110" t="s">
        <v>8</v>
      </c>
      <c r="E23" s="112" t="s">
        <v>8</v>
      </c>
      <c r="F23" s="110" t="s">
        <v>16</v>
      </c>
      <c r="G23" s="111" t="s">
        <v>17</v>
      </c>
      <c r="H23" s="112" t="s">
        <v>17</v>
      </c>
      <c r="I23" s="110" t="s">
        <v>52</v>
      </c>
      <c r="J23" s="64" t="s">
        <v>52</v>
      </c>
      <c r="K23" s="110" t="s">
        <v>8</v>
      </c>
      <c r="L23" s="111" t="s">
        <v>8</v>
      </c>
      <c r="M23" s="112" t="s">
        <v>8</v>
      </c>
      <c r="N23" s="62" t="s">
        <v>20</v>
      </c>
      <c r="O23" s="62" t="s">
        <v>56</v>
      </c>
      <c r="P23">
        <f>VLOOKUP($B23,'Change Summary_Detailed'!$A$4:$X$216,P$3,FALSE)</f>
        <v>0</v>
      </c>
      <c r="Q23" t="str">
        <f>VLOOKUP($B23,'Change Summary_Detailed'!$A$4:$X$216,Q$3,FALSE)</f>
        <v>Unchanged</v>
      </c>
      <c r="R23" s="355" t="str">
        <f>IF(VLOOKUP($B23,'Change Summary_Detailed'!$A$4:$X$216,R$3,FALSE)=0,"N/A",VLOOKUP($B23,'Change Summary_Detailed'!$A$4:$X$216,R$3,FALSE))</f>
        <v>N/A</v>
      </c>
    </row>
    <row r="24" spans="1:18" x14ac:dyDescent="0.25">
      <c r="A24" t="s">
        <v>342</v>
      </c>
      <c r="B24" s="110" t="s">
        <v>73</v>
      </c>
      <c r="C24" s="64" t="s">
        <v>74</v>
      </c>
      <c r="D24" s="110" t="s">
        <v>8</v>
      </c>
      <c r="E24" s="112" t="s">
        <v>8</v>
      </c>
      <c r="F24" s="110" t="s">
        <v>16</v>
      </c>
      <c r="G24" s="111" t="s">
        <v>17</v>
      </c>
      <c r="H24" s="112" t="s">
        <v>17</v>
      </c>
      <c r="I24" s="110" t="s">
        <v>45</v>
      </c>
      <c r="J24" s="64" t="s">
        <v>52</v>
      </c>
      <c r="K24" s="110" t="s">
        <v>8</v>
      </c>
      <c r="L24" s="111" t="s">
        <v>8</v>
      </c>
      <c r="M24" s="112" t="s">
        <v>8</v>
      </c>
      <c r="N24" s="62" t="s">
        <v>20</v>
      </c>
      <c r="O24" s="62" t="s">
        <v>34</v>
      </c>
      <c r="P24">
        <f>VLOOKUP($B24,'Change Summary_Detailed'!$A$4:$X$216,P$3,FALSE)</f>
        <v>0</v>
      </c>
      <c r="Q24" t="str">
        <f>VLOOKUP($B24,'Change Summary_Detailed'!$A$4:$X$216,Q$3,FALSE)</f>
        <v>Unchanged</v>
      </c>
      <c r="R24" s="355" t="str">
        <f>IF(VLOOKUP($B24,'Change Summary_Detailed'!$A$4:$X$216,R$3,FALSE)=0,"N/A",VLOOKUP($B24,'Change Summary_Detailed'!$A$4:$X$216,R$3,FALSE))</f>
        <v>N/A</v>
      </c>
    </row>
    <row r="25" spans="1:18" x14ac:dyDescent="0.25">
      <c r="A25" t="s">
        <v>342</v>
      </c>
      <c r="B25" s="110">
        <v>19</v>
      </c>
      <c r="C25" s="64" t="s">
        <v>75</v>
      </c>
      <c r="D25" s="110" t="s">
        <v>8</v>
      </c>
      <c r="E25" s="112" t="s">
        <v>8</v>
      </c>
      <c r="F25" s="110" t="s">
        <v>39</v>
      </c>
      <c r="G25" s="111" t="s">
        <v>17</v>
      </c>
      <c r="H25" s="112" t="s">
        <v>17</v>
      </c>
      <c r="I25" s="110" t="s">
        <v>52</v>
      </c>
      <c r="J25" s="64" t="s">
        <v>45</v>
      </c>
      <c r="K25" s="110" t="s">
        <v>8</v>
      </c>
      <c r="L25" s="111" t="s">
        <v>8</v>
      </c>
      <c r="M25" s="112" t="s">
        <v>8</v>
      </c>
      <c r="N25" s="62" t="s">
        <v>53</v>
      </c>
      <c r="O25" s="62" t="s">
        <v>54</v>
      </c>
      <c r="P25" t="str">
        <f>VLOOKUP($B25,'Change Summary_Detailed'!$A$4:$X$216,P$3,FALSE)</f>
        <v>Lowest performing</v>
      </c>
      <c r="Q25" t="str">
        <f>VLOOKUP($B25,'Change Summary_Detailed'!$A$4:$X$216,Q$3,FALSE)</f>
        <v>Deleted</v>
      </c>
      <c r="R25" s="355">
        <f>IF(VLOOKUP($B25,'Change Summary_Detailed'!$A$4:$X$216,R$3,FALSE)=0,"N/A",VLOOKUP($B25,'Change Summary_Detailed'!$A$4:$X$216,R$3,FALSE))</f>
        <v>41883</v>
      </c>
    </row>
    <row r="26" spans="1:18" x14ac:dyDescent="0.25">
      <c r="A26" t="s">
        <v>342</v>
      </c>
      <c r="B26" s="110">
        <v>21</v>
      </c>
      <c r="C26" s="64" t="s">
        <v>77</v>
      </c>
      <c r="D26" s="110">
        <v>39</v>
      </c>
      <c r="E26" s="112" t="s">
        <v>15</v>
      </c>
      <c r="F26" s="110" t="s">
        <v>33</v>
      </c>
      <c r="G26" s="111" t="s">
        <v>39</v>
      </c>
      <c r="H26" s="112" t="s">
        <v>39</v>
      </c>
      <c r="I26" s="110" t="s">
        <v>17</v>
      </c>
      <c r="J26" s="64" t="s">
        <v>17</v>
      </c>
      <c r="K26" s="110" t="s">
        <v>18</v>
      </c>
      <c r="L26" s="111" t="s">
        <v>18</v>
      </c>
      <c r="M26" s="112" t="s">
        <v>18</v>
      </c>
      <c r="N26" s="62" t="s">
        <v>41</v>
      </c>
      <c r="O26" s="62" t="s">
        <v>78</v>
      </c>
      <c r="P26" t="str">
        <f>VLOOKUP($B26,'Change Summary_Detailed'!$A$4:$X$216,P$3,FALSE)</f>
        <v>Restructure</v>
      </c>
      <c r="Q26" t="str">
        <f>VLOOKUP($B26,'Change Summary_Detailed'!$A$4:$X$216,Q$3,FALSE)</f>
        <v>Deleted</v>
      </c>
      <c r="R26" s="355">
        <f>IF(VLOOKUP($B26,'Change Summary_Detailed'!$A$4:$X$216,R$3,FALSE)=0,"N/A",VLOOKUP($B26,'Change Summary_Detailed'!$A$4:$X$216,R$3,FALSE))</f>
        <v>42248</v>
      </c>
    </row>
    <row r="27" spans="1:18" x14ac:dyDescent="0.25">
      <c r="A27" t="s">
        <v>342</v>
      </c>
      <c r="B27" s="110" t="s">
        <v>76</v>
      </c>
      <c r="C27" s="64" t="s">
        <v>77</v>
      </c>
      <c r="D27" s="110" t="s">
        <v>8</v>
      </c>
      <c r="E27" s="112" t="s">
        <v>8</v>
      </c>
      <c r="F27" s="110" t="s">
        <v>33</v>
      </c>
      <c r="G27" s="111" t="s">
        <v>17</v>
      </c>
      <c r="H27" s="112" t="s">
        <v>17</v>
      </c>
      <c r="I27" s="110" t="s">
        <v>52</v>
      </c>
      <c r="J27" s="64" t="s">
        <v>52</v>
      </c>
      <c r="K27" s="110" t="s">
        <v>8</v>
      </c>
      <c r="L27" s="111" t="s">
        <v>8</v>
      </c>
      <c r="M27" s="112" t="s">
        <v>8</v>
      </c>
      <c r="N27" s="62" t="s">
        <v>20</v>
      </c>
      <c r="O27" s="62" t="s">
        <v>78</v>
      </c>
      <c r="P27" t="str">
        <f>VLOOKUP($B27,'Change Summary_Detailed'!$A$4:$X$216,P$3,FALSE)</f>
        <v>Restructure</v>
      </c>
      <c r="Q27" t="str">
        <f>VLOOKUP($B27,'Change Summary_Detailed'!$A$4:$X$216,Q$3,FALSE)</f>
        <v>Revised</v>
      </c>
      <c r="R27" s="355">
        <f>IF(VLOOKUP($B27,'Change Summary_Detailed'!$A$4:$X$216,R$3,FALSE)=0,"N/A",VLOOKUP($B27,'Change Summary_Detailed'!$A$4:$X$216,R$3,FALSE))</f>
        <v>42248</v>
      </c>
    </row>
    <row r="28" spans="1:18" x14ac:dyDescent="0.25">
      <c r="A28" t="s">
        <v>357</v>
      </c>
      <c r="B28" s="110">
        <v>22</v>
      </c>
      <c r="C28" s="64" t="s">
        <v>79</v>
      </c>
      <c r="D28" s="110" t="s">
        <v>32</v>
      </c>
      <c r="E28" s="112" t="s">
        <v>32</v>
      </c>
      <c r="F28" s="110" t="s">
        <v>33</v>
      </c>
      <c r="G28" s="111" t="s">
        <v>39</v>
      </c>
      <c r="H28" s="112" t="s">
        <v>64</v>
      </c>
      <c r="I28" s="110" t="s">
        <v>17</v>
      </c>
      <c r="J28" s="64" t="s">
        <v>17</v>
      </c>
      <c r="K28" s="110" t="s">
        <v>32</v>
      </c>
      <c r="L28" s="111" t="s">
        <v>32</v>
      </c>
      <c r="M28" s="112" t="s">
        <v>32</v>
      </c>
      <c r="N28" s="62" t="s">
        <v>53</v>
      </c>
      <c r="O28" s="62" t="s">
        <v>54</v>
      </c>
      <c r="P28" t="str">
        <f>VLOOKUP($B28,'Change Summary_Detailed'!$A$4:$X$216,P$3,FALSE)</f>
        <v>Restructure</v>
      </c>
      <c r="Q28" t="str">
        <f>VLOOKUP($B28,'Change Summary_Detailed'!$A$4:$X$216,Q$3,FALSE)</f>
        <v>Deleted</v>
      </c>
      <c r="R28" s="355">
        <f>IF(VLOOKUP($B28,'Change Summary_Detailed'!$A$4:$X$216,R$3,FALSE)=0,"N/A",VLOOKUP($B28,'Change Summary_Detailed'!$A$4:$X$216,R$3,FALSE))</f>
        <v>42248</v>
      </c>
    </row>
    <row r="29" spans="1:18" x14ac:dyDescent="0.25">
      <c r="A29" t="s">
        <v>342</v>
      </c>
      <c r="B29" s="110">
        <v>22</v>
      </c>
      <c r="C29" s="64" t="s">
        <v>79</v>
      </c>
      <c r="D29" s="110" t="s">
        <v>32</v>
      </c>
      <c r="E29" s="112" t="s">
        <v>32</v>
      </c>
      <c r="F29" s="110" t="s">
        <v>33</v>
      </c>
      <c r="G29" s="111" t="s">
        <v>39</v>
      </c>
      <c r="H29" s="112" t="s">
        <v>64</v>
      </c>
      <c r="I29" s="110" t="s">
        <v>17</v>
      </c>
      <c r="J29" s="64" t="s">
        <v>17</v>
      </c>
      <c r="K29" s="110" t="s">
        <v>32</v>
      </c>
      <c r="L29" s="111" t="s">
        <v>32</v>
      </c>
      <c r="M29" s="112" t="s">
        <v>32</v>
      </c>
      <c r="N29" s="62" t="s">
        <v>53</v>
      </c>
      <c r="O29" s="62" t="s">
        <v>54</v>
      </c>
      <c r="P29" t="str">
        <f>VLOOKUP($B29,'Change Summary_Detailed'!$A$4:$X$216,P$3,FALSE)</f>
        <v>Restructure</v>
      </c>
      <c r="Q29" t="str">
        <f>VLOOKUP($B29,'Change Summary_Detailed'!$A$4:$X$216,Q$3,FALSE)</f>
        <v>Deleted</v>
      </c>
      <c r="R29" s="355">
        <f>IF(VLOOKUP($B29,'Change Summary_Detailed'!$A$4:$X$216,R$3,FALSE)=0,"N/A",VLOOKUP($B29,'Change Summary_Detailed'!$A$4:$X$216,R$3,FALSE))</f>
        <v>42248</v>
      </c>
    </row>
    <row r="30" spans="1:18" x14ac:dyDescent="0.25">
      <c r="A30" t="s">
        <v>342</v>
      </c>
      <c r="B30" s="110">
        <v>24</v>
      </c>
      <c r="C30" s="64" t="s">
        <v>80</v>
      </c>
      <c r="D30" s="110">
        <v>61</v>
      </c>
      <c r="E30" s="112" t="s">
        <v>81</v>
      </c>
      <c r="F30" s="110" t="s">
        <v>33</v>
      </c>
      <c r="G30" s="111" t="s">
        <v>39</v>
      </c>
      <c r="H30" s="112" t="s">
        <v>64</v>
      </c>
      <c r="I30" s="110" t="s">
        <v>17</v>
      </c>
      <c r="J30" s="64" t="s">
        <v>17</v>
      </c>
      <c r="K30" s="110" t="s">
        <v>18</v>
      </c>
      <c r="L30" s="111" t="s">
        <v>18</v>
      </c>
      <c r="M30" s="112" t="s">
        <v>18</v>
      </c>
      <c r="N30" s="62" t="s">
        <v>41</v>
      </c>
      <c r="O30" s="62" t="s">
        <v>78</v>
      </c>
      <c r="P30" t="str">
        <f>VLOOKUP($B30,'Change Summary_Detailed'!$A$4:$X$216,P$3,FALSE)</f>
        <v>Restructure</v>
      </c>
      <c r="Q30" t="str">
        <f>VLOOKUP($B30,'Change Summary_Detailed'!$A$4:$X$216,Q$3,FALSE)</f>
        <v>Revised</v>
      </c>
      <c r="R30" s="355">
        <f>IF(VLOOKUP($B30,'Change Summary_Detailed'!$A$4:$X$216,R$3,FALSE)=0,"N/A",VLOOKUP($B30,'Change Summary_Detailed'!$A$4:$X$216,R$3,FALSE))</f>
        <v>42156</v>
      </c>
    </row>
    <row r="31" spans="1:18" x14ac:dyDescent="0.25">
      <c r="A31" t="s">
        <v>342</v>
      </c>
      <c r="B31" s="110">
        <v>25</v>
      </c>
      <c r="C31" s="64" t="s">
        <v>82</v>
      </c>
      <c r="D31" s="110" t="s">
        <v>83</v>
      </c>
      <c r="E31" s="112" t="s">
        <v>84</v>
      </c>
      <c r="F31" s="110" t="s">
        <v>64</v>
      </c>
      <c r="G31" s="111" t="s">
        <v>64</v>
      </c>
      <c r="H31" s="112" t="s">
        <v>17</v>
      </c>
      <c r="I31" s="110" t="s">
        <v>17</v>
      </c>
      <c r="J31" s="64" t="s">
        <v>17</v>
      </c>
      <c r="K31" s="110" t="s">
        <v>85</v>
      </c>
      <c r="L31" s="111" t="s">
        <v>85</v>
      </c>
      <c r="M31" s="112" t="s">
        <v>40</v>
      </c>
      <c r="N31" s="62" t="s">
        <v>20</v>
      </c>
      <c r="O31" s="62" t="s">
        <v>67</v>
      </c>
      <c r="P31" t="str">
        <f>VLOOKUP($B31,'Change Summary_Detailed'!$A$4:$X$216,P$3,FALSE)</f>
        <v>Low performing</v>
      </c>
      <c r="Q31" t="str">
        <f>VLOOKUP($B31,'Change Summary_Detailed'!$A$4:$X$216,Q$3,FALSE)</f>
        <v>Deleted</v>
      </c>
      <c r="R31" s="355">
        <f>IF(VLOOKUP($B31,'Change Summary_Detailed'!$A$4:$X$216,R$3,FALSE)=0,"N/A",VLOOKUP($B31,'Change Summary_Detailed'!$A$4:$X$216,R$3,FALSE))</f>
        <v>42156</v>
      </c>
    </row>
    <row r="32" spans="1:18" x14ac:dyDescent="0.25">
      <c r="A32" t="s">
        <v>342</v>
      </c>
      <c r="B32" s="110">
        <v>26</v>
      </c>
      <c r="C32" s="64" t="s">
        <v>87</v>
      </c>
      <c r="D32" s="110">
        <v>34</v>
      </c>
      <c r="E32" s="112" t="s">
        <v>15</v>
      </c>
      <c r="F32" s="110" t="s">
        <v>27</v>
      </c>
      <c r="G32" s="111" t="s">
        <v>39</v>
      </c>
      <c r="H32" s="112" t="s">
        <v>33</v>
      </c>
      <c r="I32" s="110" t="s">
        <v>17</v>
      </c>
      <c r="J32" s="64" t="s">
        <v>17</v>
      </c>
      <c r="K32" s="110" t="s">
        <v>18</v>
      </c>
      <c r="L32" s="111" t="s">
        <v>18</v>
      </c>
      <c r="M32" s="112" t="s">
        <v>18</v>
      </c>
      <c r="N32" s="62" t="s">
        <v>41</v>
      </c>
      <c r="O32" s="62" t="s">
        <v>56</v>
      </c>
      <c r="P32" t="str">
        <f>VLOOKUP($B32,'Change Summary_Detailed'!$A$4:$X$216,P$3,FALSE)</f>
        <v>Restructure</v>
      </c>
      <c r="Q32" t="str">
        <f>VLOOKUP($B32,'Change Summary_Detailed'!$A$4:$X$216,Q$3,FALSE)</f>
        <v>Deleted</v>
      </c>
      <c r="R32" s="355">
        <f>IF(VLOOKUP($B32,'Change Summary_Detailed'!$A$4:$X$216,R$3,FALSE)=0,"N/A",VLOOKUP($B32,'Change Summary_Detailed'!$A$4:$X$216,R$3,FALSE))</f>
        <v>42156</v>
      </c>
    </row>
    <row r="33" spans="1:18" x14ac:dyDescent="0.25">
      <c r="A33" t="s">
        <v>342</v>
      </c>
      <c r="B33" s="110" t="s">
        <v>86</v>
      </c>
      <c r="C33" s="64" t="s">
        <v>87</v>
      </c>
      <c r="D33" s="110" t="s">
        <v>8</v>
      </c>
      <c r="E33" s="112" t="s">
        <v>8</v>
      </c>
      <c r="F33" s="110" t="s">
        <v>16</v>
      </c>
      <c r="G33" s="111" t="s">
        <v>17</v>
      </c>
      <c r="H33" s="112" t="s">
        <v>17</v>
      </c>
      <c r="I33" s="110" t="s">
        <v>45</v>
      </c>
      <c r="J33" s="64" t="s">
        <v>52</v>
      </c>
      <c r="K33" s="110" t="s">
        <v>8</v>
      </c>
      <c r="L33" s="111" t="s">
        <v>8</v>
      </c>
      <c r="M33" s="112" t="s">
        <v>8</v>
      </c>
      <c r="N33" s="62" t="s">
        <v>20</v>
      </c>
      <c r="O33" s="62" t="s">
        <v>24</v>
      </c>
      <c r="P33" t="str">
        <f>VLOOKUP($B33,'Change Summary_Detailed'!$A$4:$X$216,P$3,FALSE)</f>
        <v>Restructure</v>
      </c>
      <c r="Q33" t="str">
        <f>VLOOKUP($B33,'Change Summary_Detailed'!$A$4:$X$216,Q$3,FALSE)</f>
        <v>Revised</v>
      </c>
      <c r="R33" s="355">
        <f>IF(VLOOKUP($B33,'Change Summary_Detailed'!$A$4:$X$216,R$3,FALSE)=0,"N/A",VLOOKUP($B33,'Change Summary_Detailed'!$A$4:$X$216,R$3,FALSE))</f>
        <v>42156</v>
      </c>
    </row>
    <row r="34" spans="1:18" x14ac:dyDescent="0.25">
      <c r="A34" t="s">
        <v>342</v>
      </c>
      <c r="B34" s="110">
        <v>27</v>
      </c>
      <c r="C34" s="64" t="s">
        <v>88</v>
      </c>
      <c r="D34" s="110">
        <v>24</v>
      </c>
      <c r="E34" s="112" t="s">
        <v>81</v>
      </c>
      <c r="F34" s="110" t="s">
        <v>39</v>
      </c>
      <c r="G34" s="111" t="s">
        <v>64</v>
      </c>
      <c r="H34" s="112" t="s">
        <v>64</v>
      </c>
      <c r="I34" s="110" t="s">
        <v>17</v>
      </c>
      <c r="J34" s="64" t="s">
        <v>17</v>
      </c>
      <c r="K34" s="110" t="s">
        <v>19</v>
      </c>
      <c r="L34" s="111" t="s">
        <v>18</v>
      </c>
      <c r="M34" s="112" t="s">
        <v>18</v>
      </c>
      <c r="N34" s="62" t="s">
        <v>41</v>
      </c>
      <c r="O34" s="62" t="s">
        <v>67</v>
      </c>
      <c r="P34" t="str">
        <f>VLOOKUP($B34,'Change Summary_Detailed'!$A$4:$X$216,P$3,FALSE)</f>
        <v>Restructure</v>
      </c>
      <c r="Q34" t="str">
        <f>VLOOKUP($B34,'Change Summary_Detailed'!$A$4:$X$216,Q$3,FALSE)</f>
        <v>Deleted</v>
      </c>
      <c r="R34" s="355" t="str">
        <f>IF(VLOOKUP($B34,'Change Summary_Detailed'!$A$4:$X$216,R$3,FALSE)=0,"N/A",VLOOKUP($B34,'Change Summary_Detailed'!$A$4:$X$216,R$3,FALSE))</f>
        <v>Sept. 2014/ Feb. 2015</v>
      </c>
    </row>
    <row r="35" spans="1:18" x14ac:dyDescent="0.25">
      <c r="A35" t="s">
        <v>342</v>
      </c>
      <c r="B35" s="110">
        <v>28</v>
      </c>
      <c r="C35" s="64" t="s">
        <v>89</v>
      </c>
      <c r="D35" s="110" t="s">
        <v>90</v>
      </c>
      <c r="E35" s="112" t="s">
        <v>91</v>
      </c>
      <c r="F35" s="110" t="s">
        <v>27</v>
      </c>
      <c r="G35" s="111" t="s">
        <v>39</v>
      </c>
      <c r="H35" s="112" t="s">
        <v>39</v>
      </c>
      <c r="I35" s="110" t="s">
        <v>17</v>
      </c>
      <c r="J35" s="64" t="s">
        <v>17</v>
      </c>
      <c r="K35" s="110" t="s">
        <v>40</v>
      </c>
      <c r="L35" s="111" t="s">
        <v>49</v>
      </c>
      <c r="M35" s="112" t="s">
        <v>40</v>
      </c>
      <c r="N35" s="62" t="s">
        <v>53</v>
      </c>
      <c r="O35" s="62" t="s">
        <v>34</v>
      </c>
      <c r="P35" t="str">
        <f>VLOOKUP($B35,'Change Summary_Detailed'!$A$4:$X$216,P$3,FALSE)</f>
        <v>Restructure</v>
      </c>
      <c r="Q35" t="str">
        <f>VLOOKUP($B35,'Change Summary_Detailed'!$A$4:$X$216,Q$3,FALSE)</f>
        <v>Deleted</v>
      </c>
      <c r="R35" s="355">
        <f>IF(VLOOKUP($B35,'Change Summary_Detailed'!$A$4:$X$216,R$3,FALSE)=0,"N/A",VLOOKUP($B35,'Change Summary_Detailed'!$A$4:$X$216,R$3,FALSE))</f>
        <v>42156</v>
      </c>
    </row>
    <row r="36" spans="1:18" x14ac:dyDescent="0.25">
      <c r="A36" t="s">
        <v>342</v>
      </c>
      <c r="B36" s="110" t="s">
        <v>92</v>
      </c>
      <c r="C36" s="64" t="s">
        <v>93</v>
      </c>
      <c r="D36" s="110" t="s">
        <v>8</v>
      </c>
      <c r="E36" s="112" t="s">
        <v>8</v>
      </c>
      <c r="F36" s="110" t="s">
        <v>33</v>
      </c>
      <c r="G36" s="111" t="s">
        <v>17</v>
      </c>
      <c r="H36" s="112" t="s">
        <v>17</v>
      </c>
      <c r="I36" s="110" t="s">
        <v>52</v>
      </c>
      <c r="J36" s="64" t="s">
        <v>52</v>
      </c>
      <c r="K36" s="110" t="s">
        <v>8</v>
      </c>
      <c r="L36" s="111" t="s">
        <v>8</v>
      </c>
      <c r="M36" s="112" t="s">
        <v>8</v>
      </c>
      <c r="N36" s="62" t="s">
        <v>20</v>
      </c>
      <c r="O36" s="62" t="s">
        <v>94</v>
      </c>
      <c r="P36" t="str">
        <f>VLOOKUP($B36,'Change Summary_Detailed'!$A$4:$X$216,P$3,FALSE)</f>
        <v>Restructure</v>
      </c>
      <c r="Q36" t="str">
        <f>VLOOKUP($B36,'Change Summary_Detailed'!$A$4:$X$216,Q$3,FALSE)</f>
        <v>Revised</v>
      </c>
      <c r="R36" s="355">
        <f>IF(VLOOKUP($B36,'Change Summary_Detailed'!$A$4:$X$216,R$3,FALSE)=0,"N/A",VLOOKUP($B36,'Change Summary_Detailed'!$A$4:$X$216,R$3,FALSE))</f>
        <v>42156</v>
      </c>
    </row>
    <row r="37" spans="1:18" x14ac:dyDescent="0.25">
      <c r="A37" t="s">
        <v>341</v>
      </c>
      <c r="B37" s="110" t="s">
        <v>92</v>
      </c>
      <c r="C37" s="64" t="s">
        <v>93</v>
      </c>
      <c r="D37" s="110" t="s">
        <v>8</v>
      </c>
      <c r="E37" s="112" t="s">
        <v>8</v>
      </c>
      <c r="F37" s="110" t="s">
        <v>33</v>
      </c>
      <c r="G37" s="111" t="s">
        <v>17</v>
      </c>
      <c r="H37" s="112" t="s">
        <v>17</v>
      </c>
      <c r="I37" s="110" t="s">
        <v>52</v>
      </c>
      <c r="J37" s="64" t="s">
        <v>52</v>
      </c>
      <c r="K37" s="110" t="s">
        <v>8</v>
      </c>
      <c r="L37" s="111" t="s">
        <v>8</v>
      </c>
      <c r="M37" s="112" t="s">
        <v>8</v>
      </c>
      <c r="N37" s="62" t="s">
        <v>20</v>
      </c>
      <c r="O37" s="62" t="s">
        <v>94</v>
      </c>
      <c r="P37" t="str">
        <f>VLOOKUP($B37,'Change Summary_Detailed'!$A$4:$X$216,P$3,FALSE)</f>
        <v>Restructure</v>
      </c>
      <c r="Q37" t="str">
        <f>VLOOKUP($B37,'Change Summary_Detailed'!$A$4:$X$216,Q$3,FALSE)</f>
        <v>Revised</v>
      </c>
      <c r="R37" s="355">
        <f>IF(VLOOKUP($B37,'Change Summary_Detailed'!$A$4:$X$216,R$3,FALSE)=0,"N/A",VLOOKUP($B37,'Change Summary_Detailed'!$A$4:$X$216,R$3,FALSE))</f>
        <v>42156</v>
      </c>
    </row>
    <row r="38" spans="1:18" x14ac:dyDescent="0.25">
      <c r="A38" t="s">
        <v>342</v>
      </c>
      <c r="B38" s="110">
        <v>29</v>
      </c>
      <c r="C38" s="64" t="s">
        <v>95</v>
      </c>
      <c r="D38" s="110" t="s">
        <v>8</v>
      </c>
      <c r="E38" s="112" t="s">
        <v>8</v>
      </c>
      <c r="F38" s="110" t="s">
        <v>39</v>
      </c>
      <c r="G38" s="111" t="s">
        <v>17</v>
      </c>
      <c r="H38" s="112" t="s">
        <v>17</v>
      </c>
      <c r="I38" s="110" t="s">
        <v>52</v>
      </c>
      <c r="J38" s="64" t="s">
        <v>52</v>
      </c>
      <c r="K38" s="110" t="s">
        <v>8</v>
      </c>
      <c r="L38" s="111" t="s">
        <v>8</v>
      </c>
      <c r="M38" s="112" t="s">
        <v>8</v>
      </c>
      <c r="N38" s="62" t="s">
        <v>20</v>
      </c>
      <c r="O38" s="62" t="s">
        <v>78</v>
      </c>
      <c r="P38" t="str">
        <f>VLOOKUP($B38,'Change Summary_Detailed'!$A$4:$X$216,P$3,FALSE)</f>
        <v>Restructure</v>
      </c>
      <c r="Q38" t="str">
        <f>VLOOKUP($B38,'Change Summary_Detailed'!$A$4:$X$216,Q$3,FALSE)</f>
        <v>Revised</v>
      </c>
      <c r="R38" s="355">
        <f>IF(VLOOKUP($B38,'Change Summary_Detailed'!$A$4:$X$216,R$3,FALSE)=0,"N/A",VLOOKUP($B38,'Change Summary_Detailed'!$A$4:$X$216,R$3,FALSE))</f>
        <v>42036</v>
      </c>
    </row>
    <row r="39" spans="1:18" x14ac:dyDescent="0.25">
      <c r="A39" t="s">
        <v>342</v>
      </c>
      <c r="B39" s="110">
        <v>30</v>
      </c>
      <c r="C39" s="64" t="s">
        <v>96</v>
      </c>
      <c r="D39" s="110">
        <v>92</v>
      </c>
      <c r="E39" s="112" t="s">
        <v>81</v>
      </c>
      <c r="F39" s="110" t="s">
        <v>39</v>
      </c>
      <c r="G39" s="111" t="s">
        <v>64</v>
      </c>
      <c r="H39" s="112" t="s">
        <v>39</v>
      </c>
      <c r="I39" s="110" t="s">
        <v>17</v>
      </c>
      <c r="J39" s="64" t="s">
        <v>17</v>
      </c>
      <c r="K39" s="110" t="s">
        <v>19</v>
      </c>
      <c r="L39" s="111" t="s">
        <v>18</v>
      </c>
      <c r="M39" s="112" t="s">
        <v>18</v>
      </c>
      <c r="N39" s="62" t="s">
        <v>41</v>
      </c>
      <c r="O39" s="62" t="s">
        <v>97</v>
      </c>
      <c r="P39" t="str">
        <f>VLOOKUP($B39,'Change Summary_Detailed'!$A$4:$X$216,P$3,FALSE)</f>
        <v>Low performing</v>
      </c>
      <c r="Q39" t="str">
        <f>VLOOKUP($B39,'Change Summary_Detailed'!$A$4:$X$216,Q$3,FALSE)</f>
        <v>Deleted</v>
      </c>
      <c r="R39" s="355" t="str">
        <f>IF(VLOOKUP($B39,'Change Summary_Detailed'!$A$4:$X$216,R$3,FALSE)=0,"N/A",VLOOKUP($B39,'Change Summary_Detailed'!$A$4:$X$216,R$3,FALSE))</f>
        <v>Sept. 2014/ June 2015</v>
      </c>
    </row>
    <row r="40" spans="1:18" x14ac:dyDescent="0.25">
      <c r="A40" t="s">
        <v>342</v>
      </c>
      <c r="B40" s="110">
        <v>31</v>
      </c>
      <c r="C40" s="64" t="s">
        <v>98</v>
      </c>
      <c r="D40" s="110">
        <v>35</v>
      </c>
      <c r="E40" s="112" t="s">
        <v>15</v>
      </c>
      <c r="F40" s="110" t="s">
        <v>39</v>
      </c>
      <c r="G40" s="111" t="s">
        <v>64</v>
      </c>
      <c r="H40" s="112" t="s">
        <v>17</v>
      </c>
      <c r="I40" s="110" t="s">
        <v>17</v>
      </c>
      <c r="J40" s="64" t="s">
        <v>17</v>
      </c>
      <c r="K40" s="110" t="s">
        <v>18</v>
      </c>
      <c r="L40" s="111" t="s">
        <v>19</v>
      </c>
      <c r="M40" s="112" t="s">
        <v>18</v>
      </c>
      <c r="N40" s="62" t="s">
        <v>41</v>
      </c>
      <c r="O40" s="62" t="s">
        <v>67</v>
      </c>
      <c r="P40" t="str">
        <f>VLOOKUP($B40,'Change Summary_Detailed'!$A$4:$X$216,P$3,FALSE)</f>
        <v>Restructure</v>
      </c>
      <c r="Q40" t="str">
        <f>VLOOKUP($B40,'Change Summary_Detailed'!$A$4:$X$216,Q$3,FALSE)</f>
        <v>Deleted</v>
      </c>
      <c r="R40" s="355">
        <f>IF(VLOOKUP($B40,'Change Summary_Detailed'!$A$4:$X$216,R$3,FALSE)=0,"N/A",VLOOKUP($B40,'Change Summary_Detailed'!$A$4:$X$216,R$3,FALSE))</f>
        <v>42156</v>
      </c>
    </row>
    <row r="41" spans="1:18" x14ac:dyDescent="0.25">
      <c r="A41" t="s">
        <v>342</v>
      </c>
      <c r="B41" s="110">
        <v>32</v>
      </c>
      <c r="C41" s="64" t="s">
        <v>99</v>
      </c>
      <c r="D41" s="110">
        <v>35</v>
      </c>
      <c r="E41" s="112" t="s">
        <v>15</v>
      </c>
      <c r="F41" s="110" t="s">
        <v>33</v>
      </c>
      <c r="G41" s="111" t="s">
        <v>33</v>
      </c>
      <c r="H41" s="112" t="s">
        <v>33</v>
      </c>
      <c r="I41" s="110" t="s">
        <v>17</v>
      </c>
      <c r="J41" s="64" t="s">
        <v>17</v>
      </c>
      <c r="K41" s="110" t="s">
        <v>18</v>
      </c>
      <c r="L41" s="111" t="s">
        <v>19</v>
      </c>
      <c r="M41" s="112" t="s">
        <v>18</v>
      </c>
      <c r="N41" s="62" t="s">
        <v>20</v>
      </c>
      <c r="O41" s="62" t="s">
        <v>67</v>
      </c>
      <c r="P41" t="str">
        <f>VLOOKUP($B41,'Change Summary_Detailed'!$A$4:$X$216,P$3,FALSE)</f>
        <v>Restructure</v>
      </c>
      <c r="Q41" t="str">
        <f>VLOOKUP($B41,'Change Summary_Detailed'!$A$4:$X$216,Q$3,FALSE)</f>
        <v>Revised</v>
      </c>
      <c r="R41" s="355">
        <f>IF(VLOOKUP($B41,'Change Summary_Detailed'!$A$4:$X$216,R$3,FALSE)=0,"N/A",VLOOKUP($B41,'Change Summary_Detailed'!$A$4:$X$216,R$3,FALSE))</f>
        <v>42156</v>
      </c>
    </row>
    <row r="42" spans="1:18" x14ac:dyDescent="0.25">
      <c r="A42" t="s">
        <v>342</v>
      </c>
      <c r="B42" s="110">
        <v>33</v>
      </c>
      <c r="C42" s="64" t="s">
        <v>100</v>
      </c>
      <c r="D42" s="110">
        <v>26</v>
      </c>
      <c r="E42" s="112" t="s">
        <v>81</v>
      </c>
      <c r="F42" s="110" t="s">
        <v>33</v>
      </c>
      <c r="G42" s="111" t="s">
        <v>64</v>
      </c>
      <c r="H42" s="112" t="s">
        <v>39</v>
      </c>
      <c r="I42" s="110" t="s">
        <v>17</v>
      </c>
      <c r="J42" s="64" t="s">
        <v>17</v>
      </c>
      <c r="K42" s="110" t="s">
        <v>19</v>
      </c>
      <c r="L42" s="111" t="s">
        <v>18</v>
      </c>
      <c r="M42" s="112" t="s">
        <v>19</v>
      </c>
      <c r="N42" s="62" t="s">
        <v>41</v>
      </c>
      <c r="O42" s="62" t="s">
        <v>67</v>
      </c>
      <c r="P42" t="str">
        <f>VLOOKUP($B42,'Change Summary_Detailed'!$A$4:$X$216,P$3,FALSE)</f>
        <v>Restructure</v>
      </c>
      <c r="Q42" t="str">
        <f>VLOOKUP($B42,'Change Summary_Detailed'!$A$4:$X$216,Q$3,FALSE)</f>
        <v>Revised</v>
      </c>
      <c r="R42" s="355">
        <f>IF(VLOOKUP($B42,'Change Summary_Detailed'!$A$4:$X$216,R$3,FALSE)=0,"N/A",VLOOKUP($B42,'Change Summary_Detailed'!$A$4:$X$216,R$3,FALSE))</f>
        <v>42156</v>
      </c>
    </row>
    <row r="43" spans="1:18" x14ac:dyDescent="0.25">
      <c r="A43" t="s">
        <v>342</v>
      </c>
      <c r="B43" s="110">
        <v>36</v>
      </c>
      <c r="C43" s="64" t="s">
        <v>101</v>
      </c>
      <c r="D43" s="110">
        <v>13</v>
      </c>
      <c r="E43" s="112" t="s">
        <v>15</v>
      </c>
      <c r="F43" s="110" t="s">
        <v>33</v>
      </c>
      <c r="G43" s="111" t="s">
        <v>33</v>
      </c>
      <c r="H43" s="112" t="s">
        <v>33</v>
      </c>
      <c r="I43" s="110" t="s">
        <v>17</v>
      </c>
      <c r="J43" s="64" t="s">
        <v>17</v>
      </c>
      <c r="K43" s="110" t="s">
        <v>18</v>
      </c>
      <c r="L43" s="111" t="s">
        <v>18</v>
      </c>
      <c r="M43" s="112" t="s">
        <v>18</v>
      </c>
      <c r="N43" s="62" t="s">
        <v>20</v>
      </c>
      <c r="O43" s="62" t="s">
        <v>54</v>
      </c>
      <c r="P43" t="str">
        <f>VLOOKUP($B43,'Change Summary_Detailed'!$A$4:$X$216,P$3,FALSE)</f>
        <v>Restructure</v>
      </c>
      <c r="Q43" t="str">
        <f>VLOOKUP($B43,'Change Summary_Detailed'!$A$4:$X$216,Q$3,FALSE)</f>
        <v>Revised</v>
      </c>
      <c r="R43" s="355">
        <f>IF(VLOOKUP($B43,'Change Summary_Detailed'!$A$4:$X$216,R$3,FALSE)=0,"N/A",VLOOKUP($B43,'Change Summary_Detailed'!$A$4:$X$216,R$3,FALSE))</f>
        <v>42248</v>
      </c>
    </row>
    <row r="44" spans="1:18" x14ac:dyDescent="0.25">
      <c r="A44" t="s">
        <v>342</v>
      </c>
      <c r="B44" s="110">
        <v>37</v>
      </c>
      <c r="C44" s="64" t="s">
        <v>102</v>
      </c>
      <c r="D44" s="110" t="s">
        <v>8</v>
      </c>
      <c r="E44" s="112" t="s">
        <v>8</v>
      </c>
      <c r="F44" s="110" t="s">
        <v>64</v>
      </c>
      <c r="G44" s="111" t="s">
        <v>17</v>
      </c>
      <c r="H44" s="112" t="s">
        <v>17</v>
      </c>
      <c r="I44" s="110" t="s">
        <v>52</v>
      </c>
      <c r="J44" s="64" t="s">
        <v>52</v>
      </c>
      <c r="K44" s="110" t="s">
        <v>8</v>
      </c>
      <c r="L44" s="111" t="s">
        <v>8</v>
      </c>
      <c r="M44" s="112" t="s">
        <v>8</v>
      </c>
      <c r="N44" s="62" t="s">
        <v>20</v>
      </c>
      <c r="O44" s="62" t="s">
        <v>54</v>
      </c>
      <c r="P44" t="str">
        <f>VLOOKUP($B44,'Change Summary_Detailed'!$A$4:$X$216,P$3,FALSE)</f>
        <v>Restructure</v>
      </c>
      <c r="Q44" t="str">
        <f>VLOOKUP($B44,'Change Summary_Detailed'!$A$4:$X$216,Q$3,FALSE)</f>
        <v>Deleted</v>
      </c>
      <c r="R44" s="355">
        <f>IF(VLOOKUP($B44,'Change Summary_Detailed'!$A$4:$X$216,R$3,FALSE)=0,"N/A",VLOOKUP($B44,'Change Summary_Detailed'!$A$4:$X$216,R$3,FALSE))</f>
        <v>42248</v>
      </c>
    </row>
    <row r="45" spans="1:18" x14ac:dyDescent="0.25">
      <c r="A45" t="s">
        <v>342</v>
      </c>
      <c r="B45" s="110">
        <v>37</v>
      </c>
      <c r="C45" s="64" t="s">
        <v>102</v>
      </c>
      <c r="D45" s="110" t="s">
        <v>8</v>
      </c>
      <c r="E45" s="112" t="s">
        <v>8</v>
      </c>
      <c r="F45" s="110" t="s">
        <v>64</v>
      </c>
      <c r="G45" s="111" t="s">
        <v>17</v>
      </c>
      <c r="H45" s="112" t="s">
        <v>17</v>
      </c>
      <c r="I45" s="110" t="s">
        <v>52</v>
      </c>
      <c r="J45" s="64" t="s">
        <v>52</v>
      </c>
      <c r="K45" s="110" t="s">
        <v>8</v>
      </c>
      <c r="L45" s="111" t="s">
        <v>8</v>
      </c>
      <c r="M45" s="112" t="s">
        <v>8</v>
      </c>
      <c r="N45" s="62" t="s">
        <v>20</v>
      </c>
      <c r="O45" s="62" t="s">
        <v>54</v>
      </c>
      <c r="P45" t="str">
        <f>VLOOKUP($B45,'Change Summary_Detailed'!$A$4:$X$216,P$3,FALSE)</f>
        <v>Restructure</v>
      </c>
      <c r="Q45" t="str">
        <f>VLOOKUP($B45,'Change Summary_Detailed'!$A$4:$X$216,Q$3,FALSE)</f>
        <v>Deleted</v>
      </c>
      <c r="R45" s="355">
        <f>IF(VLOOKUP($B45,'Change Summary_Detailed'!$A$4:$X$216,R$3,FALSE)=0,"N/A",VLOOKUP($B45,'Change Summary_Detailed'!$A$4:$X$216,R$3,FALSE))</f>
        <v>42248</v>
      </c>
    </row>
    <row r="46" spans="1:18" x14ac:dyDescent="0.25">
      <c r="A46" t="s">
        <v>342</v>
      </c>
      <c r="B46" s="110">
        <v>40</v>
      </c>
      <c r="C46" s="64" t="s">
        <v>103</v>
      </c>
      <c r="D46" s="110" t="s">
        <v>104</v>
      </c>
      <c r="E46" s="112" t="s">
        <v>15</v>
      </c>
      <c r="F46" s="110" t="s">
        <v>33</v>
      </c>
      <c r="G46" s="111" t="s">
        <v>33</v>
      </c>
      <c r="H46" s="112" t="s">
        <v>33</v>
      </c>
      <c r="I46" s="110" t="s">
        <v>17</v>
      </c>
      <c r="J46" s="64" t="s">
        <v>17</v>
      </c>
      <c r="K46" s="110" t="s">
        <v>105</v>
      </c>
      <c r="L46" s="111" t="s">
        <v>106</v>
      </c>
      <c r="M46" s="112" t="s">
        <v>106</v>
      </c>
      <c r="N46" s="62" t="s">
        <v>20</v>
      </c>
      <c r="O46" s="62" t="s">
        <v>107</v>
      </c>
      <c r="P46" t="str">
        <f>VLOOKUP($B46,'Change Summary_Detailed'!$A$4:$X$216,P$3,FALSE)</f>
        <v>Restructure</v>
      </c>
      <c r="Q46" t="str">
        <f>VLOOKUP($B46,'Change Summary_Detailed'!$A$4:$X$216,Q$3,FALSE)</f>
        <v>Revised</v>
      </c>
      <c r="R46" s="355">
        <f>IF(VLOOKUP($B46,'Change Summary_Detailed'!$A$4:$X$216,R$3,FALSE)=0,"N/A",VLOOKUP($B46,'Change Summary_Detailed'!$A$4:$X$216,R$3,FALSE))</f>
        <v>42156</v>
      </c>
    </row>
    <row r="47" spans="1:18" x14ac:dyDescent="0.25">
      <c r="A47" t="s">
        <v>342</v>
      </c>
      <c r="B47" s="110">
        <v>41</v>
      </c>
      <c r="C47" s="64" t="s">
        <v>108</v>
      </c>
      <c r="D47" s="110">
        <v>55</v>
      </c>
      <c r="E47" s="112" t="s">
        <v>15</v>
      </c>
      <c r="F47" s="110" t="s">
        <v>16</v>
      </c>
      <c r="G47" s="111" t="s">
        <v>16</v>
      </c>
      <c r="H47" s="112" t="s">
        <v>16</v>
      </c>
      <c r="I47" s="110" t="s">
        <v>17</v>
      </c>
      <c r="J47" s="64" t="s">
        <v>17</v>
      </c>
      <c r="K47" s="110" t="s">
        <v>19</v>
      </c>
      <c r="L47" s="111" t="s">
        <v>19</v>
      </c>
      <c r="M47" s="112" t="s">
        <v>19</v>
      </c>
      <c r="N47" s="62" t="s">
        <v>20</v>
      </c>
      <c r="O47" s="62" t="s">
        <v>109</v>
      </c>
      <c r="P47">
        <f>VLOOKUP($B47,'Change Summary_Detailed'!$A$4:$X$216,P$3,FALSE)</f>
        <v>0</v>
      </c>
      <c r="Q47" t="str">
        <f>VLOOKUP($B47,'Change Summary_Detailed'!$A$4:$X$216,Q$3,FALSE)</f>
        <v>Unchanged</v>
      </c>
      <c r="R47" s="355" t="str">
        <f>IF(VLOOKUP($B47,'Change Summary_Detailed'!$A$4:$X$216,R$3,FALSE)=0,"N/A",VLOOKUP($B47,'Change Summary_Detailed'!$A$4:$X$216,R$3,FALSE))</f>
        <v>N/A</v>
      </c>
    </row>
    <row r="48" spans="1:18" x14ac:dyDescent="0.25">
      <c r="A48" t="s">
        <v>342</v>
      </c>
      <c r="B48" s="110">
        <v>43</v>
      </c>
      <c r="C48" s="64" t="s">
        <v>110</v>
      </c>
      <c r="D48" s="110" t="s">
        <v>32</v>
      </c>
      <c r="E48" s="112" t="s">
        <v>32</v>
      </c>
      <c r="F48" s="110" t="s">
        <v>27</v>
      </c>
      <c r="G48" s="111" t="s">
        <v>33</v>
      </c>
      <c r="H48" s="112" t="s">
        <v>27</v>
      </c>
      <c r="I48" s="110" t="s">
        <v>17</v>
      </c>
      <c r="J48" s="64" t="s">
        <v>17</v>
      </c>
      <c r="K48" s="110" t="s">
        <v>32</v>
      </c>
      <c r="L48" s="111" t="s">
        <v>32</v>
      </c>
      <c r="M48" s="112" t="s">
        <v>32</v>
      </c>
      <c r="N48" s="62" t="s">
        <v>20</v>
      </c>
      <c r="O48" s="62" t="s">
        <v>24</v>
      </c>
      <c r="P48">
        <f>VLOOKUP($B48,'Change Summary_Detailed'!$A$4:$X$216,P$3,FALSE)</f>
        <v>0</v>
      </c>
      <c r="Q48" t="str">
        <f>VLOOKUP($B48,'Change Summary_Detailed'!$A$4:$X$216,Q$3,FALSE)</f>
        <v>Unchanged</v>
      </c>
      <c r="R48" s="355" t="str">
        <f>IF(VLOOKUP($B48,'Change Summary_Detailed'!$A$4:$X$216,R$3,FALSE)=0,"N/A",VLOOKUP($B48,'Change Summary_Detailed'!$A$4:$X$216,R$3,FALSE))</f>
        <v>N/A</v>
      </c>
    </row>
    <row r="49" spans="1:18" x14ac:dyDescent="0.25">
      <c r="A49" t="s">
        <v>342</v>
      </c>
      <c r="B49" s="110">
        <v>44</v>
      </c>
      <c r="C49" s="64" t="s">
        <v>111</v>
      </c>
      <c r="D49" s="110">
        <v>11</v>
      </c>
      <c r="E49" s="112" t="s">
        <v>15</v>
      </c>
      <c r="F49" s="110" t="s">
        <v>27</v>
      </c>
      <c r="G49" s="111" t="s">
        <v>33</v>
      </c>
      <c r="H49" s="112" t="s">
        <v>33</v>
      </c>
      <c r="I49" s="110" t="s">
        <v>17</v>
      </c>
      <c r="J49" s="64" t="s">
        <v>17</v>
      </c>
      <c r="K49" s="110" t="s">
        <v>18</v>
      </c>
      <c r="L49" s="111" t="s">
        <v>18</v>
      </c>
      <c r="M49" s="112" t="s">
        <v>18</v>
      </c>
      <c r="N49" s="62" t="s">
        <v>20</v>
      </c>
      <c r="O49" s="62" t="s">
        <v>24</v>
      </c>
      <c r="P49">
        <f>VLOOKUP($B49,'Change Summary_Detailed'!$A$4:$X$216,P$3,FALSE)</f>
        <v>0</v>
      </c>
      <c r="Q49" t="str">
        <f>VLOOKUP($B49,'Change Summary_Detailed'!$A$4:$X$216,Q$3,FALSE)</f>
        <v>Unchanged</v>
      </c>
      <c r="R49" s="355" t="str">
        <f>IF(VLOOKUP($B49,'Change Summary_Detailed'!$A$4:$X$216,R$3,FALSE)=0,"N/A",VLOOKUP($B49,'Change Summary_Detailed'!$A$4:$X$216,R$3,FALSE))</f>
        <v>N/A</v>
      </c>
    </row>
    <row r="50" spans="1:18" x14ac:dyDescent="0.25">
      <c r="A50" t="s">
        <v>342</v>
      </c>
      <c r="B50" s="110">
        <v>47</v>
      </c>
      <c r="C50" s="64" t="s">
        <v>112</v>
      </c>
      <c r="D50" s="110" t="s">
        <v>32</v>
      </c>
      <c r="E50" s="112" t="s">
        <v>32</v>
      </c>
      <c r="F50" s="110" t="s">
        <v>39</v>
      </c>
      <c r="G50" s="111" t="s">
        <v>64</v>
      </c>
      <c r="H50" s="112" t="s">
        <v>64</v>
      </c>
      <c r="I50" s="110" t="s">
        <v>17</v>
      </c>
      <c r="J50" s="64" t="s">
        <v>17</v>
      </c>
      <c r="K50" s="110" t="s">
        <v>32</v>
      </c>
      <c r="L50" s="111" t="s">
        <v>32</v>
      </c>
      <c r="M50" s="112" t="s">
        <v>32</v>
      </c>
      <c r="N50" s="62" t="s">
        <v>53</v>
      </c>
      <c r="O50" s="62" t="s">
        <v>54</v>
      </c>
      <c r="P50" t="str">
        <f>VLOOKUP($B50,'Change Summary_Detailed'!$A$4:$X$216,P$3,FALSE)</f>
        <v>Lowest performing</v>
      </c>
      <c r="Q50" t="str">
        <f>VLOOKUP($B50,'Change Summary_Detailed'!$A$4:$X$216,Q$3,FALSE)</f>
        <v>Deleted</v>
      </c>
      <c r="R50" s="355">
        <f>IF(VLOOKUP($B50,'Change Summary_Detailed'!$A$4:$X$216,R$3,FALSE)=0,"N/A",VLOOKUP($B50,'Change Summary_Detailed'!$A$4:$X$216,R$3,FALSE))</f>
        <v>41883</v>
      </c>
    </row>
    <row r="51" spans="1:18" x14ac:dyDescent="0.25">
      <c r="A51" t="s">
        <v>342</v>
      </c>
      <c r="B51" s="110">
        <v>48</v>
      </c>
      <c r="C51" s="64" t="s">
        <v>114</v>
      </c>
      <c r="D51" s="110">
        <v>8</v>
      </c>
      <c r="E51" s="112" t="s">
        <v>15</v>
      </c>
      <c r="F51" s="110" t="s">
        <v>33</v>
      </c>
      <c r="G51" s="111" t="s">
        <v>33</v>
      </c>
      <c r="H51" s="112" t="s">
        <v>33</v>
      </c>
      <c r="I51" s="110" t="s">
        <v>17</v>
      </c>
      <c r="J51" s="64" t="s">
        <v>17</v>
      </c>
      <c r="K51" s="110" t="s">
        <v>18</v>
      </c>
      <c r="L51" s="111" t="s">
        <v>18</v>
      </c>
      <c r="M51" s="112" t="s">
        <v>18</v>
      </c>
      <c r="N51" s="62" t="s">
        <v>20</v>
      </c>
      <c r="O51" s="62" t="s">
        <v>78</v>
      </c>
      <c r="P51">
        <f>VLOOKUP($B51,'Change Summary_Detailed'!$A$4:$X$216,P$3,FALSE)</f>
        <v>0</v>
      </c>
      <c r="Q51" t="str">
        <f>VLOOKUP($B51,'Change Summary_Detailed'!$A$4:$X$216,Q$3,FALSE)</f>
        <v>Unchanged</v>
      </c>
      <c r="R51" s="355" t="str">
        <f>IF(VLOOKUP($B51,'Change Summary_Detailed'!$A$4:$X$216,R$3,FALSE)=0,"N/A",VLOOKUP($B51,'Change Summary_Detailed'!$A$4:$X$216,R$3,FALSE))</f>
        <v>N/A</v>
      </c>
    </row>
    <row r="52" spans="1:18" x14ac:dyDescent="0.25">
      <c r="A52" t="s">
        <v>342</v>
      </c>
      <c r="B52" s="110" t="s">
        <v>113</v>
      </c>
      <c r="C52" s="64" t="s">
        <v>114</v>
      </c>
      <c r="D52" s="110" t="s">
        <v>8</v>
      </c>
      <c r="E52" s="112" t="s">
        <v>8</v>
      </c>
      <c r="F52" s="110" t="s">
        <v>39</v>
      </c>
      <c r="G52" s="111" t="s">
        <v>17</v>
      </c>
      <c r="H52" s="112" t="s">
        <v>17</v>
      </c>
      <c r="I52" s="110" t="s">
        <v>45</v>
      </c>
      <c r="J52" s="64" t="s">
        <v>52</v>
      </c>
      <c r="K52" s="110" t="s">
        <v>8</v>
      </c>
      <c r="L52" s="111" t="s">
        <v>8</v>
      </c>
      <c r="M52" s="112" t="s">
        <v>8</v>
      </c>
      <c r="N52" s="62" t="s">
        <v>53</v>
      </c>
      <c r="O52" s="62" t="s">
        <v>54</v>
      </c>
      <c r="P52" t="str">
        <f>VLOOKUP($B52,'Change Summary_Detailed'!$A$4:$X$216,P$3,FALSE)</f>
        <v>Low performing</v>
      </c>
      <c r="Q52" t="str">
        <f>VLOOKUP($B52,'Change Summary_Detailed'!$A$4:$X$216,Q$3,FALSE)</f>
        <v>Deleted</v>
      </c>
      <c r="R52" s="355">
        <f>IF(VLOOKUP($B52,'Change Summary_Detailed'!$A$4:$X$216,R$3,FALSE)=0,"N/A",VLOOKUP($B52,'Change Summary_Detailed'!$A$4:$X$216,R$3,FALSE))</f>
        <v>41883</v>
      </c>
    </row>
    <row r="53" spans="1:18" x14ac:dyDescent="0.25">
      <c r="A53" t="s">
        <v>342</v>
      </c>
      <c r="B53" s="110">
        <v>49</v>
      </c>
      <c r="C53" s="64" t="s">
        <v>110</v>
      </c>
      <c r="D53" s="110">
        <v>105</v>
      </c>
      <c r="E53" s="112" t="s">
        <v>15</v>
      </c>
      <c r="F53" s="110" t="s">
        <v>16</v>
      </c>
      <c r="G53" s="111" t="s">
        <v>16</v>
      </c>
      <c r="H53" s="112" t="s">
        <v>16</v>
      </c>
      <c r="I53" s="110" t="s">
        <v>17</v>
      </c>
      <c r="J53" s="64" t="s">
        <v>17</v>
      </c>
      <c r="K53" s="110" t="s">
        <v>19</v>
      </c>
      <c r="L53" s="111" t="s">
        <v>18</v>
      </c>
      <c r="M53" s="112" t="s">
        <v>18</v>
      </c>
      <c r="N53" s="62" t="s">
        <v>20</v>
      </c>
      <c r="O53" s="62" t="s">
        <v>21</v>
      </c>
      <c r="P53">
        <f>VLOOKUP($B53,'Change Summary_Detailed'!$A$4:$X$216,P$3,FALSE)</f>
        <v>0</v>
      </c>
      <c r="Q53" t="str">
        <f>VLOOKUP($B53,'Change Summary_Detailed'!$A$4:$X$216,Q$3,FALSE)</f>
        <v>Unchanged</v>
      </c>
      <c r="R53" s="355" t="str">
        <f>IF(VLOOKUP($B53,'Change Summary_Detailed'!$A$4:$X$216,R$3,FALSE)=0,"N/A",VLOOKUP($B53,'Change Summary_Detailed'!$A$4:$X$216,R$3,FALSE))</f>
        <v>N/A</v>
      </c>
    </row>
    <row r="54" spans="1:18" x14ac:dyDescent="0.25">
      <c r="A54" t="s">
        <v>342</v>
      </c>
      <c r="B54" s="110">
        <v>50</v>
      </c>
      <c r="C54" s="64" t="s">
        <v>115</v>
      </c>
      <c r="D54" s="110" t="s">
        <v>116</v>
      </c>
      <c r="E54" s="112" t="s">
        <v>81</v>
      </c>
      <c r="F54" s="110" t="s">
        <v>33</v>
      </c>
      <c r="G54" s="111" t="s">
        <v>33</v>
      </c>
      <c r="H54" s="112" t="s">
        <v>64</v>
      </c>
      <c r="I54" s="110" t="s">
        <v>17</v>
      </c>
      <c r="J54" s="64" t="s">
        <v>17</v>
      </c>
      <c r="K54" s="110" t="s">
        <v>105</v>
      </c>
      <c r="L54" s="111" t="s">
        <v>106</v>
      </c>
      <c r="M54" s="112" t="s">
        <v>106</v>
      </c>
      <c r="N54" s="62" t="s">
        <v>41</v>
      </c>
      <c r="O54" s="62" t="s">
        <v>97</v>
      </c>
      <c r="P54" t="str">
        <f>VLOOKUP($B54,'Change Summary_Detailed'!$A$4:$X$216,P$3,FALSE)</f>
        <v>Restructure</v>
      </c>
      <c r="Q54" t="str">
        <f>VLOOKUP($B54,'Change Summary_Detailed'!$A$4:$X$216,Q$3,FALSE)</f>
        <v>Revised</v>
      </c>
      <c r="R54" s="355">
        <f>IF(VLOOKUP($B54,'Change Summary_Detailed'!$A$4:$X$216,R$3,FALSE)=0,"N/A",VLOOKUP($B54,'Change Summary_Detailed'!$A$4:$X$216,R$3,FALSE))</f>
        <v>42248</v>
      </c>
    </row>
    <row r="55" spans="1:18" x14ac:dyDescent="0.25">
      <c r="A55" t="s">
        <v>342</v>
      </c>
      <c r="B55" s="110">
        <v>55</v>
      </c>
      <c r="C55" s="64" t="s">
        <v>117</v>
      </c>
      <c r="D55" s="110" t="s">
        <v>8</v>
      </c>
      <c r="E55" s="112" t="s">
        <v>8</v>
      </c>
      <c r="F55" s="110" t="s">
        <v>33</v>
      </c>
      <c r="G55" s="111" t="s">
        <v>17</v>
      </c>
      <c r="H55" s="112" t="s">
        <v>17</v>
      </c>
      <c r="I55" s="110" t="s">
        <v>45</v>
      </c>
      <c r="J55" s="64" t="s">
        <v>45</v>
      </c>
      <c r="K55" s="110" t="s">
        <v>8</v>
      </c>
      <c r="L55" s="111" t="s">
        <v>8</v>
      </c>
      <c r="M55" s="112" t="s">
        <v>8</v>
      </c>
      <c r="N55" s="62" t="s">
        <v>20</v>
      </c>
      <c r="O55" s="62" t="s">
        <v>78</v>
      </c>
      <c r="P55">
        <f>VLOOKUP($B55,'Change Summary_Detailed'!$A$4:$X$216,P$3,FALSE)</f>
        <v>0</v>
      </c>
      <c r="Q55" t="str">
        <f>VLOOKUP($B55,'Change Summary_Detailed'!$A$4:$X$216,Q$3,FALSE)</f>
        <v>Unchanged</v>
      </c>
      <c r="R55" s="355" t="str">
        <f>IF(VLOOKUP($B55,'Change Summary_Detailed'!$A$4:$X$216,R$3,FALSE)=0,"N/A",VLOOKUP($B55,'Change Summary_Detailed'!$A$4:$X$216,R$3,FALSE))</f>
        <v>N/A</v>
      </c>
    </row>
    <row r="56" spans="1:18" x14ac:dyDescent="0.25">
      <c r="A56" t="s">
        <v>342</v>
      </c>
      <c r="B56" s="110" t="s">
        <v>118</v>
      </c>
      <c r="C56" s="64" t="s">
        <v>119</v>
      </c>
      <c r="D56" s="110" t="s">
        <v>8</v>
      </c>
      <c r="E56" s="112" t="s">
        <v>8</v>
      </c>
      <c r="F56" s="110" t="s">
        <v>33</v>
      </c>
      <c r="G56" s="111" t="s">
        <v>17</v>
      </c>
      <c r="H56" s="112" t="s">
        <v>17</v>
      </c>
      <c r="I56" s="110" t="s">
        <v>52</v>
      </c>
      <c r="J56" s="64" t="s">
        <v>45</v>
      </c>
      <c r="K56" s="110" t="s">
        <v>8</v>
      </c>
      <c r="L56" s="111" t="s">
        <v>8</v>
      </c>
      <c r="M56" s="112" t="s">
        <v>8</v>
      </c>
      <c r="N56" s="62" t="s">
        <v>20</v>
      </c>
      <c r="O56" s="62" t="s">
        <v>78</v>
      </c>
      <c r="P56" t="str">
        <f>VLOOKUP($B56,'Change Summary_Detailed'!$A$4:$X$216,P$3,FALSE)</f>
        <v>Restructure</v>
      </c>
      <c r="Q56" t="str">
        <f>VLOOKUP($B56,'Change Summary_Detailed'!$A$4:$X$216,Q$3,FALSE)</f>
        <v>Revised</v>
      </c>
      <c r="R56" s="355">
        <f>IF(VLOOKUP($B56,'Change Summary_Detailed'!$A$4:$X$216,R$3,FALSE)=0,"N/A",VLOOKUP($B56,'Change Summary_Detailed'!$A$4:$X$216,R$3,FALSE))</f>
        <v>42248</v>
      </c>
    </row>
    <row r="57" spans="1:18" x14ac:dyDescent="0.25">
      <c r="A57" t="s">
        <v>342</v>
      </c>
      <c r="B57" s="110">
        <v>57</v>
      </c>
      <c r="C57" s="64" t="s">
        <v>120</v>
      </c>
      <c r="D57" s="110" t="s">
        <v>8</v>
      </c>
      <c r="E57" s="112" t="s">
        <v>8</v>
      </c>
      <c r="F57" s="110" t="s">
        <v>33</v>
      </c>
      <c r="G57" s="111" t="s">
        <v>17</v>
      </c>
      <c r="H57" s="112" t="s">
        <v>17</v>
      </c>
      <c r="I57" s="110" t="s">
        <v>45</v>
      </c>
      <c r="J57" s="64" t="s">
        <v>52</v>
      </c>
      <c r="K57" s="110" t="s">
        <v>8</v>
      </c>
      <c r="L57" s="111" t="s">
        <v>8</v>
      </c>
      <c r="M57" s="112" t="s">
        <v>8</v>
      </c>
      <c r="N57" s="62" t="s">
        <v>20</v>
      </c>
      <c r="O57" s="62" t="s">
        <v>78</v>
      </c>
      <c r="P57" t="str">
        <f>VLOOKUP($B57,'Change Summary_Detailed'!$A$4:$X$216,P$3,FALSE)</f>
        <v>Restructure</v>
      </c>
      <c r="Q57" t="str">
        <f>VLOOKUP($B57,'Change Summary_Detailed'!$A$4:$X$216,Q$3,FALSE)</f>
        <v>Deleted</v>
      </c>
      <c r="R57" s="355">
        <f>IF(VLOOKUP($B57,'Change Summary_Detailed'!$A$4:$X$216,R$3,FALSE)=0,"N/A",VLOOKUP($B57,'Change Summary_Detailed'!$A$4:$X$216,R$3,FALSE))</f>
        <v>42248</v>
      </c>
    </row>
    <row r="58" spans="1:18" x14ac:dyDescent="0.25">
      <c r="A58" t="s">
        <v>342</v>
      </c>
      <c r="B58" s="110">
        <v>60</v>
      </c>
      <c r="C58" s="64" t="s">
        <v>121</v>
      </c>
      <c r="D58" s="110">
        <v>20</v>
      </c>
      <c r="E58" s="112" t="s">
        <v>15</v>
      </c>
      <c r="F58" s="110" t="s">
        <v>39</v>
      </c>
      <c r="G58" s="111" t="s">
        <v>39</v>
      </c>
      <c r="H58" s="112" t="s">
        <v>39</v>
      </c>
      <c r="I58" s="110" t="s">
        <v>17</v>
      </c>
      <c r="J58" s="64" t="s">
        <v>17</v>
      </c>
      <c r="K58" s="110" t="s">
        <v>19</v>
      </c>
      <c r="L58" s="111" t="s">
        <v>19</v>
      </c>
      <c r="M58" s="112" t="s">
        <v>18</v>
      </c>
      <c r="N58" s="62" t="s">
        <v>41</v>
      </c>
      <c r="O58" s="62" t="s">
        <v>67</v>
      </c>
      <c r="P58" t="str">
        <f>VLOOKUP($B58,'Change Summary_Detailed'!$A$4:$X$216,P$3,FALSE)</f>
        <v>Restructure</v>
      </c>
      <c r="Q58" t="str">
        <f>VLOOKUP($B58,'Change Summary_Detailed'!$A$4:$X$216,Q$3,FALSE)</f>
        <v>Revised</v>
      </c>
      <c r="R58" s="355">
        <f>IF(VLOOKUP($B58,'Change Summary_Detailed'!$A$4:$X$216,R$3,FALSE)=0,"N/A",VLOOKUP($B58,'Change Summary_Detailed'!$A$4:$X$216,R$3,FALSE))</f>
        <v>42036</v>
      </c>
    </row>
    <row r="59" spans="1:18" x14ac:dyDescent="0.25">
      <c r="A59" t="s">
        <v>357</v>
      </c>
      <c r="B59" s="110">
        <v>60</v>
      </c>
      <c r="C59" s="64" t="s">
        <v>121</v>
      </c>
      <c r="D59" s="110">
        <v>20</v>
      </c>
      <c r="E59" s="112" t="s">
        <v>15</v>
      </c>
      <c r="F59" s="110" t="s">
        <v>39</v>
      </c>
      <c r="G59" s="111" t="s">
        <v>39</v>
      </c>
      <c r="H59" s="112" t="s">
        <v>39</v>
      </c>
      <c r="I59" s="110" t="s">
        <v>17</v>
      </c>
      <c r="J59" s="64" t="s">
        <v>17</v>
      </c>
      <c r="K59" s="110" t="s">
        <v>19</v>
      </c>
      <c r="L59" s="111" t="s">
        <v>19</v>
      </c>
      <c r="M59" s="112" t="s">
        <v>18</v>
      </c>
      <c r="N59" s="62" t="s">
        <v>41</v>
      </c>
      <c r="O59" s="62" t="s">
        <v>67</v>
      </c>
      <c r="P59" t="str">
        <f>VLOOKUP($B59,'Change Summary_Detailed'!$A$4:$X$216,P$3,FALSE)</f>
        <v>Restructure</v>
      </c>
      <c r="Q59" t="str">
        <f>VLOOKUP($B59,'Change Summary_Detailed'!$A$4:$X$216,Q$3,FALSE)</f>
        <v>Revised</v>
      </c>
      <c r="R59" s="355">
        <f>IF(VLOOKUP($B59,'Change Summary_Detailed'!$A$4:$X$216,R$3,FALSE)=0,"N/A",VLOOKUP($B59,'Change Summary_Detailed'!$A$4:$X$216,R$3,FALSE))</f>
        <v>42036</v>
      </c>
    </row>
    <row r="60" spans="1:18" x14ac:dyDescent="0.25">
      <c r="A60" t="s">
        <v>342</v>
      </c>
      <c r="B60" s="110">
        <v>61</v>
      </c>
      <c r="C60" s="64" t="s">
        <v>122</v>
      </c>
      <c r="D60" s="110" t="s">
        <v>32</v>
      </c>
      <c r="E60" s="112" t="s">
        <v>32</v>
      </c>
      <c r="F60" s="110" t="s">
        <v>64</v>
      </c>
      <c r="G60" s="111" t="s">
        <v>64</v>
      </c>
      <c r="H60" s="112" t="s">
        <v>64</v>
      </c>
      <c r="I60" s="110" t="s">
        <v>17</v>
      </c>
      <c r="J60" s="64" t="s">
        <v>17</v>
      </c>
      <c r="K60" s="110" t="s">
        <v>32</v>
      </c>
      <c r="L60" s="111" t="s">
        <v>32</v>
      </c>
      <c r="M60" s="112" t="s">
        <v>32</v>
      </c>
      <c r="N60" s="62" t="s">
        <v>53</v>
      </c>
      <c r="O60" s="62" t="s">
        <v>54</v>
      </c>
      <c r="P60" t="str">
        <f>VLOOKUP($B60,'Change Summary_Detailed'!$A$4:$X$216,P$3,FALSE)</f>
        <v>Lowest performing</v>
      </c>
      <c r="Q60" t="str">
        <f>VLOOKUP($B60,'Change Summary_Detailed'!$A$4:$X$216,Q$3,FALSE)</f>
        <v>Deleted</v>
      </c>
      <c r="R60" s="355">
        <f>IF(VLOOKUP($B60,'Change Summary_Detailed'!$A$4:$X$216,R$3,FALSE)=0,"N/A",VLOOKUP($B60,'Change Summary_Detailed'!$A$4:$X$216,R$3,FALSE))</f>
        <v>41883</v>
      </c>
    </row>
    <row r="61" spans="1:18" x14ac:dyDescent="0.25">
      <c r="A61" t="s">
        <v>342</v>
      </c>
      <c r="B61" s="110">
        <v>62</v>
      </c>
      <c r="C61" s="64" t="s">
        <v>123</v>
      </c>
      <c r="D61" s="110" t="s">
        <v>8</v>
      </c>
      <c r="E61" s="112" t="s">
        <v>8</v>
      </c>
      <c r="F61" s="110" t="s">
        <v>64</v>
      </c>
      <c r="G61" s="111" t="s">
        <v>17</v>
      </c>
      <c r="H61" s="112" t="s">
        <v>17</v>
      </c>
      <c r="I61" s="110" t="s">
        <v>45</v>
      </c>
      <c r="J61" s="64" t="s">
        <v>45</v>
      </c>
      <c r="K61" s="110" t="s">
        <v>8</v>
      </c>
      <c r="L61" s="111" t="s">
        <v>8</v>
      </c>
      <c r="M61" s="112" t="s">
        <v>8</v>
      </c>
      <c r="N61" s="62" t="s">
        <v>53</v>
      </c>
      <c r="O61" s="62" t="s">
        <v>54</v>
      </c>
      <c r="P61" t="str">
        <f>VLOOKUP($B61,'Change Summary_Detailed'!$A$4:$X$216,P$3,FALSE)</f>
        <v>Lowest performing</v>
      </c>
      <c r="Q61" t="str">
        <f>VLOOKUP($B61,'Change Summary_Detailed'!$A$4:$X$216,Q$3,FALSE)</f>
        <v>Deleted</v>
      </c>
      <c r="R61" s="355">
        <f>IF(VLOOKUP($B61,'Change Summary_Detailed'!$A$4:$X$216,R$3,FALSE)=0,"N/A",VLOOKUP($B61,'Change Summary_Detailed'!$A$4:$X$216,R$3,FALSE))</f>
        <v>41883</v>
      </c>
    </row>
    <row r="62" spans="1:18" x14ac:dyDescent="0.25">
      <c r="A62" t="s">
        <v>342</v>
      </c>
      <c r="B62" s="110" t="s">
        <v>124</v>
      </c>
      <c r="C62" s="64" t="s">
        <v>125</v>
      </c>
      <c r="D62" s="110" t="s">
        <v>8</v>
      </c>
      <c r="E62" s="112" t="s">
        <v>8</v>
      </c>
      <c r="F62" s="110" t="s">
        <v>33</v>
      </c>
      <c r="G62" s="111" t="s">
        <v>17</v>
      </c>
      <c r="H62" s="112" t="s">
        <v>17</v>
      </c>
      <c r="I62" s="110" t="s">
        <v>52</v>
      </c>
      <c r="J62" s="64" t="s">
        <v>45</v>
      </c>
      <c r="K62" s="110" t="s">
        <v>8</v>
      </c>
      <c r="L62" s="111" t="s">
        <v>8</v>
      </c>
      <c r="M62" s="112" t="s">
        <v>8</v>
      </c>
      <c r="N62" s="62" t="s">
        <v>20</v>
      </c>
      <c r="O62" s="62" t="s">
        <v>54</v>
      </c>
      <c r="P62" t="str">
        <f>VLOOKUP($B62,'Change Summary_Detailed'!$A$4:$X$216,P$3,FALSE)</f>
        <v>Low performing</v>
      </c>
      <c r="Q62" t="str">
        <f>VLOOKUP($B62,'Change Summary_Detailed'!$A$4:$X$216,Q$3,FALSE)</f>
        <v>Revised</v>
      </c>
      <c r="R62" s="355">
        <f>IF(VLOOKUP($B62,'Change Summary_Detailed'!$A$4:$X$216,R$3,FALSE)=0,"N/A",VLOOKUP($B62,'Change Summary_Detailed'!$A$4:$X$216,R$3,FALSE))</f>
        <v>42248</v>
      </c>
    </row>
    <row r="63" spans="1:18" x14ac:dyDescent="0.25">
      <c r="A63" t="s">
        <v>342</v>
      </c>
      <c r="B63" s="110">
        <v>65</v>
      </c>
      <c r="C63" s="64" t="s">
        <v>126</v>
      </c>
      <c r="D63" s="110">
        <v>57</v>
      </c>
      <c r="E63" s="112" t="s">
        <v>81</v>
      </c>
      <c r="F63" s="110" t="s">
        <v>39</v>
      </c>
      <c r="G63" s="111" t="s">
        <v>39</v>
      </c>
      <c r="H63" s="112" t="s">
        <v>39</v>
      </c>
      <c r="I63" s="110" t="s">
        <v>17</v>
      </c>
      <c r="J63" s="64" t="s">
        <v>17</v>
      </c>
      <c r="K63" s="110" t="s">
        <v>19</v>
      </c>
      <c r="L63" s="111" t="s">
        <v>18</v>
      </c>
      <c r="M63" s="112" t="s">
        <v>18</v>
      </c>
      <c r="N63" s="62" t="s">
        <v>41</v>
      </c>
      <c r="O63" s="62" t="s">
        <v>97</v>
      </c>
      <c r="P63" t="str">
        <f>VLOOKUP($B63,'Change Summary_Detailed'!$A$4:$X$216,P$3,FALSE)</f>
        <v>Low performing</v>
      </c>
      <c r="Q63" t="str">
        <f>VLOOKUP($B63,'Change Summary_Detailed'!$A$4:$X$216,Q$3,FALSE)</f>
        <v>Revised</v>
      </c>
      <c r="R63" s="355">
        <f>IF(VLOOKUP($B63,'Change Summary_Detailed'!$A$4:$X$216,R$3,FALSE)=0,"N/A",VLOOKUP($B63,'Change Summary_Detailed'!$A$4:$X$216,R$3,FALSE))</f>
        <v>42156</v>
      </c>
    </row>
    <row r="64" spans="1:18" x14ac:dyDescent="0.25">
      <c r="A64" t="s">
        <v>342</v>
      </c>
      <c r="B64" s="110" t="s">
        <v>127</v>
      </c>
      <c r="C64" s="64" t="s">
        <v>128</v>
      </c>
      <c r="D64" s="110">
        <v>68</v>
      </c>
      <c r="E64" s="112" t="s">
        <v>15</v>
      </c>
      <c r="F64" s="110" t="s">
        <v>16</v>
      </c>
      <c r="G64" s="111" t="s">
        <v>33</v>
      </c>
      <c r="H64" s="112" t="s">
        <v>33</v>
      </c>
      <c r="I64" s="110" t="s">
        <v>17</v>
      </c>
      <c r="J64" s="64" t="s">
        <v>17</v>
      </c>
      <c r="K64" s="110" t="s">
        <v>18</v>
      </c>
      <c r="L64" s="111" t="s">
        <v>19</v>
      </c>
      <c r="M64" s="112" t="s">
        <v>18</v>
      </c>
      <c r="N64" s="62" t="s">
        <v>20</v>
      </c>
      <c r="O64" s="62" t="s">
        <v>129</v>
      </c>
      <c r="P64" t="str">
        <f>VLOOKUP($B64,'Change Summary_Detailed'!$A$4:$X$216,P$3,FALSE)</f>
        <v>Restructure</v>
      </c>
      <c r="Q64" t="str">
        <f>VLOOKUP($B64,'Change Summary_Detailed'!$A$4:$X$216,Q$3,FALSE)</f>
        <v>Deleted</v>
      </c>
      <c r="R64" s="355">
        <f>IF(VLOOKUP($B64,'Change Summary_Detailed'!$A$4:$X$216,R$3,FALSE)=0,"N/A",VLOOKUP($B64,'Change Summary_Detailed'!$A$4:$X$216,R$3,FALSE))</f>
        <v>42156</v>
      </c>
    </row>
    <row r="65" spans="1:18" x14ac:dyDescent="0.25">
      <c r="A65" t="s">
        <v>342</v>
      </c>
      <c r="B65" s="110">
        <v>67</v>
      </c>
      <c r="C65" s="64" t="s">
        <v>130</v>
      </c>
      <c r="D65" s="110">
        <v>68</v>
      </c>
      <c r="E65" s="112" t="s">
        <v>15</v>
      </c>
      <c r="F65" s="110" t="s">
        <v>33</v>
      </c>
      <c r="G65" s="111" t="s">
        <v>16</v>
      </c>
      <c r="H65" s="112" t="s">
        <v>33</v>
      </c>
      <c r="I65" s="110" t="s">
        <v>17</v>
      </c>
      <c r="J65" s="64" t="s">
        <v>17</v>
      </c>
      <c r="K65" s="110" t="s">
        <v>18</v>
      </c>
      <c r="L65" s="111" t="s">
        <v>19</v>
      </c>
      <c r="M65" s="112" t="s">
        <v>18</v>
      </c>
      <c r="N65" s="62" t="s">
        <v>20</v>
      </c>
      <c r="O65" s="62" t="s">
        <v>129</v>
      </c>
      <c r="P65" t="str">
        <f>VLOOKUP($B65,'Change Summary_Detailed'!$A$4:$X$216,P$3,FALSE)</f>
        <v>Restructure</v>
      </c>
      <c r="Q65" t="str">
        <f>VLOOKUP($B65,'Change Summary_Detailed'!$A$4:$X$216,Q$3,FALSE)</f>
        <v>Deleted</v>
      </c>
      <c r="R65" s="355">
        <f>IF(VLOOKUP($B65,'Change Summary_Detailed'!$A$4:$X$216,R$3,FALSE)=0,"N/A",VLOOKUP($B65,'Change Summary_Detailed'!$A$4:$X$216,R$3,FALSE))</f>
        <v>42156</v>
      </c>
    </row>
    <row r="66" spans="1:18" x14ac:dyDescent="0.25">
      <c r="A66" t="s">
        <v>342</v>
      </c>
      <c r="B66" s="110">
        <v>68</v>
      </c>
      <c r="C66" s="64" t="s">
        <v>131</v>
      </c>
      <c r="D66" s="110">
        <v>70</v>
      </c>
      <c r="E66" s="112" t="s">
        <v>15</v>
      </c>
      <c r="F66" s="110" t="s">
        <v>39</v>
      </c>
      <c r="G66" s="111" t="s">
        <v>27</v>
      </c>
      <c r="H66" s="112" t="s">
        <v>17</v>
      </c>
      <c r="I66" s="110" t="s">
        <v>17</v>
      </c>
      <c r="J66" s="64" t="s">
        <v>17</v>
      </c>
      <c r="K66" s="110" t="s">
        <v>19</v>
      </c>
      <c r="L66" s="111" t="s">
        <v>19</v>
      </c>
      <c r="M66" s="112" t="s">
        <v>19</v>
      </c>
      <c r="N66" s="62" t="s">
        <v>20</v>
      </c>
      <c r="O66" s="62" t="s">
        <v>129</v>
      </c>
      <c r="P66" t="str">
        <f>VLOOKUP($B66,'Change Summary_Detailed'!$A$4:$X$216,P$3,FALSE)</f>
        <v>Restructure</v>
      </c>
      <c r="Q66" t="str">
        <f>VLOOKUP($B66,'Change Summary_Detailed'!$A$4:$X$216,Q$3,FALSE)</f>
        <v>Deleted</v>
      </c>
      <c r="R66" s="355">
        <f>IF(VLOOKUP($B66,'Change Summary_Detailed'!$A$4:$X$216,R$3,FALSE)=0,"N/A",VLOOKUP($B66,'Change Summary_Detailed'!$A$4:$X$216,R$3,FALSE))</f>
        <v>42156</v>
      </c>
    </row>
    <row r="67" spans="1:18" x14ac:dyDescent="0.25">
      <c r="A67" t="s">
        <v>342</v>
      </c>
      <c r="B67" s="110">
        <v>70</v>
      </c>
      <c r="C67" s="64" t="s">
        <v>132</v>
      </c>
      <c r="D67" s="110">
        <v>104</v>
      </c>
      <c r="E67" s="112" t="s">
        <v>15</v>
      </c>
      <c r="F67" s="110" t="s">
        <v>27</v>
      </c>
      <c r="G67" s="111" t="s">
        <v>33</v>
      </c>
      <c r="H67" s="112" t="s">
        <v>17</v>
      </c>
      <c r="I67" s="110" t="s">
        <v>17</v>
      </c>
      <c r="J67" s="64" t="s">
        <v>17</v>
      </c>
      <c r="K67" s="110" t="s">
        <v>18</v>
      </c>
      <c r="L67" s="111" t="s">
        <v>18</v>
      </c>
      <c r="M67" s="112" t="s">
        <v>133</v>
      </c>
      <c r="N67" s="62" t="s">
        <v>20</v>
      </c>
      <c r="O67" s="62" t="s">
        <v>24</v>
      </c>
      <c r="P67" t="str">
        <f>VLOOKUP($B67,'Change Summary_Detailed'!$A$4:$X$216,P$3,FALSE)</f>
        <v>Restructure</v>
      </c>
      <c r="Q67" t="str">
        <f>VLOOKUP($B67,'Change Summary_Detailed'!$A$4:$X$216,Q$3,FALSE)</f>
        <v>Revised</v>
      </c>
      <c r="R67" s="355">
        <f>IF(VLOOKUP($B67,'Change Summary_Detailed'!$A$4:$X$216,R$3,FALSE)=0,"N/A",VLOOKUP($B67,'Change Summary_Detailed'!$A$4:$X$216,R$3,FALSE))</f>
        <v>42248</v>
      </c>
    </row>
    <row r="68" spans="1:18" x14ac:dyDescent="0.25">
      <c r="A68" t="s">
        <v>342</v>
      </c>
      <c r="B68" s="110">
        <v>71</v>
      </c>
      <c r="C68" s="64" t="s">
        <v>134</v>
      </c>
      <c r="D68" s="110">
        <v>110</v>
      </c>
      <c r="E68" s="112" t="s">
        <v>135</v>
      </c>
      <c r="F68" s="110" t="s">
        <v>16</v>
      </c>
      <c r="G68" s="111" t="s">
        <v>16</v>
      </c>
      <c r="H68" s="112" t="s">
        <v>16</v>
      </c>
      <c r="I68" s="110" t="s">
        <v>17</v>
      </c>
      <c r="J68" s="64" t="s">
        <v>17</v>
      </c>
      <c r="K68" s="110" t="s">
        <v>18</v>
      </c>
      <c r="L68" s="111" t="s">
        <v>18</v>
      </c>
      <c r="M68" s="112" t="s">
        <v>18</v>
      </c>
      <c r="N68" s="62" t="s">
        <v>20</v>
      </c>
      <c r="O68" s="62" t="s">
        <v>56</v>
      </c>
      <c r="P68" t="str">
        <f>VLOOKUP($B68,'Change Summary_Detailed'!$A$4:$X$216,P$3,FALSE)</f>
        <v>Restructure</v>
      </c>
      <c r="Q68" t="str">
        <f>VLOOKUP($B68,'Change Summary_Detailed'!$A$4:$X$216,Q$3,FALSE)</f>
        <v>Revised</v>
      </c>
      <c r="R68" s="355">
        <f>IF(VLOOKUP($B68,'Change Summary_Detailed'!$A$4:$X$216,R$3,FALSE)=0,"N/A",VLOOKUP($B68,'Change Summary_Detailed'!$A$4:$X$216,R$3,FALSE))</f>
        <v>42156</v>
      </c>
    </row>
    <row r="69" spans="1:18" x14ac:dyDescent="0.25">
      <c r="A69" t="s">
        <v>342</v>
      </c>
      <c r="B69" s="110">
        <v>72</v>
      </c>
      <c r="C69" s="64" t="s">
        <v>136</v>
      </c>
      <c r="D69" s="110" t="s">
        <v>32</v>
      </c>
      <c r="E69" s="112" t="s">
        <v>32</v>
      </c>
      <c r="F69" s="110" t="s">
        <v>16</v>
      </c>
      <c r="G69" s="111" t="s">
        <v>16</v>
      </c>
      <c r="H69" s="112" t="s">
        <v>16</v>
      </c>
      <c r="I69" s="110" t="s">
        <v>17</v>
      </c>
      <c r="J69" s="64" t="s">
        <v>17</v>
      </c>
      <c r="K69" s="110" t="s">
        <v>32</v>
      </c>
      <c r="L69" s="111" t="s">
        <v>32</v>
      </c>
      <c r="M69" s="112" t="s">
        <v>32</v>
      </c>
      <c r="N69" s="62" t="s">
        <v>20</v>
      </c>
      <c r="O69" s="62" t="s">
        <v>34</v>
      </c>
      <c r="P69" t="str">
        <f>VLOOKUP($B69,'Change Summary_Detailed'!$A$4:$X$216,P$3,FALSE)</f>
        <v>Restructure</v>
      </c>
      <c r="Q69" t="str">
        <f>VLOOKUP($B69,'Change Summary_Detailed'!$A$4:$X$216,Q$3,FALSE)</f>
        <v>Deleted</v>
      </c>
      <c r="R69" s="355">
        <f>IF(VLOOKUP($B69,'Change Summary_Detailed'!$A$4:$X$216,R$3,FALSE)=0,"N/A",VLOOKUP($B69,'Change Summary_Detailed'!$A$4:$X$216,R$3,FALSE))</f>
        <v>42156</v>
      </c>
    </row>
    <row r="70" spans="1:18" x14ac:dyDescent="0.25">
      <c r="A70" t="s">
        <v>342</v>
      </c>
      <c r="B70" s="110">
        <v>73</v>
      </c>
      <c r="C70" s="64" t="s">
        <v>137</v>
      </c>
      <c r="D70" s="110">
        <v>25</v>
      </c>
      <c r="E70" s="112" t="s">
        <v>15</v>
      </c>
      <c r="F70" s="110" t="s">
        <v>16</v>
      </c>
      <c r="G70" s="111" t="s">
        <v>16</v>
      </c>
      <c r="H70" s="112" t="s">
        <v>16</v>
      </c>
      <c r="I70" s="110" t="s">
        <v>17</v>
      </c>
      <c r="J70" s="64" t="s">
        <v>17</v>
      </c>
      <c r="K70" s="110" t="s">
        <v>18</v>
      </c>
      <c r="L70" s="111" t="s">
        <v>18</v>
      </c>
      <c r="M70" s="112" t="s">
        <v>19</v>
      </c>
      <c r="N70" s="62" t="s">
        <v>20</v>
      </c>
      <c r="O70" s="62" t="s">
        <v>62</v>
      </c>
      <c r="P70" t="str">
        <f>VLOOKUP($B70,'Change Summary_Detailed'!$A$4:$X$216,P$3,FALSE)</f>
        <v>Restructure</v>
      </c>
      <c r="Q70" t="str">
        <f>VLOOKUP($B70,'Change Summary_Detailed'!$A$4:$X$216,Q$3,FALSE)</f>
        <v>Revised</v>
      </c>
      <c r="R70" s="355">
        <f>IF(VLOOKUP($B70,'Change Summary_Detailed'!$A$4:$X$216,R$3,FALSE)=0,"N/A",VLOOKUP($B70,'Change Summary_Detailed'!$A$4:$X$216,R$3,FALSE))</f>
        <v>42156</v>
      </c>
    </row>
    <row r="71" spans="1:18" x14ac:dyDescent="0.25">
      <c r="A71" t="s">
        <v>342</v>
      </c>
      <c r="B71" s="110" t="s">
        <v>138</v>
      </c>
      <c r="C71" s="64" t="s">
        <v>139</v>
      </c>
      <c r="D71" s="110" t="s">
        <v>8</v>
      </c>
      <c r="E71" s="112" t="s">
        <v>8</v>
      </c>
      <c r="F71" s="110" t="s">
        <v>16</v>
      </c>
      <c r="G71" s="111" t="s">
        <v>17</v>
      </c>
      <c r="H71" s="112" t="s">
        <v>17</v>
      </c>
      <c r="I71" s="110" t="s">
        <v>45</v>
      </c>
      <c r="J71" s="64" t="s">
        <v>45</v>
      </c>
      <c r="K71" s="110" t="s">
        <v>8</v>
      </c>
      <c r="L71" s="111" t="s">
        <v>8</v>
      </c>
      <c r="M71" s="112" t="s">
        <v>8</v>
      </c>
      <c r="N71" s="62" t="s">
        <v>20</v>
      </c>
      <c r="O71" s="62" t="s">
        <v>56</v>
      </c>
      <c r="P71">
        <f>VLOOKUP($B71,'Change Summary_Detailed'!$A$4:$X$216,P$3,FALSE)</f>
        <v>0</v>
      </c>
      <c r="Q71" t="str">
        <f>VLOOKUP($B71,'Change Summary_Detailed'!$A$4:$X$216,Q$3,FALSE)</f>
        <v>Unchanged</v>
      </c>
      <c r="R71" s="355" t="str">
        <f>IF(VLOOKUP($B71,'Change Summary_Detailed'!$A$4:$X$216,R$3,FALSE)=0,"N/A",VLOOKUP($B71,'Change Summary_Detailed'!$A$4:$X$216,R$3,FALSE))</f>
        <v>N/A</v>
      </c>
    </row>
    <row r="72" spans="1:18" x14ac:dyDescent="0.25">
      <c r="A72" t="s">
        <v>342</v>
      </c>
      <c r="B72" s="110">
        <v>75</v>
      </c>
      <c r="C72" s="64" t="s">
        <v>140</v>
      </c>
      <c r="D72" s="110">
        <v>56</v>
      </c>
      <c r="E72" s="112" t="s">
        <v>81</v>
      </c>
      <c r="F72" s="110" t="s">
        <v>33</v>
      </c>
      <c r="G72" s="111" t="s">
        <v>33</v>
      </c>
      <c r="H72" s="112" t="s">
        <v>27</v>
      </c>
      <c r="I72" s="110" t="s">
        <v>17</v>
      </c>
      <c r="J72" s="64" t="s">
        <v>17</v>
      </c>
      <c r="K72" s="110" t="s">
        <v>19</v>
      </c>
      <c r="L72" s="111" t="s">
        <v>18</v>
      </c>
      <c r="M72" s="112" t="s">
        <v>18</v>
      </c>
      <c r="N72" s="62" t="s">
        <v>20</v>
      </c>
      <c r="O72" s="62" t="s">
        <v>129</v>
      </c>
      <c r="P72">
        <f>VLOOKUP($B72,'Change Summary_Detailed'!$A$4:$X$216,P$3,FALSE)</f>
        <v>0</v>
      </c>
      <c r="Q72" t="str">
        <f>VLOOKUP($B72,'Change Summary_Detailed'!$A$4:$X$216,Q$3,FALSE)</f>
        <v>Revised</v>
      </c>
      <c r="R72" s="355">
        <f>IF(VLOOKUP($B72,'Change Summary_Detailed'!$A$4:$X$216,R$3,FALSE)=0,"N/A",VLOOKUP($B72,'Change Summary_Detailed'!$A$4:$X$216,R$3,FALSE))</f>
        <v>42156</v>
      </c>
    </row>
    <row r="73" spans="1:18" x14ac:dyDescent="0.25">
      <c r="A73" t="s">
        <v>342</v>
      </c>
      <c r="B73" s="110">
        <v>76</v>
      </c>
      <c r="C73" s="64" t="s">
        <v>141</v>
      </c>
      <c r="D73" s="110" t="s">
        <v>8</v>
      </c>
      <c r="E73" s="112" t="s">
        <v>8</v>
      </c>
      <c r="F73" s="110" t="s">
        <v>16</v>
      </c>
      <c r="G73" s="111" t="s">
        <v>17</v>
      </c>
      <c r="H73" s="112" t="s">
        <v>17</v>
      </c>
      <c r="I73" s="110" t="s">
        <v>45</v>
      </c>
      <c r="J73" s="64" t="s">
        <v>45</v>
      </c>
      <c r="K73" s="110" t="s">
        <v>8</v>
      </c>
      <c r="L73" s="111" t="s">
        <v>8</v>
      </c>
      <c r="M73" s="112" t="s">
        <v>8</v>
      </c>
      <c r="N73" s="62" t="s">
        <v>20</v>
      </c>
      <c r="O73" s="62" t="s">
        <v>34</v>
      </c>
      <c r="P73">
        <f>VLOOKUP($B73,'Change Summary_Detailed'!$A$4:$X$216,P$3,FALSE)</f>
        <v>0</v>
      </c>
      <c r="Q73" t="str">
        <f>VLOOKUP($B73,'Change Summary_Detailed'!$A$4:$X$216,Q$3,FALSE)</f>
        <v>Unchanged</v>
      </c>
      <c r="R73" s="355" t="str">
        <f>IF(VLOOKUP($B73,'Change Summary_Detailed'!$A$4:$X$216,R$3,FALSE)=0,"N/A",VLOOKUP($B73,'Change Summary_Detailed'!$A$4:$X$216,R$3,FALSE))</f>
        <v>N/A</v>
      </c>
    </row>
    <row r="74" spans="1:18" x14ac:dyDescent="0.25">
      <c r="A74" t="s">
        <v>341</v>
      </c>
      <c r="B74" s="110">
        <v>77</v>
      </c>
      <c r="C74" s="64" t="s">
        <v>142</v>
      </c>
      <c r="D74" s="110" t="s">
        <v>8</v>
      </c>
      <c r="E74" s="112" t="s">
        <v>8</v>
      </c>
      <c r="F74" s="110" t="s">
        <v>27</v>
      </c>
      <c r="G74" s="111" t="s">
        <v>17</v>
      </c>
      <c r="H74" s="112" t="s">
        <v>17</v>
      </c>
      <c r="I74" s="110" t="s">
        <v>52</v>
      </c>
      <c r="J74" s="64" t="s">
        <v>45</v>
      </c>
      <c r="K74" s="110" t="s">
        <v>8</v>
      </c>
      <c r="L74" s="111" t="s">
        <v>8</v>
      </c>
      <c r="M74" s="112" t="s">
        <v>8</v>
      </c>
      <c r="N74" s="62" t="s">
        <v>20</v>
      </c>
      <c r="O74" s="62" t="s">
        <v>34</v>
      </c>
      <c r="P74">
        <f>VLOOKUP($B74,'Change Summary_Detailed'!$A$4:$X$216,P$3,FALSE)</f>
        <v>0</v>
      </c>
      <c r="Q74" t="str">
        <f>VLOOKUP($B74,'Change Summary_Detailed'!$A$4:$X$216,Q$3,FALSE)</f>
        <v>Unchanged</v>
      </c>
      <c r="R74" s="355" t="str">
        <f>IF(VLOOKUP($B74,'Change Summary_Detailed'!$A$4:$X$216,R$3,FALSE)=0,"N/A",VLOOKUP($B74,'Change Summary_Detailed'!$A$4:$X$216,R$3,FALSE))</f>
        <v>N/A</v>
      </c>
    </row>
    <row r="75" spans="1:18" x14ac:dyDescent="0.25">
      <c r="A75" t="s">
        <v>342</v>
      </c>
      <c r="B75" s="110">
        <v>77</v>
      </c>
      <c r="C75" s="64" t="s">
        <v>142</v>
      </c>
      <c r="D75" s="110" t="s">
        <v>8</v>
      </c>
      <c r="E75" s="112" t="s">
        <v>8</v>
      </c>
      <c r="F75" s="110" t="s">
        <v>27</v>
      </c>
      <c r="G75" s="111" t="s">
        <v>17</v>
      </c>
      <c r="H75" s="112" t="s">
        <v>17</v>
      </c>
      <c r="I75" s="110" t="s">
        <v>52</v>
      </c>
      <c r="J75" s="64" t="s">
        <v>45</v>
      </c>
      <c r="K75" s="110" t="s">
        <v>8</v>
      </c>
      <c r="L75" s="111" t="s">
        <v>8</v>
      </c>
      <c r="M75" s="112" t="s">
        <v>8</v>
      </c>
      <c r="N75" s="62" t="s">
        <v>20</v>
      </c>
      <c r="O75" s="62" t="s">
        <v>34</v>
      </c>
      <c r="P75">
        <f>VLOOKUP($B75,'Change Summary_Detailed'!$A$4:$X$216,P$3,FALSE)</f>
        <v>0</v>
      </c>
      <c r="Q75" t="str">
        <f>VLOOKUP($B75,'Change Summary_Detailed'!$A$4:$X$216,Q$3,FALSE)</f>
        <v>Unchanged</v>
      </c>
      <c r="R75" s="355" t="str">
        <f>IF(VLOOKUP($B75,'Change Summary_Detailed'!$A$4:$X$216,R$3,FALSE)=0,"N/A",VLOOKUP($B75,'Change Summary_Detailed'!$A$4:$X$216,R$3,FALSE))</f>
        <v>N/A</v>
      </c>
    </row>
    <row r="76" spans="1:18" x14ac:dyDescent="0.25">
      <c r="A76" t="s">
        <v>342</v>
      </c>
      <c r="B76" s="110">
        <v>82</v>
      </c>
      <c r="C76" s="64" t="s">
        <v>143</v>
      </c>
      <c r="D76" s="110" t="s">
        <v>144</v>
      </c>
      <c r="E76" s="112" t="s">
        <v>144</v>
      </c>
      <c r="F76" s="110" t="s">
        <v>17</v>
      </c>
      <c r="G76" s="111" t="s">
        <v>17</v>
      </c>
      <c r="H76" s="112" t="s">
        <v>64</v>
      </c>
      <c r="I76" s="110" t="s">
        <v>17</v>
      </c>
      <c r="J76" s="64" t="s">
        <v>17</v>
      </c>
      <c r="K76" s="110" t="s">
        <v>32</v>
      </c>
      <c r="L76" s="111" t="s">
        <v>32</v>
      </c>
      <c r="M76" s="112" t="s">
        <v>32</v>
      </c>
      <c r="N76" s="62" t="s">
        <v>53</v>
      </c>
      <c r="O76" s="62" t="s">
        <v>54</v>
      </c>
      <c r="P76" t="str">
        <f>VLOOKUP($B76,'Change Summary_Detailed'!$A$4:$X$216,P$3,FALSE)</f>
        <v>Lowest performing</v>
      </c>
      <c r="Q76" t="str">
        <f>VLOOKUP($B76,'Change Summary_Detailed'!$A$4:$X$216,Q$3,FALSE)</f>
        <v>Deleted</v>
      </c>
      <c r="R76" s="355">
        <f>IF(VLOOKUP($B76,'Change Summary_Detailed'!$A$4:$X$216,R$3,FALSE)=0,"N/A",VLOOKUP($B76,'Change Summary_Detailed'!$A$4:$X$216,R$3,FALSE))</f>
        <v>41883</v>
      </c>
    </row>
    <row r="77" spans="1:18" x14ac:dyDescent="0.25">
      <c r="A77" t="s">
        <v>342</v>
      </c>
      <c r="B77" s="110">
        <v>83</v>
      </c>
      <c r="C77" s="64" t="s">
        <v>145</v>
      </c>
      <c r="D77" s="110" t="s">
        <v>144</v>
      </c>
      <c r="E77" s="112" t="s">
        <v>144</v>
      </c>
      <c r="F77" s="110" t="s">
        <v>17</v>
      </c>
      <c r="G77" s="111" t="s">
        <v>17</v>
      </c>
      <c r="H77" s="112" t="s">
        <v>39</v>
      </c>
      <c r="I77" s="110" t="s">
        <v>17</v>
      </c>
      <c r="J77" s="64" t="s">
        <v>17</v>
      </c>
      <c r="K77" s="110" t="s">
        <v>32</v>
      </c>
      <c r="L77" s="111" t="s">
        <v>32</v>
      </c>
      <c r="M77" s="112" t="s">
        <v>32</v>
      </c>
      <c r="N77" s="62" t="s">
        <v>53</v>
      </c>
      <c r="O77" s="62" t="s">
        <v>54</v>
      </c>
      <c r="P77" t="str">
        <f>VLOOKUP($B77,'Change Summary_Detailed'!$A$4:$X$216,P$3,FALSE)</f>
        <v>Lowest performing</v>
      </c>
      <c r="Q77" t="str">
        <f>VLOOKUP($B77,'Change Summary_Detailed'!$A$4:$X$216,Q$3,FALSE)</f>
        <v>Deleted</v>
      </c>
      <c r="R77" s="355">
        <f>IF(VLOOKUP($B77,'Change Summary_Detailed'!$A$4:$X$216,R$3,FALSE)=0,"N/A",VLOOKUP($B77,'Change Summary_Detailed'!$A$4:$X$216,R$3,FALSE))</f>
        <v>41883</v>
      </c>
    </row>
    <row r="78" spans="1:18" x14ac:dyDescent="0.25">
      <c r="A78" t="s">
        <v>342</v>
      </c>
      <c r="B78" s="110">
        <v>84</v>
      </c>
      <c r="C78" s="64" t="s">
        <v>146</v>
      </c>
      <c r="D78" s="110" t="s">
        <v>144</v>
      </c>
      <c r="E78" s="112" t="s">
        <v>144</v>
      </c>
      <c r="F78" s="110" t="s">
        <v>17</v>
      </c>
      <c r="G78" s="111" t="s">
        <v>17</v>
      </c>
      <c r="H78" s="112" t="s">
        <v>64</v>
      </c>
      <c r="I78" s="110" t="s">
        <v>17</v>
      </c>
      <c r="J78" s="64" t="s">
        <v>17</v>
      </c>
      <c r="K78" s="110" t="s">
        <v>32</v>
      </c>
      <c r="L78" s="111" t="s">
        <v>32</v>
      </c>
      <c r="M78" s="112" t="s">
        <v>32</v>
      </c>
      <c r="N78" s="62" t="s">
        <v>53</v>
      </c>
      <c r="O78" s="62" t="s">
        <v>54</v>
      </c>
      <c r="P78" t="str">
        <f>VLOOKUP($B78,'Change Summary_Detailed'!$A$4:$X$216,P$3,FALSE)</f>
        <v>Lowest performing</v>
      </c>
      <c r="Q78" t="str">
        <f>VLOOKUP($B78,'Change Summary_Detailed'!$A$4:$X$216,Q$3,FALSE)</f>
        <v>Deleted</v>
      </c>
      <c r="R78" s="355">
        <f>IF(VLOOKUP($B78,'Change Summary_Detailed'!$A$4:$X$216,R$3,FALSE)=0,"N/A",VLOOKUP($B78,'Change Summary_Detailed'!$A$4:$X$216,R$3,FALSE))</f>
        <v>41883</v>
      </c>
    </row>
    <row r="79" spans="1:18" x14ac:dyDescent="0.25">
      <c r="A79" t="s">
        <v>342</v>
      </c>
      <c r="B79" s="110">
        <v>99</v>
      </c>
      <c r="C79" s="64" t="s">
        <v>147</v>
      </c>
      <c r="D79" s="110" t="s">
        <v>8</v>
      </c>
      <c r="E79" s="112" t="s">
        <v>8</v>
      </c>
      <c r="F79" s="110" t="s">
        <v>39</v>
      </c>
      <c r="G79" s="111" t="s">
        <v>17</v>
      </c>
      <c r="H79" s="112" t="s">
        <v>17</v>
      </c>
      <c r="I79" s="110" t="s">
        <v>52</v>
      </c>
      <c r="J79" s="64" t="s">
        <v>45</v>
      </c>
      <c r="K79" s="110" t="s">
        <v>8</v>
      </c>
      <c r="L79" s="111" t="s">
        <v>8</v>
      </c>
      <c r="M79" s="112" t="s">
        <v>8</v>
      </c>
      <c r="N79" s="62" t="s">
        <v>53</v>
      </c>
      <c r="O79" s="62" t="s">
        <v>54</v>
      </c>
      <c r="P79" t="str">
        <f>VLOOKUP($B79,'Change Summary_Detailed'!$A$4:$X$216,P$3,FALSE)</f>
        <v>Lowest performing</v>
      </c>
      <c r="Q79" t="str">
        <f>VLOOKUP($B79,'Change Summary_Detailed'!$A$4:$X$216,Q$3,FALSE)</f>
        <v>Deleted</v>
      </c>
      <c r="R79" s="355">
        <f>IF(VLOOKUP($B79,'Change Summary_Detailed'!$A$4:$X$216,R$3,FALSE)=0,"N/A",VLOOKUP($B79,'Change Summary_Detailed'!$A$4:$X$216,R$3,FALSE))</f>
        <v>42248</v>
      </c>
    </row>
    <row r="80" spans="1:18" x14ac:dyDescent="0.25">
      <c r="A80" t="s">
        <v>342</v>
      </c>
      <c r="B80" s="110">
        <v>101</v>
      </c>
      <c r="C80" s="64" t="s">
        <v>148</v>
      </c>
      <c r="D80" s="110">
        <v>84</v>
      </c>
      <c r="E80" s="112" t="s">
        <v>15</v>
      </c>
      <c r="F80" s="110" t="s">
        <v>27</v>
      </c>
      <c r="G80" s="111" t="s">
        <v>16</v>
      </c>
      <c r="H80" s="112" t="s">
        <v>16</v>
      </c>
      <c r="I80" s="110" t="s">
        <v>17</v>
      </c>
      <c r="J80" s="64" t="s">
        <v>17</v>
      </c>
      <c r="K80" s="110" t="s">
        <v>18</v>
      </c>
      <c r="L80" s="111" t="s">
        <v>19</v>
      </c>
      <c r="M80" s="112" t="s">
        <v>18</v>
      </c>
      <c r="N80" s="62" t="s">
        <v>20</v>
      </c>
      <c r="O80" s="62" t="s">
        <v>62</v>
      </c>
      <c r="P80">
        <f>VLOOKUP($B80,'Change Summary_Detailed'!$A$4:$X$216,P$3,FALSE)</f>
        <v>0</v>
      </c>
      <c r="Q80" t="str">
        <f>VLOOKUP($B80,'Change Summary_Detailed'!$A$4:$X$216,Q$3,FALSE)</f>
        <v>Unchanged</v>
      </c>
      <c r="R80" s="355" t="str">
        <f>IF(VLOOKUP($B80,'Change Summary_Detailed'!$A$4:$X$216,R$3,FALSE)=0,"N/A",VLOOKUP($B80,'Change Summary_Detailed'!$A$4:$X$216,R$3,FALSE))</f>
        <v>N/A</v>
      </c>
    </row>
    <row r="81" spans="1:18" x14ac:dyDescent="0.25">
      <c r="A81" t="s">
        <v>370</v>
      </c>
      <c r="B81" s="110">
        <v>101</v>
      </c>
      <c r="C81" s="64" t="s">
        <v>148</v>
      </c>
      <c r="D81" s="110">
        <v>84</v>
      </c>
      <c r="E81" s="112" t="s">
        <v>15</v>
      </c>
      <c r="F81" s="110" t="s">
        <v>27</v>
      </c>
      <c r="G81" s="111" t="s">
        <v>16</v>
      </c>
      <c r="H81" s="112" t="s">
        <v>16</v>
      </c>
      <c r="I81" s="110" t="s">
        <v>17</v>
      </c>
      <c r="J81" s="64" t="s">
        <v>17</v>
      </c>
      <c r="K81" s="110" t="s">
        <v>18</v>
      </c>
      <c r="L81" s="111" t="s">
        <v>19</v>
      </c>
      <c r="M81" s="112" t="s">
        <v>18</v>
      </c>
      <c r="N81" s="62" t="s">
        <v>20</v>
      </c>
      <c r="O81" s="62" t="s">
        <v>62</v>
      </c>
      <c r="P81">
        <f>VLOOKUP($B81,'Change Summary_Detailed'!$A$4:$X$216,P$3,FALSE)</f>
        <v>0</v>
      </c>
      <c r="Q81" t="str">
        <f>VLOOKUP($B81,'Change Summary_Detailed'!$A$4:$X$216,Q$3,FALSE)</f>
        <v>Unchanged</v>
      </c>
      <c r="R81" s="355" t="str">
        <f>IF(VLOOKUP($B81,'Change Summary_Detailed'!$A$4:$X$216,R$3,FALSE)=0,"N/A",VLOOKUP($B81,'Change Summary_Detailed'!$A$4:$X$216,R$3,FALSE))</f>
        <v>N/A</v>
      </c>
    </row>
    <row r="82" spans="1:18" x14ac:dyDescent="0.25">
      <c r="A82" t="s">
        <v>357</v>
      </c>
      <c r="B82" s="110">
        <v>101</v>
      </c>
      <c r="C82" s="64" t="s">
        <v>148</v>
      </c>
      <c r="D82" s="110">
        <v>84</v>
      </c>
      <c r="E82" s="112" t="s">
        <v>15</v>
      </c>
      <c r="F82" s="110" t="s">
        <v>27</v>
      </c>
      <c r="G82" s="111" t="s">
        <v>16</v>
      </c>
      <c r="H82" s="112" t="s">
        <v>16</v>
      </c>
      <c r="I82" s="110" t="s">
        <v>17</v>
      </c>
      <c r="J82" s="64" t="s">
        <v>17</v>
      </c>
      <c r="K82" s="110" t="s">
        <v>18</v>
      </c>
      <c r="L82" s="111" t="s">
        <v>19</v>
      </c>
      <c r="M82" s="112" t="s">
        <v>18</v>
      </c>
      <c r="N82" s="62" t="s">
        <v>20</v>
      </c>
      <c r="O82" s="62" t="s">
        <v>62</v>
      </c>
      <c r="P82">
        <f>VLOOKUP($B82,'Change Summary_Detailed'!$A$4:$X$216,P$3,FALSE)</f>
        <v>0</v>
      </c>
      <c r="Q82" t="str">
        <f>VLOOKUP($B82,'Change Summary_Detailed'!$A$4:$X$216,Q$3,FALSE)</f>
        <v>Unchanged</v>
      </c>
      <c r="R82" s="355" t="str">
        <f>IF(VLOOKUP($B82,'Change Summary_Detailed'!$A$4:$X$216,R$3,FALSE)=0,"N/A",VLOOKUP($B82,'Change Summary_Detailed'!$A$4:$X$216,R$3,FALSE))</f>
        <v>N/A</v>
      </c>
    </row>
    <row r="83" spans="1:18" x14ac:dyDescent="0.25">
      <c r="A83" t="s">
        <v>342</v>
      </c>
      <c r="B83" s="110">
        <v>102</v>
      </c>
      <c r="C83" s="64" t="s">
        <v>149</v>
      </c>
      <c r="D83" s="110" t="s">
        <v>8</v>
      </c>
      <c r="E83" s="112" t="s">
        <v>8</v>
      </c>
      <c r="F83" s="110" t="s">
        <v>27</v>
      </c>
      <c r="G83" s="111" t="s">
        <v>17</v>
      </c>
      <c r="H83" s="112" t="s">
        <v>17</v>
      </c>
      <c r="I83" s="110" t="s">
        <v>45</v>
      </c>
      <c r="J83" s="64" t="s">
        <v>52</v>
      </c>
      <c r="K83" s="110" t="s">
        <v>8</v>
      </c>
      <c r="L83" s="111" t="s">
        <v>8</v>
      </c>
      <c r="M83" s="112" t="s">
        <v>8</v>
      </c>
      <c r="N83" s="62" t="s">
        <v>20</v>
      </c>
      <c r="O83" s="62" t="s">
        <v>24</v>
      </c>
      <c r="P83">
        <f>VLOOKUP($B83,'Change Summary_Detailed'!$A$4:$X$216,P$3,FALSE)</f>
        <v>0</v>
      </c>
      <c r="Q83" t="str">
        <f>VLOOKUP($B83,'Change Summary_Detailed'!$A$4:$X$216,Q$3,FALSE)</f>
        <v>Unchanged</v>
      </c>
      <c r="R83" s="355" t="str">
        <f>IF(VLOOKUP($B83,'Change Summary_Detailed'!$A$4:$X$216,R$3,FALSE)=0,"N/A",VLOOKUP($B83,'Change Summary_Detailed'!$A$4:$X$216,R$3,FALSE))</f>
        <v>N/A</v>
      </c>
    </row>
    <row r="84" spans="1:18" x14ac:dyDescent="0.25">
      <c r="A84" t="s">
        <v>370</v>
      </c>
      <c r="B84" s="110">
        <v>102</v>
      </c>
      <c r="C84" s="64" t="s">
        <v>149</v>
      </c>
      <c r="D84" s="110" t="s">
        <v>8</v>
      </c>
      <c r="E84" s="112" t="s">
        <v>8</v>
      </c>
      <c r="F84" s="110" t="s">
        <v>27</v>
      </c>
      <c r="G84" s="111" t="s">
        <v>17</v>
      </c>
      <c r="H84" s="112" t="s">
        <v>17</v>
      </c>
      <c r="I84" s="110" t="s">
        <v>45</v>
      </c>
      <c r="J84" s="64" t="s">
        <v>52</v>
      </c>
      <c r="K84" s="110" t="s">
        <v>8</v>
      </c>
      <c r="L84" s="111" t="s">
        <v>8</v>
      </c>
      <c r="M84" s="112" t="s">
        <v>8</v>
      </c>
      <c r="N84" s="62" t="s">
        <v>20</v>
      </c>
      <c r="O84" s="62" t="s">
        <v>24</v>
      </c>
      <c r="P84">
        <f>VLOOKUP($B84,'Change Summary_Detailed'!$A$4:$X$216,P$3,FALSE)</f>
        <v>0</v>
      </c>
      <c r="Q84" t="str">
        <f>VLOOKUP($B84,'Change Summary_Detailed'!$A$4:$X$216,Q$3,FALSE)</f>
        <v>Unchanged</v>
      </c>
      <c r="R84" s="355" t="str">
        <f>IF(VLOOKUP($B84,'Change Summary_Detailed'!$A$4:$X$216,R$3,FALSE)=0,"N/A",VLOOKUP($B84,'Change Summary_Detailed'!$A$4:$X$216,R$3,FALSE))</f>
        <v>N/A</v>
      </c>
    </row>
    <row r="85" spans="1:18" x14ac:dyDescent="0.25">
      <c r="A85" t="s">
        <v>357</v>
      </c>
      <c r="B85" s="110">
        <v>102</v>
      </c>
      <c r="C85" s="64" t="s">
        <v>149</v>
      </c>
      <c r="D85" s="110" t="s">
        <v>8</v>
      </c>
      <c r="E85" s="112" t="s">
        <v>8</v>
      </c>
      <c r="F85" s="110" t="s">
        <v>27</v>
      </c>
      <c r="G85" s="111" t="s">
        <v>17</v>
      </c>
      <c r="H85" s="112" t="s">
        <v>17</v>
      </c>
      <c r="I85" s="110" t="s">
        <v>45</v>
      </c>
      <c r="J85" s="64" t="s">
        <v>52</v>
      </c>
      <c r="K85" s="110" t="s">
        <v>8</v>
      </c>
      <c r="L85" s="111" t="s">
        <v>8</v>
      </c>
      <c r="M85" s="112" t="s">
        <v>8</v>
      </c>
      <c r="N85" s="62" t="s">
        <v>20</v>
      </c>
      <c r="O85" s="62" t="s">
        <v>24</v>
      </c>
      <c r="P85">
        <f>VLOOKUP($B85,'Change Summary_Detailed'!$A$4:$X$216,P$3,FALSE)</f>
        <v>0</v>
      </c>
      <c r="Q85" t="str">
        <f>VLOOKUP($B85,'Change Summary_Detailed'!$A$4:$X$216,Q$3,FALSE)</f>
        <v>Unchanged</v>
      </c>
      <c r="R85" s="355" t="str">
        <f>IF(VLOOKUP($B85,'Change Summary_Detailed'!$A$4:$X$216,R$3,FALSE)=0,"N/A",VLOOKUP($B85,'Change Summary_Detailed'!$A$4:$X$216,R$3,FALSE))</f>
        <v>N/A</v>
      </c>
    </row>
    <row r="86" spans="1:18" x14ac:dyDescent="0.25">
      <c r="A86" t="s">
        <v>377</v>
      </c>
      <c r="B86" s="110">
        <v>102</v>
      </c>
      <c r="C86" s="64" t="s">
        <v>149</v>
      </c>
      <c r="D86" s="110" t="s">
        <v>8</v>
      </c>
      <c r="E86" s="112" t="s">
        <v>8</v>
      </c>
      <c r="F86" s="110" t="s">
        <v>27</v>
      </c>
      <c r="G86" s="111" t="s">
        <v>17</v>
      </c>
      <c r="H86" s="112" t="s">
        <v>17</v>
      </c>
      <c r="I86" s="110" t="s">
        <v>45</v>
      </c>
      <c r="J86" s="64" t="s">
        <v>52</v>
      </c>
      <c r="K86" s="110" t="s">
        <v>8</v>
      </c>
      <c r="L86" s="111" t="s">
        <v>8</v>
      </c>
      <c r="M86" s="112" t="s">
        <v>8</v>
      </c>
      <c r="N86" s="62" t="s">
        <v>20</v>
      </c>
      <c r="O86" s="62" t="s">
        <v>24</v>
      </c>
      <c r="P86">
        <f>VLOOKUP($B86,'Change Summary_Detailed'!$A$4:$X$216,P$3,FALSE)</f>
        <v>0</v>
      </c>
      <c r="Q86" t="str">
        <f>VLOOKUP($B86,'Change Summary_Detailed'!$A$4:$X$216,Q$3,FALSE)</f>
        <v>Unchanged</v>
      </c>
      <c r="R86" s="355" t="str">
        <f>IF(VLOOKUP($B86,'Change Summary_Detailed'!$A$4:$X$216,R$3,FALSE)=0,"N/A",VLOOKUP($B86,'Change Summary_Detailed'!$A$4:$X$216,R$3,FALSE))</f>
        <v>N/A</v>
      </c>
    </row>
    <row r="87" spans="1:18" x14ac:dyDescent="0.25">
      <c r="A87" t="s">
        <v>370</v>
      </c>
      <c r="B87" s="110">
        <v>105</v>
      </c>
      <c r="C87" s="64" t="s">
        <v>150</v>
      </c>
      <c r="D87" s="110">
        <v>87</v>
      </c>
      <c r="E87" s="112" t="s">
        <v>81</v>
      </c>
      <c r="F87" s="110" t="s">
        <v>27</v>
      </c>
      <c r="G87" s="111" t="s">
        <v>16</v>
      </c>
      <c r="H87" s="112" t="s">
        <v>27</v>
      </c>
      <c r="I87" s="110" t="s">
        <v>17</v>
      </c>
      <c r="J87" s="64" t="s">
        <v>17</v>
      </c>
      <c r="K87" s="110" t="s">
        <v>19</v>
      </c>
      <c r="L87" s="111" t="s">
        <v>18</v>
      </c>
      <c r="M87" s="112" t="s">
        <v>18</v>
      </c>
      <c r="N87" s="62" t="s">
        <v>20</v>
      </c>
      <c r="O87" s="62" t="s">
        <v>21</v>
      </c>
      <c r="P87">
        <f>VLOOKUP($B87,'Change Summary_Detailed'!$A$4:$X$216,P$3,FALSE)</f>
        <v>0</v>
      </c>
      <c r="Q87" t="str">
        <f>VLOOKUP($B87,'Change Summary_Detailed'!$A$4:$X$216,Q$3,FALSE)</f>
        <v>Unchanged</v>
      </c>
      <c r="R87" s="355" t="str">
        <f>IF(VLOOKUP($B87,'Change Summary_Detailed'!$A$4:$X$216,R$3,FALSE)=0,"N/A",VLOOKUP($B87,'Change Summary_Detailed'!$A$4:$X$216,R$3,FALSE))</f>
        <v>N/A</v>
      </c>
    </row>
    <row r="88" spans="1:18" x14ac:dyDescent="0.25">
      <c r="A88" t="s">
        <v>342</v>
      </c>
      <c r="B88" s="110">
        <v>106</v>
      </c>
      <c r="C88" s="64" t="s">
        <v>151</v>
      </c>
      <c r="D88" s="110">
        <v>86</v>
      </c>
      <c r="E88" s="112" t="s">
        <v>15</v>
      </c>
      <c r="F88" s="110" t="s">
        <v>33</v>
      </c>
      <c r="G88" s="111" t="s">
        <v>33</v>
      </c>
      <c r="H88" s="112" t="s">
        <v>33</v>
      </c>
      <c r="I88" s="110" t="s">
        <v>17</v>
      </c>
      <c r="J88" s="64" t="s">
        <v>17</v>
      </c>
      <c r="K88" s="110" t="s">
        <v>18</v>
      </c>
      <c r="L88" s="111" t="s">
        <v>19</v>
      </c>
      <c r="M88" s="112" t="s">
        <v>18</v>
      </c>
      <c r="N88" s="62" t="s">
        <v>20</v>
      </c>
      <c r="O88" s="62" t="s">
        <v>97</v>
      </c>
      <c r="P88" t="str">
        <f>VLOOKUP($B88,'Change Summary_Detailed'!$A$4:$X$216,P$3,FALSE)</f>
        <v>Restructure</v>
      </c>
      <c r="Q88" t="str">
        <f>VLOOKUP($B88,'Change Summary_Detailed'!$A$4:$X$216,Q$3,FALSE)</f>
        <v>Revised</v>
      </c>
      <c r="R88" s="355">
        <f>IF(VLOOKUP($B88,'Change Summary_Detailed'!$A$4:$X$216,R$3,FALSE)=0,"N/A",VLOOKUP($B88,'Change Summary_Detailed'!$A$4:$X$216,R$3,FALSE))</f>
        <v>42036</v>
      </c>
    </row>
    <row r="89" spans="1:18" x14ac:dyDescent="0.25">
      <c r="A89" t="s">
        <v>357</v>
      </c>
      <c r="B89" s="110">
        <v>106</v>
      </c>
      <c r="C89" s="64" t="s">
        <v>151</v>
      </c>
      <c r="D89" s="110">
        <v>86</v>
      </c>
      <c r="E89" s="112" t="s">
        <v>15</v>
      </c>
      <c r="F89" s="110" t="s">
        <v>33</v>
      </c>
      <c r="G89" s="111" t="s">
        <v>33</v>
      </c>
      <c r="H89" s="112" t="s">
        <v>33</v>
      </c>
      <c r="I89" s="110" t="s">
        <v>17</v>
      </c>
      <c r="J89" s="64" t="s">
        <v>17</v>
      </c>
      <c r="K89" s="110" t="s">
        <v>18</v>
      </c>
      <c r="L89" s="111" t="s">
        <v>19</v>
      </c>
      <c r="M89" s="112" t="s">
        <v>18</v>
      </c>
      <c r="N89" s="62" t="s">
        <v>20</v>
      </c>
      <c r="O89" s="62" t="s">
        <v>97</v>
      </c>
      <c r="P89" t="str">
        <f>VLOOKUP($B89,'Change Summary_Detailed'!$A$4:$X$216,P$3,FALSE)</f>
        <v>Restructure</v>
      </c>
      <c r="Q89" t="str">
        <f>VLOOKUP($B89,'Change Summary_Detailed'!$A$4:$X$216,Q$3,FALSE)</f>
        <v>Revised</v>
      </c>
      <c r="R89" s="355">
        <f>IF(VLOOKUP($B89,'Change Summary_Detailed'!$A$4:$X$216,R$3,FALSE)=0,"N/A",VLOOKUP($B89,'Change Summary_Detailed'!$A$4:$X$216,R$3,FALSE))</f>
        <v>42036</v>
      </c>
    </row>
    <row r="90" spans="1:18" x14ac:dyDescent="0.25">
      <c r="A90" t="s">
        <v>370</v>
      </c>
      <c r="B90" s="110">
        <v>106</v>
      </c>
      <c r="C90" s="64" t="s">
        <v>151</v>
      </c>
      <c r="D90" s="110">
        <v>86</v>
      </c>
      <c r="E90" s="112" t="s">
        <v>15</v>
      </c>
      <c r="F90" s="110" t="s">
        <v>33</v>
      </c>
      <c r="G90" s="111" t="s">
        <v>33</v>
      </c>
      <c r="H90" s="112" t="s">
        <v>33</v>
      </c>
      <c r="I90" s="110" t="s">
        <v>17</v>
      </c>
      <c r="J90" s="64" t="s">
        <v>17</v>
      </c>
      <c r="K90" s="110" t="s">
        <v>18</v>
      </c>
      <c r="L90" s="111" t="s">
        <v>19</v>
      </c>
      <c r="M90" s="112" t="s">
        <v>18</v>
      </c>
      <c r="N90" s="62" t="s">
        <v>20</v>
      </c>
      <c r="O90" s="62" t="s">
        <v>97</v>
      </c>
      <c r="P90" t="str">
        <f>VLOOKUP($B90,'Change Summary_Detailed'!$A$4:$X$216,P$3,FALSE)</f>
        <v>Restructure</v>
      </c>
      <c r="Q90" t="str">
        <f>VLOOKUP($B90,'Change Summary_Detailed'!$A$4:$X$216,Q$3,FALSE)</f>
        <v>Revised</v>
      </c>
      <c r="R90" s="355">
        <f>IF(VLOOKUP($B90,'Change Summary_Detailed'!$A$4:$X$216,R$3,FALSE)=0,"N/A",VLOOKUP($B90,'Change Summary_Detailed'!$A$4:$X$216,R$3,FALSE))</f>
        <v>42036</v>
      </c>
    </row>
    <row r="91" spans="1:18" x14ac:dyDescent="0.25">
      <c r="A91" t="s">
        <v>342</v>
      </c>
      <c r="B91" s="110">
        <v>107</v>
      </c>
      <c r="C91" s="64" t="s">
        <v>152</v>
      </c>
      <c r="D91" s="110">
        <v>85</v>
      </c>
      <c r="E91" s="112" t="s">
        <v>81</v>
      </c>
      <c r="F91" s="110" t="s">
        <v>27</v>
      </c>
      <c r="G91" s="111" t="s">
        <v>33</v>
      </c>
      <c r="H91" s="112" t="s">
        <v>33</v>
      </c>
      <c r="I91" s="110" t="s">
        <v>17</v>
      </c>
      <c r="J91" s="64" t="s">
        <v>17</v>
      </c>
      <c r="K91" s="110" t="s">
        <v>18</v>
      </c>
      <c r="L91" s="111" t="s">
        <v>18</v>
      </c>
      <c r="M91" s="112" t="s">
        <v>18</v>
      </c>
      <c r="N91" s="62" t="s">
        <v>20</v>
      </c>
      <c r="O91" s="62" t="s">
        <v>24</v>
      </c>
      <c r="P91" t="str">
        <f>VLOOKUP($B91,'Change Summary_Detailed'!$A$4:$X$216,P$3,FALSE)</f>
        <v>Restructure</v>
      </c>
      <c r="Q91" t="str">
        <f>VLOOKUP($B91,'Change Summary_Detailed'!$A$4:$X$216,Q$3,FALSE)</f>
        <v>Revised</v>
      </c>
      <c r="R91" s="355">
        <f>IF(VLOOKUP($B91,'Change Summary_Detailed'!$A$4:$X$216,R$3,FALSE)=0,"N/A",VLOOKUP($B91,'Change Summary_Detailed'!$A$4:$X$216,R$3,FALSE))</f>
        <v>42036</v>
      </c>
    </row>
    <row r="92" spans="1:18" x14ac:dyDescent="0.25">
      <c r="A92" t="s">
        <v>370</v>
      </c>
      <c r="B92" s="110">
        <v>107</v>
      </c>
      <c r="C92" s="64" t="s">
        <v>152</v>
      </c>
      <c r="D92" s="110">
        <v>85</v>
      </c>
      <c r="E92" s="112" t="s">
        <v>81</v>
      </c>
      <c r="F92" s="110" t="s">
        <v>27</v>
      </c>
      <c r="G92" s="111" t="s">
        <v>33</v>
      </c>
      <c r="H92" s="112" t="s">
        <v>33</v>
      </c>
      <c r="I92" s="110" t="s">
        <v>17</v>
      </c>
      <c r="J92" s="64" t="s">
        <v>17</v>
      </c>
      <c r="K92" s="110" t="s">
        <v>18</v>
      </c>
      <c r="L92" s="111" t="s">
        <v>18</v>
      </c>
      <c r="M92" s="112" t="s">
        <v>18</v>
      </c>
      <c r="N92" s="62" t="s">
        <v>20</v>
      </c>
      <c r="O92" s="62" t="s">
        <v>24</v>
      </c>
      <c r="P92" t="str">
        <f>VLOOKUP($B92,'Change Summary_Detailed'!$A$4:$X$216,P$3,FALSE)</f>
        <v>Restructure</v>
      </c>
      <c r="Q92" t="str">
        <f>VLOOKUP($B92,'Change Summary_Detailed'!$A$4:$X$216,Q$3,FALSE)</f>
        <v>Revised</v>
      </c>
      <c r="R92" s="355">
        <f>IF(VLOOKUP($B92,'Change Summary_Detailed'!$A$4:$X$216,R$3,FALSE)=0,"N/A",VLOOKUP($B92,'Change Summary_Detailed'!$A$4:$X$216,R$3,FALSE))</f>
        <v>42036</v>
      </c>
    </row>
    <row r="93" spans="1:18" x14ac:dyDescent="0.25">
      <c r="A93" t="s">
        <v>357</v>
      </c>
      <c r="B93" s="110">
        <v>107</v>
      </c>
      <c r="C93" s="64" t="s">
        <v>152</v>
      </c>
      <c r="D93" s="110">
        <v>85</v>
      </c>
      <c r="E93" s="112" t="s">
        <v>81</v>
      </c>
      <c r="F93" s="110" t="s">
        <v>27</v>
      </c>
      <c r="G93" s="111" t="s">
        <v>33</v>
      </c>
      <c r="H93" s="112" t="s">
        <v>33</v>
      </c>
      <c r="I93" s="110" t="s">
        <v>17</v>
      </c>
      <c r="J93" s="64" t="s">
        <v>17</v>
      </c>
      <c r="K93" s="110" t="s">
        <v>18</v>
      </c>
      <c r="L93" s="111" t="s">
        <v>18</v>
      </c>
      <c r="M93" s="112" t="s">
        <v>18</v>
      </c>
      <c r="N93" s="62" t="s">
        <v>20</v>
      </c>
      <c r="O93" s="62" t="s">
        <v>24</v>
      </c>
      <c r="P93" t="str">
        <f>VLOOKUP($B93,'Change Summary_Detailed'!$A$4:$X$216,P$3,FALSE)</f>
        <v>Restructure</v>
      </c>
      <c r="Q93" t="str">
        <f>VLOOKUP($B93,'Change Summary_Detailed'!$A$4:$X$216,Q$3,FALSE)</f>
        <v>Revised</v>
      </c>
      <c r="R93" s="355">
        <f>IF(VLOOKUP($B93,'Change Summary_Detailed'!$A$4:$X$216,R$3,FALSE)=0,"N/A",VLOOKUP($B93,'Change Summary_Detailed'!$A$4:$X$216,R$3,FALSE))</f>
        <v>42036</v>
      </c>
    </row>
    <row r="94" spans="1:18" x14ac:dyDescent="0.25">
      <c r="A94" t="s">
        <v>377</v>
      </c>
      <c r="B94" s="110">
        <v>107</v>
      </c>
      <c r="C94" s="64" t="s">
        <v>152</v>
      </c>
      <c r="D94" s="110">
        <v>85</v>
      </c>
      <c r="E94" s="112" t="s">
        <v>81</v>
      </c>
      <c r="F94" s="110" t="s">
        <v>27</v>
      </c>
      <c r="G94" s="111" t="s">
        <v>33</v>
      </c>
      <c r="H94" s="112" t="s">
        <v>33</v>
      </c>
      <c r="I94" s="110" t="s">
        <v>17</v>
      </c>
      <c r="J94" s="64" t="s">
        <v>17</v>
      </c>
      <c r="K94" s="110" t="s">
        <v>18</v>
      </c>
      <c r="L94" s="111" t="s">
        <v>18</v>
      </c>
      <c r="M94" s="112" t="s">
        <v>18</v>
      </c>
      <c r="N94" s="62" t="s">
        <v>20</v>
      </c>
      <c r="O94" s="62" t="s">
        <v>24</v>
      </c>
      <c r="P94" t="str">
        <f>VLOOKUP($B94,'Change Summary_Detailed'!$A$4:$X$216,P$3,FALSE)</f>
        <v>Restructure</v>
      </c>
      <c r="Q94" t="str">
        <f>VLOOKUP($B94,'Change Summary_Detailed'!$A$4:$X$216,Q$3,FALSE)</f>
        <v>Revised</v>
      </c>
      <c r="R94" s="355">
        <f>IF(VLOOKUP($B94,'Change Summary_Detailed'!$A$4:$X$216,R$3,FALSE)=0,"N/A",VLOOKUP($B94,'Change Summary_Detailed'!$A$4:$X$216,R$3,FALSE))</f>
        <v>42036</v>
      </c>
    </row>
    <row r="95" spans="1:18" x14ac:dyDescent="0.25">
      <c r="A95" t="s">
        <v>370</v>
      </c>
      <c r="B95" s="110">
        <v>110</v>
      </c>
      <c r="C95" s="64" t="s">
        <v>153</v>
      </c>
      <c r="D95" s="110" t="s">
        <v>8</v>
      </c>
      <c r="E95" s="112" t="s">
        <v>8</v>
      </c>
      <c r="F95" s="110" t="s">
        <v>39</v>
      </c>
      <c r="G95" s="111" t="s">
        <v>17</v>
      </c>
      <c r="H95" s="112" t="s">
        <v>17</v>
      </c>
      <c r="I95" s="110" t="s">
        <v>52</v>
      </c>
      <c r="J95" s="64" t="s">
        <v>45</v>
      </c>
      <c r="K95" s="110" t="s">
        <v>8</v>
      </c>
      <c r="L95" s="111" t="s">
        <v>8</v>
      </c>
      <c r="M95" s="112" t="s">
        <v>8</v>
      </c>
      <c r="N95" s="62" t="s">
        <v>53</v>
      </c>
      <c r="O95" s="62" t="s">
        <v>54</v>
      </c>
      <c r="P95" t="str">
        <f>VLOOKUP($B95,'Change Summary_Detailed'!$A$4:$X$216,P$3,FALSE)</f>
        <v>This route will be discontinued when RapidRide F Line is launched June 2014.</v>
      </c>
      <c r="Q95" t="str">
        <f>VLOOKUP($B95,'Change Summary_Detailed'!$A$4:$X$216,Q$3,FALSE)</f>
        <v>Deleted</v>
      </c>
      <c r="R95" s="355" t="str">
        <f>IF(VLOOKUP($B95,'Change Summary_Detailed'!$A$4:$X$216,R$3,FALSE)=0,"N/A",VLOOKUP($B95,'Change Summary_Detailed'!$A$4:$X$216,R$3,FALSE))</f>
        <v>N/A</v>
      </c>
    </row>
    <row r="96" spans="1:18" x14ac:dyDescent="0.25">
      <c r="A96" t="s">
        <v>357</v>
      </c>
      <c r="B96" s="110">
        <v>111</v>
      </c>
      <c r="C96" s="64" t="s">
        <v>154</v>
      </c>
      <c r="D96" s="110" t="s">
        <v>8</v>
      </c>
      <c r="E96" s="112" t="s">
        <v>8</v>
      </c>
      <c r="F96" s="110" t="s">
        <v>33</v>
      </c>
      <c r="G96" s="111" t="s">
        <v>17</v>
      </c>
      <c r="H96" s="112" t="s">
        <v>17</v>
      </c>
      <c r="I96" s="110" t="s">
        <v>52</v>
      </c>
      <c r="J96" s="64" t="s">
        <v>52</v>
      </c>
      <c r="K96" s="110" t="s">
        <v>8</v>
      </c>
      <c r="L96" s="111" t="s">
        <v>8</v>
      </c>
      <c r="M96" s="112" t="s">
        <v>8</v>
      </c>
      <c r="N96" s="62" t="s">
        <v>20</v>
      </c>
      <c r="O96" s="62" t="s">
        <v>54</v>
      </c>
      <c r="P96" t="str">
        <f>VLOOKUP($B96,'Change Summary_Detailed'!$A$4:$X$216,P$3,FALSE)</f>
        <v>Low performing</v>
      </c>
      <c r="Q96" t="str">
        <f>VLOOKUP($B96,'Change Summary_Detailed'!$A$4:$X$216,Q$3,FALSE)</f>
        <v>Revised</v>
      </c>
      <c r="R96" s="355">
        <f>IF(VLOOKUP($B96,'Change Summary_Detailed'!$A$4:$X$216,R$3,FALSE)=0,"N/A",VLOOKUP($B96,'Change Summary_Detailed'!$A$4:$X$216,R$3,FALSE))</f>
        <v>42248</v>
      </c>
    </row>
    <row r="97" spans="1:18" x14ac:dyDescent="0.25">
      <c r="A97" t="s">
        <v>370</v>
      </c>
      <c r="B97" s="110">
        <v>111</v>
      </c>
      <c r="C97" s="64" t="s">
        <v>154</v>
      </c>
      <c r="D97" s="110" t="s">
        <v>8</v>
      </c>
      <c r="E97" s="112" t="s">
        <v>8</v>
      </c>
      <c r="F97" s="110" t="s">
        <v>33</v>
      </c>
      <c r="G97" s="111" t="s">
        <v>17</v>
      </c>
      <c r="H97" s="112" t="s">
        <v>17</v>
      </c>
      <c r="I97" s="110" t="s">
        <v>52</v>
      </c>
      <c r="J97" s="64" t="s">
        <v>52</v>
      </c>
      <c r="K97" s="110" t="s">
        <v>8</v>
      </c>
      <c r="L97" s="111" t="s">
        <v>8</v>
      </c>
      <c r="M97" s="112" t="s">
        <v>8</v>
      </c>
      <c r="N97" s="62" t="s">
        <v>20</v>
      </c>
      <c r="O97" s="62" t="s">
        <v>54</v>
      </c>
      <c r="P97" t="str">
        <f>VLOOKUP($B97,'Change Summary_Detailed'!$A$4:$X$216,P$3,FALSE)</f>
        <v>Low performing</v>
      </c>
      <c r="Q97" t="str">
        <f>VLOOKUP($B97,'Change Summary_Detailed'!$A$4:$X$216,Q$3,FALSE)</f>
        <v>Revised</v>
      </c>
      <c r="R97" s="355">
        <f>IF(VLOOKUP($B97,'Change Summary_Detailed'!$A$4:$X$216,R$3,FALSE)=0,"N/A",VLOOKUP($B97,'Change Summary_Detailed'!$A$4:$X$216,R$3,FALSE))</f>
        <v>42248</v>
      </c>
    </row>
    <row r="98" spans="1:18" x14ac:dyDescent="0.25">
      <c r="A98" t="s">
        <v>344</v>
      </c>
      <c r="B98" s="110">
        <v>111</v>
      </c>
      <c r="C98" s="64" t="s">
        <v>154</v>
      </c>
      <c r="D98" s="110" t="s">
        <v>8</v>
      </c>
      <c r="E98" s="112" t="s">
        <v>8</v>
      </c>
      <c r="F98" s="110" t="s">
        <v>33</v>
      </c>
      <c r="G98" s="111" t="s">
        <v>17</v>
      </c>
      <c r="H98" s="112" t="s">
        <v>17</v>
      </c>
      <c r="I98" s="110" t="s">
        <v>52</v>
      </c>
      <c r="J98" s="64" t="s">
        <v>52</v>
      </c>
      <c r="K98" s="110" t="s">
        <v>8</v>
      </c>
      <c r="L98" s="111" t="s">
        <v>8</v>
      </c>
      <c r="M98" s="112" t="s">
        <v>8</v>
      </c>
      <c r="N98" s="62" t="s">
        <v>20</v>
      </c>
      <c r="O98" s="62" t="s">
        <v>54</v>
      </c>
      <c r="P98" t="str">
        <f>VLOOKUP($B98,'Change Summary_Detailed'!$A$4:$X$216,P$3,FALSE)</f>
        <v>Low performing</v>
      </c>
      <c r="Q98" t="str">
        <f>VLOOKUP($B98,'Change Summary_Detailed'!$A$4:$X$216,Q$3,FALSE)</f>
        <v>Revised</v>
      </c>
      <c r="R98" s="355">
        <f>IF(VLOOKUP($B98,'Change Summary_Detailed'!$A$4:$X$216,R$3,FALSE)=0,"N/A",VLOOKUP($B98,'Change Summary_Detailed'!$A$4:$X$216,R$3,FALSE))</f>
        <v>42248</v>
      </c>
    </row>
    <row r="99" spans="1:18" x14ac:dyDescent="0.25">
      <c r="A99" t="s">
        <v>342</v>
      </c>
      <c r="B99" s="110">
        <v>111</v>
      </c>
      <c r="C99" s="64" t="s">
        <v>154</v>
      </c>
      <c r="D99" s="110" t="s">
        <v>8</v>
      </c>
      <c r="E99" s="112" t="s">
        <v>8</v>
      </c>
      <c r="F99" s="110" t="s">
        <v>33</v>
      </c>
      <c r="G99" s="111" t="s">
        <v>17</v>
      </c>
      <c r="H99" s="112" t="s">
        <v>17</v>
      </c>
      <c r="I99" s="110" t="s">
        <v>52</v>
      </c>
      <c r="J99" s="64" t="s">
        <v>52</v>
      </c>
      <c r="K99" s="110" t="s">
        <v>8</v>
      </c>
      <c r="L99" s="111" t="s">
        <v>8</v>
      </c>
      <c r="M99" s="112" t="s">
        <v>8</v>
      </c>
      <c r="N99" s="62" t="s">
        <v>20</v>
      </c>
      <c r="O99" s="62" t="s">
        <v>54</v>
      </c>
      <c r="P99" t="str">
        <f>VLOOKUP($B99,'Change Summary_Detailed'!$A$4:$X$216,P$3,FALSE)</f>
        <v>Low performing</v>
      </c>
      <c r="Q99" t="str">
        <f>VLOOKUP($B99,'Change Summary_Detailed'!$A$4:$X$216,Q$3,FALSE)</f>
        <v>Revised</v>
      </c>
      <c r="R99" s="355">
        <f>IF(VLOOKUP($B99,'Change Summary_Detailed'!$A$4:$X$216,R$3,FALSE)=0,"N/A",VLOOKUP($B99,'Change Summary_Detailed'!$A$4:$X$216,R$3,FALSE))</f>
        <v>42248</v>
      </c>
    </row>
    <row r="100" spans="1:18" x14ac:dyDescent="0.25">
      <c r="A100" t="s">
        <v>377</v>
      </c>
      <c r="B100" s="110">
        <v>111</v>
      </c>
      <c r="C100" s="64" t="s">
        <v>154</v>
      </c>
      <c r="D100" s="110" t="s">
        <v>8</v>
      </c>
      <c r="E100" s="112" t="s">
        <v>8</v>
      </c>
      <c r="F100" s="110" t="s">
        <v>33</v>
      </c>
      <c r="G100" s="111" t="s">
        <v>17</v>
      </c>
      <c r="H100" s="112" t="s">
        <v>17</v>
      </c>
      <c r="I100" s="110" t="s">
        <v>52</v>
      </c>
      <c r="J100" s="64" t="s">
        <v>52</v>
      </c>
      <c r="K100" s="110" t="s">
        <v>8</v>
      </c>
      <c r="L100" s="111" t="s">
        <v>8</v>
      </c>
      <c r="M100" s="112" t="s">
        <v>8</v>
      </c>
      <c r="N100" s="62" t="s">
        <v>20</v>
      </c>
      <c r="O100" s="62" t="s">
        <v>54</v>
      </c>
      <c r="P100" t="str">
        <f>VLOOKUP($B100,'Change Summary_Detailed'!$A$4:$X$216,P$3,FALSE)</f>
        <v>Low performing</v>
      </c>
      <c r="Q100" t="str">
        <f>VLOOKUP($B100,'Change Summary_Detailed'!$A$4:$X$216,Q$3,FALSE)</f>
        <v>Revised</v>
      </c>
      <c r="R100" s="355">
        <f>IF(VLOOKUP($B100,'Change Summary_Detailed'!$A$4:$X$216,R$3,FALSE)=0,"N/A",VLOOKUP($B100,'Change Summary_Detailed'!$A$4:$X$216,R$3,FALSE))</f>
        <v>42248</v>
      </c>
    </row>
    <row r="101" spans="1:18" x14ac:dyDescent="0.25">
      <c r="A101" t="s">
        <v>357</v>
      </c>
      <c r="B101" s="110">
        <v>113</v>
      </c>
      <c r="C101" s="64" t="s">
        <v>155</v>
      </c>
      <c r="D101" s="110" t="s">
        <v>8</v>
      </c>
      <c r="E101" s="112" t="s">
        <v>8</v>
      </c>
      <c r="F101" s="110" t="s">
        <v>33</v>
      </c>
      <c r="G101" s="111" t="s">
        <v>17</v>
      </c>
      <c r="H101" s="112" t="s">
        <v>17</v>
      </c>
      <c r="I101" s="110" t="s">
        <v>52</v>
      </c>
      <c r="J101" s="64" t="s">
        <v>52</v>
      </c>
      <c r="K101" s="110" t="s">
        <v>8</v>
      </c>
      <c r="L101" s="111" t="s">
        <v>8</v>
      </c>
      <c r="M101" s="112" t="s">
        <v>8</v>
      </c>
      <c r="N101" s="62" t="s">
        <v>20</v>
      </c>
      <c r="O101" s="62" t="s">
        <v>54</v>
      </c>
      <c r="P101">
        <f>VLOOKUP($B101,'Change Summary_Detailed'!$A$4:$X$216,P$3,FALSE)</f>
        <v>0</v>
      </c>
      <c r="Q101" t="str">
        <f>VLOOKUP($B101,'Change Summary_Detailed'!$A$4:$X$216,Q$3,FALSE)</f>
        <v>Unchanged</v>
      </c>
      <c r="R101" s="355" t="str">
        <f>IF(VLOOKUP($B101,'Change Summary_Detailed'!$A$4:$X$216,R$3,FALSE)=0,"N/A",VLOOKUP($B101,'Change Summary_Detailed'!$A$4:$X$216,R$3,FALSE))</f>
        <v>N/A</v>
      </c>
    </row>
    <row r="102" spans="1:18" x14ac:dyDescent="0.25">
      <c r="A102" t="s">
        <v>377</v>
      </c>
      <c r="B102" s="110">
        <v>113</v>
      </c>
      <c r="C102" s="64" t="s">
        <v>155</v>
      </c>
      <c r="D102" s="110" t="s">
        <v>8</v>
      </c>
      <c r="E102" s="112" t="s">
        <v>8</v>
      </c>
      <c r="F102" s="110" t="s">
        <v>33</v>
      </c>
      <c r="G102" s="111" t="s">
        <v>17</v>
      </c>
      <c r="H102" s="112" t="s">
        <v>17</v>
      </c>
      <c r="I102" s="110" t="s">
        <v>52</v>
      </c>
      <c r="J102" s="64" t="s">
        <v>52</v>
      </c>
      <c r="K102" s="110" t="s">
        <v>8</v>
      </c>
      <c r="L102" s="111" t="s">
        <v>8</v>
      </c>
      <c r="M102" s="112" t="s">
        <v>8</v>
      </c>
      <c r="N102" s="62" t="s">
        <v>20</v>
      </c>
      <c r="O102" s="62" t="s">
        <v>54</v>
      </c>
      <c r="P102">
        <f>VLOOKUP($B102,'Change Summary_Detailed'!$A$4:$X$216,P$3,FALSE)</f>
        <v>0</v>
      </c>
      <c r="Q102" t="str">
        <f>VLOOKUP($B102,'Change Summary_Detailed'!$A$4:$X$216,Q$3,FALSE)</f>
        <v>Unchanged</v>
      </c>
      <c r="R102" s="355" t="str">
        <f>IF(VLOOKUP($B102,'Change Summary_Detailed'!$A$4:$X$216,R$3,FALSE)=0,"N/A",VLOOKUP($B102,'Change Summary_Detailed'!$A$4:$X$216,R$3,FALSE))</f>
        <v>N/A</v>
      </c>
    </row>
    <row r="103" spans="1:18" x14ac:dyDescent="0.25">
      <c r="A103" t="s">
        <v>342</v>
      </c>
      <c r="B103" s="110">
        <v>113</v>
      </c>
      <c r="C103" s="64" t="s">
        <v>155</v>
      </c>
      <c r="D103" s="110" t="s">
        <v>8</v>
      </c>
      <c r="E103" s="112" t="s">
        <v>8</v>
      </c>
      <c r="F103" s="110" t="s">
        <v>33</v>
      </c>
      <c r="G103" s="111" t="s">
        <v>17</v>
      </c>
      <c r="H103" s="112" t="s">
        <v>17</v>
      </c>
      <c r="I103" s="110" t="s">
        <v>52</v>
      </c>
      <c r="J103" s="64" t="s">
        <v>52</v>
      </c>
      <c r="K103" s="110" t="s">
        <v>8</v>
      </c>
      <c r="L103" s="111" t="s">
        <v>8</v>
      </c>
      <c r="M103" s="112" t="s">
        <v>8</v>
      </c>
      <c r="N103" s="62" t="s">
        <v>20</v>
      </c>
      <c r="O103" s="62" t="s">
        <v>54</v>
      </c>
      <c r="P103">
        <f>VLOOKUP($B103,'Change Summary_Detailed'!$A$4:$X$216,P$3,FALSE)</f>
        <v>0</v>
      </c>
      <c r="Q103" t="str">
        <f>VLOOKUP($B103,'Change Summary_Detailed'!$A$4:$X$216,Q$3,FALSE)</f>
        <v>Unchanged</v>
      </c>
      <c r="R103" s="355" t="str">
        <f>IF(VLOOKUP($B103,'Change Summary_Detailed'!$A$4:$X$216,R$3,FALSE)=0,"N/A",VLOOKUP($B103,'Change Summary_Detailed'!$A$4:$X$216,R$3,FALSE))</f>
        <v>N/A</v>
      </c>
    </row>
    <row r="104" spans="1:18" x14ac:dyDescent="0.25">
      <c r="A104" t="s">
        <v>344</v>
      </c>
      <c r="B104" s="110">
        <v>114</v>
      </c>
      <c r="C104" s="64" t="s">
        <v>156</v>
      </c>
      <c r="D104" s="110" t="s">
        <v>8</v>
      </c>
      <c r="E104" s="112" t="s">
        <v>8</v>
      </c>
      <c r="F104" s="110" t="s">
        <v>39</v>
      </c>
      <c r="G104" s="111" t="s">
        <v>17</v>
      </c>
      <c r="H104" s="112" t="s">
        <v>17</v>
      </c>
      <c r="I104" s="110" t="s">
        <v>52</v>
      </c>
      <c r="J104" s="64" t="s">
        <v>52</v>
      </c>
      <c r="K104" s="110" t="s">
        <v>8</v>
      </c>
      <c r="L104" s="111" t="s">
        <v>8</v>
      </c>
      <c r="M104" s="112" t="s">
        <v>8</v>
      </c>
      <c r="N104" s="62" t="s">
        <v>20</v>
      </c>
      <c r="O104" s="62" t="s">
        <v>78</v>
      </c>
      <c r="P104" t="str">
        <f>VLOOKUP($B104,'Change Summary_Detailed'!$A$4:$X$216,P$3,FALSE)</f>
        <v>Low performing</v>
      </c>
      <c r="Q104" t="str">
        <f>VLOOKUP($B104,'Change Summary_Detailed'!$A$4:$X$216,Q$3,FALSE)</f>
        <v>Revised</v>
      </c>
      <c r="R104" s="355">
        <f>IF(VLOOKUP($B104,'Change Summary_Detailed'!$A$4:$X$216,R$3,FALSE)=0,"N/A",VLOOKUP($B104,'Change Summary_Detailed'!$A$4:$X$216,R$3,FALSE))</f>
        <v>42248</v>
      </c>
    </row>
    <row r="105" spans="1:18" x14ac:dyDescent="0.25">
      <c r="A105" t="s">
        <v>366</v>
      </c>
      <c r="B105" s="110">
        <v>114</v>
      </c>
      <c r="C105" s="64" t="s">
        <v>156</v>
      </c>
      <c r="D105" s="110" t="s">
        <v>8</v>
      </c>
      <c r="E105" s="112" t="s">
        <v>8</v>
      </c>
      <c r="F105" s="110" t="s">
        <v>39</v>
      </c>
      <c r="G105" s="111" t="s">
        <v>17</v>
      </c>
      <c r="H105" s="112" t="s">
        <v>17</v>
      </c>
      <c r="I105" s="110" t="s">
        <v>52</v>
      </c>
      <c r="J105" s="64" t="s">
        <v>52</v>
      </c>
      <c r="K105" s="110" t="s">
        <v>8</v>
      </c>
      <c r="L105" s="111" t="s">
        <v>8</v>
      </c>
      <c r="M105" s="112" t="s">
        <v>8</v>
      </c>
      <c r="N105" s="62" t="s">
        <v>20</v>
      </c>
      <c r="O105" s="62" t="s">
        <v>78</v>
      </c>
      <c r="P105" t="str">
        <f>VLOOKUP($B105,'Change Summary_Detailed'!$A$4:$X$216,P$3,FALSE)</f>
        <v>Low performing</v>
      </c>
      <c r="Q105" t="str">
        <f>VLOOKUP($B105,'Change Summary_Detailed'!$A$4:$X$216,Q$3,FALSE)</f>
        <v>Revised</v>
      </c>
      <c r="R105" s="355">
        <f>IF(VLOOKUP($B105,'Change Summary_Detailed'!$A$4:$X$216,R$3,FALSE)=0,"N/A",VLOOKUP($B105,'Change Summary_Detailed'!$A$4:$X$216,R$3,FALSE))</f>
        <v>42248</v>
      </c>
    </row>
    <row r="106" spans="1:18" x14ac:dyDescent="0.25">
      <c r="A106" t="s">
        <v>370</v>
      </c>
      <c r="B106" s="110">
        <v>114</v>
      </c>
      <c r="C106" s="64" t="s">
        <v>156</v>
      </c>
      <c r="D106" s="110" t="s">
        <v>8</v>
      </c>
      <c r="E106" s="112" t="s">
        <v>8</v>
      </c>
      <c r="F106" s="110" t="s">
        <v>39</v>
      </c>
      <c r="G106" s="111" t="s">
        <v>17</v>
      </c>
      <c r="H106" s="112" t="s">
        <v>17</v>
      </c>
      <c r="I106" s="110" t="s">
        <v>52</v>
      </c>
      <c r="J106" s="64" t="s">
        <v>52</v>
      </c>
      <c r="K106" s="110" t="s">
        <v>8</v>
      </c>
      <c r="L106" s="111" t="s">
        <v>8</v>
      </c>
      <c r="M106" s="112" t="s">
        <v>8</v>
      </c>
      <c r="N106" s="62" t="s">
        <v>20</v>
      </c>
      <c r="O106" s="62" t="s">
        <v>78</v>
      </c>
      <c r="P106" t="str">
        <f>VLOOKUP($B106,'Change Summary_Detailed'!$A$4:$X$216,P$3,FALSE)</f>
        <v>Low performing</v>
      </c>
      <c r="Q106" t="str">
        <f>VLOOKUP($B106,'Change Summary_Detailed'!$A$4:$X$216,Q$3,FALSE)</f>
        <v>Revised</v>
      </c>
      <c r="R106" s="355">
        <f>IF(VLOOKUP($B106,'Change Summary_Detailed'!$A$4:$X$216,R$3,FALSE)=0,"N/A",VLOOKUP($B106,'Change Summary_Detailed'!$A$4:$X$216,R$3,FALSE))</f>
        <v>42248</v>
      </c>
    </row>
    <row r="107" spans="1:18" x14ac:dyDescent="0.25">
      <c r="A107" t="s">
        <v>342</v>
      </c>
      <c r="B107" s="110">
        <v>114</v>
      </c>
      <c r="C107" s="64" t="s">
        <v>156</v>
      </c>
      <c r="D107" s="110" t="s">
        <v>8</v>
      </c>
      <c r="E107" s="112" t="s">
        <v>8</v>
      </c>
      <c r="F107" s="110" t="s">
        <v>39</v>
      </c>
      <c r="G107" s="111" t="s">
        <v>17</v>
      </c>
      <c r="H107" s="112" t="s">
        <v>17</v>
      </c>
      <c r="I107" s="110" t="s">
        <v>52</v>
      </c>
      <c r="J107" s="64" t="s">
        <v>52</v>
      </c>
      <c r="K107" s="110" t="s">
        <v>8</v>
      </c>
      <c r="L107" s="111" t="s">
        <v>8</v>
      </c>
      <c r="M107" s="112" t="s">
        <v>8</v>
      </c>
      <c r="N107" s="62" t="s">
        <v>20</v>
      </c>
      <c r="O107" s="62" t="s">
        <v>78</v>
      </c>
      <c r="P107" t="str">
        <f>VLOOKUP($B107,'Change Summary_Detailed'!$A$4:$X$216,P$3,FALSE)</f>
        <v>Low performing</v>
      </c>
      <c r="Q107" t="str">
        <f>VLOOKUP($B107,'Change Summary_Detailed'!$A$4:$X$216,Q$3,FALSE)</f>
        <v>Revised</v>
      </c>
      <c r="R107" s="355">
        <f>IF(VLOOKUP($B107,'Change Summary_Detailed'!$A$4:$X$216,R$3,FALSE)=0,"N/A",VLOOKUP($B107,'Change Summary_Detailed'!$A$4:$X$216,R$3,FALSE))</f>
        <v>42248</v>
      </c>
    </row>
    <row r="108" spans="1:18" x14ac:dyDescent="0.25">
      <c r="A108" t="s">
        <v>342</v>
      </c>
      <c r="B108" s="110" t="s">
        <v>157</v>
      </c>
      <c r="C108" s="64" t="s">
        <v>158</v>
      </c>
      <c r="D108" s="110" t="s">
        <v>8</v>
      </c>
      <c r="E108" s="112" t="s">
        <v>8</v>
      </c>
      <c r="F108" s="110" t="s">
        <v>64</v>
      </c>
      <c r="G108" s="111" t="s">
        <v>17</v>
      </c>
      <c r="H108" s="112" t="s">
        <v>17</v>
      </c>
      <c r="I108" s="110" t="s">
        <v>52</v>
      </c>
      <c r="J108" s="64" t="s">
        <v>45</v>
      </c>
      <c r="K108" s="110" t="s">
        <v>8</v>
      </c>
      <c r="L108" s="111" t="s">
        <v>8</v>
      </c>
      <c r="M108" s="112" t="s">
        <v>8</v>
      </c>
      <c r="N108" s="62" t="s">
        <v>53</v>
      </c>
      <c r="O108" s="62" t="s">
        <v>54</v>
      </c>
      <c r="P108" t="str">
        <f>VLOOKUP($B108,'Change Summary_Detailed'!$A$4:$X$216,P$3,FALSE)</f>
        <v>Restructure</v>
      </c>
      <c r="Q108" t="str">
        <f>VLOOKUP($B108,'Change Summary_Detailed'!$A$4:$X$216,Q$3,FALSE)</f>
        <v>Revised</v>
      </c>
      <c r="R108" s="355">
        <f>IF(VLOOKUP($B108,'Change Summary_Detailed'!$A$4:$X$216,R$3,FALSE)=0,"N/A",VLOOKUP($B108,'Change Summary_Detailed'!$A$4:$X$216,R$3,FALSE))</f>
        <v>42248</v>
      </c>
    </row>
    <row r="109" spans="1:18" x14ac:dyDescent="0.25">
      <c r="A109" t="s">
        <v>357</v>
      </c>
      <c r="B109" s="110">
        <v>118</v>
      </c>
      <c r="C109" s="64" t="s">
        <v>159</v>
      </c>
      <c r="D109" s="110">
        <v>91</v>
      </c>
      <c r="E109" s="112" t="s">
        <v>160</v>
      </c>
      <c r="F109" s="110" t="s">
        <v>33</v>
      </c>
      <c r="G109" s="111" t="s">
        <v>39</v>
      </c>
      <c r="H109" s="112" t="s">
        <v>33</v>
      </c>
      <c r="I109" s="110" t="s">
        <v>17</v>
      </c>
      <c r="J109" s="64" t="s">
        <v>17</v>
      </c>
      <c r="K109" s="110" t="s">
        <v>18</v>
      </c>
      <c r="L109" s="111" t="s">
        <v>18</v>
      </c>
      <c r="M109" s="112" t="s">
        <v>18</v>
      </c>
      <c r="N109" s="62" t="s">
        <v>41</v>
      </c>
      <c r="O109" s="62" t="s">
        <v>54</v>
      </c>
      <c r="P109" t="str">
        <f>VLOOKUP($B109,'Change Summary_Detailed'!$A$4:$X$216,P$3,FALSE)</f>
        <v>Lowest performing</v>
      </c>
      <c r="Q109" t="str">
        <f>VLOOKUP($B109,'Change Summary_Detailed'!$A$4:$X$216,Q$3,FALSE)</f>
        <v>Revised</v>
      </c>
      <c r="R109" s="355">
        <f>IF(VLOOKUP($B109,'Change Summary_Detailed'!$A$4:$X$216,R$3,FALSE)=0,"N/A",VLOOKUP($B109,'Change Summary_Detailed'!$A$4:$X$216,R$3,FALSE))</f>
        <v>42248</v>
      </c>
    </row>
    <row r="110" spans="1:18" x14ac:dyDescent="0.25">
      <c r="A110" t="s">
        <v>342</v>
      </c>
      <c r="B110" s="65" t="s">
        <v>161</v>
      </c>
      <c r="C110" s="64" t="s">
        <v>162</v>
      </c>
      <c r="D110" s="110" t="s">
        <v>8</v>
      </c>
      <c r="E110" s="112" t="s">
        <v>8</v>
      </c>
      <c r="F110" s="110" t="s">
        <v>64</v>
      </c>
      <c r="G110" s="111" t="s">
        <v>17</v>
      </c>
      <c r="H110" s="112" t="s">
        <v>17</v>
      </c>
      <c r="I110" s="110" t="s">
        <v>52</v>
      </c>
      <c r="J110" s="64" t="s">
        <v>52</v>
      </c>
      <c r="K110" s="110" t="s">
        <v>8</v>
      </c>
      <c r="L110" s="111" t="s">
        <v>8</v>
      </c>
      <c r="M110" s="112" t="s">
        <v>8</v>
      </c>
      <c r="N110" s="62" t="s">
        <v>20</v>
      </c>
      <c r="O110" s="62" t="s">
        <v>54</v>
      </c>
      <c r="P110" t="str">
        <f>VLOOKUP($B110,'Change Summary_Detailed'!$A$4:$X$216,P$3,FALSE)</f>
        <v>Restructure</v>
      </c>
      <c r="Q110" t="str">
        <f>VLOOKUP($B110,'Change Summary_Detailed'!$A$4:$X$216,Q$3,FALSE)</f>
        <v>Revised</v>
      </c>
      <c r="R110" s="355">
        <f>IF(VLOOKUP($B110,'Change Summary_Detailed'!$A$4:$X$216,R$3,FALSE)=0,"N/A",VLOOKUP($B110,'Change Summary_Detailed'!$A$4:$X$216,R$3,FALSE))</f>
        <v>42248</v>
      </c>
    </row>
    <row r="111" spans="1:18" x14ac:dyDescent="0.25">
      <c r="A111" t="s">
        <v>357</v>
      </c>
      <c r="B111" s="65" t="s">
        <v>161</v>
      </c>
      <c r="C111" s="64" t="s">
        <v>162</v>
      </c>
      <c r="D111" s="110" t="s">
        <v>8</v>
      </c>
      <c r="E111" s="112" t="s">
        <v>8</v>
      </c>
      <c r="F111" s="110" t="s">
        <v>64</v>
      </c>
      <c r="G111" s="111" t="s">
        <v>17</v>
      </c>
      <c r="H111" s="112" t="s">
        <v>17</v>
      </c>
      <c r="I111" s="110" t="s">
        <v>52</v>
      </c>
      <c r="J111" s="64" t="s">
        <v>52</v>
      </c>
      <c r="K111" s="110" t="s">
        <v>8</v>
      </c>
      <c r="L111" s="111" t="s">
        <v>8</v>
      </c>
      <c r="M111" s="112" t="s">
        <v>8</v>
      </c>
      <c r="N111" s="62" t="s">
        <v>20</v>
      </c>
      <c r="O111" s="62" t="s">
        <v>54</v>
      </c>
      <c r="P111" t="str">
        <f>VLOOKUP($B111,'Change Summary_Detailed'!$A$4:$X$216,P$3,FALSE)</f>
        <v>Restructure</v>
      </c>
      <c r="Q111" t="str">
        <f>VLOOKUP($B111,'Change Summary_Detailed'!$A$4:$X$216,Q$3,FALSE)</f>
        <v>Revised</v>
      </c>
      <c r="R111" s="355">
        <f>IF(VLOOKUP($B111,'Change Summary_Detailed'!$A$4:$X$216,R$3,FALSE)=0,"N/A",VLOOKUP($B111,'Change Summary_Detailed'!$A$4:$X$216,R$3,FALSE))</f>
        <v>42248</v>
      </c>
    </row>
    <row r="112" spans="1:18" x14ac:dyDescent="0.25">
      <c r="A112" t="s">
        <v>357</v>
      </c>
      <c r="B112" s="110">
        <v>119</v>
      </c>
      <c r="C112" s="64" t="s">
        <v>163</v>
      </c>
      <c r="D112" s="110" t="s">
        <v>32</v>
      </c>
      <c r="E112" s="112" t="s">
        <v>32</v>
      </c>
      <c r="F112" s="110" t="s">
        <v>39</v>
      </c>
      <c r="G112" s="111" t="s">
        <v>64</v>
      </c>
      <c r="H112" s="112" t="s">
        <v>17</v>
      </c>
      <c r="I112" s="110" t="s">
        <v>17</v>
      </c>
      <c r="J112" s="64" t="s">
        <v>17</v>
      </c>
      <c r="K112" s="110" t="s">
        <v>32</v>
      </c>
      <c r="L112" s="111" t="s">
        <v>32</v>
      </c>
      <c r="M112" s="112" t="s">
        <v>32</v>
      </c>
      <c r="N112" s="62" t="s">
        <v>53</v>
      </c>
      <c r="O112" s="62" t="s">
        <v>54</v>
      </c>
      <c r="P112" t="str">
        <f>VLOOKUP($B112,'Change Summary_Detailed'!$A$4:$X$216,P$3,FALSE)</f>
        <v>Lowest performing</v>
      </c>
      <c r="Q112" t="str">
        <f>VLOOKUP($B112,'Change Summary_Detailed'!$A$4:$X$216,Q$3,FALSE)</f>
        <v>Revised</v>
      </c>
      <c r="R112" s="355">
        <f>IF(VLOOKUP($B112,'Change Summary_Detailed'!$A$4:$X$216,R$3,FALSE)=0,"N/A",VLOOKUP($B112,'Change Summary_Detailed'!$A$4:$X$216,R$3,FALSE))</f>
        <v>42248</v>
      </c>
    </row>
    <row r="113" spans="1:18" x14ac:dyDescent="0.25">
      <c r="A113" t="s">
        <v>342</v>
      </c>
      <c r="B113" s="110" t="s">
        <v>164</v>
      </c>
      <c r="C113" s="64" t="s">
        <v>165</v>
      </c>
      <c r="D113" s="110" t="s">
        <v>8</v>
      </c>
      <c r="E113" s="112" t="s">
        <v>8</v>
      </c>
      <c r="F113" s="110" t="s">
        <v>64</v>
      </c>
      <c r="G113" s="111" t="s">
        <v>17</v>
      </c>
      <c r="H113" s="112" t="s">
        <v>17</v>
      </c>
      <c r="I113" s="110" t="s">
        <v>52</v>
      </c>
      <c r="J113" s="64" t="s">
        <v>52</v>
      </c>
      <c r="K113" s="110" t="s">
        <v>8</v>
      </c>
      <c r="L113" s="111" t="s">
        <v>8</v>
      </c>
      <c r="M113" s="112" t="s">
        <v>8</v>
      </c>
      <c r="N113" s="62" t="s">
        <v>20</v>
      </c>
      <c r="O113" s="62" t="s">
        <v>78</v>
      </c>
      <c r="P113">
        <f>VLOOKUP($B113,'Change Summary_Detailed'!$A$4:$X$216,P$3,FALSE)</f>
        <v>0</v>
      </c>
      <c r="Q113" t="str">
        <f>VLOOKUP($B113,'Change Summary_Detailed'!$A$4:$X$216,Q$3,FALSE)</f>
        <v>Unchanged</v>
      </c>
      <c r="R113" s="355" t="str">
        <f>IF(VLOOKUP($B113,'Change Summary_Detailed'!$A$4:$X$216,R$3,FALSE)=0,"N/A",VLOOKUP($B113,'Change Summary_Detailed'!$A$4:$X$216,R$3,FALSE))</f>
        <v>N/A</v>
      </c>
    </row>
    <row r="114" spans="1:18" x14ac:dyDescent="0.25">
      <c r="A114" t="s">
        <v>357</v>
      </c>
      <c r="B114" s="110" t="s">
        <v>164</v>
      </c>
      <c r="C114" s="64" t="s">
        <v>165</v>
      </c>
      <c r="D114" s="110" t="s">
        <v>8</v>
      </c>
      <c r="E114" s="112" t="s">
        <v>8</v>
      </c>
      <c r="F114" s="110" t="s">
        <v>64</v>
      </c>
      <c r="G114" s="111" t="s">
        <v>17</v>
      </c>
      <c r="H114" s="112" t="s">
        <v>17</v>
      </c>
      <c r="I114" s="110" t="s">
        <v>52</v>
      </c>
      <c r="J114" s="64" t="s">
        <v>52</v>
      </c>
      <c r="K114" s="110" t="s">
        <v>8</v>
      </c>
      <c r="L114" s="111" t="s">
        <v>8</v>
      </c>
      <c r="M114" s="112" t="s">
        <v>8</v>
      </c>
      <c r="N114" s="62" t="s">
        <v>20</v>
      </c>
      <c r="O114" s="62" t="s">
        <v>78</v>
      </c>
      <c r="P114">
        <f>VLOOKUP($B114,'Change Summary_Detailed'!$A$4:$X$216,P$3,FALSE)</f>
        <v>0</v>
      </c>
      <c r="Q114" t="str">
        <f>VLOOKUP($B114,'Change Summary_Detailed'!$A$4:$X$216,Q$3,FALSE)</f>
        <v>Unchanged</v>
      </c>
      <c r="R114" s="355" t="str">
        <f>IF(VLOOKUP($B114,'Change Summary_Detailed'!$A$4:$X$216,R$3,FALSE)=0,"N/A",VLOOKUP($B114,'Change Summary_Detailed'!$A$4:$X$216,R$3,FALSE))</f>
        <v>N/A</v>
      </c>
    </row>
    <row r="115" spans="1:18" x14ac:dyDescent="0.25">
      <c r="A115" t="s">
        <v>342</v>
      </c>
      <c r="B115" s="110">
        <v>120</v>
      </c>
      <c r="C115" s="64" t="s">
        <v>166</v>
      </c>
      <c r="D115" s="110">
        <v>17</v>
      </c>
      <c r="E115" s="112" t="s">
        <v>15</v>
      </c>
      <c r="F115" s="110" t="s">
        <v>27</v>
      </c>
      <c r="G115" s="111" t="s">
        <v>27</v>
      </c>
      <c r="H115" s="112" t="s">
        <v>16</v>
      </c>
      <c r="I115" s="110" t="s">
        <v>17</v>
      </c>
      <c r="J115" s="64" t="s">
        <v>17</v>
      </c>
      <c r="K115" s="110" t="s">
        <v>18</v>
      </c>
      <c r="L115" s="111" t="s">
        <v>18</v>
      </c>
      <c r="M115" s="112" t="s">
        <v>18</v>
      </c>
      <c r="N115" s="62" t="s">
        <v>20</v>
      </c>
      <c r="O115" s="62" t="s">
        <v>34</v>
      </c>
      <c r="P115">
        <f>VLOOKUP($B115,'Change Summary_Detailed'!$A$4:$X$216,P$3,FALSE)</f>
        <v>0</v>
      </c>
      <c r="Q115" t="str">
        <f>VLOOKUP($B115,'Change Summary_Detailed'!$A$4:$X$216,Q$3,FALSE)</f>
        <v>Unchanged</v>
      </c>
      <c r="R115" s="355" t="str">
        <f>IF(VLOOKUP($B115,'Change Summary_Detailed'!$A$4:$X$216,R$3,FALSE)=0,"N/A",VLOOKUP($B115,'Change Summary_Detailed'!$A$4:$X$216,R$3,FALSE))</f>
        <v>N/A</v>
      </c>
    </row>
    <row r="116" spans="1:18" x14ac:dyDescent="0.25">
      <c r="A116" t="s">
        <v>357</v>
      </c>
      <c r="B116" s="110">
        <v>120</v>
      </c>
      <c r="C116" s="64" t="s">
        <v>166</v>
      </c>
      <c r="D116" s="110">
        <v>17</v>
      </c>
      <c r="E116" s="112" t="s">
        <v>15</v>
      </c>
      <c r="F116" s="110" t="s">
        <v>27</v>
      </c>
      <c r="G116" s="111" t="s">
        <v>27</v>
      </c>
      <c r="H116" s="112" t="s">
        <v>16</v>
      </c>
      <c r="I116" s="110" t="s">
        <v>17</v>
      </c>
      <c r="J116" s="64" t="s">
        <v>17</v>
      </c>
      <c r="K116" s="110" t="s">
        <v>18</v>
      </c>
      <c r="L116" s="111" t="s">
        <v>18</v>
      </c>
      <c r="M116" s="112" t="s">
        <v>18</v>
      </c>
      <c r="N116" s="62" t="s">
        <v>20</v>
      </c>
      <c r="O116" s="62" t="s">
        <v>34</v>
      </c>
      <c r="P116">
        <f>VLOOKUP($B116,'Change Summary_Detailed'!$A$4:$X$216,P$3,FALSE)</f>
        <v>0</v>
      </c>
      <c r="Q116" t="str">
        <f>VLOOKUP($B116,'Change Summary_Detailed'!$A$4:$X$216,Q$3,FALSE)</f>
        <v>Unchanged</v>
      </c>
      <c r="R116" s="355" t="str">
        <f>IF(VLOOKUP($B116,'Change Summary_Detailed'!$A$4:$X$216,R$3,FALSE)=0,"N/A",VLOOKUP($B116,'Change Summary_Detailed'!$A$4:$X$216,R$3,FALSE))</f>
        <v>N/A</v>
      </c>
    </row>
    <row r="117" spans="1:18" x14ac:dyDescent="0.25">
      <c r="A117" t="s">
        <v>377</v>
      </c>
      <c r="B117" s="110">
        <v>120</v>
      </c>
      <c r="C117" s="64" t="s">
        <v>166</v>
      </c>
      <c r="D117" s="110">
        <v>17</v>
      </c>
      <c r="E117" s="112" t="s">
        <v>15</v>
      </c>
      <c r="F117" s="110" t="s">
        <v>27</v>
      </c>
      <c r="G117" s="111" t="s">
        <v>27</v>
      </c>
      <c r="H117" s="112" t="s">
        <v>16</v>
      </c>
      <c r="I117" s="110" t="s">
        <v>17</v>
      </c>
      <c r="J117" s="64" t="s">
        <v>17</v>
      </c>
      <c r="K117" s="110" t="s">
        <v>18</v>
      </c>
      <c r="L117" s="111" t="s">
        <v>18</v>
      </c>
      <c r="M117" s="112" t="s">
        <v>18</v>
      </c>
      <c r="N117" s="62" t="s">
        <v>20</v>
      </c>
      <c r="O117" s="62" t="s">
        <v>34</v>
      </c>
      <c r="P117">
        <f>VLOOKUP($B117,'Change Summary_Detailed'!$A$4:$X$216,P$3,FALSE)</f>
        <v>0</v>
      </c>
      <c r="Q117" t="str">
        <f>VLOOKUP($B117,'Change Summary_Detailed'!$A$4:$X$216,Q$3,FALSE)</f>
        <v>Unchanged</v>
      </c>
      <c r="R117" s="355" t="str">
        <f>IF(VLOOKUP($B117,'Change Summary_Detailed'!$A$4:$X$216,R$3,FALSE)=0,"N/A",VLOOKUP($B117,'Change Summary_Detailed'!$A$4:$X$216,R$3,FALSE))</f>
        <v>N/A</v>
      </c>
    </row>
    <row r="118" spans="1:18" x14ac:dyDescent="0.25">
      <c r="A118" t="s">
        <v>347</v>
      </c>
      <c r="B118" s="110">
        <v>120</v>
      </c>
      <c r="C118" s="64" t="s">
        <v>166</v>
      </c>
      <c r="D118" s="110">
        <v>17</v>
      </c>
      <c r="E118" s="112" t="s">
        <v>15</v>
      </c>
      <c r="F118" s="110" t="s">
        <v>27</v>
      </c>
      <c r="G118" s="111" t="s">
        <v>27</v>
      </c>
      <c r="H118" s="112" t="s">
        <v>16</v>
      </c>
      <c r="I118" s="110" t="s">
        <v>17</v>
      </c>
      <c r="J118" s="64" t="s">
        <v>17</v>
      </c>
      <c r="K118" s="110" t="s">
        <v>18</v>
      </c>
      <c r="L118" s="111" t="s">
        <v>18</v>
      </c>
      <c r="M118" s="112" t="s">
        <v>18</v>
      </c>
      <c r="N118" s="62" t="s">
        <v>20</v>
      </c>
      <c r="O118" s="62" t="s">
        <v>34</v>
      </c>
      <c r="P118">
        <f>VLOOKUP($B118,'Change Summary_Detailed'!$A$4:$X$216,P$3,FALSE)</f>
        <v>0</v>
      </c>
      <c r="Q118" t="str">
        <f>VLOOKUP($B118,'Change Summary_Detailed'!$A$4:$X$216,Q$3,FALSE)</f>
        <v>Unchanged</v>
      </c>
      <c r="R118" s="355" t="str">
        <f>IF(VLOOKUP($B118,'Change Summary_Detailed'!$A$4:$X$216,R$3,FALSE)=0,"N/A",VLOOKUP($B118,'Change Summary_Detailed'!$A$4:$X$216,R$3,FALSE))</f>
        <v>N/A</v>
      </c>
    </row>
    <row r="119" spans="1:18" x14ac:dyDescent="0.25">
      <c r="A119" t="s">
        <v>342</v>
      </c>
      <c r="B119" s="110">
        <v>121</v>
      </c>
      <c r="C119" s="64" t="s">
        <v>167</v>
      </c>
      <c r="D119" s="110" t="s">
        <v>8</v>
      </c>
      <c r="E119" s="112" t="s">
        <v>8</v>
      </c>
      <c r="F119" s="110" t="s">
        <v>64</v>
      </c>
      <c r="G119" s="111" t="s">
        <v>17</v>
      </c>
      <c r="H119" s="112" t="s">
        <v>17</v>
      </c>
      <c r="I119" s="110" t="s">
        <v>52</v>
      </c>
      <c r="J119" s="64" t="s">
        <v>45</v>
      </c>
      <c r="K119" s="110" t="s">
        <v>8</v>
      </c>
      <c r="L119" s="111" t="s">
        <v>8</v>
      </c>
      <c r="M119" s="112" t="s">
        <v>8</v>
      </c>
      <c r="N119" s="62" t="s">
        <v>53</v>
      </c>
      <c r="O119" s="62" t="s">
        <v>54</v>
      </c>
      <c r="P119" t="str">
        <f>VLOOKUP($B119,'Change Summary_Detailed'!$A$4:$X$216,P$3,FALSE)</f>
        <v>Restructure</v>
      </c>
      <c r="Q119" t="str">
        <f>VLOOKUP($B119,'Change Summary_Detailed'!$A$4:$X$216,Q$3,FALSE)</f>
        <v>Revised</v>
      </c>
      <c r="R119" s="355">
        <f>IF(VLOOKUP($B119,'Change Summary_Detailed'!$A$4:$X$216,R$3,FALSE)=0,"N/A",VLOOKUP($B119,'Change Summary_Detailed'!$A$4:$X$216,R$3,FALSE))</f>
        <v>42248</v>
      </c>
    </row>
    <row r="120" spans="1:18" x14ac:dyDescent="0.25">
      <c r="A120" t="s">
        <v>347</v>
      </c>
      <c r="B120" s="110">
        <v>121</v>
      </c>
      <c r="C120" s="64" t="s">
        <v>167</v>
      </c>
      <c r="D120" s="110" t="s">
        <v>8</v>
      </c>
      <c r="E120" s="112" t="s">
        <v>8</v>
      </c>
      <c r="F120" s="110" t="s">
        <v>64</v>
      </c>
      <c r="G120" s="111" t="s">
        <v>17</v>
      </c>
      <c r="H120" s="112" t="s">
        <v>17</v>
      </c>
      <c r="I120" s="110" t="s">
        <v>52</v>
      </c>
      <c r="J120" s="64" t="s">
        <v>45</v>
      </c>
      <c r="K120" s="110" t="s">
        <v>8</v>
      </c>
      <c r="L120" s="111" t="s">
        <v>8</v>
      </c>
      <c r="M120" s="112" t="s">
        <v>8</v>
      </c>
      <c r="N120" s="62" t="s">
        <v>53</v>
      </c>
      <c r="O120" s="62" t="s">
        <v>54</v>
      </c>
      <c r="P120" t="str">
        <f>VLOOKUP($B120,'Change Summary_Detailed'!$A$4:$X$216,P$3,FALSE)</f>
        <v>Restructure</v>
      </c>
      <c r="Q120" t="str">
        <f>VLOOKUP($B120,'Change Summary_Detailed'!$A$4:$X$216,Q$3,FALSE)</f>
        <v>Revised</v>
      </c>
      <c r="R120" s="355">
        <f>IF(VLOOKUP($B120,'Change Summary_Detailed'!$A$4:$X$216,R$3,FALSE)=0,"N/A",VLOOKUP($B120,'Change Summary_Detailed'!$A$4:$X$216,R$3,FALSE))</f>
        <v>42248</v>
      </c>
    </row>
    <row r="121" spans="1:18" x14ac:dyDescent="0.25">
      <c r="A121" t="s">
        <v>368</v>
      </c>
      <c r="B121" s="110">
        <v>121</v>
      </c>
      <c r="C121" s="64" t="s">
        <v>167</v>
      </c>
      <c r="D121" s="110" t="s">
        <v>8</v>
      </c>
      <c r="E121" s="112" t="s">
        <v>8</v>
      </c>
      <c r="F121" s="110" t="s">
        <v>64</v>
      </c>
      <c r="G121" s="111" t="s">
        <v>17</v>
      </c>
      <c r="H121" s="112" t="s">
        <v>17</v>
      </c>
      <c r="I121" s="110" t="s">
        <v>52</v>
      </c>
      <c r="J121" s="64" t="s">
        <v>45</v>
      </c>
      <c r="K121" s="110" t="s">
        <v>8</v>
      </c>
      <c r="L121" s="111" t="s">
        <v>8</v>
      </c>
      <c r="M121" s="112" t="s">
        <v>8</v>
      </c>
      <c r="N121" s="62" t="s">
        <v>53</v>
      </c>
      <c r="O121" s="62" t="s">
        <v>54</v>
      </c>
      <c r="P121" t="str">
        <f>VLOOKUP($B121,'Change Summary_Detailed'!$A$4:$X$216,P$3,FALSE)</f>
        <v>Restructure</v>
      </c>
      <c r="Q121" t="str">
        <f>VLOOKUP($B121,'Change Summary_Detailed'!$A$4:$X$216,Q$3,FALSE)</f>
        <v>Revised</v>
      </c>
      <c r="R121" s="355">
        <f>IF(VLOOKUP($B121,'Change Summary_Detailed'!$A$4:$X$216,R$3,FALSE)=0,"N/A",VLOOKUP($B121,'Change Summary_Detailed'!$A$4:$X$216,R$3,FALSE))</f>
        <v>42248</v>
      </c>
    </row>
    <row r="122" spans="1:18" x14ac:dyDescent="0.25">
      <c r="A122" t="s">
        <v>351</v>
      </c>
      <c r="B122" s="110">
        <v>121</v>
      </c>
      <c r="C122" s="64" t="s">
        <v>167</v>
      </c>
      <c r="D122" s="110" t="s">
        <v>8</v>
      </c>
      <c r="E122" s="112" t="s">
        <v>8</v>
      </c>
      <c r="F122" s="110" t="s">
        <v>64</v>
      </c>
      <c r="G122" s="111" t="s">
        <v>17</v>
      </c>
      <c r="H122" s="112" t="s">
        <v>17</v>
      </c>
      <c r="I122" s="110" t="s">
        <v>52</v>
      </c>
      <c r="J122" s="64" t="s">
        <v>45</v>
      </c>
      <c r="K122" s="110" t="s">
        <v>8</v>
      </c>
      <c r="L122" s="111" t="s">
        <v>8</v>
      </c>
      <c r="M122" s="112" t="s">
        <v>8</v>
      </c>
      <c r="N122" s="62" t="s">
        <v>53</v>
      </c>
      <c r="O122" s="62" t="s">
        <v>54</v>
      </c>
      <c r="P122" t="str">
        <f>VLOOKUP($B122,'Change Summary_Detailed'!$A$4:$X$216,P$3,FALSE)</f>
        <v>Restructure</v>
      </c>
      <c r="Q122" t="str">
        <f>VLOOKUP($B122,'Change Summary_Detailed'!$A$4:$X$216,Q$3,FALSE)</f>
        <v>Revised</v>
      </c>
      <c r="R122" s="355">
        <f>IF(VLOOKUP($B122,'Change Summary_Detailed'!$A$4:$X$216,R$3,FALSE)=0,"N/A",VLOOKUP($B122,'Change Summary_Detailed'!$A$4:$X$216,R$3,FALSE))</f>
        <v>42248</v>
      </c>
    </row>
    <row r="123" spans="1:18" x14ac:dyDescent="0.25">
      <c r="A123" t="s">
        <v>357</v>
      </c>
      <c r="B123" s="110">
        <v>121</v>
      </c>
      <c r="C123" s="64" t="s">
        <v>167</v>
      </c>
      <c r="D123" s="110" t="s">
        <v>8</v>
      </c>
      <c r="E123" s="112" t="s">
        <v>8</v>
      </c>
      <c r="F123" s="110" t="s">
        <v>64</v>
      </c>
      <c r="G123" s="111" t="s">
        <v>17</v>
      </c>
      <c r="H123" s="112" t="s">
        <v>17</v>
      </c>
      <c r="I123" s="110" t="s">
        <v>52</v>
      </c>
      <c r="J123" s="64" t="s">
        <v>45</v>
      </c>
      <c r="K123" s="110" t="s">
        <v>8</v>
      </c>
      <c r="L123" s="111" t="s">
        <v>8</v>
      </c>
      <c r="M123" s="112" t="s">
        <v>8</v>
      </c>
      <c r="N123" s="62" t="s">
        <v>53</v>
      </c>
      <c r="O123" s="62" t="s">
        <v>54</v>
      </c>
      <c r="P123" t="str">
        <f>VLOOKUP($B123,'Change Summary_Detailed'!$A$4:$X$216,P$3,FALSE)</f>
        <v>Restructure</v>
      </c>
      <c r="Q123" t="str">
        <f>VLOOKUP($B123,'Change Summary_Detailed'!$A$4:$X$216,Q$3,FALSE)</f>
        <v>Revised</v>
      </c>
      <c r="R123" s="355">
        <f>IF(VLOOKUP($B123,'Change Summary_Detailed'!$A$4:$X$216,R$3,FALSE)=0,"N/A",VLOOKUP($B123,'Change Summary_Detailed'!$A$4:$X$216,R$3,FALSE))</f>
        <v>42248</v>
      </c>
    </row>
    <row r="124" spans="1:18" x14ac:dyDescent="0.25">
      <c r="A124" t="s">
        <v>351</v>
      </c>
      <c r="B124" s="110">
        <v>122</v>
      </c>
      <c r="C124" s="64" t="s">
        <v>168</v>
      </c>
      <c r="D124" s="110" t="s">
        <v>8</v>
      </c>
      <c r="E124" s="112" t="s">
        <v>8</v>
      </c>
      <c r="F124" s="110" t="s">
        <v>39</v>
      </c>
      <c r="G124" s="111" t="s">
        <v>17</v>
      </c>
      <c r="H124" s="112" t="s">
        <v>17</v>
      </c>
      <c r="I124" s="110" t="s">
        <v>52</v>
      </c>
      <c r="J124" s="64" t="s">
        <v>52</v>
      </c>
      <c r="K124" s="110" t="s">
        <v>8</v>
      </c>
      <c r="L124" s="111" t="s">
        <v>8</v>
      </c>
      <c r="M124" s="112" t="s">
        <v>8</v>
      </c>
      <c r="N124" s="62" t="s">
        <v>20</v>
      </c>
      <c r="O124" s="62" t="s">
        <v>54</v>
      </c>
      <c r="P124" t="str">
        <f>VLOOKUP($B124,'Change Summary_Detailed'!$A$4:$X$216,P$3,FALSE)</f>
        <v>Restructure</v>
      </c>
      <c r="Q124" t="str">
        <f>VLOOKUP($B124,'Change Summary_Detailed'!$A$4:$X$216,Q$3,FALSE)</f>
        <v>Revised</v>
      </c>
      <c r="R124" s="355">
        <f>IF(VLOOKUP($B124,'Change Summary_Detailed'!$A$4:$X$216,R$3,FALSE)=0,"N/A",VLOOKUP($B124,'Change Summary_Detailed'!$A$4:$X$216,R$3,FALSE))</f>
        <v>42248</v>
      </c>
    </row>
    <row r="125" spans="1:18" x14ac:dyDescent="0.25">
      <c r="A125" t="s">
        <v>347</v>
      </c>
      <c r="B125" s="110">
        <v>122</v>
      </c>
      <c r="C125" s="64" t="s">
        <v>168</v>
      </c>
      <c r="D125" s="110" t="s">
        <v>8</v>
      </c>
      <c r="E125" s="112" t="s">
        <v>8</v>
      </c>
      <c r="F125" s="110" t="s">
        <v>39</v>
      </c>
      <c r="G125" s="111" t="s">
        <v>17</v>
      </c>
      <c r="H125" s="112" t="s">
        <v>17</v>
      </c>
      <c r="I125" s="110" t="s">
        <v>52</v>
      </c>
      <c r="J125" s="64" t="s">
        <v>52</v>
      </c>
      <c r="K125" s="110" t="s">
        <v>8</v>
      </c>
      <c r="L125" s="111" t="s">
        <v>8</v>
      </c>
      <c r="M125" s="112" t="s">
        <v>8</v>
      </c>
      <c r="N125" s="62" t="s">
        <v>20</v>
      </c>
      <c r="O125" s="62" t="s">
        <v>54</v>
      </c>
      <c r="P125" t="str">
        <f>VLOOKUP($B125,'Change Summary_Detailed'!$A$4:$X$216,P$3,FALSE)</f>
        <v>Restructure</v>
      </c>
      <c r="Q125" t="str">
        <f>VLOOKUP($B125,'Change Summary_Detailed'!$A$4:$X$216,Q$3,FALSE)</f>
        <v>Revised</v>
      </c>
      <c r="R125" s="355">
        <f>IF(VLOOKUP($B125,'Change Summary_Detailed'!$A$4:$X$216,R$3,FALSE)=0,"N/A",VLOOKUP($B125,'Change Summary_Detailed'!$A$4:$X$216,R$3,FALSE))</f>
        <v>42248</v>
      </c>
    </row>
    <row r="126" spans="1:18" x14ac:dyDescent="0.25">
      <c r="A126" t="s">
        <v>370</v>
      </c>
      <c r="B126" s="110">
        <v>122</v>
      </c>
      <c r="C126" s="64" t="s">
        <v>168</v>
      </c>
      <c r="D126" s="110" t="s">
        <v>8</v>
      </c>
      <c r="E126" s="112" t="s">
        <v>8</v>
      </c>
      <c r="F126" s="110" t="s">
        <v>39</v>
      </c>
      <c r="G126" s="111" t="s">
        <v>17</v>
      </c>
      <c r="H126" s="112" t="s">
        <v>17</v>
      </c>
      <c r="I126" s="110" t="s">
        <v>52</v>
      </c>
      <c r="J126" s="64" t="s">
        <v>52</v>
      </c>
      <c r="K126" s="110" t="s">
        <v>8</v>
      </c>
      <c r="L126" s="111" t="s">
        <v>8</v>
      </c>
      <c r="M126" s="112" t="s">
        <v>8</v>
      </c>
      <c r="N126" s="62" t="s">
        <v>20</v>
      </c>
      <c r="O126" s="62" t="s">
        <v>54</v>
      </c>
      <c r="P126" t="str">
        <f>VLOOKUP($B126,'Change Summary_Detailed'!$A$4:$X$216,P$3,FALSE)</f>
        <v>Restructure</v>
      </c>
      <c r="Q126" t="str">
        <f>VLOOKUP($B126,'Change Summary_Detailed'!$A$4:$X$216,Q$3,FALSE)</f>
        <v>Revised</v>
      </c>
      <c r="R126" s="355">
        <f>IF(VLOOKUP($B126,'Change Summary_Detailed'!$A$4:$X$216,R$3,FALSE)=0,"N/A",VLOOKUP($B126,'Change Summary_Detailed'!$A$4:$X$216,R$3,FALSE))</f>
        <v>42248</v>
      </c>
    </row>
    <row r="127" spans="1:18" x14ac:dyDescent="0.25">
      <c r="A127" t="s">
        <v>342</v>
      </c>
      <c r="B127" s="110">
        <v>122</v>
      </c>
      <c r="C127" s="64" t="s">
        <v>168</v>
      </c>
      <c r="D127" s="110" t="s">
        <v>8</v>
      </c>
      <c r="E127" s="112" t="s">
        <v>8</v>
      </c>
      <c r="F127" s="110" t="s">
        <v>39</v>
      </c>
      <c r="G127" s="111" t="s">
        <v>17</v>
      </c>
      <c r="H127" s="112" t="s">
        <v>17</v>
      </c>
      <c r="I127" s="110" t="s">
        <v>52</v>
      </c>
      <c r="J127" s="64" t="s">
        <v>52</v>
      </c>
      <c r="K127" s="110" t="s">
        <v>8</v>
      </c>
      <c r="L127" s="111" t="s">
        <v>8</v>
      </c>
      <c r="M127" s="112" t="s">
        <v>8</v>
      </c>
      <c r="N127" s="62" t="s">
        <v>20</v>
      </c>
      <c r="O127" s="62" t="s">
        <v>54</v>
      </c>
      <c r="P127" t="str">
        <f>VLOOKUP($B127,'Change Summary_Detailed'!$A$4:$X$216,P$3,FALSE)</f>
        <v>Restructure</v>
      </c>
      <c r="Q127" t="str">
        <f>VLOOKUP($B127,'Change Summary_Detailed'!$A$4:$X$216,Q$3,FALSE)</f>
        <v>Revised</v>
      </c>
      <c r="R127" s="355">
        <f>IF(VLOOKUP($B127,'Change Summary_Detailed'!$A$4:$X$216,R$3,FALSE)=0,"N/A",VLOOKUP($B127,'Change Summary_Detailed'!$A$4:$X$216,R$3,FALSE))</f>
        <v>42248</v>
      </c>
    </row>
    <row r="128" spans="1:18" x14ac:dyDescent="0.25">
      <c r="A128" t="s">
        <v>357</v>
      </c>
      <c r="B128" s="110">
        <v>122</v>
      </c>
      <c r="C128" s="64" t="s">
        <v>168</v>
      </c>
      <c r="D128" s="110" t="s">
        <v>8</v>
      </c>
      <c r="E128" s="112" t="s">
        <v>8</v>
      </c>
      <c r="F128" s="110" t="s">
        <v>39</v>
      </c>
      <c r="G128" s="111" t="s">
        <v>17</v>
      </c>
      <c r="H128" s="112" t="s">
        <v>17</v>
      </c>
      <c r="I128" s="110" t="s">
        <v>52</v>
      </c>
      <c r="J128" s="64" t="s">
        <v>52</v>
      </c>
      <c r="K128" s="110" t="s">
        <v>8</v>
      </c>
      <c r="L128" s="111" t="s">
        <v>8</v>
      </c>
      <c r="M128" s="112" t="s">
        <v>8</v>
      </c>
      <c r="N128" s="62" t="s">
        <v>20</v>
      </c>
      <c r="O128" s="62" t="s">
        <v>54</v>
      </c>
      <c r="P128" t="str">
        <f>VLOOKUP($B128,'Change Summary_Detailed'!$A$4:$X$216,P$3,FALSE)</f>
        <v>Restructure</v>
      </c>
      <c r="Q128" t="str">
        <f>VLOOKUP($B128,'Change Summary_Detailed'!$A$4:$X$216,Q$3,FALSE)</f>
        <v>Revised</v>
      </c>
      <c r="R128" s="355">
        <f>IF(VLOOKUP($B128,'Change Summary_Detailed'!$A$4:$X$216,R$3,FALSE)=0,"N/A",VLOOKUP($B128,'Change Summary_Detailed'!$A$4:$X$216,R$3,FALSE))</f>
        <v>42248</v>
      </c>
    </row>
    <row r="129" spans="1:18" x14ac:dyDescent="0.25">
      <c r="A129" t="s">
        <v>347</v>
      </c>
      <c r="B129" s="110">
        <v>123</v>
      </c>
      <c r="C129" s="64" t="s">
        <v>169</v>
      </c>
      <c r="D129" s="110" t="s">
        <v>8</v>
      </c>
      <c r="E129" s="112" t="s">
        <v>8</v>
      </c>
      <c r="F129" s="110" t="s">
        <v>33</v>
      </c>
      <c r="G129" s="111" t="s">
        <v>17</v>
      </c>
      <c r="H129" s="112" t="s">
        <v>17</v>
      </c>
      <c r="I129" s="110" t="s">
        <v>45</v>
      </c>
      <c r="J129" s="64" t="s">
        <v>45</v>
      </c>
      <c r="K129" s="110" t="s">
        <v>8</v>
      </c>
      <c r="L129" s="111" t="s">
        <v>8</v>
      </c>
      <c r="M129" s="112" t="s">
        <v>8</v>
      </c>
      <c r="N129" s="62" t="s">
        <v>20</v>
      </c>
      <c r="O129" s="62" t="s">
        <v>54</v>
      </c>
      <c r="P129">
        <f>VLOOKUP($B129,'Change Summary_Detailed'!$A$4:$X$216,P$3,FALSE)</f>
        <v>0</v>
      </c>
      <c r="Q129" t="str">
        <f>VLOOKUP($B129,'Change Summary_Detailed'!$A$4:$X$216,Q$3,FALSE)</f>
        <v>Unchanged</v>
      </c>
      <c r="R129" s="355" t="str">
        <f>IF(VLOOKUP($B129,'Change Summary_Detailed'!$A$4:$X$216,R$3,FALSE)=0,"N/A",VLOOKUP($B129,'Change Summary_Detailed'!$A$4:$X$216,R$3,FALSE))</f>
        <v>N/A</v>
      </c>
    </row>
    <row r="130" spans="1:18" x14ac:dyDescent="0.25">
      <c r="A130" t="s">
        <v>342</v>
      </c>
      <c r="B130" s="110">
        <v>123</v>
      </c>
      <c r="C130" s="64" t="s">
        <v>169</v>
      </c>
      <c r="D130" s="110" t="s">
        <v>8</v>
      </c>
      <c r="E130" s="112" t="s">
        <v>8</v>
      </c>
      <c r="F130" s="110" t="s">
        <v>33</v>
      </c>
      <c r="G130" s="111" t="s">
        <v>17</v>
      </c>
      <c r="H130" s="112" t="s">
        <v>17</v>
      </c>
      <c r="I130" s="110" t="s">
        <v>45</v>
      </c>
      <c r="J130" s="64" t="s">
        <v>45</v>
      </c>
      <c r="K130" s="110" t="s">
        <v>8</v>
      </c>
      <c r="L130" s="111" t="s">
        <v>8</v>
      </c>
      <c r="M130" s="112" t="s">
        <v>8</v>
      </c>
      <c r="N130" s="62" t="s">
        <v>20</v>
      </c>
      <c r="O130" s="62" t="s">
        <v>54</v>
      </c>
      <c r="P130">
        <f>VLOOKUP($B130,'Change Summary_Detailed'!$A$4:$X$216,P$3,FALSE)</f>
        <v>0</v>
      </c>
      <c r="Q130" t="str">
        <f>VLOOKUP($B130,'Change Summary_Detailed'!$A$4:$X$216,Q$3,FALSE)</f>
        <v>Unchanged</v>
      </c>
      <c r="R130" s="355" t="str">
        <f>IF(VLOOKUP($B130,'Change Summary_Detailed'!$A$4:$X$216,R$3,FALSE)=0,"N/A",VLOOKUP($B130,'Change Summary_Detailed'!$A$4:$X$216,R$3,FALSE))</f>
        <v>N/A</v>
      </c>
    </row>
    <row r="131" spans="1:18" x14ac:dyDescent="0.25">
      <c r="A131" t="s">
        <v>357</v>
      </c>
      <c r="B131" s="110">
        <v>123</v>
      </c>
      <c r="C131" s="64" t="s">
        <v>169</v>
      </c>
      <c r="D131" s="110" t="s">
        <v>8</v>
      </c>
      <c r="E131" s="112" t="s">
        <v>8</v>
      </c>
      <c r="F131" s="110" t="s">
        <v>33</v>
      </c>
      <c r="G131" s="111" t="s">
        <v>17</v>
      </c>
      <c r="H131" s="112" t="s">
        <v>17</v>
      </c>
      <c r="I131" s="110" t="s">
        <v>45</v>
      </c>
      <c r="J131" s="64" t="s">
        <v>45</v>
      </c>
      <c r="K131" s="110" t="s">
        <v>8</v>
      </c>
      <c r="L131" s="111" t="s">
        <v>8</v>
      </c>
      <c r="M131" s="112" t="s">
        <v>8</v>
      </c>
      <c r="N131" s="62" t="s">
        <v>20</v>
      </c>
      <c r="O131" s="62" t="s">
        <v>54</v>
      </c>
      <c r="P131">
        <f>VLOOKUP($B131,'Change Summary_Detailed'!$A$4:$X$216,P$3,FALSE)</f>
        <v>0</v>
      </c>
      <c r="Q131" t="str">
        <f>VLOOKUP($B131,'Change Summary_Detailed'!$A$4:$X$216,Q$3,FALSE)</f>
        <v>Unchanged</v>
      </c>
      <c r="R131" s="355" t="str">
        <f>IF(VLOOKUP($B131,'Change Summary_Detailed'!$A$4:$X$216,R$3,FALSE)=0,"N/A",VLOOKUP($B131,'Change Summary_Detailed'!$A$4:$X$216,R$3,FALSE))</f>
        <v>N/A</v>
      </c>
    </row>
    <row r="132" spans="1:18" x14ac:dyDescent="0.25">
      <c r="A132" t="s">
        <v>376</v>
      </c>
      <c r="B132" s="110">
        <v>124</v>
      </c>
      <c r="C132" s="64" t="s">
        <v>170</v>
      </c>
      <c r="D132" s="110">
        <v>99</v>
      </c>
      <c r="E132" s="112" t="s">
        <v>15</v>
      </c>
      <c r="F132" s="110" t="s">
        <v>33</v>
      </c>
      <c r="G132" s="111" t="s">
        <v>33</v>
      </c>
      <c r="H132" s="112" t="s">
        <v>33</v>
      </c>
      <c r="I132" s="110" t="s">
        <v>17</v>
      </c>
      <c r="J132" s="64" t="s">
        <v>17</v>
      </c>
      <c r="K132" s="110" t="s">
        <v>19</v>
      </c>
      <c r="L132" s="111" t="s">
        <v>19</v>
      </c>
      <c r="M132" s="112" t="s">
        <v>18</v>
      </c>
      <c r="N132" s="62" t="s">
        <v>20</v>
      </c>
      <c r="O132" s="62" t="s">
        <v>67</v>
      </c>
      <c r="P132" t="str">
        <f>VLOOKUP($B132,'Change Summary_Detailed'!$A$4:$X$216,P$3,FALSE)</f>
        <v>Low performing</v>
      </c>
      <c r="Q132" t="str">
        <f>VLOOKUP($B132,'Change Summary_Detailed'!$A$4:$X$216,Q$3,FALSE)</f>
        <v>Revised</v>
      </c>
      <c r="R132" s="355">
        <f>IF(VLOOKUP($B132,'Change Summary_Detailed'!$A$4:$X$216,R$3,FALSE)=0,"N/A",VLOOKUP($B132,'Change Summary_Detailed'!$A$4:$X$216,R$3,FALSE))</f>
        <v>42248</v>
      </c>
    </row>
    <row r="133" spans="1:18" x14ac:dyDescent="0.25">
      <c r="A133" t="s">
        <v>342</v>
      </c>
      <c r="B133" s="110">
        <v>124</v>
      </c>
      <c r="C133" s="64" t="s">
        <v>170</v>
      </c>
      <c r="D133" s="110">
        <v>99</v>
      </c>
      <c r="E133" s="112" t="s">
        <v>15</v>
      </c>
      <c r="F133" s="110" t="s">
        <v>33</v>
      </c>
      <c r="G133" s="111" t="s">
        <v>33</v>
      </c>
      <c r="H133" s="112" t="s">
        <v>33</v>
      </c>
      <c r="I133" s="110" t="s">
        <v>17</v>
      </c>
      <c r="J133" s="64" t="s">
        <v>17</v>
      </c>
      <c r="K133" s="110" t="s">
        <v>19</v>
      </c>
      <c r="L133" s="111" t="s">
        <v>19</v>
      </c>
      <c r="M133" s="112" t="s">
        <v>18</v>
      </c>
      <c r="N133" s="62" t="s">
        <v>20</v>
      </c>
      <c r="O133" s="62" t="s">
        <v>67</v>
      </c>
      <c r="P133" t="str">
        <f>VLOOKUP($B133,'Change Summary_Detailed'!$A$4:$X$216,P$3,FALSE)</f>
        <v>Low performing</v>
      </c>
      <c r="Q133" t="str">
        <f>VLOOKUP($B133,'Change Summary_Detailed'!$A$4:$X$216,Q$3,FALSE)</f>
        <v>Revised</v>
      </c>
      <c r="R133" s="355">
        <f>IF(VLOOKUP($B133,'Change Summary_Detailed'!$A$4:$X$216,R$3,FALSE)=0,"N/A",VLOOKUP($B133,'Change Summary_Detailed'!$A$4:$X$216,R$3,FALSE))</f>
        <v>42248</v>
      </c>
    </row>
    <row r="134" spans="1:18" x14ac:dyDescent="0.25">
      <c r="A134" t="s">
        <v>342</v>
      </c>
      <c r="B134" s="110">
        <v>125</v>
      </c>
      <c r="C134" s="64" t="s">
        <v>171</v>
      </c>
      <c r="D134" s="110">
        <v>112</v>
      </c>
      <c r="E134" s="112" t="s">
        <v>81</v>
      </c>
      <c r="F134" s="110" t="s">
        <v>33</v>
      </c>
      <c r="G134" s="111" t="s">
        <v>39</v>
      </c>
      <c r="H134" s="112" t="s">
        <v>39</v>
      </c>
      <c r="I134" s="110" t="s">
        <v>17</v>
      </c>
      <c r="J134" s="64" t="s">
        <v>17</v>
      </c>
      <c r="K134" s="110" t="s">
        <v>19</v>
      </c>
      <c r="L134" s="111" t="s">
        <v>18</v>
      </c>
      <c r="M134" s="112" t="s">
        <v>19</v>
      </c>
      <c r="N134" s="62" t="s">
        <v>41</v>
      </c>
      <c r="O134" s="62" t="s">
        <v>97</v>
      </c>
      <c r="P134" t="str">
        <f>VLOOKUP($B134,'Change Summary_Detailed'!$A$4:$X$216,P$3,FALSE)</f>
        <v>Restructure</v>
      </c>
      <c r="Q134" t="str">
        <f>VLOOKUP($B134,'Change Summary_Detailed'!$A$4:$X$216,Q$3,FALSE)</f>
        <v>Revised</v>
      </c>
      <c r="R134" s="355">
        <f>IF(VLOOKUP($B134,'Change Summary_Detailed'!$A$4:$X$216,R$3,FALSE)=0,"N/A",VLOOKUP($B134,'Change Summary_Detailed'!$A$4:$X$216,R$3,FALSE))</f>
        <v>42248</v>
      </c>
    </row>
    <row r="135" spans="1:18" x14ac:dyDescent="0.25">
      <c r="A135" t="s">
        <v>376</v>
      </c>
      <c r="B135" s="110">
        <v>128</v>
      </c>
      <c r="C135" s="64" t="s">
        <v>172</v>
      </c>
      <c r="D135" s="110">
        <v>1</v>
      </c>
      <c r="E135" s="112" t="s">
        <v>15</v>
      </c>
      <c r="F135" s="110" t="s">
        <v>16</v>
      </c>
      <c r="G135" s="111" t="s">
        <v>16</v>
      </c>
      <c r="H135" s="112" t="s">
        <v>33</v>
      </c>
      <c r="I135" s="110" t="s">
        <v>17</v>
      </c>
      <c r="J135" s="64" t="s">
        <v>17</v>
      </c>
      <c r="K135" s="110" t="s">
        <v>19</v>
      </c>
      <c r="L135" s="111" t="s">
        <v>19</v>
      </c>
      <c r="M135" s="112" t="s">
        <v>18</v>
      </c>
      <c r="N135" s="62" t="s">
        <v>20</v>
      </c>
      <c r="O135" s="62" t="s">
        <v>62</v>
      </c>
      <c r="P135" t="str">
        <f>VLOOKUP($B135,'Change Summary_Detailed'!$A$4:$X$216,P$3,FALSE)</f>
        <v>Restructure</v>
      </c>
      <c r="Q135" t="str">
        <f>VLOOKUP($B135,'Change Summary_Detailed'!$A$4:$X$216,Q$3,FALSE)</f>
        <v>Revised</v>
      </c>
      <c r="R135" s="355">
        <f>IF(VLOOKUP($B135,'Change Summary_Detailed'!$A$4:$X$216,R$3,FALSE)=0,"N/A",VLOOKUP($B135,'Change Summary_Detailed'!$A$4:$X$216,R$3,FALSE))</f>
        <v>42248</v>
      </c>
    </row>
    <row r="136" spans="1:18" x14ac:dyDescent="0.25">
      <c r="A136" t="s">
        <v>357</v>
      </c>
      <c r="B136" s="110">
        <v>128</v>
      </c>
      <c r="C136" s="64" t="s">
        <v>172</v>
      </c>
      <c r="D136" s="110">
        <v>1</v>
      </c>
      <c r="E136" s="112" t="s">
        <v>15</v>
      </c>
      <c r="F136" s="110" t="s">
        <v>16</v>
      </c>
      <c r="G136" s="111" t="s">
        <v>16</v>
      </c>
      <c r="H136" s="112" t="s">
        <v>33</v>
      </c>
      <c r="I136" s="110" t="s">
        <v>17</v>
      </c>
      <c r="J136" s="64" t="s">
        <v>17</v>
      </c>
      <c r="K136" s="110" t="s">
        <v>19</v>
      </c>
      <c r="L136" s="111" t="s">
        <v>19</v>
      </c>
      <c r="M136" s="112" t="s">
        <v>18</v>
      </c>
      <c r="N136" s="62" t="s">
        <v>20</v>
      </c>
      <c r="O136" s="62" t="s">
        <v>62</v>
      </c>
      <c r="P136" t="str">
        <f>VLOOKUP($B136,'Change Summary_Detailed'!$A$4:$X$216,P$3,FALSE)</f>
        <v>Restructure</v>
      </c>
      <c r="Q136" t="str">
        <f>VLOOKUP($B136,'Change Summary_Detailed'!$A$4:$X$216,Q$3,FALSE)</f>
        <v>Revised</v>
      </c>
      <c r="R136" s="355">
        <f>IF(VLOOKUP($B136,'Change Summary_Detailed'!$A$4:$X$216,R$3,FALSE)=0,"N/A",VLOOKUP($B136,'Change Summary_Detailed'!$A$4:$X$216,R$3,FALSE))</f>
        <v>42248</v>
      </c>
    </row>
    <row r="137" spans="1:18" x14ac:dyDescent="0.25">
      <c r="A137" t="s">
        <v>342</v>
      </c>
      <c r="B137" s="110">
        <v>128</v>
      </c>
      <c r="C137" s="64" t="s">
        <v>172</v>
      </c>
      <c r="D137" s="110">
        <v>1</v>
      </c>
      <c r="E137" s="112" t="s">
        <v>15</v>
      </c>
      <c r="F137" s="110" t="s">
        <v>16</v>
      </c>
      <c r="G137" s="111" t="s">
        <v>16</v>
      </c>
      <c r="H137" s="112" t="s">
        <v>33</v>
      </c>
      <c r="I137" s="110" t="s">
        <v>17</v>
      </c>
      <c r="J137" s="64" t="s">
        <v>17</v>
      </c>
      <c r="K137" s="110" t="s">
        <v>19</v>
      </c>
      <c r="L137" s="111" t="s">
        <v>19</v>
      </c>
      <c r="M137" s="112" t="s">
        <v>18</v>
      </c>
      <c r="N137" s="62" t="s">
        <v>20</v>
      </c>
      <c r="O137" s="62" t="s">
        <v>62</v>
      </c>
      <c r="P137" t="str">
        <f>VLOOKUP($B137,'Change Summary_Detailed'!$A$4:$X$216,P$3,FALSE)</f>
        <v>Restructure</v>
      </c>
      <c r="Q137" t="str">
        <f>VLOOKUP($B137,'Change Summary_Detailed'!$A$4:$X$216,Q$3,FALSE)</f>
        <v>Revised</v>
      </c>
      <c r="R137" s="355">
        <f>IF(VLOOKUP($B137,'Change Summary_Detailed'!$A$4:$X$216,R$3,FALSE)=0,"N/A",VLOOKUP($B137,'Change Summary_Detailed'!$A$4:$X$216,R$3,FALSE))</f>
        <v>42248</v>
      </c>
    </row>
    <row r="138" spans="1:18" x14ac:dyDescent="0.25">
      <c r="A138" t="s">
        <v>374</v>
      </c>
      <c r="B138" s="110">
        <v>128</v>
      </c>
      <c r="C138" s="64" t="s">
        <v>172</v>
      </c>
      <c r="D138" s="110">
        <v>1</v>
      </c>
      <c r="E138" s="112" t="s">
        <v>15</v>
      </c>
      <c r="F138" s="110" t="s">
        <v>16</v>
      </c>
      <c r="G138" s="111" t="s">
        <v>16</v>
      </c>
      <c r="H138" s="112" t="s">
        <v>33</v>
      </c>
      <c r="I138" s="110" t="s">
        <v>17</v>
      </c>
      <c r="J138" s="64" t="s">
        <v>17</v>
      </c>
      <c r="K138" s="110" t="s">
        <v>19</v>
      </c>
      <c r="L138" s="111" t="s">
        <v>19</v>
      </c>
      <c r="M138" s="112" t="s">
        <v>18</v>
      </c>
      <c r="N138" s="62" t="s">
        <v>20</v>
      </c>
      <c r="O138" s="62" t="s">
        <v>62</v>
      </c>
      <c r="P138" t="str">
        <f>VLOOKUP($B138,'Change Summary_Detailed'!$A$4:$X$216,P$3,FALSE)</f>
        <v>Restructure</v>
      </c>
      <c r="Q138" t="str">
        <f>VLOOKUP($B138,'Change Summary_Detailed'!$A$4:$X$216,Q$3,FALSE)</f>
        <v>Revised</v>
      </c>
      <c r="R138" s="355">
        <f>IF(VLOOKUP($B138,'Change Summary_Detailed'!$A$4:$X$216,R$3,FALSE)=0,"N/A",VLOOKUP($B138,'Change Summary_Detailed'!$A$4:$X$216,R$3,FALSE))</f>
        <v>42248</v>
      </c>
    </row>
    <row r="139" spans="1:18" x14ac:dyDescent="0.25">
      <c r="A139" t="s">
        <v>342</v>
      </c>
      <c r="B139" s="110">
        <v>131</v>
      </c>
      <c r="C139" s="64" t="s">
        <v>173</v>
      </c>
      <c r="D139" s="110">
        <v>18</v>
      </c>
      <c r="E139" s="112" t="s">
        <v>15</v>
      </c>
      <c r="F139" s="110" t="s">
        <v>27</v>
      </c>
      <c r="G139" s="111" t="s">
        <v>39</v>
      </c>
      <c r="H139" s="112" t="s">
        <v>33</v>
      </c>
      <c r="I139" s="110" t="s">
        <v>17</v>
      </c>
      <c r="J139" s="64" t="s">
        <v>17</v>
      </c>
      <c r="K139" s="110" t="s">
        <v>19</v>
      </c>
      <c r="L139" s="111" t="s">
        <v>19</v>
      </c>
      <c r="M139" s="112" t="s">
        <v>18</v>
      </c>
      <c r="N139" s="62" t="s">
        <v>20</v>
      </c>
      <c r="O139" s="62" t="s">
        <v>62</v>
      </c>
      <c r="P139">
        <f>VLOOKUP($B139,'Change Summary_Detailed'!$A$4:$X$216,P$3,FALSE)</f>
        <v>0</v>
      </c>
      <c r="Q139" t="str">
        <f>VLOOKUP($B139,'Change Summary_Detailed'!$A$4:$X$216,Q$3,FALSE)</f>
        <v>Unchanged</v>
      </c>
      <c r="R139" s="355" t="str">
        <f>IF(VLOOKUP($B139,'Change Summary_Detailed'!$A$4:$X$216,R$3,FALSE)=0,"N/A",VLOOKUP($B139,'Change Summary_Detailed'!$A$4:$X$216,R$3,FALSE))</f>
        <v>N/A</v>
      </c>
    </row>
    <row r="140" spans="1:18" x14ac:dyDescent="0.25">
      <c r="A140" t="s">
        <v>357</v>
      </c>
      <c r="B140" s="110">
        <v>131</v>
      </c>
      <c r="C140" s="64" t="s">
        <v>173</v>
      </c>
      <c r="D140" s="110">
        <v>18</v>
      </c>
      <c r="E140" s="112" t="s">
        <v>15</v>
      </c>
      <c r="F140" s="110" t="s">
        <v>27</v>
      </c>
      <c r="G140" s="111" t="s">
        <v>39</v>
      </c>
      <c r="H140" s="112" t="s">
        <v>33</v>
      </c>
      <c r="I140" s="110" t="s">
        <v>17</v>
      </c>
      <c r="J140" s="64" t="s">
        <v>17</v>
      </c>
      <c r="K140" s="110" t="s">
        <v>19</v>
      </c>
      <c r="L140" s="111" t="s">
        <v>19</v>
      </c>
      <c r="M140" s="112" t="s">
        <v>18</v>
      </c>
      <c r="N140" s="62" t="s">
        <v>20</v>
      </c>
      <c r="O140" s="62" t="s">
        <v>62</v>
      </c>
      <c r="P140">
        <f>VLOOKUP($B140,'Change Summary_Detailed'!$A$4:$X$216,P$3,FALSE)</f>
        <v>0</v>
      </c>
      <c r="Q140" t="str">
        <f>VLOOKUP($B140,'Change Summary_Detailed'!$A$4:$X$216,Q$3,FALSE)</f>
        <v>Unchanged</v>
      </c>
      <c r="R140" s="355" t="str">
        <f>IF(VLOOKUP($B140,'Change Summary_Detailed'!$A$4:$X$216,R$3,FALSE)=0,"N/A",VLOOKUP($B140,'Change Summary_Detailed'!$A$4:$X$216,R$3,FALSE))</f>
        <v>N/A</v>
      </c>
    </row>
    <row r="141" spans="1:18" x14ac:dyDescent="0.25">
      <c r="A141" t="s">
        <v>347</v>
      </c>
      <c r="B141" s="110">
        <v>131</v>
      </c>
      <c r="C141" s="64" t="s">
        <v>173</v>
      </c>
      <c r="D141" s="110">
        <v>18</v>
      </c>
      <c r="E141" s="112" t="s">
        <v>15</v>
      </c>
      <c r="F141" s="110" t="s">
        <v>27</v>
      </c>
      <c r="G141" s="111" t="s">
        <v>39</v>
      </c>
      <c r="H141" s="112" t="s">
        <v>33</v>
      </c>
      <c r="I141" s="110" t="s">
        <v>17</v>
      </c>
      <c r="J141" s="64" t="s">
        <v>17</v>
      </c>
      <c r="K141" s="110" t="s">
        <v>19</v>
      </c>
      <c r="L141" s="111" t="s">
        <v>19</v>
      </c>
      <c r="M141" s="112" t="s">
        <v>18</v>
      </c>
      <c r="N141" s="62" t="s">
        <v>20</v>
      </c>
      <c r="O141" s="62" t="s">
        <v>62</v>
      </c>
      <c r="P141">
        <f>VLOOKUP($B141,'Change Summary_Detailed'!$A$4:$X$216,P$3,FALSE)</f>
        <v>0</v>
      </c>
      <c r="Q141" t="str">
        <f>VLOOKUP($B141,'Change Summary_Detailed'!$A$4:$X$216,Q$3,FALSE)</f>
        <v>Unchanged</v>
      </c>
      <c r="R141" s="355" t="str">
        <f>IF(VLOOKUP($B141,'Change Summary_Detailed'!$A$4:$X$216,R$3,FALSE)=0,"N/A",VLOOKUP($B141,'Change Summary_Detailed'!$A$4:$X$216,R$3,FALSE))</f>
        <v>N/A</v>
      </c>
    </row>
    <row r="142" spans="1:18" x14ac:dyDescent="0.25">
      <c r="A142" t="s">
        <v>342</v>
      </c>
      <c r="B142" s="110">
        <v>132</v>
      </c>
      <c r="C142" s="64" t="s">
        <v>174</v>
      </c>
      <c r="D142" s="110">
        <v>19</v>
      </c>
      <c r="E142" s="112" t="s">
        <v>15</v>
      </c>
      <c r="F142" s="110" t="s">
        <v>33</v>
      </c>
      <c r="G142" s="111" t="s">
        <v>39</v>
      </c>
      <c r="H142" s="112" t="s">
        <v>39</v>
      </c>
      <c r="I142" s="110" t="s">
        <v>17</v>
      </c>
      <c r="J142" s="64" t="s">
        <v>17</v>
      </c>
      <c r="K142" s="110" t="s">
        <v>19</v>
      </c>
      <c r="L142" s="111" t="s">
        <v>19</v>
      </c>
      <c r="M142" s="112" t="s">
        <v>18</v>
      </c>
      <c r="N142" s="62" t="s">
        <v>41</v>
      </c>
      <c r="O142" s="62" t="s">
        <v>107</v>
      </c>
      <c r="P142">
        <f>VLOOKUP($B142,'Change Summary_Detailed'!$A$4:$X$216,P$3,FALSE)</f>
        <v>0</v>
      </c>
      <c r="Q142" t="str">
        <f>VLOOKUP($B142,'Change Summary_Detailed'!$A$4:$X$216,Q$3,FALSE)</f>
        <v>Unchanged</v>
      </c>
      <c r="R142" s="355" t="str">
        <f>IF(VLOOKUP($B142,'Change Summary_Detailed'!$A$4:$X$216,R$3,FALSE)=0,"N/A",VLOOKUP($B142,'Change Summary_Detailed'!$A$4:$X$216,R$3,FALSE))</f>
        <v>N/A</v>
      </c>
    </row>
    <row r="143" spans="1:18" x14ac:dyDescent="0.25">
      <c r="A143" t="s">
        <v>374</v>
      </c>
      <c r="B143" s="110">
        <v>132</v>
      </c>
      <c r="C143" s="64" t="s">
        <v>174</v>
      </c>
      <c r="D143" s="110">
        <v>19</v>
      </c>
      <c r="E143" s="112" t="s">
        <v>15</v>
      </c>
      <c r="F143" s="110" t="s">
        <v>33</v>
      </c>
      <c r="G143" s="111" t="s">
        <v>39</v>
      </c>
      <c r="H143" s="112" t="s">
        <v>39</v>
      </c>
      <c r="I143" s="110" t="s">
        <v>17</v>
      </c>
      <c r="J143" s="64" t="s">
        <v>17</v>
      </c>
      <c r="K143" s="110" t="s">
        <v>19</v>
      </c>
      <c r="L143" s="111" t="s">
        <v>19</v>
      </c>
      <c r="M143" s="112" t="s">
        <v>18</v>
      </c>
      <c r="N143" s="62" t="s">
        <v>41</v>
      </c>
      <c r="O143" s="62" t="s">
        <v>107</v>
      </c>
      <c r="P143">
        <f>VLOOKUP($B143,'Change Summary_Detailed'!$A$4:$X$216,P$3,FALSE)</f>
        <v>0</v>
      </c>
      <c r="Q143" t="str">
        <f>VLOOKUP($B143,'Change Summary_Detailed'!$A$4:$X$216,Q$3,FALSE)</f>
        <v>Unchanged</v>
      </c>
      <c r="R143" s="355" t="str">
        <f>IF(VLOOKUP($B143,'Change Summary_Detailed'!$A$4:$X$216,R$3,FALSE)=0,"N/A",VLOOKUP($B143,'Change Summary_Detailed'!$A$4:$X$216,R$3,FALSE))</f>
        <v>N/A</v>
      </c>
    </row>
    <row r="144" spans="1:18" x14ac:dyDescent="0.25">
      <c r="A144" t="s">
        <v>357</v>
      </c>
      <c r="B144" s="110">
        <v>132</v>
      </c>
      <c r="C144" s="64" t="s">
        <v>174</v>
      </c>
      <c r="D144" s="110">
        <v>19</v>
      </c>
      <c r="E144" s="112" t="s">
        <v>15</v>
      </c>
      <c r="F144" s="110" t="s">
        <v>33</v>
      </c>
      <c r="G144" s="111" t="s">
        <v>39</v>
      </c>
      <c r="H144" s="112" t="s">
        <v>39</v>
      </c>
      <c r="I144" s="110" t="s">
        <v>17</v>
      </c>
      <c r="J144" s="64" t="s">
        <v>17</v>
      </c>
      <c r="K144" s="110" t="s">
        <v>19</v>
      </c>
      <c r="L144" s="111" t="s">
        <v>19</v>
      </c>
      <c r="M144" s="112" t="s">
        <v>18</v>
      </c>
      <c r="N144" s="62" t="s">
        <v>41</v>
      </c>
      <c r="O144" s="62" t="s">
        <v>107</v>
      </c>
      <c r="P144">
        <f>VLOOKUP($B144,'Change Summary_Detailed'!$A$4:$X$216,P$3,FALSE)</f>
        <v>0</v>
      </c>
      <c r="Q144" t="str">
        <f>VLOOKUP($B144,'Change Summary_Detailed'!$A$4:$X$216,Q$3,FALSE)</f>
        <v>Unchanged</v>
      </c>
      <c r="R144" s="355" t="str">
        <f>IF(VLOOKUP($B144,'Change Summary_Detailed'!$A$4:$X$216,R$3,FALSE)=0,"N/A",VLOOKUP($B144,'Change Summary_Detailed'!$A$4:$X$216,R$3,FALSE))</f>
        <v>N/A</v>
      </c>
    </row>
    <row r="145" spans="1:18" x14ac:dyDescent="0.25">
      <c r="A145" t="s">
        <v>347</v>
      </c>
      <c r="B145" s="110">
        <v>132</v>
      </c>
      <c r="C145" s="64" t="s">
        <v>174</v>
      </c>
      <c r="D145" s="110">
        <v>19</v>
      </c>
      <c r="E145" s="112" t="s">
        <v>15</v>
      </c>
      <c r="F145" s="110" t="s">
        <v>33</v>
      </c>
      <c r="G145" s="111" t="s">
        <v>39</v>
      </c>
      <c r="H145" s="112" t="s">
        <v>39</v>
      </c>
      <c r="I145" s="110" t="s">
        <v>17</v>
      </c>
      <c r="J145" s="64" t="s">
        <v>17</v>
      </c>
      <c r="K145" s="110" t="s">
        <v>19</v>
      </c>
      <c r="L145" s="111" t="s">
        <v>19</v>
      </c>
      <c r="M145" s="112" t="s">
        <v>18</v>
      </c>
      <c r="N145" s="62" t="s">
        <v>41</v>
      </c>
      <c r="O145" s="62" t="s">
        <v>107</v>
      </c>
      <c r="P145">
        <f>VLOOKUP($B145,'Change Summary_Detailed'!$A$4:$X$216,P$3,FALSE)</f>
        <v>0</v>
      </c>
      <c r="Q145" t="str">
        <f>VLOOKUP($B145,'Change Summary_Detailed'!$A$4:$X$216,Q$3,FALSE)</f>
        <v>Unchanged</v>
      </c>
      <c r="R145" s="355" t="str">
        <f>IF(VLOOKUP($B145,'Change Summary_Detailed'!$A$4:$X$216,R$3,FALSE)=0,"N/A",VLOOKUP($B145,'Change Summary_Detailed'!$A$4:$X$216,R$3,FALSE))</f>
        <v>N/A</v>
      </c>
    </row>
    <row r="146" spans="1:18" x14ac:dyDescent="0.25">
      <c r="A146" t="s">
        <v>347</v>
      </c>
      <c r="B146" s="110">
        <v>139</v>
      </c>
      <c r="C146" s="64" t="s">
        <v>175</v>
      </c>
      <c r="D146" s="110" t="s">
        <v>32</v>
      </c>
      <c r="E146" s="112" t="s">
        <v>32</v>
      </c>
      <c r="F146" s="110" t="s">
        <v>64</v>
      </c>
      <c r="G146" s="111" t="s">
        <v>39</v>
      </c>
      <c r="H146" s="112" t="s">
        <v>64</v>
      </c>
      <c r="I146" s="110" t="s">
        <v>17</v>
      </c>
      <c r="J146" s="64" t="s">
        <v>17</v>
      </c>
      <c r="K146" s="110" t="s">
        <v>32</v>
      </c>
      <c r="L146" s="111" t="s">
        <v>32</v>
      </c>
      <c r="M146" s="112" t="s">
        <v>32</v>
      </c>
      <c r="N146" s="62" t="s">
        <v>53</v>
      </c>
      <c r="O146" s="62" t="s">
        <v>54</v>
      </c>
      <c r="P146" t="str">
        <f>VLOOKUP($B146,'Change Summary_Detailed'!$A$4:$X$216,P$3,FALSE)</f>
        <v>Lowest performing</v>
      </c>
      <c r="Q146" t="str">
        <f>VLOOKUP($B146,'Change Summary_Detailed'!$A$4:$X$216,Q$3,FALSE)</f>
        <v>Deleted</v>
      </c>
      <c r="R146" s="355">
        <f>IF(VLOOKUP($B146,'Change Summary_Detailed'!$A$4:$X$216,R$3,FALSE)=0,"N/A",VLOOKUP($B146,'Change Summary_Detailed'!$A$4:$X$216,R$3,FALSE))</f>
        <v>41883</v>
      </c>
    </row>
    <row r="147" spans="1:18" x14ac:dyDescent="0.25">
      <c r="A147" t="s">
        <v>370</v>
      </c>
      <c r="B147" s="110">
        <v>140</v>
      </c>
      <c r="C147" s="64" t="s">
        <v>176</v>
      </c>
      <c r="D147" s="110">
        <v>83</v>
      </c>
      <c r="E147" s="112" t="s">
        <v>15</v>
      </c>
      <c r="F147" s="110" t="s">
        <v>16</v>
      </c>
      <c r="G147" s="111" t="s">
        <v>16</v>
      </c>
      <c r="H147" s="112" t="s">
        <v>16</v>
      </c>
      <c r="I147" s="110" t="s">
        <v>17</v>
      </c>
      <c r="J147" s="64" t="s">
        <v>17</v>
      </c>
      <c r="K147" s="110" t="s">
        <v>19</v>
      </c>
      <c r="L147" s="111" t="s">
        <v>18</v>
      </c>
      <c r="M147" s="112" t="s">
        <v>19</v>
      </c>
      <c r="N147" s="62" t="s">
        <v>20</v>
      </c>
      <c r="O147" s="62" t="s">
        <v>21</v>
      </c>
      <c r="P147">
        <f>VLOOKUP($B147,'Change Summary_Detailed'!$A$4:$X$216,P$3,FALSE)</f>
        <v>0</v>
      </c>
      <c r="Q147" t="str">
        <f>VLOOKUP($B147,'Change Summary_Detailed'!$A$4:$X$216,Q$3,FALSE)</f>
        <v>Unchanged</v>
      </c>
      <c r="R147" s="355" t="str">
        <f>IF(VLOOKUP($B147,'Change Summary_Detailed'!$A$4:$X$216,R$3,FALSE)=0,"N/A",VLOOKUP($B147,'Change Summary_Detailed'!$A$4:$X$216,R$3,FALSE))</f>
        <v>N/A</v>
      </c>
    </row>
    <row r="148" spans="1:18" x14ac:dyDescent="0.25">
      <c r="A148" t="s">
        <v>376</v>
      </c>
      <c r="B148" s="110">
        <v>140</v>
      </c>
      <c r="C148" s="64" t="s">
        <v>176</v>
      </c>
      <c r="D148" s="110">
        <v>83</v>
      </c>
      <c r="E148" s="112" t="s">
        <v>15</v>
      </c>
      <c r="F148" s="110" t="s">
        <v>16</v>
      </c>
      <c r="G148" s="111" t="s">
        <v>16</v>
      </c>
      <c r="H148" s="112" t="s">
        <v>16</v>
      </c>
      <c r="I148" s="110" t="s">
        <v>17</v>
      </c>
      <c r="J148" s="64" t="s">
        <v>17</v>
      </c>
      <c r="K148" s="110" t="s">
        <v>19</v>
      </c>
      <c r="L148" s="111" t="s">
        <v>18</v>
      </c>
      <c r="M148" s="112" t="s">
        <v>19</v>
      </c>
      <c r="N148" s="62" t="s">
        <v>20</v>
      </c>
      <c r="O148" s="62" t="s">
        <v>21</v>
      </c>
      <c r="P148">
        <f>VLOOKUP($B148,'Change Summary_Detailed'!$A$4:$X$216,P$3,FALSE)</f>
        <v>0</v>
      </c>
      <c r="Q148" t="str">
        <f>VLOOKUP($B148,'Change Summary_Detailed'!$A$4:$X$216,Q$3,FALSE)</f>
        <v>Unchanged</v>
      </c>
      <c r="R148" s="355" t="str">
        <f>IF(VLOOKUP($B148,'Change Summary_Detailed'!$A$4:$X$216,R$3,FALSE)=0,"N/A",VLOOKUP($B148,'Change Summary_Detailed'!$A$4:$X$216,R$3,FALSE))</f>
        <v>N/A</v>
      </c>
    </row>
    <row r="149" spans="1:18" x14ac:dyDescent="0.25">
      <c r="A149" t="s">
        <v>374</v>
      </c>
      <c r="B149" s="110">
        <v>140</v>
      </c>
      <c r="C149" s="64" t="s">
        <v>176</v>
      </c>
      <c r="D149" s="110">
        <v>83</v>
      </c>
      <c r="E149" s="112" t="s">
        <v>15</v>
      </c>
      <c r="F149" s="110" t="s">
        <v>16</v>
      </c>
      <c r="G149" s="111" t="s">
        <v>16</v>
      </c>
      <c r="H149" s="112" t="s">
        <v>16</v>
      </c>
      <c r="I149" s="110" t="s">
        <v>17</v>
      </c>
      <c r="J149" s="64" t="s">
        <v>17</v>
      </c>
      <c r="K149" s="110" t="s">
        <v>19</v>
      </c>
      <c r="L149" s="111" t="s">
        <v>18</v>
      </c>
      <c r="M149" s="112" t="s">
        <v>19</v>
      </c>
      <c r="N149" s="62" t="s">
        <v>20</v>
      </c>
      <c r="O149" s="62" t="s">
        <v>21</v>
      </c>
      <c r="P149">
        <f>VLOOKUP($B149,'Change Summary_Detailed'!$A$4:$X$216,P$3,FALSE)</f>
        <v>0</v>
      </c>
      <c r="Q149" t="str">
        <f>VLOOKUP($B149,'Change Summary_Detailed'!$A$4:$X$216,Q$3,FALSE)</f>
        <v>Unchanged</v>
      </c>
      <c r="R149" s="355" t="str">
        <f>IF(VLOOKUP($B149,'Change Summary_Detailed'!$A$4:$X$216,R$3,FALSE)=0,"N/A",VLOOKUP($B149,'Change Summary_Detailed'!$A$4:$X$216,R$3,FALSE))</f>
        <v>N/A</v>
      </c>
    </row>
    <row r="150" spans="1:18" x14ac:dyDescent="0.25">
      <c r="A150" t="s">
        <v>347</v>
      </c>
      <c r="B150" s="110">
        <v>140</v>
      </c>
      <c r="C150" s="64" t="s">
        <v>176</v>
      </c>
      <c r="D150" s="110">
        <v>83</v>
      </c>
      <c r="E150" s="112" t="s">
        <v>15</v>
      </c>
      <c r="F150" s="110" t="s">
        <v>16</v>
      </c>
      <c r="G150" s="111" t="s">
        <v>16</v>
      </c>
      <c r="H150" s="112" t="s">
        <v>16</v>
      </c>
      <c r="I150" s="110" t="s">
        <v>17</v>
      </c>
      <c r="J150" s="64" t="s">
        <v>17</v>
      </c>
      <c r="K150" s="110" t="s">
        <v>19</v>
      </c>
      <c r="L150" s="111" t="s">
        <v>18</v>
      </c>
      <c r="M150" s="112" t="s">
        <v>19</v>
      </c>
      <c r="N150" s="62" t="s">
        <v>20</v>
      </c>
      <c r="O150" s="62" t="s">
        <v>21</v>
      </c>
      <c r="P150">
        <f>VLOOKUP($B150,'Change Summary_Detailed'!$A$4:$X$216,P$3,FALSE)</f>
        <v>0</v>
      </c>
      <c r="Q150" t="str">
        <f>VLOOKUP($B150,'Change Summary_Detailed'!$A$4:$X$216,Q$3,FALSE)</f>
        <v>Unchanged</v>
      </c>
      <c r="R150" s="355" t="str">
        <f>IF(VLOOKUP($B150,'Change Summary_Detailed'!$A$4:$X$216,R$3,FALSE)=0,"N/A",VLOOKUP($B150,'Change Summary_Detailed'!$A$4:$X$216,R$3,FALSE))</f>
        <v>N/A</v>
      </c>
    </row>
    <row r="151" spans="1:18" x14ac:dyDescent="0.25">
      <c r="A151" t="s">
        <v>357</v>
      </c>
      <c r="B151" s="110" t="s">
        <v>177</v>
      </c>
      <c r="C151" s="64" t="s">
        <v>178</v>
      </c>
      <c r="D151" s="110" t="s">
        <v>8</v>
      </c>
      <c r="E151" s="112" t="s">
        <v>8</v>
      </c>
      <c r="F151" s="110" t="s">
        <v>39</v>
      </c>
      <c r="G151" s="111" t="s">
        <v>17</v>
      </c>
      <c r="H151" s="112" t="s">
        <v>17</v>
      </c>
      <c r="I151" s="110" t="s">
        <v>52</v>
      </c>
      <c r="J151" s="64" t="s">
        <v>52</v>
      </c>
      <c r="K151" s="110" t="s">
        <v>8</v>
      </c>
      <c r="L151" s="111" t="s">
        <v>8</v>
      </c>
      <c r="M151" s="112" t="s">
        <v>8</v>
      </c>
      <c r="N151" s="62" t="s">
        <v>20</v>
      </c>
      <c r="O151" s="62" t="s">
        <v>94</v>
      </c>
      <c r="P151" t="str">
        <f>VLOOKUP($B151,'Change Summary_Detailed'!$A$4:$X$216,P$3,FALSE)</f>
        <v>Low performing</v>
      </c>
      <c r="Q151" t="str">
        <f>VLOOKUP($B151,'Change Summary_Detailed'!$A$4:$X$216,Q$3,FALSE)</f>
        <v>Revised</v>
      </c>
      <c r="R151" s="355">
        <f>IF(VLOOKUP($B151,'Change Summary_Detailed'!$A$4:$X$216,R$3,FALSE)=0,"N/A",VLOOKUP($B151,'Change Summary_Detailed'!$A$4:$X$216,R$3,FALSE))</f>
        <v>42248</v>
      </c>
    </row>
    <row r="152" spans="1:18" x14ac:dyDescent="0.25">
      <c r="A152" t="s">
        <v>345</v>
      </c>
      <c r="B152" s="110" t="s">
        <v>177</v>
      </c>
      <c r="C152" s="64" t="s">
        <v>178</v>
      </c>
      <c r="D152" s="110" t="s">
        <v>8</v>
      </c>
      <c r="E152" s="112" t="s">
        <v>8</v>
      </c>
      <c r="F152" s="110" t="s">
        <v>39</v>
      </c>
      <c r="G152" s="111" t="s">
        <v>17</v>
      </c>
      <c r="H152" s="112" t="s">
        <v>17</v>
      </c>
      <c r="I152" s="110" t="s">
        <v>52</v>
      </c>
      <c r="J152" s="64" t="s">
        <v>52</v>
      </c>
      <c r="K152" s="110" t="s">
        <v>8</v>
      </c>
      <c r="L152" s="111" t="s">
        <v>8</v>
      </c>
      <c r="M152" s="112" t="s">
        <v>8</v>
      </c>
      <c r="N152" s="62" t="s">
        <v>20</v>
      </c>
      <c r="O152" s="62" t="s">
        <v>94</v>
      </c>
      <c r="P152" t="str">
        <f>VLOOKUP($B152,'Change Summary_Detailed'!$A$4:$X$216,P$3,FALSE)</f>
        <v>Low performing</v>
      </c>
      <c r="Q152" t="str">
        <f>VLOOKUP($B152,'Change Summary_Detailed'!$A$4:$X$216,Q$3,FALSE)</f>
        <v>Revised</v>
      </c>
      <c r="R152" s="355">
        <f>IF(VLOOKUP($B152,'Change Summary_Detailed'!$A$4:$X$216,R$3,FALSE)=0,"N/A",VLOOKUP($B152,'Change Summary_Detailed'!$A$4:$X$216,R$3,FALSE))</f>
        <v>42248</v>
      </c>
    </row>
    <row r="153" spans="1:18" x14ac:dyDescent="0.25">
      <c r="A153" t="s">
        <v>365</v>
      </c>
      <c r="B153" s="110" t="s">
        <v>177</v>
      </c>
      <c r="C153" s="64" t="s">
        <v>178</v>
      </c>
      <c r="D153" s="110" t="s">
        <v>8</v>
      </c>
      <c r="E153" s="112" t="s">
        <v>8</v>
      </c>
      <c r="F153" s="110" t="s">
        <v>39</v>
      </c>
      <c r="G153" s="111" t="s">
        <v>17</v>
      </c>
      <c r="H153" s="112" t="s">
        <v>17</v>
      </c>
      <c r="I153" s="110" t="s">
        <v>52</v>
      </c>
      <c r="J153" s="64" t="s">
        <v>52</v>
      </c>
      <c r="K153" s="110" t="s">
        <v>8</v>
      </c>
      <c r="L153" s="111" t="s">
        <v>8</v>
      </c>
      <c r="M153" s="112" t="s">
        <v>8</v>
      </c>
      <c r="N153" s="62" t="s">
        <v>20</v>
      </c>
      <c r="O153" s="62" t="s">
        <v>94</v>
      </c>
      <c r="P153" t="str">
        <f>VLOOKUP($B153,'Change Summary_Detailed'!$A$4:$X$216,P$3,FALSE)</f>
        <v>Low performing</v>
      </c>
      <c r="Q153" t="str">
        <f>VLOOKUP($B153,'Change Summary_Detailed'!$A$4:$X$216,Q$3,FALSE)</f>
        <v>Revised</v>
      </c>
      <c r="R153" s="355">
        <f>IF(VLOOKUP($B153,'Change Summary_Detailed'!$A$4:$X$216,R$3,FALSE)=0,"N/A",VLOOKUP($B153,'Change Summary_Detailed'!$A$4:$X$216,R$3,FALSE))</f>
        <v>42248</v>
      </c>
    </row>
    <row r="154" spans="1:18" x14ac:dyDescent="0.25">
      <c r="A154" t="s">
        <v>370</v>
      </c>
      <c r="B154" s="110" t="s">
        <v>177</v>
      </c>
      <c r="C154" s="64" t="s">
        <v>178</v>
      </c>
      <c r="D154" s="110" t="s">
        <v>8</v>
      </c>
      <c r="E154" s="112" t="s">
        <v>8</v>
      </c>
      <c r="F154" s="110" t="s">
        <v>39</v>
      </c>
      <c r="G154" s="111" t="s">
        <v>17</v>
      </c>
      <c r="H154" s="112" t="s">
        <v>17</v>
      </c>
      <c r="I154" s="110" t="s">
        <v>52</v>
      </c>
      <c r="J154" s="64" t="s">
        <v>52</v>
      </c>
      <c r="K154" s="110" t="s">
        <v>8</v>
      </c>
      <c r="L154" s="111" t="s">
        <v>8</v>
      </c>
      <c r="M154" s="112" t="s">
        <v>8</v>
      </c>
      <c r="N154" s="62" t="s">
        <v>20</v>
      </c>
      <c r="O154" s="62" t="s">
        <v>94</v>
      </c>
      <c r="P154" t="str">
        <f>VLOOKUP($B154,'Change Summary_Detailed'!$A$4:$X$216,P$3,FALSE)</f>
        <v>Low performing</v>
      </c>
      <c r="Q154" t="str">
        <f>VLOOKUP($B154,'Change Summary_Detailed'!$A$4:$X$216,Q$3,FALSE)</f>
        <v>Revised</v>
      </c>
      <c r="R154" s="355">
        <f>IF(VLOOKUP($B154,'Change Summary_Detailed'!$A$4:$X$216,R$3,FALSE)=0,"N/A",VLOOKUP($B154,'Change Summary_Detailed'!$A$4:$X$216,R$3,FALSE))</f>
        <v>42248</v>
      </c>
    </row>
    <row r="155" spans="1:18" x14ac:dyDescent="0.25">
      <c r="A155" t="s">
        <v>342</v>
      </c>
      <c r="B155" s="110" t="s">
        <v>177</v>
      </c>
      <c r="C155" s="64" t="s">
        <v>178</v>
      </c>
      <c r="D155" s="110" t="s">
        <v>8</v>
      </c>
      <c r="E155" s="112" t="s">
        <v>8</v>
      </c>
      <c r="F155" s="110" t="s">
        <v>39</v>
      </c>
      <c r="G155" s="111" t="s">
        <v>17</v>
      </c>
      <c r="H155" s="112" t="s">
        <v>17</v>
      </c>
      <c r="I155" s="110" t="s">
        <v>52</v>
      </c>
      <c r="J155" s="64" t="s">
        <v>52</v>
      </c>
      <c r="K155" s="110" t="s">
        <v>8</v>
      </c>
      <c r="L155" s="111" t="s">
        <v>8</v>
      </c>
      <c r="M155" s="112" t="s">
        <v>8</v>
      </c>
      <c r="N155" s="62" t="s">
        <v>20</v>
      </c>
      <c r="O155" s="62" t="s">
        <v>94</v>
      </c>
      <c r="P155" t="str">
        <f>VLOOKUP($B155,'Change Summary_Detailed'!$A$4:$X$216,P$3,FALSE)</f>
        <v>Low performing</v>
      </c>
      <c r="Q155" t="str">
        <f>VLOOKUP($B155,'Change Summary_Detailed'!$A$4:$X$216,Q$3,FALSE)</f>
        <v>Revised</v>
      </c>
      <c r="R155" s="355">
        <f>IF(VLOOKUP($B155,'Change Summary_Detailed'!$A$4:$X$216,R$3,FALSE)=0,"N/A",VLOOKUP($B155,'Change Summary_Detailed'!$A$4:$X$216,R$3,FALSE))</f>
        <v>42248</v>
      </c>
    </row>
    <row r="156" spans="1:18" x14ac:dyDescent="0.25">
      <c r="A156" t="s">
        <v>377</v>
      </c>
      <c r="B156" s="110" t="s">
        <v>177</v>
      </c>
      <c r="C156" s="64" t="s">
        <v>178</v>
      </c>
      <c r="D156" s="110" t="s">
        <v>8</v>
      </c>
      <c r="E156" s="112" t="s">
        <v>8</v>
      </c>
      <c r="F156" s="110" t="s">
        <v>39</v>
      </c>
      <c r="G156" s="111" t="s">
        <v>17</v>
      </c>
      <c r="H156" s="112" t="s">
        <v>17</v>
      </c>
      <c r="I156" s="110" t="s">
        <v>52</v>
      </c>
      <c r="J156" s="64" t="s">
        <v>52</v>
      </c>
      <c r="K156" s="110" t="s">
        <v>8</v>
      </c>
      <c r="L156" s="111" t="s">
        <v>8</v>
      </c>
      <c r="M156" s="112" t="s">
        <v>8</v>
      </c>
      <c r="N156" s="62" t="s">
        <v>20</v>
      </c>
      <c r="O156" s="62" t="s">
        <v>94</v>
      </c>
      <c r="P156" t="str">
        <f>VLOOKUP($B156,'Change Summary_Detailed'!$A$4:$X$216,P$3,FALSE)</f>
        <v>Low performing</v>
      </c>
      <c r="Q156" t="str">
        <f>VLOOKUP($B156,'Change Summary_Detailed'!$A$4:$X$216,Q$3,FALSE)</f>
        <v>Revised</v>
      </c>
      <c r="R156" s="355">
        <f>IF(VLOOKUP($B156,'Change Summary_Detailed'!$A$4:$X$216,R$3,FALSE)=0,"N/A",VLOOKUP($B156,'Change Summary_Detailed'!$A$4:$X$216,R$3,FALSE))</f>
        <v>42248</v>
      </c>
    </row>
    <row r="157" spans="1:18" x14ac:dyDescent="0.25">
      <c r="A157" t="s">
        <v>370</v>
      </c>
      <c r="B157" s="110">
        <v>148</v>
      </c>
      <c r="C157" s="64" t="s">
        <v>179</v>
      </c>
      <c r="D157" s="110">
        <v>31</v>
      </c>
      <c r="E157" s="112" t="s">
        <v>135</v>
      </c>
      <c r="F157" s="110" t="s">
        <v>33</v>
      </c>
      <c r="G157" s="111" t="s">
        <v>33</v>
      </c>
      <c r="H157" s="112" t="s">
        <v>16</v>
      </c>
      <c r="I157" s="110" t="s">
        <v>17</v>
      </c>
      <c r="J157" s="64" t="s">
        <v>17</v>
      </c>
      <c r="K157" s="110" t="s">
        <v>18</v>
      </c>
      <c r="L157" s="111" t="s">
        <v>18</v>
      </c>
      <c r="M157" s="112" t="s">
        <v>18</v>
      </c>
      <c r="N157" s="62" t="s">
        <v>20</v>
      </c>
      <c r="O157" s="62" t="s">
        <v>24</v>
      </c>
      <c r="P157" t="str">
        <f>VLOOKUP($B157,'Change Summary_Detailed'!$A$4:$X$216,P$3,FALSE)</f>
        <v>Low performing</v>
      </c>
      <c r="Q157" t="str">
        <f>VLOOKUP($B157,'Change Summary_Detailed'!$A$4:$X$216,Q$3,FALSE)</f>
        <v>Revised</v>
      </c>
      <c r="R157" s="355">
        <f>IF(VLOOKUP($B157,'Change Summary_Detailed'!$A$4:$X$216,R$3,FALSE)=0,"N/A",VLOOKUP($B157,'Change Summary_Detailed'!$A$4:$X$216,R$3,FALSE))</f>
        <v>42248</v>
      </c>
    </row>
    <row r="158" spans="1:18" x14ac:dyDescent="0.25">
      <c r="A158" t="s">
        <v>357</v>
      </c>
      <c r="B158" s="110">
        <v>148</v>
      </c>
      <c r="C158" s="64" t="s">
        <v>179</v>
      </c>
      <c r="D158" s="110">
        <v>31</v>
      </c>
      <c r="E158" s="112" t="s">
        <v>135</v>
      </c>
      <c r="F158" s="110" t="s">
        <v>33</v>
      </c>
      <c r="G158" s="111" t="s">
        <v>33</v>
      </c>
      <c r="H158" s="112" t="s">
        <v>16</v>
      </c>
      <c r="I158" s="110" t="s">
        <v>17</v>
      </c>
      <c r="J158" s="64" t="s">
        <v>17</v>
      </c>
      <c r="K158" s="110" t="s">
        <v>18</v>
      </c>
      <c r="L158" s="111" t="s">
        <v>18</v>
      </c>
      <c r="M158" s="112" t="s">
        <v>18</v>
      </c>
      <c r="N158" s="62" t="s">
        <v>20</v>
      </c>
      <c r="O158" s="62" t="s">
        <v>24</v>
      </c>
      <c r="P158" t="str">
        <f>VLOOKUP($B158,'Change Summary_Detailed'!$A$4:$X$216,P$3,FALSE)</f>
        <v>Low performing</v>
      </c>
      <c r="Q158" t="str">
        <f>VLOOKUP($B158,'Change Summary_Detailed'!$A$4:$X$216,Q$3,FALSE)</f>
        <v>Revised</v>
      </c>
      <c r="R158" s="355">
        <f>IF(VLOOKUP($B158,'Change Summary_Detailed'!$A$4:$X$216,R$3,FALSE)=0,"N/A",VLOOKUP($B158,'Change Summary_Detailed'!$A$4:$X$216,R$3,FALSE))</f>
        <v>42248</v>
      </c>
    </row>
    <row r="159" spans="1:18" x14ac:dyDescent="0.25">
      <c r="A159" t="s">
        <v>342</v>
      </c>
      <c r="B159" s="110">
        <v>150</v>
      </c>
      <c r="C159" s="64" t="s">
        <v>180</v>
      </c>
      <c r="D159" s="110">
        <v>51</v>
      </c>
      <c r="E159" s="112" t="s">
        <v>15</v>
      </c>
      <c r="F159" s="110" t="s">
        <v>27</v>
      </c>
      <c r="G159" s="111" t="s">
        <v>27</v>
      </c>
      <c r="H159" s="112" t="s">
        <v>27</v>
      </c>
      <c r="I159" s="110" t="s">
        <v>17</v>
      </c>
      <c r="J159" s="64" t="s">
        <v>17</v>
      </c>
      <c r="K159" s="110" t="s">
        <v>19</v>
      </c>
      <c r="L159" s="111" t="s">
        <v>18</v>
      </c>
      <c r="M159" s="112" t="s">
        <v>18</v>
      </c>
      <c r="N159" s="62" t="s">
        <v>20</v>
      </c>
      <c r="O159" s="62" t="s">
        <v>21</v>
      </c>
      <c r="P159">
        <f>VLOOKUP($B159,'Change Summary_Detailed'!$A$4:$X$216,P$3,FALSE)</f>
        <v>0</v>
      </c>
      <c r="Q159" t="str">
        <f>VLOOKUP($B159,'Change Summary_Detailed'!$A$4:$X$216,Q$3,FALSE)</f>
        <v>Unchanged</v>
      </c>
      <c r="R159" s="355" t="str">
        <f>IF(VLOOKUP($B159,'Change Summary_Detailed'!$A$4:$X$216,R$3,FALSE)=0,"N/A",VLOOKUP($B159,'Change Summary_Detailed'!$A$4:$X$216,R$3,FALSE))</f>
        <v>N/A</v>
      </c>
    </row>
    <row r="160" spans="1:18" x14ac:dyDescent="0.25">
      <c r="A160" t="s">
        <v>360</v>
      </c>
      <c r="B160" s="110">
        <v>150</v>
      </c>
      <c r="C160" s="64" t="s">
        <v>180</v>
      </c>
      <c r="D160" s="110">
        <v>51</v>
      </c>
      <c r="E160" s="112" t="s">
        <v>15</v>
      </c>
      <c r="F160" s="110" t="s">
        <v>27</v>
      </c>
      <c r="G160" s="111" t="s">
        <v>27</v>
      </c>
      <c r="H160" s="112" t="s">
        <v>27</v>
      </c>
      <c r="I160" s="110" t="s">
        <v>17</v>
      </c>
      <c r="J160" s="64" t="s">
        <v>17</v>
      </c>
      <c r="K160" s="110" t="s">
        <v>19</v>
      </c>
      <c r="L160" s="111" t="s">
        <v>18</v>
      </c>
      <c r="M160" s="112" t="s">
        <v>18</v>
      </c>
      <c r="N160" s="62" t="s">
        <v>20</v>
      </c>
      <c r="O160" s="62" t="s">
        <v>21</v>
      </c>
      <c r="P160">
        <f>VLOOKUP($B160,'Change Summary_Detailed'!$A$4:$X$216,P$3,FALSE)</f>
        <v>0</v>
      </c>
      <c r="Q160" t="str">
        <f>VLOOKUP($B160,'Change Summary_Detailed'!$A$4:$X$216,Q$3,FALSE)</f>
        <v>Unchanged</v>
      </c>
      <c r="R160" s="355" t="str">
        <f>IF(VLOOKUP($B160,'Change Summary_Detailed'!$A$4:$X$216,R$3,FALSE)=0,"N/A",VLOOKUP($B160,'Change Summary_Detailed'!$A$4:$X$216,R$3,FALSE))</f>
        <v>N/A</v>
      </c>
    </row>
    <row r="161" spans="1:18" x14ac:dyDescent="0.25">
      <c r="A161" t="s">
        <v>376</v>
      </c>
      <c r="B161" s="110">
        <v>150</v>
      </c>
      <c r="C161" s="64" t="s">
        <v>180</v>
      </c>
      <c r="D161" s="110">
        <v>51</v>
      </c>
      <c r="E161" s="112" t="s">
        <v>15</v>
      </c>
      <c r="F161" s="110" t="s">
        <v>27</v>
      </c>
      <c r="G161" s="111" t="s">
        <v>27</v>
      </c>
      <c r="H161" s="112" t="s">
        <v>27</v>
      </c>
      <c r="I161" s="110" t="s">
        <v>17</v>
      </c>
      <c r="J161" s="64" t="s">
        <v>17</v>
      </c>
      <c r="K161" s="110" t="s">
        <v>19</v>
      </c>
      <c r="L161" s="111" t="s">
        <v>18</v>
      </c>
      <c r="M161" s="112" t="s">
        <v>18</v>
      </c>
      <c r="N161" s="62" t="s">
        <v>20</v>
      </c>
      <c r="O161" s="62" t="s">
        <v>21</v>
      </c>
      <c r="P161">
        <f>VLOOKUP($B161,'Change Summary_Detailed'!$A$4:$X$216,P$3,FALSE)</f>
        <v>0</v>
      </c>
      <c r="Q161" t="str">
        <f>VLOOKUP($B161,'Change Summary_Detailed'!$A$4:$X$216,Q$3,FALSE)</f>
        <v>Unchanged</v>
      </c>
      <c r="R161" s="355" t="str">
        <f>IF(VLOOKUP($B161,'Change Summary_Detailed'!$A$4:$X$216,R$3,FALSE)=0,"N/A",VLOOKUP($B161,'Change Summary_Detailed'!$A$4:$X$216,R$3,FALSE))</f>
        <v>N/A</v>
      </c>
    </row>
    <row r="162" spans="1:18" x14ac:dyDescent="0.25">
      <c r="A162" t="s">
        <v>357</v>
      </c>
      <c r="B162" s="110">
        <v>152</v>
      </c>
      <c r="C162" s="64" t="s">
        <v>181</v>
      </c>
      <c r="D162" s="110" t="s">
        <v>8</v>
      </c>
      <c r="E162" s="112" t="s">
        <v>8</v>
      </c>
      <c r="F162" s="110" t="s">
        <v>39</v>
      </c>
      <c r="G162" s="111" t="s">
        <v>17</v>
      </c>
      <c r="H162" s="112" t="s">
        <v>17</v>
      </c>
      <c r="I162" s="110" t="s">
        <v>52</v>
      </c>
      <c r="J162" s="64" t="s">
        <v>45</v>
      </c>
      <c r="K162" s="110" t="s">
        <v>8</v>
      </c>
      <c r="L162" s="111" t="s">
        <v>8</v>
      </c>
      <c r="M162" s="112" t="s">
        <v>8</v>
      </c>
      <c r="N162" s="62" t="s">
        <v>53</v>
      </c>
      <c r="O162" s="62" t="s">
        <v>54</v>
      </c>
      <c r="P162" t="str">
        <f>VLOOKUP($B162,'Change Summary_Detailed'!$A$4:$X$216,P$3,FALSE)</f>
        <v>Lowest performing</v>
      </c>
      <c r="Q162" t="str">
        <f>VLOOKUP($B162,'Change Summary_Detailed'!$A$4:$X$216,Q$3,FALSE)</f>
        <v>Deleted</v>
      </c>
      <c r="R162" s="355">
        <f>IF(VLOOKUP($B162,'Change Summary_Detailed'!$A$4:$X$216,R$3,FALSE)=0,"N/A",VLOOKUP($B162,'Change Summary_Detailed'!$A$4:$X$216,R$3,FALSE))</f>
        <v>41883</v>
      </c>
    </row>
    <row r="163" spans="1:18" x14ac:dyDescent="0.25">
      <c r="A163" t="s">
        <v>343</v>
      </c>
      <c r="B163" s="110">
        <v>152</v>
      </c>
      <c r="C163" s="64" t="s">
        <v>181</v>
      </c>
      <c r="D163" s="110" t="s">
        <v>8</v>
      </c>
      <c r="E163" s="112" t="s">
        <v>8</v>
      </c>
      <c r="F163" s="110" t="s">
        <v>39</v>
      </c>
      <c r="G163" s="111" t="s">
        <v>17</v>
      </c>
      <c r="H163" s="112" t="s">
        <v>17</v>
      </c>
      <c r="I163" s="110" t="s">
        <v>52</v>
      </c>
      <c r="J163" s="64" t="s">
        <v>45</v>
      </c>
      <c r="K163" s="110" t="s">
        <v>8</v>
      </c>
      <c r="L163" s="111" t="s">
        <v>8</v>
      </c>
      <c r="M163" s="112" t="s">
        <v>8</v>
      </c>
      <c r="N163" s="62" t="s">
        <v>53</v>
      </c>
      <c r="O163" s="62" t="s">
        <v>54</v>
      </c>
      <c r="P163" t="str">
        <f>VLOOKUP($B163,'Change Summary_Detailed'!$A$4:$X$216,P$3,FALSE)</f>
        <v>Lowest performing</v>
      </c>
      <c r="Q163" t="str">
        <f>VLOOKUP($B163,'Change Summary_Detailed'!$A$4:$X$216,Q$3,FALSE)</f>
        <v>Deleted</v>
      </c>
      <c r="R163" s="355">
        <f>IF(VLOOKUP($B163,'Change Summary_Detailed'!$A$4:$X$216,R$3,FALSE)=0,"N/A",VLOOKUP($B163,'Change Summary_Detailed'!$A$4:$X$216,R$3,FALSE))</f>
        <v>41883</v>
      </c>
    </row>
    <row r="164" spans="1:18" x14ac:dyDescent="0.25">
      <c r="A164" t="s">
        <v>360</v>
      </c>
      <c r="B164" s="110">
        <v>152</v>
      </c>
      <c r="C164" s="64" t="s">
        <v>181</v>
      </c>
      <c r="D164" s="110" t="s">
        <v>8</v>
      </c>
      <c r="E164" s="112" t="s">
        <v>8</v>
      </c>
      <c r="F164" s="110" t="s">
        <v>39</v>
      </c>
      <c r="G164" s="111" t="s">
        <v>17</v>
      </c>
      <c r="H164" s="112" t="s">
        <v>17</v>
      </c>
      <c r="I164" s="110" t="s">
        <v>52</v>
      </c>
      <c r="J164" s="64" t="s">
        <v>45</v>
      </c>
      <c r="K164" s="110" t="s">
        <v>8</v>
      </c>
      <c r="L164" s="111" t="s">
        <v>8</v>
      </c>
      <c r="M164" s="112" t="s">
        <v>8</v>
      </c>
      <c r="N164" s="62" t="s">
        <v>53</v>
      </c>
      <c r="O164" s="62" t="s">
        <v>54</v>
      </c>
      <c r="P164" t="str">
        <f>VLOOKUP($B164,'Change Summary_Detailed'!$A$4:$X$216,P$3,FALSE)</f>
        <v>Lowest performing</v>
      </c>
      <c r="Q164" t="str">
        <f>VLOOKUP($B164,'Change Summary_Detailed'!$A$4:$X$216,Q$3,FALSE)</f>
        <v>Deleted</v>
      </c>
      <c r="R164" s="355">
        <f>IF(VLOOKUP($B164,'Change Summary_Detailed'!$A$4:$X$216,R$3,FALSE)=0,"N/A",VLOOKUP($B164,'Change Summary_Detailed'!$A$4:$X$216,R$3,FALSE))</f>
        <v>41883</v>
      </c>
    </row>
    <row r="165" spans="1:18" x14ac:dyDescent="0.25">
      <c r="A165" t="s">
        <v>342</v>
      </c>
      <c r="B165" s="110">
        <v>152</v>
      </c>
      <c r="C165" s="64" t="s">
        <v>181</v>
      </c>
      <c r="D165" s="110" t="s">
        <v>8</v>
      </c>
      <c r="E165" s="112" t="s">
        <v>8</v>
      </c>
      <c r="F165" s="110" t="s">
        <v>39</v>
      </c>
      <c r="G165" s="111" t="s">
        <v>17</v>
      </c>
      <c r="H165" s="112" t="s">
        <v>17</v>
      </c>
      <c r="I165" s="110" t="s">
        <v>52</v>
      </c>
      <c r="J165" s="64" t="s">
        <v>45</v>
      </c>
      <c r="K165" s="110" t="s">
        <v>8</v>
      </c>
      <c r="L165" s="111" t="s">
        <v>8</v>
      </c>
      <c r="M165" s="112" t="s">
        <v>8</v>
      </c>
      <c r="N165" s="62" t="s">
        <v>53</v>
      </c>
      <c r="O165" s="62" t="s">
        <v>54</v>
      </c>
      <c r="P165" t="str">
        <f>VLOOKUP($B165,'Change Summary_Detailed'!$A$4:$X$216,P$3,FALSE)</f>
        <v>Lowest performing</v>
      </c>
      <c r="Q165" t="str">
        <f>VLOOKUP($B165,'Change Summary_Detailed'!$A$4:$X$216,Q$3,FALSE)</f>
        <v>Deleted</v>
      </c>
      <c r="R165" s="355">
        <f>IF(VLOOKUP($B165,'Change Summary_Detailed'!$A$4:$X$216,R$3,FALSE)=0,"N/A",VLOOKUP($B165,'Change Summary_Detailed'!$A$4:$X$216,R$3,FALSE))</f>
        <v>41883</v>
      </c>
    </row>
    <row r="166" spans="1:18" x14ac:dyDescent="0.25">
      <c r="A166" t="s">
        <v>360</v>
      </c>
      <c r="B166" s="110">
        <v>153</v>
      </c>
      <c r="C166" s="64" t="s">
        <v>182</v>
      </c>
      <c r="D166" s="110">
        <v>52</v>
      </c>
      <c r="E166" s="112" t="s">
        <v>81</v>
      </c>
      <c r="F166" s="110" t="s">
        <v>33</v>
      </c>
      <c r="G166" s="111" t="s">
        <v>17</v>
      </c>
      <c r="H166" s="112" t="s">
        <v>17</v>
      </c>
      <c r="I166" s="110">
        <v>0</v>
      </c>
      <c r="J166" s="64">
        <v>0</v>
      </c>
      <c r="K166" s="110" t="s">
        <v>19</v>
      </c>
      <c r="L166" s="111" t="s">
        <v>19</v>
      </c>
      <c r="M166" s="112" t="s">
        <v>19</v>
      </c>
      <c r="N166" s="62" t="s">
        <v>20</v>
      </c>
      <c r="O166" s="62" t="s">
        <v>97</v>
      </c>
      <c r="P166">
        <f>VLOOKUP($B166,'Change Summary_Detailed'!$A$4:$X$216,P$3,FALSE)</f>
        <v>0</v>
      </c>
      <c r="Q166" t="str">
        <f>VLOOKUP($B166,'Change Summary_Detailed'!$A$4:$X$216,Q$3,FALSE)</f>
        <v>Unchanged</v>
      </c>
      <c r="R166" s="355" t="str">
        <f>IF(VLOOKUP($B166,'Change Summary_Detailed'!$A$4:$X$216,R$3,FALSE)=0,"N/A",VLOOKUP($B166,'Change Summary_Detailed'!$A$4:$X$216,R$3,FALSE))</f>
        <v>N/A</v>
      </c>
    </row>
    <row r="167" spans="1:18" x14ac:dyDescent="0.25">
      <c r="A167" t="s">
        <v>370</v>
      </c>
      <c r="B167" s="110">
        <v>153</v>
      </c>
      <c r="C167" s="64" t="s">
        <v>182</v>
      </c>
      <c r="D167" s="110">
        <v>52</v>
      </c>
      <c r="E167" s="112" t="s">
        <v>81</v>
      </c>
      <c r="F167" s="110" t="s">
        <v>33</v>
      </c>
      <c r="G167" s="111" t="s">
        <v>17</v>
      </c>
      <c r="H167" s="112" t="s">
        <v>17</v>
      </c>
      <c r="I167" s="110">
        <v>0</v>
      </c>
      <c r="J167" s="64">
        <v>0</v>
      </c>
      <c r="K167" s="110" t="s">
        <v>19</v>
      </c>
      <c r="L167" s="111" t="s">
        <v>19</v>
      </c>
      <c r="M167" s="112" t="s">
        <v>19</v>
      </c>
      <c r="N167" s="62" t="s">
        <v>20</v>
      </c>
      <c r="O167" s="62" t="s">
        <v>97</v>
      </c>
      <c r="P167">
        <f>VLOOKUP($B167,'Change Summary_Detailed'!$A$4:$X$216,P$3,FALSE)</f>
        <v>0</v>
      </c>
      <c r="Q167" t="str">
        <f>VLOOKUP($B167,'Change Summary_Detailed'!$A$4:$X$216,Q$3,FALSE)</f>
        <v>Unchanged</v>
      </c>
      <c r="R167" s="355" t="str">
        <f>IF(VLOOKUP($B167,'Change Summary_Detailed'!$A$4:$X$216,R$3,FALSE)=0,"N/A",VLOOKUP($B167,'Change Summary_Detailed'!$A$4:$X$216,R$3,FALSE))</f>
        <v>N/A</v>
      </c>
    </row>
    <row r="168" spans="1:18" x14ac:dyDescent="0.25">
      <c r="A168" t="s">
        <v>376</v>
      </c>
      <c r="B168" s="110">
        <v>154</v>
      </c>
      <c r="C168" s="64" t="s">
        <v>183</v>
      </c>
      <c r="D168" s="110" t="s">
        <v>8</v>
      </c>
      <c r="E168" s="112" t="s">
        <v>8</v>
      </c>
      <c r="F168" s="110" t="s">
        <v>33</v>
      </c>
      <c r="G168" s="111" t="s">
        <v>17</v>
      </c>
      <c r="H168" s="112" t="s">
        <v>17</v>
      </c>
      <c r="I168" s="110" t="s">
        <v>52</v>
      </c>
      <c r="J168" s="64" t="s">
        <v>45</v>
      </c>
      <c r="K168" s="110" t="s">
        <v>8</v>
      </c>
      <c r="L168" s="111" t="s">
        <v>8</v>
      </c>
      <c r="M168" s="112" t="s">
        <v>8</v>
      </c>
      <c r="N168" s="62" t="s">
        <v>20</v>
      </c>
      <c r="O168" s="62" t="s">
        <v>54</v>
      </c>
      <c r="P168" t="str">
        <f>VLOOKUP($B168,'Change Summary_Detailed'!$A$4:$X$216,P$3,FALSE)</f>
        <v>Lowest performing</v>
      </c>
      <c r="Q168" t="str">
        <f>VLOOKUP($B168,'Change Summary_Detailed'!$A$4:$X$216,Q$3,FALSE)</f>
        <v>Deleted</v>
      </c>
      <c r="R168" s="355">
        <f>IF(VLOOKUP($B168,'Change Summary_Detailed'!$A$4:$X$216,R$3,FALSE)=0,"N/A",VLOOKUP($B168,'Change Summary_Detailed'!$A$4:$X$216,R$3,FALSE))</f>
        <v>42248</v>
      </c>
    </row>
    <row r="169" spans="1:18" x14ac:dyDescent="0.25">
      <c r="A169" t="s">
        <v>370</v>
      </c>
      <c r="B169" s="110">
        <v>154</v>
      </c>
      <c r="C169" s="64" t="s">
        <v>183</v>
      </c>
      <c r="D169" s="110" t="s">
        <v>8</v>
      </c>
      <c r="E169" s="112" t="s">
        <v>8</v>
      </c>
      <c r="F169" s="110" t="s">
        <v>33</v>
      </c>
      <c r="G169" s="111" t="s">
        <v>17</v>
      </c>
      <c r="H169" s="112" t="s">
        <v>17</v>
      </c>
      <c r="I169" s="110" t="s">
        <v>52</v>
      </c>
      <c r="J169" s="64" t="s">
        <v>45</v>
      </c>
      <c r="K169" s="110" t="s">
        <v>8</v>
      </c>
      <c r="L169" s="111" t="s">
        <v>8</v>
      </c>
      <c r="M169" s="112" t="s">
        <v>8</v>
      </c>
      <c r="N169" s="62" t="s">
        <v>20</v>
      </c>
      <c r="O169" s="62" t="s">
        <v>54</v>
      </c>
      <c r="P169" t="str">
        <f>VLOOKUP($B169,'Change Summary_Detailed'!$A$4:$X$216,P$3,FALSE)</f>
        <v>Lowest performing</v>
      </c>
      <c r="Q169" t="str">
        <f>VLOOKUP($B169,'Change Summary_Detailed'!$A$4:$X$216,Q$3,FALSE)</f>
        <v>Deleted</v>
      </c>
      <c r="R169" s="355">
        <f>IF(VLOOKUP($B169,'Change Summary_Detailed'!$A$4:$X$216,R$3,FALSE)=0,"N/A",VLOOKUP($B169,'Change Summary_Detailed'!$A$4:$X$216,R$3,FALSE))</f>
        <v>42248</v>
      </c>
    </row>
    <row r="170" spans="1:18" x14ac:dyDescent="0.25">
      <c r="A170" t="s">
        <v>342</v>
      </c>
      <c r="B170" s="110">
        <v>154</v>
      </c>
      <c r="C170" s="64" t="s">
        <v>183</v>
      </c>
      <c r="D170" s="110" t="s">
        <v>8</v>
      </c>
      <c r="E170" s="112" t="s">
        <v>8</v>
      </c>
      <c r="F170" s="110" t="s">
        <v>33</v>
      </c>
      <c r="G170" s="111" t="s">
        <v>17</v>
      </c>
      <c r="H170" s="112" t="s">
        <v>17</v>
      </c>
      <c r="I170" s="110" t="s">
        <v>52</v>
      </c>
      <c r="J170" s="64" t="s">
        <v>45</v>
      </c>
      <c r="K170" s="110" t="s">
        <v>8</v>
      </c>
      <c r="L170" s="111" t="s">
        <v>8</v>
      </c>
      <c r="M170" s="112" t="s">
        <v>8</v>
      </c>
      <c r="N170" s="62" t="s">
        <v>20</v>
      </c>
      <c r="O170" s="62" t="s">
        <v>54</v>
      </c>
      <c r="P170" t="str">
        <f>VLOOKUP($B170,'Change Summary_Detailed'!$A$4:$X$216,P$3,FALSE)</f>
        <v>Lowest performing</v>
      </c>
      <c r="Q170" t="str">
        <f>VLOOKUP($B170,'Change Summary_Detailed'!$A$4:$X$216,Q$3,FALSE)</f>
        <v>Deleted</v>
      </c>
      <c r="R170" s="355">
        <f>IF(VLOOKUP($B170,'Change Summary_Detailed'!$A$4:$X$216,R$3,FALSE)=0,"N/A",VLOOKUP($B170,'Change Summary_Detailed'!$A$4:$X$216,R$3,FALSE))</f>
        <v>42248</v>
      </c>
    </row>
    <row r="171" spans="1:18" x14ac:dyDescent="0.25">
      <c r="A171" t="s">
        <v>376</v>
      </c>
      <c r="B171" s="110">
        <v>156</v>
      </c>
      <c r="C171" s="64" t="s">
        <v>185</v>
      </c>
      <c r="D171" s="110">
        <v>100</v>
      </c>
      <c r="E171" s="112" t="s">
        <v>81</v>
      </c>
      <c r="F171" s="110" t="s">
        <v>33</v>
      </c>
      <c r="G171" s="111" t="s">
        <v>33</v>
      </c>
      <c r="H171" s="112" t="s">
        <v>39</v>
      </c>
      <c r="I171" s="110" t="s">
        <v>17</v>
      </c>
      <c r="J171" s="64" t="s">
        <v>17</v>
      </c>
      <c r="K171" s="110" t="s">
        <v>19</v>
      </c>
      <c r="L171" s="111" t="s">
        <v>18</v>
      </c>
      <c r="M171" s="112" t="s">
        <v>19</v>
      </c>
      <c r="N171" s="62" t="s">
        <v>20</v>
      </c>
      <c r="O171" s="62" t="s">
        <v>97</v>
      </c>
      <c r="P171" t="str">
        <f>VLOOKUP($B171,'Change Summary_Detailed'!$A$4:$X$216,P$3,FALSE)</f>
        <v>Low performing</v>
      </c>
      <c r="Q171" t="str">
        <f>VLOOKUP($B171,'Change Summary_Detailed'!$A$4:$X$216,Q$3,FALSE)</f>
        <v>Revised</v>
      </c>
      <c r="R171" s="355">
        <f>IF(VLOOKUP($B171,'Change Summary_Detailed'!$A$4:$X$216,R$3,FALSE)=0,"N/A",VLOOKUP($B171,'Change Summary_Detailed'!$A$4:$X$216,R$3,FALSE))</f>
        <v>42248</v>
      </c>
    </row>
    <row r="172" spans="1:18" x14ac:dyDescent="0.25">
      <c r="A172" t="s">
        <v>374</v>
      </c>
      <c r="B172" s="110">
        <v>156</v>
      </c>
      <c r="C172" s="64" t="s">
        <v>185</v>
      </c>
      <c r="D172" s="110">
        <v>100</v>
      </c>
      <c r="E172" s="112" t="s">
        <v>81</v>
      </c>
      <c r="F172" s="110" t="s">
        <v>33</v>
      </c>
      <c r="G172" s="111" t="s">
        <v>33</v>
      </c>
      <c r="H172" s="112" t="s">
        <v>39</v>
      </c>
      <c r="I172" s="110" t="s">
        <v>17</v>
      </c>
      <c r="J172" s="64" t="s">
        <v>17</v>
      </c>
      <c r="K172" s="110" t="s">
        <v>19</v>
      </c>
      <c r="L172" s="111" t="s">
        <v>18</v>
      </c>
      <c r="M172" s="112" t="s">
        <v>19</v>
      </c>
      <c r="N172" s="62" t="s">
        <v>20</v>
      </c>
      <c r="O172" s="62" t="s">
        <v>97</v>
      </c>
      <c r="P172" t="str">
        <f>VLOOKUP($B172,'Change Summary_Detailed'!$A$4:$X$216,P$3,FALSE)</f>
        <v>Low performing</v>
      </c>
      <c r="Q172" t="str">
        <f>VLOOKUP($B172,'Change Summary_Detailed'!$A$4:$X$216,Q$3,FALSE)</f>
        <v>Revised</v>
      </c>
      <c r="R172" s="355">
        <f>IF(VLOOKUP($B172,'Change Summary_Detailed'!$A$4:$X$216,R$3,FALSE)=0,"N/A",VLOOKUP($B172,'Change Summary_Detailed'!$A$4:$X$216,R$3,FALSE))</f>
        <v>42248</v>
      </c>
    </row>
    <row r="173" spans="1:18" x14ac:dyDescent="0.25">
      <c r="A173" t="s">
        <v>351</v>
      </c>
      <c r="B173" s="110">
        <v>156</v>
      </c>
      <c r="C173" s="64" t="s">
        <v>185</v>
      </c>
      <c r="D173" s="110">
        <v>100</v>
      </c>
      <c r="E173" s="112" t="s">
        <v>81</v>
      </c>
      <c r="F173" s="110" t="s">
        <v>33</v>
      </c>
      <c r="G173" s="111" t="s">
        <v>33</v>
      </c>
      <c r="H173" s="112" t="s">
        <v>39</v>
      </c>
      <c r="I173" s="110" t="s">
        <v>17</v>
      </c>
      <c r="J173" s="64" t="s">
        <v>17</v>
      </c>
      <c r="K173" s="110" t="s">
        <v>19</v>
      </c>
      <c r="L173" s="111" t="s">
        <v>18</v>
      </c>
      <c r="M173" s="112" t="s">
        <v>19</v>
      </c>
      <c r="N173" s="62" t="s">
        <v>20</v>
      </c>
      <c r="O173" s="62" t="s">
        <v>97</v>
      </c>
      <c r="P173" t="str">
        <f>VLOOKUP($B173,'Change Summary_Detailed'!$A$4:$X$216,P$3,FALSE)</f>
        <v>Low performing</v>
      </c>
      <c r="Q173" t="str">
        <f>VLOOKUP($B173,'Change Summary_Detailed'!$A$4:$X$216,Q$3,FALSE)</f>
        <v>Revised</v>
      </c>
      <c r="R173" s="355">
        <f>IF(VLOOKUP($B173,'Change Summary_Detailed'!$A$4:$X$216,R$3,FALSE)=0,"N/A",VLOOKUP($B173,'Change Summary_Detailed'!$A$4:$X$216,R$3,FALSE))</f>
        <v>42248</v>
      </c>
    </row>
    <row r="174" spans="1:18" x14ac:dyDescent="0.25">
      <c r="A174" t="s">
        <v>360</v>
      </c>
      <c r="B174" s="110">
        <v>157</v>
      </c>
      <c r="C174" s="64" t="s">
        <v>186</v>
      </c>
      <c r="D174" s="110" t="s">
        <v>8</v>
      </c>
      <c r="E174" s="112" t="s">
        <v>8</v>
      </c>
      <c r="F174" s="110" t="s">
        <v>39</v>
      </c>
      <c r="G174" s="111" t="s">
        <v>17</v>
      </c>
      <c r="H174" s="112" t="s">
        <v>17</v>
      </c>
      <c r="I174" s="110" t="s">
        <v>52</v>
      </c>
      <c r="J174" s="64" t="s">
        <v>52</v>
      </c>
      <c r="K174" s="110" t="s">
        <v>8</v>
      </c>
      <c r="L174" s="111" t="s">
        <v>8</v>
      </c>
      <c r="M174" s="112" t="s">
        <v>8</v>
      </c>
      <c r="N174" s="62" t="s">
        <v>20</v>
      </c>
      <c r="O174" s="62" t="s">
        <v>78</v>
      </c>
      <c r="P174" t="str">
        <f>VLOOKUP($B174,'Change Summary_Detailed'!$A$4:$X$216,P$3,FALSE)</f>
        <v>Restructure</v>
      </c>
      <c r="Q174" t="str">
        <f>VLOOKUP($B174,'Change Summary_Detailed'!$A$4:$X$216,Q$3,FALSE)</f>
        <v>Revised</v>
      </c>
      <c r="R174" s="355">
        <f>IF(VLOOKUP($B174,'Change Summary_Detailed'!$A$4:$X$216,R$3,FALSE)=0,"N/A",VLOOKUP($B174,'Change Summary_Detailed'!$A$4:$X$216,R$3,FALSE))</f>
        <v>42036</v>
      </c>
    </row>
    <row r="175" spans="1:18" x14ac:dyDescent="0.25">
      <c r="A175" t="s">
        <v>342</v>
      </c>
      <c r="B175" s="110">
        <v>157</v>
      </c>
      <c r="C175" s="64" t="s">
        <v>186</v>
      </c>
      <c r="D175" s="110" t="s">
        <v>8</v>
      </c>
      <c r="E175" s="112" t="s">
        <v>8</v>
      </c>
      <c r="F175" s="110" t="s">
        <v>39</v>
      </c>
      <c r="G175" s="111" t="s">
        <v>17</v>
      </c>
      <c r="H175" s="112" t="s">
        <v>17</v>
      </c>
      <c r="I175" s="110" t="s">
        <v>52</v>
      </c>
      <c r="J175" s="64" t="s">
        <v>52</v>
      </c>
      <c r="K175" s="110" t="s">
        <v>8</v>
      </c>
      <c r="L175" s="111" t="s">
        <v>8</v>
      </c>
      <c r="M175" s="112" t="s">
        <v>8</v>
      </c>
      <c r="N175" s="62" t="s">
        <v>20</v>
      </c>
      <c r="O175" s="62" t="s">
        <v>78</v>
      </c>
      <c r="P175" t="str">
        <f>VLOOKUP($B175,'Change Summary_Detailed'!$A$4:$X$216,P$3,FALSE)</f>
        <v>Restructure</v>
      </c>
      <c r="Q175" t="str">
        <f>VLOOKUP($B175,'Change Summary_Detailed'!$A$4:$X$216,Q$3,FALSE)</f>
        <v>Revised</v>
      </c>
      <c r="R175" s="355">
        <f>IF(VLOOKUP($B175,'Change Summary_Detailed'!$A$4:$X$216,R$3,FALSE)=0,"N/A",VLOOKUP($B175,'Change Summary_Detailed'!$A$4:$X$216,R$3,FALSE))</f>
        <v>42036</v>
      </c>
    </row>
    <row r="176" spans="1:18" x14ac:dyDescent="0.25">
      <c r="A176" t="s">
        <v>360</v>
      </c>
      <c r="B176" s="110">
        <v>158</v>
      </c>
      <c r="C176" s="64" t="s">
        <v>187</v>
      </c>
      <c r="D176" s="110" t="s">
        <v>8</v>
      </c>
      <c r="E176" s="112" t="s">
        <v>8</v>
      </c>
      <c r="F176" s="110" t="s">
        <v>39</v>
      </c>
      <c r="G176" s="111" t="s">
        <v>17</v>
      </c>
      <c r="H176" s="112" t="s">
        <v>17</v>
      </c>
      <c r="I176" s="110" t="s">
        <v>52</v>
      </c>
      <c r="J176" s="64" t="s">
        <v>52</v>
      </c>
      <c r="K176" s="110" t="s">
        <v>8</v>
      </c>
      <c r="L176" s="111" t="s">
        <v>8</v>
      </c>
      <c r="M176" s="112" t="s">
        <v>8</v>
      </c>
      <c r="N176" s="62" t="s">
        <v>20</v>
      </c>
      <c r="O176" s="62" t="s">
        <v>54</v>
      </c>
      <c r="P176" t="str">
        <f>VLOOKUP($B176,'Change Summary_Detailed'!$A$4:$X$216,P$3,FALSE)</f>
        <v>Restructure</v>
      </c>
      <c r="Q176" t="str">
        <f>VLOOKUP($B176,'Change Summary_Detailed'!$A$4:$X$216,Q$3,FALSE)</f>
        <v>Deleted</v>
      </c>
      <c r="R176" s="355">
        <f>IF(VLOOKUP($B176,'Change Summary_Detailed'!$A$4:$X$216,R$3,FALSE)=0,"N/A",VLOOKUP($B176,'Change Summary_Detailed'!$A$4:$X$216,R$3,FALSE))</f>
        <v>42036</v>
      </c>
    </row>
    <row r="177" spans="1:18" x14ac:dyDescent="0.25">
      <c r="A177" t="s">
        <v>342</v>
      </c>
      <c r="B177" s="110">
        <v>158</v>
      </c>
      <c r="C177" s="64" t="s">
        <v>187</v>
      </c>
      <c r="D177" s="110" t="s">
        <v>8</v>
      </c>
      <c r="E177" s="112" t="s">
        <v>8</v>
      </c>
      <c r="F177" s="110" t="s">
        <v>39</v>
      </c>
      <c r="G177" s="111" t="s">
        <v>17</v>
      </c>
      <c r="H177" s="112" t="s">
        <v>17</v>
      </c>
      <c r="I177" s="110" t="s">
        <v>52</v>
      </c>
      <c r="J177" s="64" t="s">
        <v>52</v>
      </c>
      <c r="K177" s="110" t="s">
        <v>8</v>
      </c>
      <c r="L177" s="111" t="s">
        <v>8</v>
      </c>
      <c r="M177" s="112" t="s">
        <v>8</v>
      </c>
      <c r="N177" s="62" t="s">
        <v>20</v>
      </c>
      <c r="O177" s="62" t="s">
        <v>54</v>
      </c>
      <c r="P177" t="str">
        <f>VLOOKUP($B177,'Change Summary_Detailed'!$A$4:$X$216,P$3,FALSE)</f>
        <v>Restructure</v>
      </c>
      <c r="Q177" t="str">
        <f>VLOOKUP($B177,'Change Summary_Detailed'!$A$4:$X$216,Q$3,FALSE)</f>
        <v>Deleted</v>
      </c>
      <c r="R177" s="355">
        <f>IF(VLOOKUP($B177,'Change Summary_Detailed'!$A$4:$X$216,R$3,FALSE)=0,"N/A",VLOOKUP($B177,'Change Summary_Detailed'!$A$4:$X$216,R$3,FALSE))</f>
        <v>42036</v>
      </c>
    </row>
    <row r="178" spans="1:18" x14ac:dyDescent="0.25">
      <c r="A178" t="s">
        <v>360</v>
      </c>
      <c r="B178" s="110">
        <v>159</v>
      </c>
      <c r="C178" s="64" t="s">
        <v>188</v>
      </c>
      <c r="D178" s="110" t="s">
        <v>8</v>
      </c>
      <c r="E178" s="112" t="s">
        <v>8</v>
      </c>
      <c r="F178" s="110" t="s">
        <v>39</v>
      </c>
      <c r="G178" s="111" t="s">
        <v>17</v>
      </c>
      <c r="H178" s="112" t="s">
        <v>17</v>
      </c>
      <c r="I178" s="110" t="s">
        <v>45</v>
      </c>
      <c r="J178" s="64" t="s">
        <v>45</v>
      </c>
      <c r="K178" s="110" t="s">
        <v>8</v>
      </c>
      <c r="L178" s="111" t="s">
        <v>8</v>
      </c>
      <c r="M178" s="112" t="s">
        <v>8</v>
      </c>
      <c r="N178" s="62" t="s">
        <v>53</v>
      </c>
      <c r="O178" s="62" t="s">
        <v>54</v>
      </c>
      <c r="P178" t="str">
        <f>VLOOKUP($B178,'Change Summary_Detailed'!$A$4:$X$216,P$3,FALSE)</f>
        <v>Restructure</v>
      </c>
      <c r="Q178" t="str">
        <f>VLOOKUP($B178,'Change Summary_Detailed'!$A$4:$X$216,Q$3,FALSE)</f>
        <v>Deleted</v>
      </c>
      <c r="R178" s="355">
        <f>IF(VLOOKUP($B178,'Change Summary_Detailed'!$A$4:$X$216,R$3,FALSE)=0,"N/A",VLOOKUP($B178,'Change Summary_Detailed'!$A$4:$X$216,R$3,FALSE))</f>
        <v>42036</v>
      </c>
    </row>
    <row r="179" spans="1:18" x14ac:dyDescent="0.25">
      <c r="A179" t="s">
        <v>350</v>
      </c>
      <c r="B179" s="110">
        <v>159</v>
      </c>
      <c r="C179" s="64" t="s">
        <v>188</v>
      </c>
      <c r="D179" s="110" t="s">
        <v>8</v>
      </c>
      <c r="E179" s="112" t="s">
        <v>8</v>
      </c>
      <c r="F179" s="110" t="s">
        <v>39</v>
      </c>
      <c r="G179" s="111" t="s">
        <v>17</v>
      </c>
      <c r="H179" s="112" t="s">
        <v>17</v>
      </c>
      <c r="I179" s="110" t="s">
        <v>45</v>
      </c>
      <c r="J179" s="64" t="s">
        <v>45</v>
      </c>
      <c r="K179" s="110" t="s">
        <v>8</v>
      </c>
      <c r="L179" s="111" t="s">
        <v>8</v>
      </c>
      <c r="M179" s="112" t="s">
        <v>8</v>
      </c>
      <c r="N179" s="62" t="s">
        <v>53</v>
      </c>
      <c r="O179" s="62" t="s">
        <v>54</v>
      </c>
      <c r="P179" t="str">
        <f>VLOOKUP($B179,'Change Summary_Detailed'!$A$4:$X$216,P$3,FALSE)</f>
        <v>Restructure</v>
      </c>
      <c r="Q179" t="str">
        <f>VLOOKUP($B179,'Change Summary_Detailed'!$A$4:$X$216,Q$3,FALSE)</f>
        <v>Deleted</v>
      </c>
      <c r="R179" s="355">
        <f>IF(VLOOKUP($B179,'Change Summary_Detailed'!$A$4:$X$216,R$3,FALSE)=0,"N/A",VLOOKUP($B179,'Change Summary_Detailed'!$A$4:$X$216,R$3,FALSE))</f>
        <v>42036</v>
      </c>
    </row>
    <row r="180" spans="1:18" x14ac:dyDescent="0.25">
      <c r="A180" t="s">
        <v>342</v>
      </c>
      <c r="B180" s="110">
        <v>159</v>
      </c>
      <c r="C180" s="64" t="s">
        <v>188</v>
      </c>
      <c r="D180" s="110" t="s">
        <v>8</v>
      </c>
      <c r="E180" s="112" t="s">
        <v>8</v>
      </c>
      <c r="F180" s="110" t="s">
        <v>39</v>
      </c>
      <c r="G180" s="111" t="s">
        <v>17</v>
      </c>
      <c r="H180" s="112" t="s">
        <v>17</v>
      </c>
      <c r="I180" s="110" t="s">
        <v>45</v>
      </c>
      <c r="J180" s="64" t="s">
        <v>45</v>
      </c>
      <c r="K180" s="110" t="s">
        <v>8</v>
      </c>
      <c r="L180" s="111" t="s">
        <v>8</v>
      </c>
      <c r="M180" s="112" t="s">
        <v>8</v>
      </c>
      <c r="N180" s="62" t="s">
        <v>53</v>
      </c>
      <c r="O180" s="62" t="s">
        <v>54</v>
      </c>
      <c r="P180" t="str">
        <f>VLOOKUP($B180,'Change Summary_Detailed'!$A$4:$X$216,P$3,FALSE)</f>
        <v>Restructure</v>
      </c>
      <c r="Q180" t="str">
        <f>VLOOKUP($B180,'Change Summary_Detailed'!$A$4:$X$216,Q$3,FALSE)</f>
        <v>Deleted</v>
      </c>
      <c r="R180" s="355">
        <f>IF(VLOOKUP($B180,'Change Summary_Detailed'!$A$4:$X$216,R$3,FALSE)=0,"N/A",VLOOKUP($B180,'Change Summary_Detailed'!$A$4:$X$216,R$3,FALSE))</f>
        <v>42036</v>
      </c>
    </row>
    <row r="181" spans="1:18" x14ac:dyDescent="0.25">
      <c r="A181" t="s">
        <v>360</v>
      </c>
      <c r="B181" s="110">
        <v>161</v>
      </c>
      <c r="C181" s="64" t="s">
        <v>186</v>
      </c>
      <c r="D181" s="110" t="s">
        <v>8</v>
      </c>
      <c r="E181" s="112" t="s">
        <v>8</v>
      </c>
      <c r="F181" s="110" t="s">
        <v>39</v>
      </c>
      <c r="G181" s="111" t="s">
        <v>17</v>
      </c>
      <c r="H181" s="112" t="s">
        <v>17</v>
      </c>
      <c r="I181" s="110" t="s">
        <v>52</v>
      </c>
      <c r="J181" s="64" t="s">
        <v>45</v>
      </c>
      <c r="K181" s="110" t="s">
        <v>8</v>
      </c>
      <c r="L181" s="111" t="s">
        <v>8</v>
      </c>
      <c r="M181" s="112" t="s">
        <v>8</v>
      </c>
      <c r="N181" s="62" t="s">
        <v>53</v>
      </c>
      <c r="O181" s="62" t="s">
        <v>54</v>
      </c>
      <c r="P181" t="str">
        <f>VLOOKUP($B181,'Change Summary_Detailed'!$A$4:$X$216,P$3,FALSE)</f>
        <v>Lowest performing</v>
      </c>
      <c r="Q181" t="str">
        <f>VLOOKUP($B181,'Change Summary_Detailed'!$A$4:$X$216,Q$3,FALSE)</f>
        <v>Deleted</v>
      </c>
      <c r="R181" s="355">
        <f>IF(VLOOKUP($B181,'Change Summary_Detailed'!$A$4:$X$216,R$3,FALSE)=0,"N/A",VLOOKUP($B181,'Change Summary_Detailed'!$A$4:$X$216,R$3,FALSE))</f>
        <v>41883</v>
      </c>
    </row>
    <row r="182" spans="1:18" x14ac:dyDescent="0.25">
      <c r="A182" t="s">
        <v>370</v>
      </c>
      <c r="B182" s="110">
        <v>161</v>
      </c>
      <c r="C182" s="64" t="s">
        <v>186</v>
      </c>
      <c r="D182" s="110" t="s">
        <v>8</v>
      </c>
      <c r="E182" s="112" t="s">
        <v>8</v>
      </c>
      <c r="F182" s="110" t="s">
        <v>39</v>
      </c>
      <c r="G182" s="111" t="s">
        <v>17</v>
      </c>
      <c r="H182" s="112" t="s">
        <v>17</v>
      </c>
      <c r="I182" s="110" t="s">
        <v>52</v>
      </c>
      <c r="J182" s="64" t="s">
        <v>45</v>
      </c>
      <c r="K182" s="110" t="s">
        <v>8</v>
      </c>
      <c r="L182" s="111" t="s">
        <v>8</v>
      </c>
      <c r="M182" s="112" t="s">
        <v>8</v>
      </c>
      <c r="N182" s="62" t="s">
        <v>53</v>
      </c>
      <c r="O182" s="62" t="s">
        <v>54</v>
      </c>
      <c r="P182" t="str">
        <f>VLOOKUP($B182,'Change Summary_Detailed'!$A$4:$X$216,P$3,FALSE)</f>
        <v>Lowest performing</v>
      </c>
      <c r="Q182" t="str">
        <f>VLOOKUP($B182,'Change Summary_Detailed'!$A$4:$X$216,Q$3,FALSE)</f>
        <v>Deleted</v>
      </c>
      <c r="R182" s="355">
        <f>IF(VLOOKUP($B182,'Change Summary_Detailed'!$A$4:$X$216,R$3,FALSE)=0,"N/A",VLOOKUP($B182,'Change Summary_Detailed'!$A$4:$X$216,R$3,FALSE))</f>
        <v>41883</v>
      </c>
    </row>
    <row r="183" spans="1:18" x14ac:dyDescent="0.25">
      <c r="A183" t="s">
        <v>376</v>
      </c>
      <c r="B183" s="110">
        <v>161</v>
      </c>
      <c r="C183" s="64" t="s">
        <v>186</v>
      </c>
      <c r="D183" s="110" t="s">
        <v>8</v>
      </c>
      <c r="E183" s="112" t="s">
        <v>8</v>
      </c>
      <c r="F183" s="110" t="s">
        <v>39</v>
      </c>
      <c r="G183" s="111" t="s">
        <v>17</v>
      </c>
      <c r="H183" s="112" t="s">
        <v>17</v>
      </c>
      <c r="I183" s="110" t="s">
        <v>52</v>
      </c>
      <c r="J183" s="64" t="s">
        <v>45</v>
      </c>
      <c r="K183" s="110" t="s">
        <v>8</v>
      </c>
      <c r="L183" s="111" t="s">
        <v>8</v>
      </c>
      <c r="M183" s="112" t="s">
        <v>8</v>
      </c>
      <c r="N183" s="62" t="s">
        <v>53</v>
      </c>
      <c r="O183" s="62" t="s">
        <v>54</v>
      </c>
      <c r="P183" t="str">
        <f>VLOOKUP($B183,'Change Summary_Detailed'!$A$4:$X$216,P$3,FALSE)</f>
        <v>Lowest performing</v>
      </c>
      <c r="Q183" t="str">
        <f>VLOOKUP($B183,'Change Summary_Detailed'!$A$4:$X$216,Q$3,FALSE)</f>
        <v>Deleted</v>
      </c>
      <c r="R183" s="355">
        <f>IF(VLOOKUP($B183,'Change Summary_Detailed'!$A$4:$X$216,R$3,FALSE)=0,"N/A",VLOOKUP($B183,'Change Summary_Detailed'!$A$4:$X$216,R$3,FALSE))</f>
        <v>41883</v>
      </c>
    </row>
    <row r="184" spans="1:18" x14ac:dyDescent="0.25">
      <c r="A184" t="s">
        <v>342</v>
      </c>
      <c r="B184" s="110">
        <v>161</v>
      </c>
      <c r="C184" s="64" t="s">
        <v>186</v>
      </c>
      <c r="D184" s="110" t="s">
        <v>8</v>
      </c>
      <c r="E184" s="112" t="s">
        <v>8</v>
      </c>
      <c r="F184" s="110" t="s">
        <v>39</v>
      </c>
      <c r="G184" s="111" t="s">
        <v>17</v>
      </c>
      <c r="H184" s="112" t="s">
        <v>17</v>
      </c>
      <c r="I184" s="110" t="s">
        <v>52</v>
      </c>
      <c r="J184" s="64" t="s">
        <v>45</v>
      </c>
      <c r="K184" s="110" t="s">
        <v>8</v>
      </c>
      <c r="L184" s="111" t="s">
        <v>8</v>
      </c>
      <c r="M184" s="112" t="s">
        <v>8</v>
      </c>
      <c r="N184" s="62" t="s">
        <v>53</v>
      </c>
      <c r="O184" s="62" t="s">
        <v>54</v>
      </c>
      <c r="P184" t="str">
        <f>VLOOKUP($B184,'Change Summary_Detailed'!$A$4:$X$216,P$3,FALSE)</f>
        <v>Lowest performing</v>
      </c>
      <c r="Q184" t="str">
        <f>VLOOKUP($B184,'Change Summary_Detailed'!$A$4:$X$216,Q$3,FALSE)</f>
        <v>Deleted</v>
      </c>
      <c r="R184" s="355">
        <f>IF(VLOOKUP($B184,'Change Summary_Detailed'!$A$4:$X$216,R$3,FALSE)=0,"N/A",VLOOKUP($B184,'Change Summary_Detailed'!$A$4:$X$216,R$3,FALSE))</f>
        <v>41883</v>
      </c>
    </row>
    <row r="185" spans="1:18" x14ac:dyDescent="0.25">
      <c r="A185" t="s">
        <v>343</v>
      </c>
      <c r="B185" s="110">
        <v>164</v>
      </c>
      <c r="C185" s="64" t="s">
        <v>189</v>
      </c>
      <c r="D185" s="110">
        <v>37</v>
      </c>
      <c r="E185" s="112" t="s">
        <v>15</v>
      </c>
      <c r="F185" s="110" t="s">
        <v>16</v>
      </c>
      <c r="G185" s="111" t="s">
        <v>16</v>
      </c>
      <c r="H185" s="112" t="s">
        <v>16</v>
      </c>
      <c r="I185" s="110" t="s">
        <v>17</v>
      </c>
      <c r="J185" s="64" t="s">
        <v>17</v>
      </c>
      <c r="K185" s="110" t="s">
        <v>19</v>
      </c>
      <c r="L185" s="111" t="s">
        <v>19</v>
      </c>
      <c r="M185" s="112" t="s">
        <v>19</v>
      </c>
      <c r="N185" s="62" t="s">
        <v>20</v>
      </c>
      <c r="O185" s="62" t="s">
        <v>129</v>
      </c>
      <c r="P185">
        <f>VLOOKUP($B185,'Change Summary_Detailed'!$A$4:$X$216,P$3,FALSE)</f>
        <v>0</v>
      </c>
      <c r="Q185" t="str">
        <f>VLOOKUP($B185,'Change Summary_Detailed'!$A$4:$X$216,Q$3,FALSE)</f>
        <v>Unchanged</v>
      </c>
      <c r="R185" s="355" t="str">
        <f>IF(VLOOKUP($B185,'Change Summary_Detailed'!$A$4:$X$216,R$3,FALSE)=0,"N/A",VLOOKUP($B185,'Change Summary_Detailed'!$A$4:$X$216,R$3,FALSE))</f>
        <v>N/A</v>
      </c>
    </row>
    <row r="186" spans="1:18" x14ac:dyDescent="0.25">
      <c r="A186" t="s">
        <v>360</v>
      </c>
      <c r="B186" s="110">
        <v>164</v>
      </c>
      <c r="C186" s="64" t="s">
        <v>189</v>
      </c>
      <c r="D186" s="110">
        <v>37</v>
      </c>
      <c r="E186" s="112" t="s">
        <v>15</v>
      </c>
      <c r="F186" s="110" t="s">
        <v>16</v>
      </c>
      <c r="G186" s="111" t="s">
        <v>16</v>
      </c>
      <c r="H186" s="112" t="s">
        <v>16</v>
      </c>
      <c r="I186" s="110" t="s">
        <v>17</v>
      </c>
      <c r="J186" s="64" t="s">
        <v>17</v>
      </c>
      <c r="K186" s="110" t="s">
        <v>19</v>
      </c>
      <c r="L186" s="111" t="s">
        <v>19</v>
      </c>
      <c r="M186" s="112" t="s">
        <v>19</v>
      </c>
      <c r="N186" s="62" t="s">
        <v>20</v>
      </c>
      <c r="O186" s="62" t="s">
        <v>129</v>
      </c>
      <c r="P186">
        <f>VLOOKUP($B186,'Change Summary_Detailed'!$A$4:$X$216,P$3,FALSE)</f>
        <v>0</v>
      </c>
      <c r="Q186" t="str">
        <f>VLOOKUP($B186,'Change Summary_Detailed'!$A$4:$X$216,Q$3,FALSE)</f>
        <v>Unchanged</v>
      </c>
      <c r="R186" s="355" t="str">
        <f>IF(VLOOKUP($B186,'Change Summary_Detailed'!$A$4:$X$216,R$3,FALSE)=0,"N/A",VLOOKUP($B186,'Change Summary_Detailed'!$A$4:$X$216,R$3,FALSE))</f>
        <v>N/A</v>
      </c>
    </row>
    <row r="187" spans="1:18" x14ac:dyDescent="0.25">
      <c r="A187" t="s">
        <v>360</v>
      </c>
      <c r="B187" s="110">
        <v>166</v>
      </c>
      <c r="C187" s="64" t="s">
        <v>190</v>
      </c>
      <c r="D187" s="110">
        <v>48</v>
      </c>
      <c r="E187" s="112" t="s">
        <v>135</v>
      </c>
      <c r="F187" s="110" t="s">
        <v>16</v>
      </c>
      <c r="G187" s="111" t="s">
        <v>16</v>
      </c>
      <c r="H187" s="112" t="s">
        <v>27</v>
      </c>
      <c r="I187" s="110" t="s">
        <v>17</v>
      </c>
      <c r="J187" s="64" t="s">
        <v>17</v>
      </c>
      <c r="K187" s="110" t="s">
        <v>18</v>
      </c>
      <c r="L187" s="111" t="s">
        <v>18</v>
      </c>
      <c r="M187" s="112" t="s">
        <v>18</v>
      </c>
      <c r="N187" s="62" t="s">
        <v>20</v>
      </c>
      <c r="O187" s="62" t="s">
        <v>34</v>
      </c>
      <c r="P187">
        <f>VLOOKUP($B187,'Change Summary_Detailed'!$A$4:$X$216,P$3,FALSE)</f>
        <v>0</v>
      </c>
      <c r="Q187" t="str">
        <f>VLOOKUP($B187,'Change Summary_Detailed'!$A$4:$X$216,Q$3,FALSE)</f>
        <v>Unchanged</v>
      </c>
      <c r="R187" s="355" t="str">
        <f>IF(VLOOKUP($B187,'Change Summary_Detailed'!$A$4:$X$216,R$3,FALSE)=0,"N/A",VLOOKUP($B187,'Change Summary_Detailed'!$A$4:$X$216,R$3,FALSE))</f>
        <v>N/A</v>
      </c>
    </row>
    <row r="188" spans="1:18" x14ac:dyDescent="0.25">
      <c r="A188" t="s">
        <v>351</v>
      </c>
      <c r="B188" s="110">
        <v>166</v>
      </c>
      <c r="C188" s="64" t="s">
        <v>190</v>
      </c>
      <c r="D188" s="110">
        <v>48</v>
      </c>
      <c r="E188" s="112" t="s">
        <v>135</v>
      </c>
      <c r="F188" s="110" t="s">
        <v>16</v>
      </c>
      <c r="G188" s="111" t="s">
        <v>16</v>
      </c>
      <c r="H188" s="112" t="s">
        <v>27</v>
      </c>
      <c r="I188" s="110" t="s">
        <v>17</v>
      </c>
      <c r="J188" s="64" t="s">
        <v>17</v>
      </c>
      <c r="K188" s="110" t="s">
        <v>18</v>
      </c>
      <c r="L188" s="111" t="s">
        <v>18</v>
      </c>
      <c r="M188" s="112" t="s">
        <v>18</v>
      </c>
      <c r="N188" s="62" t="s">
        <v>20</v>
      </c>
      <c r="O188" s="62" t="s">
        <v>34</v>
      </c>
      <c r="P188">
        <f>VLOOKUP($B188,'Change Summary_Detailed'!$A$4:$X$216,P$3,FALSE)</f>
        <v>0</v>
      </c>
      <c r="Q188" t="str">
        <f>VLOOKUP($B188,'Change Summary_Detailed'!$A$4:$X$216,Q$3,FALSE)</f>
        <v>Unchanged</v>
      </c>
      <c r="R188" s="355" t="str">
        <f>IF(VLOOKUP($B188,'Change Summary_Detailed'!$A$4:$X$216,R$3,FALSE)=0,"N/A",VLOOKUP($B188,'Change Summary_Detailed'!$A$4:$X$216,R$3,FALSE))</f>
        <v>N/A</v>
      </c>
    </row>
    <row r="189" spans="1:18" x14ac:dyDescent="0.25">
      <c r="A189" t="s">
        <v>347</v>
      </c>
      <c r="B189" s="110">
        <v>166</v>
      </c>
      <c r="C189" s="64" t="s">
        <v>190</v>
      </c>
      <c r="D189" s="110">
        <v>48</v>
      </c>
      <c r="E189" s="112" t="s">
        <v>135</v>
      </c>
      <c r="F189" s="110" t="s">
        <v>16</v>
      </c>
      <c r="G189" s="111" t="s">
        <v>16</v>
      </c>
      <c r="H189" s="112" t="s">
        <v>27</v>
      </c>
      <c r="I189" s="110" t="s">
        <v>17</v>
      </c>
      <c r="J189" s="64" t="s">
        <v>17</v>
      </c>
      <c r="K189" s="110" t="s">
        <v>18</v>
      </c>
      <c r="L189" s="111" t="s">
        <v>18</v>
      </c>
      <c r="M189" s="112" t="s">
        <v>18</v>
      </c>
      <c r="N189" s="62" t="s">
        <v>20</v>
      </c>
      <c r="O189" s="62" t="s">
        <v>34</v>
      </c>
      <c r="P189">
        <f>VLOOKUP($B189,'Change Summary_Detailed'!$A$4:$X$216,P$3,FALSE)</f>
        <v>0</v>
      </c>
      <c r="Q189" t="str">
        <f>VLOOKUP($B189,'Change Summary_Detailed'!$A$4:$X$216,Q$3,FALSE)</f>
        <v>Unchanged</v>
      </c>
      <c r="R189" s="355" t="str">
        <f>IF(VLOOKUP($B189,'Change Summary_Detailed'!$A$4:$X$216,R$3,FALSE)=0,"N/A",VLOOKUP($B189,'Change Summary_Detailed'!$A$4:$X$216,R$3,FALSE))</f>
        <v>N/A</v>
      </c>
    </row>
    <row r="190" spans="1:18" x14ac:dyDescent="0.25">
      <c r="A190" t="s">
        <v>368</v>
      </c>
      <c r="B190" s="110">
        <v>166</v>
      </c>
      <c r="C190" s="64" t="s">
        <v>190</v>
      </c>
      <c r="D190" s="110">
        <v>48</v>
      </c>
      <c r="E190" s="112" t="s">
        <v>135</v>
      </c>
      <c r="F190" s="110" t="s">
        <v>16</v>
      </c>
      <c r="G190" s="111" t="s">
        <v>16</v>
      </c>
      <c r="H190" s="112" t="s">
        <v>27</v>
      </c>
      <c r="I190" s="110" t="s">
        <v>17</v>
      </c>
      <c r="J190" s="64" t="s">
        <v>17</v>
      </c>
      <c r="K190" s="110" t="s">
        <v>18</v>
      </c>
      <c r="L190" s="111" t="s">
        <v>18</v>
      </c>
      <c r="M190" s="112" t="s">
        <v>18</v>
      </c>
      <c r="N190" s="62" t="s">
        <v>20</v>
      </c>
      <c r="O190" s="62" t="s">
        <v>34</v>
      </c>
      <c r="P190">
        <f>VLOOKUP($B190,'Change Summary_Detailed'!$A$4:$X$216,P$3,FALSE)</f>
        <v>0</v>
      </c>
      <c r="Q190" t="str">
        <f>VLOOKUP($B190,'Change Summary_Detailed'!$A$4:$X$216,Q$3,FALSE)</f>
        <v>Unchanged</v>
      </c>
      <c r="R190" s="355" t="str">
        <f>IF(VLOOKUP($B190,'Change Summary_Detailed'!$A$4:$X$216,R$3,FALSE)=0,"N/A",VLOOKUP($B190,'Change Summary_Detailed'!$A$4:$X$216,R$3,FALSE))</f>
        <v>N/A</v>
      </c>
    </row>
    <row r="191" spans="1:18" x14ac:dyDescent="0.25">
      <c r="A191" t="s">
        <v>357</v>
      </c>
      <c r="B191" s="110">
        <v>166</v>
      </c>
      <c r="C191" s="64" t="s">
        <v>190</v>
      </c>
      <c r="D191" s="110">
        <v>48</v>
      </c>
      <c r="E191" s="112" t="s">
        <v>135</v>
      </c>
      <c r="F191" s="110" t="s">
        <v>16</v>
      </c>
      <c r="G191" s="111" t="s">
        <v>16</v>
      </c>
      <c r="H191" s="112" t="s">
        <v>27</v>
      </c>
      <c r="I191" s="110" t="s">
        <v>17</v>
      </c>
      <c r="J191" s="64" t="s">
        <v>17</v>
      </c>
      <c r="K191" s="110" t="s">
        <v>18</v>
      </c>
      <c r="L191" s="111" t="s">
        <v>18</v>
      </c>
      <c r="M191" s="112" t="s">
        <v>18</v>
      </c>
      <c r="N191" s="62" t="s">
        <v>20</v>
      </c>
      <c r="O191" s="62" t="s">
        <v>34</v>
      </c>
      <c r="P191">
        <f>VLOOKUP($B191,'Change Summary_Detailed'!$A$4:$X$216,P$3,FALSE)</f>
        <v>0</v>
      </c>
      <c r="Q191" t="str">
        <f>VLOOKUP($B191,'Change Summary_Detailed'!$A$4:$X$216,Q$3,FALSE)</f>
        <v>Unchanged</v>
      </c>
      <c r="R191" s="355" t="str">
        <f>IF(VLOOKUP($B191,'Change Summary_Detailed'!$A$4:$X$216,R$3,FALSE)=0,"N/A",VLOOKUP($B191,'Change Summary_Detailed'!$A$4:$X$216,R$3,FALSE))</f>
        <v>N/A</v>
      </c>
    </row>
    <row r="192" spans="1:18" x14ac:dyDescent="0.25">
      <c r="A192" t="s">
        <v>344</v>
      </c>
      <c r="B192" s="110">
        <v>167</v>
      </c>
      <c r="C192" s="64" t="s">
        <v>191</v>
      </c>
      <c r="D192" s="110" t="s">
        <v>8</v>
      </c>
      <c r="E192" s="112" t="s">
        <v>8</v>
      </c>
      <c r="F192" s="110" t="s">
        <v>27</v>
      </c>
      <c r="G192" s="111" t="s">
        <v>17</v>
      </c>
      <c r="H192" s="112" t="s">
        <v>17</v>
      </c>
      <c r="I192" s="110" t="s">
        <v>52</v>
      </c>
      <c r="J192" s="64" t="s">
        <v>52</v>
      </c>
      <c r="K192" s="110" t="s">
        <v>8</v>
      </c>
      <c r="L192" s="111" t="s">
        <v>8</v>
      </c>
      <c r="M192" s="112" t="s">
        <v>8</v>
      </c>
      <c r="N192" s="62" t="s">
        <v>20</v>
      </c>
      <c r="O192" s="62" t="s">
        <v>24</v>
      </c>
      <c r="P192" t="str">
        <f>VLOOKUP($B192,'Change Summary_Detailed'!$A$4:$X$216,P$3,FALSE)</f>
        <v>Lowest performing</v>
      </c>
      <c r="Q192" t="str">
        <f>VLOOKUP($B192,'Change Summary_Detailed'!$A$4:$X$216,Q$3,FALSE)</f>
        <v>Deleted</v>
      </c>
      <c r="R192" s="355">
        <f>IF(VLOOKUP($B192,'Change Summary_Detailed'!$A$4:$X$216,R$3,FALSE)=0,"N/A",VLOOKUP($B192,'Change Summary_Detailed'!$A$4:$X$216,R$3,FALSE))</f>
        <v>42248</v>
      </c>
    </row>
    <row r="193" spans="1:18" x14ac:dyDescent="0.25">
      <c r="A193" t="s">
        <v>370</v>
      </c>
      <c r="B193" s="110">
        <v>167</v>
      </c>
      <c r="C193" s="64" t="s">
        <v>191</v>
      </c>
      <c r="D193" s="110" t="s">
        <v>8</v>
      </c>
      <c r="E193" s="112" t="s">
        <v>8</v>
      </c>
      <c r="F193" s="110" t="s">
        <v>27</v>
      </c>
      <c r="G193" s="111" t="s">
        <v>17</v>
      </c>
      <c r="H193" s="112" t="s">
        <v>17</v>
      </c>
      <c r="I193" s="110" t="s">
        <v>52</v>
      </c>
      <c r="J193" s="64" t="s">
        <v>52</v>
      </c>
      <c r="K193" s="110" t="s">
        <v>8</v>
      </c>
      <c r="L193" s="111" t="s">
        <v>8</v>
      </c>
      <c r="M193" s="112" t="s">
        <v>8</v>
      </c>
      <c r="N193" s="62" t="s">
        <v>20</v>
      </c>
      <c r="O193" s="62" t="s">
        <v>24</v>
      </c>
      <c r="P193" t="str">
        <f>VLOOKUP($B193,'Change Summary_Detailed'!$A$4:$X$216,P$3,FALSE)</f>
        <v>Lowest performing</v>
      </c>
      <c r="Q193" t="str">
        <f>VLOOKUP($B193,'Change Summary_Detailed'!$A$4:$X$216,Q$3,FALSE)</f>
        <v>Deleted</v>
      </c>
      <c r="R193" s="355">
        <f>IF(VLOOKUP($B193,'Change Summary_Detailed'!$A$4:$X$216,R$3,FALSE)=0,"N/A",VLOOKUP($B193,'Change Summary_Detailed'!$A$4:$X$216,R$3,FALSE))</f>
        <v>42248</v>
      </c>
    </row>
    <row r="194" spans="1:18" x14ac:dyDescent="0.25">
      <c r="A194" t="s">
        <v>362</v>
      </c>
      <c r="B194" s="110">
        <v>167</v>
      </c>
      <c r="C194" s="64" t="s">
        <v>191</v>
      </c>
      <c r="D194" s="110" t="s">
        <v>8</v>
      </c>
      <c r="E194" s="112" t="s">
        <v>8</v>
      </c>
      <c r="F194" s="110" t="s">
        <v>27</v>
      </c>
      <c r="G194" s="111" t="s">
        <v>17</v>
      </c>
      <c r="H194" s="112" t="s">
        <v>17</v>
      </c>
      <c r="I194" s="110" t="s">
        <v>52</v>
      </c>
      <c r="J194" s="64" t="s">
        <v>52</v>
      </c>
      <c r="K194" s="110" t="s">
        <v>8</v>
      </c>
      <c r="L194" s="111" t="s">
        <v>8</v>
      </c>
      <c r="M194" s="112" t="s">
        <v>8</v>
      </c>
      <c r="N194" s="62" t="s">
        <v>20</v>
      </c>
      <c r="O194" s="62" t="s">
        <v>24</v>
      </c>
      <c r="P194" t="str">
        <f>VLOOKUP($B194,'Change Summary_Detailed'!$A$4:$X$216,P$3,FALSE)</f>
        <v>Lowest performing</v>
      </c>
      <c r="Q194" t="str">
        <f>VLOOKUP($B194,'Change Summary_Detailed'!$A$4:$X$216,Q$3,FALSE)</f>
        <v>Deleted</v>
      </c>
      <c r="R194" s="355">
        <f>IF(VLOOKUP($B194,'Change Summary_Detailed'!$A$4:$X$216,R$3,FALSE)=0,"N/A",VLOOKUP($B194,'Change Summary_Detailed'!$A$4:$X$216,R$3,FALSE))</f>
        <v>42248</v>
      </c>
    </row>
    <row r="195" spans="1:18" x14ac:dyDescent="0.25">
      <c r="A195" t="s">
        <v>379</v>
      </c>
      <c r="B195" s="110">
        <v>167</v>
      </c>
      <c r="C195" s="64" t="s">
        <v>191</v>
      </c>
      <c r="D195" s="110" t="s">
        <v>8</v>
      </c>
      <c r="E195" s="112" t="s">
        <v>8</v>
      </c>
      <c r="F195" s="110" t="s">
        <v>27</v>
      </c>
      <c r="G195" s="111" t="s">
        <v>17</v>
      </c>
      <c r="H195" s="112" t="s">
        <v>17</v>
      </c>
      <c r="I195" s="110" t="s">
        <v>52</v>
      </c>
      <c r="J195" s="64" t="s">
        <v>52</v>
      </c>
      <c r="K195" s="110" t="s">
        <v>8</v>
      </c>
      <c r="L195" s="111" t="s">
        <v>8</v>
      </c>
      <c r="M195" s="112" t="s">
        <v>8</v>
      </c>
      <c r="N195" s="62" t="s">
        <v>20</v>
      </c>
      <c r="O195" s="62" t="s">
        <v>24</v>
      </c>
      <c r="P195" t="str">
        <f>VLOOKUP($B195,'Change Summary_Detailed'!$A$4:$X$216,P$3,FALSE)</f>
        <v>Lowest performing</v>
      </c>
      <c r="Q195" t="str">
        <f>VLOOKUP($B195,'Change Summary_Detailed'!$A$4:$X$216,Q$3,FALSE)</f>
        <v>Deleted</v>
      </c>
      <c r="R195" s="355">
        <f>IF(VLOOKUP($B195,'Change Summary_Detailed'!$A$4:$X$216,R$3,FALSE)=0,"N/A",VLOOKUP($B195,'Change Summary_Detailed'!$A$4:$X$216,R$3,FALSE))</f>
        <v>42248</v>
      </c>
    </row>
    <row r="196" spans="1:18" x14ac:dyDescent="0.25">
      <c r="A196" t="s">
        <v>342</v>
      </c>
      <c r="B196" s="110">
        <v>167</v>
      </c>
      <c r="C196" s="64" t="s">
        <v>191</v>
      </c>
      <c r="D196" s="110" t="s">
        <v>8</v>
      </c>
      <c r="E196" s="112" t="s">
        <v>8</v>
      </c>
      <c r="F196" s="110" t="s">
        <v>27</v>
      </c>
      <c r="G196" s="111" t="s">
        <v>17</v>
      </c>
      <c r="H196" s="112" t="s">
        <v>17</v>
      </c>
      <c r="I196" s="110" t="s">
        <v>52</v>
      </c>
      <c r="J196" s="64" t="s">
        <v>52</v>
      </c>
      <c r="K196" s="110" t="s">
        <v>8</v>
      </c>
      <c r="L196" s="111" t="s">
        <v>8</v>
      </c>
      <c r="M196" s="112" t="s">
        <v>8</v>
      </c>
      <c r="N196" s="62" t="s">
        <v>20</v>
      </c>
      <c r="O196" s="62" t="s">
        <v>24</v>
      </c>
      <c r="P196" t="str">
        <f>VLOOKUP($B196,'Change Summary_Detailed'!$A$4:$X$216,P$3,FALSE)</f>
        <v>Lowest performing</v>
      </c>
      <c r="Q196" t="str">
        <f>VLOOKUP($B196,'Change Summary_Detailed'!$A$4:$X$216,Q$3,FALSE)</f>
        <v>Deleted</v>
      </c>
      <c r="R196" s="355">
        <f>IF(VLOOKUP($B196,'Change Summary_Detailed'!$A$4:$X$216,R$3,FALSE)=0,"N/A",VLOOKUP($B196,'Change Summary_Detailed'!$A$4:$X$216,R$3,FALSE))</f>
        <v>42248</v>
      </c>
    </row>
    <row r="197" spans="1:18" x14ac:dyDescent="0.25">
      <c r="A197" t="s">
        <v>349</v>
      </c>
      <c r="B197" s="110">
        <v>167</v>
      </c>
      <c r="C197" s="64" t="s">
        <v>191</v>
      </c>
      <c r="D197" s="110" t="s">
        <v>8</v>
      </c>
      <c r="E197" s="112" t="s">
        <v>8</v>
      </c>
      <c r="F197" s="110" t="s">
        <v>27</v>
      </c>
      <c r="G197" s="111" t="s">
        <v>17</v>
      </c>
      <c r="H197" s="112" t="s">
        <v>17</v>
      </c>
      <c r="I197" s="110" t="s">
        <v>52</v>
      </c>
      <c r="J197" s="64" t="s">
        <v>52</v>
      </c>
      <c r="K197" s="110" t="s">
        <v>8</v>
      </c>
      <c r="L197" s="111" t="s">
        <v>8</v>
      </c>
      <c r="M197" s="112" t="s">
        <v>8</v>
      </c>
      <c r="N197" s="62" t="s">
        <v>20</v>
      </c>
      <c r="O197" s="62" t="s">
        <v>24</v>
      </c>
      <c r="P197" t="str">
        <f>VLOOKUP($B197,'Change Summary_Detailed'!$A$4:$X$216,P$3,FALSE)</f>
        <v>Lowest performing</v>
      </c>
      <c r="Q197" t="str">
        <f>VLOOKUP($B197,'Change Summary_Detailed'!$A$4:$X$216,Q$3,FALSE)</f>
        <v>Deleted</v>
      </c>
      <c r="R197" s="355">
        <f>IF(VLOOKUP($B197,'Change Summary_Detailed'!$A$4:$X$216,R$3,FALSE)=0,"N/A",VLOOKUP($B197,'Change Summary_Detailed'!$A$4:$X$216,R$3,FALSE))</f>
        <v>42248</v>
      </c>
    </row>
    <row r="198" spans="1:18" x14ac:dyDescent="0.25">
      <c r="A198" t="s">
        <v>365</v>
      </c>
      <c r="B198" s="110">
        <v>168</v>
      </c>
      <c r="C198" s="64" t="s">
        <v>192</v>
      </c>
      <c r="D198" s="110">
        <v>49</v>
      </c>
      <c r="E198" s="112" t="s">
        <v>81</v>
      </c>
      <c r="F198" s="110" t="s">
        <v>27</v>
      </c>
      <c r="G198" s="111" t="s">
        <v>16</v>
      </c>
      <c r="H198" s="112" t="s">
        <v>16</v>
      </c>
      <c r="I198" s="110" t="s">
        <v>17</v>
      </c>
      <c r="J198" s="64" t="s">
        <v>17</v>
      </c>
      <c r="K198" s="110" t="s">
        <v>19</v>
      </c>
      <c r="L198" s="111" t="s">
        <v>18</v>
      </c>
      <c r="M198" s="112" t="s">
        <v>19</v>
      </c>
      <c r="N198" s="62" t="s">
        <v>20</v>
      </c>
      <c r="O198" s="62" t="s">
        <v>21</v>
      </c>
      <c r="P198" t="str">
        <f>VLOOKUP($B198,'Change Summary_Detailed'!$A$4:$X$216,P$3,FALSE)</f>
        <v>Restructure</v>
      </c>
      <c r="Q198" t="str">
        <f>VLOOKUP($B198,'Change Summary_Detailed'!$A$4:$X$216,Q$3,FALSE)</f>
        <v>Revised</v>
      </c>
      <c r="R198" s="355">
        <f>IF(VLOOKUP($B198,'Change Summary_Detailed'!$A$4:$X$216,R$3,FALSE)=0,"N/A",VLOOKUP($B198,'Change Summary_Detailed'!$A$4:$X$216,R$3,FALSE))</f>
        <v>42036</v>
      </c>
    </row>
    <row r="199" spans="1:18" x14ac:dyDescent="0.25">
      <c r="A199" t="s">
        <v>350</v>
      </c>
      <c r="B199" s="110">
        <v>168</v>
      </c>
      <c r="C199" s="64" t="s">
        <v>192</v>
      </c>
      <c r="D199" s="110">
        <v>49</v>
      </c>
      <c r="E199" s="112" t="s">
        <v>81</v>
      </c>
      <c r="F199" s="110" t="s">
        <v>27</v>
      </c>
      <c r="G199" s="111" t="s">
        <v>16</v>
      </c>
      <c r="H199" s="112" t="s">
        <v>16</v>
      </c>
      <c r="I199" s="110" t="s">
        <v>17</v>
      </c>
      <c r="J199" s="64" t="s">
        <v>17</v>
      </c>
      <c r="K199" s="110" t="s">
        <v>19</v>
      </c>
      <c r="L199" s="111" t="s">
        <v>18</v>
      </c>
      <c r="M199" s="112" t="s">
        <v>19</v>
      </c>
      <c r="N199" s="62" t="s">
        <v>20</v>
      </c>
      <c r="O199" s="62" t="s">
        <v>21</v>
      </c>
      <c r="P199" t="str">
        <f>VLOOKUP($B199,'Change Summary_Detailed'!$A$4:$X$216,P$3,FALSE)</f>
        <v>Restructure</v>
      </c>
      <c r="Q199" t="str">
        <f>VLOOKUP($B199,'Change Summary_Detailed'!$A$4:$X$216,Q$3,FALSE)</f>
        <v>Revised</v>
      </c>
      <c r="R199" s="355">
        <f>IF(VLOOKUP($B199,'Change Summary_Detailed'!$A$4:$X$216,R$3,FALSE)=0,"N/A",VLOOKUP($B199,'Change Summary_Detailed'!$A$4:$X$216,R$3,FALSE))</f>
        <v>42036</v>
      </c>
    </row>
    <row r="200" spans="1:18" x14ac:dyDescent="0.25">
      <c r="A200" t="s">
        <v>360</v>
      </c>
      <c r="B200" s="110">
        <v>168</v>
      </c>
      <c r="C200" s="64" t="s">
        <v>192</v>
      </c>
      <c r="D200" s="110">
        <v>49</v>
      </c>
      <c r="E200" s="112" t="s">
        <v>81</v>
      </c>
      <c r="F200" s="110" t="s">
        <v>27</v>
      </c>
      <c r="G200" s="111" t="s">
        <v>16</v>
      </c>
      <c r="H200" s="112" t="s">
        <v>16</v>
      </c>
      <c r="I200" s="110" t="s">
        <v>17</v>
      </c>
      <c r="J200" s="64" t="s">
        <v>17</v>
      </c>
      <c r="K200" s="110" t="s">
        <v>19</v>
      </c>
      <c r="L200" s="111" t="s">
        <v>18</v>
      </c>
      <c r="M200" s="112" t="s">
        <v>19</v>
      </c>
      <c r="N200" s="62" t="s">
        <v>20</v>
      </c>
      <c r="O200" s="62" t="s">
        <v>21</v>
      </c>
      <c r="P200" t="str">
        <f>VLOOKUP($B200,'Change Summary_Detailed'!$A$4:$X$216,P$3,FALSE)</f>
        <v>Restructure</v>
      </c>
      <c r="Q200" t="str">
        <f>VLOOKUP($B200,'Change Summary_Detailed'!$A$4:$X$216,Q$3,FALSE)</f>
        <v>Revised</v>
      </c>
      <c r="R200" s="355">
        <f>IF(VLOOKUP($B200,'Change Summary_Detailed'!$A$4:$X$216,R$3,FALSE)=0,"N/A",VLOOKUP($B200,'Change Summary_Detailed'!$A$4:$X$216,R$3,FALSE))</f>
        <v>42036</v>
      </c>
    </row>
    <row r="201" spans="1:18" x14ac:dyDescent="0.25">
      <c r="A201" t="s">
        <v>370</v>
      </c>
      <c r="B201" s="110">
        <v>169</v>
      </c>
      <c r="C201" s="64" t="s">
        <v>193</v>
      </c>
      <c r="D201" s="110">
        <v>50</v>
      </c>
      <c r="E201" s="112" t="s">
        <v>81</v>
      </c>
      <c r="F201" s="110" t="s">
        <v>16</v>
      </c>
      <c r="G201" s="111" t="s">
        <v>16</v>
      </c>
      <c r="H201" s="112" t="s">
        <v>16</v>
      </c>
      <c r="I201" s="110" t="s">
        <v>17</v>
      </c>
      <c r="J201" s="64" t="s">
        <v>17</v>
      </c>
      <c r="K201" s="110" t="s">
        <v>19</v>
      </c>
      <c r="L201" s="111" t="s">
        <v>18</v>
      </c>
      <c r="M201" s="112" t="s">
        <v>18</v>
      </c>
      <c r="N201" s="62" t="s">
        <v>20</v>
      </c>
      <c r="O201" s="62" t="s">
        <v>109</v>
      </c>
      <c r="P201">
        <f>VLOOKUP($B201,'Change Summary_Detailed'!$A$4:$X$216,P$3,FALSE)</f>
        <v>0</v>
      </c>
      <c r="Q201" t="str">
        <f>VLOOKUP($B201,'Change Summary_Detailed'!$A$4:$X$216,Q$3,FALSE)</f>
        <v>Unchanged</v>
      </c>
      <c r="R201" s="355" t="str">
        <f>IF(VLOOKUP($B201,'Change Summary_Detailed'!$A$4:$X$216,R$3,FALSE)=0,"N/A",VLOOKUP($B201,'Change Summary_Detailed'!$A$4:$X$216,R$3,FALSE))</f>
        <v>N/A</v>
      </c>
    </row>
    <row r="202" spans="1:18" x14ac:dyDescent="0.25">
      <c r="A202" t="s">
        <v>360</v>
      </c>
      <c r="B202" s="110">
        <v>169</v>
      </c>
      <c r="C202" s="64" t="s">
        <v>193</v>
      </c>
      <c r="D202" s="110">
        <v>50</v>
      </c>
      <c r="E202" s="112" t="s">
        <v>81</v>
      </c>
      <c r="F202" s="110" t="s">
        <v>16</v>
      </c>
      <c r="G202" s="111" t="s">
        <v>16</v>
      </c>
      <c r="H202" s="112" t="s">
        <v>16</v>
      </c>
      <c r="I202" s="110" t="s">
        <v>17</v>
      </c>
      <c r="J202" s="64" t="s">
        <v>17</v>
      </c>
      <c r="K202" s="110" t="s">
        <v>19</v>
      </c>
      <c r="L202" s="111" t="s">
        <v>18</v>
      </c>
      <c r="M202" s="112" t="s">
        <v>18</v>
      </c>
      <c r="N202" s="62" t="s">
        <v>20</v>
      </c>
      <c r="O202" s="62" t="s">
        <v>109</v>
      </c>
      <c r="P202">
        <f>VLOOKUP($B202,'Change Summary_Detailed'!$A$4:$X$216,P$3,FALSE)</f>
        <v>0</v>
      </c>
      <c r="Q202" t="str">
        <f>VLOOKUP($B202,'Change Summary_Detailed'!$A$4:$X$216,Q$3,FALSE)</f>
        <v>Unchanged</v>
      </c>
      <c r="R202" s="355" t="str">
        <f>IF(VLOOKUP($B202,'Change Summary_Detailed'!$A$4:$X$216,R$3,FALSE)=0,"N/A",VLOOKUP($B202,'Change Summary_Detailed'!$A$4:$X$216,R$3,FALSE))</f>
        <v>N/A</v>
      </c>
    </row>
    <row r="203" spans="1:18" x14ac:dyDescent="0.25">
      <c r="A203" t="s">
        <v>355</v>
      </c>
      <c r="B203" s="110">
        <v>173</v>
      </c>
      <c r="C203" s="64" t="s">
        <v>194</v>
      </c>
      <c r="D203" s="110" t="s">
        <v>8</v>
      </c>
      <c r="E203" s="112" t="s">
        <v>8</v>
      </c>
      <c r="F203" s="110" t="s">
        <v>39</v>
      </c>
      <c r="G203" s="111" t="s">
        <v>17</v>
      </c>
      <c r="H203" s="112" t="s">
        <v>17</v>
      </c>
      <c r="I203" s="110" t="s">
        <v>52</v>
      </c>
      <c r="J203" s="64" t="s">
        <v>45</v>
      </c>
      <c r="K203" s="110" t="s">
        <v>8</v>
      </c>
      <c r="L203" s="111" t="s">
        <v>8</v>
      </c>
      <c r="M203" s="112" t="s">
        <v>8</v>
      </c>
      <c r="N203" s="62" t="s">
        <v>53</v>
      </c>
      <c r="O203" s="62" t="s">
        <v>78</v>
      </c>
      <c r="P203" t="str">
        <f>VLOOKUP($B203,'Change Summary_Detailed'!$A$4:$X$216,P$3,FALSE)</f>
        <v>Lowest performing</v>
      </c>
      <c r="Q203" t="str">
        <f>VLOOKUP($B203,'Change Summary_Detailed'!$A$4:$X$216,Q$3,FALSE)</f>
        <v>Deleted</v>
      </c>
      <c r="R203" s="355">
        <f>IF(VLOOKUP($B203,'Change Summary_Detailed'!$A$4:$X$216,R$3,FALSE)=0,"N/A",VLOOKUP($B203,'Change Summary_Detailed'!$A$4:$X$216,R$3,FALSE))</f>
        <v>41883</v>
      </c>
    </row>
    <row r="204" spans="1:18" x14ac:dyDescent="0.25">
      <c r="A204" t="s">
        <v>360</v>
      </c>
      <c r="B204" s="110">
        <v>173</v>
      </c>
      <c r="C204" s="64" t="s">
        <v>194</v>
      </c>
      <c r="D204" s="110" t="s">
        <v>8</v>
      </c>
      <c r="E204" s="112" t="s">
        <v>8</v>
      </c>
      <c r="F204" s="110" t="s">
        <v>39</v>
      </c>
      <c r="G204" s="111" t="s">
        <v>17</v>
      </c>
      <c r="H204" s="112" t="s">
        <v>17</v>
      </c>
      <c r="I204" s="110" t="s">
        <v>52</v>
      </c>
      <c r="J204" s="64" t="s">
        <v>45</v>
      </c>
      <c r="K204" s="110" t="s">
        <v>8</v>
      </c>
      <c r="L204" s="111" t="s">
        <v>8</v>
      </c>
      <c r="M204" s="112" t="s">
        <v>8</v>
      </c>
      <c r="N204" s="62" t="s">
        <v>53</v>
      </c>
      <c r="O204" s="62" t="s">
        <v>78</v>
      </c>
      <c r="P204" t="str">
        <f>VLOOKUP($B204,'Change Summary_Detailed'!$A$4:$X$216,P$3,FALSE)</f>
        <v>Lowest performing</v>
      </c>
      <c r="Q204" t="str">
        <f>VLOOKUP($B204,'Change Summary_Detailed'!$A$4:$X$216,Q$3,FALSE)</f>
        <v>Deleted</v>
      </c>
      <c r="R204" s="355">
        <f>IF(VLOOKUP($B204,'Change Summary_Detailed'!$A$4:$X$216,R$3,FALSE)=0,"N/A",VLOOKUP($B204,'Change Summary_Detailed'!$A$4:$X$216,R$3,FALSE))</f>
        <v>41883</v>
      </c>
    </row>
    <row r="205" spans="1:18" x14ac:dyDescent="0.25">
      <c r="A205" t="s">
        <v>342</v>
      </c>
      <c r="B205" s="110">
        <v>173</v>
      </c>
      <c r="C205" s="64" t="s">
        <v>194</v>
      </c>
      <c r="D205" s="110" t="s">
        <v>8</v>
      </c>
      <c r="E205" s="112" t="s">
        <v>8</v>
      </c>
      <c r="F205" s="110" t="s">
        <v>39</v>
      </c>
      <c r="G205" s="111" t="s">
        <v>17</v>
      </c>
      <c r="H205" s="112" t="s">
        <v>17</v>
      </c>
      <c r="I205" s="110" t="s">
        <v>52</v>
      </c>
      <c r="J205" s="64" t="s">
        <v>45</v>
      </c>
      <c r="K205" s="110" t="s">
        <v>8</v>
      </c>
      <c r="L205" s="111" t="s">
        <v>8</v>
      </c>
      <c r="M205" s="112" t="s">
        <v>8</v>
      </c>
      <c r="N205" s="62" t="s">
        <v>53</v>
      </c>
      <c r="O205" s="62" t="s">
        <v>78</v>
      </c>
      <c r="P205" t="str">
        <f>VLOOKUP($B205,'Change Summary_Detailed'!$A$4:$X$216,P$3,FALSE)</f>
        <v>Lowest performing</v>
      </c>
      <c r="Q205" t="str">
        <f>VLOOKUP($B205,'Change Summary_Detailed'!$A$4:$X$216,Q$3,FALSE)</f>
        <v>Deleted</v>
      </c>
      <c r="R205" s="355">
        <f>IF(VLOOKUP($B205,'Change Summary_Detailed'!$A$4:$X$216,R$3,FALSE)=0,"N/A",VLOOKUP($B205,'Change Summary_Detailed'!$A$4:$X$216,R$3,FALSE))</f>
        <v>41883</v>
      </c>
    </row>
    <row r="206" spans="1:18" x14ac:dyDescent="0.25">
      <c r="A206" t="s">
        <v>376</v>
      </c>
      <c r="B206" s="110">
        <v>173</v>
      </c>
      <c r="C206" s="64" t="s">
        <v>194</v>
      </c>
      <c r="D206" s="110" t="s">
        <v>8</v>
      </c>
      <c r="E206" s="112" t="s">
        <v>8</v>
      </c>
      <c r="F206" s="110" t="s">
        <v>39</v>
      </c>
      <c r="G206" s="111" t="s">
        <v>17</v>
      </c>
      <c r="H206" s="112" t="s">
        <v>17</v>
      </c>
      <c r="I206" s="110" t="s">
        <v>52</v>
      </c>
      <c r="J206" s="64" t="s">
        <v>45</v>
      </c>
      <c r="K206" s="110" t="s">
        <v>8</v>
      </c>
      <c r="L206" s="111" t="s">
        <v>8</v>
      </c>
      <c r="M206" s="112" t="s">
        <v>8</v>
      </c>
      <c r="N206" s="62" t="s">
        <v>53</v>
      </c>
      <c r="O206" s="62" t="s">
        <v>78</v>
      </c>
      <c r="P206" t="str">
        <f>VLOOKUP($B206,'Change Summary_Detailed'!$A$4:$X$216,P$3,FALSE)</f>
        <v>Lowest performing</v>
      </c>
      <c r="Q206" t="str">
        <f>VLOOKUP($B206,'Change Summary_Detailed'!$A$4:$X$216,Q$3,FALSE)</f>
        <v>Deleted</v>
      </c>
      <c r="R206" s="355">
        <f>IF(VLOOKUP($B206,'Change Summary_Detailed'!$A$4:$X$216,R$3,FALSE)=0,"N/A",VLOOKUP($B206,'Change Summary_Detailed'!$A$4:$X$216,R$3,FALSE))</f>
        <v>41883</v>
      </c>
    </row>
    <row r="207" spans="1:18" x14ac:dyDescent="0.25">
      <c r="A207" t="s">
        <v>342</v>
      </c>
      <c r="B207" s="110">
        <v>177</v>
      </c>
      <c r="C207" s="64" t="s">
        <v>195</v>
      </c>
      <c r="D207" s="110" t="s">
        <v>8</v>
      </c>
      <c r="E207" s="112" t="s">
        <v>8</v>
      </c>
      <c r="F207" s="110" t="s">
        <v>39</v>
      </c>
      <c r="G207" s="111" t="s">
        <v>17</v>
      </c>
      <c r="H207" s="112" t="s">
        <v>17</v>
      </c>
      <c r="I207" s="110" t="s">
        <v>45</v>
      </c>
      <c r="J207" s="64" t="s">
        <v>45</v>
      </c>
      <c r="K207" s="110" t="s">
        <v>8</v>
      </c>
      <c r="L207" s="111" t="s">
        <v>8</v>
      </c>
      <c r="M207" s="112" t="s">
        <v>8</v>
      </c>
      <c r="N207" s="62" t="s">
        <v>53</v>
      </c>
      <c r="O207" s="62" t="s">
        <v>78</v>
      </c>
      <c r="P207" t="str">
        <f>VLOOKUP($B207,'Change Summary_Detailed'!$A$4:$X$216,P$3,FALSE)</f>
        <v>Restructure</v>
      </c>
      <c r="Q207" t="str">
        <f>VLOOKUP($B207,'Change Summary_Detailed'!$A$4:$X$216,Q$3,FALSE)</f>
        <v>Revised</v>
      </c>
      <c r="R207" s="355">
        <f>IF(VLOOKUP($B207,'Change Summary_Detailed'!$A$4:$X$216,R$3,FALSE)=0,"N/A",VLOOKUP($B207,'Change Summary_Detailed'!$A$4:$X$216,R$3,FALSE))</f>
        <v>42036</v>
      </c>
    </row>
    <row r="208" spans="1:18" ht="15" customHeight="1" x14ac:dyDescent="0.25">
      <c r="A208" t="s">
        <v>355</v>
      </c>
      <c r="B208" s="110">
        <v>177</v>
      </c>
      <c r="C208" s="64" t="s">
        <v>195</v>
      </c>
      <c r="D208" s="110" t="s">
        <v>8</v>
      </c>
      <c r="E208" s="112" t="s">
        <v>8</v>
      </c>
      <c r="F208" s="110" t="s">
        <v>39</v>
      </c>
      <c r="G208" s="111" t="s">
        <v>17</v>
      </c>
      <c r="H208" s="112" t="s">
        <v>17</v>
      </c>
      <c r="I208" s="110" t="s">
        <v>45</v>
      </c>
      <c r="J208" s="64" t="s">
        <v>45</v>
      </c>
      <c r="K208" s="110" t="s">
        <v>8</v>
      </c>
      <c r="L208" s="111" t="s">
        <v>8</v>
      </c>
      <c r="M208" s="112" t="s">
        <v>8</v>
      </c>
      <c r="N208" s="62" t="s">
        <v>53</v>
      </c>
      <c r="O208" s="62" t="s">
        <v>78</v>
      </c>
      <c r="P208" t="str">
        <f>VLOOKUP($B208,'Change Summary_Detailed'!$A$4:$X$216,P$3,FALSE)</f>
        <v>Restructure</v>
      </c>
      <c r="Q208" t="str">
        <f>VLOOKUP($B208,'Change Summary_Detailed'!$A$4:$X$216,Q$3,FALSE)</f>
        <v>Revised</v>
      </c>
      <c r="R208" s="355">
        <f>IF(VLOOKUP($B208,'Change Summary_Detailed'!$A$4:$X$216,R$3,FALSE)=0,"N/A",VLOOKUP($B208,'Change Summary_Detailed'!$A$4:$X$216,R$3,FALSE))</f>
        <v>42036</v>
      </c>
    </row>
    <row r="209" spans="1:18" x14ac:dyDescent="0.25">
      <c r="A209" t="s">
        <v>360</v>
      </c>
      <c r="B209" s="110">
        <v>177</v>
      </c>
      <c r="C209" s="64" t="s">
        <v>195</v>
      </c>
      <c r="D209" s="110" t="s">
        <v>8</v>
      </c>
      <c r="E209" s="112" t="s">
        <v>8</v>
      </c>
      <c r="F209" s="110" t="s">
        <v>39</v>
      </c>
      <c r="G209" s="111" t="s">
        <v>17</v>
      </c>
      <c r="H209" s="112" t="s">
        <v>17</v>
      </c>
      <c r="I209" s="110" t="s">
        <v>45</v>
      </c>
      <c r="J209" s="64" t="s">
        <v>45</v>
      </c>
      <c r="K209" s="110" t="s">
        <v>8</v>
      </c>
      <c r="L209" s="111" t="s">
        <v>8</v>
      </c>
      <c r="M209" s="112" t="s">
        <v>8</v>
      </c>
      <c r="N209" s="62" t="s">
        <v>53</v>
      </c>
      <c r="O209" s="62" t="s">
        <v>78</v>
      </c>
      <c r="P209" t="str">
        <f>VLOOKUP($B209,'Change Summary_Detailed'!$A$4:$X$216,P$3,FALSE)</f>
        <v>Restructure</v>
      </c>
      <c r="Q209" t="str">
        <f>VLOOKUP($B209,'Change Summary_Detailed'!$A$4:$X$216,Q$3,FALSE)</f>
        <v>Revised</v>
      </c>
      <c r="R209" s="355">
        <f>IF(VLOOKUP($B209,'Change Summary_Detailed'!$A$4:$X$216,R$3,FALSE)=0,"N/A",VLOOKUP($B209,'Change Summary_Detailed'!$A$4:$X$216,R$3,FALSE))</f>
        <v>42036</v>
      </c>
    </row>
    <row r="210" spans="1:18" ht="15" customHeight="1" x14ac:dyDescent="0.25">
      <c r="A210" t="s">
        <v>342</v>
      </c>
      <c r="B210" s="110">
        <v>178</v>
      </c>
      <c r="C210" s="64" t="s">
        <v>196</v>
      </c>
      <c r="D210" s="110" t="s">
        <v>8</v>
      </c>
      <c r="E210" s="112" t="s">
        <v>8</v>
      </c>
      <c r="F210" s="110" t="s">
        <v>33</v>
      </c>
      <c r="G210" s="111" t="s">
        <v>17</v>
      </c>
      <c r="H210" s="112" t="s">
        <v>17</v>
      </c>
      <c r="I210" s="110" t="s">
        <v>45</v>
      </c>
      <c r="J210" s="64" t="s">
        <v>45</v>
      </c>
      <c r="K210" s="110" t="s">
        <v>8</v>
      </c>
      <c r="L210" s="111" t="s">
        <v>8</v>
      </c>
      <c r="M210" s="112" t="s">
        <v>8</v>
      </c>
      <c r="N210" s="62" t="s">
        <v>20</v>
      </c>
      <c r="O210" s="62" t="s">
        <v>78</v>
      </c>
      <c r="P210" t="str">
        <f>VLOOKUP($B210,'Change Summary_Detailed'!$A$4:$X$216,P$3,FALSE)</f>
        <v>Restructure</v>
      </c>
      <c r="Q210" t="str">
        <f>VLOOKUP($B210,'Change Summary_Detailed'!$A$4:$X$216,Q$3,FALSE)</f>
        <v>Deleted</v>
      </c>
      <c r="R210" s="355">
        <f>IF(VLOOKUP($B210,'Change Summary_Detailed'!$A$4:$X$216,R$3,FALSE)=0,"N/A",VLOOKUP($B210,'Change Summary_Detailed'!$A$4:$X$216,R$3,FALSE))</f>
        <v>42036</v>
      </c>
    </row>
    <row r="211" spans="1:18" x14ac:dyDescent="0.25">
      <c r="A211" t="s">
        <v>355</v>
      </c>
      <c r="B211" s="110">
        <v>178</v>
      </c>
      <c r="C211" s="64" t="s">
        <v>196</v>
      </c>
      <c r="D211" s="110" t="s">
        <v>8</v>
      </c>
      <c r="E211" s="112" t="s">
        <v>8</v>
      </c>
      <c r="F211" s="110" t="s">
        <v>33</v>
      </c>
      <c r="G211" s="111" t="s">
        <v>17</v>
      </c>
      <c r="H211" s="112" t="s">
        <v>17</v>
      </c>
      <c r="I211" s="110" t="s">
        <v>45</v>
      </c>
      <c r="J211" s="64" t="s">
        <v>45</v>
      </c>
      <c r="K211" s="110" t="s">
        <v>8</v>
      </c>
      <c r="L211" s="111" t="s">
        <v>8</v>
      </c>
      <c r="M211" s="112" t="s">
        <v>8</v>
      </c>
      <c r="N211" s="62" t="s">
        <v>20</v>
      </c>
      <c r="O211" s="62" t="s">
        <v>78</v>
      </c>
      <c r="P211" t="str">
        <f>VLOOKUP($B211,'Change Summary_Detailed'!$A$4:$X$216,P$3,FALSE)</f>
        <v>Restructure</v>
      </c>
      <c r="Q211" t="str">
        <f>VLOOKUP($B211,'Change Summary_Detailed'!$A$4:$X$216,Q$3,FALSE)</f>
        <v>Deleted</v>
      </c>
      <c r="R211" s="355">
        <f>IF(VLOOKUP($B211,'Change Summary_Detailed'!$A$4:$X$216,R$3,FALSE)=0,"N/A",VLOOKUP($B211,'Change Summary_Detailed'!$A$4:$X$216,R$3,FALSE))</f>
        <v>42036</v>
      </c>
    </row>
    <row r="212" spans="1:18" ht="15" customHeight="1" x14ac:dyDescent="0.25">
      <c r="A212" t="s">
        <v>360</v>
      </c>
      <c r="B212" s="110">
        <v>178</v>
      </c>
      <c r="C212" s="64" t="s">
        <v>196</v>
      </c>
      <c r="D212" s="110" t="s">
        <v>8</v>
      </c>
      <c r="E212" s="112" t="s">
        <v>8</v>
      </c>
      <c r="F212" s="110" t="s">
        <v>33</v>
      </c>
      <c r="G212" s="111" t="s">
        <v>17</v>
      </c>
      <c r="H212" s="112" t="s">
        <v>17</v>
      </c>
      <c r="I212" s="110" t="s">
        <v>45</v>
      </c>
      <c r="J212" s="64" t="s">
        <v>45</v>
      </c>
      <c r="K212" s="110" t="s">
        <v>8</v>
      </c>
      <c r="L212" s="111" t="s">
        <v>8</v>
      </c>
      <c r="M212" s="112" t="s">
        <v>8</v>
      </c>
      <c r="N212" s="62" t="s">
        <v>20</v>
      </c>
      <c r="O212" s="62" t="s">
        <v>78</v>
      </c>
      <c r="P212" t="str">
        <f>VLOOKUP($B212,'Change Summary_Detailed'!$A$4:$X$216,P$3,FALSE)</f>
        <v>Restructure</v>
      </c>
      <c r="Q212" t="str">
        <f>VLOOKUP($B212,'Change Summary_Detailed'!$A$4:$X$216,Q$3,FALSE)</f>
        <v>Deleted</v>
      </c>
      <c r="R212" s="355">
        <f>IF(VLOOKUP($B212,'Change Summary_Detailed'!$A$4:$X$216,R$3,FALSE)=0,"N/A",VLOOKUP($B212,'Change Summary_Detailed'!$A$4:$X$216,R$3,FALSE))</f>
        <v>42036</v>
      </c>
    </row>
    <row r="213" spans="1:18" ht="15" customHeight="1" x14ac:dyDescent="0.25">
      <c r="A213" t="s">
        <v>355</v>
      </c>
      <c r="B213" s="110">
        <v>179</v>
      </c>
      <c r="C213" s="64" t="s">
        <v>197</v>
      </c>
      <c r="D213" s="110" t="s">
        <v>8</v>
      </c>
      <c r="E213" s="112" t="s">
        <v>8</v>
      </c>
      <c r="F213" s="110" t="s">
        <v>39</v>
      </c>
      <c r="G213" s="111" t="s">
        <v>17</v>
      </c>
      <c r="H213" s="112" t="s">
        <v>17</v>
      </c>
      <c r="I213" s="110" t="s">
        <v>45</v>
      </c>
      <c r="J213" s="64" t="s">
        <v>45</v>
      </c>
      <c r="K213" s="110" t="s">
        <v>8</v>
      </c>
      <c r="L213" s="111" t="s">
        <v>8</v>
      </c>
      <c r="M213" s="112" t="s">
        <v>8</v>
      </c>
      <c r="N213" s="62" t="s">
        <v>53</v>
      </c>
      <c r="O213" s="62" t="s">
        <v>56</v>
      </c>
      <c r="P213" t="str">
        <f>VLOOKUP($B213,'Change Summary_Detailed'!$A$4:$X$216,P$3,FALSE)</f>
        <v>Restructure</v>
      </c>
      <c r="Q213" t="str">
        <f>VLOOKUP($B213,'Change Summary_Detailed'!$A$4:$X$216,Q$3,FALSE)</f>
        <v>Deleted</v>
      </c>
      <c r="R213" s="355">
        <f>IF(VLOOKUP($B213,'Change Summary_Detailed'!$A$4:$X$216,R$3,FALSE)=0,"N/A",VLOOKUP($B213,'Change Summary_Detailed'!$A$4:$X$216,R$3,FALSE))</f>
        <v>42036</v>
      </c>
    </row>
    <row r="214" spans="1:18" x14ac:dyDescent="0.25">
      <c r="A214" t="s">
        <v>342</v>
      </c>
      <c r="B214" s="110">
        <v>179</v>
      </c>
      <c r="C214" s="64" t="s">
        <v>197</v>
      </c>
      <c r="D214" s="110" t="s">
        <v>8</v>
      </c>
      <c r="E214" s="112" t="s">
        <v>8</v>
      </c>
      <c r="F214" s="110" t="s">
        <v>39</v>
      </c>
      <c r="G214" s="111" t="s">
        <v>17</v>
      </c>
      <c r="H214" s="112" t="s">
        <v>17</v>
      </c>
      <c r="I214" s="110" t="s">
        <v>45</v>
      </c>
      <c r="J214" s="64" t="s">
        <v>45</v>
      </c>
      <c r="K214" s="110" t="s">
        <v>8</v>
      </c>
      <c r="L214" s="111" t="s">
        <v>8</v>
      </c>
      <c r="M214" s="112" t="s">
        <v>8</v>
      </c>
      <c r="N214" s="62" t="s">
        <v>53</v>
      </c>
      <c r="O214" s="62" t="s">
        <v>56</v>
      </c>
      <c r="P214" t="str">
        <f>VLOOKUP($B214,'Change Summary_Detailed'!$A$4:$X$216,P$3,FALSE)</f>
        <v>Restructure</v>
      </c>
      <c r="Q214" t="str">
        <f>VLOOKUP($B214,'Change Summary_Detailed'!$A$4:$X$216,Q$3,FALSE)</f>
        <v>Deleted</v>
      </c>
      <c r="R214" s="355">
        <f>IF(VLOOKUP($B214,'Change Summary_Detailed'!$A$4:$X$216,R$3,FALSE)=0,"N/A",VLOOKUP($B214,'Change Summary_Detailed'!$A$4:$X$216,R$3,FALSE))</f>
        <v>42036</v>
      </c>
    </row>
    <row r="215" spans="1:18" x14ac:dyDescent="0.25">
      <c r="A215" t="s">
        <v>360</v>
      </c>
      <c r="B215" s="110">
        <v>180</v>
      </c>
      <c r="C215" s="64" t="s">
        <v>198</v>
      </c>
      <c r="D215" s="110">
        <v>3</v>
      </c>
      <c r="E215" s="112" t="s">
        <v>15</v>
      </c>
      <c r="F215" s="110" t="s">
        <v>16</v>
      </c>
      <c r="G215" s="111" t="s">
        <v>16</v>
      </c>
      <c r="H215" s="112" t="s">
        <v>33</v>
      </c>
      <c r="I215" s="110" t="s">
        <v>17</v>
      </c>
      <c r="J215" s="64" t="s">
        <v>17</v>
      </c>
      <c r="K215" s="110" t="s">
        <v>19</v>
      </c>
      <c r="L215" s="111" t="s">
        <v>19</v>
      </c>
      <c r="M215" s="112" t="s">
        <v>18</v>
      </c>
      <c r="N215" s="62" t="s">
        <v>20</v>
      </c>
      <c r="O215" s="62" t="s">
        <v>21</v>
      </c>
      <c r="P215">
        <f>VLOOKUP($B215,'Change Summary_Detailed'!$A$4:$X$216,P$3,FALSE)</f>
        <v>0</v>
      </c>
      <c r="Q215" t="str">
        <f>VLOOKUP($B215,'Change Summary_Detailed'!$A$4:$X$216,Q$3,FALSE)</f>
        <v>Unchanged</v>
      </c>
      <c r="R215" s="355" t="str">
        <f>IF(VLOOKUP($B215,'Change Summary_Detailed'!$A$4:$X$216,R$3,FALSE)=0,"N/A",VLOOKUP($B215,'Change Summary_Detailed'!$A$4:$X$216,R$3,FALSE))</f>
        <v>N/A</v>
      </c>
    </row>
    <row r="216" spans="1:18" x14ac:dyDescent="0.25">
      <c r="A216" t="s">
        <v>374</v>
      </c>
      <c r="B216" s="110">
        <v>180</v>
      </c>
      <c r="C216" s="64" t="s">
        <v>198</v>
      </c>
      <c r="D216" s="110">
        <v>3</v>
      </c>
      <c r="E216" s="112" t="s">
        <v>15</v>
      </c>
      <c r="F216" s="110" t="s">
        <v>16</v>
      </c>
      <c r="G216" s="111" t="s">
        <v>16</v>
      </c>
      <c r="H216" s="112" t="s">
        <v>33</v>
      </c>
      <c r="I216" s="110" t="s">
        <v>17</v>
      </c>
      <c r="J216" s="64" t="s">
        <v>17</v>
      </c>
      <c r="K216" s="110" t="s">
        <v>19</v>
      </c>
      <c r="L216" s="111" t="s">
        <v>19</v>
      </c>
      <c r="M216" s="112" t="s">
        <v>18</v>
      </c>
      <c r="N216" s="62" t="s">
        <v>20</v>
      </c>
      <c r="O216" s="62" t="s">
        <v>21</v>
      </c>
      <c r="P216">
        <f>VLOOKUP($B216,'Change Summary_Detailed'!$A$4:$X$216,P$3,FALSE)</f>
        <v>0</v>
      </c>
      <c r="Q216" t="str">
        <f>VLOOKUP($B216,'Change Summary_Detailed'!$A$4:$X$216,Q$3,FALSE)</f>
        <v>Unchanged</v>
      </c>
      <c r="R216" s="355" t="str">
        <f>IF(VLOOKUP($B216,'Change Summary_Detailed'!$A$4:$X$216,R$3,FALSE)=0,"N/A",VLOOKUP($B216,'Change Summary_Detailed'!$A$4:$X$216,R$3,FALSE))</f>
        <v>N/A</v>
      </c>
    </row>
    <row r="217" spans="1:18" x14ac:dyDescent="0.25">
      <c r="A217" t="s">
        <v>343</v>
      </c>
      <c r="B217" s="110">
        <v>180</v>
      </c>
      <c r="C217" s="64" t="s">
        <v>198</v>
      </c>
      <c r="D217" s="110">
        <v>3</v>
      </c>
      <c r="E217" s="112" t="s">
        <v>15</v>
      </c>
      <c r="F217" s="110" t="s">
        <v>16</v>
      </c>
      <c r="G217" s="111" t="s">
        <v>16</v>
      </c>
      <c r="H217" s="112" t="s">
        <v>33</v>
      </c>
      <c r="I217" s="110" t="s">
        <v>17</v>
      </c>
      <c r="J217" s="64" t="s">
        <v>17</v>
      </c>
      <c r="K217" s="110" t="s">
        <v>19</v>
      </c>
      <c r="L217" s="111" t="s">
        <v>19</v>
      </c>
      <c r="M217" s="112" t="s">
        <v>18</v>
      </c>
      <c r="N217" s="62" t="s">
        <v>20</v>
      </c>
      <c r="O217" s="62" t="s">
        <v>21</v>
      </c>
      <c r="P217">
        <f>VLOOKUP($B217,'Change Summary_Detailed'!$A$4:$X$216,P$3,FALSE)</f>
        <v>0</v>
      </c>
      <c r="Q217" t="str">
        <f>VLOOKUP($B217,'Change Summary_Detailed'!$A$4:$X$216,Q$3,FALSE)</f>
        <v>Unchanged</v>
      </c>
      <c r="R217" s="355" t="str">
        <f>IF(VLOOKUP($B217,'Change Summary_Detailed'!$A$4:$X$216,R$3,FALSE)=0,"N/A",VLOOKUP($B217,'Change Summary_Detailed'!$A$4:$X$216,R$3,FALSE))</f>
        <v>N/A</v>
      </c>
    </row>
    <row r="218" spans="1:18" x14ac:dyDescent="0.25">
      <c r="A218" t="s">
        <v>347</v>
      </c>
      <c r="B218" s="110">
        <v>180</v>
      </c>
      <c r="C218" s="64" t="s">
        <v>198</v>
      </c>
      <c r="D218" s="110">
        <v>3</v>
      </c>
      <c r="E218" s="112" t="s">
        <v>15</v>
      </c>
      <c r="F218" s="110" t="s">
        <v>16</v>
      </c>
      <c r="G218" s="111" t="s">
        <v>16</v>
      </c>
      <c r="H218" s="112" t="s">
        <v>33</v>
      </c>
      <c r="I218" s="110" t="s">
        <v>17</v>
      </c>
      <c r="J218" s="64" t="s">
        <v>17</v>
      </c>
      <c r="K218" s="110" t="s">
        <v>19</v>
      </c>
      <c r="L218" s="111" t="s">
        <v>19</v>
      </c>
      <c r="M218" s="112" t="s">
        <v>18</v>
      </c>
      <c r="N218" s="62" t="s">
        <v>20</v>
      </c>
      <c r="O218" s="62" t="s">
        <v>21</v>
      </c>
      <c r="P218">
        <f>VLOOKUP($B218,'Change Summary_Detailed'!$A$4:$X$216,P$3,FALSE)</f>
        <v>0</v>
      </c>
      <c r="Q218" t="str">
        <f>VLOOKUP($B218,'Change Summary_Detailed'!$A$4:$X$216,Q$3,FALSE)</f>
        <v>Unchanged</v>
      </c>
      <c r="R218" s="355" t="str">
        <f>IF(VLOOKUP($B218,'Change Summary_Detailed'!$A$4:$X$216,R$3,FALSE)=0,"N/A",VLOOKUP($B218,'Change Summary_Detailed'!$A$4:$X$216,R$3,FALSE))</f>
        <v>N/A</v>
      </c>
    </row>
    <row r="219" spans="1:18" x14ac:dyDescent="0.25">
      <c r="A219" t="s">
        <v>355</v>
      </c>
      <c r="B219" s="110">
        <v>181</v>
      </c>
      <c r="C219" s="64" t="s">
        <v>199</v>
      </c>
      <c r="D219" s="110">
        <v>4</v>
      </c>
      <c r="E219" s="112" t="s">
        <v>135</v>
      </c>
      <c r="F219" s="110" t="s">
        <v>16</v>
      </c>
      <c r="G219" s="111" t="s">
        <v>16</v>
      </c>
      <c r="H219" s="112" t="s">
        <v>33</v>
      </c>
      <c r="I219" s="110" t="s">
        <v>17</v>
      </c>
      <c r="J219" s="64" t="s">
        <v>17</v>
      </c>
      <c r="K219" s="110" t="s">
        <v>18</v>
      </c>
      <c r="L219" s="111" t="s">
        <v>18</v>
      </c>
      <c r="M219" s="112" t="s">
        <v>18</v>
      </c>
      <c r="N219" s="62" t="s">
        <v>20</v>
      </c>
      <c r="O219" s="62" t="s">
        <v>24</v>
      </c>
      <c r="P219" t="str">
        <f>VLOOKUP($B219,'Change Summary_Detailed'!$A$4:$X$216,P$3,FALSE)</f>
        <v>Restructure</v>
      </c>
      <c r="Q219" t="str">
        <f>VLOOKUP($B219,'Change Summary_Detailed'!$A$4:$X$216,Q$3,FALSE)</f>
        <v>Revised</v>
      </c>
      <c r="R219" s="355" t="str">
        <f>IF(VLOOKUP($B219,'Change Summary_Detailed'!$A$4:$X$216,R$3,FALSE)=0,"N/A",VLOOKUP($B219,'Change Summary_Detailed'!$A$4:$X$216,R$3,FALSE))</f>
        <v>Feb. 2015/ Sept. 2015</v>
      </c>
    </row>
    <row r="220" spans="1:18" x14ac:dyDescent="0.25">
      <c r="A220" t="s">
        <v>357</v>
      </c>
      <c r="B220" s="110">
        <v>181</v>
      </c>
      <c r="C220" s="64" t="s">
        <v>199</v>
      </c>
      <c r="D220" s="110">
        <v>4</v>
      </c>
      <c r="E220" s="112" t="s">
        <v>135</v>
      </c>
      <c r="F220" s="110" t="s">
        <v>16</v>
      </c>
      <c r="G220" s="111" t="s">
        <v>16</v>
      </c>
      <c r="H220" s="112" t="s">
        <v>33</v>
      </c>
      <c r="I220" s="110" t="s">
        <v>17</v>
      </c>
      <c r="J220" s="64" t="s">
        <v>17</v>
      </c>
      <c r="K220" s="110" t="s">
        <v>18</v>
      </c>
      <c r="L220" s="111" t="s">
        <v>18</v>
      </c>
      <c r="M220" s="112" t="s">
        <v>18</v>
      </c>
      <c r="N220" s="62" t="s">
        <v>20</v>
      </c>
      <c r="O220" s="62" t="s">
        <v>24</v>
      </c>
      <c r="P220" t="str">
        <f>VLOOKUP($B220,'Change Summary_Detailed'!$A$4:$X$216,P$3,FALSE)</f>
        <v>Restructure</v>
      </c>
      <c r="Q220" t="str">
        <f>VLOOKUP($B220,'Change Summary_Detailed'!$A$4:$X$216,Q$3,FALSE)</f>
        <v>Revised</v>
      </c>
      <c r="R220" s="355" t="str">
        <f>IF(VLOOKUP($B220,'Change Summary_Detailed'!$A$4:$X$216,R$3,FALSE)=0,"N/A",VLOOKUP($B220,'Change Summary_Detailed'!$A$4:$X$216,R$3,FALSE))</f>
        <v>Feb. 2015/ Sept. 2015</v>
      </c>
    </row>
    <row r="221" spans="1:18" x14ac:dyDescent="0.25">
      <c r="A221" t="s">
        <v>343</v>
      </c>
      <c r="B221" s="110">
        <v>181</v>
      </c>
      <c r="C221" s="64" t="s">
        <v>199</v>
      </c>
      <c r="D221" s="110">
        <v>4</v>
      </c>
      <c r="E221" s="112" t="s">
        <v>135</v>
      </c>
      <c r="F221" s="110" t="s">
        <v>16</v>
      </c>
      <c r="G221" s="111" t="s">
        <v>16</v>
      </c>
      <c r="H221" s="112" t="s">
        <v>33</v>
      </c>
      <c r="I221" s="110" t="s">
        <v>17</v>
      </c>
      <c r="J221" s="64" t="s">
        <v>17</v>
      </c>
      <c r="K221" s="110" t="s">
        <v>18</v>
      </c>
      <c r="L221" s="111" t="s">
        <v>18</v>
      </c>
      <c r="M221" s="112" t="s">
        <v>18</v>
      </c>
      <c r="N221" s="62" t="s">
        <v>20</v>
      </c>
      <c r="O221" s="62" t="s">
        <v>24</v>
      </c>
      <c r="P221" t="str">
        <f>VLOOKUP($B221,'Change Summary_Detailed'!$A$4:$X$216,P$3,FALSE)</f>
        <v>Restructure</v>
      </c>
      <c r="Q221" t="str">
        <f>VLOOKUP($B221,'Change Summary_Detailed'!$A$4:$X$216,Q$3,FALSE)</f>
        <v>Revised</v>
      </c>
      <c r="R221" s="355" t="str">
        <f>IF(VLOOKUP($B221,'Change Summary_Detailed'!$A$4:$X$216,R$3,FALSE)=0,"N/A",VLOOKUP($B221,'Change Summary_Detailed'!$A$4:$X$216,R$3,FALSE))</f>
        <v>Feb. 2015/ Sept. 2015</v>
      </c>
    </row>
    <row r="222" spans="1:18" x14ac:dyDescent="0.25">
      <c r="A222" t="s">
        <v>375</v>
      </c>
      <c r="B222" s="110">
        <v>182</v>
      </c>
      <c r="C222" s="64" t="s">
        <v>200</v>
      </c>
      <c r="D222" s="110">
        <v>67</v>
      </c>
      <c r="E222" s="112" t="s">
        <v>160</v>
      </c>
      <c r="F222" s="110" t="s">
        <v>33</v>
      </c>
      <c r="G222" s="111" t="s">
        <v>33</v>
      </c>
      <c r="H222" s="112" t="s">
        <v>17</v>
      </c>
      <c r="I222" s="110" t="s">
        <v>17</v>
      </c>
      <c r="J222" s="64" t="s">
        <v>17</v>
      </c>
      <c r="K222" s="110" t="s">
        <v>133</v>
      </c>
      <c r="L222" s="111" t="s">
        <v>18</v>
      </c>
      <c r="M222" s="112" t="s">
        <v>18</v>
      </c>
      <c r="N222" s="62" t="s">
        <v>20</v>
      </c>
      <c r="O222" s="62" t="s">
        <v>78</v>
      </c>
      <c r="P222" t="str">
        <f>VLOOKUP($B222,'Change Summary_Detailed'!$A$4:$X$216,P$3,FALSE)</f>
        <v>Low performing</v>
      </c>
      <c r="Q222" t="str">
        <f>VLOOKUP($B222,'Change Summary_Detailed'!$A$4:$X$216,Q$3,FALSE)</f>
        <v>Revised</v>
      </c>
      <c r="R222" s="355">
        <f>IF(VLOOKUP($B222,'Change Summary_Detailed'!$A$4:$X$216,R$3,FALSE)=0,"N/A",VLOOKUP($B222,'Change Summary_Detailed'!$A$4:$X$216,R$3,FALSE))</f>
        <v>42248</v>
      </c>
    </row>
    <row r="223" spans="1:18" x14ac:dyDescent="0.25">
      <c r="A223" t="s">
        <v>355</v>
      </c>
      <c r="B223" s="110">
        <v>182</v>
      </c>
      <c r="C223" s="64" t="s">
        <v>200</v>
      </c>
      <c r="D223" s="110">
        <v>67</v>
      </c>
      <c r="E223" s="112" t="s">
        <v>160</v>
      </c>
      <c r="F223" s="110" t="s">
        <v>33</v>
      </c>
      <c r="G223" s="111" t="s">
        <v>33</v>
      </c>
      <c r="H223" s="112" t="s">
        <v>17</v>
      </c>
      <c r="I223" s="110" t="s">
        <v>17</v>
      </c>
      <c r="J223" s="64" t="s">
        <v>17</v>
      </c>
      <c r="K223" s="110" t="s">
        <v>133</v>
      </c>
      <c r="L223" s="111" t="s">
        <v>18</v>
      </c>
      <c r="M223" s="112" t="s">
        <v>18</v>
      </c>
      <c r="N223" s="62" t="s">
        <v>20</v>
      </c>
      <c r="O223" s="62" t="s">
        <v>78</v>
      </c>
      <c r="P223" t="str">
        <f>VLOOKUP($B223,'Change Summary_Detailed'!$A$4:$X$216,P$3,FALSE)</f>
        <v>Low performing</v>
      </c>
      <c r="Q223" t="str">
        <f>VLOOKUP($B223,'Change Summary_Detailed'!$A$4:$X$216,Q$3,FALSE)</f>
        <v>Revised</v>
      </c>
      <c r="R223" s="355">
        <f>IF(VLOOKUP($B223,'Change Summary_Detailed'!$A$4:$X$216,R$3,FALSE)=0,"N/A",VLOOKUP($B223,'Change Summary_Detailed'!$A$4:$X$216,R$3,FALSE))</f>
        <v>42248</v>
      </c>
    </row>
    <row r="224" spans="1:18" x14ac:dyDescent="0.25">
      <c r="A224" t="s">
        <v>377</v>
      </c>
      <c r="B224" s="110">
        <v>183</v>
      </c>
      <c r="C224" s="64" t="s">
        <v>201</v>
      </c>
      <c r="D224" s="110">
        <v>33</v>
      </c>
      <c r="E224" s="112" t="s">
        <v>81</v>
      </c>
      <c r="F224" s="110" t="s">
        <v>33</v>
      </c>
      <c r="G224" s="111" t="s">
        <v>27</v>
      </c>
      <c r="H224" s="112" t="s">
        <v>17</v>
      </c>
      <c r="I224" s="110" t="s">
        <v>17</v>
      </c>
      <c r="J224" s="64" t="s">
        <v>17</v>
      </c>
      <c r="K224" s="110" t="s">
        <v>19</v>
      </c>
      <c r="L224" s="111" t="s">
        <v>19</v>
      </c>
      <c r="M224" s="112" t="s">
        <v>19</v>
      </c>
      <c r="N224" s="62" t="s">
        <v>20</v>
      </c>
      <c r="O224" s="62" t="s">
        <v>21</v>
      </c>
      <c r="P224">
        <f>VLOOKUP($B224,'Change Summary_Detailed'!$A$4:$X$216,P$3,FALSE)</f>
        <v>0</v>
      </c>
      <c r="Q224" t="str">
        <f>VLOOKUP($B224,'Change Summary_Detailed'!$A$4:$X$216,Q$3,FALSE)</f>
        <v>Unchanged</v>
      </c>
      <c r="R224" s="355" t="str">
        <f>IF(VLOOKUP($B224,'Change Summary_Detailed'!$A$4:$X$216,R$3,FALSE)=0,"N/A",VLOOKUP($B224,'Change Summary_Detailed'!$A$4:$X$216,R$3,FALSE))</f>
        <v>N/A</v>
      </c>
    </row>
    <row r="225" spans="1:18" x14ac:dyDescent="0.25">
      <c r="A225" t="s">
        <v>357</v>
      </c>
      <c r="B225" s="110">
        <v>183</v>
      </c>
      <c r="C225" s="64" t="s">
        <v>201</v>
      </c>
      <c r="D225" s="110">
        <v>33</v>
      </c>
      <c r="E225" s="112" t="s">
        <v>81</v>
      </c>
      <c r="F225" s="110" t="s">
        <v>33</v>
      </c>
      <c r="G225" s="111" t="s">
        <v>27</v>
      </c>
      <c r="H225" s="112" t="s">
        <v>17</v>
      </c>
      <c r="I225" s="110" t="s">
        <v>17</v>
      </c>
      <c r="J225" s="64" t="s">
        <v>17</v>
      </c>
      <c r="K225" s="110" t="s">
        <v>19</v>
      </c>
      <c r="L225" s="111" t="s">
        <v>19</v>
      </c>
      <c r="M225" s="112" t="s">
        <v>19</v>
      </c>
      <c r="N225" s="62" t="s">
        <v>20</v>
      </c>
      <c r="O225" s="62" t="s">
        <v>21</v>
      </c>
      <c r="P225">
        <f>VLOOKUP($B225,'Change Summary_Detailed'!$A$4:$X$216,P$3,FALSE)</f>
        <v>0</v>
      </c>
      <c r="Q225" t="str">
        <f>VLOOKUP($B225,'Change Summary_Detailed'!$A$4:$X$216,Q$3,FALSE)</f>
        <v>Unchanged</v>
      </c>
      <c r="R225" s="355" t="str">
        <f>IF(VLOOKUP($B225,'Change Summary_Detailed'!$A$4:$X$216,R$3,FALSE)=0,"N/A",VLOOKUP($B225,'Change Summary_Detailed'!$A$4:$X$216,R$3,FALSE))</f>
        <v>N/A</v>
      </c>
    </row>
    <row r="226" spans="1:18" x14ac:dyDescent="0.25">
      <c r="A226" t="s">
        <v>355</v>
      </c>
      <c r="B226" s="110">
        <v>183</v>
      </c>
      <c r="C226" s="64" t="s">
        <v>201</v>
      </c>
      <c r="D226" s="110">
        <v>33</v>
      </c>
      <c r="E226" s="112" t="s">
        <v>81</v>
      </c>
      <c r="F226" s="110" t="s">
        <v>33</v>
      </c>
      <c r="G226" s="111" t="s">
        <v>27</v>
      </c>
      <c r="H226" s="112" t="s">
        <v>17</v>
      </c>
      <c r="I226" s="110" t="s">
        <v>17</v>
      </c>
      <c r="J226" s="64" t="s">
        <v>17</v>
      </c>
      <c r="K226" s="110" t="s">
        <v>19</v>
      </c>
      <c r="L226" s="111" t="s">
        <v>19</v>
      </c>
      <c r="M226" s="112" t="s">
        <v>19</v>
      </c>
      <c r="N226" s="62" t="s">
        <v>20</v>
      </c>
      <c r="O226" s="62" t="s">
        <v>21</v>
      </c>
      <c r="P226">
        <f>VLOOKUP($B226,'Change Summary_Detailed'!$A$4:$X$216,P$3,FALSE)</f>
        <v>0</v>
      </c>
      <c r="Q226" t="str">
        <f>VLOOKUP($B226,'Change Summary_Detailed'!$A$4:$X$216,Q$3,FALSE)</f>
        <v>Unchanged</v>
      </c>
      <c r="R226" s="355" t="str">
        <f>IF(VLOOKUP($B226,'Change Summary_Detailed'!$A$4:$X$216,R$3,FALSE)=0,"N/A",VLOOKUP($B226,'Change Summary_Detailed'!$A$4:$X$216,R$3,FALSE))</f>
        <v>N/A</v>
      </c>
    </row>
    <row r="227" spans="1:18" x14ac:dyDescent="0.25">
      <c r="A227" t="s">
        <v>360</v>
      </c>
      <c r="B227" s="110">
        <v>183</v>
      </c>
      <c r="C227" s="64" t="s">
        <v>201</v>
      </c>
      <c r="D227" s="110">
        <v>33</v>
      </c>
      <c r="E227" s="112" t="s">
        <v>81</v>
      </c>
      <c r="F227" s="110" t="s">
        <v>33</v>
      </c>
      <c r="G227" s="111" t="s">
        <v>27</v>
      </c>
      <c r="H227" s="112" t="s">
        <v>17</v>
      </c>
      <c r="I227" s="110" t="s">
        <v>17</v>
      </c>
      <c r="J227" s="64" t="s">
        <v>17</v>
      </c>
      <c r="K227" s="110" t="s">
        <v>19</v>
      </c>
      <c r="L227" s="111" t="s">
        <v>19</v>
      </c>
      <c r="M227" s="112" t="s">
        <v>19</v>
      </c>
      <c r="N227" s="62" t="s">
        <v>20</v>
      </c>
      <c r="O227" s="62" t="s">
        <v>21</v>
      </c>
      <c r="P227">
        <f>VLOOKUP($B227,'Change Summary_Detailed'!$A$4:$X$216,P$3,FALSE)</f>
        <v>0</v>
      </c>
      <c r="Q227" t="str">
        <f>VLOOKUP($B227,'Change Summary_Detailed'!$A$4:$X$216,Q$3,FALSE)</f>
        <v>Unchanged</v>
      </c>
      <c r="R227" s="355" t="str">
        <f>IF(VLOOKUP($B227,'Change Summary_Detailed'!$A$4:$X$216,R$3,FALSE)=0,"N/A",VLOOKUP($B227,'Change Summary_Detailed'!$A$4:$X$216,R$3,FALSE))</f>
        <v>N/A</v>
      </c>
    </row>
    <row r="228" spans="1:18" x14ac:dyDescent="0.25">
      <c r="A228" t="s">
        <v>357</v>
      </c>
      <c r="B228" s="110">
        <v>186</v>
      </c>
      <c r="C228" s="64" t="s">
        <v>202</v>
      </c>
      <c r="D228" s="110">
        <v>30</v>
      </c>
      <c r="E228" s="112" t="s">
        <v>135</v>
      </c>
      <c r="F228" s="110" t="s">
        <v>33</v>
      </c>
      <c r="G228" s="111" t="s">
        <v>17</v>
      </c>
      <c r="H228" s="112" t="s">
        <v>17</v>
      </c>
      <c r="I228" s="110" t="s">
        <v>17</v>
      </c>
      <c r="J228" s="64" t="s">
        <v>17</v>
      </c>
      <c r="K228" s="110" t="s">
        <v>18</v>
      </c>
      <c r="L228" s="111" t="s">
        <v>19</v>
      </c>
      <c r="M228" s="112" t="s">
        <v>18</v>
      </c>
      <c r="N228" s="62" t="s">
        <v>20</v>
      </c>
      <c r="O228" s="62" t="s">
        <v>97</v>
      </c>
      <c r="P228" t="str">
        <f>VLOOKUP($B228,'Change Summary_Detailed'!$A$4:$X$216,P$3,FALSE)</f>
        <v>Low performing</v>
      </c>
      <c r="Q228" t="str">
        <f>VLOOKUP($B228,'Change Summary_Detailed'!$A$4:$X$216,Q$3,FALSE)</f>
        <v>Revised</v>
      </c>
      <c r="R228" s="355">
        <f>IF(VLOOKUP($B228,'Change Summary_Detailed'!$A$4:$X$216,R$3,FALSE)=0,"N/A",VLOOKUP($B228,'Change Summary_Detailed'!$A$4:$X$216,R$3,FALSE))</f>
        <v>42248</v>
      </c>
    </row>
    <row r="229" spans="1:18" x14ac:dyDescent="0.25">
      <c r="A229" t="s">
        <v>354</v>
      </c>
      <c r="B229" s="110">
        <v>186</v>
      </c>
      <c r="C229" s="64" t="s">
        <v>202</v>
      </c>
      <c r="D229" s="110">
        <v>30</v>
      </c>
      <c r="E229" s="112" t="s">
        <v>135</v>
      </c>
      <c r="F229" s="110" t="s">
        <v>33</v>
      </c>
      <c r="G229" s="111" t="s">
        <v>17</v>
      </c>
      <c r="H229" s="112" t="s">
        <v>17</v>
      </c>
      <c r="I229" s="110" t="s">
        <v>17</v>
      </c>
      <c r="J229" s="64" t="s">
        <v>17</v>
      </c>
      <c r="K229" s="110" t="s">
        <v>18</v>
      </c>
      <c r="L229" s="111" t="s">
        <v>19</v>
      </c>
      <c r="M229" s="112" t="s">
        <v>18</v>
      </c>
      <c r="N229" s="62" t="s">
        <v>20</v>
      </c>
      <c r="O229" s="62" t="s">
        <v>97</v>
      </c>
      <c r="P229" t="str">
        <f>VLOOKUP($B229,'Change Summary_Detailed'!$A$4:$X$216,P$3,FALSE)</f>
        <v>Low performing</v>
      </c>
      <c r="Q229" t="str">
        <f>VLOOKUP($B229,'Change Summary_Detailed'!$A$4:$X$216,Q$3,FALSE)</f>
        <v>Revised</v>
      </c>
      <c r="R229" s="355">
        <f>IF(VLOOKUP($B229,'Change Summary_Detailed'!$A$4:$X$216,R$3,FALSE)=0,"N/A",VLOOKUP($B229,'Change Summary_Detailed'!$A$4:$X$216,R$3,FALSE))</f>
        <v>42248</v>
      </c>
    </row>
    <row r="230" spans="1:18" x14ac:dyDescent="0.25">
      <c r="A230" t="s">
        <v>343</v>
      </c>
      <c r="B230" s="110">
        <v>186</v>
      </c>
      <c r="C230" s="64" t="s">
        <v>202</v>
      </c>
      <c r="D230" s="110">
        <v>30</v>
      </c>
      <c r="E230" s="112" t="s">
        <v>135</v>
      </c>
      <c r="F230" s="110" t="s">
        <v>33</v>
      </c>
      <c r="G230" s="111" t="s">
        <v>17</v>
      </c>
      <c r="H230" s="112" t="s">
        <v>17</v>
      </c>
      <c r="I230" s="110" t="s">
        <v>17</v>
      </c>
      <c r="J230" s="64" t="s">
        <v>17</v>
      </c>
      <c r="K230" s="110" t="s">
        <v>18</v>
      </c>
      <c r="L230" s="111" t="s">
        <v>19</v>
      </c>
      <c r="M230" s="112" t="s">
        <v>18</v>
      </c>
      <c r="N230" s="62" t="s">
        <v>20</v>
      </c>
      <c r="O230" s="62" t="s">
        <v>97</v>
      </c>
      <c r="P230" t="str">
        <f>VLOOKUP($B230,'Change Summary_Detailed'!$A$4:$X$216,P$3,FALSE)</f>
        <v>Low performing</v>
      </c>
      <c r="Q230" t="str">
        <f>VLOOKUP($B230,'Change Summary_Detailed'!$A$4:$X$216,Q$3,FALSE)</f>
        <v>Revised</v>
      </c>
      <c r="R230" s="355">
        <f>IF(VLOOKUP($B230,'Change Summary_Detailed'!$A$4:$X$216,R$3,FALSE)=0,"N/A",VLOOKUP($B230,'Change Summary_Detailed'!$A$4:$X$216,R$3,FALSE))</f>
        <v>42248</v>
      </c>
    </row>
    <row r="231" spans="1:18" x14ac:dyDescent="0.25">
      <c r="A231" t="s">
        <v>355</v>
      </c>
      <c r="B231" s="110">
        <v>187</v>
      </c>
      <c r="C231" s="64" t="s">
        <v>203</v>
      </c>
      <c r="D231" s="110">
        <v>103</v>
      </c>
      <c r="E231" s="112" t="s">
        <v>135</v>
      </c>
      <c r="F231" s="110" t="s">
        <v>33</v>
      </c>
      <c r="G231" s="111" t="s">
        <v>27</v>
      </c>
      <c r="H231" s="112" t="s">
        <v>33</v>
      </c>
      <c r="I231" s="110" t="s">
        <v>17</v>
      </c>
      <c r="J231" s="64" t="s">
        <v>17</v>
      </c>
      <c r="K231" s="110" t="s">
        <v>18</v>
      </c>
      <c r="L231" s="111" t="s">
        <v>18</v>
      </c>
      <c r="M231" s="112" t="s">
        <v>18</v>
      </c>
      <c r="N231" s="62" t="s">
        <v>20</v>
      </c>
      <c r="O231" s="62" t="s">
        <v>24</v>
      </c>
      <c r="P231" t="str">
        <f>VLOOKUP($B231,'Change Summary_Detailed'!$A$4:$X$216,P$3,FALSE)</f>
        <v>Restructure</v>
      </c>
      <c r="Q231" t="str">
        <f>VLOOKUP($B231,'Change Summary_Detailed'!$A$4:$X$216,Q$3,FALSE)</f>
        <v>Revised</v>
      </c>
      <c r="R231" s="355">
        <f>IF(VLOOKUP($B231,'Change Summary_Detailed'!$A$4:$X$216,R$3,FALSE)=0,"N/A",VLOOKUP($B231,'Change Summary_Detailed'!$A$4:$X$216,R$3,FALSE))</f>
        <v>42036</v>
      </c>
    </row>
    <row r="232" spans="1:18" x14ac:dyDescent="0.25">
      <c r="A232" t="s">
        <v>342</v>
      </c>
      <c r="B232" s="110">
        <v>190</v>
      </c>
      <c r="C232" s="64" t="s">
        <v>204</v>
      </c>
      <c r="D232" s="110" t="s">
        <v>8</v>
      </c>
      <c r="E232" s="112" t="s">
        <v>8</v>
      </c>
      <c r="F232" s="110" t="s">
        <v>39</v>
      </c>
      <c r="G232" s="111" t="s">
        <v>17</v>
      </c>
      <c r="H232" s="112" t="s">
        <v>17</v>
      </c>
      <c r="I232" s="110" t="s">
        <v>52</v>
      </c>
      <c r="J232" s="64" t="s">
        <v>52</v>
      </c>
      <c r="K232" s="110" t="s">
        <v>8</v>
      </c>
      <c r="L232" s="111" t="s">
        <v>8</v>
      </c>
      <c r="M232" s="112" t="s">
        <v>8</v>
      </c>
      <c r="N232" s="62" t="s">
        <v>20</v>
      </c>
      <c r="O232" s="62" t="s">
        <v>78</v>
      </c>
      <c r="P232" t="str">
        <f>VLOOKUP($B232,'Change Summary_Detailed'!$A$4:$X$216,P$3,FALSE)</f>
        <v>Restructure</v>
      </c>
      <c r="Q232" t="str">
        <f>VLOOKUP($B232,'Change Summary_Detailed'!$A$4:$X$216,Q$3,FALSE)</f>
        <v>Deleted</v>
      </c>
      <c r="R232" s="355">
        <f>IF(VLOOKUP($B232,'Change Summary_Detailed'!$A$4:$X$216,R$3,FALSE)=0,"N/A",VLOOKUP($B232,'Change Summary_Detailed'!$A$4:$X$216,R$3,FALSE))</f>
        <v>42036</v>
      </c>
    </row>
    <row r="233" spans="1:18" x14ac:dyDescent="0.25">
      <c r="A233" t="s">
        <v>355</v>
      </c>
      <c r="B233" s="110">
        <v>190</v>
      </c>
      <c r="C233" s="64" t="s">
        <v>204</v>
      </c>
      <c r="D233" s="110" t="s">
        <v>8</v>
      </c>
      <c r="E233" s="112" t="s">
        <v>8</v>
      </c>
      <c r="F233" s="110" t="s">
        <v>39</v>
      </c>
      <c r="G233" s="111" t="s">
        <v>17</v>
      </c>
      <c r="H233" s="112" t="s">
        <v>17</v>
      </c>
      <c r="I233" s="110" t="s">
        <v>52</v>
      </c>
      <c r="J233" s="64" t="s">
        <v>52</v>
      </c>
      <c r="K233" s="110" t="s">
        <v>8</v>
      </c>
      <c r="L233" s="111" t="s">
        <v>8</v>
      </c>
      <c r="M233" s="112" t="s">
        <v>8</v>
      </c>
      <c r="N233" s="62" t="s">
        <v>20</v>
      </c>
      <c r="O233" s="62" t="s">
        <v>78</v>
      </c>
      <c r="P233" t="str">
        <f>VLOOKUP($B233,'Change Summary_Detailed'!$A$4:$X$216,P$3,FALSE)</f>
        <v>Restructure</v>
      </c>
      <c r="Q233" t="str">
        <f>VLOOKUP($B233,'Change Summary_Detailed'!$A$4:$X$216,Q$3,FALSE)</f>
        <v>Deleted</v>
      </c>
      <c r="R233" s="355">
        <f>IF(VLOOKUP($B233,'Change Summary_Detailed'!$A$4:$X$216,R$3,FALSE)=0,"N/A",VLOOKUP($B233,'Change Summary_Detailed'!$A$4:$X$216,R$3,FALSE))</f>
        <v>42036</v>
      </c>
    </row>
    <row r="234" spans="1:18" x14ac:dyDescent="0.25">
      <c r="A234" t="s">
        <v>360</v>
      </c>
      <c r="B234" s="110">
        <v>190</v>
      </c>
      <c r="C234" s="64" t="s">
        <v>204</v>
      </c>
      <c r="D234" s="110" t="s">
        <v>8</v>
      </c>
      <c r="E234" s="112" t="s">
        <v>8</v>
      </c>
      <c r="F234" s="110" t="s">
        <v>39</v>
      </c>
      <c r="G234" s="111" t="s">
        <v>17</v>
      </c>
      <c r="H234" s="112" t="s">
        <v>17</v>
      </c>
      <c r="I234" s="110" t="s">
        <v>52</v>
      </c>
      <c r="J234" s="64" t="s">
        <v>52</v>
      </c>
      <c r="K234" s="110" t="s">
        <v>8</v>
      </c>
      <c r="L234" s="111" t="s">
        <v>8</v>
      </c>
      <c r="M234" s="112" t="s">
        <v>8</v>
      </c>
      <c r="N234" s="62" t="s">
        <v>20</v>
      </c>
      <c r="O234" s="62" t="s">
        <v>78</v>
      </c>
      <c r="P234" t="str">
        <f>VLOOKUP($B234,'Change Summary_Detailed'!$A$4:$X$216,P$3,FALSE)</f>
        <v>Restructure</v>
      </c>
      <c r="Q234" t="str">
        <f>VLOOKUP($B234,'Change Summary_Detailed'!$A$4:$X$216,Q$3,FALSE)</f>
        <v>Deleted</v>
      </c>
      <c r="R234" s="355">
        <f>IF(VLOOKUP($B234,'Change Summary_Detailed'!$A$4:$X$216,R$3,FALSE)=0,"N/A",VLOOKUP($B234,'Change Summary_Detailed'!$A$4:$X$216,R$3,FALSE))</f>
        <v>42036</v>
      </c>
    </row>
    <row r="235" spans="1:18" x14ac:dyDescent="0.25">
      <c r="A235" t="s">
        <v>360</v>
      </c>
      <c r="B235" s="110">
        <v>192</v>
      </c>
      <c r="C235" s="64" t="s">
        <v>205</v>
      </c>
      <c r="D235" s="110" t="s">
        <v>8</v>
      </c>
      <c r="E235" s="112" t="s">
        <v>8</v>
      </c>
      <c r="F235" s="110" t="s">
        <v>39</v>
      </c>
      <c r="G235" s="111" t="s">
        <v>17</v>
      </c>
      <c r="H235" s="112" t="s">
        <v>17</v>
      </c>
      <c r="I235" s="110" t="s">
        <v>52</v>
      </c>
      <c r="J235" s="64" t="s">
        <v>52</v>
      </c>
      <c r="K235" s="110" t="s">
        <v>8</v>
      </c>
      <c r="L235" s="111" t="s">
        <v>8</v>
      </c>
      <c r="M235" s="112" t="s">
        <v>8</v>
      </c>
      <c r="N235" s="62" t="s">
        <v>20</v>
      </c>
      <c r="O235" s="62" t="s">
        <v>54</v>
      </c>
      <c r="P235" t="str">
        <f>VLOOKUP($B235,'Change Summary_Detailed'!$A$4:$X$216,P$3,FALSE)</f>
        <v>Restructure</v>
      </c>
      <c r="Q235" t="str">
        <f>VLOOKUP($B235,'Change Summary_Detailed'!$A$4:$X$216,Q$3,FALSE)</f>
        <v>Deleted</v>
      </c>
      <c r="R235" s="355">
        <f>IF(VLOOKUP($B235,'Change Summary_Detailed'!$A$4:$X$216,R$3,FALSE)=0,"N/A",VLOOKUP($B235,'Change Summary_Detailed'!$A$4:$X$216,R$3,FALSE))</f>
        <v>42036</v>
      </c>
    </row>
    <row r="236" spans="1:18" x14ac:dyDescent="0.25">
      <c r="A236" t="s">
        <v>357</v>
      </c>
      <c r="B236" s="110">
        <v>192</v>
      </c>
      <c r="C236" s="64" t="s">
        <v>205</v>
      </c>
      <c r="D236" s="110" t="s">
        <v>8</v>
      </c>
      <c r="E236" s="112" t="s">
        <v>8</v>
      </c>
      <c r="F236" s="110" t="s">
        <v>39</v>
      </c>
      <c r="G236" s="111" t="s">
        <v>17</v>
      </c>
      <c r="H236" s="112" t="s">
        <v>17</v>
      </c>
      <c r="I236" s="110" t="s">
        <v>52</v>
      </c>
      <c r="J236" s="64" t="s">
        <v>52</v>
      </c>
      <c r="K236" s="110" t="s">
        <v>8</v>
      </c>
      <c r="L236" s="111" t="s">
        <v>8</v>
      </c>
      <c r="M236" s="112" t="s">
        <v>8</v>
      </c>
      <c r="N236" s="62" t="s">
        <v>20</v>
      </c>
      <c r="O236" s="62" t="s">
        <v>54</v>
      </c>
      <c r="P236" t="str">
        <f>VLOOKUP($B236,'Change Summary_Detailed'!$A$4:$X$216,P$3,FALSE)</f>
        <v>Restructure</v>
      </c>
      <c r="Q236" t="str">
        <f>VLOOKUP($B236,'Change Summary_Detailed'!$A$4:$X$216,Q$3,FALSE)</f>
        <v>Deleted</v>
      </c>
      <c r="R236" s="355">
        <f>IF(VLOOKUP($B236,'Change Summary_Detailed'!$A$4:$X$216,R$3,FALSE)=0,"N/A",VLOOKUP($B236,'Change Summary_Detailed'!$A$4:$X$216,R$3,FALSE))</f>
        <v>42036</v>
      </c>
    </row>
    <row r="237" spans="1:18" x14ac:dyDescent="0.25">
      <c r="A237" t="s">
        <v>342</v>
      </c>
      <c r="B237" s="110">
        <v>192</v>
      </c>
      <c r="C237" s="64" t="s">
        <v>205</v>
      </c>
      <c r="D237" s="110" t="s">
        <v>8</v>
      </c>
      <c r="E237" s="112" t="s">
        <v>8</v>
      </c>
      <c r="F237" s="110" t="s">
        <v>39</v>
      </c>
      <c r="G237" s="111" t="s">
        <v>17</v>
      </c>
      <c r="H237" s="112" t="s">
        <v>17</v>
      </c>
      <c r="I237" s="110" t="s">
        <v>52</v>
      </c>
      <c r="J237" s="64" t="s">
        <v>52</v>
      </c>
      <c r="K237" s="110" t="s">
        <v>8</v>
      </c>
      <c r="L237" s="111" t="s">
        <v>8</v>
      </c>
      <c r="M237" s="112" t="s">
        <v>8</v>
      </c>
      <c r="N237" s="62" t="s">
        <v>20</v>
      </c>
      <c r="O237" s="62" t="s">
        <v>54</v>
      </c>
      <c r="P237" t="str">
        <f>VLOOKUP($B237,'Change Summary_Detailed'!$A$4:$X$216,P$3,FALSE)</f>
        <v>Restructure</v>
      </c>
      <c r="Q237" t="str">
        <f>VLOOKUP($B237,'Change Summary_Detailed'!$A$4:$X$216,Q$3,FALSE)</f>
        <v>Deleted</v>
      </c>
      <c r="R237" s="355">
        <f>IF(VLOOKUP($B237,'Change Summary_Detailed'!$A$4:$X$216,R$3,FALSE)=0,"N/A",VLOOKUP($B237,'Change Summary_Detailed'!$A$4:$X$216,R$3,FALSE))</f>
        <v>42036</v>
      </c>
    </row>
    <row r="238" spans="1:18" x14ac:dyDescent="0.25">
      <c r="A238" t="s">
        <v>355</v>
      </c>
      <c r="B238" s="110" t="s">
        <v>206</v>
      </c>
      <c r="C238" s="64" t="s">
        <v>207</v>
      </c>
      <c r="D238" s="110" t="s">
        <v>8</v>
      </c>
      <c r="E238" s="112" t="s">
        <v>8</v>
      </c>
      <c r="F238" s="110" t="s">
        <v>33</v>
      </c>
      <c r="G238" s="111" t="s">
        <v>17</v>
      </c>
      <c r="H238" s="112" t="s">
        <v>17</v>
      </c>
      <c r="I238" s="110" t="s">
        <v>52</v>
      </c>
      <c r="J238" s="64" t="s">
        <v>52</v>
      </c>
      <c r="K238" s="110" t="s">
        <v>8</v>
      </c>
      <c r="L238" s="111" t="s">
        <v>8</v>
      </c>
      <c r="M238" s="112" t="s">
        <v>8</v>
      </c>
      <c r="N238" s="62" t="s">
        <v>20</v>
      </c>
      <c r="O238" s="62" t="s">
        <v>54</v>
      </c>
      <c r="P238" t="str">
        <f>VLOOKUP($B238,'Change Summary_Detailed'!$A$4:$X$216,P$3,FALSE)</f>
        <v>Restructure</v>
      </c>
      <c r="Q238" t="str">
        <f>VLOOKUP($B238,'Change Summary_Detailed'!$A$4:$X$216,Q$3,FALSE)</f>
        <v>Revised</v>
      </c>
      <c r="R238" s="355">
        <f>IF(VLOOKUP($B238,'Change Summary_Detailed'!$A$4:$X$216,R$3,FALSE)=0,"N/A",VLOOKUP($B238,'Change Summary_Detailed'!$A$4:$X$216,R$3,FALSE))</f>
        <v>42036</v>
      </c>
    </row>
    <row r="239" spans="1:18" x14ac:dyDescent="0.25">
      <c r="A239" t="s">
        <v>376</v>
      </c>
      <c r="B239" s="110" t="s">
        <v>206</v>
      </c>
      <c r="C239" s="64" t="s">
        <v>207</v>
      </c>
      <c r="D239" s="110" t="s">
        <v>8</v>
      </c>
      <c r="E239" s="112" t="s">
        <v>8</v>
      </c>
      <c r="F239" s="110" t="s">
        <v>33</v>
      </c>
      <c r="G239" s="111" t="s">
        <v>17</v>
      </c>
      <c r="H239" s="112" t="s">
        <v>17</v>
      </c>
      <c r="I239" s="110" t="s">
        <v>52</v>
      </c>
      <c r="J239" s="64" t="s">
        <v>52</v>
      </c>
      <c r="K239" s="110" t="s">
        <v>8</v>
      </c>
      <c r="L239" s="111" t="s">
        <v>8</v>
      </c>
      <c r="M239" s="112" t="s">
        <v>8</v>
      </c>
      <c r="N239" s="62" t="s">
        <v>20</v>
      </c>
      <c r="O239" s="62" t="s">
        <v>54</v>
      </c>
      <c r="P239" t="str">
        <f>VLOOKUP($B239,'Change Summary_Detailed'!$A$4:$X$216,P$3,FALSE)</f>
        <v>Restructure</v>
      </c>
      <c r="Q239" t="str">
        <f>VLOOKUP($B239,'Change Summary_Detailed'!$A$4:$X$216,Q$3,FALSE)</f>
        <v>Revised</v>
      </c>
      <c r="R239" s="355">
        <f>IF(VLOOKUP($B239,'Change Summary_Detailed'!$A$4:$X$216,R$3,FALSE)=0,"N/A",VLOOKUP($B239,'Change Summary_Detailed'!$A$4:$X$216,R$3,FALSE))</f>
        <v>42036</v>
      </c>
    </row>
    <row r="240" spans="1:18" x14ac:dyDescent="0.25">
      <c r="A240" t="s">
        <v>360</v>
      </c>
      <c r="B240" s="110" t="s">
        <v>206</v>
      </c>
      <c r="C240" s="64" t="s">
        <v>207</v>
      </c>
      <c r="D240" s="110" t="s">
        <v>8</v>
      </c>
      <c r="E240" s="112" t="s">
        <v>8</v>
      </c>
      <c r="F240" s="110" t="s">
        <v>33</v>
      </c>
      <c r="G240" s="111" t="s">
        <v>17</v>
      </c>
      <c r="H240" s="112" t="s">
        <v>17</v>
      </c>
      <c r="I240" s="110" t="s">
        <v>52</v>
      </c>
      <c r="J240" s="64" t="s">
        <v>52</v>
      </c>
      <c r="K240" s="110" t="s">
        <v>8</v>
      </c>
      <c r="L240" s="111" t="s">
        <v>8</v>
      </c>
      <c r="M240" s="112" t="s">
        <v>8</v>
      </c>
      <c r="N240" s="62" t="s">
        <v>20</v>
      </c>
      <c r="O240" s="62" t="s">
        <v>54</v>
      </c>
      <c r="P240" t="str">
        <f>VLOOKUP($B240,'Change Summary_Detailed'!$A$4:$X$216,P$3,FALSE)</f>
        <v>Restructure</v>
      </c>
      <c r="Q240" t="str">
        <f>VLOOKUP($B240,'Change Summary_Detailed'!$A$4:$X$216,Q$3,FALSE)</f>
        <v>Revised</v>
      </c>
      <c r="R240" s="355">
        <f>IF(VLOOKUP($B240,'Change Summary_Detailed'!$A$4:$X$216,R$3,FALSE)=0,"N/A",VLOOKUP($B240,'Change Summary_Detailed'!$A$4:$X$216,R$3,FALSE))</f>
        <v>42036</v>
      </c>
    </row>
    <row r="241" spans="1:18" x14ac:dyDescent="0.25">
      <c r="A241" t="s">
        <v>342</v>
      </c>
      <c r="B241" s="110" t="s">
        <v>206</v>
      </c>
      <c r="C241" s="64" t="s">
        <v>207</v>
      </c>
      <c r="D241" s="110" t="s">
        <v>8</v>
      </c>
      <c r="E241" s="112" t="s">
        <v>8</v>
      </c>
      <c r="F241" s="110" t="s">
        <v>33</v>
      </c>
      <c r="G241" s="111" t="s">
        <v>17</v>
      </c>
      <c r="H241" s="112" t="s">
        <v>17</v>
      </c>
      <c r="I241" s="110" t="s">
        <v>52</v>
      </c>
      <c r="J241" s="64" t="s">
        <v>52</v>
      </c>
      <c r="K241" s="110" t="s">
        <v>8</v>
      </c>
      <c r="L241" s="111" t="s">
        <v>8</v>
      </c>
      <c r="M241" s="112" t="s">
        <v>8</v>
      </c>
      <c r="N241" s="62" t="s">
        <v>20</v>
      </c>
      <c r="O241" s="62" t="s">
        <v>54</v>
      </c>
      <c r="P241" t="str">
        <f>VLOOKUP($B241,'Change Summary_Detailed'!$A$4:$X$216,P$3,FALSE)</f>
        <v>Restructure</v>
      </c>
      <c r="Q241" t="str">
        <f>VLOOKUP($B241,'Change Summary_Detailed'!$A$4:$X$216,Q$3,FALSE)</f>
        <v>Revised</v>
      </c>
      <c r="R241" s="355">
        <f>IF(VLOOKUP($B241,'Change Summary_Detailed'!$A$4:$X$216,R$3,FALSE)=0,"N/A",VLOOKUP($B241,'Change Summary_Detailed'!$A$4:$X$216,R$3,FALSE))</f>
        <v>42036</v>
      </c>
    </row>
    <row r="242" spans="1:18" x14ac:dyDescent="0.25">
      <c r="A242" t="s">
        <v>355</v>
      </c>
      <c r="B242" s="110">
        <v>197</v>
      </c>
      <c r="C242" s="64" t="s">
        <v>208</v>
      </c>
      <c r="D242" s="110" t="s">
        <v>8</v>
      </c>
      <c r="E242" s="112" t="s">
        <v>8</v>
      </c>
      <c r="F242" s="110" t="s">
        <v>39</v>
      </c>
      <c r="G242" s="111" t="s">
        <v>17</v>
      </c>
      <c r="H242" s="112" t="s">
        <v>17</v>
      </c>
      <c r="I242" s="110" t="s">
        <v>52</v>
      </c>
      <c r="J242" s="64" t="s">
        <v>45</v>
      </c>
      <c r="K242" s="110" t="s">
        <v>8</v>
      </c>
      <c r="L242" s="111" t="s">
        <v>8</v>
      </c>
      <c r="M242" s="112" t="s">
        <v>8</v>
      </c>
      <c r="N242" s="62" t="s">
        <v>53</v>
      </c>
      <c r="O242" s="62" t="s">
        <v>24</v>
      </c>
      <c r="P242" t="str">
        <f>VLOOKUP($B242,'Change Summary_Detailed'!$A$4:$X$216,P$3,FALSE)</f>
        <v>Restructure</v>
      </c>
      <c r="Q242" t="str">
        <f>VLOOKUP($B242,'Change Summary_Detailed'!$A$4:$X$216,Q$3,FALSE)</f>
        <v>Revised</v>
      </c>
      <c r="R242" s="355">
        <f>IF(VLOOKUP($B242,'Change Summary_Detailed'!$A$4:$X$216,R$3,FALSE)=0,"N/A",VLOOKUP($B242,'Change Summary_Detailed'!$A$4:$X$216,R$3,FALSE))</f>
        <v>42036</v>
      </c>
    </row>
    <row r="243" spans="1:18" x14ac:dyDescent="0.25">
      <c r="A243" t="s">
        <v>360</v>
      </c>
      <c r="B243" s="110">
        <v>197</v>
      </c>
      <c r="C243" s="64" t="s">
        <v>208</v>
      </c>
      <c r="D243" s="110" t="s">
        <v>8</v>
      </c>
      <c r="E243" s="112" t="s">
        <v>8</v>
      </c>
      <c r="F243" s="110" t="s">
        <v>39</v>
      </c>
      <c r="G243" s="111" t="s">
        <v>17</v>
      </c>
      <c r="H243" s="112" t="s">
        <v>17</v>
      </c>
      <c r="I243" s="110" t="s">
        <v>52</v>
      </c>
      <c r="J243" s="64" t="s">
        <v>45</v>
      </c>
      <c r="K243" s="110" t="s">
        <v>8</v>
      </c>
      <c r="L243" s="111" t="s">
        <v>8</v>
      </c>
      <c r="M243" s="112" t="s">
        <v>8</v>
      </c>
      <c r="N243" s="62" t="s">
        <v>53</v>
      </c>
      <c r="O243" s="62" t="s">
        <v>24</v>
      </c>
      <c r="P243" t="str">
        <f>VLOOKUP($B243,'Change Summary_Detailed'!$A$4:$X$216,P$3,FALSE)</f>
        <v>Restructure</v>
      </c>
      <c r="Q243" t="str">
        <f>VLOOKUP($B243,'Change Summary_Detailed'!$A$4:$X$216,Q$3,FALSE)</f>
        <v>Revised</v>
      </c>
      <c r="R243" s="355">
        <f>IF(VLOOKUP($B243,'Change Summary_Detailed'!$A$4:$X$216,R$3,FALSE)=0,"N/A",VLOOKUP($B243,'Change Summary_Detailed'!$A$4:$X$216,R$3,FALSE))</f>
        <v>42036</v>
      </c>
    </row>
    <row r="244" spans="1:18" x14ac:dyDescent="0.25">
      <c r="A244" t="s">
        <v>342</v>
      </c>
      <c r="B244" s="110">
        <v>197</v>
      </c>
      <c r="C244" s="64" t="s">
        <v>208</v>
      </c>
      <c r="D244" s="110" t="s">
        <v>8</v>
      </c>
      <c r="E244" s="112" t="s">
        <v>8</v>
      </c>
      <c r="F244" s="110" t="s">
        <v>39</v>
      </c>
      <c r="G244" s="111" t="s">
        <v>17</v>
      </c>
      <c r="H244" s="112" t="s">
        <v>17</v>
      </c>
      <c r="I244" s="110" t="s">
        <v>52</v>
      </c>
      <c r="J244" s="64" t="s">
        <v>45</v>
      </c>
      <c r="K244" s="110" t="s">
        <v>8</v>
      </c>
      <c r="L244" s="111" t="s">
        <v>8</v>
      </c>
      <c r="M244" s="112" t="s">
        <v>8</v>
      </c>
      <c r="N244" s="62" t="s">
        <v>53</v>
      </c>
      <c r="O244" s="62" t="s">
        <v>24</v>
      </c>
      <c r="P244" t="str">
        <f>VLOOKUP($B244,'Change Summary_Detailed'!$A$4:$X$216,P$3,FALSE)</f>
        <v>Restructure</v>
      </c>
      <c r="Q244" t="str">
        <f>VLOOKUP($B244,'Change Summary_Detailed'!$A$4:$X$216,Q$3,FALSE)</f>
        <v>Revised</v>
      </c>
      <c r="R244" s="355">
        <f>IF(VLOOKUP($B244,'Change Summary_Detailed'!$A$4:$X$216,R$3,FALSE)=0,"N/A",VLOOKUP($B244,'Change Summary_Detailed'!$A$4:$X$216,R$3,FALSE))</f>
        <v>42036</v>
      </c>
    </row>
    <row r="245" spans="1:18" x14ac:dyDescent="0.25">
      <c r="A245" t="s">
        <v>356</v>
      </c>
      <c r="B245" s="110">
        <v>200</v>
      </c>
      <c r="C245" s="64" t="s">
        <v>209</v>
      </c>
      <c r="D245" s="110" t="s">
        <v>32</v>
      </c>
      <c r="E245" s="112" t="s">
        <v>32</v>
      </c>
      <c r="F245" s="110" t="s">
        <v>64</v>
      </c>
      <c r="G245" s="111" t="s">
        <v>33</v>
      </c>
      <c r="H245" s="112" t="s">
        <v>17</v>
      </c>
      <c r="I245" s="110" t="s">
        <v>17</v>
      </c>
      <c r="J245" s="64" t="s">
        <v>17</v>
      </c>
      <c r="K245" s="110" t="s">
        <v>32</v>
      </c>
      <c r="L245" s="111" t="s">
        <v>32</v>
      </c>
      <c r="M245" s="112" t="s">
        <v>32</v>
      </c>
      <c r="N245" s="62" t="s">
        <v>53</v>
      </c>
      <c r="O245" s="62" t="s">
        <v>54</v>
      </c>
      <c r="P245" t="str">
        <f>VLOOKUP($B245,'Change Summary_Detailed'!$A$4:$X$216,P$3,FALSE)</f>
        <v>Low performing</v>
      </c>
      <c r="Q245" t="str">
        <f>VLOOKUP($B245,'Change Summary_Detailed'!$A$4:$X$216,Q$3,FALSE)</f>
        <v>Deleted</v>
      </c>
      <c r="R245" s="355" t="str">
        <f>IF(VLOOKUP($B245,'Change Summary_Detailed'!$A$4:$X$216,R$3,FALSE)=0,"N/A",VLOOKUP($B245,'Change Summary_Detailed'!$A$4:$X$216,R$3,FALSE))</f>
        <v>Sept. 2014/ Sept. 2015</v>
      </c>
    </row>
    <row r="246" spans="1:18" x14ac:dyDescent="0.25">
      <c r="A246" t="s">
        <v>363</v>
      </c>
      <c r="B246" s="110">
        <v>201</v>
      </c>
      <c r="C246" s="64" t="s">
        <v>210</v>
      </c>
      <c r="D246" s="110" t="s">
        <v>8</v>
      </c>
      <c r="E246" s="112" t="s">
        <v>8</v>
      </c>
      <c r="F246" s="110" t="s">
        <v>64</v>
      </c>
      <c r="G246" s="111" t="s">
        <v>17</v>
      </c>
      <c r="H246" s="112" t="s">
        <v>17</v>
      </c>
      <c r="I246" s="110" t="s">
        <v>52</v>
      </c>
      <c r="J246" s="64" t="s">
        <v>52</v>
      </c>
      <c r="K246" s="110" t="s">
        <v>8</v>
      </c>
      <c r="L246" s="111" t="s">
        <v>8</v>
      </c>
      <c r="M246" s="112" t="s">
        <v>8</v>
      </c>
      <c r="N246" s="62" t="s">
        <v>20</v>
      </c>
      <c r="O246" s="62" t="s">
        <v>54</v>
      </c>
      <c r="P246" t="str">
        <f>VLOOKUP($B246,'Change Summary_Detailed'!$A$4:$X$216,P$3,FALSE)</f>
        <v>Lowest performing</v>
      </c>
      <c r="Q246" t="str">
        <f>VLOOKUP($B246,'Change Summary_Detailed'!$A$4:$X$216,Q$3,FALSE)</f>
        <v>Deleted</v>
      </c>
      <c r="R246" s="355">
        <f>IF(VLOOKUP($B246,'Change Summary_Detailed'!$A$4:$X$216,R$3,FALSE)=0,"N/A",VLOOKUP($B246,'Change Summary_Detailed'!$A$4:$X$216,R$3,FALSE))</f>
        <v>42248</v>
      </c>
    </row>
    <row r="247" spans="1:18" x14ac:dyDescent="0.25">
      <c r="A247" t="s">
        <v>363</v>
      </c>
      <c r="B247" s="110">
        <v>202</v>
      </c>
      <c r="C247" s="64" t="s">
        <v>211</v>
      </c>
      <c r="D247" s="110" t="s">
        <v>8</v>
      </c>
      <c r="E247" s="112" t="s">
        <v>8</v>
      </c>
      <c r="F247" s="110" t="s">
        <v>64</v>
      </c>
      <c r="G247" s="111" t="s">
        <v>17</v>
      </c>
      <c r="H247" s="112" t="s">
        <v>17</v>
      </c>
      <c r="I247" s="110" t="s">
        <v>45</v>
      </c>
      <c r="J247" s="64" t="s">
        <v>45</v>
      </c>
      <c r="K247" s="110" t="s">
        <v>8</v>
      </c>
      <c r="L247" s="111" t="s">
        <v>8</v>
      </c>
      <c r="M247" s="112" t="s">
        <v>8</v>
      </c>
      <c r="N247" s="62" t="s">
        <v>53</v>
      </c>
      <c r="O247" s="62" t="s">
        <v>78</v>
      </c>
      <c r="P247" t="str">
        <f>VLOOKUP($B247,'Change Summary_Detailed'!$A$4:$X$216,P$3,FALSE)</f>
        <v>Lowest performing</v>
      </c>
      <c r="Q247" t="str">
        <f>VLOOKUP($B247,'Change Summary_Detailed'!$A$4:$X$216,Q$3,FALSE)</f>
        <v>Deleted</v>
      </c>
      <c r="R247" s="355">
        <f>IF(VLOOKUP($B247,'Change Summary_Detailed'!$A$4:$X$216,R$3,FALSE)=0,"N/A",VLOOKUP($B247,'Change Summary_Detailed'!$A$4:$X$216,R$3,FALSE))</f>
        <v>41883</v>
      </c>
    </row>
    <row r="248" spans="1:18" x14ac:dyDescent="0.25">
      <c r="A248" t="s">
        <v>342</v>
      </c>
      <c r="B248" s="110">
        <v>202</v>
      </c>
      <c r="C248" s="64" t="s">
        <v>211</v>
      </c>
      <c r="D248" s="110" t="s">
        <v>8</v>
      </c>
      <c r="E248" s="112" t="s">
        <v>8</v>
      </c>
      <c r="F248" s="110" t="s">
        <v>64</v>
      </c>
      <c r="G248" s="111" t="s">
        <v>17</v>
      </c>
      <c r="H248" s="112" t="s">
        <v>17</v>
      </c>
      <c r="I248" s="110" t="s">
        <v>45</v>
      </c>
      <c r="J248" s="64" t="s">
        <v>45</v>
      </c>
      <c r="K248" s="110" t="s">
        <v>8</v>
      </c>
      <c r="L248" s="111" t="s">
        <v>8</v>
      </c>
      <c r="M248" s="112" t="s">
        <v>8</v>
      </c>
      <c r="N248" s="62" t="s">
        <v>53</v>
      </c>
      <c r="O248" s="62" t="s">
        <v>78</v>
      </c>
      <c r="P248" t="str">
        <f>VLOOKUP($B248,'Change Summary_Detailed'!$A$4:$X$216,P$3,FALSE)</f>
        <v>Lowest performing</v>
      </c>
      <c r="Q248" t="str">
        <f>VLOOKUP($B248,'Change Summary_Detailed'!$A$4:$X$216,Q$3,FALSE)</f>
        <v>Deleted</v>
      </c>
      <c r="R248" s="355">
        <f>IF(VLOOKUP($B248,'Change Summary_Detailed'!$A$4:$X$216,R$3,FALSE)=0,"N/A",VLOOKUP($B248,'Change Summary_Detailed'!$A$4:$X$216,R$3,FALSE))</f>
        <v>41883</v>
      </c>
    </row>
    <row r="249" spans="1:18" x14ac:dyDescent="0.25">
      <c r="A249" t="s">
        <v>363</v>
      </c>
      <c r="B249" s="110">
        <v>203</v>
      </c>
      <c r="C249" s="64" t="s">
        <v>212</v>
      </c>
      <c r="D249" s="110" t="s">
        <v>32</v>
      </c>
      <c r="E249" s="112" t="s">
        <v>32</v>
      </c>
      <c r="F249" s="110" t="s">
        <v>39</v>
      </c>
      <c r="G249" s="111" t="s">
        <v>64</v>
      </c>
      <c r="H249" s="112" t="s">
        <v>17</v>
      </c>
      <c r="I249" s="110" t="s">
        <v>17</v>
      </c>
      <c r="J249" s="64" t="s">
        <v>17</v>
      </c>
      <c r="K249" s="110" t="s">
        <v>32</v>
      </c>
      <c r="L249" s="111" t="s">
        <v>32</v>
      </c>
      <c r="M249" s="112" t="s">
        <v>32</v>
      </c>
      <c r="N249" s="62" t="s">
        <v>53</v>
      </c>
      <c r="O249" s="62" t="s">
        <v>54</v>
      </c>
      <c r="P249" t="str">
        <f>VLOOKUP($B249,'Change Summary_Detailed'!$A$4:$X$216,P$3,FALSE)</f>
        <v>Lowest performing</v>
      </c>
      <c r="Q249" t="str">
        <f>VLOOKUP($B249,'Change Summary_Detailed'!$A$4:$X$216,Q$3,FALSE)</f>
        <v>Deleted</v>
      </c>
      <c r="R249" s="355">
        <f>IF(VLOOKUP($B249,'Change Summary_Detailed'!$A$4:$X$216,R$3,FALSE)=0,"N/A",VLOOKUP($B249,'Change Summary_Detailed'!$A$4:$X$216,R$3,FALSE))</f>
        <v>41883</v>
      </c>
    </row>
    <row r="250" spans="1:18" x14ac:dyDescent="0.25">
      <c r="A250" t="s">
        <v>363</v>
      </c>
      <c r="B250" s="110">
        <v>204</v>
      </c>
      <c r="C250" s="64" t="s">
        <v>213</v>
      </c>
      <c r="D250" s="110">
        <v>62</v>
      </c>
      <c r="E250" s="112" t="s">
        <v>135</v>
      </c>
      <c r="F250" s="110" t="s">
        <v>17</v>
      </c>
      <c r="G250" s="111" t="s">
        <v>64</v>
      </c>
      <c r="H250" s="112" t="s">
        <v>17</v>
      </c>
      <c r="I250" s="110" t="s">
        <v>17</v>
      </c>
      <c r="J250" s="64" t="s">
        <v>17</v>
      </c>
      <c r="K250" s="110" t="s">
        <v>18</v>
      </c>
      <c r="L250" s="111" t="s">
        <v>133</v>
      </c>
      <c r="M250" s="112" t="s">
        <v>18</v>
      </c>
      <c r="N250" s="62" t="s">
        <v>53</v>
      </c>
      <c r="O250" s="62" t="s">
        <v>54</v>
      </c>
      <c r="P250" t="str">
        <f>VLOOKUP($B250,'Change Summary_Detailed'!$A$4:$X$216,P$3,FALSE)</f>
        <v>Combining service</v>
      </c>
      <c r="Q250" t="str">
        <f>VLOOKUP($B250,'Change Summary_Detailed'!$A$4:$X$216,Q$3,FALSE)</f>
        <v>Revised</v>
      </c>
      <c r="R250" s="355">
        <f>IF(VLOOKUP($B250,'Change Summary_Detailed'!$A$4:$X$216,R$3,FALSE)=0,"N/A",VLOOKUP($B250,'Change Summary_Detailed'!$A$4:$X$216,R$3,FALSE))</f>
        <v>41883</v>
      </c>
    </row>
    <row r="251" spans="1:18" x14ac:dyDescent="0.25">
      <c r="A251" t="s">
        <v>363</v>
      </c>
      <c r="B251" s="110" t="s">
        <v>214</v>
      </c>
      <c r="C251" s="64" t="s">
        <v>215</v>
      </c>
      <c r="D251" s="110" t="s">
        <v>8</v>
      </c>
      <c r="E251" s="112" t="s">
        <v>8</v>
      </c>
      <c r="F251" s="110" t="s">
        <v>64</v>
      </c>
      <c r="G251" s="111" t="s">
        <v>17</v>
      </c>
      <c r="H251" s="112" t="s">
        <v>17</v>
      </c>
      <c r="I251" s="110" t="s">
        <v>45</v>
      </c>
      <c r="J251" s="64" t="s">
        <v>45</v>
      </c>
      <c r="K251" s="110" t="s">
        <v>8</v>
      </c>
      <c r="L251" s="111" t="s">
        <v>8</v>
      </c>
      <c r="M251" s="112" t="s">
        <v>8</v>
      </c>
      <c r="N251" s="62" t="s">
        <v>53</v>
      </c>
      <c r="O251" s="62" t="s">
        <v>54</v>
      </c>
      <c r="P251" t="str">
        <f>VLOOKUP($B251,'Change Summary_Detailed'!$A$4:$X$216,P$3,FALSE)</f>
        <v>Low performing</v>
      </c>
      <c r="Q251" t="str">
        <f>VLOOKUP($B251,'Change Summary_Detailed'!$A$4:$X$216,Q$3,FALSE)</f>
        <v>Deleted</v>
      </c>
      <c r="R251" s="355">
        <f>IF(VLOOKUP($B251,'Change Summary_Detailed'!$A$4:$X$216,R$3,FALSE)=0,"N/A",VLOOKUP($B251,'Change Summary_Detailed'!$A$4:$X$216,R$3,FALSE))</f>
        <v>41883</v>
      </c>
    </row>
    <row r="252" spans="1:18" x14ac:dyDescent="0.25">
      <c r="A252" t="s">
        <v>342</v>
      </c>
      <c r="B252" s="110" t="s">
        <v>214</v>
      </c>
      <c r="C252" s="64" t="s">
        <v>215</v>
      </c>
      <c r="D252" s="110" t="s">
        <v>8</v>
      </c>
      <c r="E252" s="112" t="s">
        <v>8</v>
      </c>
      <c r="F252" s="110" t="s">
        <v>64</v>
      </c>
      <c r="G252" s="111" t="s">
        <v>17</v>
      </c>
      <c r="H252" s="112" t="s">
        <v>17</v>
      </c>
      <c r="I252" s="110" t="s">
        <v>45</v>
      </c>
      <c r="J252" s="64" t="s">
        <v>45</v>
      </c>
      <c r="K252" s="110" t="s">
        <v>8</v>
      </c>
      <c r="L252" s="111" t="s">
        <v>8</v>
      </c>
      <c r="M252" s="112" t="s">
        <v>8</v>
      </c>
      <c r="N252" s="62" t="s">
        <v>53</v>
      </c>
      <c r="O252" s="62" t="s">
        <v>54</v>
      </c>
      <c r="P252" t="str">
        <f>VLOOKUP($B252,'Change Summary_Detailed'!$A$4:$X$216,P$3,FALSE)</f>
        <v>Low performing</v>
      </c>
      <c r="Q252" t="str">
        <f>VLOOKUP($B252,'Change Summary_Detailed'!$A$4:$X$216,Q$3,FALSE)</f>
        <v>Deleted</v>
      </c>
      <c r="R252" s="355">
        <f>IF(VLOOKUP($B252,'Change Summary_Detailed'!$A$4:$X$216,R$3,FALSE)=0,"N/A",VLOOKUP($B252,'Change Summary_Detailed'!$A$4:$X$216,R$3,FALSE))</f>
        <v>41883</v>
      </c>
    </row>
    <row r="253" spans="1:18" x14ac:dyDescent="0.25">
      <c r="A253" t="s">
        <v>356</v>
      </c>
      <c r="B253" s="110">
        <v>208</v>
      </c>
      <c r="C253" s="175" t="s">
        <v>216</v>
      </c>
      <c r="D253" s="354" t="s">
        <v>1248</v>
      </c>
      <c r="E253" s="112"/>
      <c r="F253" s="110"/>
      <c r="G253" s="178"/>
      <c r="H253" s="112"/>
      <c r="I253" s="110"/>
      <c r="J253" s="175"/>
      <c r="K253" s="110"/>
      <c r="L253" s="178"/>
      <c r="M253" s="112"/>
      <c r="N253" s="62"/>
      <c r="O253" s="62"/>
      <c r="P253" t="str">
        <f>VLOOKUP($B253,'Change Summary_Detailed'!$A$4:$X$216,P$3,FALSE)</f>
        <v>Lowest performing</v>
      </c>
      <c r="Q253" t="str">
        <f>VLOOKUP($B253,'Change Summary_Detailed'!$A$4:$X$216,Q$3,FALSE)</f>
        <v>Revised</v>
      </c>
      <c r="R253" s="355">
        <f>IF(VLOOKUP($B253,'Change Summary_Detailed'!$A$4:$X$216,R$3,FALSE)=0,"N/A",VLOOKUP($B253,'Change Summary_Detailed'!$A$4:$X$216,R$3,FALSE))</f>
        <v>41883</v>
      </c>
    </row>
    <row r="254" spans="1:18" x14ac:dyDescent="0.25">
      <c r="A254" t="s">
        <v>367</v>
      </c>
      <c r="B254" s="110">
        <v>208</v>
      </c>
      <c r="C254" s="175" t="s">
        <v>216</v>
      </c>
      <c r="D254" s="354" t="s">
        <v>1248</v>
      </c>
      <c r="E254" s="112"/>
      <c r="F254" s="110"/>
      <c r="G254" s="178"/>
      <c r="H254" s="112"/>
      <c r="I254" s="110"/>
      <c r="J254" s="175"/>
      <c r="K254" s="110"/>
      <c r="L254" s="178"/>
      <c r="M254" s="112"/>
      <c r="N254" s="62"/>
      <c r="O254" s="62"/>
      <c r="P254" t="str">
        <f>VLOOKUP($B254,'Change Summary_Detailed'!$A$4:$X$216,P$3,FALSE)</f>
        <v>Lowest performing</v>
      </c>
      <c r="Q254" t="str">
        <f>VLOOKUP($B254,'Change Summary_Detailed'!$A$4:$X$216,Q$3,FALSE)</f>
        <v>Revised</v>
      </c>
      <c r="R254" s="355">
        <f>IF(VLOOKUP($B254,'Change Summary_Detailed'!$A$4:$X$216,R$3,FALSE)=0,"N/A",VLOOKUP($B254,'Change Summary_Detailed'!$A$4:$X$216,R$3,FALSE))</f>
        <v>41883</v>
      </c>
    </row>
    <row r="255" spans="1:18" x14ac:dyDescent="0.25">
      <c r="A255" t="s">
        <v>372</v>
      </c>
      <c r="B255" s="110">
        <v>208</v>
      </c>
      <c r="C255" s="175" t="s">
        <v>216</v>
      </c>
      <c r="D255" s="354" t="s">
        <v>1248</v>
      </c>
      <c r="E255" s="112"/>
      <c r="F255" s="110"/>
      <c r="G255" s="178"/>
      <c r="H255" s="112"/>
      <c r="I255" s="110"/>
      <c r="J255" s="175"/>
      <c r="K255" s="110"/>
      <c r="L255" s="178"/>
      <c r="M255" s="112"/>
      <c r="N255" s="62"/>
      <c r="O255" s="62"/>
      <c r="P255" t="str">
        <f>VLOOKUP($B255,'Change Summary_Detailed'!$A$4:$X$216,P$3,FALSE)</f>
        <v>Lowest performing</v>
      </c>
      <c r="Q255" t="str">
        <f>VLOOKUP($B255,'Change Summary_Detailed'!$A$4:$X$216,Q$3,FALSE)</f>
        <v>Revised</v>
      </c>
      <c r="R255" s="355">
        <f>IF(VLOOKUP($B255,'Change Summary_Detailed'!$A$4:$X$216,R$3,FALSE)=0,"N/A",VLOOKUP($B255,'Change Summary_Detailed'!$A$4:$X$216,R$3,FALSE))</f>
        <v>41883</v>
      </c>
    </row>
    <row r="256" spans="1:18" x14ac:dyDescent="0.25">
      <c r="A256" t="s">
        <v>367</v>
      </c>
      <c r="B256" s="110">
        <v>209</v>
      </c>
      <c r="C256" s="64" t="s">
        <v>216</v>
      </c>
      <c r="D256" s="110">
        <v>42</v>
      </c>
      <c r="E256" s="112" t="s">
        <v>160</v>
      </c>
      <c r="F256" s="110" t="s">
        <v>39</v>
      </c>
      <c r="G256" s="111" t="s">
        <v>39</v>
      </c>
      <c r="H256" s="112" t="s">
        <v>17</v>
      </c>
      <c r="I256" s="110" t="s">
        <v>17</v>
      </c>
      <c r="J256" s="64" t="s">
        <v>17</v>
      </c>
      <c r="K256" s="110" t="s">
        <v>18</v>
      </c>
      <c r="L256" s="111" t="s">
        <v>18</v>
      </c>
      <c r="M256" s="112" t="s">
        <v>18</v>
      </c>
      <c r="N256" s="62" t="s">
        <v>41</v>
      </c>
      <c r="O256" s="62" t="s">
        <v>54</v>
      </c>
      <c r="P256" t="str">
        <f>VLOOKUP($B256,'Change Summary_Detailed'!$A$4:$X$216,P$3,FALSE)</f>
        <v>Lowest performing</v>
      </c>
      <c r="Q256" t="str">
        <f>VLOOKUP($B256,'Change Summary_Detailed'!$A$4:$X$216,Q$3,FALSE)</f>
        <v>Deleted</v>
      </c>
      <c r="R256" s="355">
        <f>IF(VLOOKUP($B256,'Change Summary_Detailed'!$A$4:$X$216,R$3,FALSE)=0,"N/A",VLOOKUP($B256,'Change Summary_Detailed'!$A$4:$X$216,R$3,FALSE))</f>
        <v>41883</v>
      </c>
    </row>
    <row r="257" spans="1:18" x14ac:dyDescent="0.25">
      <c r="A257" t="s">
        <v>372</v>
      </c>
      <c r="B257" s="110">
        <v>209</v>
      </c>
      <c r="C257" s="64" t="s">
        <v>216</v>
      </c>
      <c r="D257" s="110">
        <v>42</v>
      </c>
      <c r="E257" s="112" t="s">
        <v>160</v>
      </c>
      <c r="F257" s="110" t="s">
        <v>39</v>
      </c>
      <c r="G257" s="111" t="s">
        <v>39</v>
      </c>
      <c r="H257" s="112" t="s">
        <v>17</v>
      </c>
      <c r="I257" s="110" t="s">
        <v>17</v>
      </c>
      <c r="J257" s="64" t="s">
        <v>17</v>
      </c>
      <c r="K257" s="110" t="s">
        <v>18</v>
      </c>
      <c r="L257" s="111" t="s">
        <v>18</v>
      </c>
      <c r="M257" s="112" t="s">
        <v>18</v>
      </c>
      <c r="N257" s="62" t="s">
        <v>41</v>
      </c>
      <c r="O257" s="62" t="s">
        <v>54</v>
      </c>
      <c r="P257" t="str">
        <f>VLOOKUP($B257,'Change Summary_Detailed'!$A$4:$X$216,P$3,FALSE)</f>
        <v>Lowest performing</v>
      </c>
      <c r="Q257" t="str">
        <f>VLOOKUP($B257,'Change Summary_Detailed'!$A$4:$X$216,Q$3,FALSE)</f>
        <v>Deleted</v>
      </c>
      <c r="R257" s="355">
        <f>IF(VLOOKUP($B257,'Change Summary_Detailed'!$A$4:$X$216,R$3,FALSE)=0,"N/A",VLOOKUP($B257,'Change Summary_Detailed'!$A$4:$X$216,R$3,FALSE))</f>
        <v>41883</v>
      </c>
    </row>
    <row r="258" spans="1:18" x14ac:dyDescent="0.25">
      <c r="A258" t="s">
        <v>356</v>
      </c>
      <c r="B258" s="110">
        <v>209</v>
      </c>
      <c r="C258" s="64" t="s">
        <v>216</v>
      </c>
      <c r="D258" s="110">
        <v>42</v>
      </c>
      <c r="E258" s="112" t="s">
        <v>160</v>
      </c>
      <c r="F258" s="110" t="s">
        <v>39</v>
      </c>
      <c r="G258" s="111" t="s">
        <v>39</v>
      </c>
      <c r="H258" s="112" t="s">
        <v>17</v>
      </c>
      <c r="I258" s="110" t="s">
        <v>17</v>
      </c>
      <c r="J258" s="64" t="s">
        <v>17</v>
      </c>
      <c r="K258" s="110" t="s">
        <v>18</v>
      </c>
      <c r="L258" s="111" t="s">
        <v>18</v>
      </c>
      <c r="M258" s="112" t="s">
        <v>18</v>
      </c>
      <c r="N258" s="62" t="s">
        <v>41</v>
      </c>
      <c r="O258" s="62" t="s">
        <v>54</v>
      </c>
      <c r="P258" t="str">
        <f>VLOOKUP($B258,'Change Summary_Detailed'!$A$4:$X$216,P$3,FALSE)</f>
        <v>Lowest performing</v>
      </c>
      <c r="Q258" t="str">
        <f>VLOOKUP($B258,'Change Summary_Detailed'!$A$4:$X$216,Q$3,FALSE)</f>
        <v>Deleted</v>
      </c>
      <c r="R258" s="355">
        <f>IF(VLOOKUP($B258,'Change Summary_Detailed'!$A$4:$X$216,R$3,FALSE)=0,"N/A",VLOOKUP($B258,'Change Summary_Detailed'!$A$4:$X$216,R$3,FALSE))</f>
        <v>41883</v>
      </c>
    </row>
    <row r="259" spans="1:18" x14ac:dyDescent="0.25">
      <c r="A259" t="s">
        <v>357</v>
      </c>
      <c r="B259" s="110">
        <v>209</v>
      </c>
      <c r="C259" s="64" t="s">
        <v>216</v>
      </c>
      <c r="D259" s="110">
        <v>42</v>
      </c>
      <c r="E259" s="112" t="s">
        <v>160</v>
      </c>
      <c r="F259" s="110" t="s">
        <v>39</v>
      </c>
      <c r="G259" s="111" t="s">
        <v>39</v>
      </c>
      <c r="H259" s="112" t="s">
        <v>17</v>
      </c>
      <c r="I259" s="110" t="s">
        <v>17</v>
      </c>
      <c r="J259" s="64" t="s">
        <v>17</v>
      </c>
      <c r="K259" s="110" t="s">
        <v>18</v>
      </c>
      <c r="L259" s="111" t="s">
        <v>18</v>
      </c>
      <c r="M259" s="112" t="s">
        <v>18</v>
      </c>
      <c r="N259" s="62" t="s">
        <v>41</v>
      </c>
      <c r="O259" s="62" t="s">
        <v>54</v>
      </c>
      <c r="P259" t="str">
        <f>VLOOKUP($B259,'Change Summary_Detailed'!$A$4:$X$216,P$3,FALSE)</f>
        <v>Lowest performing</v>
      </c>
      <c r="Q259" t="str">
        <f>VLOOKUP($B259,'Change Summary_Detailed'!$A$4:$X$216,Q$3,FALSE)</f>
        <v>Deleted</v>
      </c>
      <c r="R259" s="355">
        <f>IF(VLOOKUP($B259,'Change Summary_Detailed'!$A$4:$X$216,R$3,FALSE)=0,"N/A",VLOOKUP($B259,'Change Summary_Detailed'!$A$4:$X$216,R$3,FALSE))</f>
        <v>41883</v>
      </c>
    </row>
    <row r="260" spans="1:18" x14ac:dyDescent="0.25">
      <c r="A260" t="s">
        <v>377</v>
      </c>
      <c r="B260" s="110">
        <v>209</v>
      </c>
      <c r="C260" s="64" t="s">
        <v>216</v>
      </c>
      <c r="D260" s="110">
        <v>42</v>
      </c>
      <c r="E260" s="112" t="s">
        <v>160</v>
      </c>
      <c r="F260" s="110" t="s">
        <v>39</v>
      </c>
      <c r="G260" s="111" t="s">
        <v>39</v>
      </c>
      <c r="H260" s="112" t="s">
        <v>17</v>
      </c>
      <c r="I260" s="110" t="s">
        <v>17</v>
      </c>
      <c r="J260" s="64" t="s">
        <v>17</v>
      </c>
      <c r="K260" s="110" t="s">
        <v>18</v>
      </c>
      <c r="L260" s="111" t="s">
        <v>18</v>
      </c>
      <c r="M260" s="112" t="s">
        <v>18</v>
      </c>
      <c r="N260" s="62" t="s">
        <v>41</v>
      </c>
      <c r="O260" s="62" t="s">
        <v>54</v>
      </c>
      <c r="P260" t="str">
        <f>VLOOKUP($B260,'Change Summary_Detailed'!$A$4:$X$216,P$3,FALSE)</f>
        <v>Lowest performing</v>
      </c>
      <c r="Q260" t="str">
        <f>VLOOKUP($B260,'Change Summary_Detailed'!$A$4:$X$216,Q$3,FALSE)</f>
        <v>Deleted</v>
      </c>
      <c r="R260" s="355">
        <f>IF(VLOOKUP($B260,'Change Summary_Detailed'!$A$4:$X$216,R$3,FALSE)=0,"N/A",VLOOKUP($B260,'Change Summary_Detailed'!$A$4:$X$216,R$3,FALSE))</f>
        <v>41883</v>
      </c>
    </row>
    <row r="261" spans="1:18" x14ac:dyDescent="0.25">
      <c r="A261" t="s">
        <v>356</v>
      </c>
      <c r="B261" s="110">
        <v>210</v>
      </c>
      <c r="C261" s="64" t="s">
        <v>217</v>
      </c>
      <c r="D261" s="110" t="s">
        <v>8</v>
      </c>
      <c r="E261" s="112" t="s">
        <v>8</v>
      </c>
      <c r="F261" s="110" t="s">
        <v>64</v>
      </c>
      <c r="G261" s="111" t="s">
        <v>17</v>
      </c>
      <c r="H261" s="112" t="s">
        <v>17</v>
      </c>
      <c r="I261" s="110" t="s">
        <v>52</v>
      </c>
      <c r="J261" s="64" t="s">
        <v>45</v>
      </c>
      <c r="K261" s="110" t="s">
        <v>8</v>
      </c>
      <c r="L261" s="111" t="s">
        <v>8</v>
      </c>
      <c r="M261" s="112" t="s">
        <v>8</v>
      </c>
      <c r="N261" s="62" t="s">
        <v>53</v>
      </c>
      <c r="O261" s="62" t="s">
        <v>54</v>
      </c>
      <c r="P261" t="str">
        <f>VLOOKUP($B261,'Change Summary_Detailed'!$A$4:$X$216,P$3,FALSE)</f>
        <v>Lowest performing</v>
      </c>
      <c r="Q261" t="str">
        <f>VLOOKUP($B261,'Change Summary_Detailed'!$A$4:$X$216,Q$3,FALSE)</f>
        <v>Deleted</v>
      </c>
      <c r="R261" s="355">
        <f>IF(VLOOKUP($B261,'Change Summary_Detailed'!$A$4:$X$216,R$3,FALSE)=0,"N/A",VLOOKUP($B261,'Change Summary_Detailed'!$A$4:$X$216,R$3,FALSE))</f>
        <v>41883</v>
      </c>
    </row>
    <row r="262" spans="1:18" x14ac:dyDescent="0.25">
      <c r="A262" t="s">
        <v>357</v>
      </c>
      <c r="B262" s="110">
        <v>210</v>
      </c>
      <c r="C262" s="64" t="s">
        <v>217</v>
      </c>
      <c r="D262" s="110" t="s">
        <v>8</v>
      </c>
      <c r="E262" s="112" t="s">
        <v>8</v>
      </c>
      <c r="F262" s="110" t="s">
        <v>64</v>
      </c>
      <c r="G262" s="111" t="s">
        <v>17</v>
      </c>
      <c r="H262" s="112" t="s">
        <v>17</v>
      </c>
      <c r="I262" s="110" t="s">
        <v>52</v>
      </c>
      <c r="J262" s="64" t="s">
        <v>45</v>
      </c>
      <c r="K262" s="110" t="s">
        <v>8</v>
      </c>
      <c r="L262" s="111" t="s">
        <v>8</v>
      </c>
      <c r="M262" s="112" t="s">
        <v>8</v>
      </c>
      <c r="N262" s="62" t="s">
        <v>53</v>
      </c>
      <c r="O262" s="62" t="s">
        <v>54</v>
      </c>
      <c r="P262" t="str">
        <f>VLOOKUP($B262,'Change Summary_Detailed'!$A$4:$X$216,P$3,FALSE)</f>
        <v>Lowest performing</v>
      </c>
      <c r="Q262" t="str">
        <f>VLOOKUP($B262,'Change Summary_Detailed'!$A$4:$X$216,Q$3,FALSE)</f>
        <v>Deleted</v>
      </c>
      <c r="R262" s="355">
        <f>IF(VLOOKUP($B262,'Change Summary_Detailed'!$A$4:$X$216,R$3,FALSE)=0,"N/A",VLOOKUP($B262,'Change Summary_Detailed'!$A$4:$X$216,R$3,FALSE))</f>
        <v>41883</v>
      </c>
    </row>
    <row r="263" spans="1:18" x14ac:dyDescent="0.25">
      <c r="A263" t="s">
        <v>344</v>
      </c>
      <c r="B263" s="110">
        <v>210</v>
      </c>
      <c r="C263" s="64" t="s">
        <v>217</v>
      </c>
      <c r="D263" s="110" t="s">
        <v>8</v>
      </c>
      <c r="E263" s="112" t="s">
        <v>8</v>
      </c>
      <c r="F263" s="110" t="s">
        <v>64</v>
      </c>
      <c r="G263" s="111" t="s">
        <v>17</v>
      </c>
      <c r="H263" s="112" t="s">
        <v>17</v>
      </c>
      <c r="I263" s="110" t="s">
        <v>52</v>
      </c>
      <c r="J263" s="64" t="s">
        <v>45</v>
      </c>
      <c r="K263" s="110" t="s">
        <v>8</v>
      </c>
      <c r="L263" s="111" t="s">
        <v>8</v>
      </c>
      <c r="M263" s="112" t="s">
        <v>8</v>
      </c>
      <c r="N263" s="62" t="s">
        <v>53</v>
      </c>
      <c r="O263" s="62" t="s">
        <v>54</v>
      </c>
      <c r="P263" t="str">
        <f>VLOOKUP($B263,'Change Summary_Detailed'!$A$4:$X$216,P$3,FALSE)</f>
        <v>Lowest performing</v>
      </c>
      <c r="Q263" t="str">
        <f>VLOOKUP($B263,'Change Summary_Detailed'!$A$4:$X$216,Q$3,FALSE)</f>
        <v>Deleted</v>
      </c>
      <c r="R263" s="355">
        <f>IF(VLOOKUP($B263,'Change Summary_Detailed'!$A$4:$X$216,R$3,FALSE)=0,"N/A",VLOOKUP($B263,'Change Summary_Detailed'!$A$4:$X$216,R$3,FALSE))</f>
        <v>41883</v>
      </c>
    </row>
    <row r="264" spans="1:18" x14ac:dyDescent="0.25">
      <c r="A264" t="s">
        <v>342</v>
      </c>
      <c r="B264" s="110">
        <v>210</v>
      </c>
      <c r="C264" s="64" t="s">
        <v>217</v>
      </c>
      <c r="D264" s="110" t="s">
        <v>8</v>
      </c>
      <c r="E264" s="112" t="s">
        <v>8</v>
      </c>
      <c r="F264" s="110" t="s">
        <v>64</v>
      </c>
      <c r="G264" s="111" t="s">
        <v>17</v>
      </c>
      <c r="H264" s="112" t="s">
        <v>17</v>
      </c>
      <c r="I264" s="110" t="s">
        <v>52</v>
      </c>
      <c r="J264" s="64" t="s">
        <v>45</v>
      </c>
      <c r="K264" s="110" t="s">
        <v>8</v>
      </c>
      <c r="L264" s="111" t="s">
        <v>8</v>
      </c>
      <c r="M264" s="112" t="s">
        <v>8</v>
      </c>
      <c r="N264" s="62" t="s">
        <v>53</v>
      </c>
      <c r="O264" s="62" t="s">
        <v>54</v>
      </c>
      <c r="P264" t="str">
        <f>VLOOKUP($B264,'Change Summary_Detailed'!$A$4:$X$216,P$3,FALSE)</f>
        <v>Lowest performing</v>
      </c>
      <c r="Q264" t="str">
        <f>VLOOKUP($B264,'Change Summary_Detailed'!$A$4:$X$216,Q$3,FALSE)</f>
        <v>Deleted</v>
      </c>
      <c r="R264" s="355">
        <f>IF(VLOOKUP($B264,'Change Summary_Detailed'!$A$4:$X$216,R$3,FALSE)=0,"N/A",VLOOKUP($B264,'Change Summary_Detailed'!$A$4:$X$216,R$3,FALSE))</f>
        <v>41883</v>
      </c>
    </row>
    <row r="265" spans="1:18" x14ac:dyDescent="0.25">
      <c r="A265" t="s">
        <v>344</v>
      </c>
      <c r="B265" s="110" t="s">
        <v>218</v>
      </c>
      <c r="C265" s="64" t="s">
        <v>219</v>
      </c>
      <c r="D265" s="110" t="s">
        <v>8</v>
      </c>
      <c r="E265" s="112" t="s">
        <v>8</v>
      </c>
      <c r="F265" s="110" t="s">
        <v>64</v>
      </c>
      <c r="G265" s="111" t="s">
        <v>17</v>
      </c>
      <c r="H265" s="112" t="s">
        <v>17</v>
      </c>
      <c r="I265" s="110" t="s">
        <v>45</v>
      </c>
      <c r="J265" s="64" t="s">
        <v>45</v>
      </c>
      <c r="K265" s="110" t="s">
        <v>8</v>
      </c>
      <c r="L265" s="111" t="s">
        <v>8</v>
      </c>
      <c r="M265" s="112" t="s">
        <v>8</v>
      </c>
      <c r="N265" s="62" t="s">
        <v>53</v>
      </c>
      <c r="O265" s="62" t="s">
        <v>54</v>
      </c>
      <c r="P265" t="str">
        <f>VLOOKUP($B265,'Change Summary_Detailed'!$A$4:$X$216,P$3,FALSE)</f>
        <v>Lowest performing</v>
      </c>
      <c r="Q265" t="str">
        <f>VLOOKUP($B265,'Change Summary_Detailed'!$A$4:$X$216,Q$3,FALSE)</f>
        <v>Deleted</v>
      </c>
      <c r="R265" s="355">
        <f>IF(VLOOKUP($B265,'Change Summary_Detailed'!$A$4:$X$216,R$3,FALSE)=0,"N/A",VLOOKUP($B265,'Change Summary_Detailed'!$A$4:$X$216,R$3,FALSE))</f>
        <v>41883</v>
      </c>
    </row>
    <row r="266" spans="1:18" x14ac:dyDescent="0.25">
      <c r="A266" t="s">
        <v>356</v>
      </c>
      <c r="B266" s="110" t="s">
        <v>218</v>
      </c>
      <c r="C266" s="64" t="s">
        <v>219</v>
      </c>
      <c r="D266" s="110" t="s">
        <v>8</v>
      </c>
      <c r="E266" s="112" t="s">
        <v>8</v>
      </c>
      <c r="F266" s="110" t="s">
        <v>64</v>
      </c>
      <c r="G266" s="111" t="s">
        <v>17</v>
      </c>
      <c r="H266" s="112" t="s">
        <v>17</v>
      </c>
      <c r="I266" s="110" t="s">
        <v>45</v>
      </c>
      <c r="J266" s="64" t="s">
        <v>45</v>
      </c>
      <c r="K266" s="110" t="s">
        <v>8</v>
      </c>
      <c r="L266" s="111" t="s">
        <v>8</v>
      </c>
      <c r="M266" s="112" t="s">
        <v>8</v>
      </c>
      <c r="N266" s="62" t="s">
        <v>53</v>
      </c>
      <c r="O266" s="62" t="s">
        <v>54</v>
      </c>
      <c r="P266" t="str">
        <f>VLOOKUP($B266,'Change Summary_Detailed'!$A$4:$X$216,P$3,FALSE)</f>
        <v>Lowest performing</v>
      </c>
      <c r="Q266" t="str">
        <f>VLOOKUP($B266,'Change Summary_Detailed'!$A$4:$X$216,Q$3,FALSE)</f>
        <v>Deleted</v>
      </c>
      <c r="R266" s="355">
        <f>IF(VLOOKUP($B266,'Change Summary_Detailed'!$A$4:$X$216,R$3,FALSE)=0,"N/A",VLOOKUP($B266,'Change Summary_Detailed'!$A$4:$X$216,R$3,FALSE))</f>
        <v>41883</v>
      </c>
    </row>
    <row r="267" spans="1:18" x14ac:dyDescent="0.25">
      <c r="A267" t="s">
        <v>363</v>
      </c>
      <c r="B267" s="110" t="s">
        <v>218</v>
      </c>
      <c r="C267" s="64" t="s">
        <v>219</v>
      </c>
      <c r="D267" s="110" t="s">
        <v>8</v>
      </c>
      <c r="E267" s="112" t="s">
        <v>8</v>
      </c>
      <c r="F267" s="110" t="s">
        <v>64</v>
      </c>
      <c r="G267" s="111" t="s">
        <v>17</v>
      </c>
      <c r="H267" s="112" t="s">
        <v>17</v>
      </c>
      <c r="I267" s="110" t="s">
        <v>45</v>
      </c>
      <c r="J267" s="64" t="s">
        <v>45</v>
      </c>
      <c r="K267" s="110" t="s">
        <v>8</v>
      </c>
      <c r="L267" s="111" t="s">
        <v>8</v>
      </c>
      <c r="M267" s="112" t="s">
        <v>8</v>
      </c>
      <c r="N267" s="62" t="s">
        <v>53</v>
      </c>
      <c r="O267" s="62" t="s">
        <v>54</v>
      </c>
      <c r="P267" t="str">
        <f>VLOOKUP($B267,'Change Summary_Detailed'!$A$4:$X$216,P$3,FALSE)</f>
        <v>Lowest performing</v>
      </c>
      <c r="Q267" t="str">
        <f>VLOOKUP($B267,'Change Summary_Detailed'!$A$4:$X$216,Q$3,FALSE)</f>
        <v>Deleted</v>
      </c>
      <c r="R267" s="355">
        <f>IF(VLOOKUP($B267,'Change Summary_Detailed'!$A$4:$X$216,R$3,FALSE)=0,"N/A",VLOOKUP($B267,'Change Summary_Detailed'!$A$4:$X$216,R$3,FALSE))</f>
        <v>41883</v>
      </c>
    </row>
    <row r="268" spans="1:18" x14ac:dyDescent="0.25">
      <c r="A268" t="s">
        <v>342</v>
      </c>
      <c r="B268" s="110" t="s">
        <v>218</v>
      </c>
      <c r="C268" s="64" t="s">
        <v>219</v>
      </c>
      <c r="D268" s="110" t="s">
        <v>8</v>
      </c>
      <c r="E268" s="112" t="s">
        <v>8</v>
      </c>
      <c r="F268" s="110" t="s">
        <v>64</v>
      </c>
      <c r="G268" s="111" t="s">
        <v>17</v>
      </c>
      <c r="H268" s="112" t="s">
        <v>17</v>
      </c>
      <c r="I268" s="110" t="s">
        <v>45</v>
      </c>
      <c r="J268" s="64" t="s">
        <v>45</v>
      </c>
      <c r="K268" s="110" t="s">
        <v>8</v>
      </c>
      <c r="L268" s="111" t="s">
        <v>8</v>
      </c>
      <c r="M268" s="112" t="s">
        <v>8</v>
      </c>
      <c r="N268" s="62" t="s">
        <v>53</v>
      </c>
      <c r="O268" s="62" t="s">
        <v>54</v>
      </c>
      <c r="P268" t="str">
        <f>VLOOKUP($B268,'Change Summary_Detailed'!$A$4:$X$216,P$3,FALSE)</f>
        <v>Lowest performing</v>
      </c>
      <c r="Q268" t="str">
        <f>VLOOKUP($B268,'Change Summary_Detailed'!$A$4:$X$216,Q$3,FALSE)</f>
        <v>Deleted</v>
      </c>
      <c r="R268" s="355">
        <f>IF(VLOOKUP($B268,'Change Summary_Detailed'!$A$4:$X$216,R$3,FALSE)=0,"N/A",VLOOKUP($B268,'Change Summary_Detailed'!$A$4:$X$216,R$3,FALSE))</f>
        <v>41883</v>
      </c>
    </row>
    <row r="269" spans="1:18" x14ac:dyDescent="0.25">
      <c r="A269" t="s">
        <v>344</v>
      </c>
      <c r="B269" s="110">
        <v>212</v>
      </c>
      <c r="C269" s="64" t="s">
        <v>220</v>
      </c>
      <c r="D269" s="110" t="s">
        <v>8</v>
      </c>
      <c r="E269" s="112" t="s">
        <v>8</v>
      </c>
      <c r="F269" s="110" t="s">
        <v>27</v>
      </c>
      <c r="G269" s="111" t="s">
        <v>17</v>
      </c>
      <c r="H269" s="112" t="s">
        <v>17</v>
      </c>
      <c r="I269" s="110" t="s">
        <v>45</v>
      </c>
      <c r="J269" s="64" t="s">
        <v>45</v>
      </c>
      <c r="K269" s="110" t="s">
        <v>8</v>
      </c>
      <c r="L269" s="111" t="s">
        <v>8</v>
      </c>
      <c r="M269" s="112" t="s">
        <v>8</v>
      </c>
      <c r="N269" s="62" t="s">
        <v>20</v>
      </c>
      <c r="O269" s="62" t="s">
        <v>24</v>
      </c>
      <c r="P269" t="str">
        <f>VLOOKUP($B269,'Change Summary_Detailed'!$A$4:$X$216,P$3,FALSE)</f>
        <v>Combining service</v>
      </c>
      <c r="Q269" t="str">
        <f>VLOOKUP($B269,'Change Summary_Detailed'!$A$4:$X$216,Q$3,FALSE)</f>
        <v>Revised</v>
      </c>
      <c r="R269" s="355" t="str">
        <f>IF(VLOOKUP($B269,'Change Summary_Detailed'!$A$4:$X$216,R$3,FALSE)=0,"N/A",VLOOKUP($B269,'Change Summary_Detailed'!$A$4:$X$216,R$3,FALSE))</f>
        <v>Sept. 2014/ Sept. 2015</v>
      </c>
    </row>
    <row r="270" spans="1:18" x14ac:dyDescent="0.25">
      <c r="A270" t="s">
        <v>342</v>
      </c>
      <c r="B270" s="110">
        <v>212</v>
      </c>
      <c r="C270" s="64" t="s">
        <v>220</v>
      </c>
      <c r="D270" s="110" t="s">
        <v>8</v>
      </c>
      <c r="E270" s="112" t="s">
        <v>8</v>
      </c>
      <c r="F270" s="110" t="s">
        <v>27</v>
      </c>
      <c r="G270" s="111" t="s">
        <v>17</v>
      </c>
      <c r="H270" s="112" t="s">
        <v>17</v>
      </c>
      <c r="I270" s="110" t="s">
        <v>45</v>
      </c>
      <c r="J270" s="64" t="s">
        <v>45</v>
      </c>
      <c r="K270" s="110" t="s">
        <v>8</v>
      </c>
      <c r="L270" s="111" t="s">
        <v>8</v>
      </c>
      <c r="M270" s="112" t="s">
        <v>8</v>
      </c>
      <c r="N270" s="62" t="s">
        <v>20</v>
      </c>
      <c r="O270" s="62" t="s">
        <v>24</v>
      </c>
      <c r="P270" t="str">
        <f>VLOOKUP($B270,'Change Summary_Detailed'!$A$4:$X$216,P$3,FALSE)</f>
        <v>Combining service</v>
      </c>
      <c r="Q270" t="str">
        <f>VLOOKUP($B270,'Change Summary_Detailed'!$A$4:$X$216,Q$3,FALSE)</f>
        <v>Revised</v>
      </c>
      <c r="R270" s="355" t="str">
        <f>IF(VLOOKUP($B270,'Change Summary_Detailed'!$A$4:$X$216,R$3,FALSE)=0,"N/A",VLOOKUP($B270,'Change Summary_Detailed'!$A$4:$X$216,R$3,FALSE))</f>
        <v>Sept. 2014/ Sept. 2015</v>
      </c>
    </row>
    <row r="271" spans="1:18" x14ac:dyDescent="0.25">
      <c r="A271" t="s">
        <v>363</v>
      </c>
      <c r="B271" s="110">
        <v>213</v>
      </c>
      <c r="C271" s="64" t="s">
        <v>221</v>
      </c>
      <c r="D271" s="110" t="s">
        <v>32</v>
      </c>
      <c r="E271" s="112" t="s">
        <v>32</v>
      </c>
      <c r="F271" s="110" t="s">
        <v>17</v>
      </c>
      <c r="G271" s="111" t="s">
        <v>64</v>
      </c>
      <c r="H271" s="112" t="s">
        <v>17</v>
      </c>
      <c r="I271" s="110" t="s">
        <v>17</v>
      </c>
      <c r="J271" s="64" t="s">
        <v>17</v>
      </c>
      <c r="K271" s="110" t="s">
        <v>32</v>
      </c>
      <c r="L271" s="111" t="s">
        <v>32</v>
      </c>
      <c r="M271" s="112" t="s">
        <v>32</v>
      </c>
      <c r="N271" s="62" t="s">
        <v>53</v>
      </c>
      <c r="O271" s="62" t="s">
        <v>54</v>
      </c>
      <c r="P271" t="str">
        <f>VLOOKUP($B271,'Change Summary_Detailed'!$A$4:$X$216,P$3,FALSE)</f>
        <v>Lowest performing</v>
      </c>
      <c r="Q271" t="str">
        <f>VLOOKUP($B271,'Change Summary_Detailed'!$A$4:$X$216,Q$3,FALSE)</f>
        <v>Deleted</v>
      </c>
      <c r="R271" s="355">
        <f>IF(VLOOKUP($B271,'Change Summary_Detailed'!$A$4:$X$216,R$3,FALSE)=0,"N/A",VLOOKUP($B271,'Change Summary_Detailed'!$A$4:$X$216,R$3,FALSE))</f>
        <v>41883</v>
      </c>
    </row>
    <row r="272" spans="1:18" x14ac:dyDescent="0.25">
      <c r="A272" t="s">
        <v>356</v>
      </c>
      <c r="B272" s="110">
        <v>214</v>
      </c>
      <c r="C272" s="64" t="s">
        <v>222</v>
      </c>
      <c r="D272" s="110"/>
      <c r="E272" s="112" t="s">
        <v>8</v>
      </c>
      <c r="F272" s="110" t="s">
        <v>33</v>
      </c>
      <c r="G272" s="111" t="s">
        <v>17</v>
      </c>
      <c r="H272" s="112" t="s">
        <v>17</v>
      </c>
      <c r="I272" s="110" t="s">
        <v>45</v>
      </c>
      <c r="J272" s="64" t="s">
        <v>45</v>
      </c>
      <c r="K272" s="110" t="s">
        <v>8</v>
      </c>
      <c r="L272" s="111" t="s">
        <v>8</v>
      </c>
      <c r="M272" s="112" t="s">
        <v>8</v>
      </c>
      <c r="N272" s="62" t="s">
        <v>20</v>
      </c>
      <c r="O272" s="62" t="s">
        <v>54</v>
      </c>
      <c r="P272" t="str">
        <f>VLOOKUP($B272,'Change Summary_Detailed'!$A$4:$X$216,P$3,FALSE)</f>
        <v>Low performing</v>
      </c>
      <c r="Q272" t="str">
        <f>VLOOKUP($B272,'Change Summary_Detailed'!$A$4:$X$216,Q$3,FALSE)</f>
        <v>Revised</v>
      </c>
      <c r="R272" s="355">
        <f>IF(VLOOKUP($B272,'Change Summary_Detailed'!$A$4:$X$216,R$3,FALSE)=0,"N/A",VLOOKUP($B272,'Change Summary_Detailed'!$A$4:$X$216,R$3,FALSE))</f>
        <v>42248</v>
      </c>
    </row>
    <row r="273" spans="1:18" x14ac:dyDescent="0.25">
      <c r="A273" t="s">
        <v>342</v>
      </c>
      <c r="B273" s="110">
        <v>214</v>
      </c>
      <c r="C273" s="64" t="s">
        <v>222</v>
      </c>
      <c r="D273" s="110" t="s">
        <v>8</v>
      </c>
      <c r="E273" s="112" t="s">
        <v>8</v>
      </c>
      <c r="F273" s="110" t="s">
        <v>33</v>
      </c>
      <c r="G273" s="111" t="s">
        <v>17</v>
      </c>
      <c r="H273" s="112" t="s">
        <v>17</v>
      </c>
      <c r="I273" s="110" t="s">
        <v>45</v>
      </c>
      <c r="J273" s="64" t="s">
        <v>45</v>
      </c>
      <c r="K273" s="110" t="s">
        <v>8</v>
      </c>
      <c r="L273" s="111" t="s">
        <v>8</v>
      </c>
      <c r="M273" s="112" t="s">
        <v>8</v>
      </c>
      <c r="N273" s="62" t="s">
        <v>20</v>
      </c>
      <c r="O273" s="62" t="s">
        <v>54</v>
      </c>
      <c r="P273" t="str">
        <f>VLOOKUP($B273,'Change Summary_Detailed'!$A$4:$X$216,P$3,FALSE)</f>
        <v>Low performing</v>
      </c>
      <c r="Q273" t="str">
        <f>VLOOKUP($B273,'Change Summary_Detailed'!$A$4:$X$216,Q$3,FALSE)</f>
        <v>Revised</v>
      </c>
      <c r="R273" s="355">
        <f>IF(VLOOKUP($B273,'Change Summary_Detailed'!$A$4:$X$216,R$3,FALSE)=0,"N/A",VLOOKUP($B273,'Change Summary_Detailed'!$A$4:$X$216,R$3,FALSE))</f>
        <v>42248</v>
      </c>
    </row>
    <row r="274" spans="1:18" x14ac:dyDescent="0.25">
      <c r="A274" t="s">
        <v>367</v>
      </c>
      <c r="B274" s="110">
        <v>215</v>
      </c>
      <c r="C274" s="64" t="s">
        <v>223</v>
      </c>
      <c r="D274" s="110" t="s">
        <v>8</v>
      </c>
      <c r="E274" s="112" t="s">
        <v>8</v>
      </c>
      <c r="F274" s="110" t="s">
        <v>39</v>
      </c>
      <c r="G274" s="111" t="s">
        <v>17</v>
      </c>
      <c r="H274" s="112" t="s">
        <v>17</v>
      </c>
      <c r="I274" s="110" t="s">
        <v>45</v>
      </c>
      <c r="J274" s="64" t="s">
        <v>52</v>
      </c>
      <c r="K274" s="110" t="s">
        <v>8</v>
      </c>
      <c r="L274" s="111" t="s">
        <v>8</v>
      </c>
      <c r="M274" s="112" t="s">
        <v>8</v>
      </c>
      <c r="N274" s="62" t="s">
        <v>53</v>
      </c>
      <c r="O274" s="62" t="s">
        <v>54</v>
      </c>
      <c r="P274" t="str">
        <f>VLOOKUP($B274,'Change Summary_Detailed'!$A$4:$X$216,P$3,FALSE)</f>
        <v>Lowest performing</v>
      </c>
      <c r="Q274" t="str">
        <f>VLOOKUP($B274,'Change Summary_Detailed'!$A$4:$X$216,Q$3,FALSE)</f>
        <v>Deleted</v>
      </c>
      <c r="R274" s="355">
        <f>IF(VLOOKUP($B274,'Change Summary_Detailed'!$A$4:$X$216,R$3,FALSE)=0,"N/A",VLOOKUP($B274,'Change Summary_Detailed'!$A$4:$X$216,R$3,FALSE))</f>
        <v>41883</v>
      </c>
    </row>
    <row r="275" spans="1:18" x14ac:dyDescent="0.25">
      <c r="A275" t="s">
        <v>372</v>
      </c>
      <c r="B275" s="110">
        <v>215</v>
      </c>
      <c r="C275" s="64" t="s">
        <v>223</v>
      </c>
      <c r="D275" s="110" t="s">
        <v>8</v>
      </c>
      <c r="E275" s="112" t="s">
        <v>8</v>
      </c>
      <c r="F275" s="110" t="s">
        <v>39</v>
      </c>
      <c r="G275" s="111" t="s">
        <v>17</v>
      </c>
      <c r="H275" s="112" t="s">
        <v>17</v>
      </c>
      <c r="I275" s="110" t="s">
        <v>45</v>
      </c>
      <c r="J275" s="64" t="s">
        <v>52</v>
      </c>
      <c r="K275" s="110" t="s">
        <v>8</v>
      </c>
      <c r="L275" s="111" t="s">
        <v>8</v>
      </c>
      <c r="M275" s="112" t="s">
        <v>8</v>
      </c>
      <c r="N275" s="62" t="s">
        <v>53</v>
      </c>
      <c r="O275" s="62" t="s">
        <v>54</v>
      </c>
      <c r="P275" t="str">
        <f>VLOOKUP($B275,'Change Summary_Detailed'!$A$4:$X$216,P$3,FALSE)</f>
        <v>Lowest performing</v>
      </c>
      <c r="Q275" t="str">
        <f>VLOOKUP($B275,'Change Summary_Detailed'!$A$4:$X$216,Q$3,FALSE)</f>
        <v>Deleted</v>
      </c>
      <c r="R275" s="355">
        <f>IF(VLOOKUP($B275,'Change Summary_Detailed'!$A$4:$X$216,R$3,FALSE)=0,"N/A",VLOOKUP($B275,'Change Summary_Detailed'!$A$4:$X$216,R$3,FALSE))</f>
        <v>41883</v>
      </c>
    </row>
    <row r="276" spans="1:18" x14ac:dyDescent="0.25">
      <c r="A276" t="s">
        <v>344</v>
      </c>
      <c r="B276" s="110">
        <v>215</v>
      </c>
      <c r="C276" s="64" t="s">
        <v>223</v>
      </c>
      <c r="D276" s="110" t="s">
        <v>8</v>
      </c>
      <c r="E276" s="112" t="s">
        <v>8</v>
      </c>
      <c r="F276" s="110" t="s">
        <v>39</v>
      </c>
      <c r="G276" s="111" t="s">
        <v>17</v>
      </c>
      <c r="H276" s="112" t="s">
        <v>17</v>
      </c>
      <c r="I276" s="110" t="s">
        <v>45</v>
      </c>
      <c r="J276" s="64" t="s">
        <v>52</v>
      </c>
      <c r="K276" s="110" t="s">
        <v>8</v>
      </c>
      <c r="L276" s="111" t="s">
        <v>8</v>
      </c>
      <c r="M276" s="112" t="s">
        <v>8</v>
      </c>
      <c r="N276" s="62" t="s">
        <v>53</v>
      </c>
      <c r="O276" s="62" t="s">
        <v>54</v>
      </c>
      <c r="P276" t="str">
        <f>VLOOKUP($B276,'Change Summary_Detailed'!$A$4:$X$216,P$3,FALSE)</f>
        <v>Lowest performing</v>
      </c>
      <c r="Q276" t="str">
        <f>VLOOKUP($B276,'Change Summary_Detailed'!$A$4:$X$216,Q$3,FALSE)</f>
        <v>Deleted</v>
      </c>
      <c r="R276" s="355">
        <f>IF(VLOOKUP($B276,'Change Summary_Detailed'!$A$4:$X$216,R$3,FALSE)=0,"N/A",VLOOKUP($B276,'Change Summary_Detailed'!$A$4:$X$216,R$3,FALSE))</f>
        <v>41883</v>
      </c>
    </row>
    <row r="277" spans="1:18" x14ac:dyDescent="0.25">
      <c r="A277" t="s">
        <v>356</v>
      </c>
      <c r="B277" s="110">
        <v>215</v>
      </c>
      <c r="C277" s="64" t="s">
        <v>223</v>
      </c>
      <c r="D277" s="110" t="s">
        <v>8</v>
      </c>
      <c r="E277" s="112" t="s">
        <v>8</v>
      </c>
      <c r="F277" s="110" t="s">
        <v>39</v>
      </c>
      <c r="G277" s="111" t="s">
        <v>17</v>
      </c>
      <c r="H277" s="112" t="s">
        <v>17</v>
      </c>
      <c r="I277" s="110" t="s">
        <v>45</v>
      </c>
      <c r="J277" s="64" t="s">
        <v>52</v>
      </c>
      <c r="K277" s="110" t="s">
        <v>8</v>
      </c>
      <c r="L277" s="111" t="s">
        <v>8</v>
      </c>
      <c r="M277" s="112" t="s">
        <v>8</v>
      </c>
      <c r="N277" s="62" t="s">
        <v>53</v>
      </c>
      <c r="O277" s="62" t="s">
        <v>54</v>
      </c>
      <c r="P277" t="str">
        <f>VLOOKUP($B277,'Change Summary_Detailed'!$A$4:$X$216,P$3,FALSE)</f>
        <v>Lowest performing</v>
      </c>
      <c r="Q277" t="str">
        <f>VLOOKUP($B277,'Change Summary_Detailed'!$A$4:$X$216,Q$3,FALSE)</f>
        <v>Deleted</v>
      </c>
      <c r="R277" s="355">
        <f>IF(VLOOKUP($B277,'Change Summary_Detailed'!$A$4:$X$216,R$3,FALSE)=0,"N/A",VLOOKUP($B277,'Change Summary_Detailed'!$A$4:$X$216,R$3,FALSE))</f>
        <v>41883</v>
      </c>
    </row>
    <row r="278" spans="1:18" x14ac:dyDescent="0.25">
      <c r="A278" t="s">
        <v>342</v>
      </c>
      <c r="B278" s="110">
        <v>215</v>
      </c>
      <c r="C278" s="64" t="s">
        <v>223</v>
      </c>
      <c r="D278" s="110" t="s">
        <v>8</v>
      </c>
      <c r="E278" s="112" t="s">
        <v>8</v>
      </c>
      <c r="F278" s="110" t="s">
        <v>39</v>
      </c>
      <c r="G278" s="111" t="s">
        <v>17</v>
      </c>
      <c r="H278" s="112" t="s">
        <v>17</v>
      </c>
      <c r="I278" s="110" t="s">
        <v>45</v>
      </c>
      <c r="J278" s="64" t="s">
        <v>52</v>
      </c>
      <c r="K278" s="110" t="s">
        <v>8</v>
      </c>
      <c r="L278" s="111" t="s">
        <v>8</v>
      </c>
      <c r="M278" s="112" t="s">
        <v>8</v>
      </c>
      <c r="N278" s="62" t="s">
        <v>53</v>
      </c>
      <c r="O278" s="62" t="s">
        <v>54</v>
      </c>
      <c r="P278" t="str">
        <f>VLOOKUP($B278,'Change Summary_Detailed'!$A$4:$X$216,P$3,FALSE)</f>
        <v>Lowest performing</v>
      </c>
      <c r="Q278" t="str">
        <f>VLOOKUP($B278,'Change Summary_Detailed'!$A$4:$X$216,Q$3,FALSE)</f>
        <v>Deleted</v>
      </c>
      <c r="R278" s="355">
        <f>IF(VLOOKUP($B278,'Change Summary_Detailed'!$A$4:$X$216,R$3,FALSE)=0,"N/A",VLOOKUP($B278,'Change Summary_Detailed'!$A$4:$X$216,R$3,FALSE))</f>
        <v>41883</v>
      </c>
    </row>
    <row r="279" spans="1:18" x14ac:dyDescent="0.25">
      <c r="A279" t="s">
        <v>369</v>
      </c>
      <c r="B279" s="110">
        <v>216</v>
      </c>
      <c r="C279" s="64" t="s">
        <v>224</v>
      </c>
      <c r="D279" s="110" t="s">
        <v>8</v>
      </c>
      <c r="E279" s="112" t="s">
        <v>8</v>
      </c>
      <c r="F279" s="110" t="s">
        <v>27</v>
      </c>
      <c r="G279" s="111" t="s">
        <v>17</v>
      </c>
      <c r="H279" s="112" t="s">
        <v>17</v>
      </c>
      <c r="I279" s="110" t="s">
        <v>45</v>
      </c>
      <c r="J279" s="64" t="s">
        <v>45</v>
      </c>
      <c r="K279" s="110" t="s">
        <v>8</v>
      </c>
      <c r="L279" s="111" t="s">
        <v>8</v>
      </c>
      <c r="M279" s="112" t="s">
        <v>8</v>
      </c>
      <c r="N279" s="62" t="s">
        <v>20</v>
      </c>
      <c r="O279" s="62" t="s">
        <v>24</v>
      </c>
      <c r="P279">
        <f>VLOOKUP($B279,'Change Summary_Detailed'!$A$4:$X$216,P$3,FALSE)</f>
        <v>0</v>
      </c>
      <c r="Q279" t="str">
        <f>VLOOKUP($B279,'Change Summary_Detailed'!$A$4:$X$216,Q$3,FALSE)</f>
        <v>Unchanged</v>
      </c>
      <c r="R279" s="355" t="str">
        <f>IF(VLOOKUP($B279,'Change Summary_Detailed'!$A$4:$X$216,R$3,FALSE)=0,"N/A",VLOOKUP($B279,'Change Summary_Detailed'!$A$4:$X$216,R$3,FALSE))</f>
        <v>N/A</v>
      </c>
    </row>
    <row r="280" spans="1:18" x14ac:dyDescent="0.25">
      <c r="A280" t="s">
        <v>371</v>
      </c>
      <c r="B280" s="110">
        <v>216</v>
      </c>
      <c r="C280" s="64" t="s">
        <v>224</v>
      </c>
      <c r="D280" s="110" t="s">
        <v>8</v>
      </c>
      <c r="E280" s="112" t="s">
        <v>8</v>
      </c>
      <c r="F280" s="110" t="s">
        <v>27</v>
      </c>
      <c r="G280" s="111" t="s">
        <v>17</v>
      </c>
      <c r="H280" s="112" t="s">
        <v>17</v>
      </c>
      <c r="I280" s="110" t="s">
        <v>45</v>
      </c>
      <c r="J280" s="64" t="s">
        <v>45</v>
      </c>
      <c r="K280" s="110" t="s">
        <v>8</v>
      </c>
      <c r="L280" s="111" t="s">
        <v>8</v>
      </c>
      <c r="M280" s="112" t="s">
        <v>8</v>
      </c>
      <c r="N280" s="62" t="s">
        <v>20</v>
      </c>
      <c r="O280" s="62" t="s">
        <v>24</v>
      </c>
      <c r="P280">
        <f>VLOOKUP($B280,'Change Summary_Detailed'!$A$4:$X$216,P$3,FALSE)</f>
        <v>0</v>
      </c>
      <c r="Q280" t="str">
        <f>VLOOKUP($B280,'Change Summary_Detailed'!$A$4:$X$216,Q$3,FALSE)</f>
        <v>Unchanged</v>
      </c>
      <c r="R280" s="355" t="str">
        <f>IF(VLOOKUP($B280,'Change Summary_Detailed'!$A$4:$X$216,R$3,FALSE)=0,"N/A",VLOOKUP($B280,'Change Summary_Detailed'!$A$4:$X$216,R$3,FALSE))</f>
        <v>N/A</v>
      </c>
    </row>
    <row r="281" spans="1:18" x14ac:dyDescent="0.25">
      <c r="A281" t="s">
        <v>357</v>
      </c>
      <c r="B281" s="110">
        <v>216</v>
      </c>
      <c r="C281" s="64" t="s">
        <v>224</v>
      </c>
      <c r="D281" s="110" t="s">
        <v>8</v>
      </c>
      <c r="E281" s="112" t="s">
        <v>8</v>
      </c>
      <c r="F281" s="110" t="s">
        <v>27</v>
      </c>
      <c r="G281" s="111" t="s">
        <v>17</v>
      </c>
      <c r="H281" s="112" t="s">
        <v>17</v>
      </c>
      <c r="I281" s="110" t="s">
        <v>45</v>
      </c>
      <c r="J281" s="64" t="s">
        <v>45</v>
      </c>
      <c r="K281" s="110" t="s">
        <v>8</v>
      </c>
      <c r="L281" s="111" t="s">
        <v>8</v>
      </c>
      <c r="M281" s="112" t="s">
        <v>8</v>
      </c>
      <c r="N281" s="62" t="s">
        <v>20</v>
      </c>
      <c r="O281" s="62" t="s">
        <v>24</v>
      </c>
      <c r="P281">
        <f>VLOOKUP($B281,'Change Summary_Detailed'!$A$4:$X$216,P$3,FALSE)</f>
        <v>0</v>
      </c>
      <c r="Q281" t="str">
        <f>VLOOKUP($B281,'Change Summary_Detailed'!$A$4:$X$216,Q$3,FALSE)</f>
        <v>Unchanged</v>
      </c>
      <c r="R281" s="355" t="str">
        <f>IF(VLOOKUP($B281,'Change Summary_Detailed'!$A$4:$X$216,R$3,FALSE)=0,"N/A",VLOOKUP($B281,'Change Summary_Detailed'!$A$4:$X$216,R$3,FALSE))</f>
        <v>N/A</v>
      </c>
    </row>
    <row r="282" spans="1:18" x14ac:dyDescent="0.25">
      <c r="A282" t="s">
        <v>344</v>
      </c>
      <c r="B282" s="110">
        <v>216</v>
      </c>
      <c r="C282" s="64" t="s">
        <v>224</v>
      </c>
      <c r="D282" s="110" t="s">
        <v>8</v>
      </c>
      <c r="E282" s="112" t="s">
        <v>8</v>
      </c>
      <c r="F282" s="110" t="s">
        <v>27</v>
      </c>
      <c r="G282" s="111" t="s">
        <v>17</v>
      </c>
      <c r="H282" s="112" t="s">
        <v>17</v>
      </c>
      <c r="I282" s="110" t="s">
        <v>45</v>
      </c>
      <c r="J282" s="64" t="s">
        <v>45</v>
      </c>
      <c r="K282" s="110" t="s">
        <v>8</v>
      </c>
      <c r="L282" s="111" t="s">
        <v>8</v>
      </c>
      <c r="M282" s="112" t="s">
        <v>8</v>
      </c>
      <c r="N282" s="62" t="s">
        <v>20</v>
      </c>
      <c r="O282" s="62" t="s">
        <v>24</v>
      </c>
      <c r="P282">
        <f>VLOOKUP($B282,'Change Summary_Detailed'!$A$4:$X$216,P$3,FALSE)</f>
        <v>0</v>
      </c>
      <c r="Q282" t="str">
        <f>VLOOKUP($B282,'Change Summary_Detailed'!$A$4:$X$216,Q$3,FALSE)</f>
        <v>Unchanged</v>
      </c>
      <c r="R282" s="355" t="str">
        <f>IF(VLOOKUP($B282,'Change Summary_Detailed'!$A$4:$X$216,R$3,FALSE)=0,"N/A",VLOOKUP($B282,'Change Summary_Detailed'!$A$4:$X$216,R$3,FALSE))</f>
        <v>N/A</v>
      </c>
    </row>
    <row r="283" spans="1:18" x14ac:dyDescent="0.25">
      <c r="A283" t="s">
        <v>356</v>
      </c>
      <c r="B283" s="110">
        <v>216</v>
      </c>
      <c r="C283" s="64" t="s">
        <v>224</v>
      </c>
      <c r="D283" s="110" t="s">
        <v>8</v>
      </c>
      <c r="E283" s="112" t="s">
        <v>8</v>
      </c>
      <c r="F283" s="110" t="s">
        <v>27</v>
      </c>
      <c r="G283" s="111" t="s">
        <v>17</v>
      </c>
      <c r="H283" s="112" t="s">
        <v>17</v>
      </c>
      <c r="I283" s="110" t="s">
        <v>45</v>
      </c>
      <c r="J283" s="64" t="s">
        <v>45</v>
      </c>
      <c r="K283" s="110" t="s">
        <v>8</v>
      </c>
      <c r="L283" s="111" t="s">
        <v>8</v>
      </c>
      <c r="M283" s="112" t="s">
        <v>8</v>
      </c>
      <c r="N283" s="62" t="s">
        <v>20</v>
      </c>
      <c r="O283" s="62" t="s">
        <v>24</v>
      </c>
      <c r="P283">
        <f>VLOOKUP($B283,'Change Summary_Detailed'!$A$4:$X$216,P$3,FALSE)</f>
        <v>0</v>
      </c>
      <c r="Q283" t="str">
        <f>VLOOKUP($B283,'Change Summary_Detailed'!$A$4:$X$216,Q$3,FALSE)</f>
        <v>Unchanged</v>
      </c>
      <c r="R283" s="355" t="str">
        <f>IF(VLOOKUP($B283,'Change Summary_Detailed'!$A$4:$X$216,R$3,FALSE)=0,"N/A",VLOOKUP($B283,'Change Summary_Detailed'!$A$4:$X$216,R$3,FALSE))</f>
        <v>N/A</v>
      </c>
    </row>
    <row r="284" spans="1:18" x14ac:dyDescent="0.25">
      <c r="A284" t="s">
        <v>363</v>
      </c>
      <c r="B284" s="110">
        <v>216</v>
      </c>
      <c r="C284" s="64" t="s">
        <v>224</v>
      </c>
      <c r="D284" s="110" t="s">
        <v>8</v>
      </c>
      <c r="E284" s="112" t="s">
        <v>8</v>
      </c>
      <c r="F284" s="110" t="s">
        <v>27</v>
      </c>
      <c r="G284" s="111" t="s">
        <v>17</v>
      </c>
      <c r="H284" s="112" t="s">
        <v>17</v>
      </c>
      <c r="I284" s="110" t="s">
        <v>45</v>
      </c>
      <c r="J284" s="64" t="s">
        <v>45</v>
      </c>
      <c r="K284" s="110" t="s">
        <v>8</v>
      </c>
      <c r="L284" s="111" t="s">
        <v>8</v>
      </c>
      <c r="M284" s="112" t="s">
        <v>8</v>
      </c>
      <c r="N284" s="62" t="s">
        <v>20</v>
      </c>
      <c r="O284" s="62" t="s">
        <v>24</v>
      </c>
      <c r="P284">
        <f>VLOOKUP($B284,'Change Summary_Detailed'!$A$4:$X$216,P$3,FALSE)</f>
        <v>0</v>
      </c>
      <c r="Q284" t="str">
        <f>VLOOKUP($B284,'Change Summary_Detailed'!$A$4:$X$216,Q$3,FALSE)</f>
        <v>Unchanged</v>
      </c>
      <c r="R284" s="355" t="str">
        <f>IF(VLOOKUP($B284,'Change Summary_Detailed'!$A$4:$X$216,R$3,FALSE)=0,"N/A",VLOOKUP($B284,'Change Summary_Detailed'!$A$4:$X$216,R$3,FALSE))</f>
        <v>N/A</v>
      </c>
    </row>
    <row r="285" spans="1:18" x14ac:dyDescent="0.25">
      <c r="A285" t="s">
        <v>342</v>
      </c>
      <c r="B285" s="110">
        <v>216</v>
      </c>
      <c r="C285" s="64" t="s">
        <v>224</v>
      </c>
      <c r="D285" s="110" t="s">
        <v>8</v>
      </c>
      <c r="E285" s="112" t="s">
        <v>8</v>
      </c>
      <c r="F285" s="110" t="s">
        <v>27</v>
      </c>
      <c r="G285" s="111" t="s">
        <v>17</v>
      </c>
      <c r="H285" s="112" t="s">
        <v>17</v>
      </c>
      <c r="I285" s="110" t="s">
        <v>45</v>
      </c>
      <c r="J285" s="64" t="s">
        <v>45</v>
      </c>
      <c r="K285" s="110" t="s">
        <v>8</v>
      </c>
      <c r="L285" s="111" t="s">
        <v>8</v>
      </c>
      <c r="M285" s="112" t="s">
        <v>8</v>
      </c>
      <c r="N285" s="62" t="s">
        <v>20</v>
      </c>
      <c r="O285" s="62" t="s">
        <v>24</v>
      </c>
      <c r="P285">
        <f>VLOOKUP($B285,'Change Summary_Detailed'!$A$4:$X$216,P$3,FALSE)</f>
        <v>0</v>
      </c>
      <c r="Q285" t="str">
        <f>VLOOKUP($B285,'Change Summary_Detailed'!$A$4:$X$216,Q$3,FALSE)</f>
        <v>Unchanged</v>
      </c>
      <c r="R285" s="355" t="str">
        <f>IF(VLOOKUP($B285,'Change Summary_Detailed'!$A$4:$X$216,R$3,FALSE)=0,"N/A",VLOOKUP($B285,'Change Summary_Detailed'!$A$4:$X$216,R$3,FALSE))</f>
        <v>N/A</v>
      </c>
    </row>
    <row r="286" spans="1:18" x14ac:dyDescent="0.25">
      <c r="A286" t="s">
        <v>356</v>
      </c>
      <c r="B286" s="110">
        <v>217</v>
      </c>
      <c r="C286" s="64" t="s">
        <v>225</v>
      </c>
      <c r="D286" s="110" t="s">
        <v>8</v>
      </c>
      <c r="E286" s="112" t="s">
        <v>8</v>
      </c>
      <c r="F286" s="110" t="s">
        <v>33</v>
      </c>
      <c r="G286" s="111" t="s">
        <v>17</v>
      </c>
      <c r="H286" s="112" t="s">
        <v>17</v>
      </c>
      <c r="I286" s="110" t="s">
        <v>52</v>
      </c>
      <c r="J286" s="64" t="s">
        <v>45</v>
      </c>
      <c r="K286" s="110" t="s">
        <v>8</v>
      </c>
      <c r="L286" s="111" t="s">
        <v>8</v>
      </c>
      <c r="M286" s="112" t="s">
        <v>8</v>
      </c>
      <c r="N286" s="62" t="s">
        <v>20</v>
      </c>
      <c r="O286" s="62" t="s">
        <v>54</v>
      </c>
      <c r="P286" t="str">
        <f>VLOOKUP($B286,'Change Summary_Detailed'!$A$4:$X$216,P$3,FALSE)</f>
        <v>Low performing</v>
      </c>
      <c r="Q286" t="str">
        <f>VLOOKUP($B286,'Change Summary_Detailed'!$A$4:$X$216,Q$3,FALSE)</f>
        <v>Deleted</v>
      </c>
      <c r="R286" s="355">
        <f>IF(VLOOKUP($B286,'Change Summary_Detailed'!$A$4:$X$216,R$3,FALSE)=0,"N/A",VLOOKUP($B286,'Change Summary_Detailed'!$A$4:$X$216,R$3,FALSE))</f>
        <v>42248</v>
      </c>
    </row>
    <row r="287" spans="1:18" x14ac:dyDescent="0.25">
      <c r="A287" t="s">
        <v>344</v>
      </c>
      <c r="B287" s="110">
        <v>217</v>
      </c>
      <c r="C287" s="64" t="s">
        <v>225</v>
      </c>
      <c r="D287" s="110" t="s">
        <v>8</v>
      </c>
      <c r="E287" s="112" t="s">
        <v>8</v>
      </c>
      <c r="F287" s="110" t="s">
        <v>33</v>
      </c>
      <c r="G287" s="111" t="s">
        <v>17</v>
      </c>
      <c r="H287" s="112" t="s">
        <v>17</v>
      </c>
      <c r="I287" s="110" t="s">
        <v>52</v>
      </c>
      <c r="J287" s="64" t="s">
        <v>45</v>
      </c>
      <c r="K287" s="110" t="s">
        <v>8</v>
      </c>
      <c r="L287" s="111" t="s">
        <v>8</v>
      </c>
      <c r="M287" s="112" t="s">
        <v>8</v>
      </c>
      <c r="N287" s="62" t="s">
        <v>20</v>
      </c>
      <c r="O287" s="62" t="s">
        <v>54</v>
      </c>
      <c r="P287" t="str">
        <f>VLOOKUP($B287,'Change Summary_Detailed'!$A$4:$X$216,P$3,FALSE)</f>
        <v>Low performing</v>
      </c>
      <c r="Q287" t="str">
        <f>VLOOKUP($B287,'Change Summary_Detailed'!$A$4:$X$216,Q$3,FALSE)</f>
        <v>Deleted</v>
      </c>
      <c r="R287" s="355">
        <f>IF(VLOOKUP($B287,'Change Summary_Detailed'!$A$4:$X$216,R$3,FALSE)=0,"N/A",VLOOKUP($B287,'Change Summary_Detailed'!$A$4:$X$216,R$3,FALSE))</f>
        <v>42248</v>
      </c>
    </row>
    <row r="288" spans="1:18" x14ac:dyDescent="0.25">
      <c r="A288" t="s">
        <v>342</v>
      </c>
      <c r="B288" s="110">
        <v>217</v>
      </c>
      <c r="C288" s="64" t="s">
        <v>225</v>
      </c>
      <c r="D288" s="110" t="s">
        <v>8</v>
      </c>
      <c r="E288" s="112" t="s">
        <v>8</v>
      </c>
      <c r="F288" s="110" t="s">
        <v>33</v>
      </c>
      <c r="G288" s="111" t="s">
        <v>17</v>
      </c>
      <c r="H288" s="112" t="s">
        <v>17</v>
      </c>
      <c r="I288" s="110" t="s">
        <v>52</v>
      </c>
      <c r="J288" s="64" t="s">
        <v>45</v>
      </c>
      <c r="K288" s="110" t="s">
        <v>8</v>
      </c>
      <c r="L288" s="111" t="s">
        <v>8</v>
      </c>
      <c r="M288" s="112" t="s">
        <v>8</v>
      </c>
      <c r="N288" s="62" t="s">
        <v>20</v>
      </c>
      <c r="O288" s="62" t="s">
        <v>54</v>
      </c>
      <c r="P288" t="str">
        <f>VLOOKUP($B288,'Change Summary_Detailed'!$A$4:$X$216,P$3,FALSE)</f>
        <v>Low performing</v>
      </c>
      <c r="Q288" t="str">
        <f>VLOOKUP($B288,'Change Summary_Detailed'!$A$4:$X$216,Q$3,FALSE)</f>
        <v>Deleted</v>
      </c>
      <c r="R288" s="355">
        <f>IF(VLOOKUP($B288,'Change Summary_Detailed'!$A$4:$X$216,R$3,FALSE)=0,"N/A",VLOOKUP($B288,'Change Summary_Detailed'!$A$4:$X$216,R$3,FALSE))</f>
        <v>42248</v>
      </c>
    </row>
    <row r="289" spans="1:18" x14ac:dyDescent="0.25">
      <c r="A289" t="s">
        <v>344</v>
      </c>
      <c r="B289" s="110">
        <v>218</v>
      </c>
      <c r="C289" s="64" t="s">
        <v>226</v>
      </c>
      <c r="D289" s="110" t="s">
        <v>8</v>
      </c>
      <c r="E289" s="112" t="s">
        <v>8</v>
      </c>
      <c r="F289" s="110" t="s">
        <v>27</v>
      </c>
      <c r="G289" s="111" t="s">
        <v>17</v>
      </c>
      <c r="H289" s="112" t="s">
        <v>17</v>
      </c>
      <c r="I289" s="110" t="s">
        <v>52</v>
      </c>
      <c r="J289" s="64" t="s">
        <v>52</v>
      </c>
      <c r="K289" s="110" t="s">
        <v>8</v>
      </c>
      <c r="L289" s="111" t="s">
        <v>8</v>
      </c>
      <c r="M289" s="112" t="s">
        <v>8</v>
      </c>
      <c r="N289" s="62" t="s">
        <v>20</v>
      </c>
      <c r="O289" s="62" t="s">
        <v>24</v>
      </c>
      <c r="P289">
        <f>VLOOKUP($B289,'Change Summary_Detailed'!$A$4:$X$216,P$3,FALSE)</f>
        <v>0</v>
      </c>
      <c r="Q289" t="str">
        <f>VLOOKUP($B289,'Change Summary_Detailed'!$A$4:$X$216,Q$3,FALSE)</f>
        <v>Unchanged</v>
      </c>
      <c r="R289" s="355" t="str">
        <f>IF(VLOOKUP($B289,'Change Summary_Detailed'!$A$4:$X$216,R$3,FALSE)=0,"N/A",VLOOKUP($B289,'Change Summary_Detailed'!$A$4:$X$216,R$3,FALSE))</f>
        <v>N/A</v>
      </c>
    </row>
    <row r="290" spans="1:18" x14ac:dyDescent="0.25">
      <c r="A290" t="s">
        <v>356</v>
      </c>
      <c r="B290" s="110">
        <v>218</v>
      </c>
      <c r="C290" s="64" t="s">
        <v>226</v>
      </c>
      <c r="D290" s="110" t="s">
        <v>8</v>
      </c>
      <c r="E290" s="112" t="s">
        <v>8</v>
      </c>
      <c r="F290" s="110" t="s">
        <v>27</v>
      </c>
      <c r="G290" s="111" t="s">
        <v>17</v>
      </c>
      <c r="H290" s="112" t="s">
        <v>17</v>
      </c>
      <c r="I290" s="110" t="s">
        <v>52</v>
      </c>
      <c r="J290" s="64" t="s">
        <v>52</v>
      </c>
      <c r="K290" s="110" t="s">
        <v>8</v>
      </c>
      <c r="L290" s="111" t="s">
        <v>8</v>
      </c>
      <c r="M290" s="112" t="s">
        <v>8</v>
      </c>
      <c r="N290" s="62" t="s">
        <v>20</v>
      </c>
      <c r="O290" s="62" t="s">
        <v>24</v>
      </c>
      <c r="P290">
        <f>VLOOKUP($B290,'Change Summary_Detailed'!$A$4:$X$216,P$3,FALSE)</f>
        <v>0</v>
      </c>
      <c r="Q290" t="str">
        <f>VLOOKUP($B290,'Change Summary_Detailed'!$A$4:$X$216,Q$3,FALSE)</f>
        <v>Unchanged</v>
      </c>
      <c r="R290" s="355" t="str">
        <f>IF(VLOOKUP($B290,'Change Summary_Detailed'!$A$4:$X$216,R$3,FALSE)=0,"N/A",VLOOKUP($B290,'Change Summary_Detailed'!$A$4:$X$216,R$3,FALSE))</f>
        <v>N/A</v>
      </c>
    </row>
    <row r="291" spans="1:18" x14ac:dyDescent="0.25">
      <c r="A291" t="s">
        <v>342</v>
      </c>
      <c r="B291" s="110">
        <v>218</v>
      </c>
      <c r="C291" s="64" t="s">
        <v>226</v>
      </c>
      <c r="D291" s="110" t="s">
        <v>8</v>
      </c>
      <c r="E291" s="112" t="s">
        <v>8</v>
      </c>
      <c r="F291" s="110" t="s">
        <v>27</v>
      </c>
      <c r="G291" s="111" t="s">
        <v>17</v>
      </c>
      <c r="H291" s="112" t="s">
        <v>17</v>
      </c>
      <c r="I291" s="110" t="s">
        <v>52</v>
      </c>
      <c r="J291" s="64" t="s">
        <v>52</v>
      </c>
      <c r="K291" s="110" t="s">
        <v>8</v>
      </c>
      <c r="L291" s="111" t="s">
        <v>8</v>
      </c>
      <c r="M291" s="112" t="s">
        <v>8</v>
      </c>
      <c r="N291" s="62" t="s">
        <v>20</v>
      </c>
      <c r="O291" s="62" t="s">
        <v>24</v>
      </c>
      <c r="P291">
        <f>VLOOKUP($B291,'Change Summary_Detailed'!$A$4:$X$216,P$3,FALSE)</f>
        <v>0</v>
      </c>
      <c r="Q291" t="str">
        <f>VLOOKUP($B291,'Change Summary_Detailed'!$A$4:$X$216,Q$3,FALSE)</f>
        <v>Unchanged</v>
      </c>
      <c r="R291" s="355" t="str">
        <f>IF(VLOOKUP($B291,'Change Summary_Detailed'!$A$4:$X$216,R$3,FALSE)=0,"N/A",VLOOKUP($B291,'Change Summary_Detailed'!$A$4:$X$216,R$3,FALSE))</f>
        <v>N/A</v>
      </c>
    </row>
    <row r="292" spans="1:18" x14ac:dyDescent="0.25">
      <c r="A292" t="s">
        <v>356</v>
      </c>
      <c r="B292" s="110">
        <v>219</v>
      </c>
      <c r="C292" s="175" t="s">
        <v>224</v>
      </c>
      <c r="D292" s="354" t="s">
        <v>1248</v>
      </c>
      <c r="E292" s="112"/>
      <c r="F292" s="110"/>
      <c r="G292" s="178"/>
      <c r="H292" s="112"/>
      <c r="I292" s="110"/>
      <c r="J292" s="175"/>
      <c r="K292" s="110"/>
      <c r="L292" s="178"/>
      <c r="M292" s="112"/>
      <c r="N292" s="62"/>
      <c r="O292" s="62"/>
      <c r="P292">
        <f>VLOOKUP($B292,'Change Summary_Detailed'!$A$4:$X$216,P$3,FALSE)</f>
        <v>0</v>
      </c>
      <c r="Q292" t="str">
        <f>VLOOKUP($B292,'Change Summary_Detailed'!$A$4:$X$216,Q$3,FALSE)</f>
        <v>Unchanged</v>
      </c>
      <c r="R292" s="355" t="str">
        <f>IF(VLOOKUP($B292,'Change Summary_Detailed'!$A$4:$X$216,R$3,FALSE)=0,"N/A",VLOOKUP($B292,'Change Summary_Detailed'!$A$4:$X$216,R$3,FALSE))</f>
        <v>N/A</v>
      </c>
    </row>
    <row r="293" spans="1:18" x14ac:dyDescent="0.25">
      <c r="A293" t="s">
        <v>363</v>
      </c>
      <c r="B293" s="110">
        <v>219</v>
      </c>
      <c r="C293" s="175" t="s">
        <v>224</v>
      </c>
      <c r="D293" s="354" t="s">
        <v>1248</v>
      </c>
      <c r="E293" s="112"/>
      <c r="F293" s="110"/>
      <c r="G293" s="178"/>
      <c r="H293" s="112"/>
      <c r="I293" s="110"/>
      <c r="J293" s="175"/>
      <c r="K293" s="110"/>
      <c r="L293" s="178"/>
      <c r="M293" s="112"/>
      <c r="N293" s="62"/>
      <c r="O293" s="62"/>
      <c r="P293">
        <f>VLOOKUP($B293,'Change Summary_Detailed'!$A$4:$X$216,P$3,FALSE)</f>
        <v>0</v>
      </c>
      <c r="Q293" t="str">
        <f>VLOOKUP($B293,'Change Summary_Detailed'!$A$4:$X$216,Q$3,FALSE)</f>
        <v>Unchanged</v>
      </c>
      <c r="R293" s="355" t="str">
        <f>IF(VLOOKUP($B293,'Change Summary_Detailed'!$A$4:$X$216,R$3,FALSE)=0,"N/A",VLOOKUP($B293,'Change Summary_Detailed'!$A$4:$X$216,R$3,FALSE))</f>
        <v>N/A</v>
      </c>
    </row>
    <row r="294" spans="1:18" x14ac:dyDescent="0.25">
      <c r="A294" t="s">
        <v>369</v>
      </c>
      <c r="B294" s="110">
        <v>219</v>
      </c>
      <c r="C294" s="175" t="s">
        <v>224</v>
      </c>
      <c r="D294" s="354" t="s">
        <v>1248</v>
      </c>
      <c r="E294" s="112"/>
      <c r="F294" s="110"/>
      <c r="G294" s="178"/>
      <c r="H294" s="112"/>
      <c r="I294" s="110"/>
      <c r="J294" s="175"/>
      <c r="K294" s="110"/>
      <c r="L294" s="178"/>
      <c r="M294" s="112"/>
      <c r="N294" s="62"/>
      <c r="O294" s="62"/>
      <c r="P294">
        <f>VLOOKUP($B294,'Change Summary_Detailed'!$A$4:$X$216,P$3,FALSE)</f>
        <v>0</v>
      </c>
      <c r="Q294" t="str">
        <f>VLOOKUP($B294,'Change Summary_Detailed'!$A$4:$X$216,Q$3,FALSE)</f>
        <v>Unchanged</v>
      </c>
      <c r="R294" s="355" t="str">
        <f>IF(VLOOKUP($B294,'Change Summary_Detailed'!$A$4:$X$216,R$3,FALSE)=0,"N/A",VLOOKUP($B294,'Change Summary_Detailed'!$A$4:$X$216,R$3,FALSE))</f>
        <v>N/A</v>
      </c>
    </row>
    <row r="295" spans="1:18" x14ac:dyDescent="0.25">
      <c r="A295" t="s">
        <v>342</v>
      </c>
      <c r="B295" s="110">
        <v>219</v>
      </c>
      <c r="C295" s="175" t="s">
        <v>224</v>
      </c>
      <c r="D295" s="354" t="s">
        <v>1248</v>
      </c>
      <c r="E295" s="112"/>
      <c r="F295" s="110"/>
      <c r="G295" s="178"/>
      <c r="H295" s="112"/>
      <c r="I295" s="110"/>
      <c r="J295" s="175"/>
      <c r="K295" s="110"/>
      <c r="L295" s="178"/>
      <c r="M295" s="112"/>
      <c r="N295" s="62"/>
      <c r="O295" s="62"/>
      <c r="P295">
        <f>VLOOKUP($B295,'Change Summary_Detailed'!$A$4:$X$216,P$3,FALSE)</f>
        <v>0</v>
      </c>
      <c r="Q295" t="str">
        <f>VLOOKUP($B295,'Change Summary_Detailed'!$A$4:$X$216,Q$3,FALSE)</f>
        <v>Unchanged</v>
      </c>
      <c r="R295" s="355" t="str">
        <f>IF(VLOOKUP($B295,'Change Summary_Detailed'!$A$4:$X$216,R$3,FALSE)=0,"N/A",VLOOKUP($B295,'Change Summary_Detailed'!$A$4:$X$216,R$3,FALSE))</f>
        <v>N/A</v>
      </c>
    </row>
    <row r="296" spans="1:18" x14ac:dyDescent="0.25">
      <c r="A296" t="s">
        <v>371</v>
      </c>
      <c r="B296" s="110">
        <v>219</v>
      </c>
      <c r="C296" s="175" t="s">
        <v>224</v>
      </c>
      <c r="D296" s="354" t="s">
        <v>1248</v>
      </c>
      <c r="E296" s="112"/>
      <c r="F296" s="110"/>
      <c r="G296" s="178"/>
      <c r="H296" s="112"/>
      <c r="I296" s="110"/>
      <c r="J296" s="175"/>
      <c r="K296" s="110"/>
      <c r="L296" s="178"/>
      <c r="M296" s="112"/>
      <c r="N296" s="62"/>
      <c r="O296" s="62"/>
      <c r="P296">
        <f>VLOOKUP($B296,'Change Summary_Detailed'!$A$4:$X$216,P$3,FALSE)</f>
        <v>0</v>
      </c>
      <c r="Q296" t="str">
        <f>VLOOKUP($B296,'Change Summary_Detailed'!$A$4:$X$216,Q$3,FALSE)</f>
        <v>Unchanged</v>
      </c>
      <c r="R296" s="355" t="str">
        <f>IF(VLOOKUP($B296,'Change Summary_Detailed'!$A$4:$X$216,R$3,FALSE)=0,"N/A",VLOOKUP($B296,'Change Summary_Detailed'!$A$4:$X$216,R$3,FALSE))</f>
        <v>N/A</v>
      </c>
    </row>
    <row r="297" spans="1:18" x14ac:dyDescent="0.25">
      <c r="A297" t="s">
        <v>344</v>
      </c>
      <c r="B297" s="110">
        <v>221</v>
      </c>
      <c r="C297" s="64" t="s">
        <v>227</v>
      </c>
      <c r="D297" s="110">
        <v>80</v>
      </c>
      <c r="E297" s="112" t="s">
        <v>135</v>
      </c>
      <c r="F297" s="110" t="s">
        <v>33</v>
      </c>
      <c r="G297" s="111" t="s">
        <v>33</v>
      </c>
      <c r="H297" s="112" t="s">
        <v>33</v>
      </c>
      <c r="I297" s="110" t="s">
        <v>17</v>
      </c>
      <c r="J297" s="64" t="s">
        <v>17</v>
      </c>
      <c r="K297" s="110" t="s">
        <v>18</v>
      </c>
      <c r="L297" s="111" t="s">
        <v>18</v>
      </c>
      <c r="M297" s="112" t="s">
        <v>18</v>
      </c>
      <c r="N297" s="62" t="s">
        <v>20</v>
      </c>
      <c r="O297" s="62" t="s">
        <v>78</v>
      </c>
      <c r="P297" t="str">
        <f>VLOOKUP($B297,'Change Summary_Detailed'!$A$4:$X$216,P$3,FALSE)</f>
        <v>Restructure</v>
      </c>
      <c r="Q297" t="str">
        <f>VLOOKUP($B297,'Change Summary_Detailed'!$A$4:$X$216,Q$3,FALSE)</f>
        <v>Revised</v>
      </c>
      <c r="R297" s="355">
        <f>IF(VLOOKUP($B297,'Change Summary_Detailed'!$A$4:$X$216,R$3,FALSE)=0,"N/A",VLOOKUP($B297,'Change Summary_Detailed'!$A$4:$X$216,R$3,FALSE))</f>
        <v>42036</v>
      </c>
    </row>
    <row r="298" spans="1:18" x14ac:dyDescent="0.25">
      <c r="A298" t="s">
        <v>369</v>
      </c>
      <c r="B298" s="110">
        <v>221</v>
      </c>
      <c r="C298" s="64" t="s">
        <v>227</v>
      </c>
      <c r="D298" s="110">
        <v>80</v>
      </c>
      <c r="E298" s="112" t="s">
        <v>135</v>
      </c>
      <c r="F298" s="110" t="s">
        <v>33</v>
      </c>
      <c r="G298" s="111" t="s">
        <v>33</v>
      </c>
      <c r="H298" s="112" t="s">
        <v>33</v>
      </c>
      <c r="I298" s="110" t="s">
        <v>17</v>
      </c>
      <c r="J298" s="64" t="s">
        <v>17</v>
      </c>
      <c r="K298" s="110" t="s">
        <v>18</v>
      </c>
      <c r="L298" s="111" t="s">
        <v>18</v>
      </c>
      <c r="M298" s="112" t="s">
        <v>18</v>
      </c>
      <c r="N298" s="62" t="s">
        <v>20</v>
      </c>
      <c r="O298" s="62" t="s">
        <v>78</v>
      </c>
      <c r="P298" t="str">
        <f>VLOOKUP($B298,'Change Summary_Detailed'!$A$4:$X$216,P$3,FALSE)</f>
        <v>Restructure</v>
      </c>
      <c r="Q298" t="str">
        <f>VLOOKUP($B298,'Change Summary_Detailed'!$A$4:$X$216,Q$3,FALSE)</f>
        <v>Revised</v>
      </c>
      <c r="R298" s="355">
        <f>IF(VLOOKUP($B298,'Change Summary_Detailed'!$A$4:$X$216,R$3,FALSE)=0,"N/A",VLOOKUP($B298,'Change Summary_Detailed'!$A$4:$X$216,R$3,FALSE))</f>
        <v>42036</v>
      </c>
    </row>
    <row r="299" spans="1:18" x14ac:dyDescent="0.25">
      <c r="A299" t="s">
        <v>357</v>
      </c>
      <c r="B299" s="110">
        <v>224</v>
      </c>
      <c r="C299" s="64" t="s">
        <v>228</v>
      </c>
      <c r="D299" s="110">
        <v>82</v>
      </c>
      <c r="E299" s="112" t="s">
        <v>160</v>
      </c>
      <c r="F299" s="110" t="s">
        <v>39</v>
      </c>
      <c r="G299" s="111" t="s">
        <v>39</v>
      </c>
      <c r="H299" s="112" t="s">
        <v>17</v>
      </c>
      <c r="I299" s="110" t="s">
        <v>17</v>
      </c>
      <c r="J299" s="64" t="s">
        <v>17</v>
      </c>
      <c r="K299" s="110" t="s">
        <v>18</v>
      </c>
      <c r="L299" s="111" t="s">
        <v>18</v>
      </c>
      <c r="M299" s="112" t="s">
        <v>18</v>
      </c>
      <c r="N299" s="62" t="s">
        <v>41</v>
      </c>
      <c r="O299" s="62" t="s">
        <v>54</v>
      </c>
      <c r="P299">
        <f>VLOOKUP($B299,'Change Summary_Detailed'!$A$4:$X$216,P$3,FALSE)</f>
        <v>0</v>
      </c>
      <c r="Q299" t="str">
        <f>VLOOKUP($B299,'Change Summary_Detailed'!$A$4:$X$216,Q$3,FALSE)</f>
        <v>Unchanged</v>
      </c>
      <c r="R299" s="355" t="str">
        <f>IF(VLOOKUP($B299,'Change Summary_Detailed'!$A$4:$X$216,R$3,FALSE)=0,"N/A",VLOOKUP($B299,'Change Summary_Detailed'!$A$4:$X$216,R$3,FALSE))</f>
        <v>N/A</v>
      </c>
    </row>
    <row r="300" spans="1:18" x14ac:dyDescent="0.25">
      <c r="A300" t="s">
        <v>377</v>
      </c>
      <c r="B300" s="110">
        <v>224</v>
      </c>
      <c r="C300" s="64" t="s">
        <v>228</v>
      </c>
      <c r="D300" s="110">
        <v>82</v>
      </c>
      <c r="E300" s="112" t="s">
        <v>160</v>
      </c>
      <c r="F300" s="110" t="s">
        <v>39</v>
      </c>
      <c r="G300" s="111" t="s">
        <v>39</v>
      </c>
      <c r="H300" s="112" t="s">
        <v>17</v>
      </c>
      <c r="I300" s="110" t="s">
        <v>17</v>
      </c>
      <c r="J300" s="64" t="s">
        <v>17</v>
      </c>
      <c r="K300" s="110" t="s">
        <v>18</v>
      </c>
      <c r="L300" s="111" t="s">
        <v>18</v>
      </c>
      <c r="M300" s="112" t="s">
        <v>18</v>
      </c>
      <c r="N300" s="62" t="s">
        <v>41</v>
      </c>
      <c r="O300" s="62" t="s">
        <v>54</v>
      </c>
      <c r="P300">
        <f>VLOOKUP($B300,'Change Summary_Detailed'!$A$4:$X$216,P$3,FALSE)</f>
        <v>0</v>
      </c>
      <c r="Q300" t="str">
        <f>VLOOKUP($B300,'Change Summary_Detailed'!$A$4:$X$216,Q$3,FALSE)</f>
        <v>Unchanged</v>
      </c>
      <c r="R300" s="355" t="str">
        <f>IF(VLOOKUP($B300,'Change Summary_Detailed'!$A$4:$X$216,R$3,FALSE)=0,"N/A",VLOOKUP($B300,'Change Summary_Detailed'!$A$4:$X$216,R$3,FALSE))</f>
        <v>N/A</v>
      </c>
    </row>
    <row r="301" spans="1:18" x14ac:dyDescent="0.25">
      <c r="A301" t="s">
        <v>348</v>
      </c>
      <c r="B301" s="110">
        <v>224</v>
      </c>
      <c r="C301" s="64" t="s">
        <v>228</v>
      </c>
      <c r="D301" s="110">
        <v>82</v>
      </c>
      <c r="E301" s="112" t="s">
        <v>160</v>
      </c>
      <c r="F301" s="110" t="s">
        <v>39</v>
      </c>
      <c r="G301" s="111" t="s">
        <v>39</v>
      </c>
      <c r="H301" s="112" t="s">
        <v>17</v>
      </c>
      <c r="I301" s="110" t="s">
        <v>17</v>
      </c>
      <c r="J301" s="64" t="s">
        <v>17</v>
      </c>
      <c r="K301" s="110" t="s">
        <v>18</v>
      </c>
      <c r="L301" s="111" t="s">
        <v>18</v>
      </c>
      <c r="M301" s="112" t="s">
        <v>18</v>
      </c>
      <c r="N301" s="62" t="s">
        <v>41</v>
      </c>
      <c r="O301" s="62" t="s">
        <v>54</v>
      </c>
      <c r="P301">
        <f>VLOOKUP($B301,'Change Summary_Detailed'!$A$4:$X$216,P$3,FALSE)</f>
        <v>0</v>
      </c>
      <c r="Q301" t="str">
        <f>VLOOKUP($B301,'Change Summary_Detailed'!$A$4:$X$216,Q$3,FALSE)</f>
        <v>Unchanged</v>
      </c>
      <c r="R301" s="355" t="str">
        <f>IF(VLOOKUP($B301,'Change Summary_Detailed'!$A$4:$X$216,R$3,FALSE)=0,"N/A",VLOOKUP($B301,'Change Summary_Detailed'!$A$4:$X$216,R$3,FALSE))</f>
        <v>N/A</v>
      </c>
    </row>
    <row r="302" spans="1:18" x14ac:dyDescent="0.25">
      <c r="A302" t="s">
        <v>369</v>
      </c>
      <c r="B302" s="110">
        <v>224</v>
      </c>
      <c r="C302" s="64" t="s">
        <v>228</v>
      </c>
      <c r="D302" s="110">
        <v>82</v>
      </c>
      <c r="E302" s="112" t="s">
        <v>160</v>
      </c>
      <c r="F302" s="110" t="s">
        <v>39</v>
      </c>
      <c r="G302" s="111" t="s">
        <v>39</v>
      </c>
      <c r="H302" s="112" t="s">
        <v>17</v>
      </c>
      <c r="I302" s="110" t="s">
        <v>17</v>
      </c>
      <c r="J302" s="64" t="s">
        <v>17</v>
      </c>
      <c r="K302" s="110" t="s">
        <v>18</v>
      </c>
      <c r="L302" s="111" t="s">
        <v>18</v>
      </c>
      <c r="M302" s="112" t="s">
        <v>18</v>
      </c>
      <c r="N302" s="62" t="s">
        <v>41</v>
      </c>
      <c r="O302" s="62" t="s">
        <v>54</v>
      </c>
      <c r="P302">
        <f>VLOOKUP($B302,'Change Summary_Detailed'!$A$4:$X$216,P$3,FALSE)</f>
        <v>0</v>
      </c>
      <c r="Q302" t="str">
        <f>VLOOKUP($B302,'Change Summary_Detailed'!$A$4:$X$216,Q$3,FALSE)</f>
        <v>Unchanged</v>
      </c>
      <c r="R302" s="355" t="str">
        <f>IF(VLOOKUP($B302,'Change Summary_Detailed'!$A$4:$X$216,R$3,FALSE)=0,"N/A",VLOOKUP($B302,'Change Summary_Detailed'!$A$4:$X$216,R$3,FALSE))</f>
        <v>N/A</v>
      </c>
    </row>
    <row r="303" spans="1:18" x14ac:dyDescent="0.25">
      <c r="A303" t="s">
        <v>352</v>
      </c>
      <c r="B303" s="110">
        <v>224</v>
      </c>
      <c r="C303" s="64" t="s">
        <v>228</v>
      </c>
      <c r="D303" s="110">
        <v>82</v>
      </c>
      <c r="E303" s="112" t="s">
        <v>160</v>
      </c>
      <c r="F303" s="110" t="s">
        <v>39</v>
      </c>
      <c r="G303" s="111" t="s">
        <v>39</v>
      </c>
      <c r="H303" s="112" t="s">
        <v>17</v>
      </c>
      <c r="I303" s="110" t="s">
        <v>17</v>
      </c>
      <c r="J303" s="64" t="s">
        <v>17</v>
      </c>
      <c r="K303" s="110" t="s">
        <v>18</v>
      </c>
      <c r="L303" s="111" t="s">
        <v>18</v>
      </c>
      <c r="M303" s="112" t="s">
        <v>18</v>
      </c>
      <c r="N303" s="62" t="s">
        <v>41</v>
      </c>
      <c r="O303" s="62" t="s">
        <v>54</v>
      </c>
      <c r="P303">
        <f>VLOOKUP($B303,'Change Summary_Detailed'!$A$4:$X$216,P$3,FALSE)</f>
        <v>0</v>
      </c>
      <c r="Q303" t="str">
        <f>VLOOKUP($B303,'Change Summary_Detailed'!$A$4:$X$216,Q$3,FALSE)</f>
        <v>Unchanged</v>
      </c>
      <c r="R303" s="355" t="str">
        <f>IF(VLOOKUP($B303,'Change Summary_Detailed'!$A$4:$X$216,R$3,FALSE)=0,"N/A",VLOOKUP($B303,'Change Summary_Detailed'!$A$4:$X$216,R$3,FALSE))</f>
        <v>N/A</v>
      </c>
    </row>
    <row r="304" spans="1:18" x14ac:dyDescent="0.25">
      <c r="A304" t="s">
        <v>344</v>
      </c>
      <c r="B304" s="110">
        <v>226</v>
      </c>
      <c r="C304" s="64" t="s">
        <v>229</v>
      </c>
      <c r="D304" s="110" t="s">
        <v>230</v>
      </c>
      <c r="E304" s="112" t="s">
        <v>231</v>
      </c>
      <c r="F304" s="110" t="s">
        <v>27</v>
      </c>
      <c r="G304" s="111" t="s">
        <v>27</v>
      </c>
      <c r="H304" s="112" t="s">
        <v>33</v>
      </c>
      <c r="I304" s="110" t="s">
        <v>17</v>
      </c>
      <c r="J304" s="64" t="s">
        <v>17</v>
      </c>
      <c r="K304" s="110" t="s">
        <v>232</v>
      </c>
      <c r="L304" s="111" t="s">
        <v>233</v>
      </c>
      <c r="M304" s="112" t="s">
        <v>232</v>
      </c>
      <c r="N304" s="62" t="s">
        <v>20</v>
      </c>
      <c r="O304" s="62" t="s">
        <v>21</v>
      </c>
      <c r="P304" t="str">
        <f>VLOOKUP($B304,'Change Summary_Detailed'!$A$4:$X$216,P$3,FALSE)</f>
        <v>Low performing</v>
      </c>
      <c r="Q304" t="str">
        <f>VLOOKUP($B304,'Change Summary_Detailed'!$A$4:$X$216,Q$3,FALSE)</f>
        <v>Revised</v>
      </c>
      <c r="R304" s="355">
        <f>IF(VLOOKUP($B304,'Change Summary_Detailed'!$A$4:$X$216,R$3,FALSE)=0,"N/A",VLOOKUP($B304,'Change Summary_Detailed'!$A$4:$X$216,R$3,FALSE))</f>
        <v>42248</v>
      </c>
    </row>
    <row r="305" spans="1:18" x14ac:dyDescent="0.25">
      <c r="A305" t="s">
        <v>357</v>
      </c>
      <c r="B305" s="110">
        <v>232</v>
      </c>
      <c r="C305" s="64" t="s">
        <v>234</v>
      </c>
      <c r="D305" s="110" t="s">
        <v>8</v>
      </c>
      <c r="E305" s="112" t="s">
        <v>8</v>
      </c>
      <c r="F305" s="110" t="s">
        <v>33</v>
      </c>
      <c r="G305" s="111" t="s">
        <v>17</v>
      </c>
      <c r="H305" s="112" t="s">
        <v>17</v>
      </c>
      <c r="I305" s="110" t="s">
        <v>52</v>
      </c>
      <c r="J305" s="64" t="s">
        <v>45</v>
      </c>
      <c r="K305" s="110" t="s">
        <v>8</v>
      </c>
      <c r="L305" s="111" t="s">
        <v>8</v>
      </c>
      <c r="M305" s="112" t="s">
        <v>8</v>
      </c>
      <c r="N305" s="62" t="s">
        <v>20</v>
      </c>
      <c r="O305" s="62" t="s">
        <v>78</v>
      </c>
      <c r="P305" t="str">
        <f>VLOOKUP($B305,'Change Summary_Detailed'!$A$4:$X$216,P$3,FALSE)</f>
        <v>Low performing</v>
      </c>
      <c r="Q305" t="str">
        <f>VLOOKUP($B305,'Change Summary_Detailed'!$A$4:$X$216,Q$3,FALSE)</f>
        <v>Revised</v>
      </c>
      <c r="R305" s="355">
        <f>IF(VLOOKUP($B305,'Change Summary_Detailed'!$A$4:$X$216,R$3,FALSE)=0,"N/A",VLOOKUP($B305,'Change Summary_Detailed'!$A$4:$X$216,R$3,FALSE))</f>
        <v>42248</v>
      </c>
    </row>
    <row r="306" spans="1:18" x14ac:dyDescent="0.25">
      <c r="A306" t="s">
        <v>369</v>
      </c>
      <c r="B306" s="110">
        <v>232</v>
      </c>
      <c r="C306" s="64" t="s">
        <v>234</v>
      </c>
      <c r="D306" s="110" t="s">
        <v>8</v>
      </c>
      <c r="E306" s="112" t="s">
        <v>8</v>
      </c>
      <c r="F306" s="110" t="s">
        <v>33</v>
      </c>
      <c r="G306" s="111" t="s">
        <v>17</v>
      </c>
      <c r="H306" s="112" t="s">
        <v>17</v>
      </c>
      <c r="I306" s="110" t="s">
        <v>52</v>
      </c>
      <c r="J306" s="64" t="s">
        <v>45</v>
      </c>
      <c r="K306" s="110" t="s">
        <v>8</v>
      </c>
      <c r="L306" s="111" t="s">
        <v>8</v>
      </c>
      <c r="M306" s="112" t="s">
        <v>8</v>
      </c>
      <c r="N306" s="62" t="s">
        <v>20</v>
      </c>
      <c r="O306" s="62" t="s">
        <v>78</v>
      </c>
      <c r="P306" t="str">
        <f>VLOOKUP($B306,'Change Summary_Detailed'!$A$4:$X$216,P$3,FALSE)</f>
        <v>Low performing</v>
      </c>
      <c r="Q306" t="str">
        <f>VLOOKUP($B306,'Change Summary_Detailed'!$A$4:$X$216,Q$3,FALSE)</f>
        <v>Revised</v>
      </c>
      <c r="R306" s="355">
        <f>IF(VLOOKUP($B306,'Change Summary_Detailed'!$A$4:$X$216,R$3,FALSE)=0,"N/A",VLOOKUP($B306,'Change Summary_Detailed'!$A$4:$X$216,R$3,FALSE))</f>
        <v>42248</v>
      </c>
    </row>
    <row r="307" spans="1:18" x14ac:dyDescent="0.25">
      <c r="A307" t="s">
        <v>377</v>
      </c>
      <c r="B307" s="110">
        <v>232</v>
      </c>
      <c r="C307" s="64" t="s">
        <v>234</v>
      </c>
      <c r="D307" s="110" t="s">
        <v>8</v>
      </c>
      <c r="E307" s="112" t="s">
        <v>8</v>
      </c>
      <c r="F307" s="110" t="s">
        <v>33</v>
      </c>
      <c r="G307" s="111" t="s">
        <v>17</v>
      </c>
      <c r="H307" s="112" t="s">
        <v>17</v>
      </c>
      <c r="I307" s="110" t="s">
        <v>52</v>
      </c>
      <c r="J307" s="64" t="s">
        <v>45</v>
      </c>
      <c r="K307" s="110" t="s">
        <v>8</v>
      </c>
      <c r="L307" s="111" t="s">
        <v>8</v>
      </c>
      <c r="M307" s="112" t="s">
        <v>8</v>
      </c>
      <c r="N307" s="62" t="s">
        <v>20</v>
      </c>
      <c r="O307" s="62" t="s">
        <v>78</v>
      </c>
      <c r="P307" t="str">
        <f>VLOOKUP($B307,'Change Summary_Detailed'!$A$4:$X$216,P$3,FALSE)</f>
        <v>Low performing</v>
      </c>
      <c r="Q307" t="str">
        <f>VLOOKUP($B307,'Change Summary_Detailed'!$A$4:$X$216,Q$3,FALSE)</f>
        <v>Revised</v>
      </c>
      <c r="R307" s="355">
        <f>IF(VLOOKUP($B307,'Change Summary_Detailed'!$A$4:$X$216,R$3,FALSE)=0,"N/A",VLOOKUP($B307,'Change Summary_Detailed'!$A$4:$X$216,R$3,FALSE))</f>
        <v>42248</v>
      </c>
    </row>
    <row r="308" spans="1:18" x14ac:dyDescent="0.25">
      <c r="A308" t="s">
        <v>352</v>
      </c>
      <c r="B308" s="110">
        <v>232</v>
      </c>
      <c r="C308" s="64" t="s">
        <v>234</v>
      </c>
      <c r="D308" s="110" t="s">
        <v>8</v>
      </c>
      <c r="E308" s="112" t="s">
        <v>8</v>
      </c>
      <c r="F308" s="110" t="s">
        <v>33</v>
      </c>
      <c r="G308" s="111" t="s">
        <v>17</v>
      </c>
      <c r="H308" s="112" t="s">
        <v>17</v>
      </c>
      <c r="I308" s="110" t="s">
        <v>52</v>
      </c>
      <c r="J308" s="64" t="s">
        <v>45</v>
      </c>
      <c r="K308" s="110" t="s">
        <v>8</v>
      </c>
      <c r="L308" s="111" t="s">
        <v>8</v>
      </c>
      <c r="M308" s="112" t="s">
        <v>8</v>
      </c>
      <c r="N308" s="62" t="s">
        <v>20</v>
      </c>
      <c r="O308" s="62" t="s">
        <v>78</v>
      </c>
      <c r="P308" t="str">
        <f>VLOOKUP($B308,'Change Summary_Detailed'!$A$4:$X$216,P$3,FALSE)</f>
        <v>Low performing</v>
      </c>
      <c r="Q308" t="str">
        <f>VLOOKUP($B308,'Change Summary_Detailed'!$A$4:$X$216,Q$3,FALSE)</f>
        <v>Revised</v>
      </c>
      <c r="R308" s="355">
        <f>IF(VLOOKUP($B308,'Change Summary_Detailed'!$A$4:$X$216,R$3,FALSE)=0,"N/A",VLOOKUP($B308,'Change Summary_Detailed'!$A$4:$X$216,R$3,FALSE))</f>
        <v>42248</v>
      </c>
    </row>
    <row r="309" spans="1:18" x14ac:dyDescent="0.25">
      <c r="A309" t="s">
        <v>344</v>
      </c>
      <c r="B309" s="110">
        <v>232</v>
      </c>
      <c r="C309" s="64" t="s">
        <v>234</v>
      </c>
      <c r="D309" s="110" t="s">
        <v>8</v>
      </c>
      <c r="E309" s="112" t="s">
        <v>8</v>
      </c>
      <c r="F309" s="110" t="s">
        <v>33</v>
      </c>
      <c r="G309" s="111" t="s">
        <v>17</v>
      </c>
      <c r="H309" s="112" t="s">
        <v>17</v>
      </c>
      <c r="I309" s="110" t="s">
        <v>52</v>
      </c>
      <c r="J309" s="64" t="s">
        <v>45</v>
      </c>
      <c r="K309" s="110" t="s">
        <v>8</v>
      </c>
      <c r="L309" s="111" t="s">
        <v>8</v>
      </c>
      <c r="M309" s="112" t="s">
        <v>8</v>
      </c>
      <c r="N309" s="62" t="s">
        <v>20</v>
      </c>
      <c r="O309" s="62" t="s">
        <v>78</v>
      </c>
      <c r="P309" t="str">
        <f>VLOOKUP($B309,'Change Summary_Detailed'!$A$4:$X$216,P$3,FALSE)</f>
        <v>Low performing</v>
      </c>
      <c r="Q309" t="str">
        <f>VLOOKUP($B309,'Change Summary_Detailed'!$A$4:$X$216,Q$3,FALSE)</f>
        <v>Revised</v>
      </c>
      <c r="R309" s="355">
        <f>IF(VLOOKUP($B309,'Change Summary_Detailed'!$A$4:$X$216,R$3,FALSE)=0,"N/A",VLOOKUP($B309,'Change Summary_Detailed'!$A$4:$X$216,R$3,FALSE))</f>
        <v>42248</v>
      </c>
    </row>
    <row r="310" spans="1:18" x14ac:dyDescent="0.25">
      <c r="A310" t="s">
        <v>357</v>
      </c>
      <c r="B310" s="110">
        <v>234</v>
      </c>
      <c r="C310" s="64" t="s">
        <v>235</v>
      </c>
      <c r="D310" s="110" t="s">
        <v>236</v>
      </c>
      <c r="E310" s="112" t="s">
        <v>237</v>
      </c>
      <c r="F310" s="110" t="s">
        <v>27</v>
      </c>
      <c r="G310" s="111" t="s">
        <v>33</v>
      </c>
      <c r="H310" s="112" t="s">
        <v>33</v>
      </c>
      <c r="I310" s="110" t="s">
        <v>17</v>
      </c>
      <c r="J310" s="64" t="s">
        <v>17</v>
      </c>
      <c r="K310" s="110" t="s">
        <v>233</v>
      </c>
      <c r="L310" s="111" t="s">
        <v>233</v>
      </c>
      <c r="M310" s="112" t="s">
        <v>233</v>
      </c>
      <c r="N310" s="62" t="s">
        <v>20</v>
      </c>
      <c r="O310" s="62" t="s">
        <v>24</v>
      </c>
      <c r="P310" t="str">
        <f>VLOOKUP($B310,'Change Summary_Detailed'!$A$4:$X$216,P$3,FALSE)</f>
        <v>Restructure</v>
      </c>
      <c r="Q310" t="str">
        <f>VLOOKUP($B310,'Change Summary_Detailed'!$A$4:$X$216,Q$3,FALSE)</f>
        <v>Revised</v>
      </c>
      <c r="R310" s="355">
        <f>IF(VLOOKUP($B310,'Change Summary_Detailed'!$A$4:$X$216,R$3,FALSE)=0,"N/A",VLOOKUP($B310,'Change Summary_Detailed'!$A$4:$X$216,R$3,FALSE))</f>
        <v>42036</v>
      </c>
    </row>
    <row r="311" spans="1:18" x14ac:dyDescent="0.25">
      <c r="A311" t="s">
        <v>359</v>
      </c>
      <c r="B311" s="110">
        <v>234</v>
      </c>
      <c r="C311" s="64" t="s">
        <v>235</v>
      </c>
      <c r="D311" s="110" t="s">
        <v>236</v>
      </c>
      <c r="E311" s="112" t="s">
        <v>237</v>
      </c>
      <c r="F311" s="110" t="s">
        <v>27</v>
      </c>
      <c r="G311" s="111" t="s">
        <v>33</v>
      </c>
      <c r="H311" s="112" t="s">
        <v>33</v>
      </c>
      <c r="I311" s="110" t="s">
        <v>17</v>
      </c>
      <c r="J311" s="64" t="s">
        <v>17</v>
      </c>
      <c r="K311" s="110" t="s">
        <v>233</v>
      </c>
      <c r="L311" s="111" t="s">
        <v>233</v>
      </c>
      <c r="M311" s="112" t="s">
        <v>233</v>
      </c>
      <c r="N311" s="62" t="s">
        <v>20</v>
      </c>
      <c r="O311" s="62" t="s">
        <v>24</v>
      </c>
      <c r="P311" t="str">
        <f>VLOOKUP($B311,'Change Summary_Detailed'!$A$4:$X$216,P$3,FALSE)</f>
        <v>Restructure</v>
      </c>
      <c r="Q311" t="str">
        <f>VLOOKUP($B311,'Change Summary_Detailed'!$A$4:$X$216,Q$3,FALSE)</f>
        <v>Revised</v>
      </c>
      <c r="R311" s="355">
        <f>IF(VLOOKUP($B311,'Change Summary_Detailed'!$A$4:$X$216,R$3,FALSE)=0,"N/A",VLOOKUP($B311,'Change Summary_Detailed'!$A$4:$X$216,R$3,FALSE))</f>
        <v>42036</v>
      </c>
    </row>
    <row r="312" spans="1:18" x14ac:dyDescent="0.25">
      <c r="A312" t="s">
        <v>358</v>
      </c>
      <c r="B312" s="110">
        <v>234</v>
      </c>
      <c r="C312" s="64" t="s">
        <v>235</v>
      </c>
      <c r="D312" s="110" t="s">
        <v>236</v>
      </c>
      <c r="E312" s="112" t="s">
        <v>237</v>
      </c>
      <c r="F312" s="110" t="s">
        <v>27</v>
      </c>
      <c r="G312" s="111" t="s">
        <v>33</v>
      </c>
      <c r="H312" s="112" t="s">
        <v>33</v>
      </c>
      <c r="I312" s="110" t="s">
        <v>17</v>
      </c>
      <c r="J312" s="64" t="s">
        <v>17</v>
      </c>
      <c r="K312" s="110" t="s">
        <v>233</v>
      </c>
      <c r="L312" s="111" t="s">
        <v>233</v>
      </c>
      <c r="M312" s="112" t="s">
        <v>233</v>
      </c>
      <c r="N312" s="62" t="s">
        <v>20</v>
      </c>
      <c r="O312" s="62" t="s">
        <v>24</v>
      </c>
      <c r="P312" t="str">
        <f>VLOOKUP($B312,'Change Summary_Detailed'!$A$4:$X$216,P$3,FALSE)</f>
        <v>Restructure</v>
      </c>
      <c r="Q312" t="str">
        <f>VLOOKUP($B312,'Change Summary_Detailed'!$A$4:$X$216,Q$3,FALSE)</f>
        <v>Revised</v>
      </c>
      <c r="R312" s="355">
        <f>IF(VLOOKUP($B312,'Change Summary_Detailed'!$A$4:$X$216,R$3,FALSE)=0,"N/A",VLOOKUP($B312,'Change Summary_Detailed'!$A$4:$X$216,R$3,FALSE))</f>
        <v>42036</v>
      </c>
    </row>
    <row r="313" spans="1:18" x14ac:dyDescent="0.25">
      <c r="A313" t="s">
        <v>344</v>
      </c>
      <c r="B313" s="110">
        <v>234</v>
      </c>
      <c r="C313" s="64" t="s">
        <v>235</v>
      </c>
      <c r="D313" s="110" t="s">
        <v>236</v>
      </c>
      <c r="E313" s="112" t="s">
        <v>237</v>
      </c>
      <c r="F313" s="110" t="s">
        <v>27</v>
      </c>
      <c r="G313" s="111" t="s">
        <v>33</v>
      </c>
      <c r="H313" s="112" t="s">
        <v>33</v>
      </c>
      <c r="I313" s="110" t="s">
        <v>17</v>
      </c>
      <c r="J313" s="64" t="s">
        <v>17</v>
      </c>
      <c r="K313" s="110" t="s">
        <v>233</v>
      </c>
      <c r="L313" s="111" t="s">
        <v>233</v>
      </c>
      <c r="M313" s="112" t="s">
        <v>233</v>
      </c>
      <c r="N313" s="62" t="s">
        <v>20</v>
      </c>
      <c r="O313" s="62" t="s">
        <v>24</v>
      </c>
      <c r="P313" t="str">
        <f>VLOOKUP($B313,'Change Summary_Detailed'!$A$4:$X$216,P$3,FALSE)</f>
        <v>Restructure</v>
      </c>
      <c r="Q313" t="str">
        <f>VLOOKUP($B313,'Change Summary_Detailed'!$A$4:$X$216,Q$3,FALSE)</f>
        <v>Revised</v>
      </c>
      <c r="R313" s="355">
        <f>IF(VLOOKUP($B313,'Change Summary_Detailed'!$A$4:$X$216,R$3,FALSE)=0,"N/A",VLOOKUP($B313,'Change Summary_Detailed'!$A$4:$X$216,R$3,FALSE))</f>
        <v>42036</v>
      </c>
    </row>
    <row r="314" spans="1:18" x14ac:dyDescent="0.25">
      <c r="A314" t="s">
        <v>377</v>
      </c>
      <c r="B314" s="110">
        <v>234</v>
      </c>
      <c r="C314" s="64" t="s">
        <v>235</v>
      </c>
      <c r="D314" s="110" t="s">
        <v>236</v>
      </c>
      <c r="E314" s="112" t="s">
        <v>237</v>
      </c>
      <c r="F314" s="110" t="s">
        <v>27</v>
      </c>
      <c r="G314" s="111" t="s">
        <v>33</v>
      </c>
      <c r="H314" s="112" t="s">
        <v>33</v>
      </c>
      <c r="I314" s="110" t="s">
        <v>17</v>
      </c>
      <c r="J314" s="64" t="s">
        <v>17</v>
      </c>
      <c r="K314" s="110" t="s">
        <v>233</v>
      </c>
      <c r="L314" s="111" t="s">
        <v>233</v>
      </c>
      <c r="M314" s="112" t="s">
        <v>233</v>
      </c>
      <c r="N314" s="62" t="s">
        <v>20</v>
      </c>
      <c r="O314" s="62" t="s">
        <v>24</v>
      </c>
      <c r="P314" t="str">
        <f>VLOOKUP($B314,'Change Summary_Detailed'!$A$4:$X$216,P$3,FALSE)</f>
        <v>Restructure</v>
      </c>
      <c r="Q314" t="str">
        <f>VLOOKUP($B314,'Change Summary_Detailed'!$A$4:$X$216,Q$3,FALSE)</f>
        <v>Revised</v>
      </c>
      <c r="R314" s="355">
        <f>IF(VLOOKUP($B314,'Change Summary_Detailed'!$A$4:$X$216,R$3,FALSE)=0,"N/A",VLOOKUP($B314,'Change Summary_Detailed'!$A$4:$X$216,R$3,FALSE))</f>
        <v>42036</v>
      </c>
    </row>
    <row r="315" spans="1:18" x14ac:dyDescent="0.25">
      <c r="A315" t="s">
        <v>344</v>
      </c>
      <c r="B315" s="110">
        <v>235</v>
      </c>
      <c r="C315" s="64" t="s">
        <v>238</v>
      </c>
      <c r="D315" s="110">
        <v>53</v>
      </c>
      <c r="E315" s="112" t="s">
        <v>15</v>
      </c>
      <c r="F315" s="110" t="s">
        <v>33</v>
      </c>
      <c r="G315" s="111" t="s">
        <v>33</v>
      </c>
      <c r="H315" s="112" t="s">
        <v>33</v>
      </c>
      <c r="I315" s="110" t="s">
        <v>17</v>
      </c>
      <c r="J315" s="64" t="s">
        <v>17</v>
      </c>
      <c r="K315" s="110" t="s">
        <v>18</v>
      </c>
      <c r="L315" s="111" t="s">
        <v>18</v>
      </c>
      <c r="M315" s="112" t="s">
        <v>18</v>
      </c>
      <c r="N315" s="62" t="s">
        <v>20</v>
      </c>
      <c r="O315" s="62" t="s">
        <v>54</v>
      </c>
      <c r="P315" t="str">
        <f>VLOOKUP($B315,'Change Summary_Detailed'!$A$4:$X$216,P$3,FALSE)</f>
        <v>Restructure</v>
      </c>
      <c r="Q315" t="str">
        <f>VLOOKUP($B315,'Change Summary_Detailed'!$A$4:$X$216,Q$3,FALSE)</f>
        <v>Revised</v>
      </c>
      <c r="R315" s="355">
        <f>IF(VLOOKUP($B315,'Change Summary_Detailed'!$A$4:$X$216,R$3,FALSE)=0,"N/A",VLOOKUP($B315,'Change Summary_Detailed'!$A$4:$X$216,R$3,FALSE))</f>
        <v>42036</v>
      </c>
    </row>
    <row r="316" spans="1:18" x14ac:dyDescent="0.25">
      <c r="A316" t="s">
        <v>359</v>
      </c>
      <c r="B316" s="110">
        <v>235</v>
      </c>
      <c r="C316" s="64" t="s">
        <v>238</v>
      </c>
      <c r="D316" s="110">
        <v>53</v>
      </c>
      <c r="E316" s="112" t="s">
        <v>15</v>
      </c>
      <c r="F316" s="110" t="s">
        <v>33</v>
      </c>
      <c r="G316" s="111" t="s">
        <v>33</v>
      </c>
      <c r="H316" s="112" t="s">
        <v>33</v>
      </c>
      <c r="I316" s="110" t="s">
        <v>17</v>
      </c>
      <c r="J316" s="64" t="s">
        <v>17</v>
      </c>
      <c r="K316" s="110" t="s">
        <v>18</v>
      </c>
      <c r="L316" s="111" t="s">
        <v>18</v>
      </c>
      <c r="M316" s="112" t="s">
        <v>18</v>
      </c>
      <c r="N316" s="62" t="s">
        <v>20</v>
      </c>
      <c r="O316" s="62" t="s">
        <v>54</v>
      </c>
      <c r="P316" t="str">
        <f>VLOOKUP($B316,'Change Summary_Detailed'!$A$4:$X$216,P$3,FALSE)</f>
        <v>Restructure</v>
      </c>
      <c r="Q316" t="str">
        <f>VLOOKUP($B316,'Change Summary_Detailed'!$A$4:$X$216,Q$3,FALSE)</f>
        <v>Revised</v>
      </c>
      <c r="R316" s="355">
        <f>IF(VLOOKUP($B316,'Change Summary_Detailed'!$A$4:$X$216,R$3,FALSE)=0,"N/A",VLOOKUP($B316,'Change Summary_Detailed'!$A$4:$X$216,R$3,FALSE))</f>
        <v>42036</v>
      </c>
    </row>
    <row r="317" spans="1:18" x14ac:dyDescent="0.25">
      <c r="A317" t="s">
        <v>377</v>
      </c>
      <c r="B317" s="110">
        <v>236</v>
      </c>
      <c r="C317" s="64" t="s">
        <v>239</v>
      </c>
      <c r="D317" s="110">
        <v>98</v>
      </c>
      <c r="E317" s="112" t="s">
        <v>160</v>
      </c>
      <c r="F317" s="110" t="s">
        <v>64</v>
      </c>
      <c r="G317" s="111" t="s">
        <v>64</v>
      </c>
      <c r="H317" s="112" t="s">
        <v>64</v>
      </c>
      <c r="I317" s="110" t="s">
        <v>17</v>
      </c>
      <c r="J317" s="64" t="s">
        <v>17</v>
      </c>
      <c r="K317" s="110" t="s">
        <v>133</v>
      </c>
      <c r="L317" s="111" t="s">
        <v>133</v>
      </c>
      <c r="M317" s="112" t="s">
        <v>133</v>
      </c>
      <c r="N317" s="62" t="s">
        <v>53</v>
      </c>
      <c r="O317" s="62" t="s">
        <v>54</v>
      </c>
      <c r="P317" t="str">
        <f>VLOOKUP($B317,'Change Summary_Detailed'!$A$4:$X$216,P$3,FALSE)</f>
        <v>Restructure</v>
      </c>
      <c r="Q317" t="str">
        <f>VLOOKUP($B317,'Change Summary_Detailed'!$A$4:$X$216,Q$3,FALSE)</f>
        <v>Revised</v>
      </c>
      <c r="R317" s="355" t="str">
        <f>IF(VLOOKUP($B317,'Change Summary_Detailed'!$A$4:$X$216,R$3,FALSE)=0,"N/A",VLOOKUP($B317,'Change Summary_Detailed'!$A$4:$X$216,R$3,FALSE))</f>
        <v>Sept. 2014/ Feb. 2015</v>
      </c>
    </row>
    <row r="318" spans="1:18" x14ac:dyDescent="0.25">
      <c r="A318" t="s">
        <v>357</v>
      </c>
      <c r="B318" s="110">
        <v>236</v>
      </c>
      <c r="C318" s="64" t="s">
        <v>239</v>
      </c>
      <c r="D318" s="110">
        <v>98</v>
      </c>
      <c r="E318" s="112" t="s">
        <v>160</v>
      </c>
      <c r="F318" s="110" t="s">
        <v>64</v>
      </c>
      <c r="G318" s="111" t="s">
        <v>64</v>
      </c>
      <c r="H318" s="112" t="s">
        <v>64</v>
      </c>
      <c r="I318" s="110" t="s">
        <v>17</v>
      </c>
      <c r="J318" s="64" t="s">
        <v>17</v>
      </c>
      <c r="K318" s="110" t="s">
        <v>133</v>
      </c>
      <c r="L318" s="111" t="s">
        <v>133</v>
      </c>
      <c r="M318" s="112" t="s">
        <v>133</v>
      </c>
      <c r="N318" s="62" t="s">
        <v>53</v>
      </c>
      <c r="O318" s="62" t="s">
        <v>54</v>
      </c>
      <c r="P318" t="str">
        <f>VLOOKUP($B318,'Change Summary_Detailed'!$A$4:$X$216,P$3,FALSE)</f>
        <v>Restructure</v>
      </c>
      <c r="Q318" t="str">
        <f>VLOOKUP($B318,'Change Summary_Detailed'!$A$4:$X$216,Q$3,FALSE)</f>
        <v>Revised</v>
      </c>
      <c r="R318" s="355" t="str">
        <f>IF(VLOOKUP($B318,'Change Summary_Detailed'!$A$4:$X$216,R$3,FALSE)=0,"N/A",VLOOKUP($B318,'Change Summary_Detailed'!$A$4:$X$216,R$3,FALSE))</f>
        <v>Sept. 2014/ Feb. 2015</v>
      </c>
    </row>
    <row r="319" spans="1:18" x14ac:dyDescent="0.25">
      <c r="A319" t="s">
        <v>346</v>
      </c>
      <c r="B319" s="110">
        <v>236</v>
      </c>
      <c r="C319" s="64" t="s">
        <v>239</v>
      </c>
      <c r="D319" s="110">
        <v>98</v>
      </c>
      <c r="E319" s="112" t="s">
        <v>160</v>
      </c>
      <c r="F319" s="110" t="s">
        <v>64</v>
      </c>
      <c r="G319" s="111" t="s">
        <v>64</v>
      </c>
      <c r="H319" s="112" t="s">
        <v>64</v>
      </c>
      <c r="I319" s="110" t="s">
        <v>17</v>
      </c>
      <c r="J319" s="64" t="s">
        <v>17</v>
      </c>
      <c r="K319" s="110" t="s">
        <v>133</v>
      </c>
      <c r="L319" s="111" t="s">
        <v>133</v>
      </c>
      <c r="M319" s="112" t="s">
        <v>133</v>
      </c>
      <c r="N319" s="62" t="s">
        <v>53</v>
      </c>
      <c r="O319" s="62" t="s">
        <v>54</v>
      </c>
      <c r="P319" t="str">
        <f>VLOOKUP($B319,'Change Summary_Detailed'!$A$4:$X$216,P$3,FALSE)</f>
        <v>Restructure</v>
      </c>
      <c r="Q319" t="str">
        <f>VLOOKUP($B319,'Change Summary_Detailed'!$A$4:$X$216,Q$3,FALSE)</f>
        <v>Revised</v>
      </c>
      <c r="R319" s="355" t="str">
        <f>IF(VLOOKUP($B319,'Change Summary_Detailed'!$A$4:$X$216,R$3,FALSE)=0,"N/A",VLOOKUP($B319,'Change Summary_Detailed'!$A$4:$X$216,R$3,FALSE))</f>
        <v>Sept. 2014/ Feb. 2015</v>
      </c>
    </row>
    <row r="320" spans="1:18" x14ac:dyDescent="0.25">
      <c r="A320" t="s">
        <v>378</v>
      </c>
      <c r="B320" s="110">
        <v>236</v>
      </c>
      <c r="C320" s="64" t="s">
        <v>239</v>
      </c>
      <c r="D320" s="110">
        <v>98</v>
      </c>
      <c r="E320" s="112" t="s">
        <v>160</v>
      </c>
      <c r="F320" s="110" t="s">
        <v>64</v>
      </c>
      <c r="G320" s="111" t="s">
        <v>64</v>
      </c>
      <c r="H320" s="112" t="s">
        <v>64</v>
      </c>
      <c r="I320" s="110" t="s">
        <v>17</v>
      </c>
      <c r="J320" s="64" t="s">
        <v>17</v>
      </c>
      <c r="K320" s="110" t="s">
        <v>133</v>
      </c>
      <c r="L320" s="111" t="s">
        <v>133</v>
      </c>
      <c r="M320" s="112" t="s">
        <v>133</v>
      </c>
      <c r="N320" s="62" t="s">
        <v>53</v>
      </c>
      <c r="O320" s="62" t="s">
        <v>54</v>
      </c>
      <c r="P320" t="str">
        <f>VLOOKUP($B320,'Change Summary_Detailed'!$A$4:$X$216,P$3,FALSE)</f>
        <v>Restructure</v>
      </c>
      <c r="Q320" t="str">
        <f>VLOOKUP($B320,'Change Summary_Detailed'!$A$4:$X$216,Q$3,FALSE)</f>
        <v>Revised</v>
      </c>
      <c r="R320" s="355" t="str">
        <f>IF(VLOOKUP($B320,'Change Summary_Detailed'!$A$4:$X$216,R$3,FALSE)=0,"N/A",VLOOKUP($B320,'Change Summary_Detailed'!$A$4:$X$216,R$3,FALSE))</f>
        <v>Sept. 2014/ Feb. 2015</v>
      </c>
    </row>
    <row r="321" spans="1:18" x14ac:dyDescent="0.25">
      <c r="A321" t="s">
        <v>359</v>
      </c>
      <c r="B321" s="110">
        <v>236</v>
      </c>
      <c r="C321" s="64" t="s">
        <v>239</v>
      </c>
      <c r="D321" s="110">
        <v>98</v>
      </c>
      <c r="E321" s="112" t="s">
        <v>160</v>
      </c>
      <c r="F321" s="110" t="s">
        <v>64</v>
      </c>
      <c r="G321" s="111" t="s">
        <v>64</v>
      </c>
      <c r="H321" s="112" t="s">
        <v>64</v>
      </c>
      <c r="I321" s="110" t="s">
        <v>17</v>
      </c>
      <c r="J321" s="64" t="s">
        <v>17</v>
      </c>
      <c r="K321" s="110" t="s">
        <v>133</v>
      </c>
      <c r="L321" s="111" t="s">
        <v>133</v>
      </c>
      <c r="M321" s="112" t="s">
        <v>133</v>
      </c>
      <c r="N321" s="62" t="s">
        <v>53</v>
      </c>
      <c r="O321" s="62" t="s">
        <v>54</v>
      </c>
      <c r="P321" t="str">
        <f>VLOOKUP($B321,'Change Summary_Detailed'!$A$4:$X$216,P$3,FALSE)</f>
        <v>Restructure</v>
      </c>
      <c r="Q321" t="str">
        <f>VLOOKUP($B321,'Change Summary_Detailed'!$A$4:$X$216,Q$3,FALSE)</f>
        <v>Revised</v>
      </c>
      <c r="R321" s="355" t="str">
        <f>IF(VLOOKUP($B321,'Change Summary_Detailed'!$A$4:$X$216,R$3,FALSE)=0,"N/A",VLOOKUP($B321,'Change Summary_Detailed'!$A$4:$X$216,R$3,FALSE))</f>
        <v>Sept. 2014/ Feb. 2015</v>
      </c>
    </row>
    <row r="322" spans="1:18" x14ac:dyDescent="0.25">
      <c r="A322" t="s">
        <v>359</v>
      </c>
      <c r="B322" s="110">
        <v>237</v>
      </c>
      <c r="C322" s="64" t="s">
        <v>240</v>
      </c>
      <c r="D322" s="110" t="s">
        <v>8</v>
      </c>
      <c r="E322" s="112" t="s">
        <v>8</v>
      </c>
      <c r="F322" s="110" t="s">
        <v>27</v>
      </c>
      <c r="G322" s="111" t="s">
        <v>17</v>
      </c>
      <c r="H322" s="112" t="s">
        <v>17</v>
      </c>
      <c r="I322" s="110" t="s">
        <v>52</v>
      </c>
      <c r="J322" s="64" t="s">
        <v>45</v>
      </c>
      <c r="K322" s="110" t="s">
        <v>8</v>
      </c>
      <c r="L322" s="111" t="s">
        <v>8</v>
      </c>
      <c r="M322" s="112" t="s">
        <v>8</v>
      </c>
      <c r="N322" s="62" t="s">
        <v>20</v>
      </c>
      <c r="O322" s="62" t="s">
        <v>34</v>
      </c>
      <c r="P322" t="str">
        <f>VLOOKUP($B322,'Change Summary_Detailed'!$A$4:$X$216,P$3,FALSE)</f>
        <v>Restructure</v>
      </c>
      <c r="Q322" t="str">
        <f>VLOOKUP($B322,'Change Summary_Detailed'!$A$4:$X$216,Q$3,FALSE)</f>
        <v>Deleted</v>
      </c>
      <c r="R322" s="355">
        <f>IF(VLOOKUP($B322,'Change Summary_Detailed'!$A$4:$X$216,R$3,FALSE)=0,"N/A",VLOOKUP($B322,'Change Summary_Detailed'!$A$4:$X$216,R$3,FALSE))</f>
        <v>42036</v>
      </c>
    </row>
    <row r="323" spans="1:18" x14ac:dyDescent="0.25">
      <c r="A323" t="s">
        <v>377</v>
      </c>
      <c r="B323" s="110">
        <v>237</v>
      </c>
      <c r="C323" s="64" t="s">
        <v>240</v>
      </c>
      <c r="D323" s="110" t="s">
        <v>8</v>
      </c>
      <c r="E323" s="112" t="s">
        <v>8</v>
      </c>
      <c r="F323" s="110" t="s">
        <v>27</v>
      </c>
      <c r="G323" s="111" t="s">
        <v>17</v>
      </c>
      <c r="H323" s="112" t="s">
        <v>17</v>
      </c>
      <c r="I323" s="110" t="s">
        <v>52</v>
      </c>
      <c r="J323" s="64" t="s">
        <v>45</v>
      </c>
      <c r="K323" s="110" t="s">
        <v>8</v>
      </c>
      <c r="L323" s="111" t="s">
        <v>8</v>
      </c>
      <c r="M323" s="112" t="s">
        <v>8</v>
      </c>
      <c r="N323" s="62" t="s">
        <v>20</v>
      </c>
      <c r="O323" s="62" t="s">
        <v>34</v>
      </c>
      <c r="P323" t="str">
        <f>VLOOKUP($B323,'Change Summary_Detailed'!$A$4:$X$216,P$3,FALSE)</f>
        <v>Restructure</v>
      </c>
      <c r="Q323" t="str">
        <f>VLOOKUP($B323,'Change Summary_Detailed'!$A$4:$X$216,Q$3,FALSE)</f>
        <v>Deleted</v>
      </c>
      <c r="R323" s="355">
        <f>IF(VLOOKUP($B323,'Change Summary_Detailed'!$A$4:$X$216,R$3,FALSE)=0,"N/A",VLOOKUP($B323,'Change Summary_Detailed'!$A$4:$X$216,R$3,FALSE))</f>
        <v>42036</v>
      </c>
    </row>
    <row r="324" spans="1:18" x14ac:dyDescent="0.25">
      <c r="A324" t="s">
        <v>344</v>
      </c>
      <c r="B324" s="110">
        <v>237</v>
      </c>
      <c r="C324" s="64" t="s">
        <v>240</v>
      </c>
      <c r="D324" s="110" t="s">
        <v>8</v>
      </c>
      <c r="E324" s="112" t="s">
        <v>8</v>
      </c>
      <c r="F324" s="110" t="s">
        <v>27</v>
      </c>
      <c r="G324" s="111" t="s">
        <v>17</v>
      </c>
      <c r="H324" s="112" t="s">
        <v>17</v>
      </c>
      <c r="I324" s="110" t="s">
        <v>52</v>
      </c>
      <c r="J324" s="64" t="s">
        <v>45</v>
      </c>
      <c r="K324" s="110" t="s">
        <v>8</v>
      </c>
      <c r="L324" s="111" t="s">
        <v>8</v>
      </c>
      <c r="M324" s="112" t="s">
        <v>8</v>
      </c>
      <c r="N324" s="62" t="s">
        <v>20</v>
      </c>
      <c r="O324" s="62" t="s">
        <v>34</v>
      </c>
      <c r="P324" t="str">
        <f>VLOOKUP($B324,'Change Summary_Detailed'!$A$4:$X$216,P$3,FALSE)</f>
        <v>Restructure</v>
      </c>
      <c r="Q324" t="str">
        <f>VLOOKUP($B324,'Change Summary_Detailed'!$A$4:$X$216,Q$3,FALSE)</f>
        <v>Deleted</v>
      </c>
      <c r="R324" s="355">
        <f>IF(VLOOKUP($B324,'Change Summary_Detailed'!$A$4:$X$216,R$3,FALSE)=0,"N/A",VLOOKUP($B324,'Change Summary_Detailed'!$A$4:$X$216,R$3,FALSE))</f>
        <v>42036</v>
      </c>
    </row>
    <row r="325" spans="1:18" x14ac:dyDescent="0.25">
      <c r="A325" t="s">
        <v>378</v>
      </c>
      <c r="B325" s="110">
        <v>237</v>
      </c>
      <c r="C325" s="64" t="s">
        <v>240</v>
      </c>
      <c r="D325" s="110" t="s">
        <v>8</v>
      </c>
      <c r="E325" s="112" t="s">
        <v>8</v>
      </c>
      <c r="F325" s="110" t="s">
        <v>27</v>
      </c>
      <c r="G325" s="111" t="s">
        <v>17</v>
      </c>
      <c r="H325" s="112" t="s">
        <v>17</v>
      </c>
      <c r="I325" s="110" t="s">
        <v>52</v>
      </c>
      <c r="J325" s="64" t="s">
        <v>45</v>
      </c>
      <c r="K325" s="110" t="s">
        <v>8</v>
      </c>
      <c r="L325" s="111" t="s">
        <v>8</v>
      </c>
      <c r="M325" s="112" t="s">
        <v>8</v>
      </c>
      <c r="N325" s="62" t="s">
        <v>20</v>
      </c>
      <c r="O325" s="62" t="s">
        <v>34</v>
      </c>
      <c r="P325" t="str">
        <f>VLOOKUP($B325,'Change Summary_Detailed'!$A$4:$X$216,P$3,FALSE)</f>
        <v>Restructure</v>
      </c>
      <c r="Q325" t="str">
        <f>VLOOKUP($B325,'Change Summary_Detailed'!$A$4:$X$216,Q$3,FALSE)</f>
        <v>Deleted</v>
      </c>
      <c r="R325" s="355">
        <f>IF(VLOOKUP($B325,'Change Summary_Detailed'!$A$4:$X$216,R$3,FALSE)=0,"N/A",VLOOKUP($B325,'Change Summary_Detailed'!$A$4:$X$216,R$3,FALSE))</f>
        <v>42036</v>
      </c>
    </row>
    <row r="326" spans="1:18" x14ac:dyDescent="0.25">
      <c r="A326" t="s">
        <v>346</v>
      </c>
      <c r="B326" s="110">
        <v>237</v>
      </c>
      <c r="C326" s="64" t="s">
        <v>240</v>
      </c>
      <c r="D326" s="110" t="s">
        <v>8</v>
      </c>
      <c r="E326" s="112" t="s">
        <v>8</v>
      </c>
      <c r="F326" s="110" t="s">
        <v>27</v>
      </c>
      <c r="G326" s="111" t="s">
        <v>17</v>
      </c>
      <c r="H326" s="112" t="s">
        <v>17</v>
      </c>
      <c r="I326" s="110" t="s">
        <v>52</v>
      </c>
      <c r="J326" s="64" t="s">
        <v>45</v>
      </c>
      <c r="K326" s="110" t="s">
        <v>8</v>
      </c>
      <c r="L326" s="111" t="s">
        <v>8</v>
      </c>
      <c r="M326" s="112" t="s">
        <v>8</v>
      </c>
      <c r="N326" s="62" t="s">
        <v>20</v>
      </c>
      <c r="O326" s="62" t="s">
        <v>34</v>
      </c>
      <c r="P326" t="str">
        <f>VLOOKUP($B326,'Change Summary_Detailed'!$A$4:$X$216,P$3,FALSE)</f>
        <v>Restructure</v>
      </c>
      <c r="Q326" t="str">
        <f>VLOOKUP($B326,'Change Summary_Detailed'!$A$4:$X$216,Q$3,FALSE)</f>
        <v>Deleted</v>
      </c>
      <c r="R326" s="355">
        <f>IF(VLOOKUP($B326,'Change Summary_Detailed'!$A$4:$X$216,R$3,FALSE)=0,"N/A",VLOOKUP($B326,'Change Summary_Detailed'!$A$4:$X$216,R$3,FALSE))</f>
        <v>42036</v>
      </c>
    </row>
    <row r="327" spans="1:18" x14ac:dyDescent="0.25">
      <c r="A327" t="s">
        <v>357</v>
      </c>
      <c r="B327" s="110">
        <v>237</v>
      </c>
      <c r="C327" s="64" t="s">
        <v>240</v>
      </c>
      <c r="D327" s="110" t="s">
        <v>8</v>
      </c>
      <c r="E327" s="112" t="s">
        <v>8</v>
      </c>
      <c r="F327" s="110" t="s">
        <v>27</v>
      </c>
      <c r="G327" s="111" t="s">
        <v>17</v>
      </c>
      <c r="H327" s="112" t="s">
        <v>17</v>
      </c>
      <c r="I327" s="110" t="s">
        <v>52</v>
      </c>
      <c r="J327" s="64" t="s">
        <v>45</v>
      </c>
      <c r="K327" s="110" t="s">
        <v>8</v>
      </c>
      <c r="L327" s="111" t="s">
        <v>8</v>
      </c>
      <c r="M327" s="112" t="s">
        <v>8</v>
      </c>
      <c r="N327" s="62" t="s">
        <v>20</v>
      </c>
      <c r="O327" s="62" t="s">
        <v>34</v>
      </c>
      <c r="P327" t="str">
        <f>VLOOKUP($B327,'Change Summary_Detailed'!$A$4:$X$216,P$3,FALSE)</f>
        <v>Restructure</v>
      </c>
      <c r="Q327" t="str">
        <f>VLOOKUP($B327,'Change Summary_Detailed'!$A$4:$X$216,Q$3,FALSE)</f>
        <v>Deleted</v>
      </c>
      <c r="R327" s="355">
        <f>IF(VLOOKUP($B327,'Change Summary_Detailed'!$A$4:$X$216,R$3,FALSE)=0,"N/A",VLOOKUP($B327,'Change Summary_Detailed'!$A$4:$X$216,R$3,FALSE))</f>
        <v>42036</v>
      </c>
    </row>
    <row r="328" spans="1:18" x14ac:dyDescent="0.25">
      <c r="A328" t="s">
        <v>359</v>
      </c>
      <c r="B328" s="110">
        <v>238</v>
      </c>
      <c r="C328" s="64" t="s">
        <v>241</v>
      </c>
      <c r="D328" s="110">
        <v>109</v>
      </c>
      <c r="E328" s="112" t="s">
        <v>135</v>
      </c>
      <c r="F328" s="110" t="s">
        <v>33</v>
      </c>
      <c r="G328" s="111" t="s">
        <v>33</v>
      </c>
      <c r="H328" s="112" t="s">
        <v>64</v>
      </c>
      <c r="I328" s="110" t="s">
        <v>17</v>
      </c>
      <c r="J328" s="64" t="s">
        <v>17</v>
      </c>
      <c r="K328" s="110" t="s">
        <v>18</v>
      </c>
      <c r="L328" s="111" t="s">
        <v>18</v>
      </c>
      <c r="M328" s="112" t="s">
        <v>133</v>
      </c>
      <c r="N328" s="62" t="s">
        <v>53</v>
      </c>
      <c r="O328" s="62" t="s">
        <v>54</v>
      </c>
      <c r="P328" t="str">
        <f>VLOOKUP($B328,'Change Summary_Detailed'!$A$4:$X$216,P$3,FALSE)</f>
        <v>Restructure</v>
      </c>
      <c r="Q328" t="str">
        <f>VLOOKUP($B328,'Change Summary_Detailed'!$A$4:$X$216,Q$3,FALSE)</f>
        <v>Deleted</v>
      </c>
      <c r="R328" s="355" t="str">
        <f>IF(VLOOKUP($B328,'Change Summary_Detailed'!$A$4:$X$216,R$3,FALSE)=0,"N/A",VLOOKUP($B328,'Change Summary_Detailed'!$A$4:$X$216,R$3,FALSE))</f>
        <v>Sept. 2014/ Feb. 2015</v>
      </c>
    </row>
    <row r="329" spans="1:18" x14ac:dyDescent="0.25">
      <c r="A329" t="s">
        <v>377</v>
      </c>
      <c r="B329" s="110">
        <v>238</v>
      </c>
      <c r="C329" s="64" t="s">
        <v>241</v>
      </c>
      <c r="D329" s="110">
        <v>109</v>
      </c>
      <c r="E329" s="112" t="s">
        <v>135</v>
      </c>
      <c r="F329" s="110" t="s">
        <v>33</v>
      </c>
      <c r="G329" s="111" t="s">
        <v>33</v>
      </c>
      <c r="H329" s="112" t="s">
        <v>64</v>
      </c>
      <c r="I329" s="110" t="s">
        <v>17</v>
      </c>
      <c r="J329" s="64" t="s">
        <v>17</v>
      </c>
      <c r="K329" s="110" t="s">
        <v>18</v>
      </c>
      <c r="L329" s="111" t="s">
        <v>18</v>
      </c>
      <c r="M329" s="112" t="s">
        <v>133</v>
      </c>
      <c r="N329" s="62" t="s">
        <v>53</v>
      </c>
      <c r="O329" s="62" t="s">
        <v>54</v>
      </c>
      <c r="P329" t="str">
        <f>VLOOKUP($B329,'Change Summary_Detailed'!$A$4:$X$216,P$3,FALSE)</f>
        <v>Restructure</v>
      </c>
      <c r="Q329" t="str">
        <f>VLOOKUP($B329,'Change Summary_Detailed'!$A$4:$X$216,Q$3,FALSE)</f>
        <v>Deleted</v>
      </c>
      <c r="R329" s="355" t="str">
        <f>IF(VLOOKUP($B329,'Change Summary_Detailed'!$A$4:$X$216,R$3,FALSE)=0,"N/A",VLOOKUP($B329,'Change Summary_Detailed'!$A$4:$X$216,R$3,FALSE))</f>
        <v>Sept. 2014/ Feb. 2015</v>
      </c>
    </row>
    <row r="330" spans="1:18" x14ac:dyDescent="0.25">
      <c r="A330" t="s">
        <v>346</v>
      </c>
      <c r="B330" s="110">
        <v>238</v>
      </c>
      <c r="C330" s="64" t="s">
        <v>241</v>
      </c>
      <c r="D330" s="110">
        <v>109</v>
      </c>
      <c r="E330" s="112" t="s">
        <v>135</v>
      </c>
      <c r="F330" s="110" t="s">
        <v>33</v>
      </c>
      <c r="G330" s="111" t="s">
        <v>33</v>
      </c>
      <c r="H330" s="112" t="s">
        <v>64</v>
      </c>
      <c r="I330" s="110" t="s">
        <v>17</v>
      </c>
      <c r="J330" s="64" t="s">
        <v>17</v>
      </c>
      <c r="K330" s="110" t="s">
        <v>18</v>
      </c>
      <c r="L330" s="111" t="s">
        <v>18</v>
      </c>
      <c r="M330" s="112" t="s">
        <v>133</v>
      </c>
      <c r="N330" s="62" t="s">
        <v>53</v>
      </c>
      <c r="O330" s="62" t="s">
        <v>54</v>
      </c>
      <c r="P330" t="str">
        <f>VLOOKUP($B330,'Change Summary_Detailed'!$A$4:$X$216,P$3,FALSE)</f>
        <v>Restructure</v>
      </c>
      <c r="Q330" t="str">
        <f>VLOOKUP($B330,'Change Summary_Detailed'!$A$4:$X$216,Q$3,FALSE)</f>
        <v>Deleted</v>
      </c>
      <c r="R330" s="355" t="str">
        <f>IF(VLOOKUP($B330,'Change Summary_Detailed'!$A$4:$X$216,R$3,FALSE)=0,"N/A",VLOOKUP($B330,'Change Summary_Detailed'!$A$4:$X$216,R$3,FALSE))</f>
        <v>Sept. 2014/ Feb. 2015</v>
      </c>
    </row>
    <row r="331" spans="1:18" x14ac:dyDescent="0.25">
      <c r="A331" t="s">
        <v>357</v>
      </c>
      <c r="B331" s="110">
        <v>238</v>
      </c>
      <c r="C331" s="64" t="s">
        <v>241</v>
      </c>
      <c r="D331" s="110">
        <v>109</v>
      </c>
      <c r="E331" s="112" t="s">
        <v>135</v>
      </c>
      <c r="F331" s="110" t="s">
        <v>33</v>
      </c>
      <c r="G331" s="111" t="s">
        <v>33</v>
      </c>
      <c r="H331" s="112" t="s">
        <v>64</v>
      </c>
      <c r="I331" s="110" t="s">
        <v>17</v>
      </c>
      <c r="J331" s="64" t="s">
        <v>17</v>
      </c>
      <c r="K331" s="110" t="s">
        <v>18</v>
      </c>
      <c r="L331" s="111" t="s">
        <v>18</v>
      </c>
      <c r="M331" s="112" t="s">
        <v>133</v>
      </c>
      <c r="N331" s="62" t="s">
        <v>53</v>
      </c>
      <c r="O331" s="62" t="s">
        <v>54</v>
      </c>
      <c r="P331" t="str">
        <f>VLOOKUP($B331,'Change Summary_Detailed'!$A$4:$X$216,P$3,FALSE)</f>
        <v>Restructure</v>
      </c>
      <c r="Q331" t="str">
        <f>VLOOKUP($B331,'Change Summary_Detailed'!$A$4:$X$216,Q$3,FALSE)</f>
        <v>Deleted</v>
      </c>
      <c r="R331" s="355" t="str">
        <f>IF(VLOOKUP($B331,'Change Summary_Detailed'!$A$4:$X$216,R$3,FALSE)=0,"N/A",VLOOKUP($B331,'Change Summary_Detailed'!$A$4:$X$216,R$3,FALSE))</f>
        <v>Sept. 2014/ Feb. 2015</v>
      </c>
    </row>
    <row r="332" spans="1:18" x14ac:dyDescent="0.25">
      <c r="A332" t="s">
        <v>369</v>
      </c>
      <c r="B332" s="110">
        <v>238</v>
      </c>
      <c r="C332" s="64" t="s">
        <v>241</v>
      </c>
      <c r="D332" s="110">
        <v>109</v>
      </c>
      <c r="E332" s="112" t="s">
        <v>135</v>
      </c>
      <c r="F332" s="110" t="s">
        <v>33</v>
      </c>
      <c r="G332" s="111" t="s">
        <v>33</v>
      </c>
      <c r="H332" s="112" t="s">
        <v>64</v>
      </c>
      <c r="I332" s="110" t="s">
        <v>17</v>
      </c>
      <c r="J332" s="64" t="s">
        <v>17</v>
      </c>
      <c r="K332" s="110" t="s">
        <v>18</v>
      </c>
      <c r="L332" s="111" t="s">
        <v>18</v>
      </c>
      <c r="M332" s="112" t="s">
        <v>133</v>
      </c>
      <c r="N332" s="62" t="s">
        <v>53</v>
      </c>
      <c r="O332" s="62" t="s">
        <v>54</v>
      </c>
      <c r="P332" t="str">
        <f>VLOOKUP($B332,'Change Summary_Detailed'!$A$4:$X$216,P$3,FALSE)</f>
        <v>Restructure</v>
      </c>
      <c r="Q332" t="str">
        <f>VLOOKUP($B332,'Change Summary_Detailed'!$A$4:$X$216,Q$3,FALSE)</f>
        <v>Deleted</v>
      </c>
      <c r="R332" s="355" t="str">
        <f>IF(VLOOKUP($B332,'Change Summary_Detailed'!$A$4:$X$216,R$3,FALSE)=0,"N/A",VLOOKUP($B332,'Change Summary_Detailed'!$A$4:$X$216,R$3,FALSE))</f>
        <v>Sept. 2014/ Feb. 2015</v>
      </c>
    </row>
    <row r="333" spans="1:18" x14ac:dyDescent="0.25">
      <c r="A333" t="s">
        <v>344</v>
      </c>
      <c r="B333" s="110">
        <v>240</v>
      </c>
      <c r="C333" s="64" t="s">
        <v>242</v>
      </c>
      <c r="D333" s="110">
        <v>16</v>
      </c>
      <c r="E333" s="112" t="s">
        <v>81</v>
      </c>
      <c r="F333" s="110" t="s">
        <v>27</v>
      </c>
      <c r="G333" s="111" t="s">
        <v>27</v>
      </c>
      <c r="H333" s="112" t="s">
        <v>27</v>
      </c>
      <c r="I333" s="110" t="s">
        <v>17</v>
      </c>
      <c r="J333" s="64" t="s">
        <v>17</v>
      </c>
      <c r="K333" s="110" t="s">
        <v>19</v>
      </c>
      <c r="L333" s="111" t="s">
        <v>18</v>
      </c>
      <c r="M333" s="112" t="s">
        <v>18</v>
      </c>
      <c r="N333" s="62" t="s">
        <v>20</v>
      </c>
      <c r="O333" s="62" t="s">
        <v>129</v>
      </c>
      <c r="P333" t="str">
        <f>VLOOKUP($B333,'Change Summary_Detailed'!$A$4:$X$216,P$3,FALSE)</f>
        <v>Low performing</v>
      </c>
      <c r="Q333" t="str">
        <f>VLOOKUP($B333,'Change Summary_Detailed'!$A$4:$X$216,Q$3,FALSE)</f>
        <v>Revised</v>
      </c>
      <c r="R333" s="355">
        <f>IF(VLOOKUP($B333,'Change Summary_Detailed'!$A$4:$X$216,R$3,FALSE)=0,"N/A",VLOOKUP($B333,'Change Summary_Detailed'!$A$4:$X$216,R$3,FALSE))</f>
        <v>42248</v>
      </c>
    </row>
    <row r="334" spans="1:18" x14ac:dyDescent="0.25">
      <c r="A334" t="s">
        <v>366</v>
      </c>
      <c r="B334" s="110">
        <v>240</v>
      </c>
      <c r="C334" s="64" t="s">
        <v>242</v>
      </c>
      <c r="D334" s="110">
        <v>16</v>
      </c>
      <c r="E334" s="112" t="s">
        <v>81</v>
      </c>
      <c r="F334" s="110" t="s">
        <v>27</v>
      </c>
      <c r="G334" s="111" t="s">
        <v>27</v>
      </c>
      <c r="H334" s="112" t="s">
        <v>27</v>
      </c>
      <c r="I334" s="110" t="s">
        <v>17</v>
      </c>
      <c r="J334" s="64" t="s">
        <v>17</v>
      </c>
      <c r="K334" s="110" t="s">
        <v>19</v>
      </c>
      <c r="L334" s="111" t="s">
        <v>18</v>
      </c>
      <c r="M334" s="112" t="s">
        <v>18</v>
      </c>
      <c r="N334" s="62" t="s">
        <v>20</v>
      </c>
      <c r="O334" s="62" t="s">
        <v>129</v>
      </c>
      <c r="P334" t="str">
        <f>VLOOKUP($B334,'Change Summary_Detailed'!$A$4:$X$216,P$3,FALSE)</f>
        <v>Low performing</v>
      </c>
      <c r="Q334" t="str">
        <f>VLOOKUP($B334,'Change Summary_Detailed'!$A$4:$X$216,Q$3,FALSE)</f>
        <v>Revised</v>
      </c>
      <c r="R334" s="355">
        <f>IF(VLOOKUP($B334,'Change Summary_Detailed'!$A$4:$X$216,R$3,FALSE)=0,"N/A",VLOOKUP($B334,'Change Summary_Detailed'!$A$4:$X$216,R$3,FALSE))</f>
        <v>42248</v>
      </c>
    </row>
    <row r="335" spans="1:18" x14ac:dyDescent="0.25">
      <c r="A335" t="s">
        <v>370</v>
      </c>
      <c r="B335" s="110">
        <v>240</v>
      </c>
      <c r="C335" s="64" t="s">
        <v>242</v>
      </c>
      <c r="D335" s="110">
        <v>16</v>
      </c>
      <c r="E335" s="112" t="s">
        <v>81</v>
      </c>
      <c r="F335" s="110" t="s">
        <v>27</v>
      </c>
      <c r="G335" s="111" t="s">
        <v>27</v>
      </c>
      <c r="H335" s="112" t="s">
        <v>27</v>
      </c>
      <c r="I335" s="110" t="s">
        <v>17</v>
      </c>
      <c r="J335" s="64" t="s">
        <v>17</v>
      </c>
      <c r="K335" s="110" t="s">
        <v>19</v>
      </c>
      <c r="L335" s="111" t="s">
        <v>18</v>
      </c>
      <c r="M335" s="112" t="s">
        <v>18</v>
      </c>
      <c r="N335" s="62" t="s">
        <v>20</v>
      </c>
      <c r="O335" s="62" t="s">
        <v>129</v>
      </c>
      <c r="P335" t="str">
        <f>VLOOKUP($B335,'Change Summary_Detailed'!$A$4:$X$216,P$3,FALSE)</f>
        <v>Low performing</v>
      </c>
      <c r="Q335" t="str">
        <f>VLOOKUP($B335,'Change Summary_Detailed'!$A$4:$X$216,Q$3,FALSE)</f>
        <v>Revised</v>
      </c>
      <c r="R335" s="355">
        <f>IF(VLOOKUP($B335,'Change Summary_Detailed'!$A$4:$X$216,R$3,FALSE)=0,"N/A",VLOOKUP($B335,'Change Summary_Detailed'!$A$4:$X$216,R$3,FALSE))</f>
        <v>42248</v>
      </c>
    </row>
    <row r="336" spans="1:18" x14ac:dyDescent="0.25">
      <c r="A336" t="s">
        <v>344</v>
      </c>
      <c r="B336" s="110">
        <v>241</v>
      </c>
      <c r="C336" s="64" t="s">
        <v>243</v>
      </c>
      <c r="D336" s="110">
        <v>27</v>
      </c>
      <c r="E336" s="112" t="s">
        <v>81</v>
      </c>
      <c r="F336" s="110" t="s">
        <v>33</v>
      </c>
      <c r="G336" s="111" t="s">
        <v>33</v>
      </c>
      <c r="H336" s="112" t="s">
        <v>64</v>
      </c>
      <c r="I336" s="110" t="s">
        <v>17</v>
      </c>
      <c r="J336" s="64" t="s">
        <v>17</v>
      </c>
      <c r="K336" s="110" t="s">
        <v>19</v>
      </c>
      <c r="L336" s="111" t="s">
        <v>18</v>
      </c>
      <c r="M336" s="112" t="s">
        <v>19</v>
      </c>
      <c r="N336" s="62" t="s">
        <v>20</v>
      </c>
      <c r="O336" s="62" t="s">
        <v>67</v>
      </c>
      <c r="P336" t="str">
        <f>VLOOKUP($B336,'Change Summary_Detailed'!$A$4:$X$216,P$3,FALSE)</f>
        <v>Low performing</v>
      </c>
      <c r="Q336" t="str">
        <f>VLOOKUP($B336,'Change Summary_Detailed'!$A$4:$X$216,Q$3,FALSE)</f>
        <v>Revised</v>
      </c>
      <c r="R336" s="355">
        <f>IF(VLOOKUP($B336,'Change Summary_Detailed'!$A$4:$X$216,R$3,FALSE)=0,"N/A",VLOOKUP($B336,'Change Summary_Detailed'!$A$4:$X$216,R$3,FALSE))</f>
        <v>42248</v>
      </c>
    </row>
    <row r="337" spans="1:18" x14ac:dyDescent="0.25">
      <c r="A337" t="s">
        <v>357</v>
      </c>
      <c r="B337" s="110">
        <v>241</v>
      </c>
      <c r="C337" s="64" t="s">
        <v>243</v>
      </c>
      <c r="D337" s="110">
        <v>27</v>
      </c>
      <c r="E337" s="112" t="s">
        <v>81</v>
      </c>
      <c r="F337" s="110" t="s">
        <v>33</v>
      </c>
      <c r="G337" s="111" t="s">
        <v>33</v>
      </c>
      <c r="H337" s="112" t="s">
        <v>64</v>
      </c>
      <c r="I337" s="110" t="s">
        <v>17</v>
      </c>
      <c r="J337" s="64" t="s">
        <v>17</v>
      </c>
      <c r="K337" s="110" t="s">
        <v>19</v>
      </c>
      <c r="L337" s="111" t="s">
        <v>18</v>
      </c>
      <c r="M337" s="112" t="s">
        <v>19</v>
      </c>
      <c r="N337" s="62" t="s">
        <v>20</v>
      </c>
      <c r="O337" s="62" t="s">
        <v>67</v>
      </c>
      <c r="P337" t="str">
        <f>VLOOKUP($B337,'Change Summary_Detailed'!$A$4:$X$216,P$3,FALSE)</f>
        <v>Low performing</v>
      </c>
      <c r="Q337" t="str">
        <f>VLOOKUP($B337,'Change Summary_Detailed'!$A$4:$X$216,Q$3,FALSE)</f>
        <v>Revised</v>
      </c>
      <c r="R337" s="355">
        <f>IF(VLOOKUP($B337,'Change Summary_Detailed'!$A$4:$X$216,R$3,FALSE)=0,"N/A",VLOOKUP($B337,'Change Summary_Detailed'!$A$4:$X$216,R$3,FALSE))</f>
        <v>42248</v>
      </c>
    </row>
    <row r="338" spans="1:18" x14ac:dyDescent="0.25">
      <c r="A338" t="s">
        <v>342</v>
      </c>
      <c r="B338" s="110">
        <v>242</v>
      </c>
      <c r="C338" s="64" t="s">
        <v>244</v>
      </c>
      <c r="D338" s="110" t="s">
        <v>8</v>
      </c>
      <c r="E338" s="112" t="s">
        <v>8</v>
      </c>
      <c r="F338" s="110" t="s">
        <v>27</v>
      </c>
      <c r="G338" s="111" t="s">
        <v>17</v>
      </c>
      <c r="H338" s="112" t="s">
        <v>17</v>
      </c>
      <c r="I338" s="110" t="s">
        <v>52</v>
      </c>
      <c r="J338" s="64" t="s">
        <v>52</v>
      </c>
      <c r="K338" s="110" t="s">
        <v>8</v>
      </c>
      <c r="L338" s="111" t="s">
        <v>8</v>
      </c>
      <c r="M338" s="112" t="s">
        <v>8</v>
      </c>
      <c r="N338" s="62" t="s">
        <v>20</v>
      </c>
      <c r="O338" s="62" t="s">
        <v>34</v>
      </c>
      <c r="P338" t="str">
        <f>VLOOKUP($B338,'Change Summary_Detailed'!$A$4:$X$216,P$3,FALSE)</f>
        <v>Restructure</v>
      </c>
      <c r="Q338" t="str">
        <f>VLOOKUP($B338,'Change Summary_Detailed'!$A$4:$X$216,Q$3,FALSE)</f>
        <v>Deleted</v>
      </c>
      <c r="R338" s="355">
        <f>IF(VLOOKUP($B338,'Change Summary_Detailed'!$A$4:$X$216,R$3,FALSE)=0,"N/A",VLOOKUP($B338,'Change Summary_Detailed'!$A$4:$X$216,R$3,FALSE))</f>
        <v>42156</v>
      </c>
    </row>
    <row r="339" spans="1:18" x14ac:dyDescent="0.25">
      <c r="A339" t="s">
        <v>341</v>
      </c>
      <c r="B339" s="110">
        <v>242</v>
      </c>
      <c r="C339" s="64" t="s">
        <v>244</v>
      </c>
      <c r="D339" s="110" t="s">
        <v>8</v>
      </c>
      <c r="E339" s="112" t="s">
        <v>8</v>
      </c>
      <c r="F339" s="110" t="s">
        <v>27</v>
      </c>
      <c r="G339" s="111" t="s">
        <v>17</v>
      </c>
      <c r="H339" s="112" t="s">
        <v>17</v>
      </c>
      <c r="I339" s="110" t="s">
        <v>52</v>
      </c>
      <c r="J339" s="64" t="s">
        <v>52</v>
      </c>
      <c r="K339" s="110" t="s">
        <v>8</v>
      </c>
      <c r="L339" s="111" t="s">
        <v>8</v>
      </c>
      <c r="M339" s="112" t="s">
        <v>8</v>
      </c>
      <c r="N339" s="62" t="s">
        <v>20</v>
      </c>
      <c r="O339" s="62" t="s">
        <v>34</v>
      </c>
      <c r="P339" t="str">
        <f>VLOOKUP($B339,'Change Summary_Detailed'!$A$4:$X$216,P$3,FALSE)</f>
        <v>Restructure</v>
      </c>
      <c r="Q339" t="str">
        <f>VLOOKUP($B339,'Change Summary_Detailed'!$A$4:$X$216,Q$3,FALSE)</f>
        <v>Deleted</v>
      </c>
      <c r="R339" s="355">
        <f>IF(VLOOKUP($B339,'Change Summary_Detailed'!$A$4:$X$216,R$3,FALSE)=0,"N/A",VLOOKUP($B339,'Change Summary_Detailed'!$A$4:$X$216,R$3,FALSE))</f>
        <v>42156</v>
      </c>
    </row>
    <row r="340" spans="1:18" x14ac:dyDescent="0.25">
      <c r="A340" t="s">
        <v>369</v>
      </c>
      <c r="B340" s="110">
        <v>242</v>
      </c>
      <c r="C340" s="64" t="s">
        <v>244</v>
      </c>
      <c r="D340" s="110" t="s">
        <v>8</v>
      </c>
      <c r="E340" s="112" t="s">
        <v>8</v>
      </c>
      <c r="F340" s="110" t="s">
        <v>27</v>
      </c>
      <c r="G340" s="111" t="s">
        <v>17</v>
      </c>
      <c r="H340" s="112" t="s">
        <v>17</v>
      </c>
      <c r="I340" s="110" t="s">
        <v>52</v>
      </c>
      <c r="J340" s="64" t="s">
        <v>52</v>
      </c>
      <c r="K340" s="110" t="s">
        <v>8</v>
      </c>
      <c r="L340" s="111" t="s">
        <v>8</v>
      </c>
      <c r="M340" s="112" t="s">
        <v>8</v>
      </c>
      <c r="N340" s="62" t="s">
        <v>20</v>
      </c>
      <c r="O340" s="62" t="s">
        <v>34</v>
      </c>
      <c r="P340" t="str">
        <f>VLOOKUP($B340,'Change Summary_Detailed'!$A$4:$X$216,P$3,FALSE)</f>
        <v>Restructure</v>
      </c>
      <c r="Q340" t="str">
        <f>VLOOKUP($B340,'Change Summary_Detailed'!$A$4:$X$216,Q$3,FALSE)</f>
        <v>Deleted</v>
      </c>
      <c r="R340" s="355">
        <f>IF(VLOOKUP($B340,'Change Summary_Detailed'!$A$4:$X$216,R$3,FALSE)=0,"N/A",VLOOKUP($B340,'Change Summary_Detailed'!$A$4:$X$216,R$3,FALSE))</f>
        <v>42156</v>
      </c>
    </row>
    <row r="341" spans="1:18" x14ac:dyDescent="0.25">
      <c r="A341" t="s">
        <v>349</v>
      </c>
      <c r="B341" s="110">
        <v>242</v>
      </c>
      <c r="C341" s="64" t="s">
        <v>244</v>
      </c>
      <c r="D341" s="110" t="s">
        <v>8</v>
      </c>
      <c r="E341" s="112" t="s">
        <v>8</v>
      </c>
      <c r="F341" s="110" t="s">
        <v>27</v>
      </c>
      <c r="G341" s="111" t="s">
        <v>17</v>
      </c>
      <c r="H341" s="112" t="s">
        <v>17</v>
      </c>
      <c r="I341" s="110" t="s">
        <v>52</v>
      </c>
      <c r="J341" s="64" t="s">
        <v>52</v>
      </c>
      <c r="K341" s="110" t="s">
        <v>8</v>
      </c>
      <c r="L341" s="111" t="s">
        <v>8</v>
      </c>
      <c r="M341" s="112" t="s">
        <v>8</v>
      </c>
      <c r="N341" s="62" t="s">
        <v>20</v>
      </c>
      <c r="O341" s="62" t="s">
        <v>34</v>
      </c>
      <c r="P341" t="str">
        <f>VLOOKUP($B341,'Change Summary_Detailed'!$A$4:$X$216,P$3,FALSE)</f>
        <v>Restructure</v>
      </c>
      <c r="Q341" t="str">
        <f>VLOOKUP($B341,'Change Summary_Detailed'!$A$4:$X$216,Q$3,FALSE)</f>
        <v>Deleted</v>
      </c>
      <c r="R341" s="355">
        <f>IF(VLOOKUP($B341,'Change Summary_Detailed'!$A$4:$X$216,R$3,FALSE)=0,"N/A",VLOOKUP($B341,'Change Summary_Detailed'!$A$4:$X$216,R$3,FALSE))</f>
        <v>42156</v>
      </c>
    </row>
    <row r="342" spans="1:18" x14ac:dyDescent="0.25">
      <c r="A342" t="s">
        <v>362</v>
      </c>
      <c r="B342" s="110">
        <v>242</v>
      </c>
      <c r="C342" s="64" t="s">
        <v>244</v>
      </c>
      <c r="D342" s="110" t="s">
        <v>8</v>
      </c>
      <c r="E342" s="112" t="s">
        <v>8</v>
      </c>
      <c r="F342" s="110" t="s">
        <v>27</v>
      </c>
      <c r="G342" s="111" t="s">
        <v>17</v>
      </c>
      <c r="H342" s="112" t="s">
        <v>17</v>
      </c>
      <c r="I342" s="110" t="s">
        <v>52</v>
      </c>
      <c r="J342" s="64" t="s">
        <v>52</v>
      </c>
      <c r="K342" s="110" t="s">
        <v>8</v>
      </c>
      <c r="L342" s="111" t="s">
        <v>8</v>
      </c>
      <c r="M342" s="112" t="s">
        <v>8</v>
      </c>
      <c r="N342" s="62" t="s">
        <v>20</v>
      </c>
      <c r="O342" s="62" t="s">
        <v>34</v>
      </c>
      <c r="P342" t="str">
        <f>VLOOKUP($B342,'Change Summary_Detailed'!$A$4:$X$216,P$3,FALSE)</f>
        <v>Restructure</v>
      </c>
      <c r="Q342" t="str">
        <f>VLOOKUP($B342,'Change Summary_Detailed'!$A$4:$X$216,Q$3,FALSE)</f>
        <v>Deleted</v>
      </c>
      <c r="R342" s="355">
        <f>IF(VLOOKUP($B342,'Change Summary_Detailed'!$A$4:$X$216,R$3,FALSE)=0,"N/A",VLOOKUP($B342,'Change Summary_Detailed'!$A$4:$X$216,R$3,FALSE))</f>
        <v>42156</v>
      </c>
    </row>
    <row r="343" spans="1:18" x14ac:dyDescent="0.25">
      <c r="A343" t="s">
        <v>379</v>
      </c>
      <c r="B343" s="110">
        <v>242</v>
      </c>
      <c r="C343" s="64" t="s">
        <v>244</v>
      </c>
      <c r="D343" s="110" t="s">
        <v>8</v>
      </c>
      <c r="E343" s="112" t="s">
        <v>8</v>
      </c>
      <c r="F343" s="110" t="s">
        <v>27</v>
      </c>
      <c r="G343" s="111" t="s">
        <v>17</v>
      </c>
      <c r="H343" s="112" t="s">
        <v>17</v>
      </c>
      <c r="I343" s="110" t="s">
        <v>52</v>
      </c>
      <c r="J343" s="64" t="s">
        <v>52</v>
      </c>
      <c r="K343" s="110" t="s">
        <v>8</v>
      </c>
      <c r="L343" s="111" t="s">
        <v>8</v>
      </c>
      <c r="M343" s="112" t="s">
        <v>8</v>
      </c>
      <c r="N343" s="62" t="s">
        <v>20</v>
      </c>
      <c r="O343" s="62" t="s">
        <v>34</v>
      </c>
      <c r="P343" t="str">
        <f>VLOOKUP($B343,'Change Summary_Detailed'!$A$4:$X$216,P$3,FALSE)</f>
        <v>Restructure</v>
      </c>
      <c r="Q343" t="str">
        <f>VLOOKUP($B343,'Change Summary_Detailed'!$A$4:$X$216,Q$3,FALSE)</f>
        <v>Deleted</v>
      </c>
      <c r="R343" s="355">
        <f>IF(VLOOKUP($B343,'Change Summary_Detailed'!$A$4:$X$216,R$3,FALSE)=0,"N/A",VLOOKUP($B343,'Change Summary_Detailed'!$A$4:$X$216,R$3,FALSE))</f>
        <v>42156</v>
      </c>
    </row>
    <row r="344" spans="1:18" x14ac:dyDescent="0.25">
      <c r="A344" t="s">
        <v>344</v>
      </c>
      <c r="B344" s="110">
        <v>242</v>
      </c>
      <c r="C344" s="64" t="s">
        <v>244</v>
      </c>
      <c r="D344" s="110" t="s">
        <v>8</v>
      </c>
      <c r="E344" s="112" t="s">
        <v>8</v>
      </c>
      <c r="F344" s="110" t="s">
        <v>27</v>
      </c>
      <c r="G344" s="111" t="s">
        <v>17</v>
      </c>
      <c r="H344" s="112" t="s">
        <v>17</v>
      </c>
      <c r="I344" s="110" t="s">
        <v>52</v>
      </c>
      <c r="J344" s="64" t="s">
        <v>52</v>
      </c>
      <c r="K344" s="110" t="s">
        <v>8</v>
      </c>
      <c r="L344" s="111" t="s">
        <v>8</v>
      </c>
      <c r="M344" s="112" t="s">
        <v>8</v>
      </c>
      <c r="N344" s="62" t="s">
        <v>20</v>
      </c>
      <c r="O344" s="62" t="s">
        <v>34</v>
      </c>
      <c r="P344" t="str">
        <f>VLOOKUP($B344,'Change Summary_Detailed'!$A$4:$X$216,P$3,FALSE)</f>
        <v>Restructure</v>
      </c>
      <c r="Q344" t="str">
        <f>VLOOKUP($B344,'Change Summary_Detailed'!$A$4:$X$216,Q$3,FALSE)</f>
        <v>Deleted</v>
      </c>
      <c r="R344" s="355">
        <f>IF(VLOOKUP($B344,'Change Summary_Detailed'!$A$4:$X$216,R$3,FALSE)=0,"N/A",VLOOKUP($B344,'Change Summary_Detailed'!$A$4:$X$216,R$3,FALSE))</f>
        <v>42156</v>
      </c>
    </row>
    <row r="345" spans="1:18" x14ac:dyDescent="0.25">
      <c r="A345" t="s">
        <v>344</v>
      </c>
      <c r="B345" s="110">
        <v>243</v>
      </c>
      <c r="C345" s="64" t="s">
        <v>245</v>
      </c>
      <c r="D345" s="110" t="s">
        <v>8</v>
      </c>
      <c r="E345" s="112" t="s">
        <v>8</v>
      </c>
      <c r="F345" s="110" t="s">
        <v>39</v>
      </c>
      <c r="G345" s="111" t="s">
        <v>17</v>
      </c>
      <c r="H345" s="112" t="s">
        <v>17</v>
      </c>
      <c r="I345" s="110" t="s">
        <v>52</v>
      </c>
      <c r="J345" s="64" t="s">
        <v>45</v>
      </c>
      <c r="K345" s="110" t="s">
        <v>8</v>
      </c>
      <c r="L345" s="111" t="s">
        <v>8</v>
      </c>
      <c r="M345" s="112" t="s">
        <v>8</v>
      </c>
      <c r="N345" s="62" t="s">
        <v>53</v>
      </c>
      <c r="O345" s="62" t="s">
        <v>78</v>
      </c>
      <c r="P345" t="str">
        <f>VLOOKUP($B345,'Change Summary_Detailed'!$A$4:$X$216,P$3,FALSE)</f>
        <v>Lowest performing</v>
      </c>
      <c r="Q345" t="str">
        <f>VLOOKUP($B345,'Change Summary_Detailed'!$A$4:$X$216,Q$3,FALSE)</f>
        <v>Deleted</v>
      </c>
      <c r="R345" s="355">
        <f>IF(VLOOKUP($B345,'Change Summary_Detailed'!$A$4:$X$216,R$3,FALSE)=0,"N/A",VLOOKUP($B345,'Change Summary_Detailed'!$A$4:$X$216,R$3,FALSE))</f>
        <v>41883</v>
      </c>
    </row>
    <row r="346" spans="1:18" x14ac:dyDescent="0.25">
      <c r="A346" t="s">
        <v>349</v>
      </c>
      <c r="B346" s="110">
        <v>243</v>
      </c>
      <c r="C346" s="64" t="s">
        <v>245</v>
      </c>
      <c r="D346" s="110" t="s">
        <v>8</v>
      </c>
      <c r="E346" s="112" t="s">
        <v>8</v>
      </c>
      <c r="F346" s="110" t="s">
        <v>39</v>
      </c>
      <c r="G346" s="111" t="s">
        <v>17</v>
      </c>
      <c r="H346" s="112" t="s">
        <v>17</v>
      </c>
      <c r="I346" s="110" t="s">
        <v>52</v>
      </c>
      <c r="J346" s="64" t="s">
        <v>45</v>
      </c>
      <c r="K346" s="110" t="s">
        <v>8</v>
      </c>
      <c r="L346" s="111" t="s">
        <v>8</v>
      </c>
      <c r="M346" s="112" t="s">
        <v>8</v>
      </c>
      <c r="N346" s="62" t="s">
        <v>53</v>
      </c>
      <c r="O346" s="62" t="s">
        <v>78</v>
      </c>
      <c r="P346" t="str">
        <f>VLOOKUP($B346,'Change Summary_Detailed'!$A$4:$X$216,P$3,FALSE)</f>
        <v>Lowest performing</v>
      </c>
      <c r="Q346" t="str">
        <f>VLOOKUP($B346,'Change Summary_Detailed'!$A$4:$X$216,Q$3,FALSE)</f>
        <v>Deleted</v>
      </c>
      <c r="R346" s="355">
        <f>IF(VLOOKUP($B346,'Change Summary_Detailed'!$A$4:$X$216,R$3,FALSE)=0,"N/A",VLOOKUP($B346,'Change Summary_Detailed'!$A$4:$X$216,R$3,FALSE))</f>
        <v>41883</v>
      </c>
    </row>
    <row r="347" spans="1:18" x14ac:dyDescent="0.25">
      <c r="A347" t="s">
        <v>362</v>
      </c>
      <c r="B347" s="110">
        <v>243</v>
      </c>
      <c r="C347" s="64" t="s">
        <v>245</v>
      </c>
      <c r="D347" s="110" t="s">
        <v>8</v>
      </c>
      <c r="E347" s="112" t="s">
        <v>8</v>
      </c>
      <c r="F347" s="110" t="s">
        <v>39</v>
      </c>
      <c r="G347" s="111" t="s">
        <v>17</v>
      </c>
      <c r="H347" s="112" t="s">
        <v>17</v>
      </c>
      <c r="I347" s="110" t="s">
        <v>52</v>
      </c>
      <c r="J347" s="64" t="s">
        <v>45</v>
      </c>
      <c r="K347" s="110" t="s">
        <v>8</v>
      </c>
      <c r="L347" s="111" t="s">
        <v>8</v>
      </c>
      <c r="M347" s="112" t="s">
        <v>8</v>
      </c>
      <c r="N347" s="62" t="s">
        <v>53</v>
      </c>
      <c r="O347" s="62" t="s">
        <v>78</v>
      </c>
      <c r="P347" t="str">
        <f>VLOOKUP($B347,'Change Summary_Detailed'!$A$4:$X$216,P$3,FALSE)</f>
        <v>Lowest performing</v>
      </c>
      <c r="Q347" t="str">
        <f>VLOOKUP($B347,'Change Summary_Detailed'!$A$4:$X$216,Q$3,FALSE)</f>
        <v>Deleted</v>
      </c>
      <c r="R347" s="355">
        <f>IF(VLOOKUP($B347,'Change Summary_Detailed'!$A$4:$X$216,R$3,FALSE)=0,"N/A",VLOOKUP($B347,'Change Summary_Detailed'!$A$4:$X$216,R$3,FALSE))</f>
        <v>41883</v>
      </c>
    </row>
    <row r="348" spans="1:18" x14ac:dyDescent="0.25">
      <c r="A348" t="s">
        <v>342</v>
      </c>
      <c r="B348" s="110">
        <v>243</v>
      </c>
      <c r="C348" s="64" t="s">
        <v>245</v>
      </c>
      <c r="D348" s="110" t="s">
        <v>8</v>
      </c>
      <c r="E348" s="112" t="s">
        <v>8</v>
      </c>
      <c r="F348" s="110" t="s">
        <v>39</v>
      </c>
      <c r="G348" s="111" t="s">
        <v>17</v>
      </c>
      <c r="H348" s="112" t="s">
        <v>17</v>
      </c>
      <c r="I348" s="110" t="s">
        <v>52</v>
      </c>
      <c r="J348" s="64" t="s">
        <v>45</v>
      </c>
      <c r="K348" s="110" t="s">
        <v>8</v>
      </c>
      <c r="L348" s="111" t="s">
        <v>8</v>
      </c>
      <c r="M348" s="112" t="s">
        <v>8</v>
      </c>
      <c r="N348" s="62" t="s">
        <v>53</v>
      </c>
      <c r="O348" s="62" t="s">
        <v>78</v>
      </c>
      <c r="P348" t="str">
        <f>VLOOKUP($B348,'Change Summary_Detailed'!$A$4:$X$216,P$3,FALSE)</f>
        <v>Lowest performing</v>
      </c>
      <c r="Q348" t="str">
        <f>VLOOKUP($B348,'Change Summary_Detailed'!$A$4:$X$216,Q$3,FALSE)</f>
        <v>Deleted</v>
      </c>
      <c r="R348" s="355">
        <f>IF(VLOOKUP($B348,'Change Summary_Detailed'!$A$4:$X$216,R$3,FALSE)=0,"N/A",VLOOKUP($B348,'Change Summary_Detailed'!$A$4:$X$216,R$3,FALSE))</f>
        <v>41883</v>
      </c>
    </row>
    <row r="349" spans="1:18" x14ac:dyDescent="0.25">
      <c r="A349" t="s">
        <v>341</v>
      </c>
      <c r="B349" s="110">
        <v>243</v>
      </c>
      <c r="C349" s="64" t="s">
        <v>245</v>
      </c>
      <c r="D349" s="110" t="s">
        <v>8</v>
      </c>
      <c r="E349" s="112" t="s">
        <v>8</v>
      </c>
      <c r="F349" s="110" t="s">
        <v>39</v>
      </c>
      <c r="G349" s="111" t="s">
        <v>17</v>
      </c>
      <c r="H349" s="112" t="s">
        <v>17</v>
      </c>
      <c r="I349" s="110" t="s">
        <v>52</v>
      </c>
      <c r="J349" s="64" t="s">
        <v>45</v>
      </c>
      <c r="K349" s="110" t="s">
        <v>8</v>
      </c>
      <c r="L349" s="111" t="s">
        <v>8</v>
      </c>
      <c r="M349" s="112" t="s">
        <v>8</v>
      </c>
      <c r="N349" s="62" t="s">
        <v>53</v>
      </c>
      <c r="O349" s="62" t="s">
        <v>78</v>
      </c>
      <c r="P349" t="str">
        <f>VLOOKUP($B349,'Change Summary_Detailed'!$A$4:$X$216,P$3,FALSE)</f>
        <v>Lowest performing</v>
      </c>
      <c r="Q349" t="str">
        <f>VLOOKUP($B349,'Change Summary_Detailed'!$A$4:$X$216,Q$3,FALSE)</f>
        <v>Deleted</v>
      </c>
      <c r="R349" s="355">
        <f>IF(VLOOKUP($B349,'Change Summary_Detailed'!$A$4:$X$216,R$3,FALSE)=0,"N/A",VLOOKUP($B349,'Change Summary_Detailed'!$A$4:$X$216,R$3,FALSE))</f>
        <v>41883</v>
      </c>
    </row>
    <row r="350" spans="1:18" x14ac:dyDescent="0.25">
      <c r="A350" t="s">
        <v>379</v>
      </c>
      <c r="B350" s="110">
        <v>243</v>
      </c>
      <c r="C350" s="64" t="s">
        <v>245</v>
      </c>
      <c r="D350" s="110" t="s">
        <v>8</v>
      </c>
      <c r="E350" s="112" t="s">
        <v>8</v>
      </c>
      <c r="F350" s="110" t="s">
        <v>39</v>
      </c>
      <c r="G350" s="111" t="s">
        <v>17</v>
      </c>
      <c r="H350" s="112" t="s">
        <v>17</v>
      </c>
      <c r="I350" s="110" t="s">
        <v>52</v>
      </c>
      <c r="J350" s="64" t="s">
        <v>45</v>
      </c>
      <c r="K350" s="110" t="s">
        <v>8</v>
      </c>
      <c r="L350" s="111" t="s">
        <v>8</v>
      </c>
      <c r="M350" s="112" t="s">
        <v>8</v>
      </c>
      <c r="N350" s="62" t="s">
        <v>53</v>
      </c>
      <c r="O350" s="62" t="s">
        <v>78</v>
      </c>
      <c r="P350" t="str">
        <f>VLOOKUP($B350,'Change Summary_Detailed'!$A$4:$X$216,P$3,FALSE)</f>
        <v>Lowest performing</v>
      </c>
      <c r="Q350" t="str">
        <f>VLOOKUP($B350,'Change Summary_Detailed'!$A$4:$X$216,Q$3,FALSE)</f>
        <v>Deleted</v>
      </c>
      <c r="R350" s="355">
        <f>IF(VLOOKUP($B350,'Change Summary_Detailed'!$A$4:$X$216,R$3,FALSE)=0,"N/A",VLOOKUP($B350,'Change Summary_Detailed'!$A$4:$X$216,R$3,FALSE))</f>
        <v>41883</v>
      </c>
    </row>
    <row r="351" spans="1:18" x14ac:dyDescent="0.25">
      <c r="A351" t="s">
        <v>359</v>
      </c>
      <c r="B351" s="110" t="s">
        <v>246</v>
      </c>
      <c r="C351" s="64" t="s">
        <v>247</v>
      </c>
      <c r="D351" s="110" t="s">
        <v>8</v>
      </c>
      <c r="E351" s="112" t="s">
        <v>8</v>
      </c>
      <c r="F351" s="110" t="s">
        <v>33</v>
      </c>
      <c r="G351" s="111" t="s">
        <v>17</v>
      </c>
      <c r="H351" s="112" t="s">
        <v>17</v>
      </c>
      <c r="I351" s="110" t="s">
        <v>52</v>
      </c>
      <c r="J351" s="64" t="s">
        <v>45</v>
      </c>
      <c r="K351" s="110" t="s">
        <v>8</v>
      </c>
      <c r="L351" s="111" t="s">
        <v>8</v>
      </c>
      <c r="M351" s="112" t="s">
        <v>8</v>
      </c>
      <c r="N351" s="62" t="s">
        <v>20</v>
      </c>
      <c r="O351" s="62" t="s">
        <v>54</v>
      </c>
      <c r="P351" t="str">
        <f>VLOOKUP($B351,'Change Summary_Detailed'!$A$4:$X$216,P$3,FALSE)</f>
        <v>Low performing</v>
      </c>
      <c r="Q351" t="str">
        <f>VLOOKUP($B351,'Change Summary_Detailed'!$A$4:$X$216,Q$3,FALSE)</f>
        <v>Deleted</v>
      </c>
      <c r="R351" s="355">
        <f>IF(VLOOKUP($B351,'Change Summary_Detailed'!$A$4:$X$216,R$3,FALSE)=0,"N/A",VLOOKUP($B351,'Change Summary_Detailed'!$A$4:$X$216,R$3,FALSE))</f>
        <v>42248</v>
      </c>
    </row>
    <row r="352" spans="1:18" x14ac:dyDescent="0.25">
      <c r="A352" t="s">
        <v>357</v>
      </c>
      <c r="B352" s="110" t="s">
        <v>246</v>
      </c>
      <c r="C352" s="64" t="s">
        <v>247</v>
      </c>
      <c r="D352" s="110" t="s">
        <v>8</v>
      </c>
      <c r="E352" s="112" t="s">
        <v>8</v>
      </c>
      <c r="F352" s="110" t="s">
        <v>33</v>
      </c>
      <c r="G352" s="111" t="s">
        <v>17</v>
      </c>
      <c r="H352" s="112" t="s">
        <v>17</v>
      </c>
      <c r="I352" s="110" t="s">
        <v>52</v>
      </c>
      <c r="J352" s="64" t="s">
        <v>45</v>
      </c>
      <c r="K352" s="110" t="s">
        <v>8</v>
      </c>
      <c r="L352" s="111" t="s">
        <v>8</v>
      </c>
      <c r="M352" s="112" t="s">
        <v>8</v>
      </c>
      <c r="N352" s="62" t="s">
        <v>20</v>
      </c>
      <c r="O352" s="62" t="s">
        <v>54</v>
      </c>
      <c r="P352" t="str">
        <f>VLOOKUP($B352,'Change Summary_Detailed'!$A$4:$X$216,P$3,FALSE)</f>
        <v>Low performing</v>
      </c>
      <c r="Q352" t="str">
        <f>VLOOKUP($B352,'Change Summary_Detailed'!$A$4:$X$216,Q$3,FALSE)</f>
        <v>Deleted</v>
      </c>
      <c r="R352" s="355">
        <f>IF(VLOOKUP($B352,'Change Summary_Detailed'!$A$4:$X$216,R$3,FALSE)=0,"N/A",VLOOKUP($B352,'Change Summary_Detailed'!$A$4:$X$216,R$3,FALSE))</f>
        <v>42248</v>
      </c>
    </row>
    <row r="353" spans="1:18" x14ac:dyDescent="0.25">
      <c r="A353" t="s">
        <v>369</v>
      </c>
      <c r="B353" s="110" t="s">
        <v>246</v>
      </c>
      <c r="C353" s="64" t="s">
        <v>247</v>
      </c>
      <c r="D353" s="110" t="s">
        <v>8</v>
      </c>
      <c r="E353" s="112" t="s">
        <v>8</v>
      </c>
      <c r="F353" s="110" t="s">
        <v>33</v>
      </c>
      <c r="G353" s="111" t="s">
        <v>17</v>
      </c>
      <c r="H353" s="112" t="s">
        <v>17</v>
      </c>
      <c r="I353" s="110" t="s">
        <v>52</v>
      </c>
      <c r="J353" s="64" t="s">
        <v>45</v>
      </c>
      <c r="K353" s="110" t="s">
        <v>8</v>
      </c>
      <c r="L353" s="111" t="s">
        <v>8</v>
      </c>
      <c r="M353" s="112" t="s">
        <v>8</v>
      </c>
      <c r="N353" s="62" t="s">
        <v>20</v>
      </c>
      <c r="O353" s="62" t="s">
        <v>54</v>
      </c>
      <c r="P353" t="str">
        <f>VLOOKUP($B353,'Change Summary_Detailed'!$A$4:$X$216,P$3,FALSE)</f>
        <v>Low performing</v>
      </c>
      <c r="Q353" t="str">
        <f>VLOOKUP($B353,'Change Summary_Detailed'!$A$4:$X$216,Q$3,FALSE)</f>
        <v>Deleted</v>
      </c>
      <c r="R353" s="355">
        <f>IF(VLOOKUP($B353,'Change Summary_Detailed'!$A$4:$X$216,R$3,FALSE)=0,"N/A",VLOOKUP($B353,'Change Summary_Detailed'!$A$4:$X$216,R$3,FALSE))</f>
        <v>42248</v>
      </c>
    </row>
    <row r="354" spans="1:18" x14ac:dyDescent="0.25">
      <c r="A354" t="s">
        <v>358</v>
      </c>
      <c r="B354" s="110" t="s">
        <v>246</v>
      </c>
      <c r="C354" s="64" t="s">
        <v>247</v>
      </c>
      <c r="D354" s="110" t="s">
        <v>8</v>
      </c>
      <c r="E354" s="112" t="s">
        <v>8</v>
      </c>
      <c r="F354" s="110" t="s">
        <v>33</v>
      </c>
      <c r="G354" s="111" t="s">
        <v>17</v>
      </c>
      <c r="H354" s="112" t="s">
        <v>17</v>
      </c>
      <c r="I354" s="110" t="s">
        <v>52</v>
      </c>
      <c r="J354" s="64" t="s">
        <v>45</v>
      </c>
      <c r="K354" s="110" t="s">
        <v>8</v>
      </c>
      <c r="L354" s="111" t="s">
        <v>8</v>
      </c>
      <c r="M354" s="112" t="s">
        <v>8</v>
      </c>
      <c r="N354" s="62" t="s">
        <v>20</v>
      </c>
      <c r="O354" s="62" t="s">
        <v>54</v>
      </c>
      <c r="P354" t="str">
        <f>VLOOKUP($B354,'Change Summary_Detailed'!$A$4:$X$216,P$3,FALSE)</f>
        <v>Low performing</v>
      </c>
      <c r="Q354" t="str">
        <f>VLOOKUP($B354,'Change Summary_Detailed'!$A$4:$X$216,Q$3,FALSE)</f>
        <v>Deleted</v>
      </c>
      <c r="R354" s="355">
        <f>IF(VLOOKUP($B354,'Change Summary_Detailed'!$A$4:$X$216,R$3,FALSE)=0,"N/A",VLOOKUP($B354,'Change Summary_Detailed'!$A$4:$X$216,R$3,FALSE))</f>
        <v>42248</v>
      </c>
    </row>
    <row r="355" spans="1:18" x14ac:dyDescent="0.25">
      <c r="A355" t="s">
        <v>344</v>
      </c>
      <c r="B355" s="110" t="s">
        <v>246</v>
      </c>
      <c r="C355" s="64" t="s">
        <v>247</v>
      </c>
      <c r="D355" s="110" t="s">
        <v>8</v>
      </c>
      <c r="E355" s="112" t="s">
        <v>8</v>
      </c>
      <c r="F355" s="110" t="s">
        <v>33</v>
      </c>
      <c r="G355" s="111" t="s">
        <v>17</v>
      </c>
      <c r="H355" s="112" t="s">
        <v>17</v>
      </c>
      <c r="I355" s="110" t="s">
        <v>52</v>
      </c>
      <c r="J355" s="64" t="s">
        <v>45</v>
      </c>
      <c r="K355" s="110" t="s">
        <v>8</v>
      </c>
      <c r="L355" s="111" t="s">
        <v>8</v>
      </c>
      <c r="M355" s="112" t="s">
        <v>8</v>
      </c>
      <c r="N355" s="62" t="s">
        <v>20</v>
      </c>
      <c r="O355" s="62" t="s">
        <v>54</v>
      </c>
      <c r="P355" t="str">
        <f>VLOOKUP($B355,'Change Summary_Detailed'!$A$4:$X$216,P$3,FALSE)</f>
        <v>Low performing</v>
      </c>
      <c r="Q355" t="str">
        <f>VLOOKUP($B355,'Change Summary_Detailed'!$A$4:$X$216,Q$3,FALSE)</f>
        <v>Deleted</v>
      </c>
      <c r="R355" s="355">
        <f>IF(VLOOKUP($B355,'Change Summary_Detailed'!$A$4:$X$216,R$3,FALSE)=0,"N/A",VLOOKUP($B355,'Change Summary_Detailed'!$A$4:$X$216,R$3,FALSE))</f>
        <v>42248</v>
      </c>
    </row>
    <row r="356" spans="1:18" x14ac:dyDescent="0.25">
      <c r="A356" t="s">
        <v>377</v>
      </c>
      <c r="B356" s="110" t="s">
        <v>246</v>
      </c>
      <c r="C356" s="64" t="s">
        <v>247</v>
      </c>
      <c r="D356" s="110" t="s">
        <v>8</v>
      </c>
      <c r="E356" s="112" t="s">
        <v>8</v>
      </c>
      <c r="F356" s="110" t="s">
        <v>33</v>
      </c>
      <c r="G356" s="111" t="s">
        <v>17</v>
      </c>
      <c r="H356" s="112" t="s">
        <v>17</v>
      </c>
      <c r="I356" s="110" t="s">
        <v>52</v>
      </c>
      <c r="J356" s="64" t="s">
        <v>45</v>
      </c>
      <c r="K356" s="110" t="s">
        <v>8</v>
      </c>
      <c r="L356" s="111" t="s">
        <v>8</v>
      </c>
      <c r="M356" s="112" t="s">
        <v>8</v>
      </c>
      <c r="N356" s="62" t="s">
        <v>20</v>
      </c>
      <c r="O356" s="62" t="s">
        <v>54</v>
      </c>
      <c r="P356" t="str">
        <f>VLOOKUP($B356,'Change Summary_Detailed'!$A$4:$X$216,P$3,FALSE)</f>
        <v>Low performing</v>
      </c>
      <c r="Q356" t="str">
        <f>VLOOKUP($B356,'Change Summary_Detailed'!$A$4:$X$216,Q$3,FALSE)</f>
        <v>Deleted</v>
      </c>
      <c r="R356" s="355">
        <f>IF(VLOOKUP($B356,'Change Summary_Detailed'!$A$4:$X$216,R$3,FALSE)=0,"N/A",VLOOKUP($B356,'Change Summary_Detailed'!$A$4:$X$216,R$3,FALSE))</f>
        <v>42248</v>
      </c>
    </row>
    <row r="357" spans="1:18" x14ac:dyDescent="0.25">
      <c r="A357" t="s">
        <v>344</v>
      </c>
      <c r="B357" s="110">
        <v>245</v>
      </c>
      <c r="C357" s="64" t="s">
        <v>248</v>
      </c>
      <c r="D357" s="110">
        <v>54</v>
      </c>
      <c r="E357" s="112" t="s">
        <v>15</v>
      </c>
      <c r="F357" s="110" t="s">
        <v>16</v>
      </c>
      <c r="G357" s="111" t="s">
        <v>33</v>
      </c>
      <c r="H357" s="112" t="s">
        <v>33</v>
      </c>
      <c r="I357" s="110" t="s">
        <v>17</v>
      </c>
      <c r="J357" s="64" t="s">
        <v>17</v>
      </c>
      <c r="K357" s="110" t="s">
        <v>18</v>
      </c>
      <c r="L357" s="111" t="s">
        <v>18</v>
      </c>
      <c r="M357" s="112" t="s">
        <v>18</v>
      </c>
      <c r="N357" s="62" t="s">
        <v>20</v>
      </c>
      <c r="O357" s="62" t="s">
        <v>34</v>
      </c>
      <c r="P357">
        <f>VLOOKUP($B357,'Change Summary_Detailed'!$A$4:$X$216,P$3,FALSE)</f>
        <v>0</v>
      </c>
      <c r="Q357" t="str">
        <f>VLOOKUP($B357,'Change Summary_Detailed'!$A$4:$X$216,Q$3,FALSE)</f>
        <v>Unchanged</v>
      </c>
      <c r="R357" s="355" t="str">
        <f>IF(VLOOKUP($B357,'Change Summary_Detailed'!$A$4:$X$216,R$3,FALSE)=0,"N/A",VLOOKUP($B357,'Change Summary_Detailed'!$A$4:$X$216,R$3,FALSE))</f>
        <v>N/A</v>
      </c>
    </row>
    <row r="358" spans="1:18" x14ac:dyDescent="0.25">
      <c r="A358" t="s">
        <v>359</v>
      </c>
      <c r="B358" s="110">
        <v>245</v>
      </c>
      <c r="C358" s="64" t="s">
        <v>248</v>
      </c>
      <c r="D358" s="110">
        <v>54</v>
      </c>
      <c r="E358" s="112" t="s">
        <v>15</v>
      </c>
      <c r="F358" s="110" t="s">
        <v>16</v>
      </c>
      <c r="G358" s="111" t="s">
        <v>33</v>
      </c>
      <c r="H358" s="112" t="s">
        <v>33</v>
      </c>
      <c r="I358" s="110" t="s">
        <v>17</v>
      </c>
      <c r="J358" s="64" t="s">
        <v>17</v>
      </c>
      <c r="K358" s="110" t="s">
        <v>18</v>
      </c>
      <c r="L358" s="111" t="s">
        <v>18</v>
      </c>
      <c r="M358" s="112" t="s">
        <v>18</v>
      </c>
      <c r="N358" s="62" t="s">
        <v>20</v>
      </c>
      <c r="O358" s="62" t="s">
        <v>34</v>
      </c>
      <c r="P358">
        <f>VLOOKUP($B358,'Change Summary_Detailed'!$A$4:$X$216,P$3,FALSE)</f>
        <v>0</v>
      </c>
      <c r="Q358" t="str">
        <f>VLOOKUP($B358,'Change Summary_Detailed'!$A$4:$X$216,Q$3,FALSE)</f>
        <v>Unchanged</v>
      </c>
      <c r="R358" s="355" t="str">
        <f>IF(VLOOKUP($B358,'Change Summary_Detailed'!$A$4:$X$216,R$3,FALSE)=0,"N/A",VLOOKUP($B358,'Change Summary_Detailed'!$A$4:$X$216,R$3,FALSE))</f>
        <v>N/A</v>
      </c>
    </row>
    <row r="359" spans="1:18" x14ac:dyDescent="0.25">
      <c r="A359" t="s">
        <v>357</v>
      </c>
      <c r="B359" s="110">
        <v>245</v>
      </c>
      <c r="C359" s="64" t="s">
        <v>248</v>
      </c>
      <c r="D359" s="110">
        <v>54</v>
      </c>
      <c r="E359" s="112" t="s">
        <v>15</v>
      </c>
      <c r="F359" s="110" t="s">
        <v>16</v>
      </c>
      <c r="G359" s="111" t="s">
        <v>33</v>
      </c>
      <c r="H359" s="112" t="s">
        <v>33</v>
      </c>
      <c r="I359" s="110" t="s">
        <v>17</v>
      </c>
      <c r="J359" s="64" t="s">
        <v>17</v>
      </c>
      <c r="K359" s="110" t="s">
        <v>18</v>
      </c>
      <c r="L359" s="111" t="s">
        <v>18</v>
      </c>
      <c r="M359" s="112" t="s">
        <v>18</v>
      </c>
      <c r="N359" s="62" t="s">
        <v>20</v>
      </c>
      <c r="O359" s="62" t="s">
        <v>34</v>
      </c>
      <c r="P359">
        <f>VLOOKUP($B359,'Change Summary_Detailed'!$A$4:$X$216,P$3,FALSE)</f>
        <v>0</v>
      </c>
      <c r="Q359" t="str">
        <f>VLOOKUP($B359,'Change Summary_Detailed'!$A$4:$X$216,Q$3,FALSE)</f>
        <v>Unchanged</v>
      </c>
      <c r="R359" s="355" t="str">
        <f>IF(VLOOKUP($B359,'Change Summary_Detailed'!$A$4:$X$216,R$3,FALSE)=0,"N/A",VLOOKUP($B359,'Change Summary_Detailed'!$A$4:$X$216,R$3,FALSE))</f>
        <v>N/A</v>
      </c>
    </row>
    <row r="360" spans="1:18" x14ac:dyDescent="0.25">
      <c r="A360" t="s">
        <v>369</v>
      </c>
      <c r="B360" s="110">
        <v>245</v>
      </c>
      <c r="C360" s="64" t="s">
        <v>248</v>
      </c>
      <c r="D360" s="110">
        <v>54</v>
      </c>
      <c r="E360" s="112" t="s">
        <v>15</v>
      </c>
      <c r="F360" s="110" t="s">
        <v>16</v>
      </c>
      <c r="G360" s="111" t="s">
        <v>33</v>
      </c>
      <c r="H360" s="112" t="s">
        <v>33</v>
      </c>
      <c r="I360" s="110" t="s">
        <v>17</v>
      </c>
      <c r="J360" s="64" t="s">
        <v>17</v>
      </c>
      <c r="K360" s="110" t="s">
        <v>18</v>
      </c>
      <c r="L360" s="111" t="s">
        <v>18</v>
      </c>
      <c r="M360" s="112" t="s">
        <v>18</v>
      </c>
      <c r="N360" s="62" t="s">
        <v>20</v>
      </c>
      <c r="O360" s="62" t="s">
        <v>34</v>
      </c>
      <c r="P360">
        <f>VLOOKUP($B360,'Change Summary_Detailed'!$A$4:$X$216,P$3,FALSE)</f>
        <v>0</v>
      </c>
      <c r="Q360" t="str">
        <f>VLOOKUP($B360,'Change Summary_Detailed'!$A$4:$X$216,Q$3,FALSE)</f>
        <v>Unchanged</v>
      </c>
      <c r="R360" s="355" t="str">
        <f>IF(VLOOKUP($B360,'Change Summary_Detailed'!$A$4:$X$216,R$3,FALSE)=0,"N/A",VLOOKUP($B360,'Change Summary_Detailed'!$A$4:$X$216,R$3,FALSE))</f>
        <v>N/A</v>
      </c>
    </row>
    <row r="361" spans="1:18" x14ac:dyDescent="0.25">
      <c r="A361" t="s">
        <v>344</v>
      </c>
      <c r="B361" s="110">
        <v>246</v>
      </c>
      <c r="C361" s="64" t="s">
        <v>243</v>
      </c>
      <c r="D361" s="110">
        <v>28</v>
      </c>
      <c r="E361" s="112" t="s">
        <v>135</v>
      </c>
      <c r="F361" s="110" t="s">
        <v>39</v>
      </c>
      <c r="G361" s="111" t="s">
        <v>33</v>
      </c>
      <c r="H361" s="112" t="s">
        <v>17</v>
      </c>
      <c r="I361" s="110" t="s">
        <v>17</v>
      </c>
      <c r="J361" s="64" t="s">
        <v>17</v>
      </c>
      <c r="K361" s="110" t="s">
        <v>18</v>
      </c>
      <c r="L361" s="111" t="s">
        <v>19</v>
      </c>
      <c r="M361" s="112" t="s">
        <v>18</v>
      </c>
      <c r="N361" s="62" t="s">
        <v>41</v>
      </c>
      <c r="O361" s="62" t="s">
        <v>97</v>
      </c>
      <c r="P361">
        <f>VLOOKUP($B361,'Change Summary_Detailed'!$A$4:$X$216,P$3,FALSE)</f>
        <v>0</v>
      </c>
      <c r="Q361" t="str">
        <f>VLOOKUP($B361,'Change Summary_Detailed'!$A$4:$X$216,Q$3,FALSE)</f>
        <v>Unchanged</v>
      </c>
      <c r="R361" s="355" t="str">
        <f>IF(VLOOKUP($B361,'Change Summary_Detailed'!$A$4:$X$216,R$3,FALSE)=0,"N/A",VLOOKUP($B361,'Change Summary_Detailed'!$A$4:$X$216,R$3,FALSE))</f>
        <v>N/A</v>
      </c>
    </row>
    <row r="362" spans="1:18" x14ac:dyDescent="0.25">
      <c r="A362" t="s">
        <v>377</v>
      </c>
      <c r="B362" s="110">
        <v>246</v>
      </c>
      <c r="C362" s="64" t="s">
        <v>243</v>
      </c>
      <c r="D362" s="110">
        <v>28</v>
      </c>
      <c r="E362" s="112" t="s">
        <v>135</v>
      </c>
      <c r="F362" s="110" t="s">
        <v>39</v>
      </c>
      <c r="G362" s="111" t="s">
        <v>33</v>
      </c>
      <c r="H362" s="112" t="s">
        <v>17</v>
      </c>
      <c r="I362" s="110" t="s">
        <v>17</v>
      </c>
      <c r="J362" s="64" t="s">
        <v>17</v>
      </c>
      <c r="K362" s="110" t="s">
        <v>18</v>
      </c>
      <c r="L362" s="111" t="s">
        <v>19</v>
      </c>
      <c r="M362" s="112" t="s">
        <v>18</v>
      </c>
      <c r="N362" s="62" t="s">
        <v>41</v>
      </c>
      <c r="O362" s="62" t="s">
        <v>97</v>
      </c>
      <c r="P362">
        <f>VLOOKUP($B362,'Change Summary_Detailed'!$A$4:$X$216,P$3,FALSE)</f>
        <v>0</v>
      </c>
      <c r="Q362" t="str">
        <f>VLOOKUP($B362,'Change Summary_Detailed'!$A$4:$X$216,Q$3,FALSE)</f>
        <v>Unchanged</v>
      </c>
      <c r="R362" s="355" t="str">
        <f>IF(VLOOKUP($B362,'Change Summary_Detailed'!$A$4:$X$216,R$3,FALSE)=0,"N/A",VLOOKUP($B362,'Change Summary_Detailed'!$A$4:$X$216,R$3,FALSE))</f>
        <v>N/A</v>
      </c>
    </row>
    <row r="363" spans="1:18" x14ac:dyDescent="0.25">
      <c r="A363" t="s">
        <v>369</v>
      </c>
      <c r="B363" s="110">
        <v>248</v>
      </c>
      <c r="C363" s="64" t="s">
        <v>249</v>
      </c>
      <c r="D363" s="110">
        <v>7</v>
      </c>
      <c r="E363" s="112" t="s">
        <v>135</v>
      </c>
      <c r="F363" s="110" t="s">
        <v>33</v>
      </c>
      <c r="G363" s="111" t="s">
        <v>33</v>
      </c>
      <c r="H363" s="112" t="s">
        <v>33</v>
      </c>
      <c r="I363" s="110" t="s">
        <v>17</v>
      </c>
      <c r="J363" s="64" t="s">
        <v>17</v>
      </c>
      <c r="K363" s="110" t="s">
        <v>18</v>
      </c>
      <c r="L363" s="111" t="s">
        <v>18</v>
      </c>
      <c r="M363" s="112" t="s">
        <v>18</v>
      </c>
      <c r="N363" s="62" t="s">
        <v>20</v>
      </c>
      <c r="O363" s="62" t="s">
        <v>54</v>
      </c>
      <c r="P363" t="str">
        <f>VLOOKUP($B363,'Change Summary_Detailed'!$A$4:$X$216,P$3,FALSE)</f>
        <v>Low performing</v>
      </c>
      <c r="Q363" t="str">
        <f>VLOOKUP($B363,'Change Summary_Detailed'!$A$4:$X$216,Q$3,FALSE)</f>
        <v>Revised</v>
      </c>
      <c r="R363" s="355">
        <f>IF(VLOOKUP($B363,'Change Summary_Detailed'!$A$4:$X$216,R$3,FALSE)=0,"N/A",VLOOKUP($B363,'Change Summary_Detailed'!$A$4:$X$216,R$3,FALSE))</f>
        <v>42248</v>
      </c>
    </row>
    <row r="364" spans="1:18" x14ac:dyDescent="0.25">
      <c r="A364" t="s">
        <v>357</v>
      </c>
      <c r="B364" s="110">
        <v>248</v>
      </c>
      <c r="C364" s="64" t="s">
        <v>249</v>
      </c>
      <c r="D364" s="110">
        <v>7</v>
      </c>
      <c r="E364" s="112" t="s">
        <v>135</v>
      </c>
      <c r="F364" s="110" t="s">
        <v>33</v>
      </c>
      <c r="G364" s="111" t="s">
        <v>33</v>
      </c>
      <c r="H364" s="112" t="s">
        <v>33</v>
      </c>
      <c r="I364" s="110" t="s">
        <v>17</v>
      </c>
      <c r="J364" s="64" t="s">
        <v>17</v>
      </c>
      <c r="K364" s="110" t="s">
        <v>18</v>
      </c>
      <c r="L364" s="111" t="s">
        <v>18</v>
      </c>
      <c r="M364" s="112" t="s">
        <v>18</v>
      </c>
      <c r="N364" s="62" t="s">
        <v>20</v>
      </c>
      <c r="O364" s="62" t="s">
        <v>54</v>
      </c>
      <c r="P364" t="str">
        <f>VLOOKUP($B364,'Change Summary_Detailed'!$A$4:$X$216,P$3,FALSE)</f>
        <v>Low performing</v>
      </c>
      <c r="Q364" t="str">
        <f>VLOOKUP($B364,'Change Summary_Detailed'!$A$4:$X$216,Q$3,FALSE)</f>
        <v>Revised</v>
      </c>
      <c r="R364" s="355">
        <f>IF(VLOOKUP($B364,'Change Summary_Detailed'!$A$4:$X$216,R$3,FALSE)=0,"N/A",VLOOKUP($B364,'Change Summary_Detailed'!$A$4:$X$216,R$3,FALSE))</f>
        <v>42248</v>
      </c>
    </row>
    <row r="365" spans="1:18" x14ac:dyDescent="0.25">
      <c r="A365" t="s">
        <v>359</v>
      </c>
      <c r="B365" s="110">
        <v>248</v>
      </c>
      <c r="C365" s="64" t="s">
        <v>249</v>
      </c>
      <c r="D365" s="110">
        <v>7</v>
      </c>
      <c r="E365" s="112" t="s">
        <v>135</v>
      </c>
      <c r="F365" s="110" t="s">
        <v>33</v>
      </c>
      <c r="G365" s="111" t="s">
        <v>33</v>
      </c>
      <c r="H365" s="112" t="s">
        <v>33</v>
      </c>
      <c r="I365" s="110" t="s">
        <v>17</v>
      </c>
      <c r="J365" s="64" t="s">
        <v>17</v>
      </c>
      <c r="K365" s="110" t="s">
        <v>18</v>
      </c>
      <c r="L365" s="111" t="s">
        <v>18</v>
      </c>
      <c r="M365" s="112" t="s">
        <v>18</v>
      </c>
      <c r="N365" s="62" t="s">
        <v>20</v>
      </c>
      <c r="O365" s="62" t="s">
        <v>54</v>
      </c>
      <c r="P365" t="str">
        <f>VLOOKUP($B365,'Change Summary_Detailed'!$A$4:$X$216,P$3,FALSE)</f>
        <v>Low performing</v>
      </c>
      <c r="Q365" t="str">
        <f>VLOOKUP($B365,'Change Summary_Detailed'!$A$4:$X$216,Q$3,FALSE)</f>
        <v>Revised</v>
      </c>
      <c r="R365" s="355">
        <f>IF(VLOOKUP($B365,'Change Summary_Detailed'!$A$4:$X$216,R$3,FALSE)=0,"N/A",VLOOKUP($B365,'Change Summary_Detailed'!$A$4:$X$216,R$3,FALSE))</f>
        <v>42248</v>
      </c>
    </row>
    <row r="366" spans="1:18" x14ac:dyDescent="0.25">
      <c r="A366" t="s">
        <v>344</v>
      </c>
      <c r="B366" s="110">
        <v>249</v>
      </c>
      <c r="C366" s="64" t="s">
        <v>250</v>
      </c>
      <c r="D366" s="110">
        <v>73</v>
      </c>
      <c r="E366" s="112" t="s">
        <v>135</v>
      </c>
      <c r="F366" s="110" t="s">
        <v>33</v>
      </c>
      <c r="G366" s="111" t="s">
        <v>33</v>
      </c>
      <c r="H366" s="112" t="s">
        <v>64</v>
      </c>
      <c r="I366" s="110" t="s">
        <v>17</v>
      </c>
      <c r="J366" s="64" t="s">
        <v>17</v>
      </c>
      <c r="K366" s="110" t="s">
        <v>18</v>
      </c>
      <c r="L366" s="111" t="s">
        <v>18</v>
      </c>
      <c r="M366" s="112" t="s">
        <v>18</v>
      </c>
      <c r="N366" s="62" t="s">
        <v>41</v>
      </c>
      <c r="O366" s="62" t="s">
        <v>54</v>
      </c>
      <c r="P366" t="str">
        <f>VLOOKUP($B366,'Change Summary_Detailed'!$A$4:$X$216,P$3,FALSE)</f>
        <v>Lowest performing</v>
      </c>
      <c r="Q366" t="str">
        <f>VLOOKUP($B366,'Change Summary_Detailed'!$A$4:$X$216,Q$3,FALSE)</f>
        <v>Revised</v>
      </c>
      <c r="R366" s="355" t="str">
        <f>IF(VLOOKUP($B366,'Change Summary_Detailed'!$A$4:$X$216,R$3,FALSE)=0,"N/A",VLOOKUP($B366,'Change Summary_Detailed'!$A$4:$X$216,R$3,FALSE))</f>
        <v>Sept. 2014/ Sept. 2015</v>
      </c>
    </row>
    <row r="367" spans="1:18" x14ac:dyDescent="0.25">
      <c r="A367" t="s">
        <v>369</v>
      </c>
      <c r="B367" s="110">
        <v>249</v>
      </c>
      <c r="C367" s="64" t="s">
        <v>250</v>
      </c>
      <c r="D367" s="110">
        <v>73</v>
      </c>
      <c r="E367" s="112" t="s">
        <v>135</v>
      </c>
      <c r="F367" s="110" t="s">
        <v>33</v>
      </c>
      <c r="G367" s="111" t="s">
        <v>33</v>
      </c>
      <c r="H367" s="112" t="s">
        <v>64</v>
      </c>
      <c r="I367" s="110" t="s">
        <v>17</v>
      </c>
      <c r="J367" s="64" t="s">
        <v>17</v>
      </c>
      <c r="K367" s="110" t="s">
        <v>18</v>
      </c>
      <c r="L367" s="111" t="s">
        <v>18</v>
      </c>
      <c r="M367" s="112" t="s">
        <v>18</v>
      </c>
      <c r="N367" s="62" t="s">
        <v>41</v>
      </c>
      <c r="O367" s="62" t="s">
        <v>54</v>
      </c>
      <c r="P367" t="str">
        <f>VLOOKUP($B367,'Change Summary_Detailed'!$A$4:$X$216,P$3,FALSE)</f>
        <v>Lowest performing</v>
      </c>
      <c r="Q367" t="str">
        <f>VLOOKUP($B367,'Change Summary_Detailed'!$A$4:$X$216,Q$3,FALSE)</f>
        <v>Revised</v>
      </c>
      <c r="R367" s="355" t="str">
        <f>IF(VLOOKUP($B367,'Change Summary_Detailed'!$A$4:$X$216,R$3,FALSE)=0,"N/A",VLOOKUP($B367,'Change Summary_Detailed'!$A$4:$X$216,R$3,FALSE))</f>
        <v>Sept. 2014/ Sept. 2015</v>
      </c>
    </row>
    <row r="368" spans="1:18" x14ac:dyDescent="0.25">
      <c r="A368" t="s">
        <v>359</v>
      </c>
      <c r="B368" s="110">
        <v>249</v>
      </c>
      <c r="C368" s="64" t="s">
        <v>250</v>
      </c>
      <c r="D368" s="110">
        <v>73</v>
      </c>
      <c r="E368" s="112" t="s">
        <v>135</v>
      </c>
      <c r="F368" s="110" t="s">
        <v>33</v>
      </c>
      <c r="G368" s="111" t="s">
        <v>33</v>
      </c>
      <c r="H368" s="112" t="s">
        <v>64</v>
      </c>
      <c r="I368" s="110" t="s">
        <v>17</v>
      </c>
      <c r="J368" s="64" t="s">
        <v>17</v>
      </c>
      <c r="K368" s="110" t="s">
        <v>18</v>
      </c>
      <c r="L368" s="111" t="s">
        <v>18</v>
      </c>
      <c r="M368" s="112" t="s">
        <v>18</v>
      </c>
      <c r="N368" s="62" t="s">
        <v>41</v>
      </c>
      <c r="O368" s="62" t="s">
        <v>54</v>
      </c>
      <c r="P368" t="str">
        <f>VLOOKUP($B368,'Change Summary_Detailed'!$A$4:$X$216,P$3,FALSE)</f>
        <v>Lowest performing</v>
      </c>
      <c r="Q368" t="str">
        <f>VLOOKUP($B368,'Change Summary_Detailed'!$A$4:$X$216,Q$3,FALSE)</f>
        <v>Revised</v>
      </c>
      <c r="R368" s="355" t="str">
        <f>IF(VLOOKUP($B368,'Change Summary_Detailed'!$A$4:$X$216,R$3,FALSE)=0,"N/A",VLOOKUP($B368,'Change Summary_Detailed'!$A$4:$X$216,R$3,FALSE))</f>
        <v>Sept. 2014/ Sept. 2015</v>
      </c>
    </row>
    <row r="369" spans="1:18" x14ac:dyDescent="0.25">
      <c r="A369" t="s">
        <v>377</v>
      </c>
      <c r="B369" s="110">
        <v>249</v>
      </c>
      <c r="C369" s="64" t="s">
        <v>250</v>
      </c>
      <c r="D369" s="110">
        <v>73</v>
      </c>
      <c r="E369" s="112" t="s">
        <v>135</v>
      </c>
      <c r="F369" s="110" t="s">
        <v>33</v>
      </c>
      <c r="G369" s="111" t="s">
        <v>33</v>
      </c>
      <c r="H369" s="112" t="s">
        <v>64</v>
      </c>
      <c r="I369" s="110" t="s">
        <v>17</v>
      </c>
      <c r="J369" s="64" t="s">
        <v>17</v>
      </c>
      <c r="K369" s="110" t="s">
        <v>18</v>
      </c>
      <c r="L369" s="111" t="s">
        <v>18</v>
      </c>
      <c r="M369" s="112" t="s">
        <v>18</v>
      </c>
      <c r="N369" s="62" t="s">
        <v>41</v>
      </c>
      <c r="O369" s="62" t="s">
        <v>54</v>
      </c>
      <c r="P369" t="str">
        <f>VLOOKUP($B369,'Change Summary_Detailed'!$A$4:$X$216,P$3,FALSE)</f>
        <v>Lowest performing</v>
      </c>
      <c r="Q369" t="str">
        <f>VLOOKUP($B369,'Change Summary_Detailed'!$A$4:$X$216,Q$3,FALSE)</f>
        <v>Revised</v>
      </c>
      <c r="R369" s="355" t="str">
        <f>IF(VLOOKUP($B369,'Change Summary_Detailed'!$A$4:$X$216,R$3,FALSE)=0,"N/A",VLOOKUP($B369,'Change Summary_Detailed'!$A$4:$X$216,R$3,FALSE))</f>
        <v>Sept. 2014/ Sept. 2015</v>
      </c>
    </row>
    <row r="370" spans="1:18" x14ac:dyDescent="0.25">
      <c r="A370" t="s">
        <v>344</v>
      </c>
      <c r="B370" s="110">
        <v>250</v>
      </c>
      <c r="C370" s="64" t="s">
        <v>251</v>
      </c>
      <c r="D370" s="110" t="s">
        <v>8</v>
      </c>
      <c r="E370" s="112" t="s">
        <v>8</v>
      </c>
      <c r="F370" s="110" t="s">
        <v>39</v>
      </c>
      <c r="G370" s="111" t="s">
        <v>17</v>
      </c>
      <c r="H370" s="112" t="s">
        <v>17</v>
      </c>
      <c r="I370" s="110" t="s">
        <v>45</v>
      </c>
      <c r="J370" s="64" t="s">
        <v>45</v>
      </c>
      <c r="K370" s="110" t="s">
        <v>8</v>
      </c>
      <c r="L370" s="111" t="s">
        <v>8</v>
      </c>
      <c r="M370" s="112" t="s">
        <v>8</v>
      </c>
      <c r="N370" s="62" t="s">
        <v>53</v>
      </c>
      <c r="O370" s="62" t="s">
        <v>54</v>
      </c>
      <c r="P370" t="str">
        <f>VLOOKUP($B370,'Change Summary_Detailed'!$A$4:$X$216,P$3,FALSE)</f>
        <v>Lowest performing</v>
      </c>
      <c r="Q370" t="str">
        <f>VLOOKUP($B370,'Change Summary_Detailed'!$A$4:$X$216,Q$3,FALSE)</f>
        <v>Deleted</v>
      </c>
      <c r="R370" s="355">
        <f>IF(VLOOKUP($B370,'Change Summary_Detailed'!$A$4:$X$216,R$3,FALSE)=0,"N/A",VLOOKUP($B370,'Change Summary_Detailed'!$A$4:$X$216,R$3,FALSE))</f>
        <v>41883</v>
      </c>
    </row>
    <row r="371" spans="1:18" x14ac:dyDescent="0.25">
      <c r="A371" t="s">
        <v>369</v>
      </c>
      <c r="B371" s="110">
        <v>250</v>
      </c>
      <c r="C371" s="64" t="s">
        <v>251</v>
      </c>
      <c r="D371" s="110" t="s">
        <v>8</v>
      </c>
      <c r="E371" s="112" t="s">
        <v>8</v>
      </c>
      <c r="F371" s="110" t="s">
        <v>39</v>
      </c>
      <c r="G371" s="111" t="s">
        <v>17</v>
      </c>
      <c r="H371" s="112" t="s">
        <v>17</v>
      </c>
      <c r="I371" s="110" t="s">
        <v>45</v>
      </c>
      <c r="J371" s="64" t="s">
        <v>45</v>
      </c>
      <c r="K371" s="110" t="s">
        <v>8</v>
      </c>
      <c r="L371" s="111" t="s">
        <v>8</v>
      </c>
      <c r="M371" s="112" t="s">
        <v>8</v>
      </c>
      <c r="N371" s="62" t="s">
        <v>53</v>
      </c>
      <c r="O371" s="62" t="s">
        <v>54</v>
      </c>
      <c r="P371" t="str">
        <f>VLOOKUP($B371,'Change Summary_Detailed'!$A$4:$X$216,P$3,FALSE)</f>
        <v>Lowest performing</v>
      </c>
      <c r="Q371" t="str">
        <f>VLOOKUP($B371,'Change Summary_Detailed'!$A$4:$X$216,Q$3,FALSE)</f>
        <v>Deleted</v>
      </c>
      <c r="R371" s="355">
        <f>IF(VLOOKUP($B371,'Change Summary_Detailed'!$A$4:$X$216,R$3,FALSE)=0,"N/A",VLOOKUP($B371,'Change Summary_Detailed'!$A$4:$X$216,R$3,FALSE))</f>
        <v>41883</v>
      </c>
    </row>
    <row r="372" spans="1:18" x14ac:dyDescent="0.25">
      <c r="A372" t="s">
        <v>362</v>
      </c>
      <c r="B372" s="110">
        <v>250</v>
      </c>
      <c r="C372" s="64" t="s">
        <v>251</v>
      </c>
      <c r="D372" s="110" t="s">
        <v>8</v>
      </c>
      <c r="E372" s="112" t="s">
        <v>8</v>
      </c>
      <c r="F372" s="110" t="s">
        <v>39</v>
      </c>
      <c r="G372" s="111" t="s">
        <v>17</v>
      </c>
      <c r="H372" s="112" t="s">
        <v>17</v>
      </c>
      <c r="I372" s="110" t="s">
        <v>45</v>
      </c>
      <c r="J372" s="64" t="s">
        <v>45</v>
      </c>
      <c r="K372" s="110" t="s">
        <v>8</v>
      </c>
      <c r="L372" s="111" t="s">
        <v>8</v>
      </c>
      <c r="M372" s="112" t="s">
        <v>8</v>
      </c>
      <c r="N372" s="62" t="s">
        <v>53</v>
      </c>
      <c r="O372" s="62" t="s">
        <v>54</v>
      </c>
      <c r="P372" t="str">
        <f>VLOOKUP($B372,'Change Summary_Detailed'!$A$4:$X$216,P$3,FALSE)</f>
        <v>Lowest performing</v>
      </c>
      <c r="Q372" t="str">
        <f>VLOOKUP($B372,'Change Summary_Detailed'!$A$4:$X$216,Q$3,FALSE)</f>
        <v>Deleted</v>
      </c>
      <c r="R372" s="355">
        <f>IF(VLOOKUP($B372,'Change Summary_Detailed'!$A$4:$X$216,R$3,FALSE)=0,"N/A",VLOOKUP($B372,'Change Summary_Detailed'!$A$4:$X$216,R$3,FALSE))</f>
        <v>41883</v>
      </c>
    </row>
    <row r="373" spans="1:18" x14ac:dyDescent="0.25">
      <c r="A373" t="s">
        <v>379</v>
      </c>
      <c r="B373" s="110">
        <v>250</v>
      </c>
      <c r="C373" s="64" t="s">
        <v>251</v>
      </c>
      <c r="D373" s="110" t="s">
        <v>8</v>
      </c>
      <c r="E373" s="112" t="s">
        <v>8</v>
      </c>
      <c r="F373" s="110" t="s">
        <v>39</v>
      </c>
      <c r="G373" s="111" t="s">
        <v>17</v>
      </c>
      <c r="H373" s="112" t="s">
        <v>17</v>
      </c>
      <c r="I373" s="110" t="s">
        <v>45</v>
      </c>
      <c r="J373" s="64" t="s">
        <v>45</v>
      </c>
      <c r="K373" s="110" t="s">
        <v>8</v>
      </c>
      <c r="L373" s="111" t="s">
        <v>8</v>
      </c>
      <c r="M373" s="112" t="s">
        <v>8</v>
      </c>
      <c r="N373" s="62" t="s">
        <v>53</v>
      </c>
      <c r="O373" s="62" t="s">
        <v>54</v>
      </c>
      <c r="P373" t="str">
        <f>VLOOKUP($B373,'Change Summary_Detailed'!$A$4:$X$216,P$3,FALSE)</f>
        <v>Lowest performing</v>
      </c>
      <c r="Q373" t="str">
        <f>VLOOKUP($B373,'Change Summary_Detailed'!$A$4:$X$216,Q$3,FALSE)</f>
        <v>Deleted</v>
      </c>
      <c r="R373" s="355">
        <f>IF(VLOOKUP($B373,'Change Summary_Detailed'!$A$4:$X$216,R$3,FALSE)=0,"N/A",VLOOKUP($B373,'Change Summary_Detailed'!$A$4:$X$216,R$3,FALSE))</f>
        <v>41883</v>
      </c>
    </row>
    <row r="374" spans="1:18" x14ac:dyDescent="0.25">
      <c r="A374" t="s">
        <v>342</v>
      </c>
      <c r="B374" s="110">
        <v>250</v>
      </c>
      <c r="C374" s="64" t="s">
        <v>251</v>
      </c>
      <c r="D374" s="110" t="s">
        <v>8</v>
      </c>
      <c r="E374" s="112" t="s">
        <v>8</v>
      </c>
      <c r="F374" s="110" t="s">
        <v>39</v>
      </c>
      <c r="G374" s="111" t="s">
        <v>17</v>
      </c>
      <c r="H374" s="112" t="s">
        <v>17</v>
      </c>
      <c r="I374" s="110" t="s">
        <v>45</v>
      </c>
      <c r="J374" s="64" t="s">
        <v>45</v>
      </c>
      <c r="K374" s="110" t="s">
        <v>8</v>
      </c>
      <c r="L374" s="111" t="s">
        <v>8</v>
      </c>
      <c r="M374" s="112" t="s">
        <v>8</v>
      </c>
      <c r="N374" s="62" t="s">
        <v>53</v>
      </c>
      <c r="O374" s="62" t="s">
        <v>54</v>
      </c>
      <c r="P374" t="str">
        <f>VLOOKUP($B374,'Change Summary_Detailed'!$A$4:$X$216,P$3,FALSE)</f>
        <v>Lowest performing</v>
      </c>
      <c r="Q374" t="str">
        <f>VLOOKUP($B374,'Change Summary_Detailed'!$A$4:$X$216,Q$3,FALSE)</f>
        <v>Deleted</v>
      </c>
      <c r="R374" s="355">
        <f>IF(VLOOKUP($B374,'Change Summary_Detailed'!$A$4:$X$216,R$3,FALSE)=0,"N/A",VLOOKUP($B374,'Change Summary_Detailed'!$A$4:$X$216,R$3,FALSE))</f>
        <v>41883</v>
      </c>
    </row>
    <row r="375" spans="1:18" x14ac:dyDescent="0.25">
      <c r="A375" t="s">
        <v>349</v>
      </c>
      <c r="B375" s="110">
        <v>250</v>
      </c>
      <c r="C375" s="64" t="s">
        <v>251</v>
      </c>
      <c r="D375" s="110" t="s">
        <v>8</v>
      </c>
      <c r="E375" s="112" t="s">
        <v>8</v>
      </c>
      <c r="F375" s="110" t="s">
        <v>39</v>
      </c>
      <c r="G375" s="111" t="s">
        <v>17</v>
      </c>
      <c r="H375" s="112" t="s">
        <v>17</v>
      </c>
      <c r="I375" s="110" t="s">
        <v>45</v>
      </c>
      <c r="J375" s="64" t="s">
        <v>45</v>
      </c>
      <c r="K375" s="110" t="s">
        <v>8</v>
      </c>
      <c r="L375" s="111" t="s">
        <v>8</v>
      </c>
      <c r="M375" s="112" t="s">
        <v>8</v>
      </c>
      <c r="N375" s="62" t="s">
        <v>53</v>
      </c>
      <c r="O375" s="62" t="s">
        <v>54</v>
      </c>
      <c r="P375" t="str">
        <f>VLOOKUP($B375,'Change Summary_Detailed'!$A$4:$X$216,P$3,FALSE)</f>
        <v>Lowest performing</v>
      </c>
      <c r="Q375" t="str">
        <f>VLOOKUP($B375,'Change Summary_Detailed'!$A$4:$X$216,Q$3,FALSE)</f>
        <v>Deleted</v>
      </c>
      <c r="R375" s="355">
        <f>IF(VLOOKUP($B375,'Change Summary_Detailed'!$A$4:$X$216,R$3,FALSE)=0,"N/A",VLOOKUP($B375,'Change Summary_Detailed'!$A$4:$X$216,R$3,FALSE))</f>
        <v>41883</v>
      </c>
    </row>
    <row r="376" spans="1:18" x14ac:dyDescent="0.25">
      <c r="A376" t="s">
        <v>359</v>
      </c>
      <c r="B376" s="110">
        <v>252</v>
      </c>
      <c r="C376" s="64" t="s">
        <v>252</v>
      </c>
      <c r="D376" s="110" t="s">
        <v>8</v>
      </c>
      <c r="E376" s="112" t="s">
        <v>8</v>
      </c>
      <c r="F376" s="110" t="s">
        <v>33</v>
      </c>
      <c r="G376" s="111" t="s">
        <v>17</v>
      </c>
      <c r="H376" s="112" t="s">
        <v>17</v>
      </c>
      <c r="I376" s="110" t="s">
        <v>52</v>
      </c>
      <c r="J376" s="64" t="s">
        <v>52</v>
      </c>
      <c r="K376" s="110" t="s">
        <v>8</v>
      </c>
      <c r="L376" s="111" t="s">
        <v>8</v>
      </c>
      <c r="M376" s="112" t="s">
        <v>8</v>
      </c>
      <c r="N376" s="62" t="s">
        <v>20</v>
      </c>
      <c r="O376" s="62" t="s">
        <v>54</v>
      </c>
      <c r="P376">
        <f>VLOOKUP($B376,'Change Summary_Detailed'!$A$4:$X$216,P$3,FALSE)</f>
        <v>0</v>
      </c>
      <c r="Q376" t="str">
        <f>VLOOKUP($B376,'Change Summary_Detailed'!$A$4:$X$216,Q$3,FALSE)</f>
        <v>Unchanged</v>
      </c>
      <c r="R376" s="355" t="str">
        <f>IF(VLOOKUP($B376,'Change Summary_Detailed'!$A$4:$X$216,R$3,FALSE)=0,"N/A",VLOOKUP($B376,'Change Summary_Detailed'!$A$4:$X$216,R$3,FALSE))</f>
        <v>N/A</v>
      </c>
    </row>
    <row r="377" spans="1:18" x14ac:dyDescent="0.25">
      <c r="A377" t="s">
        <v>357</v>
      </c>
      <c r="B377" s="110">
        <v>252</v>
      </c>
      <c r="C377" s="64" t="s">
        <v>252</v>
      </c>
      <c r="D377" s="110" t="s">
        <v>8</v>
      </c>
      <c r="E377" s="112" t="s">
        <v>8</v>
      </c>
      <c r="F377" s="110" t="s">
        <v>33</v>
      </c>
      <c r="G377" s="111" t="s">
        <v>17</v>
      </c>
      <c r="H377" s="112" t="s">
        <v>17</v>
      </c>
      <c r="I377" s="110" t="s">
        <v>52</v>
      </c>
      <c r="J377" s="64" t="s">
        <v>52</v>
      </c>
      <c r="K377" s="110" t="s">
        <v>8</v>
      </c>
      <c r="L377" s="111" t="s">
        <v>8</v>
      </c>
      <c r="M377" s="112" t="s">
        <v>8</v>
      </c>
      <c r="N377" s="62" t="s">
        <v>20</v>
      </c>
      <c r="O377" s="62" t="s">
        <v>54</v>
      </c>
      <c r="P377">
        <f>VLOOKUP($B377,'Change Summary_Detailed'!$A$4:$X$216,P$3,FALSE)</f>
        <v>0</v>
      </c>
      <c r="Q377" t="str">
        <f>VLOOKUP($B377,'Change Summary_Detailed'!$A$4:$X$216,Q$3,FALSE)</f>
        <v>Unchanged</v>
      </c>
      <c r="R377" s="355" t="str">
        <f>IF(VLOOKUP($B377,'Change Summary_Detailed'!$A$4:$X$216,R$3,FALSE)=0,"N/A",VLOOKUP($B377,'Change Summary_Detailed'!$A$4:$X$216,R$3,FALSE))</f>
        <v>N/A</v>
      </c>
    </row>
    <row r="378" spans="1:18" x14ac:dyDescent="0.25">
      <c r="A378" t="s">
        <v>342</v>
      </c>
      <c r="B378" s="110">
        <v>252</v>
      </c>
      <c r="C378" s="64" t="s">
        <v>252</v>
      </c>
      <c r="D378" s="110" t="s">
        <v>8</v>
      </c>
      <c r="E378" s="112" t="s">
        <v>8</v>
      </c>
      <c r="F378" s="110" t="s">
        <v>33</v>
      </c>
      <c r="G378" s="111" t="s">
        <v>17</v>
      </c>
      <c r="H378" s="112" t="s">
        <v>17</v>
      </c>
      <c r="I378" s="110" t="s">
        <v>52</v>
      </c>
      <c r="J378" s="64" t="s">
        <v>52</v>
      </c>
      <c r="K378" s="110" t="s">
        <v>8</v>
      </c>
      <c r="L378" s="111" t="s">
        <v>8</v>
      </c>
      <c r="M378" s="112" t="s">
        <v>8</v>
      </c>
      <c r="N378" s="62" t="s">
        <v>20</v>
      </c>
      <c r="O378" s="62" t="s">
        <v>54</v>
      </c>
      <c r="P378">
        <f>VLOOKUP($B378,'Change Summary_Detailed'!$A$4:$X$216,P$3,FALSE)</f>
        <v>0</v>
      </c>
      <c r="Q378" t="str">
        <f>VLOOKUP($B378,'Change Summary_Detailed'!$A$4:$X$216,Q$3,FALSE)</f>
        <v>Unchanged</v>
      </c>
      <c r="R378" s="355" t="str">
        <f>IF(VLOOKUP($B378,'Change Summary_Detailed'!$A$4:$X$216,R$3,FALSE)=0,"N/A",VLOOKUP($B378,'Change Summary_Detailed'!$A$4:$X$216,R$3,FALSE))</f>
        <v>N/A</v>
      </c>
    </row>
    <row r="379" spans="1:18" x14ac:dyDescent="0.25">
      <c r="A379" t="s">
        <v>362</v>
      </c>
      <c r="B379" s="110">
        <v>252</v>
      </c>
      <c r="C379" s="64" t="s">
        <v>252</v>
      </c>
      <c r="D379" s="110" t="s">
        <v>8</v>
      </c>
      <c r="E379" s="112" t="s">
        <v>8</v>
      </c>
      <c r="F379" s="110" t="s">
        <v>33</v>
      </c>
      <c r="G379" s="111" t="s">
        <v>17</v>
      </c>
      <c r="H379" s="112" t="s">
        <v>17</v>
      </c>
      <c r="I379" s="110" t="s">
        <v>52</v>
      </c>
      <c r="J379" s="64" t="s">
        <v>52</v>
      </c>
      <c r="K379" s="110" t="s">
        <v>8</v>
      </c>
      <c r="L379" s="111" t="s">
        <v>8</v>
      </c>
      <c r="M379" s="112" t="s">
        <v>8</v>
      </c>
      <c r="N379" s="62" t="s">
        <v>20</v>
      </c>
      <c r="O379" s="62" t="s">
        <v>54</v>
      </c>
      <c r="P379">
        <f>VLOOKUP($B379,'Change Summary_Detailed'!$A$4:$X$216,P$3,FALSE)</f>
        <v>0</v>
      </c>
      <c r="Q379" t="str">
        <f>VLOOKUP($B379,'Change Summary_Detailed'!$A$4:$X$216,Q$3,FALSE)</f>
        <v>Unchanged</v>
      </c>
      <c r="R379" s="355" t="str">
        <f>IF(VLOOKUP($B379,'Change Summary_Detailed'!$A$4:$X$216,R$3,FALSE)=0,"N/A",VLOOKUP($B379,'Change Summary_Detailed'!$A$4:$X$216,R$3,FALSE))</f>
        <v>N/A</v>
      </c>
    </row>
    <row r="380" spans="1:18" x14ac:dyDescent="0.25">
      <c r="A380" t="s">
        <v>379</v>
      </c>
      <c r="B380" s="110">
        <v>252</v>
      </c>
      <c r="C380" s="64" t="s">
        <v>252</v>
      </c>
      <c r="D380" s="110" t="s">
        <v>8</v>
      </c>
      <c r="E380" s="112" t="s">
        <v>8</v>
      </c>
      <c r="F380" s="110" t="s">
        <v>33</v>
      </c>
      <c r="G380" s="111" t="s">
        <v>17</v>
      </c>
      <c r="H380" s="112" t="s">
        <v>17</v>
      </c>
      <c r="I380" s="110" t="s">
        <v>52</v>
      </c>
      <c r="J380" s="64" t="s">
        <v>52</v>
      </c>
      <c r="K380" s="110" t="s">
        <v>8</v>
      </c>
      <c r="L380" s="111" t="s">
        <v>8</v>
      </c>
      <c r="M380" s="112" t="s">
        <v>8</v>
      </c>
      <c r="N380" s="62" t="s">
        <v>20</v>
      </c>
      <c r="O380" s="62" t="s">
        <v>54</v>
      </c>
      <c r="P380">
        <f>VLOOKUP($B380,'Change Summary_Detailed'!$A$4:$X$216,P$3,FALSE)</f>
        <v>0</v>
      </c>
      <c r="Q380" t="str">
        <f>VLOOKUP($B380,'Change Summary_Detailed'!$A$4:$X$216,Q$3,FALSE)</f>
        <v>Unchanged</v>
      </c>
      <c r="R380" s="355" t="str">
        <f>IF(VLOOKUP($B380,'Change Summary_Detailed'!$A$4:$X$216,R$3,FALSE)=0,"N/A",VLOOKUP($B380,'Change Summary_Detailed'!$A$4:$X$216,R$3,FALSE))</f>
        <v>N/A</v>
      </c>
    </row>
    <row r="381" spans="1:18" x14ac:dyDescent="0.25">
      <c r="A381" t="s">
        <v>349</v>
      </c>
      <c r="B381" s="110">
        <v>252</v>
      </c>
      <c r="C381" s="64" t="s">
        <v>252</v>
      </c>
      <c r="D381" s="110" t="s">
        <v>8</v>
      </c>
      <c r="E381" s="112" t="s">
        <v>8</v>
      </c>
      <c r="F381" s="110" t="s">
        <v>33</v>
      </c>
      <c r="G381" s="111" t="s">
        <v>17</v>
      </c>
      <c r="H381" s="112" t="s">
        <v>17</v>
      </c>
      <c r="I381" s="110" t="s">
        <v>52</v>
      </c>
      <c r="J381" s="64" t="s">
        <v>52</v>
      </c>
      <c r="K381" s="110" t="s">
        <v>8</v>
      </c>
      <c r="L381" s="111" t="s">
        <v>8</v>
      </c>
      <c r="M381" s="112" t="s">
        <v>8</v>
      </c>
      <c r="N381" s="62" t="s">
        <v>20</v>
      </c>
      <c r="O381" s="62" t="s">
        <v>54</v>
      </c>
      <c r="P381">
        <f>VLOOKUP($B381,'Change Summary_Detailed'!$A$4:$X$216,P$3,FALSE)</f>
        <v>0</v>
      </c>
      <c r="Q381" t="str">
        <f>VLOOKUP($B381,'Change Summary_Detailed'!$A$4:$X$216,Q$3,FALSE)</f>
        <v>Unchanged</v>
      </c>
      <c r="R381" s="355" t="str">
        <f>IF(VLOOKUP($B381,'Change Summary_Detailed'!$A$4:$X$216,R$3,FALSE)=0,"N/A",VLOOKUP($B381,'Change Summary_Detailed'!$A$4:$X$216,R$3,FALSE))</f>
        <v>N/A</v>
      </c>
    </row>
    <row r="382" spans="1:18" x14ac:dyDescent="0.25">
      <c r="A382" t="s">
        <v>359</v>
      </c>
      <c r="B382" s="110">
        <v>255</v>
      </c>
      <c r="C382" s="64" t="s">
        <v>253</v>
      </c>
      <c r="D382" s="110">
        <v>97</v>
      </c>
      <c r="E382" s="112" t="s">
        <v>15</v>
      </c>
      <c r="F382" s="110" t="s">
        <v>33</v>
      </c>
      <c r="G382" s="111" t="s">
        <v>39</v>
      </c>
      <c r="H382" s="112" t="s">
        <v>27</v>
      </c>
      <c r="I382" s="110" t="s">
        <v>17</v>
      </c>
      <c r="J382" s="64" t="s">
        <v>17</v>
      </c>
      <c r="K382" s="110" t="s">
        <v>18</v>
      </c>
      <c r="L382" s="111" t="s">
        <v>18</v>
      </c>
      <c r="M382" s="112" t="s">
        <v>18</v>
      </c>
      <c r="N382" s="62" t="s">
        <v>41</v>
      </c>
      <c r="O382" s="62" t="s">
        <v>24</v>
      </c>
      <c r="P382" t="str">
        <f>VLOOKUP($B382,'Change Summary_Detailed'!$A$4:$X$216,P$3,FALSE)</f>
        <v>Restructure</v>
      </c>
      <c r="Q382" t="str">
        <f>VLOOKUP($B382,'Change Summary_Detailed'!$A$4:$X$216,Q$3,FALSE)</f>
        <v>Revised</v>
      </c>
      <c r="R382" s="355">
        <f>IF(VLOOKUP($B382,'Change Summary_Detailed'!$A$4:$X$216,R$3,FALSE)=0,"N/A",VLOOKUP($B382,'Change Summary_Detailed'!$A$4:$X$216,R$3,FALSE))</f>
        <v>42036</v>
      </c>
    </row>
    <row r="383" spans="1:18" x14ac:dyDescent="0.25">
      <c r="A383" t="s">
        <v>344</v>
      </c>
      <c r="B383" s="110">
        <v>255</v>
      </c>
      <c r="C383" s="64" t="s">
        <v>253</v>
      </c>
      <c r="D383" s="110">
        <v>97</v>
      </c>
      <c r="E383" s="112" t="s">
        <v>15</v>
      </c>
      <c r="F383" s="110" t="s">
        <v>33</v>
      </c>
      <c r="G383" s="111" t="s">
        <v>39</v>
      </c>
      <c r="H383" s="112" t="s">
        <v>27</v>
      </c>
      <c r="I383" s="110" t="s">
        <v>17</v>
      </c>
      <c r="J383" s="64" t="s">
        <v>17</v>
      </c>
      <c r="K383" s="110" t="s">
        <v>18</v>
      </c>
      <c r="L383" s="111" t="s">
        <v>18</v>
      </c>
      <c r="M383" s="112" t="s">
        <v>18</v>
      </c>
      <c r="N383" s="62" t="s">
        <v>41</v>
      </c>
      <c r="O383" s="62" t="s">
        <v>24</v>
      </c>
      <c r="P383" t="str">
        <f>VLOOKUP($B383,'Change Summary_Detailed'!$A$4:$X$216,P$3,FALSE)</f>
        <v>Restructure</v>
      </c>
      <c r="Q383" t="str">
        <f>VLOOKUP($B383,'Change Summary_Detailed'!$A$4:$X$216,Q$3,FALSE)</f>
        <v>Revised</v>
      </c>
      <c r="R383" s="355">
        <f>IF(VLOOKUP($B383,'Change Summary_Detailed'!$A$4:$X$216,R$3,FALSE)=0,"N/A",VLOOKUP($B383,'Change Summary_Detailed'!$A$4:$X$216,R$3,FALSE))</f>
        <v>42036</v>
      </c>
    </row>
    <row r="384" spans="1:18" x14ac:dyDescent="0.25">
      <c r="A384" t="s">
        <v>342</v>
      </c>
      <c r="B384" s="110">
        <v>255</v>
      </c>
      <c r="C384" s="64" t="s">
        <v>253</v>
      </c>
      <c r="D384" s="110">
        <v>97</v>
      </c>
      <c r="E384" s="112" t="s">
        <v>15</v>
      </c>
      <c r="F384" s="110" t="s">
        <v>33</v>
      </c>
      <c r="G384" s="111" t="s">
        <v>39</v>
      </c>
      <c r="H384" s="112" t="s">
        <v>27</v>
      </c>
      <c r="I384" s="110" t="s">
        <v>17</v>
      </c>
      <c r="J384" s="64" t="s">
        <v>17</v>
      </c>
      <c r="K384" s="110" t="s">
        <v>18</v>
      </c>
      <c r="L384" s="111" t="s">
        <v>18</v>
      </c>
      <c r="M384" s="112" t="s">
        <v>18</v>
      </c>
      <c r="N384" s="62" t="s">
        <v>41</v>
      </c>
      <c r="O384" s="62" t="s">
        <v>24</v>
      </c>
      <c r="P384" t="str">
        <f>VLOOKUP($B384,'Change Summary_Detailed'!$A$4:$X$216,P$3,FALSE)</f>
        <v>Restructure</v>
      </c>
      <c r="Q384" t="str">
        <f>VLOOKUP($B384,'Change Summary_Detailed'!$A$4:$X$216,Q$3,FALSE)</f>
        <v>Revised</v>
      </c>
      <c r="R384" s="355">
        <f>IF(VLOOKUP($B384,'Change Summary_Detailed'!$A$4:$X$216,R$3,FALSE)=0,"N/A",VLOOKUP($B384,'Change Summary_Detailed'!$A$4:$X$216,R$3,FALSE))</f>
        <v>42036</v>
      </c>
    </row>
    <row r="385" spans="1:18" x14ac:dyDescent="0.25">
      <c r="A385" t="s">
        <v>377</v>
      </c>
      <c r="B385" s="110">
        <v>255</v>
      </c>
      <c r="C385" s="64" t="s">
        <v>253</v>
      </c>
      <c r="D385" s="110">
        <v>97</v>
      </c>
      <c r="E385" s="112" t="s">
        <v>15</v>
      </c>
      <c r="F385" s="110" t="s">
        <v>33</v>
      </c>
      <c r="G385" s="111" t="s">
        <v>39</v>
      </c>
      <c r="H385" s="112" t="s">
        <v>27</v>
      </c>
      <c r="I385" s="110" t="s">
        <v>17</v>
      </c>
      <c r="J385" s="64" t="s">
        <v>17</v>
      </c>
      <c r="K385" s="110" t="s">
        <v>18</v>
      </c>
      <c r="L385" s="111" t="s">
        <v>18</v>
      </c>
      <c r="M385" s="112" t="s">
        <v>18</v>
      </c>
      <c r="N385" s="62" t="s">
        <v>41</v>
      </c>
      <c r="O385" s="62" t="s">
        <v>24</v>
      </c>
      <c r="P385" t="str">
        <f>VLOOKUP($B385,'Change Summary_Detailed'!$A$4:$X$216,P$3,FALSE)</f>
        <v>Restructure</v>
      </c>
      <c r="Q385" t="str">
        <f>VLOOKUP($B385,'Change Summary_Detailed'!$A$4:$X$216,Q$3,FALSE)</f>
        <v>Revised</v>
      </c>
      <c r="R385" s="355">
        <f>IF(VLOOKUP($B385,'Change Summary_Detailed'!$A$4:$X$216,R$3,FALSE)=0,"N/A",VLOOKUP($B385,'Change Summary_Detailed'!$A$4:$X$216,R$3,FALSE))</f>
        <v>42036</v>
      </c>
    </row>
    <row r="386" spans="1:18" x14ac:dyDescent="0.25">
      <c r="A386" t="s">
        <v>362</v>
      </c>
      <c r="B386" s="110">
        <v>255</v>
      </c>
      <c r="C386" s="64" t="s">
        <v>253</v>
      </c>
      <c r="D386" s="110">
        <v>97</v>
      </c>
      <c r="E386" s="112" t="s">
        <v>15</v>
      </c>
      <c r="F386" s="110" t="s">
        <v>33</v>
      </c>
      <c r="G386" s="111" t="s">
        <v>39</v>
      </c>
      <c r="H386" s="112" t="s">
        <v>27</v>
      </c>
      <c r="I386" s="110" t="s">
        <v>17</v>
      </c>
      <c r="J386" s="64" t="s">
        <v>17</v>
      </c>
      <c r="K386" s="110" t="s">
        <v>18</v>
      </c>
      <c r="L386" s="111" t="s">
        <v>18</v>
      </c>
      <c r="M386" s="112" t="s">
        <v>18</v>
      </c>
      <c r="N386" s="62" t="s">
        <v>41</v>
      </c>
      <c r="O386" s="62" t="s">
        <v>24</v>
      </c>
      <c r="P386" t="str">
        <f>VLOOKUP($B386,'Change Summary_Detailed'!$A$4:$X$216,P$3,FALSE)</f>
        <v>Restructure</v>
      </c>
      <c r="Q386" t="str">
        <f>VLOOKUP($B386,'Change Summary_Detailed'!$A$4:$X$216,Q$3,FALSE)</f>
        <v>Revised</v>
      </c>
      <c r="R386" s="355">
        <f>IF(VLOOKUP($B386,'Change Summary_Detailed'!$A$4:$X$216,R$3,FALSE)=0,"N/A",VLOOKUP($B386,'Change Summary_Detailed'!$A$4:$X$216,R$3,FALSE))</f>
        <v>42036</v>
      </c>
    </row>
    <row r="387" spans="1:18" x14ac:dyDescent="0.25">
      <c r="A387" t="s">
        <v>379</v>
      </c>
      <c r="B387" s="110">
        <v>255</v>
      </c>
      <c r="C387" s="64" t="s">
        <v>253</v>
      </c>
      <c r="D387" s="110">
        <v>97</v>
      </c>
      <c r="E387" s="112" t="s">
        <v>15</v>
      </c>
      <c r="F387" s="110" t="s">
        <v>33</v>
      </c>
      <c r="G387" s="111" t="s">
        <v>39</v>
      </c>
      <c r="H387" s="112" t="s">
        <v>27</v>
      </c>
      <c r="I387" s="110" t="s">
        <v>17</v>
      </c>
      <c r="J387" s="64" t="s">
        <v>17</v>
      </c>
      <c r="K387" s="110" t="s">
        <v>18</v>
      </c>
      <c r="L387" s="111" t="s">
        <v>18</v>
      </c>
      <c r="M387" s="112" t="s">
        <v>18</v>
      </c>
      <c r="N387" s="62" t="s">
        <v>41</v>
      </c>
      <c r="O387" s="62" t="s">
        <v>24</v>
      </c>
      <c r="P387" t="str">
        <f>VLOOKUP($B387,'Change Summary_Detailed'!$A$4:$X$216,P$3,FALSE)</f>
        <v>Restructure</v>
      </c>
      <c r="Q387" t="str">
        <f>VLOOKUP($B387,'Change Summary_Detailed'!$A$4:$X$216,Q$3,FALSE)</f>
        <v>Revised</v>
      </c>
      <c r="R387" s="355">
        <f>IF(VLOOKUP($B387,'Change Summary_Detailed'!$A$4:$X$216,R$3,FALSE)=0,"N/A",VLOOKUP($B387,'Change Summary_Detailed'!$A$4:$X$216,R$3,FALSE))</f>
        <v>42036</v>
      </c>
    </row>
    <row r="388" spans="1:18" x14ac:dyDescent="0.25">
      <c r="A388" t="s">
        <v>357</v>
      </c>
      <c r="B388" s="110">
        <v>255</v>
      </c>
      <c r="C388" s="64" t="s">
        <v>253</v>
      </c>
      <c r="D388" s="110">
        <v>97</v>
      </c>
      <c r="E388" s="112" t="s">
        <v>15</v>
      </c>
      <c r="F388" s="110" t="s">
        <v>33</v>
      </c>
      <c r="G388" s="111" t="s">
        <v>39</v>
      </c>
      <c r="H388" s="112" t="s">
        <v>27</v>
      </c>
      <c r="I388" s="110" t="s">
        <v>17</v>
      </c>
      <c r="J388" s="64" t="s">
        <v>17</v>
      </c>
      <c r="K388" s="110" t="s">
        <v>18</v>
      </c>
      <c r="L388" s="111" t="s">
        <v>18</v>
      </c>
      <c r="M388" s="112" t="s">
        <v>18</v>
      </c>
      <c r="N388" s="62" t="s">
        <v>41</v>
      </c>
      <c r="O388" s="62" t="s">
        <v>24</v>
      </c>
      <c r="P388" t="str">
        <f>VLOOKUP($B388,'Change Summary_Detailed'!$A$4:$X$216,P$3,FALSE)</f>
        <v>Restructure</v>
      </c>
      <c r="Q388" t="str">
        <f>VLOOKUP($B388,'Change Summary_Detailed'!$A$4:$X$216,Q$3,FALSE)</f>
        <v>Revised</v>
      </c>
      <c r="R388" s="355">
        <f>IF(VLOOKUP($B388,'Change Summary_Detailed'!$A$4:$X$216,R$3,FALSE)=0,"N/A",VLOOKUP($B388,'Change Summary_Detailed'!$A$4:$X$216,R$3,FALSE))</f>
        <v>42036</v>
      </c>
    </row>
    <row r="389" spans="1:18" x14ac:dyDescent="0.25">
      <c r="A389" t="s">
        <v>349</v>
      </c>
      <c r="B389" s="110">
        <v>255</v>
      </c>
      <c r="C389" s="64" t="s">
        <v>253</v>
      </c>
      <c r="D389" s="110">
        <v>97</v>
      </c>
      <c r="E389" s="112" t="s">
        <v>15</v>
      </c>
      <c r="F389" s="110" t="s">
        <v>33</v>
      </c>
      <c r="G389" s="111" t="s">
        <v>39</v>
      </c>
      <c r="H389" s="112" t="s">
        <v>27</v>
      </c>
      <c r="I389" s="110" t="s">
        <v>17</v>
      </c>
      <c r="J389" s="64" t="s">
        <v>17</v>
      </c>
      <c r="K389" s="110" t="s">
        <v>18</v>
      </c>
      <c r="L389" s="111" t="s">
        <v>18</v>
      </c>
      <c r="M389" s="112" t="s">
        <v>18</v>
      </c>
      <c r="N389" s="62" t="s">
        <v>41</v>
      </c>
      <c r="O389" s="62" t="s">
        <v>24</v>
      </c>
      <c r="P389" t="str">
        <f>VLOOKUP($B389,'Change Summary_Detailed'!$A$4:$X$216,P$3,FALSE)</f>
        <v>Restructure</v>
      </c>
      <c r="Q389" t="str">
        <f>VLOOKUP($B389,'Change Summary_Detailed'!$A$4:$X$216,Q$3,FALSE)</f>
        <v>Revised</v>
      </c>
      <c r="R389" s="355">
        <f>IF(VLOOKUP($B389,'Change Summary_Detailed'!$A$4:$X$216,R$3,FALSE)=0,"N/A",VLOOKUP($B389,'Change Summary_Detailed'!$A$4:$X$216,R$3,FALSE))</f>
        <v>42036</v>
      </c>
    </row>
    <row r="390" spans="1:18" x14ac:dyDescent="0.25">
      <c r="A390" t="s">
        <v>378</v>
      </c>
      <c r="B390" s="110">
        <v>255</v>
      </c>
      <c r="C390" s="64" t="s">
        <v>253</v>
      </c>
      <c r="D390" s="110">
        <v>97</v>
      </c>
      <c r="E390" s="112" t="s">
        <v>15</v>
      </c>
      <c r="F390" s="110" t="s">
        <v>33</v>
      </c>
      <c r="G390" s="111" t="s">
        <v>39</v>
      </c>
      <c r="H390" s="112" t="s">
        <v>27</v>
      </c>
      <c r="I390" s="110" t="s">
        <v>17</v>
      </c>
      <c r="J390" s="64" t="s">
        <v>17</v>
      </c>
      <c r="K390" s="110" t="s">
        <v>18</v>
      </c>
      <c r="L390" s="111" t="s">
        <v>18</v>
      </c>
      <c r="M390" s="112" t="s">
        <v>18</v>
      </c>
      <c r="N390" s="62" t="s">
        <v>41</v>
      </c>
      <c r="O390" s="62" t="s">
        <v>24</v>
      </c>
      <c r="P390" t="str">
        <f>VLOOKUP($B390,'Change Summary_Detailed'!$A$4:$X$216,P$3,FALSE)</f>
        <v>Restructure</v>
      </c>
      <c r="Q390" t="str">
        <f>VLOOKUP($B390,'Change Summary_Detailed'!$A$4:$X$216,Q$3,FALSE)</f>
        <v>Revised</v>
      </c>
      <c r="R390" s="355">
        <f>IF(VLOOKUP($B390,'Change Summary_Detailed'!$A$4:$X$216,R$3,FALSE)=0,"N/A",VLOOKUP($B390,'Change Summary_Detailed'!$A$4:$X$216,R$3,FALSE))</f>
        <v>42036</v>
      </c>
    </row>
    <row r="391" spans="1:18" x14ac:dyDescent="0.25">
      <c r="A391" t="s">
        <v>359</v>
      </c>
      <c r="B391" s="110">
        <v>257</v>
      </c>
      <c r="C391" s="64" t="s">
        <v>254</v>
      </c>
      <c r="D391" s="110" t="s">
        <v>8</v>
      </c>
      <c r="E391" s="112" t="s">
        <v>8</v>
      </c>
      <c r="F391" s="110" t="s">
        <v>33</v>
      </c>
      <c r="G391" s="111" t="s">
        <v>17</v>
      </c>
      <c r="H391" s="112" t="s">
        <v>17</v>
      </c>
      <c r="I391" s="110" t="s">
        <v>52</v>
      </c>
      <c r="J391" s="64" t="s">
        <v>52</v>
      </c>
      <c r="K391" s="110" t="s">
        <v>8</v>
      </c>
      <c r="L391" s="111" t="s">
        <v>8</v>
      </c>
      <c r="M391" s="112" t="s">
        <v>8</v>
      </c>
      <c r="N391" s="62" t="s">
        <v>20</v>
      </c>
      <c r="O391" s="62" t="s">
        <v>78</v>
      </c>
      <c r="P391">
        <f>VLOOKUP($B391,'Change Summary_Detailed'!$A$4:$X$216,P$3,FALSE)</f>
        <v>0</v>
      </c>
      <c r="Q391" t="str">
        <f>VLOOKUP($B391,'Change Summary_Detailed'!$A$4:$X$216,Q$3,FALSE)</f>
        <v>Unchanged</v>
      </c>
      <c r="R391" s="355" t="str">
        <f>IF(VLOOKUP($B391,'Change Summary_Detailed'!$A$4:$X$216,R$3,FALSE)=0,"N/A",VLOOKUP($B391,'Change Summary_Detailed'!$A$4:$X$216,R$3,FALSE))</f>
        <v>N/A</v>
      </c>
    </row>
    <row r="392" spans="1:18" x14ac:dyDescent="0.25">
      <c r="A392" t="s">
        <v>342</v>
      </c>
      <c r="B392" s="110">
        <v>257</v>
      </c>
      <c r="C392" s="64" t="s">
        <v>254</v>
      </c>
      <c r="D392" s="110" t="s">
        <v>8</v>
      </c>
      <c r="E392" s="112" t="s">
        <v>8</v>
      </c>
      <c r="F392" s="110" t="s">
        <v>33</v>
      </c>
      <c r="G392" s="111" t="s">
        <v>17</v>
      </c>
      <c r="H392" s="112" t="s">
        <v>17</v>
      </c>
      <c r="I392" s="110" t="s">
        <v>52</v>
      </c>
      <c r="J392" s="64" t="s">
        <v>52</v>
      </c>
      <c r="K392" s="110" t="s">
        <v>8</v>
      </c>
      <c r="L392" s="111" t="s">
        <v>8</v>
      </c>
      <c r="M392" s="112" t="s">
        <v>8</v>
      </c>
      <c r="N392" s="62" t="s">
        <v>20</v>
      </c>
      <c r="O392" s="62" t="s">
        <v>78</v>
      </c>
      <c r="P392">
        <f>VLOOKUP($B392,'Change Summary_Detailed'!$A$4:$X$216,P$3,FALSE)</f>
        <v>0</v>
      </c>
      <c r="Q392" t="str">
        <f>VLOOKUP($B392,'Change Summary_Detailed'!$A$4:$X$216,Q$3,FALSE)</f>
        <v>Unchanged</v>
      </c>
      <c r="R392" s="355" t="str">
        <f>IF(VLOOKUP($B392,'Change Summary_Detailed'!$A$4:$X$216,R$3,FALSE)=0,"N/A",VLOOKUP($B392,'Change Summary_Detailed'!$A$4:$X$216,R$3,FALSE))</f>
        <v>N/A</v>
      </c>
    </row>
    <row r="393" spans="1:18" x14ac:dyDescent="0.25">
      <c r="A393" t="s">
        <v>357</v>
      </c>
      <c r="B393" s="110">
        <v>257</v>
      </c>
      <c r="C393" s="64" t="s">
        <v>254</v>
      </c>
      <c r="D393" s="110" t="s">
        <v>8</v>
      </c>
      <c r="E393" s="112" t="s">
        <v>8</v>
      </c>
      <c r="F393" s="110" t="s">
        <v>33</v>
      </c>
      <c r="G393" s="111" t="s">
        <v>17</v>
      </c>
      <c r="H393" s="112" t="s">
        <v>17</v>
      </c>
      <c r="I393" s="110" t="s">
        <v>52</v>
      </c>
      <c r="J393" s="64" t="s">
        <v>52</v>
      </c>
      <c r="K393" s="110" t="s">
        <v>8</v>
      </c>
      <c r="L393" s="111" t="s">
        <v>8</v>
      </c>
      <c r="M393" s="112" t="s">
        <v>8</v>
      </c>
      <c r="N393" s="62" t="s">
        <v>20</v>
      </c>
      <c r="O393" s="62" t="s">
        <v>78</v>
      </c>
      <c r="P393">
        <f>VLOOKUP($B393,'Change Summary_Detailed'!$A$4:$X$216,P$3,FALSE)</f>
        <v>0</v>
      </c>
      <c r="Q393" t="str">
        <f>VLOOKUP($B393,'Change Summary_Detailed'!$A$4:$X$216,Q$3,FALSE)</f>
        <v>Unchanged</v>
      </c>
      <c r="R393" s="355" t="str">
        <f>IF(VLOOKUP($B393,'Change Summary_Detailed'!$A$4:$X$216,R$3,FALSE)=0,"N/A",VLOOKUP($B393,'Change Summary_Detailed'!$A$4:$X$216,R$3,FALSE))</f>
        <v>N/A</v>
      </c>
    </row>
    <row r="394" spans="1:18" x14ac:dyDescent="0.25">
      <c r="A394" t="s">
        <v>377</v>
      </c>
      <c r="B394" s="110">
        <v>257</v>
      </c>
      <c r="C394" s="64" t="s">
        <v>254</v>
      </c>
      <c r="D394" s="110" t="s">
        <v>8</v>
      </c>
      <c r="E394" s="112" t="s">
        <v>8</v>
      </c>
      <c r="F394" s="110" t="s">
        <v>33</v>
      </c>
      <c r="G394" s="111" t="s">
        <v>17</v>
      </c>
      <c r="H394" s="112" t="s">
        <v>17</v>
      </c>
      <c r="I394" s="110" t="s">
        <v>52</v>
      </c>
      <c r="J394" s="64" t="s">
        <v>52</v>
      </c>
      <c r="K394" s="110" t="s">
        <v>8</v>
      </c>
      <c r="L394" s="111" t="s">
        <v>8</v>
      </c>
      <c r="M394" s="112" t="s">
        <v>8</v>
      </c>
      <c r="N394" s="62" t="s">
        <v>20</v>
      </c>
      <c r="O394" s="62" t="s">
        <v>78</v>
      </c>
      <c r="P394">
        <f>VLOOKUP($B394,'Change Summary_Detailed'!$A$4:$X$216,P$3,FALSE)</f>
        <v>0</v>
      </c>
      <c r="Q394" t="str">
        <f>VLOOKUP($B394,'Change Summary_Detailed'!$A$4:$X$216,Q$3,FALSE)</f>
        <v>Unchanged</v>
      </c>
      <c r="R394" s="355" t="str">
        <f>IF(VLOOKUP($B394,'Change Summary_Detailed'!$A$4:$X$216,R$3,FALSE)=0,"N/A",VLOOKUP($B394,'Change Summary_Detailed'!$A$4:$X$216,R$3,FALSE))</f>
        <v>N/A</v>
      </c>
    </row>
    <row r="395" spans="1:18" x14ac:dyDescent="0.25">
      <c r="A395" t="s">
        <v>362</v>
      </c>
      <c r="B395" s="110">
        <v>257</v>
      </c>
      <c r="C395" s="64" t="s">
        <v>254</v>
      </c>
      <c r="D395" s="110" t="s">
        <v>8</v>
      </c>
      <c r="E395" s="112" t="s">
        <v>8</v>
      </c>
      <c r="F395" s="110" t="s">
        <v>33</v>
      </c>
      <c r="G395" s="111" t="s">
        <v>17</v>
      </c>
      <c r="H395" s="112" t="s">
        <v>17</v>
      </c>
      <c r="I395" s="110" t="s">
        <v>52</v>
      </c>
      <c r="J395" s="64" t="s">
        <v>52</v>
      </c>
      <c r="K395" s="110" t="s">
        <v>8</v>
      </c>
      <c r="L395" s="111" t="s">
        <v>8</v>
      </c>
      <c r="M395" s="112" t="s">
        <v>8</v>
      </c>
      <c r="N395" s="62" t="s">
        <v>20</v>
      </c>
      <c r="O395" s="62" t="s">
        <v>78</v>
      </c>
      <c r="P395">
        <f>VLOOKUP($B395,'Change Summary_Detailed'!$A$4:$X$216,P$3,FALSE)</f>
        <v>0</v>
      </c>
      <c r="Q395" t="str">
        <f>VLOOKUP($B395,'Change Summary_Detailed'!$A$4:$X$216,Q$3,FALSE)</f>
        <v>Unchanged</v>
      </c>
      <c r="R395" s="355" t="str">
        <f>IF(VLOOKUP($B395,'Change Summary_Detailed'!$A$4:$X$216,R$3,FALSE)=0,"N/A",VLOOKUP($B395,'Change Summary_Detailed'!$A$4:$X$216,R$3,FALSE))</f>
        <v>N/A</v>
      </c>
    </row>
    <row r="396" spans="1:18" x14ac:dyDescent="0.25">
      <c r="A396" t="s">
        <v>379</v>
      </c>
      <c r="B396" s="110">
        <v>257</v>
      </c>
      <c r="C396" s="64" t="s">
        <v>254</v>
      </c>
      <c r="D396" s="110" t="s">
        <v>8</v>
      </c>
      <c r="E396" s="112" t="s">
        <v>8</v>
      </c>
      <c r="F396" s="110" t="s">
        <v>33</v>
      </c>
      <c r="G396" s="111" t="s">
        <v>17</v>
      </c>
      <c r="H396" s="112" t="s">
        <v>17</v>
      </c>
      <c r="I396" s="110" t="s">
        <v>52</v>
      </c>
      <c r="J396" s="64" t="s">
        <v>52</v>
      </c>
      <c r="K396" s="110" t="s">
        <v>8</v>
      </c>
      <c r="L396" s="111" t="s">
        <v>8</v>
      </c>
      <c r="M396" s="112" t="s">
        <v>8</v>
      </c>
      <c r="N396" s="62" t="s">
        <v>20</v>
      </c>
      <c r="O396" s="62" t="s">
        <v>78</v>
      </c>
      <c r="P396">
        <f>VLOOKUP($B396,'Change Summary_Detailed'!$A$4:$X$216,P$3,FALSE)</f>
        <v>0</v>
      </c>
      <c r="Q396" t="str">
        <f>VLOOKUP($B396,'Change Summary_Detailed'!$A$4:$X$216,Q$3,FALSE)</f>
        <v>Unchanged</v>
      </c>
      <c r="R396" s="355" t="str">
        <f>IF(VLOOKUP($B396,'Change Summary_Detailed'!$A$4:$X$216,R$3,FALSE)=0,"N/A",VLOOKUP($B396,'Change Summary_Detailed'!$A$4:$X$216,R$3,FALSE))</f>
        <v>N/A</v>
      </c>
    </row>
    <row r="397" spans="1:18" x14ac:dyDescent="0.25">
      <c r="A397" t="s">
        <v>378</v>
      </c>
      <c r="B397" s="110">
        <v>257</v>
      </c>
      <c r="C397" s="64" t="s">
        <v>254</v>
      </c>
      <c r="D397" s="110" t="s">
        <v>8</v>
      </c>
      <c r="E397" s="112" t="s">
        <v>8</v>
      </c>
      <c r="F397" s="110" t="s">
        <v>33</v>
      </c>
      <c r="G397" s="111" t="s">
        <v>17</v>
      </c>
      <c r="H397" s="112" t="s">
        <v>17</v>
      </c>
      <c r="I397" s="110" t="s">
        <v>52</v>
      </c>
      <c r="J397" s="64" t="s">
        <v>52</v>
      </c>
      <c r="K397" s="110" t="s">
        <v>8</v>
      </c>
      <c r="L397" s="111" t="s">
        <v>8</v>
      </c>
      <c r="M397" s="112" t="s">
        <v>8</v>
      </c>
      <c r="N397" s="62" t="s">
        <v>20</v>
      </c>
      <c r="O397" s="62" t="s">
        <v>78</v>
      </c>
      <c r="P397">
        <f>VLOOKUP($B397,'Change Summary_Detailed'!$A$4:$X$216,P$3,FALSE)</f>
        <v>0</v>
      </c>
      <c r="Q397" t="str">
        <f>VLOOKUP($B397,'Change Summary_Detailed'!$A$4:$X$216,Q$3,FALSE)</f>
        <v>Unchanged</v>
      </c>
      <c r="R397" s="355" t="str">
        <f>IF(VLOOKUP($B397,'Change Summary_Detailed'!$A$4:$X$216,R$3,FALSE)=0,"N/A",VLOOKUP($B397,'Change Summary_Detailed'!$A$4:$X$216,R$3,FALSE))</f>
        <v>N/A</v>
      </c>
    </row>
    <row r="398" spans="1:18" x14ac:dyDescent="0.25">
      <c r="A398" t="s">
        <v>349</v>
      </c>
      <c r="B398" s="110">
        <v>257</v>
      </c>
      <c r="C398" s="64" t="s">
        <v>254</v>
      </c>
      <c r="D398" s="110" t="s">
        <v>8</v>
      </c>
      <c r="E398" s="112" t="s">
        <v>8</v>
      </c>
      <c r="F398" s="110" t="s">
        <v>33</v>
      </c>
      <c r="G398" s="111" t="s">
        <v>17</v>
      </c>
      <c r="H398" s="112" t="s">
        <v>17</v>
      </c>
      <c r="I398" s="110" t="s">
        <v>52</v>
      </c>
      <c r="J398" s="64" t="s">
        <v>52</v>
      </c>
      <c r="K398" s="110" t="s">
        <v>8</v>
      </c>
      <c r="L398" s="111" t="s">
        <v>8</v>
      </c>
      <c r="M398" s="112" t="s">
        <v>8</v>
      </c>
      <c r="N398" s="62" t="s">
        <v>20</v>
      </c>
      <c r="O398" s="62" t="s">
        <v>78</v>
      </c>
      <c r="P398">
        <f>VLOOKUP($B398,'Change Summary_Detailed'!$A$4:$X$216,P$3,FALSE)</f>
        <v>0</v>
      </c>
      <c r="Q398" t="str">
        <f>VLOOKUP($B398,'Change Summary_Detailed'!$A$4:$X$216,Q$3,FALSE)</f>
        <v>Unchanged</v>
      </c>
      <c r="R398" s="355" t="str">
        <f>IF(VLOOKUP($B398,'Change Summary_Detailed'!$A$4:$X$216,R$3,FALSE)=0,"N/A",VLOOKUP($B398,'Change Summary_Detailed'!$A$4:$X$216,R$3,FALSE))</f>
        <v>N/A</v>
      </c>
    </row>
    <row r="399" spans="1:18" x14ac:dyDescent="0.25">
      <c r="A399" t="s">
        <v>357</v>
      </c>
      <c r="B399" s="110">
        <v>260</v>
      </c>
      <c r="C399" s="64" t="s">
        <v>255</v>
      </c>
      <c r="D399" s="110" t="s">
        <v>8</v>
      </c>
      <c r="E399" s="112" t="s">
        <v>8</v>
      </c>
      <c r="F399" s="110" t="s">
        <v>39</v>
      </c>
      <c r="G399" s="111" t="s">
        <v>17</v>
      </c>
      <c r="H399" s="112" t="s">
        <v>17</v>
      </c>
      <c r="I399" s="110" t="s">
        <v>45</v>
      </c>
      <c r="J399" s="64" t="s">
        <v>45</v>
      </c>
      <c r="K399" s="110" t="s">
        <v>8</v>
      </c>
      <c r="L399" s="111" t="s">
        <v>8</v>
      </c>
      <c r="M399" s="112" t="s">
        <v>8</v>
      </c>
      <c r="N399" s="62" t="s">
        <v>53</v>
      </c>
      <c r="O399" s="62" t="s">
        <v>54</v>
      </c>
      <c r="P399" t="str">
        <f>VLOOKUP($B399,'Change Summary_Detailed'!$A$4:$X$216,P$3,FALSE)</f>
        <v>Lowest performing</v>
      </c>
      <c r="Q399" t="str">
        <f>VLOOKUP($B399,'Change Summary_Detailed'!$A$4:$X$216,Q$3,FALSE)</f>
        <v>Deleted</v>
      </c>
      <c r="R399" s="355">
        <f>IF(VLOOKUP($B399,'Change Summary_Detailed'!$A$4:$X$216,R$3,FALSE)=0,"N/A",VLOOKUP($B399,'Change Summary_Detailed'!$A$4:$X$216,R$3,FALSE))</f>
        <v>41883</v>
      </c>
    </row>
    <row r="400" spans="1:18" x14ac:dyDescent="0.25">
      <c r="A400" t="s">
        <v>359</v>
      </c>
      <c r="B400" s="110">
        <v>260</v>
      </c>
      <c r="C400" s="64" t="s">
        <v>255</v>
      </c>
      <c r="D400" s="110" t="s">
        <v>8</v>
      </c>
      <c r="E400" s="112" t="s">
        <v>8</v>
      </c>
      <c r="F400" s="110" t="s">
        <v>39</v>
      </c>
      <c r="G400" s="111" t="s">
        <v>17</v>
      </c>
      <c r="H400" s="112" t="s">
        <v>17</v>
      </c>
      <c r="I400" s="110" t="s">
        <v>45</v>
      </c>
      <c r="J400" s="64" t="s">
        <v>45</v>
      </c>
      <c r="K400" s="110" t="s">
        <v>8</v>
      </c>
      <c r="L400" s="111" t="s">
        <v>8</v>
      </c>
      <c r="M400" s="112" t="s">
        <v>8</v>
      </c>
      <c r="N400" s="62" t="s">
        <v>53</v>
      </c>
      <c r="O400" s="62" t="s">
        <v>54</v>
      </c>
      <c r="P400" t="str">
        <f>VLOOKUP($B400,'Change Summary_Detailed'!$A$4:$X$216,P$3,FALSE)</f>
        <v>Lowest performing</v>
      </c>
      <c r="Q400" t="str">
        <f>VLOOKUP($B400,'Change Summary_Detailed'!$A$4:$X$216,Q$3,FALSE)</f>
        <v>Deleted</v>
      </c>
      <c r="R400" s="355">
        <f>IF(VLOOKUP($B400,'Change Summary_Detailed'!$A$4:$X$216,R$3,FALSE)=0,"N/A",VLOOKUP($B400,'Change Summary_Detailed'!$A$4:$X$216,R$3,FALSE))</f>
        <v>41883</v>
      </c>
    </row>
    <row r="401" spans="1:18" x14ac:dyDescent="0.25">
      <c r="A401" t="s">
        <v>342</v>
      </c>
      <c r="B401" s="110">
        <v>260</v>
      </c>
      <c r="C401" s="64" t="s">
        <v>255</v>
      </c>
      <c r="D401" s="110" t="s">
        <v>8</v>
      </c>
      <c r="E401" s="112" t="s">
        <v>8</v>
      </c>
      <c r="F401" s="110" t="s">
        <v>39</v>
      </c>
      <c r="G401" s="111" t="s">
        <v>17</v>
      </c>
      <c r="H401" s="112" t="s">
        <v>17</v>
      </c>
      <c r="I401" s="110" t="s">
        <v>45</v>
      </c>
      <c r="J401" s="64" t="s">
        <v>45</v>
      </c>
      <c r="K401" s="110" t="s">
        <v>8</v>
      </c>
      <c r="L401" s="111" t="s">
        <v>8</v>
      </c>
      <c r="M401" s="112" t="s">
        <v>8</v>
      </c>
      <c r="N401" s="62" t="s">
        <v>53</v>
      </c>
      <c r="O401" s="62" t="s">
        <v>54</v>
      </c>
      <c r="P401" t="str">
        <f>VLOOKUP($B401,'Change Summary_Detailed'!$A$4:$X$216,P$3,FALSE)</f>
        <v>Lowest performing</v>
      </c>
      <c r="Q401" t="str">
        <f>VLOOKUP($B401,'Change Summary_Detailed'!$A$4:$X$216,Q$3,FALSE)</f>
        <v>Deleted</v>
      </c>
      <c r="R401" s="355">
        <f>IF(VLOOKUP($B401,'Change Summary_Detailed'!$A$4:$X$216,R$3,FALSE)=0,"N/A",VLOOKUP($B401,'Change Summary_Detailed'!$A$4:$X$216,R$3,FALSE))</f>
        <v>41883</v>
      </c>
    </row>
    <row r="402" spans="1:18" x14ac:dyDescent="0.25">
      <c r="A402" t="s">
        <v>362</v>
      </c>
      <c r="B402" s="110">
        <v>260</v>
      </c>
      <c r="C402" s="64" t="s">
        <v>255</v>
      </c>
      <c r="D402" s="110" t="s">
        <v>8</v>
      </c>
      <c r="E402" s="112" t="s">
        <v>8</v>
      </c>
      <c r="F402" s="110" t="s">
        <v>39</v>
      </c>
      <c r="G402" s="111" t="s">
        <v>17</v>
      </c>
      <c r="H402" s="112" t="s">
        <v>17</v>
      </c>
      <c r="I402" s="110" t="s">
        <v>45</v>
      </c>
      <c r="J402" s="64" t="s">
        <v>45</v>
      </c>
      <c r="K402" s="110" t="s">
        <v>8</v>
      </c>
      <c r="L402" s="111" t="s">
        <v>8</v>
      </c>
      <c r="M402" s="112" t="s">
        <v>8</v>
      </c>
      <c r="N402" s="62" t="s">
        <v>53</v>
      </c>
      <c r="O402" s="62" t="s">
        <v>54</v>
      </c>
      <c r="P402" t="str">
        <f>VLOOKUP($B402,'Change Summary_Detailed'!$A$4:$X$216,P$3,FALSE)</f>
        <v>Lowest performing</v>
      </c>
      <c r="Q402" t="str">
        <f>VLOOKUP($B402,'Change Summary_Detailed'!$A$4:$X$216,Q$3,FALSE)</f>
        <v>Deleted</v>
      </c>
      <c r="R402" s="355">
        <f>IF(VLOOKUP($B402,'Change Summary_Detailed'!$A$4:$X$216,R$3,FALSE)=0,"N/A",VLOOKUP($B402,'Change Summary_Detailed'!$A$4:$X$216,R$3,FALSE))</f>
        <v>41883</v>
      </c>
    </row>
    <row r="403" spans="1:18" x14ac:dyDescent="0.25">
      <c r="A403" t="s">
        <v>379</v>
      </c>
      <c r="B403" s="110">
        <v>260</v>
      </c>
      <c r="C403" s="64" t="s">
        <v>255</v>
      </c>
      <c r="D403" s="110" t="s">
        <v>8</v>
      </c>
      <c r="E403" s="112" t="s">
        <v>8</v>
      </c>
      <c r="F403" s="110" t="s">
        <v>39</v>
      </c>
      <c r="G403" s="111" t="s">
        <v>17</v>
      </c>
      <c r="H403" s="112" t="s">
        <v>17</v>
      </c>
      <c r="I403" s="110" t="s">
        <v>45</v>
      </c>
      <c r="J403" s="64" t="s">
        <v>45</v>
      </c>
      <c r="K403" s="110" t="s">
        <v>8</v>
      </c>
      <c r="L403" s="111" t="s">
        <v>8</v>
      </c>
      <c r="M403" s="112" t="s">
        <v>8</v>
      </c>
      <c r="N403" s="62" t="s">
        <v>53</v>
      </c>
      <c r="O403" s="62" t="s">
        <v>54</v>
      </c>
      <c r="P403" t="str">
        <f>VLOOKUP($B403,'Change Summary_Detailed'!$A$4:$X$216,P$3,FALSE)</f>
        <v>Lowest performing</v>
      </c>
      <c r="Q403" t="str">
        <f>VLOOKUP($B403,'Change Summary_Detailed'!$A$4:$X$216,Q$3,FALSE)</f>
        <v>Deleted</v>
      </c>
      <c r="R403" s="355">
        <f>IF(VLOOKUP($B403,'Change Summary_Detailed'!$A$4:$X$216,R$3,FALSE)=0,"N/A",VLOOKUP($B403,'Change Summary_Detailed'!$A$4:$X$216,R$3,FALSE))</f>
        <v>41883</v>
      </c>
    </row>
    <row r="404" spans="1:18" x14ac:dyDescent="0.25">
      <c r="A404" t="s">
        <v>377</v>
      </c>
      <c r="B404" s="110">
        <v>260</v>
      </c>
      <c r="C404" s="64" t="s">
        <v>255</v>
      </c>
      <c r="D404" s="110" t="s">
        <v>8</v>
      </c>
      <c r="E404" s="112" t="s">
        <v>8</v>
      </c>
      <c r="F404" s="110" t="s">
        <v>39</v>
      </c>
      <c r="G404" s="111" t="s">
        <v>17</v>
      </c>
      <c r="H404" s="112" t="s">
        <v>17</v>
      </c>
      <c r="I404" s="110" t="s">
        <v>45</v>
      </c>
      <c r="J404" s="64" t="s">
        <v>45</v>
      </c>
      <c r="K404" s="110" t="s">
        <v>8</v>
      </c>
      <c r="L404" s="111" t="s">
        <v>8</v>
      </c>
      <c r="M404" s="112" t="s">
        <v>8</v>
      </c>
      <c r="N404" s="62" t="s">
        <v>53</v>
      </c>
      <c r="O404" s="62" t="s">
        <v>54</v>
      </c>
      <c r="P404" t="str">
        <f>VLOOKUP($B404,'Change Summary_Detailed'!$A$4:$X$216,P$3,FALSE)</f>
        <v>Lowest performing</v>
      </c>
      <c r="Q404" t="str">
        <f>VLOOKUP($B404,'Change Summary_Detailed'!$A$4:$X$216,Q$3,FALSE)</f>
        <v>Deleted</v>
      </c>
      <c r="R404" s="355">
        <f>IF(VLOOKUP($B404,'Change Summary_Detailed'!$A$4:$X$216,R$3,FALSE)=0,"N/A",VLOOKUP($B404,'Change Summary_Detailed'!$A$4:$X$216,R$3,FALSE))</f>
        <v>41883</v>
      </c>
    </row>
    <row r="405" spans="1:18" x14ac:dyDescent="0.25">
      <c r="A405" t="s">
        <v>349</v>
      </c>
      <c r="B405" s="110">
        <v>260</v>
      </c>
      <c r="C405" s="64" t="s">
        <v>255</v>
      </c>
      <c r="D405" s="110" t="s">
        <v>8</v>
      </c>
      <c r="E405" s="112" t="s">
        <v>8</v>
      </c>
      <c r="F405" s="110" t="s">
        <v>39</v>
      </c>
      <c r="G405" s="111" t="s">
        <v>17</v>
      </c>
      <c r="H405" s="112" t="s">
        <v>17</v>
      </c>
      <c r="I405" s="110" t="s">
        <v>45</v>
      </c>
      <c r="J405" s="64" t="s">
        <v>45</v>
      </c>
      <c r="K405" s="110" t="s">
        <v>8</v>
      </c>
      <c r="L405" s="111" t="s">
        <v>8</v>
      </c>
      <c r="M405" s="112" t="s">
        <v>8</v>
      </c>
      <c r="N405" s="62" t="s">
        <v>53</v>
      </c>
      <c r="O405" s="62" t="s">
        <v>54</v>
      </c>
      <c r="P405" t="str">
        <f>VLOOKUP($B405,'Change Summary_Detailed'!$A$4:$X$216,P$3,FALSE)</f>
        <v>Lowest performing</v>
      </c>
      <c r="Q405" t="str">
        <f>VLOOKUP($B405,'Change Summary_Detailed'!$A$4:$X$216,Q$3,FALSE)</f>
        <v>Deleted</v>
      </c>
      <c r="R405" s="355">
        <f>IF(VLOOKUP($B405,'Change Summary_Detailed'!$A$4:$X$216,R$3,FALSE)=0,"N/A",VLOOKUP($B405,'Change Summary_Detailed'!$A$4:$X$216,R$3,FALSE))</f>
        <v>41883</v>
      </c>
    </row>
    <row r="406" spans="1:18" x14ac:dyDescent="0.25">
      <c r="A406" t="s">
        <v>359</v>
      </c>
      <c r="B406" s="110">
        <v>265</v>
      </c>
      <c r="C406" s="64" t="s">
        <v>256</v>
      </c>
      <c r="D406" s="110" t="s">
        <v>8</v>
      </c>
      <c r="E406" s="112" t="s">
        <v>8</v>
      </c>
      <c r="F406" s="110" t="s">
        <v>64</v>
      </c>
      <c r="G406" s="111" t="s">
        <v>17</v>
      </c>
      <c r="H406" s="112" t="s">
        <v>17</v>
      </c>
      <c r="I406" s="110" t="s">
        <v>52</v>
      </c>
      <c r="J406" s="64" t="s">
        <v>45</v>
      </c>
      <c r="K406" s="110" t="s">
        <v>8</v>
      </c>
      <c r="L406" s="111" t="s">
        <v>8</v>
      </c>
      <c r="M406" s="112" t="s">
        <v>8</v>
      </c>
      <c r="N406" s="62" t="s">
        <v>53</v>
      </c>
      <c r="O406" s="62" t="s">
        <v>54</v>
      </c>
      <c r="P406" t="str">
        <f>VLOOKUP($B406,'Change Summary_Detailed'!$A$4:$X$216,P$3,FALSE)</f>
        <v>Lowest performing</v>
      </c>
      <c r="Q406" t="str">
        <f>VLOOKUP($B406,'Change Summary_Detailed'!$A$4:$X$216,Q$3,FALSE)</f>
        <v>Deleted</v>
      </c>
      <c r="R406" s="355">
        <f>IF(VLOOKUP($B406,'Change Summary_Detailed'!$A$4:$X$216,R$3,FALSE)=0,"N/A",VLOOKUP($B406,'Change Summary_Detailed'!$A$4:$X$216,R$3,FALSE))</f>
        <v>41883</v>
      </c>
    </row>
    <row r="407" spans="1:18" x14ac:dyDescent="0.25">
      <c r="A407" t="s">
        <v>369</v>
      </c>
      <c r="B407" s="110">
        <v>265</v>
      </c>
      <c r="C407" s="64" t="s">
        <v>256</v>
      </c>
      <c r="D407" s="110" t="s">
        <v>8</v>
      </c>
      <c r="E407" s="112" t="s">
        <v>8</v>
      </c>
      <c r="F407" s="110" t="s">
        <v>64</v>
      </c>
      <c r="G407" s="111" t="s">
        <v>17</v>
      </c>
      <c r="H407" s="112" t="s">
        <v>17</v>
      </c>
      <c r="I407" s="110" t="s">
        <v>52</v>
      </c>
      <c r="J407" s="64" t="s">
        <v>45</v>
      </c>
      <c r="K407" s="110" t="s">
        <v>8</v>
      </c>
      <c r="L407" s="111" t="s">
        <v>8</v>
      </c>
      <c r="M407" s="112" t="s">
        <v>8</v>
      </c>
      <c r="N407" s="62" t="s">
        <v>53</v>
      </c>
      <c r="O407" s="62" t="s">
        <v>54</v>
      </c>
      <c r="P407" t="str">
        <f>VLOOKUP($B407,'Change Summary_Detailed'!$A$4:$X$216,P$3,FALSE)</f>
        <v>Lowest performing</v>
      </c>
      <c r="Q407" t="str">
        <f>VLOOKUP($B407,'Change Summary_Detailed'!$A$4:$X$216,Q$3,FALSE)</f>
        <v>Deleted</v>
      </c>
      <c r="R407" s="355">
        <f>IF(VLOOKUP($B407,'Change Summary_Detailed'!$A$4:$X$216,R$3,FALSE)=0,"N/A",VLOOKUP($B407,'Change Summary_Detailed'!$A$4:$X$216,R$3,FALSE))</f>
        <v>41883</v>
      </c>
    </row>
    <row r="408" spans="1:18" x14ac:dyDescent="0.25">
      <c r="A408" t="s">
        <v>342</v>
      </c>
      <c r="B408" s="110">
        <v>265</v>
      </c>
      <c r="C408" s="64" t="s">
        <v>256</v>
      </c>
      <c r="D408" s="110" t="s">
        <v>8</v>
      </c>
      <c r="E408" s="112" t="s">
        <v>8</v>
      </c>
      <c r="F408" s="110" t="s">
        <v>64</v>
      </c>
      <c r="G408" s="111" t="s">
        <v>17</v>
      </c>
      <c r="H408" s="112" t="s">
        <v>17</v>
      </c>
      <c r="I408" s="110" t="s">
        <v>52</v>
      </c>
      <c r="J408" s="64" t="s">
        <v>45</v>
      </c>
      <c r="K408" s="110" t="s">
        <v>8</v>
      </c>
      <c r="L408" s="111" t="s">
        <v>8</v>
      </c>
      <c r="M408" s="112" t="s">
        <v>8</v>
      </c>
      <c r="N408" s="62" t="s">
        <v>53</v>
      </c>
      <c r="O408" s="62" t="s">
        <v>54</v>
      </c>
      <c r="P408" t="str">
        <f>VLOOKUP($B408,'Change Summary_Detailed'!$A$4:$X$216,P$3,FALSE)</f>
        <v>Lowest performing</v>
      </c>
      <c r="Q408" t="str">
        <f>VLOOKUP($B408,'Change Summary_Detailed'!$A$4:$X$216,Q$3,FALSE)</f>
        <v>Deleted</v>
      </c>
      <c r="R408" s="355">
        <f>IF(VLOOKUP($B408,'Change Summary_Detailed'!$A$4:$X$216,R$3,FALSE)=0,"N/A",VLOOKUP($B408,'Change Summary_Detailed'!$A$4:$X$216,R$3,FALSE))</f>
        <v>41883</v>
      </c>
    </row>
    <row r="409" spans="1:18" x14ac:dyDescent="0.25">
      <c r="A409" t="s">
        <v>362</v>
      </c>
      <c r="B409" s="110">
        <v>265</v>
      </c>
      <c r="C409" s="64" t="s">
        <v>256</v>
      </c>
      <c r="D409" s="110" t="s">
        <v>8</v>
      </c>
      <c r="E409" s="112" t="s">
        <v>8</v>
      </c>
      <c r="F409" s="110" t="s">
        <v>64</v>
      </c>
      <c r="G409" s="111" t="s">
        <v>17</v>
      </c>
      <c r="H409" s="112" t="s">
        <v>17</v>
      </c>
      <c r="I409" s="110" t="s">
        <v>52</v>
      </c>
      <c r="J409" s="64" t="s">
        <v>45</v>
      </c>
      <c r="K409" s="110" t="s">
        <v>8</v>
      </c>
      <c r="L409" s="111" t="s">
        <v>8</v>
      </c>
      <c r="M409" s="112" t="s">
        <v>8</v>
      </c>
      <c r="N409" s="62" t="s">
        <v>53</v>
      </c>
      <c r="O409" s="62" t="s">
        <v>54</v>
      </c>
      <c r="P409" t="str">
        <f>VLOOKUP($B409,'Change Summary_Detailed'!$A$4:$X$216,P$3,FALSE)</f>
        <v>Lowest performing</v>
      </c>
      <c r="Q409" t="str">
        <f>VLOOKUP($B409,'Change Summary_Detailed'!$A$4:$X$216,Q$3,FALSE)</f>
        <v>Deleted</v>
      </c>
      <c r="R409" s="355">
        <f>IF(VLOOKUP($B409,'Change Summary_Detailed'!$A$4:$X$216,R$3,FALSE)=0,"N/A",VLOOKUP($B409,'Change Summary_Detailed'!$A$4:$X$216,R$3,FALSE))</f>
        <v>41883</v>
      </c>
    </row>
    <row r="410" spans="1:18" x14ac:dyDescent="0.25">
      <c r="A410" t="s">
        <v>379</v>
      </c>
      <c r="B410" s="110">
        <v>265</v>
      </c>
      <c r="C410" s="64" t="s">
        <v>256</v>
      </c>
      <c r="D410" s="110" t="s">
        <v>8</v>
      </c>
      <c r="E410" s="112" t="s">
        <v>8</v>
      </c>
      <c r="F410" s="110" t="s">
        <v>64</v>
      </c>
      <c r="G410" s="111" t="s">
        <v>17</v>
      </c>
      <c r="H410" s="112" t="s">
        <v>17</v>
      </c>
      <c r="I410" s="110" t="s">
        <v>52</v>
      </c>
      <c r="J410" s="64" t="s">
        <v>45</v>
      </c>
      <c r="K410" s="110" t="s">
        <v>8</v>
      </c>
      <c r="L410" s="111" t="s">
        <v>8</v>
      </c>
      <c r="M410" s="112" t="s">
        <v>8</v>
      </c>
      <c r="N410" s="62" t="s">
        <v>53</v>
      </c>
      <c r="O410" s="62" t="s">
        <v>54</v>
      </c>
      <c r="P410" t="str">
        <f>VLOOKUP($B410,'Change Summary_Detailed'!$A$4:$X$216,P$3,FALSE)</f>
        <v>Lowest performing</v>
      </c>
      <c r="Q410" t="str">
        <f>VLOOKUP($B410,'Change Summary_Detailed'!$A$4:$X$216,Q$3,FALSE)</f>
        <v>Deleted</v>
      </c>
      <c r="R410" s="355">
        <f>IF(VLOOKUP($B410,'Change Summary_Detailed'!$A$4:$X$216,R$3,FALSE)=0,"N/A",VLOOKUP($B410,'Change Summary_Detailed'!$A$4:$X$216,R$3,FALSE))</f>
        <v>41883</v>
      </c>
    </row>
    <row r="411" spans="1:18" x14ac:dyDescent="0.25">
      <c r="A411" t="s">
        <v>349</v>
      </c>
      <c r="B411" s="110">
        <v>265</v>
      </c>
      <c r="C411" s="64" t="s">
        <v>256</v>
      </c>
      <c r="D411" s="110" t="s">
        <v>8</v>
      </c>
      <c r="E411" s="112" t="s">
        <v>8</v>
      </c>
      <c r="F411" s="110" t="s">
        <v>64</v>
      </c>
      <c r="G411" s="111" t="s">
        <v>17</v>
      </c>
      <c r="H411" s="112" t="s">
        <v>17</v>
      </c>
      <c r="I411" s="110" t="s">
        <v>52</v>
      </c>
      <c r="J411" s="64" t="s">
        <v>45</v>
      </c>
      <c r="K411" s="110" t="s">
        <v>8</v>
      </c>
      <c r="L411" s="111" t="s">
        <v>8</v>
      </c>
      <c r="M411" s="112" t="s">
        <v>8</v>
      </c>
      <c r="N411" s="62" t="s">
        <v>53</v>
      </c>
      <c r="O411" s="62" t="s">
        <v>54</v>
      </c>
      <c r="P411" t="str">
        <f>VLOOKUP($B411,'Change Summary_Detailed'!$A$4:$X$216,P$3,FALSE)</f>
        <v>Lowest performing</v>
      </c>
      <c r="Q411" t="str">
        <f>VLOOKUP($B411,'Change Summary_Detailed'!$A$4:$X$216,Q$3,FALSE)</f>
        <v>Deleted</v>
      </c>
      <c r="R411" s="355">
        <f>IF(VLOOKUP($B411,'Change Summary_Detailed'!$A$4:$X$216,R$3,FALSE)=0,"N/A",VLOOKUP($B411,'Change Summary_Detailed'!$A$4:$X$216,R$3,FALSE))</f>
        <v>41883</v>
      </c>
    </row>
    <row r="412" spans="1:18" x14ac:dyDescent="0.25">
      <c r="A412" t="s">
        <v>344</v>
      </c>
      <c r="B412" s="110">
        <v>265</v>
      </c>
      <c r="C412" s="64" t="s">
        <v>256</v>
      </c>
      <c r="D412" s="110" t="s">
        <v>8</v>
      </c>
      <c r="E412" s="112" t="s">
        <v>8</v>
      </c>
      <c r="F412" s="110" t="s">
        <v>64</v>
      </c>
      <c r="G412" s="111" t="s">
        <v>17</v>
      </c>
      <c r="H412" s="112" t="s">
        <v>17</v>
      </c>
      <c r="I412" s="110" t="s">
        <v>52</v>
      </c>
      <c r="J412" s="64" t="s">
        <v>45</v>
      </c>
      <c r="K412" s="110" t="s">
        <v>8</v>
      </c>
      <c r="L412" s="111" t="s">
        <v>8</v>
      </c>
      <c r="M412" s="112" t="s">
        <v>8</v>
      </c>
      <c r="N412" s="62" t="s">
        <v>53</v>
      </c>
      <c r="O412" s="62" t="s">
        <v>54</v>
      </c>
      <c r="P412" t="str">
        <f>VLOOKUP($B412,'Change Summary_Detailed'!$A$4:$X$216,P$3,FALSE)</f>
        <v>Lowest performing</v>
      </c>
      <c r="Q412" t="str">
        <f>VLOOKUP($B412,'Change Summary_Detailed'!$A$4:$X$216,Q$3,FALSE)</f>
        <v>Deleted</v>
      </c>
      <c r="R412" s="355">
        <f>IF(VLOOKUP($B412,'Change Summary_Detailed'!$A$4:$X$216,R$3,FALSE)=0,"N/A",VLOOKUP($B412,'Change Summary_Detailed'!$A$4:$X$216,R$3,FALSE))</f>
        <v>41883</v>
      </c>
    </row>
    <row r="413" spans="1:18" x14ac:dyDescent="0.25">
      <c r="A413" t="s">
        <v>357</v>
      </c>
      <c r="B413" s="110">
        <v>265</v>
      </c>
      <c r="C413" s="64" t="s">
        <v>256</v>
      </c>
      <c r="D413" s="110" t="s">
        <v>8</v>
      </c>
      <c r="E413" s="112" t="s">
        <v>8</v>
      </c>
      <c r="F413" s="110" t="s">
        <v>64</v>
      </c>
      <c r="G413" s="111" t="s">
        <v>17</v>
      </c>
      <c r="H413" s="112" t="s">
        <v>17</v>
      </c>
      <c r="I413" s="110" t="s">
        <v>52</v>
      </c>
      <c r="J413" s="64" t="s">
        <v>45</v>
      </c>
      <c r="K413" s="110" t="s">
        <v>8</v>
      </c>
      <c r="L413" s="111" t="s">
        <v>8</v>
      </c>
      <c r="M413" s="112" t="s">
        <v>8</v>
      </c>
      <c r="N413" s="62" t="s">
        <v>53</v>
      </c>
      <c r="O413" s="62" t="s">
        <v>54</v>
      </c>
      <c r="P413" t="str">
        <f>VLOOKUP($B413,'Change Summary_Detailed'!$A$4:$X$216,P$3,FALSE)</f>
        <v>Lowest performing</v>
      </c>
      <c r="Q413" t="str">
        <f>VLOOKUP($B413,'Change Summary_Detailed'!$A$4:$X$216,Q$3,FALSE)</f>
        <v>Deleted</v>
      </c>
      <c r="R413" s="355">
        <f>IF(VLOOKUP($B413,'Change Summary_Detailed'!$A$4:$X$216,R$3,FALSE)=0,"N/A",VLOOKUP($B413,'Change Summary_Detailed'!$A$4:$X$216,R$3,FALSE))</f>
        <v>41883</v>
      </c>
    </row>
    <row r="414" spans="1:18" x14ac:dyDescent="0.25">
      <c r="A414" t="s">
        <v>369</v>
      </c>
      <c r="B414" s="110">
        <v>268</v>
      </c>
      <c r="C414" s="64" t="s">
        <v>257</v>
      </c>
      <c r="D414" s="110" t="s">
        <v>8</v>
      </c>
      <c r="E414" s="112" t="s">
        <v>8</v>
      </c>
      <c r="F414" s="110" t="s">
        <v>27</v>
      </c>
      <c r="G414" s="111" t="s">
        <v>17</v>
      </c>
      <c r="H414" s="112" t="s">
        <v>17</v>
      </c>
      <c r="I414" s="110" t="s">
        <v>52</v>
      </c>
      <c r="J414" s="64" t="s">
        <v>45</v>
      </c>
      <c r="K414" s="110" t="s">
        <v>8</v>
      </c>
      <c r="L414" s="111" t="s">
        <v>8</v>
      </c>
      <c r="M414" s="112" t="s">
        <v>8</v>
      </c>
      <c r="N414" s="62" t="s">
        <v>20</v>
      </c>
      <c r="O414" s="62" t="s">
        <v>24</v>
      </c>
      <c r="P414">
        <f>VLOOKUP($B414,'Change Summary_Detailed'!$A$4:$X$216,P$3,FALSE)</f>
        <v>0</v>
      </c>
      <c r="Q414" t="str">
        <f>VLOOKUP($B414,'Change Summary_Detailed'!$A$4:$X$216,Q$3,FALSE)</f>
        <v>Unchanged</v>
      </c>
      <c r="R414" s="355" t="str">
        <f>IF(VLOOKUP($B414,'Change Summary_Detailed'!$A$4:$X$216,R$3,FALSE)=0,"N/A",VLOOKUP($B414,'Change Summary_Detailed'!$A$4:$X$216,R$3,FALSE))</f>
        <v>N/A</v>
      </c>
    </row>
    <row r="415" spans="1:18" x14ac:dyDescent="0.25">
      <c r="A415" t="s">
        <v>379</v>
      </c>
      <c r="B415" s="110">
        <v>268</v>
      </c>
      <c r="C415" s="64" t="s">
        <v>257</v>
      </c>
      <c r="D415" s="110" t="s">
        <v>8</v>
      </c>
      <c r="E415" s="112" t="s">
        <v>8</v>
      </c>
      <c r="F415" s="110" t="s">
        <v>27</v>
      </c>
      <c r="G415" s="111" t="s">
        <v>17</v>
      </c>
      <c r="H415" s="112" t="s">
        <v>17</v>
      </c>
      <c r="I415" s="110" t="s">
        <v>52</v>
      </c>
      <c r="J415" s="64" t="s">
        <v>45</v>
      </c>
      <c r="K415" s="110" t="s">
        <v>8</v>
      </c>
      <c r="L415" s="111" t="s">
        <v>8</v>
      </c>
      <c r="M415" s="112" t="s">
        <v>8</v>
      </c>
      <c r="N415" s="62" t="s">
        <v>20</v>
      </c>
      <c r="O415" s="62" t="s">
        <v>24</v>
      </c>
      <c r="P415">
        <f>VLOOKUP($B415,'Change Summary_Detailed'!$A$4:$X$216,P$3,FALSE)</f>
        <v>0</v>
      </c>
      <c r="Q415" t="str">
        <f>VLOOKUP($B415,'Change Summary_Detailed'!$A$4:$X$216,Q$3,FALSE)</f>
        <v>Unchanged</v>
      </c>
      <c r="R415" s="355" t="str">
        <f>IF(VLOOKUP($B415,'Change Summary_Detailed'!$A$4:$X$216,R$3,FALSE)=0,"N/A",VLOOKUP($B415,'Change Summary_Detailed'!$A$4:$X$216,R$3,FALSE))</f>
        <v>N/A</v>
      </c>
    </row>
    <row r="416" spans="1:18" x14ac:dyDescent="0.25">
      <c r="A416" t="s">
        <v>362</v>
      </c>
      <c r="B416" s="110">
        <v>268</v>
      </c>
      <c r="C416" s="64" t="s">
        <v>257</v>
      </c>
      <c r="D416" s="110" t="s">
        <v>8</v>
      </c>
      <c r="E416" s="112" t="s">
        <v>8</v>
      </c>
      <c r="F416" s="110" t="s">
        <v>27</v>
      </c>
      <c r="G416" s="111" t="s">
        <v>17</v>
      </c>
      <c r="H416" s="112" t="s">
        <v>17</v>
      </c>
      <c r="I416" s="110" t="s">
        <v>52</v>
      </c>
      <c r="J416" s="64" t="s">
        <v>45</v>
      </c>
      <c r="K416" s="110" t="s">
        <v>8</v>
      </c>
      <c r="L416" s="111" t="s">
        <v>8</v>
      </c>
      <c r="M416" s="112" t="s">
        <v>8</v>
      </c>
      <c r="N416" s="62" t="s">
        <v>20</v>
      </c>
      <c r="O416" s="62" t="s">
        <v>24</v>
      </c>
      <c r="P416">
        <f>VLOOKUP($B416,'Change Summary_Detailed'!$A$4:$X$216,P$3,FALSE)</f>
        <v>0</v>
      </c>
      <c r="Q416" t="str">
        <f>VLOOKUP($B416,'Change Summary_Detailed'!$A$4:$X$216,Q$3,FALSE)</f>
        <v>Unchanged</v>
      </c>
      <c r="R416" s="355" t="str">
        <f>IF(VLOOKUP($B416,'Change Summary_Detailed'!$A$4:$X$216,R$3,FALSE)=0,"N/A",VLOOKUP($B416,'Change Summary_Detailed'!$A$4:$X$216,R$3,FALSE))</f>
        <v>N/A</v>
      </c>
    </row>
    <row r="417" spans="1:18" x14ac:dyDescent="0.25">
      <c r="A417" t="s">
        <v>342</v>
      </c>
      <c r="B417" s="110">
        <v>268</v>
      </c>
      <c r="C417" s="64" t="s">
        <v>257</v>
      </c>
      <c r="D417" s="110" t="s">
        <v>8</v>
      </c>
      <c r="E417" s="112" t="s">
        <v>8</v>
      </c>
      <c r="F417" s="110" t="s">
        <v>27</v>
      </c>
      <c r="G417" s="111" t="s">
        <v>17</v>
      </c>
      <c r="H417" s="112" t="s">
        <v>17</v>
      </c>
      <c r="I417" s="110" t="s">
        <v>52</v>
      </c>
      <c r="J417" s="64" t="s">
        <v>45</v>
      </c>
      <c r="K417" s="110" t="s">
        <v>8</v>
      </c>
      <c r="L417" s="111" t="s">
        <v>8</v>
      </c>
      <c r="M417" s="112" t="s">
        <v>8</v>
      </c>
      <c r="N417" s="62" t="s">
        <v>20</v>
      </c>
      <c r="O417" s="62" t="s">
        <v>24</v>
      </c>
      <c r="P417">
        <f>VLOOKUP($B417,'Change Summary_Detailed'!$A$4:$X$216,P$3,FALSE)</f>
        <v>0</v>
      </c>
      <c r="Q417" t="str">
        <f>VLOOKUP($B417,'Change Summary_Detailed'!$A$4:$X$216,Q$3,FALSE)</f>
        <v>Unchanged</v>
      </c>
      <c r="R417" s="355" t="str">
        <f>IF(VLOOKUP($B417,'Change Summary_Detailed'!$A$4:$X$216,R$3,FALSE)=0,"N/A",VLOOKUP($B417,'Change Summary_Detailed'!$A$4:$X$216,R$3,FALSE))</f>
        <v>N/A</v>
      </c>
    </row>
    <row r="418" spans="1:18" ht="15.75" thickBot="1" x14ac:dyDescent="0.3">
      <c r="A418" t="s">
        <v>349</v>
      </c>
      <c r="B418" s="110">
        <v>268</v>
      </c>
      <c r="C418" s="64" t="s">
        <v>257</v>
      </c>
      <c r="D418" s="110" t="s">
        <v>8</v>
      </c>
      <c r="E418" s="112" t="s">
        <v>8</v>
      </c>
      <c r="F418" s="110" t="s">
        <v>27</v>
      </c>
      <c r="G418" s="111" t="s">
        <v>17</v>
      </c>
      <c r="H418" s="112" t="s">
        <v>17</v>
      </c>
      <c r="I418" s="59" t="s">
        <v>52</v>
      </c>
      <c r="J418" s="91" t="s">
        <v>45</v>
      </c>
      <c r="K418" s="110" t="s">
        <v>8</v>
      </c>
      <c r="L418" s="111" t="s">
        <v>8</v>
      </c>
      <c r="M418" s="112" t="s">
        <v>8</v>
      </c>
      <c r="N418" s="62" t="s">
        <v>20</v>
      </c>
      <c r="O418" s="62" t="s">
        <v>24</v>
      </c>
      <c r="P418">
        <f>VLOOKUP($B418,'Change Summary_Detailed'!$A$4:$X$216,P$3,FALSE)</f>
        <v>0</v>
      </c>
      <c r="Q418" t="str">
        <f>VLOOKUP($B418,'Change Summary_Detailed'!$A$4:$X$216,Q$3,FALSE)</f>
        <v>Unchanged</v>
      </c>
      <c r="R418" s="355" t="str">
        <f>IF(VLOOKUP($B418,'Change Summary_Detailed'!$A$4:$X$216,R$3,FALSE)=0,"N/A",VLOOKUP($B418,'Change Summary_Detailed'!$A$4:$X$216,R$3,FALSE))</f>
        <v>N/A</v>
      </c>
    </row>
    <row r="419" spans="1:18" x14ac:dyDescent="0.25">
      <c r="A419" t="s">
        <v>369</v>
      </c>
      <c r="B419" s="110">
        <v>269</v>
      </c>
      <c r="C419" s="64" t="s">
        <v>258</v>
      </c>
      <c r="D419" s="110">
        <v>41</v>
      </c>
      <c r="E419" s="112" t="s">
        <v>135</v>
      </c>
      <c r="F419" s="110" t="s">
        <v>33</v>
      </c>
      <c r="G419" s="111" t="s">
        <v>17</v>
      </c>
      <c r="H419" s="112" t="s">
        <v>17</v>
      </c>
      <c r="I419" s="92"/>
      <c r="J419" s="95"/>
      <c r="K419" s="110" t="s">
        <v>18</v>
      </c>
      <c r="L419" s="111" t="s">
        <v>19</v>
      </c>
      <c r="M419" s="112" t="s">
        <v>18</v>
      </c>
      <c r="N419" s="62" t="s">
        <v>20</v>
      </c>
      <c r="O419" s="62" t="s">
        <v>97</v>
      </c>
      <c r="P419" t="str">
        <f>VLOOKUP($B419,'Change Summary_Detailed'!$A$4:$X$216,P$3,FALSE)</f>
        <v>Low performing</v>
      </c>
      <c r="Q419" t="str">
        <f>VLOOKUP($B419,'Change Summary_Detailed'!$A$4:$X$216,Q$3,FALSE)</f>
        <v>Revised</v>
      </c>
      <c r="R419" s="355">
        <f>IF(VLOOKUP($B419,'Change Summary_Detailed'!$A$4:$X$216,R$3,FALSE)=0,"N/A",VLOOKUP($B419,'Change Summary_Detailed'!$A$4:$X$216,R$3,FALSE))</f>
        <v>42248</v>
      </c>
    </row>
    <row r="420" spans="1:18" x14ac:dyDescent="0.25">
      <c r="A420" t="s">
        <v>356</v>
      </c>
      <c r="B420" s="110">
        <v>269</v>
      </c>
      <c r="C420" s="64" t="s">
        <v>258</v>
      </c>
      <c r="D420" s="110">
        <v>41</v>
      </c>
      <c r="E420" s="112" t="s">
        <v>135</v>
      </c>
      <c r="F420" s="110" t="s">
        <v>33</v>
      </c>
      <c r="G420" s="111" t="s">
        <v>17</v>
      </c>
      <c r="H420" s="112" t="s">
        <v>17</v>
      </c>
      <c r="I420" s="55"/>
      <c r="J420" s="64"/>
      <c r="K420" s="110" t="s">
        <v>18</v>
      </c>
      <c r="L420" s="111" t="s">
        <v>19</v>
      </c>
      <c r="M420" s="112" t="s">
        <v>18</v>
      </c>
      <c r="N420" s="62" t="s">
        <v>20</v>
      </c>
      <c r="O420" s="62" t="s">
        <v>97</v>
      </c>
      <c r="P420" t="str">
        <f>VLOOKUP($B420,'Change Summary_Detailed'!$A$4:$X$216,P$3,FALSE)</f>
        <v>Low performing</v>
      </c>
      <c r="Q420" t="str">
        <f>VLOOKUP($B420,'Change Summary_Detailed'!$A$4:$X$216,Q$3,FALSE)</f>
        <v>Revised</v>
      </c>
      <c r="R420" s="355">
        <f>IF(VLOOKUP($B420,'Change Summary_Detailed'!$A$4:$X$216,R$3,FALSE)=0,"N/A",VLOOKUP($B420,'Change Summary_Detailed'!$A$4:$X$216,R$3,FALSE))</f>
        <v>42248</v>
      </c>
    </row>
    <row r="421" spans="1:18" x14ac:dyDescent="0.25">
      <c r="A421" t="s">
        <v>344</v>
      </c>
      <c r="B421" s="110">
        <v>269</v>
      </c>
      <c r="C421" s="64" t="s">
        <v>258</v>
      </c>
      <c r="D421" s="110">
        <v>41</v>
      </c>
      <c r="E421" s="112" t="s">
        <v>135</v>
      </c>
      <c r="F421" s="110" t="s">
        <v>33</v>
      </c>
      <c r="G421" s="111" t="s">
        <v>17</v>
      </c>
      <c r="H421" s="112" t="s">
        <v>17</v>
      </c>
      <c r="I421" s="55"/>
      <c r="J421" s="64"/>
      <c r="K421" s="110" t="s">
        <v>18</v>
      </c>
      <c r="L421" s="111" t="s">
        <v>19</v>
      </c>
      <c r="M421" s="112" t="s">
        <v>18</v>
      </c>
      <c r="N421" s="62" t="s">
        <v>20</v>
      </c>
      <c r="O421" s="62" t="s">
        <v>97</v>
      </c>
      <c r="P421" t="str">
        <f>VLOOKUP($B421,'Change Summary_Detailed'!$A$4:$X$216,P$3,FALSE)</f>
        <v>Low performing</v>
      </c>
      <c r="Q421" t="str">
        <f>VLOOKUP($B421,'Change Summary_Detailed'!$A$4:$X$216,Q$3,FALSE)</f>
        <v>Revised</v>
      </c>
      <c r="R421" s="355">
        <f>IF(VLOOKUP($B421,'Change Summary_Detailed'!$A$4:$X$216,R$3,FALSE)=0,"N/A",VLOOKUP($B421,'Change Summary_Detailed'!$A$4:$X$216,R$3,FALSE))</f>
        <v>42248</v>
      </c>
    </row>
    <row r="422" spans="1:18" x14ac:dyDescent="0.25">
      <c r="A422" t="s">
        <v>371</v>
      </c>
      <c r="B422" s="110">
        <v>269</v>
      </c>
      <c r="C422" s="64" t="s">
        <v>258</v>
      </c>
      <c r="D422" s="110">
        <v>41</v>
      </c>
      <c r="E422" s="112" t="s">
        <v>135</v>
      </c>
      <c r="F422" s="110" t="s">
        <v>33</v>
      </c>
      <c r="G422" s="111" t="s">
        <v>17</v>
      </c>
      <c r="H422" s="112" t="s">
        <v>17</v>
      </c>
      <c r="I422" s="55"/>
      <c r="J422" s="64"/>
      <c r="K422" s="110" t="s">
        <v>18</v>
      </c>
      <c r="L422" s="111" t="s">
        <v>19</v>
      </c>
      <c r="M422" s="112" t="s">
        <v>18</v>
      </c>
      <c r="N422" s="62" t="s">
        <v>20</v>
      </c>
      <c r="O422" s="62" t="s">
        <v>97</v>
      </c>
      <c r="P422" t="str">
        <f>VLOOKUP($B422,'Change Summary_Detailed'!$A$4:$X$216,P$3,FALSE)</f>
        <v>Low performing</v>
      </c>
      <c r="Q422" t="str">
        <f>VLOOKUP($B422,'Change Summary_Detailed'!$A$4:$X$216,Q$3,FALSE)</f>
        <v>Revised</v>
      </c>
      <c r="R422" s="355">
        <f>IF(VLOOKUP($B422,'Change Summary_Detailed'!$A$4:$X$216,R$3,FALSE)=0,"N/A",VLOOKUP($B422,'Change Summary_Detailed'!$A$4:$X$216,R$3,FALSE))</f>
        <v>42248</v>
      </c>
    </row>
    <row r="423" spans="1:18" x14ac:dyDescent="0.25">
      <c r="A423" t="s">
        <v>357</v>
      </c>
      <c r="B423" s="110">
        <v>269</v>
      </c>
      <c r="C423" s="64" t="s">
        <v>258</v>
      </c>
      <c r="D423" s="110">
        <v>41</v>
      </c>
      <c r="E423" s="112" t="s">
        <v>135</v>
      </c>
      <c r="F423" s="110" t="s">
        <v>33</v>
      </c>
      <c r="G423" s="111" t="s">
        <v>17</v>
      </c>
      <c r="H423" s="112" t="s">
        <v>17</v>
      </c>
      <c r="I423" s="55"/>
      <c r="J423" s="64"/>
      <c r="K423" s="110" t="s">
        <v>18</v>
      </c>
      <c r="L423" s="111" t="s">
        <v>19</v>
      </c>
      <c r="M423" s="112" t="s">
        <v>18</v>
      </c>
      <c r="N423" s="62" t="s">
        <v>20</v>
      </c>
      <c r="O423" s="62" t="s">
        <v>97</v>
      </c>
      <c r="P423" t="str">
        <f>VLOOKUP($B423,'Change Summary_Detailed'!$A$4:$X$216,P$3,FALSE)</f>
        <v>Low performing</v>
      </c>
      <c r="Q423" t="str">
        <f>VLOOKUP($B423,'Change Summary_Detailed'!$A$4:$X$216,Q$3,FALSE)</f>
        <v>Revised</v>
      </c>
      <c r="R423" s="355">
        <f>IF(VLOOKUP($B423,'Change Summary_Detailed'!$A$4:$X$216,R$3,FALSE)=0,"N/A",VLOOKUP($B423,'Change Summary_Detailed'!$A$4:$X$216,R$3,FALSE))</f>
        <v>42248</v>
      </c>
    </row>
    <row r="424" spans="1:18" x14ac:dyDescent="0.25">
      <c r="A424" t="s">
        <v>344</v>
      </c>
      <c r="B424" s="110">
        <v>271</v>
      </c>
      <c r="C424" s="64" t="s">
        <v>259</v>
      </c>
      <c r="D424" s="110" t="s">
        <v>260</v>
      </c>
      <c r="E424" s="112" t="s">
        <v>261</v>
      </c>
      <c r="F424" s="110" t="s">
        <v>33</v>
      </c>
      <c r="G424" s="111" t="s">
        <v>39</v>
      </c>
      <c r="H424" s="112" t="s">
        <v>33</v>
      </c>
      <c r="I424" s="55" t="s">
        <v>17</v>
      </c>
      <c r="J424" s="64" t="s">
        <v>17</v>
      </c>
      <c r="K424" s="110" t="s">
        <v>262</v>
      </c>
      <c r="L424" s="111" t="s">
        <v>263</v>
      </c>
      <c r="M424" s="112" t="s">
        <v>263</v>
      </c>
      <c r="N424" s="62" t="s">
        <v>41</v>
      </c>
      <c r="O424" s="62" t="s">
        <v>54</v>
      </c>
      <c r="P424" t="str">
        <f>VLOOKUP($B424,'Change Summary_Detailed'!$A$4:$X$216,P$3,FALSE)</f>
        <v>Restructure</v>
      </c>
      <c r="Q424" t="str">
        <f>VLOOKUP($B424,'Change Summary_Detailed'!$A$4:$X$216,Q$3,FALSE)</f>
        <v>Revised</v>
      </c>
      <c r="R424" s="355">
        <f>IF(VLOOKUP($B424,'Change Summary_Detailed'!$A$4:$X$216,R$3,FALSE)=0,"N/A",VLOOKUP($B424,'Change Summary_Detailed'!$A$4:$X$216,R$3,FALSE))</f>
        <v>42036</v>
      </c>
    </row>
    <row r="425" spans="1:18" x14ac:dyDescent="0.25">
      <c r="A425" t="s">
        <v>362</v>
      </c>
      <c r="B425" s="110">
        <v>271</v>
      </c>
      <c r="C425" s="64" t="s">
        <v>259</v>
      </c>
      <c r="D425" s="110" t="s">
        <v>260</v>
      </c>
      <c r="E425" s="112" t="s">
        <v>261</v>
      </c>
      <c r="F425" s="110" t="s">
        <v>33</v>
      </c>
      <c r="G425" s="111" t="s">
        <v>39</v>
      </c>
      <c r="H425" s="112" t="s">
        <v>33</v>
      </c>
      <c r="I425" s="55" t="s">
        <v>17</v>
      </c>
      <c r="J425" s="64" t="s">
        <v>17</v>
      </c>
      <c r="K425" s="110" t="s">
        <v>262</v>
      </c>
      <c r="L425" s="111" t="s">
        <v>263</v>
      </c>
      <c r="M425" s="112" t="s">
        <v>263</v>
      </c>
      <c r="N425" s="62" t="s">
        <v>41</v>
      </c>
      <c r="O425" s="62" t="s">
        <v>54</v>
      </c>
      <c r="P425" t="str">
        <f>VLOOKUP($B425,'Change Summary_Detailed'!$A$4:$X$216,P$3,FALSE)</f>
        <v>Restructure</v>
      </c>
      <c r="Q425" t="str">
        <f>VLOOKUP($B425,'Change Summary_Detailed'!$A$4:$X$216,Q$3,FALSE)</f>
        <v>Revised</v>
      </c>
      <c r="R425" s="355">
        <f>IF(VLOOKUP($B425,'Change Summary_Detailed'!$A$4:$X$216,R$3,FALSE)=0,"N/A",VLOOKUP($B425,'Change Summary_Detailed'!$A$4:$X$216,R$3,FALSE))</f>
        <v>42036</v>
      </c>
    </row>
    <row r="426" spans="1:18" x14ac:dyDescent="0.25">
      <c r="A426" t="s">
        <v>342</v>
      </c>
      <c r="B426" s="110">
        <v>271</v>
      </c>
      <c r="C426" s="64" t="s">
        <v>259</v>
      </c>
      <c r="D426" s="110" t="s">
        <v>260</v>
      </c>
      <c r="E426" s="112" t="s">
        <v>261</v>
      </c>
      <c r="F426" s="110" t="s">
        <v>33</v>
      </c>
      <c r="G426" s="111" t="s">
        <v>39</v>
      </c>
      <c r="H426" s="112" t="s">
        <v>33</v>
      </c>
      <c r="I426" s="55" t="s">
        <v>17</v>
      </c>
      <c r="J426" s="64" t="s">
        <v>17</v>
      </c>
      <c r="K426" s="110" t="s">
        <v>262</v>
      </c>
      <c r="L426" s="111" t="s">
        <v>263</v>
      </c>
      <c r="M426" s="112" t="s">
        <v>263</v>
      </c>
      <c r="N426" s="62" t="s">
        <v>41</v>
      </c>
      <c r="O426" s="62" t="s">
        <v>54</v>
      </c>
      <c r="P426" t="str">
        <f>VLOOKUP($B426,'Change Summary_Detailed'!$A$4:$X$216,P$3,FALSE)</f>
        <v>Restructure</v>
      </c>
      <c r="Q426" t="str">
        <f>VLOOKUP($B426,'Change Summary_Detailed'!$A$4:$X$216,Q$3,FALSE)</f>
        <v>Revised</v>
      </c>
      <c r="R426" s="355">
        <f>IF(VLOOKUP($B426,'Change Summary_Detailed'!$A$4:$X$216,R$3,FALSE)=0,"N/A",VLOOKUP($B426,'Change Summary_Detailed'!$A$4:$X$216,R$3,FALSE))</f>
        <v>42036</v>
      </c>
    </row>
    <row r="427" spans="1:18" x14ac:dyDescent="0.25">
      <c r="A427" t="s">
        <v>357</v>
      </c>
      <c r="B427" s="110">
        <v>271</v>
      </c>
      <c r="C427" s="64" t="s">
        <v>259</v>
      </c>
      <c r="D427" s="110" t="s">
        <v>260</v>
      </c>
      <c r="E427" s="112" t="s">
        <v>261</v>
      </c>
      <c r="F427" s="110" t="s">
        <v>33</v>
      </c>
      <c r="G427" s="111" t="s">
        <v>39</v>
      </c>
      <c r="H427" s="112" t="s">
        <v>33</v>
      </c>
      <c r="I427" s="55" t="s">
        <v>17</v>
      </c>
      <c r="J427" s="64" t="s">
        <v>17</v>
      </c>
      <c r="K427" s="110" t="s">
        <v>262</v>
      </c>
      <c r="L427" s="111" t="s">
        <v>263</v>
      </c>
      <c r="M427" s="112" t="s">
        <v>263</v>
      </c>
      <c r="N427" s="62" t="s">
        <v>41</v>
      </c>
      <c r="O427" s="62" t="s">
        <v>54</v>
      </c>
      <c r="P427" t="str">
        <f>VLOOKUP($B427,'Change Summary_Detailed'!$A$4:$X$216,P$3,FALSE)</f>
        <v>Restructure</v>
      </c>
      <c r="Q427" t="str">
        <f>VLOOKUP($B427,'Change Summary_Detailed'!$A$4:$X$216,Q$3,FALSE)</f>
        <v>Revised</v>
      </c>
      <c r="R427" s="355">
        <f>IF(VLOOKUP($B427,'Change Summary_Detailed'!$A$4:$X$216,R$3,FALSE)=0,"N/A",VLOOKUP($B427,'Change Summary_Detailed'!$A$4:$X$216,R$3,FALSE))</f>
        <v>42036</v>
      </c>
    </row>
    <row r="428" spans="1:18" x14ac:dyDescent="0.25">
      <c r="A428" t="s">
        <v>356</v>
      </c>
      <c r="B428" s="110">
        <v>271</v>
      </c>
      <c r="C428" s="64" t="s">
        <v>259</v>
      </c>
      <c r="D428" s="110" t="s">
        <v>260</v>
      </c>
      <c r="E428" s="112" t="s">
        <v>261</v>
      </c>
      <c r="F428" s="110" t="s">
        <v>33</v>
      </c>
      <c r="G428" s="111" t="s">
        <v>39</v>
      </c>
      <c r="H428" s="112" t="s">
        <v>33</v>
      </c>
      <c r="I428" s="55" t="s">
        <v>17</v>
      </c>
      <c r="J428" s="64" t="s">
        <v>17</v>
      </c>
      <c r="K428" s="110" t="s">
        <v>262</v>
      </c>
      <c r="L428" s="111" t="s">
        <v>263</v>
      </c>
      <c r="M428" s="112" t="s">
        <v>263</v>
      </c>
      <c r="N428" s="62" t="s">
        <v>41</v>
      </c>
      <c r="O428" s="62" t="s">
        <v>54</v>
      </c>
      <c r="P428" t="str">
        <f>VLOOKUP($B428,'Change Summary_Detailed'!$A$4:$X$216,P$3,FALSE)</f>
        <v>Restructure</v>
      </c>
      <c r="Q428" t="str">
        <f>VLOOKUP($B428,'Change Summary_Detailed'!$A$4:$X$216,Q$3,FALSE)</f>
        <v>Revised</v>
      </c>
      <c r="R428" s="355">
        <f>IF(VLOOKUP($B428,'Change Summary_Detailed'!$A$4:$X$216,R$3,FALSE)=0,"N/A",VLOOKUP($B428,'Change Summary_Detailed'!$A$4:$X$216,R$3,FALSE))</f>
        <v>42036</v>
      </c>
    </row>
    <row r="429" spans="1:18" x14ac:dyDescent="0.25">
      <c r="A429" t="s">
        <v>349</v>
      </c>
      <c r="B429" s="110">
        <v>271</v>
      </c>
      <c r="C429" s="64" t="s">
        <v>259</v>
      </c>
      <c r="D429" s="110" t="s">
        <v>260</v>
      </c>
      <c r="E429" s="112" t="s">
        <v>261</v>
      </c>
      <c r="F429" s="110" t="s">
        <v>33</v>
      </c>
      <c r="G429" s="111" t="s">
        <v>39</v>
      </c>
      <c r="H429" s="112" t="s">
        <v>33</v>
      </c>
      <c r="I429" s="55" t="s">
        <v>17</v>
      </c>
      <c r="J429" s="64" t="s">
        <v>17</v>
      </c>
      <c r="K429" s="110" t="s">
        <v>262</v>
      </c>
      <c r="L429" s="111" t="s">
        <v>263</v>
      </c>
      <c r="M429" s="112" t="s">
        <v>263</v>
      </c>
      <c r="N429" s="62" t="s">
        <v>41</v>
      </c>
      <c r="O429" s="62" t="s">
        <v>54</v>
      </c>
      <c r="P429" t="str">
        <f>VLOOKUP($B429,'Change Summary_Detailed'!$A$4:$X$216,P$3,FALSE)</f>
        <v>Restructure</v>
      </c>
      <c r="Q429" t="str">
        <f>VLOOKUP($B429,'Change Summary_Detailed'!$A$4:$X$216,Q$3,FALSE)</f>
        <v>Revised</v>
      </c>
      <c r="R429" s="355">
        <f>IF(VLOOKUP($B429,'Change Summary_Detailed'!$A$4:$X$216,R$3,FALSE)=0,"N/A",VLOOKUP($B429,'Change Summary_Detailed'!$A$4:$X$216,R$3,FALSE))</f>
        <v>42036</v>
      </c>
    </row>
    <row r="430" spans="1:18" x14ac:dyDescent="0.25">
      <c r="A430" t="s">
        <v>377</v>
      </c>
      <c r="B430" s="110">
        <v>271</v>
      </c>
      <c r="C430" s="64" t="s">
        <v>259</v>
      </c>
      <c r="D430" s="110" t="s">
        <v>260</v>
      </c>
      <c r="E430" s="112" t="s">
        <v>261</v>
      </c>
      <c r="F430" s="110" t="s">
        <v>33</v>
      </c>
      <c r="G430" s="111" t="s">
        <v>39</v>
      </c>
      <c r="H430" s="112" t="s">
        <v>33</v>
      </c>
      <c r="I430" s="55" t="s">
        <v>17</v>
      </c>
      <c r="J430" s="64" t="s">
        <v>17</v>
      </c>
      <c r="K430" s="110" t="s">
        <v>262</v>
      </c>
      <c r="L430" s="111" t="s">
        <v>263</v>
      </c>
      <c r="M430" s="112" t="s">
        <v>263</v>
      </c>
      <c r="N430" s="62" t="s">
        <v>41</v>
      </c>
      <c r="O430" s="62" t="s">
        <v>54</v>
      </c>
      <c r="P430" t="str">
        <f>VLOOKUP($B430,'Change Summary_Detailed'!$A$4:$X$216,P$3,FALSE)</f>
        <v>Restructure</v>
      </c>
      <c r="Q430" t="str">
        <f>VLOOKUP($B430,'Change Summary_Detailed'!$A$4:$X$216,Q$3,FALSE)</f>
        <v>Revised</v>
      </c>
      <c r="R430" s="355">
        <f>IF(VLOOKUP($B430,'Change Summary_Detailed'!$A$4:$X$216,R$3,FALSE)=0,"N/A",VLOOKUP($B430,'Change Summary_Detailed'!$A$4:$X$216,R$3,FALSE))</f>
        <v>42036</v>
      </c>
    </row>
    <row r="431" spans="1:18" x14ac:dyDescent="0.25">
      <c r="A431" t="s">
        <v>359</v>
      </c>
      <c r="B431" s="110">
        <v>277</v>
      </c>
      <c r="C431" s="64" t="s">
        <v>264</v>
      </c>
      <c r="D431" s="110" t="s">
        <v>8</v>
      </c>
      <c r="E431" s="112" t="s">
        <v>8</v>
      </c>
      <c r="F431" s="110" t="s">
        <v>64</v>
      </c>
      <c r="G431" s="111" t="s">
        <v>17</v>
      </c>
      <c r="H431" s="112" t="s">
        <v>17</v>
      </c>
      <c r="I431" s="55" t="s">
        <v>52</v>
      </c>
      <c r="J431" s="64" t="s">
        <v>52</v>
      </c>
      <c r="K431" s="110" t="s">
        <v>8</v>
      </c>
      <c r="L431" s="111" t="s">
        <v>8</v>
      </c>
      <c r="M431" s="112" t="s">
        <v>8</v>
      </c>
      <c r="N431" s="62" t="s">
        <v>20</v>
      </c>
      <c r="O431" s="62" t="s">
        <v>78</v>
      </c>
      <c r="P431" t="str">
        <f>VLOOKUP($B431,'Change Summary_Detailed'!$A$4:$X$216,P$3,FALSE)</f>
        <v>Lowest performing</v>
      </c>
      <c r="Q431" t="str">
        <f>VLOOKUP($B431,'Change Summary_Detailed'!$A$4:$X$216,Q$3,FALSE)</f>
        <v>Deleted</v>
      </c>
      <c r="R431" s="355">
        <f>IF(VLOOKUP($B431,'Change Summary_Detailed'!$A$4:$X$216,R$3,FALSE)=0,"N/A",VLOOKUP($B431,'Change Summary_Detailed'!$A$4:$X$216,R$3,FALSE))</f>
        <v>42248</v>
      </c>
    </row>
    <row r="432" spans="1:18" x14ac:dyDescent="0.25">
      <c r="A432" t="s">
        <v>379</v>
      </c>
      <c r="B432" s="110">
        <v>277</v>
      </c>
      <c r="C432" s="64" t="s">
        <v>264</v>
      </c>
      <c r="D432" s="110" t="s">
        <v>8</v>
      </c>
      <c r="E432" s="112" t="s">
        <v>8</v>
      </c>
      <c r="F432" s="110" t="s">
        <v>64</v>
      </c>
      <c r="G432" s="111" t="s">
        <v>17</v>
      </c>
      <c r="H432" s="112" t="s">
        <v>17</v>
      </c>
      <c r="I432" s="55" t="s">
        <v>52</v>
      </c>
      <c r="J432" s="64" t="s">
        <v>52</v>
      </c>
      <c r="K432" s="110" t="s">
        <v>8</v>
      </c>
      <c r="L432" s="111" t="s">
        <v>8</v>
      </c>
      <c r="M432" s="112" t="s">
        <v>8</v>
      </c>
      <c r="N432" s="62" t="s">
        <v>20</v>
      </c>
      <c r="O432" s="62" t="s">
        <v>78</v>
      </c>
      <c r="P432" t="str">
        <f>VLOOKUP($B432,'Change Summary_Detailed'!$A$4:$X$216,P$3,FALSE)</f>
        <v>Lowest performing</v>
      </c>
      <c r="Q432" t="str">
        <f>VLOOKUP($B432,'Change Summary_Detailed'!$A$4:$X$216,Q$3,FALSE)</f>
        <v>Deleted</v>
      </c>
      <c r="R432" s="355">
        <f>IF(VLOOKUP($B432,'Change Summary_Detailed'!$A$4:$X$216,R$3,FALSE)=0,"N/A",VLOOKUP($B432,'Change Summary_Detailed'!$A$4:$X$216,R$3,FALSE))</f>
        <v>42248</v>
      </c>
    </row>
    <row r="433" spans="1:18" x14ac:dyDescent="0.25">
      <c r="A433" t="s">
        <v>362</v>
      </c>
      <c r="B433" s="110">
        <v>277</v>
      </c>
      <c r="C433" s="64" t="s">
        <v>264</v>
      </c>
      <c r="D433" s="110" t="s">
        <v>8</v>
      </c>
      <c r="E433" s="112" t="s">
        <v>8</v>
      </c>
      <c r="F433" s="110" t="s">
        <v>64</v>
      </c>
      <c r="G433" s="111" t="s">
        <v>17</v>
      </c>
      <c r="H433" s="112" t="s">
        <v>17</v>
      </c>
      <c r="I433" s="55" t="s">
        <v>52</v>
      </c>
      <c r="J433" s="64" t="s">
        <v>52</v>
      </c>
      <c r="K433" s="110" t="s">
        <v>8</v>
      </c>
      <c r="L433" s="111" t="s">
        <v>8</v>
      </c>
      <c r="M433" s="112" t="s">
        <v>8</v>
      </c>
      <c r="N433" s="62" t="s">
        <v>20</v>
      </c>
      <c r="O433" s="62" t="s">
        <v>78</v>
      </c>
      <c r="P433" t="str">
        <f>VLOOKUP($B433,'Change Summary_Detailed'!$A$4:$X$216,P$3,FALSE)</f>
        <v>Lowest performing</v>
      </c>
      <c r="Q433" t="str">
        <f>VLOOKUP($B433,'Change Summary_Detailed'!$A$4:$X$216,Q$3,FALSE)</f>
        <v>Deleted</v>
      </c>
      <c r="R433" s="355">
        <f>IF(VLOOKUP($B433,'Change Summary_Detailed'!$A$4:$X$216,R$3,FALSE)=0,"N/A",VLOOKUP($B433,'Change Summary_Detailed'!$A$4:$X$216,R$3,FALSE))</f>
        <v>42248</v>
      </c>
    </row>
    <row r="434" spans="1:18" x14ac:dyDescent="0.25">
      <c r="A434" t="s">
        <v>342</v>
      </c>
      <c r="B434" s="110">
        <v>277</v>
      </c>
      <c r="C434" s="64" t="s">
        <v>264</v>
      </c>
      <c r="D434" s="110" t="s">
        <v>8</v>
      </c>
      <c r="E434" s="112" t="s">
        <v>8</v>
      </c>
      <c r="F434" s="110" t="s">
        <v>64</v>
      </c>
      <c r="G434" s="111" t="s">
        <v>17</v>
      </c>
      <c r="H434" s="112" t="s">
        <v>17</v>
      </c>
      <c r="I434" s="55" t="s">
        <v>52</v>
      </c>
      <c r="J434" s="64" t="s">
        <v>52</v>
      </c>
      <c r="K434" s="110" t="s">
        <v>8</v>
      </c>
      <c r="L434" s="111" t="s">
        <v>8</v>
      </c>
      <c r="M434" s="112" t="s">
        <v>8</v>
      </c>
      <c r="N434" s="62" t="s">
        <v>20</v>
      </c>
      <c r="O434" s="62" t="s">
        <v>78</v>
      </c>
      <c r="P434" t="str">
        <f>VLOOKUP($B434,'Change Summary_Detailed'!$A$4:$X$216,P$3,FALSE)</f>
        <v>Lowest performing</v>
      </c>
      <c r="Q434" t="str">
        <f>VLOOKUP($B434,'Change Summary_Detailed'!$A$4:$X$216,Q$3,FALSE)</f>
        <v>Deleted</v>
      </c>
      <c r="R434" s="355">
        <f>IF(VLOOKUP($B434,'Change Summary_Detailed'!$A$4:$X$216,R$3,FALSE)=0,"N/A",VLOOKUP($B434,'Change Summary_Detailed'!$A$4:$X$216,R$3,FALSE))</f>
        <v>42248</v>
      </c>
    </row>
    <row r="435" spans="1:18" x14ac:dyDescent="0.25">
      <c r="A435" t="s">
        <v>349</v>
      </c>
      <c r="B435" s="110">
        <v>277</v>
      </c>
      <c r="C435" s="64" t="s">
        <v>264</v>
      </c>
      <c r="D435" s="110" t="s">
        <v>8</v>
      </c>
      <c r="E435" s="112" t="s">
        <v>8</v>
      </c>
      <c r="F435" s="110" t="s">
        <v>64</v>
      </c>
      <c r="G435" s="111" t="s">
        <v>17</v>
      </c>
      <c r="H435" s="112" t="s">
        <v>17</v>
      </c>
      <c r="I435" s="55" t="s">
        <v>52</v>
      </c>
      <c r="J435" s="64" t="s">
        <v>52</v>
      </c>
      <c r="K435" s="110" t="s">
        <v>8</v>
      </c>
      <c r="L435" s="111" t="s">
        <v>8</v>
      </c>
      <c r="M435" s="112" t="s">
        <v>8</v>
      </c>
      <c r="N435" s="62" t="s">
        <v>20</v>
      </c>
      <c r="O435" s="62" t="s">
        <v>78</v>
      </c>
      <c r="P435" t="str">
        <f>VLOOKUP($B435,'Change Summary_Detailed'!$A$4:$X$216,P$3,FALSE)</f>
        <v>Lowest performing</v>
      </c>
      <c r="Q435" t="str">
        <f>VLOOKUP($B435,'Change Summary_Detailed'!$A$4:$X$216,Q$3,FALSE)</f>
        <v>Deleted</v>
      </c>
      <c r="R435" s="355">
        <f>IF(VLOOKUP($B435,'Change Summary_Detailed'!$A$4:$X$216,R$3,FALSE)=0,"N/A",VLOOKUP($B435,'Change Summary_Detailed'!$A$4:$X$216,R$3,FALSE))</f>
        <v>42248</v>
      </c>
    </row>
    <row r="436" spans="1:18" x14ac:dyDescent="0.25">
      <c r="A436" t="s">
        <v>357</v>
      </c>
      <c r="B436" s="110">
        <v>277</v>
      </c>
      <c r="C436" s="64" t="s">
        <v>264</v>
      </c>
      <c r="D436" s="110" t="s">
        <v>8</v>
      </c>
      <c r="E436" s="112" t="s">
        <v>8</v>
      </c>
      <c r="F436" s="110" t="s">
        <v>64</v>
      </c>
      <c r="G436" s="111" t="s">
        <v>17</v>
      </c>
      <c r="H436" s="112" t="s">
        <v>17</v>
      </c>
      <c r="I436" s="55" t="s">
        <v>52</v>
      </c>
      <c r="J436" s="64" t="s">
        <v>52</v>
      </c>
      <c r="K436" s="110" t="s">
        <v>8</v>
      </c>
      <c r="L436" s="111" t="s">
        <v>8</v>
      </c>
      <c r="M436" s="112" t="s">
        <v>8</v>
      </c>
      <c r="N436" s="62" t="s">
        <v>20</v>
      </c>
      <c r="O436" s="62" t="s">
        <v>78</v>
      </c>
      <c r="P436" t="str">
        <f>VLOOKUP($B436,'Change Summary_Detailed'!$A$4:$X$216,P$3,FALSE)</f>
        <v>Lowest performing</v>
      </c>
      <c r="Q436" t="str">
        <f>VLOOKUP($B436,'Change Summary_Detailed'!$A$4:$X$216,Q$3,FALSE)</f>
        <v>Deleted</v>
      </c>
      <c r="R436" s="355">
        <f>IF(VLOOKUP($B436,'Change Summary_Detailed'!$A$4:$X$216,R$3,FALSE)=0,"N/A",VLOOKUP($B436,'Change Summary_Detailed'!$A$4:$X$216,R$3,FALSE))</f>
        <v>42248</v>
      </c>
    </row>
    <row r="437" spans="1:18" x14ac:dyDescent="0.25">
      <c r="A437" t="s">
        <v>344</v>
      </c>
      <c r="B437" s="110">
        <v>280</v>
      </c>
      <c r="C437" s="64" t="s">
        <v>265</v>
      </c>
      <c r="D437" s="110" t="s">
        <v>144</v>
      </c>
      <c r="E437" s="112" t="s">
        <v>144</v>
      </c>
      <c r="F437" s="110" t="s">
        <v>17</v>
      </c>
      <c r="G437" s="111" t="s">
        <v>17</v>
      </c>
      <c r="H437" s="112" t="s">
        <v>39</v>
      </c>
      <c r="I437" s="55" t="s">
        <v>17</v>
      </c>
      <c r="J437" s="64" t="s">
        <v>17</v>
      </c>
      <c r="K437" s="110" t="s">
        <v>32</v>
      </c>
      <c r="L437" s="111" t="s">
        <v>32</v>
      </c>
      <c r="M437" s="112" t="s">
        <v>32</v>
      </c>
      <c r="N437" s="62" t="s">
        <v>53</v>
      </c>
      <c r="O437" s="62" t="s">
        <v>34</v>
      </c>
      <c r="P437" t="str">
        <f>VLOOKUP($B437,'Change Summary_Detailed'!$A$4:$X$216,P$3,FALSE)</f>
        <v>Lowest performing</v>
      </c>
      <c r="Q437" t="str">
        <f>VLOOKUP($B437,'Change Summary_Detailed'!$A$4:$X$216,Q$3,FALSE)</f>
        <v>Deleted</v>
      </c>
      <c r="R437" s="355">
        <f>IF(VLOOKUP($B437,'Change Summary_Detailed'!$A$4:$X$216,R$3,FALSE)=0,"N/A",VLOOKUP($B437,'Change Summary_Detailed'!$A$4:$X$216,R$3,FALSE))</f>
        <v>41883</v>
      </c>
    </row>
    <row r="438" spans="1:18" x14ac:dyDescent="0.25">
      <c r="A438" t="s">
        <v>370</v>
      </c>
      <c r="B438" s="110">
        <v>280</v>
      </c>
      <c r="C438" s="64" t="s">
        <v>265</v>
      </c>
      <c r="D438" s="110" t="s">
        <v>144</v>
      </c>
      <c r="E438" s="112" t="s">
        <v>144</v>
      </c>
      <c r="F438" s="110" t="s">
        <v>17</v>
      </c>
      <c r="G438" s="111" t="s">
        <v>17</v>
      </c>
      <c r="H438" s="112" t="s">
        <v>39</v>
      </c>
      <c r="I438" s="55" t="s">
        <v>17</v>
      </c>
      <c r="J438" s="64" t="s">
        <v>17</v>
      </c>
      <c r="K438" s="110" t="s">
        <v>32</v>
      </c>
      <c r="L438" s="111" t="s">
        <v>32</v>
      </c>
      <c r="M438" s="112" t="s">
        <v>32</v>
      </c>
      <c r="N438" s="62" t="s">
        <v>53</v>
      </c>
      <c r="O438" s="62" t="s">
        <v>34</v>
      </c>
      <c r="P438" t="str">
        <f>VLOOKUP($B438,'Change Summary_Detailed'!$A$4:$X$216,P$3,FALSE)</f>
        <v>Lowest performing</v>
      </c>
      <c r="Q438" t="str">
        <f>VLOOKUP($B438,'Change Summary_Detailed'!$A$4:$X$216,Q$3,FALSE)</f>
        <v>Deleted</v>
      </c>
      <c r="R438" s="355">
        <f>IF(VLOOKUP($B438,'Change Summary_Detailed'!$A$4:$X$216,R$3,FALSE)=0,"N/A",VLOOKUP($B438,'Change Summary_Detailed'!$A$4:$X$216,R$3,FALSE))</f>
        <v>41883</v>
      </c>
    </row>
    <row r="439" spans="1:18" x14ac:dyDescent="0.25">
      <c r="A439" t="s">
        <v>342</v>
      </c>
      <c r="B439" s="110">
        <v>280</v>
      </c>
      <c r="C439" s="64" t="s">
        <v>265</v>
      </c>
      <c r="D439" s="110" t="s">
        <v>144</v>
      </c>
      <c r="E439" s="112" t="s">
        <v>144</v>
      </c>
      <c r="F439" s="110" t="s">
        <v>17</v>
      </c>
      <c r="G439" s="111" t="s">
        <v>17</v>
      </c>
      <c r="H439" s="112" t="s">
        <v>39</v>
      </c>
      <c r="I439" s="55" t="s">
        <v>17</v>
      </c>
      <c r="J439" s="64" t="s">
        <v>17</v>
      </c>
      <c r="K439" s="110" t="s">
        <v>32</v>
      </c>
      <c r="L439" s="111" t="s">
        <v>32</v>
      </c>
      <c r="M439" s="112" t="s">
        <v>32</v>
      </c>
      <c r="N439" s="62" t="s">
        <v>53</v>
      </c>
      <c r="O439" s="62" t="s">
        <v>34</v>
      </c>
      <c r="P439" t="str">
        <f>VLOOKUP($B439,'Change Summary_Detailed'!$A$4:$X$216,P$3,FALSE)</f>
        <v>Lowest performing</v>
      </c>
      <c r="Q439" t="str">
        <f>VLOOKUP($B439,'Change Summary_Detailed'!$A$4:$X$216,Q$3,FALSE)</f>
        <v>Deleted</v>
      </c>
      <c r="R439" s="355">
        <f>IF(VLOOKUP($B439,'Change Summary_Detailed'!$A$4:$X$216,R$3,FALSE)=0,"N/A",VLOOKUP($B439,'Change Summary_Detailed'!$A$4:$X$216,R$3,FALSE))</f>
        <v>41883</v>
      </c>
    </row>
    <row r="440" spans="1:18" x14ac:dyDescent="0.25">
      <c r="A440" t="s">
        <v>349</v>
      </c>
      <c r="B440" s="110">
        <v>280</v>
      </c>
      <c r="C440" s="64" t="s">
        <v>265</v>
      </c>
      <c r="D440" s="110" t="s">
        <v>144</v>
      </c>
      <c r="E440" s="112" t="s">
        <v>144</v>
      </c>
      <c r="F440" s="110" t="s">
        <v>17</v>
      </c>
      <c r="G440" s="111" t="s">
        <v>17</v>
      </c>
      <c r="H440" s="112" t="s">
        <v>39</v>
      </c>
      <c r="I440" s="55" t="s">
        <v>17</v>
      </c>
      <c r="J440" s="64" t="s">
        <v>17</v>
      </c>
      <c r="K440" s="110" t="s">
        <v>32</v>
      </c>
      <c r="L440" s="111" t="s">
        <v>32</v>
      </c>
      <c r="M440" s="112" t="s">
        <v>32</v>
      </c>
      <c r="N440" s="62" t="s">
        <v>53</v>
      </c>
      <c r="O440" s="62" t="s">
        <v>34</v>
      </c>
      <c r="P440" t="str">
        <f>VLOOKUP($B440,'Change Summary_Detailed'!$A$4:$X$216,P$3,FALSE)</f>
        <v>Lowest performing</v>
      </c>
      <c r="Q440" t="str">
        <f>VLOOKUP($B440,'Change Summary_Detailed'!$A$4:$X$216,Q$3,FALSE)</f>
        <v>Deleted</v>
      </c>
      <c r="R440" s="355">
        <f>IF(VLOOKUP($B440,'Change Summary_Detailed'!$A$4:$X$216,R$3,FALSE)=0,"N/A",VLOOKUP($B440,'Change Summary_Detailed'!$A$4:$X$216,R$3,FALSE))</f>
        <v>41883</v>
      </c>
    </row>
    <row r="441" spans="1:18" x14ac:dyDescent="0.25">
      <c r="A441" t="s">
        <v>362</v>
      </c>
      <c r="B441" s="110">
        <v>280</v>
      </c>
      <c r="C441" s="64" t="s">
        <v>265</v>
      </c>
      <c r="D441" s="110" t="s">
        <v>144</v>
      </c>
      <c r="E441" s="112" t="s">
        <v>144</v>
      </c>
      <c r="F441" s="110" t="s">
        <v>17</v>
      </c>
      <c r="G441" s="111" t="s">
        <v>17</v>
      </c>
      <c r="H441" s="112" t="s">
        <v>39</v>
      </c>
      <c r="I441" s="55" t="s">
        <v>17</v>
      </c>
      <c r="J441" s="64" t="s">
        <v>17</v>
      </c>
      <c r="K441" s="110" t="s">
        <v>32</v>
      </c>
      <c r="L441" s="111" t="s">
        <v>32</v>
      </c>
      <c r="M441" s="112" t="s">
        <v>32</v>
      </c>
      <c r="N441" s="62" t="s">
        <v>53</v>
      </c>
      <c r="O441" s="62" t="s">
        <v>34</v>
      </c>
      <c r="P441" t="str">
        <f>VLOOKUP($B441,'Change Summary_Detailed'!$A$4:$X$216,P$3,FALSE)</f>
        <v>Lowest performing</v>
      </c>
      <c r="Q441" t="str">
        <f>VLOOKUP($B441,'Change Summary_Detailed'!$A$4:$X$216,Q$3,FALSE)</f>
        <v>Deleted</v>
      </c>
      <c r="R441" s="355">
        <f>IF(VLOOKUP($B441,'Change Summary_Detailed'!$A$4:$X$216,R$3,FALSE)=0,"N/A",VLOOKUP($B441,'Change Summary_Detailed'!$A$4:$X$216,R$3,FALSE))</f>
        <v>41883</v>
      </c>
    </row>
    <row r="442" spans="1:18" x14ac:dyDescent="0.25">
      <c r="A442" t="s">
        <v>376</v>
      </c>
      <c r="B442" s="110">
        <v>280</v>
      </c>
      <c r="C442" s="64" t="s">
        <v>265</v>
      </c>
      <c r="D442" s="110" t="s">
        <v>144</v>
      </c>
      <c r="E442" s="112" t="s">
        <v>144</v>
      </c>
      <c r="F442" s="110" t="s">
        <v>17</v>
      </c>
      <c r="G442" s="111" t="s">
        <v>17</v>
      </c>
      <c r="H442" s="112" t="s">
        <v>39</v>
      </c>
      <c r="I442" s="55" t="s">
        <v>17</v>
      </c>
      <c r="J442" s="64" t="s">
        <v>17</v>
      </c>
      <c r="K442" s="110" t="s">
        <v>32</v>
      </c>
      <c r="L442" s="111" t="s">
        <v>32</v>
      </c>
      <c r="M442" s="112" t="s">
        <v>32</v>
      </c>
      <c r="N442" s="62" t="s">
        <v>53</v>
      </c>
      <c r="O442" s="62" t="s">
        <v>34</v>
      </c>
      <c r="P442" t="str">
        <f>VLOOKUP($B442,'Change Summary_Detailed'!$A$4:$X$216,P$3,FALSE)</f>
        <v>Lowest performing</v>
      </c>
      <c r="Q442" t="str">
        <f>VLOOKUP($B442,'Change Summary_Detailed'!$A$4:$X$216,Q$3,FALSE)</f>
        <v>Deleted</v>
      </c>
      <c r="R442" s="355">
        <f>IF(VLOOKUP($B442,'Change Summary_Detailed'!$A$4:$X$216,R$3,FALSE)=0,"N/A",VLOOKUP($B442,'Change Summary_Detailed'!$A$4:$X$216,R$3,FALSE))</f>
        <v>41883</v>
      </c>
    </row>
    <row r="443" spans="1:18" x14ac:dyDescent="0.25">
      <c r="A443" t="s">
        <v>353</v>
      </c>
      <c r="B443" s="110">
        <v>301</v>
      </c>
      <c r="C443" s="64" t="s">
        <v>266</v>
      </c>
      <c r="D443" s="110" t="s">
        <v>8</v>
      </c>
      <c r="E443" s="112" t="s">
        <v>8</v>
      </c>
      <c r="F443" s="110" t="s">
        <v>27</v>
      </c>
      <c r="G443" s="111" t="s">
        <v>17</v>
      </c>
      <c r="H443" s="112" t="s">
        <v>17</v>
      </c>
      <c r="I443" s="55" t="s">
        <v>52</v>
      </c>
      <c r="J443" s="64" t="s">
        <v>45</v>
      </c>
      <c r="K443" s="110" t="s">
        <v>8</v>
      </c>
      <c r="L443" s="111" t="s">
        <v>8</v>
      </c>
      <c r="M443" s="112" t="s">
        <v>8</v>
      </c>
      <c r="N443" s="62" t="s">
        <v>20</v>
      </c>
      <c r="O443" s="62" t="s">
        <v>24</v>
      </c>
      <c r="P443">
        <f>VLOOKUP($B443,'Change Summary_Detailed'!$A$4:$X$216,P$3,FALSE)</f>
        <v>0</v>
      </c>
      <c r="Q443" t="str">
        <f>VLOOKUP($B443,'Change Summary_Detailed'!$A$4:$X$216,Q$3,FALSE)</f>
        <v>Unchanged</v>
      </c>
      <c r="R443" s="355" t="str">
        <f>IF(VLOOKUP($B443,'Change Summary_Detailed'!$A$4:$X$216,R$3,FALSE)=0,"N/A",VLOOKUP($B443,'Change Summary_Detailed'!$A$4:$X$216,R$3,FALSE))</f>
        <v>N/A</v>
      </c>
    </row>
    <row r="444" spans="1:18" x14ac:dyDescent="0.25">
      <c r="A444" t="s">
        <v>341</v>
      </c>
      <c r="B444" s="110">
        <v>301</v>
      </c>
      <c r="C444" s="64" t="s">
        <v>266</v>
      </c>
      <c r="D444" s="110" t="s">
        <v>8</v>
      </c>
      <c r="E444" s="112" t="s">
        <v>8</v>
      </c>
      <c r="F444" s="110" t="s">
        <v>27</v>
      </c>
      <c r="G444" s="111" t="s">
        <v>17</v>
      </c>
      <c r="H444" s="112" t="s">
        <v>17</v>
      </c>
      <c r="I444" s="55" t="s">
        <v>52</v>
      </c>
      <c r="J444" s="64" t="s">
        <v>45</v>
      </c>
      <c r="K444" s="110" t="s">
        <v>8</v>
      </c>
      <c r="L444" s="111" t="s">
        <v>8</v>
      </c>
      <c r="M444" s="112" t="s">
        <v>8</v>
      </c>
      <c r="N444" s="62" t="s">
        <v>20</v>
      </c>
      <c r="O444" s="62" t="s">
        <v>24</v>
      </c>
      <c r="P444">
        <f>VLOOKUP($B444,'Change Summary_Detailed'!$A$4:$X$216,P$3,FALSE)</f>
        <v>0</v>
      </c>
      <c r="Q444" t="str">
        <f>VLOOKUP($B444,'Change Summary_Detailed'!$A$4:$X$216,Q$3,FALSE)</f>
        <v>Unchanged</v>
      </c>
      <c r="R444" s="355" t="str">
        <f>IF(VLOOKUP($B444,'Change Summary_Detailed'!$A$4:$X$216,R$3,FALSE)=0,"N/A",VLOOKUP($B444,'Change Summary_Detailed'!$A$4:$X$216,R$3,FALSE))</f>
        <v>N/A</v>
      </c>
    </row>
    <row r="445" spans="1:18" x14ac:dyDescent="0.25">
      <c r="A445" t="s">
        <v>342</v>
      </c>
      <c r="B445" s="110">
        <v>301</v>
      </c>
      <c r="C445" s="64" t="s">
        <v>266</v>
      </c>
      <c r="D445" s="110" t="s">
        <v>8</v>
      </c>
      <c r="E445" s="112" t="s">
        <v>8</v>
      </c>
      <c r="F445" s="110" t="s">
        <v>27</v>
      </c>
      <c r="G445" s="111" t="s">
        <v>17</v>
      </c>
      <c r="H445" s="112" t="s">
        <v>17</v>
      </c>
      <c r="I445" s="55" t="s">
        <v>52</v>
      </c>
      <c r="J445" s="64" t="s">
        <v>45</v>
      </c>
      <c r="K445" s="110" t="s">
        <v>8</v>
      </c>
      <c r="L445" s="111" t="s">
        <v>8</v>
      </c>
      <c r="M445" s="112" t="s">
        <v>8</v>
      </c>
      <c r="N445" s="62" t="s">
        <v>20</v>
      </c>
      <c r="O445" s="62" t="s">
        <v>24</v>
      </c>
      <c r="P445">
        <f>VLOOKUP($B445,'Change Summary_Detailed'!$A$4:$X$216,P$3,FALSE)</f>
        <v>0</v>
      </c>
      <c r="Q445" t="str">
        <f>VLOOKUP($B445,'Change Summary_Detailed'!$A$4:$X$216,Q$3,FALSE)</f>
        <v>Unchanged</v>
      </c>
      <c r="R445" s="355" t="str">
        <f>IF(VLOOKUP($B445,'Change Summary_Detailed'!$A$4:$X$216,R$3,FALSE)=0,"N/A",VLOOKUP($B445,'Change Summary_Detailed'!$A$4:$X$216,R$3,FALSE))</f>
        <v>N/A</v>
      </c>
    </row>
    <row r="446" spans="1:18" x14ac:dyDescent="0.25">
      <c r="A446" t="s">
        <v>373</v>
      </c>
      <c r="B446" s="110">
        <v>301</v>
      </c>
      <c r="C446" s="64" t="s">
        <v>266</v>
      </c>
      <c r="D446" s="110" t="s">
        <v>8</v>
      </c>
      <c r="E446" s="112" t="s">
        <v>8</v>
      </c>
      <c r="F446" s="110" t="s">
        <v>27</v>
      </c>
      <c r="G446" s="111" t="s">
        <v>17</v>
      </c>
      <c r="H446" s="112" t="s">
        <v>17</v>
      </c>
      <c r="I446" s="55" t="s">
        <v>52</v>
      </c>
      <c r="J446" s="64" t="s">
        <v>45</v>
      </c>
      <c r="K446" s="110" t="s">
        <v>8</v>
      </c>
      <c r="L446" s="111" t="s">
        <v>8</v>
      </c>
      <c r="M446" s="112" t="s">
        <v>8</v>
      </c>
      <c r="N446" s="62" t="s">
        <v>20</v>
      </c>
      <c r="O446" s="62" t="s">
        <v>24</v>
      </c>
      <c r="P446">
        <f>VLOOKUP($B446,'Change Summary_Detailed'!$A$4:$X$216,P$3,FALSE)</f>
        <v>0</v>
      </c>
      <c r="Q446" t="str">
        <f>VLOOKUP($B446,'Change Summary_Detailed'!$A$4:$X$216,Q$3,FALSE)</f>
        <v>Unchanged</v>
      </c>
      <c r="R446" s="355" t="str">
        <f>IF(VLOOKUP($B446,'Change Summary_Detailed'!$A$4:$X$216,R$3,FALSE)=0,"N/A",VLOOKUP($B446,'Change Summary_Detailed'!$A$4:$X$216,R$3,FALSE))</f>
        <v>N/A</v>
      </c>
    </row>
    <row r="447" spans="1:18" x14ac:dyDescent="0.25">
      <c r="A447" t="s">
        <v>353</v>
      </c>
      <c r="B447" s="110">
        <v>301</v>
      </c>
      <c r="C447" s="64" t="s">
        <v>266</v>
      </c>
      <c r="D447" s="110" t="s">
        <v>8</v>
      </c>
      <c r="E447" s="112" t="s">
        <v>8</v>
      </c>
      <c r="F447" s="110" t="s">
        <v>27</v>
      </c>
      <c r="G447" s="111" t="s">
        <v>17</v>
      </c>
      <c r="H447" s="112" t="s">
        <v>17</v>
      </c>
      <c r="I447" s="55" t="s">
        <v>52</v>
      </c>
      <c r="J447" s="64" t="s">
        <v>45</v>
      </c>
      <c r="K447" s="110" t="s">
        <v>8</v>
      </c>
      <c r="L447" s="111" t="s">
        <v>8</v>
      </c>
      <c r="M447" s="112" t="s">
        <v>8</v>
      </c>
      <c r="N447" s="62" t="s">
        <v>20</v>
      </c>
      <c r="O447" s="62" t="s">
        <v>24</v>
      </c>
      <c r="P447">
        <f>VLOOKUP($B447,'Change Summary_Detailed'!$A$4:$X$216,P$3,FALSE)</f>
        <v>0</v>
      </c>
      <c r="Q447" t="str">
        <f>VLOOKUP($B447,'Change Summary_Detailed'!$A$4:$X$216,Q$3,FALSE)</f>
        <v>Unchanged</v>
      </c>
      <c r="R447" s="355" t="str">
        <f>IF(VLOOKUP($B447,'Change Summary_Detailed'!$A$4:$X$216,R$3,FALSE)=0,"N/A",VLOOKUP($B447,'Change Summary_Detailed'!$A$4:$X$216,R$3,FALSE))</f>
        <v>N/A</v>
      </c>
    </row>
    <row r="448" spans="1:18" x14ac:dyDescent="0.25">
      <c r="A448" t="s">
        <v>341</v>
      </c>
      <c r="B448" s="110">
        <v>301</v>
      </c>
      <c r="C448" s="64" t="s">
        <v>266</v>
      </c>
      <c r="D448" s="110" t="s">
        <v>8</v>
      </c>
      <c r="E448" s="112" t="s">
        <v>8</v>
      </c>
      <c r="F448" s="110" t="s">
        <v>27</v>
      </c>
      <c r="G448" s="111" t="s">
        <v>17</v>
      </c>
      <c r="H448" s="112" t="s">
        <v>17</v>
      </c>
      <c r="I448" s="55" t="s">
        <v>52</v>
      </c>
      <c r="J448" s="64" t="s">
        <v>45</v>
      </c>
      <c r="K448" s="110" t="s">
        <v>8</v>
      </c>
      <c r="L448" s="111" t="s">
        <v>8</v>
      </c>
      <c r="M448" s="112" t="s">
        <v>8</v>
      </c>
      <c r="N448" s="62" t="s">
        <v>20</v>
      </c>
      <c r="O448" s="62" t="s">
        <v>24</v>
      </c>
      <c r="P448">
        <f>VLOOKUP($B448,'Change Summary_Detailed'!$A$4:$X$216,P$3,FALSE)</f>
        <v>0</v>
      </c>
      <c r="Q448" t="str">
        <f>VLOOKUP($B448,'Change Summary_Detailed'!$A$4:$X$216,Q$3,FALSE)</f>
        <v>Unchanged</v>
      </c>
      <c r="R448" s="355" t="str">
        <f>IF(VLOOKUP($B448,'Change Summary_Detailed'!$A$4:$X$216,R$3,FALSE)=0,"N/A",VLOOKUP($B448,'Change Summary_Detailed'!$A$4:$X$216,R$3,FALSE))</f>
        <v>N/A</v>
      </c>
    </row>
    <row r="449" spans="1:18" x14ac:dyDescent="0.25">
      <c r="A449" t="s">
        <v>373</v>
      </c>
      <c r="B449" s="110">
        <v>301</v>
      </c>
      <c r="C449" s="64" t="s">
        <v>266</v>
      </c>
      <c r="D449" s="110" t="s">
        <v>8</v>
      </c>
      <c r="E449" s="112" t="s">
        <v>8</v>
      </c>
      <c r="F449" s="110" t="s">
        <v>27</v>
      </c>
      <c r="G449" s="111" t="s">
        <v>17</v>
      </c>
      <c r="H449" s="112" t="s">
        <v>17</v>
      </c>
      <c r="I449" s="55" t="s">
        <v>52</v>
      </c>
      <c r="J449" s="64" t="s">
        <v>45</v>
      </c>
      <c r="K449" s="110" t="s">
        <v>8</v>
      </c>
      <c r="L449" s="111" t="s">
        <v>8</v>
      </c>
      <c r="M449" s="112" t="s">
        <v>8</v>
      </c>
      <c r="N449" s="62" t="s">
        <v>20</v>
      </c>
      <c r="O449" s="62" t="s">
        <v>24</v>
      </c>
      <c r="P449">
        <f>VLOOKUP($B449,'Change Summary_Detailed'!$A$4:$X$216,P$3,FALSE)</f>
        <v>0</v>
      </c>
      <c r="Q449" t="str">
        <f>VLOOKUP($B449,'Change Summary_Detailed'!$A$4:$X$216,Q$3,FALSE)</f>
        <v>Unchanged</v>
      </c>
      <c r="R449" s="355" t="str">
        <f>IF(VLOOKUP($B449,'Change Summary_Detailed'!$A$4:$X$216,R$3,FALSE)=0,"N/A",VLOOKUP($B449,'Change Summary_Detailed'!$A$4:$X$216,R$3,FALSE))</f>
        <v>N/A</v>
      </c>
    </row>
    <row r="450" spans="1:18" x14ac:dyDescent="0.25">
      <c r="A450" t="s">
        <v>342</v>
      </c>
      <c r="B450" s="110">
        <v>301</v>
      </c>
      <c r="C450" s="64" t="s">
        <v>266</v>
      </c>
      <c r="D450" s="110" t="s">
        <v>8</v>
      </c>
      <c r="E450" s="112" t="s">
        <v>8</v>
      </c>
      <c r="F450" s="110" t="s">
        <v>27</v>
      </c>
      <c r="G450" s="111" t="s">
        <v>17</v>
      </c>
      <c r="H450" s="112" t="s">
        <v>17</v>
      </c>
      <c r="I450" s="55" t="s">
        <v>52</v>
      </c>
      <c r="J450" s="64" t="s">
        <v>45</v>
      </c>
      <c r="K450" s="110" t="s">
        <v>8</v>
      </c>
      <c r="L450" s="111" t="s">
        <v>8</v>
      </c>
      <c r="M450" s="112" t="s">
        <v>8</v>
      </c>
      <c r="N450" s="62" t="s">
        <v>20</v>
      </c>
      <c r="O450" s="62" t="s">
        <v>24</v>
      </c>
      <c r="P450">
        <f>VLOOKUP($B450,'Change Summary_Detailed'!$A$4:$X$216,P$3,FALSE)</f>
        <v>0</v>
      </c>
      <c r="Q450" t="str">
        <f>VLOOKUP($B450,'Change Summary_Detailed'!$A$4:$X$216,Q$3,FALSE)</f>
        <v>Unchanged</v>
      </c>
      <c r="R450" s="355" t="str">
        <f>IF(VLOOKUP($B450,'Change Summary_Detailed'!$A$4:$X$216,R$3,FALSE)=0,"N/A",VLOOKUP($B450,'Change Summary_Detailed'!$A$4:$X$216,R$3,FALSE))</f>
        <v>N/A</v>
      </c>
    </row>
    <row r="451" spans="1:18" x14ac:dyDescent="0.25">
      <c r="A451" t="s">
        <v>341</v>
      </c>
      <c r="B451" s="110" t="s">
        <v>267</v>
      </c>
      <c r="C451" s="64" t="s">
        <v>268</v>
      </c>
      <c r="D451" s="110" t="s">
        <v>8</v>
      </c>
      <c r="E451" s="112" t="s">
        <v>8</v>
      </c>
      <c r="F451" s="110" t="s">
        <v>27</v>
      </c>
      <c r="G451" s="111" t="s">
        <v>17</v>
      </c>
      <c r="H451" s="112" t="s">
        <v>17</v>
      </c>
      <c r="I451" s="55" t="s">
        <v>52</v>
      </c>
      <c r="J451" s="64" t="s">
        <v>52</v>
      </c>
      <c r="K451" s="110" t="s">
        <v>8</v>
      </c>
      <c r="L451" s="111" t="s">
        <v>8</v>
      </c>
      <c r="M451" s="112" t="s">
        <v>8</v>
      </c>
      <c r="N451" s="62" t="s">
        <v>20</v>
      </c>
      <c r="O451" s="62" t="s">
        <v>30</v>
      </c>
      <c r="P451">
        <f>VLOOKUP($B451,'Change Summary_Detailed'!$A$4:$X$216,P$3,FALSE)</f>
        <v>0</v>
      </c>
      <c r="Q451" t="str">
        <f>VLOOKUP($B451,'Change Summary_Detailed'!$A$4:$X$216,Q$3,FALSE)</f>
        <v>Unchanged</v>
      </c>
      <c r="R451" s="355" t="str">
        <f>IF(VLOOKUP($B451,'Change Summary_Detailed'!$A$4:$X$216,R$3,FALSE)=0,"N/A",VLOOKUP($B451,'Change Summary_Detailed'!$A$4:$X$216,R$3,FALSE))</f>
        <v>N/A</v>
      </c>
    </row>
    <row r="452" spans="1:18" x14ac:dyDescent="0.25">
      <c r="A452" t="s">
        <v>342</v>
      </c>
      <c r="B452" s="110" t="s">
        <v>267</v>
      </c>
      <c r="C452" s="64" t="s">
        <v>268</v>
      </c>
      <c r="D452" s="110" t="s">
        <v>8</v>
      </c>
      <c r="E452" s="112" t="s">
        <v>8</v>
      </c>
      <c r="F452" s="110" t="s">
        <v>27</v>
      </c>
      <c r="G452" s="111" t="s">
        <v>17</v>
      </c>
      <c r="H452" s="112" t="s">
        <v>17</v>
      </c>
      <c r="I452" s="55" t="s">
        <v>52</v>
      </c>
      <c r="J452" s="64" t="s">
        <v>52</v>
      </c>
      <c r="K452" s="110" t="s">
        <v>8</v>
      </c>
      <c r="L452" s="111" t="s">
        <v>8</v>
      </c>
      <c r="M452" s="112" t="s">
        <v>8</v>
      </c>
      <c r="N452" s="62" t="s">
        <v>20</v>
      </c>
      <c r="O452" s="62" t="s">
        <v>30</v>
      </c>
      <c r="P452">
        <f>VLOOKUP($B452,'Change Summary_Detailed'!$A$4:$X$216,P$3,FALSE)</f>
        <v>0</v>
      </c>
      <c r="Q452" t="str">
        <f>VLOOKUP($B452,'Change Summary_Detailed'!$A$4:$X$216,Q$3,FALSE)</f>
        <v>Unchanged</v>
      </c>
      <c r="R452" s="355" t="str">
        <f>IF(VLOOKUP($B452,'Change Summary_Detailed'!$A$4:$X$216,R$3,FALSE)=0,"N/A",VLOOKUP($B452,'Change Summary_Detailed'!$A$4:$X$216,R$3,FALSE))</f>
        <v>N/A</v>
      </c>
    </row>
    <row r="453" spans="1:18" x14ac:dyDescent="0.25">
      <c r="A453" t="s">
        <v>341</v>
      </c>
      <c r="B453" s="110">
        <v>304</v>
      </c>
      <c r="C453" s="64" t="s">
        <v>269</v>
      </c>
      <c r="D453" s="110" t="s">
        <v>8</v>
      </c>
      <c r="E453" s="112" t="s">
        <v>8</v>
      </c>
      <c r="F453" s="110" t="s">
        <v>33</v>
      </c>
      <c r="G453" s="111" t="s">
        <v>17</v>
      </c>
      <c r="H453" s="112" t="s">
        <v>17</v>
      </c>
      <c r="I453" s="55" t="s">
        <v>52</v>
      </c>
      <c r="J453" s="64" t="s">
        <v>45</v>
      </c>
      <c r="K453" s="110" t="s">
        <v>8</v>
      </c>
      <c r="L453" s="111" t="s">
        <v>8</v>
      </c>
      <c r="M453" s="112" t="s">
        <v>8</v>
      </c>
      <c r="N453" s="62" t="s">
        <v>20</v>
      </c>
      <c r="O453" s="62" t="s">
        <v>54</v>
      </c>
      <c r="P453" t="str">
        <f>VLOOKUP($B453,'Change Summary_Detailed'!$A$4:$X$216,P$3,FALSE)</f>
        <v>Lowest performing</v>
      </c>
      <c r="Q453" t="str">
        <f>VLOOKUP($B453,'Change Summary_Detailed'!$A$4:$X$216,Q$3,FALSE)</f>
        <v>Deleted</v>
      </c>
      <c r="R453" s="355">
        <f>IF(VLOOKUP($B453,'Change Summary_Detailed'!$A$4:$X$216,R$3,FALSE)=0,"N/A",VLOOKUP($B453,'Change Summary_Detailed'!$A$4:$X$216,R$3,FALSE))</f>
        <v>42248</v>
      </c>
    </row>
    <row r="454" spans="1:18" x14ac:dyDescent="0.25">
      <c r="A454" t="s">
        <v>342</v>
      </c>
      <c r="B454" s="110">
        <v>304</v>
      </c>
      <c r="C454" s="64" t="s">
        <v>269</v>
      </c>
      <c r="D454" s="110" t="s">
        <v>8</v>
      </c>
      <c r="E454" s="112" t="s">
        <v>8</v>
      </c>
      <c r="F454" s="110" t="s">
        <v>33</v>
      </c>
      <c r="G454" s="111" t="s">
        <v>17</v>
      </c>
      <c r="H454" s="112" t="s">
        <v>17</v>
      </c>
      <c r="I454" s="55" t="s">
        <v>52</v>
      </c>
      <c r="J454" s="64" t="s">
        <v>45</v>
      </c>
      <c r="K454" s="110" t="s">
        <v>8</v>
      </c>
      <c r="L454" s="111" t="s">
        <v>8</v>
      </c>
      <c r="M454" s="112" t="s">
        <v>8</v>
      </c>
      <c r="N454" s="62" t="s">
        <v>20</v>
      </c>
      <c r="O454" s="62" t="s">
        <v>54</v>
      </c>
      <c r="P454" t="str">
        <f>VLOOKUP($B454,'Change Summary_Detailed'!$A$4:$X$216,P$3,FALSE)</f>
        <v>Lowest performing</v>
      </c>
      <c r="Q454" t="str">
        <f>VLOOKUP($B454,'Change Summary_Detailed'!$A$4:$X$216,Q$3,FALSE)</f>
        <v>Deleted</v>
      </c>
      <c r="R454" s="355">
        <f>IF(VLOOKUP($B454,'Change Summary_Detailed'!$A$4:$X$216,R$3,FALSE)=0,"N/A",VLOOKUP($B454,'Change Summary_Detailed'!$A$4:$X$216,R$3,FALSE))</f>
        <v>42248</v>
      </c>
    </row>
    <row r="455" spans="1:18" x14ac:dyDescent="0.25">
      <c r="A455" t="s">
        <v>358</v>
      </c>
      <c r="B455" s="110" t="s">
        <v>270</v>
      </c>
      <c r="C455" s="64" t="s">
        <v>271</v>
      </c>
      <c r="D455" s="110" t="s">
        <v>8</v>
      </c>
      <c r="E455" s="112" t="s">
        <v>8</v>
      </c>
      <c r="F455" s="110" t="s">
        <v>39</v>
      </c>
      <c r="G455" s="111" t="s">
        <v>17</v>
      </c>
      <c r="H455" s="112" t="s">
        <v>17</v>
      </c>
      <c r="I455" s="55" t="s">
        <v>45</v>
      </c>
      <c r="J455" s="64" t="s">
        <v>45</v>
      </c>
      <c r="K455" s="110" t="s">
        <v>8</v>
      </c>
      <c r="L455" s="111" t="s">
        <v>8</v>
      </c>
      <c r="M455" s="112" t="s">
        <v>8</v>
      </c>
      <c r="N455" s="62" t="s">
        <v>53</v>
      </c>
      <c r="O455" s="62" t="s">
        <v>54</v>
      </c>
      <c r="P455" t="str">
        <f>VLOOKUP($B455,'Change Summary_Detailed'!$A$4:$X$216,P$3,FALSE)</f>
        <v>Low performing</v>
      </c>
      <c r="Q455" t="str">
        <f>VLOOKUP($B455,'Change Summary_Detailed'!$A$4:$X$216,Q$3,FALSE)</f>
        <v>Deleted</v>
      </c>
      <c r="R455" s="355">
        <f>IF(VLOOKUP($B455,'Change Summary_Detailed'!$A$4:$X$216,R$3,FALSE)=0,"N/A",VLOOKUP($B455,'Change Summary_Detailed'!$A$4:$X$216,R$3,FALSE))</f>
        <v>41883</v>
      </c>
    </row>
    <row r="456" spans="1:18" x14ac:dyDescent="0.25">
      <c r="A456" t="s">
        <v>361</v>
      </c>
      <c r="B456" s="110" t="s">
        <v>270</v>
      </c>
      <c r="C456" s="64" t="s">
        <v>271</v>
      </c>
      <c r="D456" s="110" t="s">
        <v>8</v>
      </c>
      <c r="E456" s="112" t="s">
        <v>8</v>
      </c>
      <c r="F456" s="110" t="s">
        <v>39</v>
      </c>
      <c r="G456" s="111" t="s">
        <v>17</v>
      </c>
      <c r="H456" s="112" t="s">
        <v>17</v>
      </c>
      <c r="I456" s="55" t="s">
        <v>45</v>
      </c>
      <c r="J456" s="64" t="s">
        <v>45</v>
      </c>
      <c r="K456" s="110" t="s">
        <v>8</v>
      </c>
      <c r="L456" s="111" t="s">
        <v>8</v>
      </c>
      <c r="M456" s="112" t="s">
        <v>8</v>
      </c>
      <c r="N456" s="62" t="s">
        <v>53</v>
      </c>
      <c r="O456" s="62" t="s">
        <v>54</v>
      </c>
      <c r="P456" t="str">
        <f>VLOOKUP($B456,'Change Summary_Detailed'!$A$4:$X$216,P$3,FALSE)</f>
        <v>Low performing</v>
      </c>
      <c r="Q456" t="str">
        <f>VLOOKUP($B456,'Change Summary_Detailed'!$A$4:$X$216,Q$3,FALSE)</f>
        <v>Deleted</v>
      </c>
      <c r="R456" s="355">
        <f>IF(VLOOKUP($B456,'Change Summary_Detailed'!$A$4:$X$216,R$3,FALSE)=0,"N/A",VLOOKUP($B456,'Change Summary_Detailed'!$A$4:$X$216,R$3,FALSE))</f>
        <v>41883</v>
      </c>
    </row>
    <row r="457" spans="1:18" x14ac:dyDescent="0.25">
      <c r="A457" t="s">
        <v>342</v>
      </c>
      <c r="B457" s="110" t="s">
        <v>270</v>
      </c>
      <c r="C457" s="64" t="s">
        <v>271</v>
      </c>
      <c r="D457" s="110" t="s">
        <v>8</v>
      </c>
      <c r="E457" s="112" t="s">
        <v>8</v>
      </c>
      <c r="F457" s="110" t="s">
        <v>39</v>
      </c>
      <c r="G457" s="111" t="s">
        <v>17</v>
      </c>
      <c r="H457" s="112" t="s">
        <v>17</v>
      </c>
      <c r="I457" s="55" t="s">
        <v>45</v>
      </c>
      <c r="J457" s="64" t="s">
        <v>45</v>
      </c>
      <c r="K457" s="110" t="s">
        <v>8</v>
      </c>
      <c r="L457" s="111" t="s">
        <v>8</v>
      </c>
      <c r="M457" s="112" t="s">
        <v>8</v>
      </c>
      <c r="N457" s="62" t="s">
        <v>53</v>
      </c>
      <c r="O457" s="62" t="s">
        <v>54</v>
      </c>
      <c r="P457" t="str">
        <f>VLOOKUP($B457,'Change Summary_Detailed'!$A$4:$X$216,P$3,FALSE)</f>
        <v>Low performing</v>
      </c>
      <c r="Q457" t="str">
        <f>VLOOKUP($B457,'Change Summary_Detailed'!$A$4:$X$216,Q$3,FALSE)</f>
        <v>Deleted</v>
      </c>
      <c r="R457" s="355">
        <f>IF(VLOOKUP($B457,'Change Summary_Detailed'!$A$4:$X$216,R$3,FALSE)=0,"N/A",VLOOKUP($B457,'Change Summary_Detailed'!$A$4:$X$216,R$3,FALSE))</f>
        <v>41883</v>
      </c>
    </row>
    <row r="458" spans="1:18" x14ac:dyDescent="0.25">
      <c r="A458" t="s">
        <v>361</v>
      </c>
      <c r="B458" s="110">
        <v>308</v>
      </c>
      <c r="C458" s="64" t="s">
        <v>272</v>
      </c>
      <c r="D458" s="110" t="s">
        <v>8</v>
      </c>
      <c r="E458" s="112" t="s">
        <v>8</v>
      </c>
      <c r="F458" s="110" t="s">
        <v>33</v>
      </c>
      <c r="G458" s="111" t="s">
        <v>17</v>
      </c>
      <c r="H458" s="112" t="s">
        <v>17</v>
      </c>
      <c r="I458" s="55" t="s">
        <v>45</v>
      </c>
      <c r="J458" s="64" t="s">
        <v>45</v>
      </c>
      <c r="K458" s="110" t="s">
        <v>8</v>
      </c>
      <c r="L458" s="111" t="s">
        <v>8</v>
      </c>
      <c r="M458" s="112" t="s">
        <v>8</v>
      </c>
      <c r="N458" s="62" t="s">
        <v>20</v>
      </c>
      <c r="O458" s="62" t="s">
        <v>54</v>
      </c>
      <c r="P458" t="str">
        <f>VLOOKUP($B458,'Change Summary_Detailed'!$A$4:$X$216,P$3,FALSE)</f>
        <v>Lowest performing</v>
      </c>
      <c r="Q458" t="str">
        <f>VLOOKUP($B458,'Change Summary_Detailed'!$A$4:$X$216,Q$3,FALSE)</f>
        <v>Deleted</v>
      </c>
      <c r="R458" s="355">
        <f>IF(VLOOKUP($B458,'Change Summary_Detailed'!$A$4:$X$216,R$3,FALSE)=0,"N/A",VLOOKUP($B458,'Change Summary_Detailed'!$A$4:$X$216,R$3,FALSE))</f>
        <v>42248</v>
      </c>
    </row>
    <row r="459" spans="1:18" x14ac:dyDescent="0.25">
      <c r="A459" t="s">
        <v>341</v>
      </c>
      <c r="B459" s="110">
        <v>308</v>
      </c>
      <c r="C459" s="64" t="s">
        <v>272</v>
      </c>
      <c r="D459" s="110" t="s">
        <v>8</v>
      </c>
      <c r="E459" s="112" t="s">
        <v>8</v>
      </c>
      <c r="F459" s="110" t="s">
        <v>33</v>
      </c>
      <c r="G459" s="111" t="s">
        <v>17</v>
      </c>
      <c r="H459" s="112" t="s">
        <v>17</v>
      </c>
      <c r="I459" s="55" t="s">
        <v>45</v>
      </c>
      <c r="J459" s="64" t="s">
        <v>45</v>
      </c>
      <c r="K459" s="110" t="s">
        <v>8</v>
      </c>
      <c r="L459" s="111" t="s">
        <v>8</v>
      </c>
      <c r="M459" s="112" t="s">
        <v>8</v>
      </c>
      <c r="N459" s="62" t="s">
        <v>20</v>
      </c>
      <c r="O459" s="62" t="s">
        <v>54</v>
      </c>
      <c r="P459" t="str">
        <f>VLOOKUP($B459,'Change Summary_Detailed'!$A$4:$X$216,P$3,FALSE)</f>
        <v>Lowest performing</v>
      </c>
      <c r="Q459" t="str">
        <f>VLOOKUP($B459,'Change Summary_Detailed'!$A$4:$X$216,Q$3,FALSE)</f>
        <v>Deleted</v>
      </c>
      <c r="R459" s="355">
        <f>IF(VLOOKUP($B459,'Change Summary_Detailed'!$A$4:$X$216,R$3,FALSE)=0,"N/A",VLOOKUP($B459,'Change Summary_Detailed'!$A$4:$X$216,R$3,FALSE))</f>
        <v>42248</v>
      </c>
    </row>
    <row r="460" spans="1:18" x14ac:dyDescent="0.25">
      <c r="A460" t="s">
        <v>342</v>
      </c>
      <c r="B460" s="110">
        <v>308</v>
      </c>
      <c r="C460" s="64" t="s">
        <v>272</v>
      </c>
      <c r="D460" s="110" t="s">
        <v>8</v>
      </c>
      <c r="E460" s="112" t="s">
        <v>8</v>
      </c>
      <c r="F460" s="110" t="s">
        <v>33</v>
      </c>
      <c r="G460" s="111" t="s">
        <v>17</v>
      </c>
      <c r="H460" s="112" t="s">
        <v>17</v>
      </c>
      <c r="I460" s="55" t="s">
        <v>45</v>
      </c>
      <c r="J460" s="64" t="s">
        <v>45</v>
      </c>
      <c r="K460" s="110" t="s">
        <v>8</v>
      </c>
      <c r="L460" s="111" t="s">
        <v>8</v>
      </c>
      <c r="M460" s="112" t="s">
        <v>8</v>
      </c>
      <c r="N460" s="62" t="s">
        <v>20</v>
      </c>
      <c r="O460" s="62" t="s">
        <v>54</v>
      </c>
      <c r="P460" t="str">
        <f>VLOOKUP($B460,'Change Summary_Detailed'!$A$4:$X$216,P$3,FALSE)</f>
        <v>Lowest performing</v>
      </c>
      <c r="Q460" t="str">
        <f>VLOOKUP($B460,'Change Summary_Detailed'!$A$4:$X$216,Q$3,FALSE)</f>
        <v>Deleted</v>
      </c>
      <c r="R460" s="355">
        <f>IF(VLOOKUP($B460,'Change Summary_Detailed'!$A$4:$X$216,R$3,FALSE)=0,"N/A",VLOOKUP($B460,'Change Summary_Detailed'!$A$4:$X$216,R$3,FALSE))</f>
        <v>42248</v>
      </c>
    </row>
    <row r="461" spans="1:18" x14ac:dyDescent="0.25">
      <c r="A461" t="s">
        <v>357</v>
      </c>
      <c r="B461" s="110">
        <v>308</v>
      </c>
      <c r="C461" s="64" t="s">
        <v>272</v>
      </c>
      <c r="D461" s="110" t="s">
        <v>8</v>
      </c>
      <c r="E461" s="112" t="s">
        <v>8</v>
      </c>
      <c r="F461" s="110" t="s">
        <v>33</v>
      </c>
      <c r="G461" s="111" t="s">
        <v>17</v>
      </c>
      <c r="H461" s="112" t="s">
        <v>17</v>
      </c>
      <c r="I461" s="55" t="s">
        <v>45</v>
      </c>
      <c r="J461" s="64" t="s">
        <v>45</v>
      </c>
      <c r="K461" s="110" t="s">
        <v>8</v>
      </c>
      <c r="L461" s="111" t="s">
        <v>8</v>
      </c>
      <c r="M461" s="112" t="s">
        <v>8</v>
      </c>
      <c r="N461" s="62" t="s">
        <v>20</v>
      </c>
      <c r="O461" s="62" t="s">
        <v>54</v>
      </c>
      <c r="P461" t="str">
        <f>VLOOKUP($B461,'Change Summary_Detailed'!$A$4:$X$216,P$3,FALSE)</f>
        <v>Lowest performing</v>
      </c>
      <c r="Q461" t="str">
        <f>VLOOKUP($B461,'Change Summary_Detailed'!$A$4:$X$216,Q$3,FALSE)</f>
        <v>Deleted</v>
      </c>
      <c r="R461" s="355">
        <f>IF(VLOOKUP($B461,'Change Summary_Detailed'!$A$4:$X$216,R$3,FALSE)=0,"N/A",VLOOKUP($B461,'Change Summary_Detailed'!$A$4:$X$216,R$3,FALSE))</f>
        <v>42248</v>
      </c>
    </row>
    <row r="462" spans="1:18" x14ac:dyDescent="0.25">
      <c r="A462" t="s">
        <v>342</v>
      </c>
      <c r="B462" s="110" t="s">
        <v>273</v>
      </c>
      <c r="C462" s="64" t="s">
        <v>274</v>
      </c>
      <c r="D462" s="110" t="s">
        <v>8</v>
      </c>
      <c r="E462" s="112" t="s">
        <v>8</v>
      </c>
      <c r="F462" s="110" t="s">
        <v>64</v>
      </c>
      <c r="G462" s="111" t="s">
        <v>17</v>
      </c>
      <c r="H462" s="112" t="s">
        <v>17</v>
      </c>
      <c r="I462" s="55" t="s">
        <v>52</v>
      </c>
      <c r="J462" s="64" t="s">
        <v>45</v>
      </c>
      <c r="K462" s="110" t="s">
        <v>8</v>
      </c>
      <c r="L462" s="111" t="s">
        <v>8</v>
      </c>
      <c r="M462" s="112" t="s">
        <v>8</v>
      </c>
      <c r="N462" s="62" t="s">
        <v>53</v>
      </c>
      <c r="O462" s="62" t="s">
        <v>54</v>
      </c>
      <c r="P462">
        <f>VLOOKUP($B462,'Change Summary_Detailed'!$A$4:$X$216,P$3,FALSE)</f>
        <v>0</v>
      </c>
      <c r="Q462" t="str">
        <f>VLOOKUP($B462,'Change Summary_Detailed'!$A$4:$X$216,Q$3,FALSE)</f>
        <v>Unchanged</v>
      </c>
      <c r="R462" s="355" t="str">
        <f>IF(VLOOKUP($B462,'Change Summary_Detailed'!$A$4:$X$216,R$3,FALSE)=0,"N/A",VLOOKUP($B462,'Change Summary_Detailed'!$A$4:$X$216,R$3,FALSE))</f>
        <v>N/A</v>
      </c>
    </row>
    <row r="463" spans="1:18" x14ac:dyDescent="0.25">
      <c r="A463" t="s">
        <v>358</v>
      </c>
      <c r="B463" s="110" t="s">
        <v>273</v>
      </c>
      <c r="C463" s="64" t="s">
        <v>274</v>
      </c>
      <c r="D463" s="110" t="s">
        <v>8</v>
      </c>
      <c r="E463" s="112" t="s">
        <v>8</v>
      </c>
      <c r="F463" s="110" t="s">
        <v>64</v>
      </c>
      <c r="G463" s="111" t="s">
        <v>17</v>
      </c>
      <c r="H463" s="112" t="s">
        <v>17</v>
      </c>
      <c r="I463" s="55" t="s">
        <v>52</v>
      </c>
      <c r="J463" s="64" t="s">
        <v>45</v>
      </c>
      <c r="K463" s="110" t="s">
        <v>8</v>
      </c>
      <c r="L463" s="111" t="s">
        <v>8</v>
      </c>
      <c r="M463" s="112" t="s">
        <v>8</v>
      </c>
      <c r="N463" s="62" t="s">
        <v>53</v>
      </c>
      <c r="O463" s="62" t="s">
        <v>54</v>
      </c>
      <c r="P463">
        <f>VLOOKUP($B463,'Change Summary_Detailed'!$A$4:$X$216,P$3,FALSE)</f>
        <v>0</v>
      </c>
      <c r="Q463" t="str">
        <f>VLOOKUP($B463,'Change Summary_Detailed'!$A$4:$X$216,Q$3,FALSE)</f>
        <v>Unchanged</v>
      </c>
      <c r="R463" s="355" t="str">
        <f>IF(VLOOKUP($B463,'Change Summary_Detailed'!$A$4:$X$216,R$3,FALSE)=0,"N/A",VLOOKUP($B463,'Change Summary_Detailed'!$A$4:$X$216,R$3,FALSE))</f>
        <v>N/A</v>
      </c>
    </row>
    <row r="464" spans="1:18" x14ac:dyDescent="0.25">
      <c r="A464" t="s">
        <v>361</v>
      </c>
      <c r="B464" s="110" t="s">
        <v>273</v>
      </c>
      <c r="C464" s="64" t="s">
        <v>274</v>
      </c>
      <c r="D464" s="110" t="s">
        <v>8</v>
      </c>
      <c r="E464" s="112" t="s">
        <v>8</v>
      </c>
      <c r="F464" s="110" t="s">
        <v>64</v>
      </c>
      <c r="G464" s="111" t="s">
        <v>17</v>
      </c>
      <c r="H464" s="112" t="s">
        <v>17</v>
      </c>
      <c r="I464" s="55" t="s">
        <v>52</v>
      </c>
      <c r="J464" s="64" t="s">
        <v>45</v>
      </c>
      <c r="K464" s="110" t="s">
        <v>8</v>
      </c>
      <c r="L464" s="111" t="s">
        <v>8</v>
      </c>
      <c r="M464" s="112" t="s">
        <v>8</v>
      </c>
      <c r="N464" s="62" t="s">
        <v>53</v>
      </c>
      <c r="O464" s="62" t="s">
        <v>54</v>
      </c>
      <c r="P464">
        <f>VLOOKUP($B464,'Change Summary_Detailed'!$A$4:$X$216,P$3,FALSE)</f>
        <v>0</v>
      </c>
      <c r="Q464" t="str">
        <f>VLOOKUP($B464,'Change Summary_Detailed'!$A$4:$X$216,Q$3,FALSE)</f>
        <v>Unchanged</v>
      </c>
      <c r="R464" s="355" t="str">
        <f>IF(VLOOKUP($B464,'Change Summary_Detailed'!$A$4:$X$216,R$3,FALSE)=0,"N/A",VLOOKUP($B464,'Change Summary_Detailed'!$A$4:$X$216,R$3,FALSE))</f>
        <v>N/A</v>
      </c>
    </row>
    <row r="465" spans="1:18" x14ac:dyDescent="0.25">
      <c r="A465" t="s">
        <v>359</v>
      </c>
      <c r="B465" s="110">
        <v>311</v>
      </c>
      <c r="C465" s="64" t="s">
        <v>275</v>
      </c>
      <c r="D465" s="110" t="s">
        <v>8</v>
      </c>
      <c r="E465" s="112" t="s">
        <v>8</v>
      </c>
      <c r="F465" s="110" t="s">
        <v>39</v>
      </c>
      <c r="G465" s="111" t="s">
        <v>17</v>
      </c>
      <c r="H465" s="112" t="s">
        <v>17</v>
      </c>
      <c r="I465" s="55" t="s">
        <v>52</v>
      </c>
      <c r="J465" s="64" t="s">
        <v>52</v>
      </c>
      <c r="K465" s="110" t="s">
        <v>8</v>
      </c>
      <c r="L465" s="111" t="s">
        <v>8</v>
      </c>
      <c r="M465" s="112" t="s">
        <v>8</v>
      </c>
      <c r="N465" s="62" t="s">
        <v>20</v>
      </c>
      <c r="O465" s="62" t="s">
        <v>54</v>
      </c>
      <c r="P465" t="str">
        <f>VLOOKUP($B465,'Change Summary_Detailed'!$A$4:$X$216,P$3,FALSE)</f>
        <v>Restructure</v>
      </c>
      <c r="Q465" t="str">
        <f>VLOOKUP($B465,'Change Summary_Detailed'!$A$4:$X$216,Q$3,FALSE)</f>
        <v>Revised</v>
      </c>
      <c r="R465" s="355">
        <f>IF(VLOOKUP($B465,'Change Summary_Detailed'!$A$4:$X$216,R$3,FALSE)=0,"N/A",VLOOKUP($B465,'Change Summary_Detailed'!$A$4:$X$216,R$3,FALSE))</f>
        <v>42036</v>
      </c>
    </row>
    <row r="466" spans="1:18" x14ac:dyDescent="0.25">
      <c r="A466" t="s">
        <v>377</v>
      </c>
      <c r="B466" s="110">
        <v>311</v>
      </c>
      <c r="C466" s="64" t="s">
        <v>275</v>
      </c>
      <c r="D466" s="110" t="s">
        <v>8</v>
      </c>
      <c r="E466" s="112" t="s">
        <v>8</v>
      </c>
      <c r="F466" s="110" t="s">
        <v>39</v>
      </c>
      <c r="G466" s="111" t="s">
        <v>17</v>
      </c>
      <c r="H466" s="112" t="s">
        <v>17</v>
      </c>
      <c r="I466" s="55" t="s">
        <v>52</v>
      </c>
      <c r="J466" s="64" t="s">
        <v>52</v>
      </c>
      <c r="K466" s="110" t="s">
        <v>8</v>
      </c>
      <c r="L466" s="111" t="s">
        <v>8</v>
      </c>
      <c r="M466" s="112" t="s">
        <v>8</v>
      </c>
      <c r="N466" s="62" t="s">
        <v>20</v>
      </c>
      <c r="O466" s="62" t="s">
        <v>54</v>
      </c>
      <c r="P466" t="str">
        <f>VLOOKUP($B466,'Change Summary_Detailed'!$A$4:$X$216,P$3,FALSE)</f>
        <v>Restructure</v>
      </c>
      <c r="Q466" t="str">
        <f>VLOOKUP($B466,'Change Summary_Detailed'!$A$4:$X$216,Q$3,FALSE)</f>
        <v>Revised</v>
      </c>
      <c r="R466" s="355">
        <f>IF(VLOOKUP($B466,'Change Summary_Detailed'!$A$4:$X$216,R$3,FALSE)=0,"N/A",VLOOKUP($B466,'Change Summary_Detailed'!$A$4:$X$216,R$3,FALSE))</f>
        <v>42036</v>
      </c>
    </row>
    <row r="467" spans="1:18" x14ac:dyDescent="0.25">
      <c r="A467" t="s">
        <v>357</v>
      </c>
      <c r="B467" s="110">
        <v>311</v>
      </c>
      <c r="C467" s="64" t="s">
        <v>275</v>
      </c>
      <c r="D467" s="110" t="s">
        <v>8</v>
      </c>
      <c r="E467" s="112" t="s">
        <v>8</v>
      </c>
      <c r="F467" s="110" t="s">
        <v>39</v>
      </c>
      <c r="G467" s="111" t="s">
        <v>17</v>
      </c>
      <c r="H467" s="112" t="s">
        <v>17</v>
      </c>
      <c r="I467" s="55" t="s">
        <v>52</v>
      </c>
      <c r="J467" s="64" t="s">
        <v>52</v>
      </c>
      <c r="K467" s="110" t="s">
        <v>8</v>
      </c>
      <c r="L467" s="111" t="s">
        <v>8</v>
      </c>
      <c r="M467" s="112" t="s">
        <v>8</v>
      </c>
      <c r="N467" s="62" t="s">
        <v>20</v>
      </c>
      <c r="O467" s="62" t="s">
        <v>54</v>
      </c>
      <c r="P467" t="str">
        <f>VLOOKUP($B467,'Change Summary_Detailed'!$A$4:$X$216,P$3,FALSE)</f>
        <v>Restructure</v>
      </c>
      <c r="Q467" t="str">
        <f>VLOOKUP($B467,'Change Summary_Detailed'!$A$4:$X$216,Q$3,FALSE)</f>
        <v>Revised</v>
      </c>
      <c r="R467" s="355">
        <f>IF(VLOOKUP($B467,'Change Summary_Detailed'!$A$4:$X$216,R$3,FALSE)=0,"N/A",VLOOKUP($B467,'Change Summary_Detailed'!$A$4:$X$216,R$3,FALSE))</f>
        <v>42036</v>
      </c>
    </row>
    <row r="468" spans="1:18" x14ac:dyDescent="0.25">
      <c r="A468" t="s">
        <v>378</v>
      </c>
      <c r="B468" s="110">
        <v>311</v>
      </c>
      <c r="C468" s="64" t="s">
        <v>275</v>
      </c>
      <c r="D468" s="110" t="s">
        <v>8</v>
      </c>
      <c r="E468" s="112" t="s">
        <v>8</v>
      </c>
      <c r="F468" s="110" t="s">
        <v>39</v>
      </c>
      <c r="G468" s="111" t="s">
        <v>17</v>
      </c>
      <c r="H468" s="112" t="s">
        <v>17</v>
      </c>
      <c r="I468" s="55" t="s">
        <v>52</v>
      </c>
      <c r="J468" s="64" t="s">
        <v>52</v>
      </c>
      <c r="K468" s="110" t="s">
        <v>8</v>
      </c>
      <c r="L468" s="111" t="s">
        <v>8</v>
      </c>
      <c r="M468" s="112" t="s">
        <v>8</v>
      </c>
      <c r="N468" s="62" t="s">
        <v>20</v>
      </c>
      <c r="O468" s="62" t="s">
        <v>54</v>
      </c>
      <c r="P468" t="str">
        <f>VLOOKUP($B468,'Change Summary_Detailed'!$A$4:$X$216,P$3,FALSE)</f>
        <v>Restructure</v>
      </c>
      <c r="Q468" t="str">
        <f>VLOOKUP($B468,'Change Summary_Detailed'!$A$4:$X$216,Q$3,FALSE)</f>
        <v>Revised</v>
      </c>
      <c r="R468" s="355">
        <f>IF(VLOOKUP($B468,'Change Summary_Detailed'!$A$4:$X$216,R$3,FALSE)=0,"N/A",VLOOKUP($B468,'Change Summary_Detailed'!$A$4:$X$216,R$3,FALSE))</f>
        <v>42036</v>
      </c>
    </row>
    <row r="469" spans="1:18" x14ac:dyDescent="0.25">
      <c r="A469" t="s">
        <v>342</v>
      </c>
      <c r="B469" s="110">
        <v>311</v>
      </c>
      <c r="C469" s="64" t="s">
        <v>275</v>
      </c>
      <c r="D469" s="110" t="s">
        <v>8</v>
      </c>
      <c r="E469" s="112" t="s">
        <v>8</v>
      </c>
      <c r="F469" s="110" t="s">
        <v>39</v>
      </c>
      <c r="G469" s="111" t="s">
        <v>17</v>
      </c>
      <c r="H469" s="112" t="s">
        <v>17</v>
      </c>
      <c r="I469" s="55" t="s">
        <v>52</v>
      </c>
      <c r="J469" s="64" t="s">
        <v>52</v>
      </c>
      <c r="K469" s="110" t="s">
        <v>8</v>
      </c>
      <c r="L469" s="111" t="s">
        <v>8</v>
      </c>
      <c r="M469" s="112" t="s">
        <v>8</v>
      </c>
      <c r="N469" s="62" t="s">
        <v>20</v>
      </c>
      <c r="O469" s="62" t="s">
        <v>54</v>
      </c>
      <c r="P469" t="str">
        <f>VLOOKUP($B469,'Change Summary_Detailed'!$A$4:$X$216,P$3,FALSE)</f>
        <v>Restructure</v>
      </c>
      <c r="Q469" t="str">
        <f>VLOOKUP($B469,'Change Summary_Detailed'!$A$4:$X$216,Q$3,FALSE)</f>
        <v>Revised</v>
      </c>
      <c r="R469" s="355">
        <f>IF(VLOOKUP($B469,'Change Summary_Detailed'!$A$4:$X$216,R$3,FALSE)=0,"N/A",VLOOKUP($B469,'Change Summary_Detailed'!$A$4:$X$216,R$3,FALSE))</f>
        <v>42036</v>
      </c>
    </row>
    <row r="470" spans="1:18" x14ac:dyDescent="0.25">
      <c r="A470" t="s">
        <v>379</v>
      </c>
      <c r="B470" s="110">
        <v>311</v>
      </c>
      <c r="C470" s="64" t="s">
        <v>275</v>
      </c>
      <c r="D470" s="110" t="s">
        <v>8</v>
      </c>
      <c r="E470" s="112" t="s">
        <v>8</v>
      </c>
      <c r="F470" s="110" t="s">
        <v>39</v>
      </c>
      <c r="G470" s="111" t="s">
        <v>17</v>
      </c>
      <c r="H470" s="112" t="s">
        <v>17</v>
      </c>
      <c r="I470" s="55" t="s">
        <v>52</v>
      </c>
      <c r="J470" s="64" t="s">
        <v>52</v>
      </c>
      <c r="K470" s="110" t="s">
        <v>8</v>
      </c>
      <c r="L470" s="111" t="s">
        <v>8</v>
      </c>
      <c r="M470" s="112" t="s">
        <v>8</v>
      </c>
      <c r="N470" s="62" t="s">
        <v>20</v>
      </c>
      <c r="O470" s="62" t="s">
        <v>54</v>
      </c>
      <c r="P470" t="str">
        <f>VLOOKUP($B470,'Change Summary_Detailed'!$A$4:$X$216,P$3,FALSE)</f>
        <v>Restructure</v>
      </c>
      <c r="Q470" t="str">
        <f>VLOOKUP($B470,'Change Summary_Detailed'!$A$4:$X$216,Q$3,FALSE)</f>
        <v>Revised</v>
      </c>
      <c r="R470" s="355">
        <f>IF(VLOOKUP($B470,'Change Summary_Detailed'!$A$4:$X$216,R$3,FALSE)=0,"N/A",VLOOKUP($B470,'Change Summary_Detailed'!$A$4:$X$216,R$3,FALSE))</f>
        <v>42036</v>
      </c>
    </row>
    <row r="471" spans="1:18" x14ac:dyDescent="0.25">
      <c r="A471" t="s">
        <v>362</v>
      </c>
      <c r="B471" s="110">
        <v>311</v>
      </c>
      <c r="C471" s="64" t="s">
        <v>275</v>
      </c>
      <c r="D471" s="110" t="s">
        <v>8</v>
      </c>
      <c r="E471" s="112" t="s">
        <v>8</v>
      </c>
      <c r="F471" s="110" t="s">
        <v>39</v>
      </c>
      <c r="G471" s="111" t="s">
        <v>17</v>
      </c>
      <c r="H471" s="112" t="s">
        <v>17</v>
      </c>
      <c r="I471" s="55" t="s">
        <v>52</v>
      </c>
      <c r="J471" s="64" t="s">
        <v>52</v>
      </c>
      <c r="K471" s="110" t="s">
        <v>8</v>
      </c>
      <c r="L471" s="111" t="s">
        <v>8</v>
      </c>
      <c r="M471" s="112" t="s">
        <v>8</v>
      </c>
      <c r="N471" s="62" t="s">
        <v>20</v>
      </c>
      <c r="O471" s="62" t="s">
        <v>54</v>
      </c>
      <c r="P471" t="str">
        <f>VLOOKUP($B471,'Change Summary_Detailed'!$A$4:$X$216,P$3,FALSE)</f>
        <v>Restructure</v>
      </c>
      <c r="Q471" t="str">
        <f>VLOOKUP($B471,'Change Summary_Detailed'!$A$4:$X$216,Q$3,FALSE)</f>
        <v>Revised</v>
      </c>
      <c r="R471" s="355">
        <f>IF(VLOOKUP($B471,'Change Summary_Detailed'!$A$4:$X$216,R$3,FALSE)=0,"N/A",VLOOKUP($B471,'Change Summary_Detailed'!$A$4:$X$216,R$3,FALSE))</f>
        <v>42036</v>
      </c>
    </row>
    <row r="472" spans="1:18" x14ac:dyDescent="0.25">
      <c r="A472" t="s">
        <v>346</v>
      </c>
      <c r="B472" s="110">
        <v>311</v>
      </c>
      <c r="C472" s="64" t="s">
        <v>275</v>
      </c>
      <c r="D472" s="110" t="s">
        <v>8</v>
      </c>
      <c r="E472" s="112" t="s">
        <v>8</v>
      </c>
      <c r="F472" s="110" t="s">
        <v>39</v>
      </c>
      <c r="G472" s="111" t="s">
        <v>17</v>
      </c>
      <c r="H472" s="112" t="s">
        <v>17</v>
      </c>
      <c r="I472" s="55" t="s">
        <v>52</v>
      </c>
      <c r="J472" s="64" t="s">
        <v>52</v>
      </c>
      <c r="K472" s="110" t="s">
        <v>8</v>
      </c>
      <c r="L472" s="111" t="s">
        <v>8</v>
      </c>
      <c r="M472" s="112" t="s">
        <v>8</v>
      </c>
      <c r="N472" s="62" t="s">
        <v>20</v>
      </c>
      <c r="O472" s="62" t="s">
        <v>54</v>
      </c>
      <c r="P472" t="str">
        <f>VLOOKUP($B472,'Change Summary_Detailed'!$A$4:$X$216,P$3,FALSE)</f>
        <v>Restructure</v>
      </c>
      <c r="Q472" t="str">
        <f>VLOOKUP($B472,'Change Summary_Detailed'!$A$4:$X$216,Q$3,FALSE)</f>
        <v>Revised</v>
      </c>
      <c r="R472" s="355">
        <f>IF(VLOOKUP($B472,'Change Summary_Detailed'!$A$4:$X$216,R$3,FALSE)=0,"N/A",VLOOKUP($B472,'Change Summary_Detailed'!$A$4:$X$216,R$3,FALSE))</f>
        <v>42036</v>
      </c>
    </row>
    <row r="473" spans="1:18" x14ac:dyDescent="0.25">
      <c r="A473" t="s">
        <v>352</v>
      </c>
      <c r="B473" s="110">
        <v>311</v>
      </c>
      <c r="C473" s="64" t="s">
        <v>275</v>
      </c>
      <c r="D473" s="110" t="s">
        <v>8</v>
      </c>
      <c r="E473" s="112" t="s">
        <v>8</v>
      </c>
      <c r="F473" s="110" t="s">
        <v>39</v>
      </c>
      <c r="G473" s="111" t="s">
        <v>17</v>
      </c>
      <c r="H473" s="112" t="s">
        <v>17</v>
      </c>
      <c r="I473" s="55" t="s">
        <v>52</v>
      </c>
      <c r="J473" s="64" t="s">
        <v>52</v>
      </c>
      <c r="K473" s="110" t="s">
        <v>8</v>
      </c>
      <c r="L473" s="111" t="s">
        <v>8</v>
      </c>
      <c r="M473" s="112" t="s">
        <v>8</v>
      </c>
      <c r="N473" s="62" t="s">
        <v>20</v>
      </c>
      <c r="O473" s="62" t="s">
        <v>54</v>
      </c>
      <c r="P473" t="str">
        <f>VLOOKUP($B473,'Change Summary_Detailed'!$A$4:$X$216,P$3,FALSE)</f>
        <v>Restructure</v>
      </c>
      <c r="Q473" t="str">
        <f>VLOOKUP($B473,'Change Summary_Detailed'!$A$4:$X$216,Q$3,FALSE)</f>
        <v>Revised</v>
      </c>
      <c r="R473" s="355">
        <f>IF(VLOOKUP($B473,'Change Summary_Detailed'!$A$4:$X$216,R$3,FALSE)=0,"N/A",VLOOKUP($B473,'Change Summary_Detailed'!$A$4:$X$216,R$3,FALSE))</f>
        <v>42036</v>
      </c>
    </row>
    <row r="474" spans="1:18" x14ac:dyDescent="0.25">
      <c r="A474" t="s">
        <v>349</v>
      </c>
      <c r="B474" s="110">
        <v>311</v>
      </c>
      <c r="C474" s="64" t="s">
        <v>275</v>
      </c>
      <c r="D474" s="110" t="s">
        <v>8</v>
      </c>
      <c r="E474" s="112" t="s">
        <v>8</v>
      </c>
      <c r="F474" s="110" t="s">
        <v>39</v>
      </c>
      <c r="G474" s="111" t="s">
        <v>17</v>
      </c>
      <c r="H474" s="112" t="s">
        <v>17</v>
      </c>
      <c r="I474" s="55" t="s">
        <v>52</v>
      </c>
      <c r="J474" s="64" t="s">
        <v>52</v>
      </c>
      <c r="K474" s="110" t="s">
        <v>8</v>
      </c>
      <c r="L474" s="111" t="s">
        <v>8</v>
      </c>
      <c r="M474" s="112" t="s">
        <v>8</v>
      </c>
      <c r="N474" s="62" t="s">
        <v>20</v>
      </c>
      <c r="O474" s="62" t="s">
        <v>54</v>
      </c>
      <c r="P474" t="str">
        <f>VLOOKUP($B474,'Change Summary_Detailed'!$A$4:$X$216,P$3,FALSE)</f>
        <v>Restructure</v>
      </c>
      <c r="Q474" t="str">
        <f>VLOOKUP($B474,'Change Summary_Detailed'!$A$4:$X$216,Q$3,FALSE)</f>
        <v>Revised</v>
      </c>
      <c r="R474" s="355">
        <f>IF(VLOOKUP($B474,'Change Summary_Detailed'!$A$4:$X$216,R$3,FALSE)=0,"N/A",VLOOKUP($B474,'Change Summary_Detailed'!$A$4:$X$216,R$3,FALSE))</f>
        <v>42036</v>
      </c>
    </row>
    <row r="475" spans="1:18" x14ac:dyDescent="0.25">
      <c r="A475" t="s">
        <v>361</v>
      </c>
      <c r="B475" s="110" t="s">
        <v>276</v>
      </c>
      <c r="C475" s="64" t="s">
        <v>277</v>
      </c>
      <c r="D475" s="110" t="s">
        <v>8</v>
      </c>
      <c r="E475" s="112" t="s">
        <v>8</v>
      </c>
      <c r="F475" s="110" t="s">
        <v>27</v>
      </c>
      <c r="G475" s="111" t="s">
        <v>17</v>
      </c>
      <c r="H475" s="112" t="s">
        <v>17</v>
      </c>
      <c r="I475" s="55" t="s">
        <v>45</v>
      </c>
      <c r="J475" s="64" t="s">
        <v>52</v>
      </c>
      <c r="K475" s="110" t="s">
        <v>8</v>
      </c>
      <c r="L475" s="111" t="s">
        <v>8</v>
      </c>
      <c r="M475" s="112" t="s">
        <v>8</v>
      </c>
      <c r="N475" s="62" t="s">
        <v>20</v>
      </c>
      <c r="O475" s="62" t="s">
        <v>24</v>
      </c>
      <c r="P475" t="str">
        <f>VLOOKUP($B475,'Change Summary_Detailed'!$A$4:$X$216,P$3,FALSE)</f>
        <v>Combining service</v>
      </c>
      <c r="Q475" t="str">
        <f>VLOOKUP($B475,'Change Summary_Detailed'!$A$4:$X$216,Q$3,FALSE)</f>
        <v>Revised</v>
      </c>
      <c r="R475" s="355">
        <f>IF(VLOOKUP($B475,'Change Summary_Detailed'!$A$4:$X$216,R$3,FALSE)=0,"N/A",VLOOKUP($B475,'Change Summary_Detailed'!$A$4:$X$216,R$3,FALSE))</f>
        <v>41883</v>
      </c>
    </row>
    <row r="476" spans="1:18" x14ac:dyDescent="0.25">
      <c r="A476" t="s">
        <v>358</v>
      </c>
      <c r="B476" s="110" t="s">
        <v>276</v>
      </c>
      <c r="C476" s="64" t="s">
        <v>277</v>
      </c>
      <c r="D476" s="110" t="s">
        <v>8</v>
      </c>
      <c r="E476" s="112" t="s">
        <v>8</v>
      </c>
      <c r="F476" s="110" t="s">
        <v>27</v>
      </c>
      <c r="G476" s="111" t="s">
        <v>17</v>
      </c>
      <c r="H476" s="112" t="s">
        <v>17</v>
      </c>
      <c r="I476" s="55" t="s">
        <v>45</v>
      </c>
      <c r="J476" s="64" t="s">
        <v>52</v>
      </c>
      <c r="K476" s="110" t="s">
        <v>8</v>
      </c>
      <c r="L476" s="111" t="s">
        <v>8</v>
      </c>
      <c r="M476" s="112" t="s">
        <v>8</v>
      </c>
      <c r="N476" s="62" t="s">
        <v>20</v>
      </c>
      <c r="O476" s="62" t="s">
        <v>24</v>
      </c>
      <c r="P476" t="str">
        <f>VLOOKUP($B476,'Change Summary_Detailed'!$A$4:$X$216,P$3,FALSE)</f>
        <v>Combining service</v>
      </c>
      <c r="Q476" t="str">
        <f>VLOOKUP($B476,'Change Summary_Detailed'!$A$4:$X$216,Q$3,FALSE)</f>
        <v>Revised</v>
      </c>
      <c r="R476" s="355">
        <f>IF(VLOOKUP($B476,'Change Summary_Detailed'!$A$4:$X$216,R$3,FALSE)=0,"N/A",VLOOKUP($B476,'Change Summary_Detailed'!$A$4:$X$216,R$3,FALSE))</f>
        <v>41883</v>
      </c>
    </row>
    <row r="477" spans="1:18" x14ac:dyDescent="0.25">
      <c r="A477" t="s">
        <v>342</v>
      </c>
      <c r="B477" s="110" t="s">
        <v>276</v>
      </c>
      <c r="C477" s="64" t="s">
        <v>277</v>
      </c>
      <c r="D477" s="110" t="s">
        <v>8</v>
      </c>
      <c r="E477" s="112" t="s">
        <v>8</v>
      </c>
      <c r="F477" s="110" t="s">
        <v>27</v>
      </c>
      <c r="G477" s="111" t="s">
        <v>17</v>
      </c>
      <c r="H477" s="112" t="s">
        <v>17</v>
      </c>
      <c r="I477" s="55" t="s">
        <v>45</v>
      </c>
      <c r="J477" s="64" t="s">
        <v>52</v>
      </c>
      <c r="K477" s="110" t="s">
        <v>8</v>
      </c>
      <c r="L477" s="111" t="s">
        <v>8</v>
      </c>
      <c r="M477" s="112" t="s">
        <v>8</v>
      </c>
      <c r="N477" s="62" t="s">
        <v>20</v>
      </c>
      <c r="O477" s="62" t="s">
        <v>24</v>
      </c>
      <c r="P477" t="str">
        <f>VLOOKUP($B477,'Change Summary_Detailed'!$A$4:$X$216,P$3,FALSE)</f>
        <v>Combining service</v>
      </c>
      <c r="Q477" t="str">
        <f>VLOOKUP($B477,'Change Summary_Detailed'!$A$4:$X$216,Q$3,FALSE)</f>
        <v>Revised</v>
      </c>
      <c r="R477" s="355">
        <f>IF(VLOOKUP($B477,'Change Summary_Detailed'!$A$4:$X$216,R$3,FALSE)=0,"N/A",VLOOKUP($B477,'Change Summary_Detailed'!$A$4:$X$216,R$3,FALSE))</f>
        <v>41883</v>
      </c>
    </row>
    <row r="478" spans="1:18" x14ac:dyDescent="0.25">
      <c r="A478" t="s">
        <v>346</v>
      </c>
      <c r="B478" s="110" t="s">
        <v>276</v>
      </c>
      <c r="C478" s="64" t="s">
        <v>277</v>
      </c>
      <c r="D478" s="110" t="s">
        <v>8</v>
      </c>
      <c r="E478" s="112" t="s">
        <v>8</v>
      </c>
      <c r="F478" s="110" t="s">
        <v>27</v>
      </c>
      <c r="G478" s="111" t="s">
        <v>17</v>
      </c>
      <c r="H478" s="112" t="s">
        <v>17</v>
      </c>
      <c r="I478" s="55" t="s">
        <v>45</v>
      </c>
      <c r="J478" s="64" t="s">
        <v>52</v>
      </c>
      <c r="K478" s="110" t="s">
        <v>8</v>
      </c>
      <c r="L478" s="111" t="s">
        <v>8</v>
      </c>
      <c r="M478" s="112" t="s">
        <v>8</v>
      </c>
      <c r="N478" s="62" t="s">
        <v>20</v>
      </c>
      <c r="O478" s="62" t="s">
        <v>24</v>
      </c>
      <c r="P478" t="str">
        <f>VLOOKUP($B478,'Change Summary_Detailed'!$A$4:$X$216,P$3,FALSE)</f>
        <v>Combining service</v>
      </c>
      <c r="Q478" t="str">
        <f>VLOOKUP($B478,'Change Summary_Detailed'!$A$4:$X$216,Q$3,FALSE)</f>
        <v>Revised</v>
      </c>
      <c r="R478" s="355">
        <f>IF(VLOOKUP($B478,'Change Summary_Detailed'!$A$4:$X$216,R$3,FALSE)=0,"N/A",VLOOKUP($B478,'Change Summary_Detailed'!$A$4:$X$216,R$3,FALSE))</f>
        <v>41883</v>
      </c>
    </row>
    <row r="479" spans="1:18" x14ac:dyDescent="0.25">
      <c r="A479" t="s">
        <v>357</v>
      </c>
      <c r="B479" s="110" t="s">
        <v>276</v>
      </c>
      <c r="C479" s="64" t="s">
        <v>277</v>
      </c>
      <c r="D479" s="110" t="s">
        <v>8</v>
      </c>
      <c r="E479" s="112" t="s">
        <v>8</v>
      </c>
      <c r="F479" s="110" t="s">
        <v>27</v>
      </c>
      <c r="G479" s="111" t="s">
        <v>17</v>
      </c>
      <c r="H479" s="112" t="s">
        <v>17</v>
      </c>
      <c r="I479" s="55" t="s">
        <v>45</v>
      </c>
      <c r="J479" s="64" t="s">
        <v>52</v>
      </c>
      <c r="K479" s="110" t="s">
        <v>8</v>
      </c>
      <c r="L479" s="111" t="s">
        <v>8</v>
      </c>
      <c r="M479" s="112" t="s">
        <v>8</v>
      </c>
      <c r="N479" s="62" t="s">
        <v>20</v>
      </c>
      <c r="O479" s="62" t="s">
        <v>24</v>
      </c>
      <c r="P479" t="str">
        <f>VLOOKUP($B479,'Change Summary_Detailed'!$A$4:$X$216,P$3,FALSE)</f>
        <v>Combining service</v>
      </c>
      <c r="Q479" t="str">
        <f>VLOOKUP($B479,'Change Summary_Detailed'!$A$4:$X$216,Q$3,FALSE)</f>
        <v>Revised</v>
      </c>
      <c r="R479" s="355">
        <f>IF(VLOOKUP($B479,'Change Summary_Detailed'!$A$4:$X$216,R$3,FALSE)=0,"N/A",VLOOKUP($B479,'Change Summary_Detailed'!$A$4:$X$216,R$3,FALSE))</f>
        <v>41883</v>
      </c>
    </row>
    <row r="480" spans="1:18" x14ac:dyDescent="0.25">
      <c r="A480" t="s">
        <v>341</v>
      </c>
      <c r="B480" s="110">
        <v>316</v>
      </c>
      <c r="C480" s="64" t="s">
        <v>278</v>
      </c>
      <c r="D480" s="110" t="s">
        <v>8</v>
      </c>
      <c r="E480" s="112" t="s">
        <v>8</v>
      </c>
      <c r="F480" s="110" t="s">
        <v>16</v>
      </c>
      <c r="G480" s="111" t="s">
        <v>17</v>
      </c>
      <c r="H480" s="112" t="s">
        <v>17</v>
      </c>
      <c r="I480" s="55" t="s">
        <v>52</v>
      </c>
      <c r="J480" s="64" t="s">
        <v>52</v>
      </c>
      <c r="K480" s="110" t="s">
        <v>8</v>
      </c>
      <c r="L480" s="111" t="s">
        <v>8</v>
      </c>
      <c r="M480" s="112" t="s">
        <v>8</v>
      </c>
      <c r="N480" s="62" t="s">
        <v>20</v>
      </c>
      <c r="O480" s="62" t="s">
        <v>34</v>
      </c>
      <c r="P480">
        <f>VLOOKUP($B480,'Change Summary_Detailed'!$A$4:$X$216,P$3,FALSE)</f>
        <v>0</v>
      </c>
      <c r="Q480" t="str">
        <f>VLOOKUP($B480,'Change Summary_Detailed'!$A$4:$X$216,Q$3,FALSE)</f>
        <v>Unchanged</v>
      </c>
      <c r="R480" s="355" t="str">
        <f>IF(VLOOKUP($B480,'Change Summary_Detailed'!$A$4:$X$216,R$3,FALSE)=0,"N/A",VLOOKUP($B480,'Change Summary_Detailed'!$A$4:$X$216,R$3,FALSE))</f>
        <v>N/A</v>
      </c>
    </row>
    <row r="481" spans="1:18" x14ac:dyDescent="0.25">
      <c r="A481" t="s">
        <v>342</v>
      </c>
      <c r="B481" s="110">
        <v>316</v>
      </c>
      <c r="C481" s="64" t="s">
        <v>278</v>
      </c>
      <c r="D481" s="110" t="s">
        <v>8</v>
      </c>
      <c r="E481" s="112" t="s">
        <v>8</v>
      </c>
      <c r="F481" s="110" t="s">
        <v>16</v>
      </c>
      <c r="G481" s="111" t="s">
        <v>17</v>
      </c>
      <c r="H481" s="112" t="s">
        <v>17</v>
      </c>
      <c r="I481" s="55" t="s">
        <v>52</v>
      </c>
      <c r="J481" s="64" t="s">
        <v>52</v>
      </c>
      <c r="K481" s="110" t="s">
        <v>8</v>
      </c>
      <c r="L481" s="111" t="s">
        <v>8</v>
      </c>
      <c r="M481" s="112" t="s">
        <v>8</v>
      </c>
      <c r="N481" s="62" t="s">
        <v>20</v>
      </c>
      <c r="O481" s="62" t="s">
        <v>34</v>
      </c>
      <c r="P481">
        <f>VLOOKUP($B481,'Change Summary_Detailed'!$A$4:$X$216,P$3,FALSE)</f>
        <v>0</v>
      </c>
      <c r="Q481" t="str">
        <f>VLOOKUP($B481,'Change Summary_Detailed'!$A$4:$X$216,Q$3,FALSE)</f>
        <v>Unchanged</v>
      </c>
      <c r="R481" s="355" t="str">
        <f>IF(VLOOKUP($B481,'Change Summary_Detailed'!$A$4:$X$216,R$3,FALSE)=0,"N/A",VLOOKUP($B481,'Change Summary_Detailed'!$A$4:$X$216,R$3,FALSE))</f>
        <v>N/A</v>
      </c>
    </row>
    <row r="482" spans="1:18" x14ac:dyDescent="0.25">
      <c r="A482" t="s">
        <v>342</v>
      </c>
      <c r="B482" s="110">
        <v>330</v>
      </c>
      <c r="C482" s="64" t="s">
        <v>279</v>
      </c>
      <c r="D482" s="110">
        <v>95</v>
      </c>
      <c r="E482" s="112" t="s">
        <v>135</v>
      </c>
      <c r="F482" s="110" t="s">
        <v>33</v>
      </c>
      <c r="G482" s="111" t="s">
        <v>17</v>
      </c>
      <c r="H482" s="112" t="s">
        <v>17</v>
      </c>
      <c r="I482" s="55"/>
      <c r="J482" s="64"/>
      <c r="K482" s="110" t="s">
        <v>18</v>
      </c>
      <c r="L482" s="111" t="s">
        <v>19</v>
      </c>
      <c r="M482" s="112" t="s">
        <v>18</v>
      </c>
      <c r="N482" s="62" t="s">
        <v>20</v>
      </c>
      <c r="O482" s="62" t="s">
        <v>97</v>
      </c>
      <c r="P482">
        <f>VLOOKUP($B482,'Change Summary_Detailed'!$A$4:$X$216,P$3,FALSE)</f>
        <v>0</v>
      </c>
      <c r="Q482" t="str">
        <f>VLOOKUP($B482,'Change Summary_Detailed'!$A$4:$X$216,Q$3,FALSE)</f>
        <v>Unchanged</v>
      </c>
      <c r="R482" s="355" t="str">
        <f>IF(VLOOKUP($B482,'Change Summary_Detailed'!$A$4:$X$216,R$3,FALSE)=0,"N/A",VLOOKUP($B482,'Change Summary_Detailed'!$A$4:$X$216,R$3,FALSE))</f>
        <v>N/A</v>
      </c>
    </row>
    <row r="483" spans="1:18" x14ac:dyDescent="0.25">
      <c r="A483" t="s">
        <v>341</v>
      </c>
      <c r="B483" s="110">
        <v>330</v>
      </c>
      <c r="C483" s="64" t="s">
        <v>279</v>
      </c>
      <c r="D483" s="110">
        <v>95</v>
      </c>
      <c r="E483" s="112" t="s">
        <v>135</v>
      </c>
      <c r="F483" s="110" t="s">
        <v>33</v>
      </c>
      <c r="G483" s="111" t="s">
        <v>17</v>
      </c>
      <c r="H483" s="112" t="s">
        <v>17</v>
      </c>
      <c r="I483" s="55"/>
      <c r="J483" s="64"/>
      <c r="K483" s="110" t="s">
        <v>18</v>
      </c>
      <c r="L483" s="111" t="s">
        <v>19</v>
      </c>
      <c r="M483" s="112" t="s">
        <v>18</v>
      </c>
      <c r="N483" s="62" t="s">
        <v>20</v>
      </c>
      <c r="O483" s="62" t="s">
        <v>97</v>
      </c>
      <c r="P483">
        <f>VLOOKUP($B483,'Change Summary_Detailed'!$A$4:$X$216,P$3,FALSE)</f>
        <v>0</v>
      </c>
      <c r="Q483" t="str">
        <f>VLOOKUP($B483,'Change Summary_Detailed'!$A$4:$X$216,Q$3,FALSE)</f>
        <v>Unchanged</v>
      </c>
      <c r="R483" s="355" t="str">
        <f>IF(VLOOKUP($B483,'Change Summary_Detailed'!$A$4:$X$216,R$3,FALSE)=0,"N/A",VLOOKUP($B483,'Change Summary_Detailed'!$A$4:$X$216,R$3,FALSE))</f>
        <v>N/A</v>
      </c>
    </row>
    <row r="484" spans="1:18" x14ac:dyDescent="0.25">
      <c r="A484" t="s">
        <v>361</v>
      </c>
      <c r="B484" s="110">
        <v>331</v>
      </c>
      <c r="C484" s="64" t="s">
        <v>280</v>
      </c>
      <c r="D484" s="110">
        <v>44</v>
      </c>
      <c r="E484" s="112" t="s">
        <v>135</v>
      </c>
      <c r="F484" s="110" t="s">
        <v>33</v>
      </c>
      <c r="G484" s="111" t="s">
        <v>33</v>
      </c>
      <c r="H484" s="112" t="s">
        <v>39</v>
      </c>
      <c r="I484" s="55" t="s">
        <v>17</v>
      </c>
      <c r="J484" s="64" t="s">
        <v>17</v>
      </c>
      <c r="K484" s="110" t="s">
        <v>18</v>
      </c>
      <c r="L484" s="111" t="s">
        <v>18</v>
      </c>
      <c r="M484" s="112" t="s">
        <v>133</v>
      </c>
      <c r="N484" s="62" t="s">
        <v>53</v>
      </c>
      <c r="O484" s="62" t="s">
        <v>54</v>
      </c>
      <c r="P484" t="str">
        <f>VLOOKUP($B484,'Change Summary_Detailed'!$A$4:$X$216,P$3,FALSE)</f>
        <v>Low performing</v>
      </c>
      <c r="Q484" t="str">
        <f>VLOOKUP($B484,'Change Summary_Detailed'!$A$4:$X$216,Q$3,FALSE)</f>
        <v>Revised</v>
      </c>
      <c r="R484" s="355">
        <f>IF(VLOOKUP($B484,'Change Summary_Detailed'!$A$4:$X$216,R$3,FALSE)=0,"N/A",VLOOKUP($B484,'Change Summary_Detailed'!$A$4:$X$216,R$3,FALSE))</f>
        <v>41883</v>
      </c>
    </row>
    <row r="485" spans="1:18" x14ac:dyDescent="0.25">
      <c r="A485" t="s">
        <v>341</v>
      </c>
      <c r="B485" s="110">
        <v>331</v>
      </c>
      <c r="C485" s="64" t="s">
        <v>280</v>
      </c>
      <c r="D485" s="110">
        <v>44</v>
      </c>
      <c r="E485" s="112" t="s">
        <v>135</v>
      </c>
      <c r="F485" s="110" t="s">
        <v>33</v>
      </c>
      <c r="G485" s="111" t="s">
        <v>33</v>
      </c>
      <c r="H485" s="112" t="s">
        <v>39</v>
      </c>
      <c r="I485" s="55" t="s">
        <v>17</v>
      </c>
      <c r="J485" s="64" t="s">
        <v>17</v>
      </c>
      <c r="K485" s="110" t="s">
        <v>18</v>
      </c>
      <c r="L485" s="111" t="s">
        <v>18</v>
      </c>
      <c r="M485" s="112" t="s">
        <v>133</v>
      </c>
      <c r="N485" s="62" t="s">
        <v>53</v>
      </c>
      <c r="O485" s="62" t="s">
        <v>54</v>
      </c>
      <c r="P485" t="str">
        <f>VLOOKUP($B485,'Change Summary_Detailed'!$A$4:$X$216,P$3,FALSE)</f>
        <v>Low performing</v>
      </c>
      <c r="Q485" t="str">
        <f>VLOOKUP($B485,'Change Summary_Detailed'!$A$4:$X$216,Q$3,FALSE)</f>
        <v>Revised</v>
      </c>
      <c r="R485" s="355">
        <f>IF(VLOOKUP($B485,'Change Summary_Detailed'!$A$4:$X$216,R$3,FALSE)=0,"N/A",VLOOKUP($B485,'Change Summary_Detailed'!$A$4:$X$216,R$3,FALSE))</f>
        <v>41883</v>
      </c>
    </row>
    <row r="486" spans="1:18" x14ac:dyDescent="0.25">
      <c r="A486" t="s">
        <v>353</v>
      </c>
      <c r="B486" s="110">
        <v>331</v>
      </c>
      <c r="C486" s="64" t="s">
        <v>280</v>
      </c>
      <c r="D486" s="110">
        <v>44</v>
      </c>
      <c r="E486" s="112" t="s">
        <v>135</v>
      </c>
      <c r="F486" s="110" t="s">
        <v>33</v>
      </c>
      <c r="G486" s="111" t="s">
        <v>33</v>
      </c>
      <c r="H486" s="112" t="s">
        <v>39</v>
      </c>
      <c r="I486" s="55" t="s">
        <v>17</v>
      </c>
      <c r="J486" s="64" t="s">
        <v>17</v>
      </c>
      <c r="K486" s="110" t="s">
        <v>18</v>
      </c>
      <c r="L486" s="111" t="s">
        <v>18</v>
      </c>
      <c r="M486" s="112" t="s">
        <v>133</v>
      </c>
      <c r="N486" s="62" t="s">
        <v>53</v>
      </c>
      <c r="O486" s="62" t="s">
        <v>54</v>
      </c>
      <c r="P486" t="str">
        <f>VLOOKUP($B486,'Change Summary_Detailed'!$A$4:$X$216,P$3,FALSE)</f>
        <v>Low performing</v>
      </c>
      <c r="Q486" t="str">
        <f>VLOOKUP($B486,'Change Summary_Detailed'!$A$4:$X$216,Q$3,FALSE)</f>
        <v>Revised</v>
      </c>
      <c r="R486" s="355">
        <f>IF(VLOOKUP($B486,'Change Summary_Detailed'!$A$4:$X$216,R$3,FALSE)=0,"N/A",VLOOKUP($B486,'Change Summary_Detailed'!$A$4:$X$216,R$3,FALSE))</f>
        <v>41883</v>
      </c>
    </row>
    <row r="487" spans="1:18" x14ac:dyDescent="0.25">
      <c r="A487" t="s">
        <v>358</v>
      </c>
      <c r="B487" s="110">
        <v>331</v>
      </c>
      <c r="C487" s="64" t="s">
        <v>280</v>
      </c>
      <c r="D487" s="110">
        <v>44</v>
      </c>
      <c r="E487" s="112" t="s">
        <v>135</v>
      </c>
      <c r="F487" s="110" t="s">
        <v>33</v>
      </c>
      <c r="G487" s="111" t="s">
        <v>33</v>
      </c>
      <c r="H487" s="112" t="s">
        <v>39</v>
      </c>
      <c r="I487" s="55" t="s">
        <v>17</v>
      </c>
      <c r="J487" s="64" t="s">
        <v>17</v>
      </c>
      <c r="K487" s="110" t="s">
        <v>18</v>
      </c>
      <c r="L487" s="111" t="s">
        <v>18</v>
      </c>
      <c r="M487" s="112" t="s">
        <v>133</v>
      </c>
      <c r="N487" s="62" t="s">
        <v>53</v>
      </c>
      <c r="O487" s="62" t="s">
        <v>54</v>
      </c>
      <c r="P487" t="str">
        <f>VLOOKUP($B487,'Change Summary_Detailed'!$A$4:$X$216,P$3,FALSE)</f>
        <v>Low performing</v>
      </c>
      <c r="Q487" t="str">
        <f>VLOOKUP($B487,'Change Summary_Detailed'!$A$4:$X$216,Q$3,FALSE)</f>
        <v>Revised</v>
      </c>
      <c r="R487" s="355">
        <f>IF(VLOOKUP($B487,'Change Summary_Detailed'!$A$4:$X$216,R$3,FALSE)=0,"N/A",VLOOKUP($B487,'Change Summary_Detailed'!$A$4:$X$216,R$3,FALSE))</f>
        <v>41883</v>
      </c>
    </row>
    <row r="488" spans="1:18" x14ac:dyDescent="0.25">
      <c r="A488" t="s">
        <v>361</v>
      </c>
      <c r="B488" s="110">
        <v>342</v>
      </c>
      <c r="C488" s="64" t="s">
        <v>281</v>
      </c>
      <c r="D488" s="110" t="s">
        <v>8</v>
      </c>
      <c r="E488" s="112" t="s">
        <v>8</v>
      </c>
      <c r="F488" s="110" t="s">
        <v>27</v>
      </c>
      <c r="G488" s="111" t="s">
        <v>17</v>
      </c>
      <c r="H488" s="112" t="s">
        <v>17</v>
      </c>
      <c r="I488" s="55" t="s">
        <v>52</v>
      </c>
      <c r="J488" s="64" t="s">
        <v>45</v>
      </c>
      <c r="K488" s="110" t="s">
        <v>8</v>
      </c>
      <c r="L488" s="111" t="s">
        <v>8</v>
      </c>
      <c r="M488" s="112" t="s">
        <v>8</v>
      </c>
      <c r="N488" s="62" t="s">
        <v>20</v>
      </c>
      <c r="O488" s="62" t="s">
        <v>24</v>
      </c>
      <c r="P488" t="str">
        <f>VLOOKUP($B488,'Change Summary_Detailed'!$A$4:$X$216,P$3,FALSE)</f>
        <v>Restructure</v>
      </c>
      <c r="Q488" t="str">
        <f>VLOOKUP($B488,'Change Summary_Detailed'!$A$4:$X$216,Q$3,FALSE)</f>
        <v>Revised</v>
      </c>
      <c r="R488" s="355">
        <f>IF(VLOOKUP($B488,'Change Summary_Detailed'!$A$4:$X$216,R$3,FALSE)=0,"N/A",VLOOKUP($B488,'Change Summary_Detailed'!$A$4:$X$216,R$3,FALSE))</f>
        <v>42036</v>
      </c>
    </row>
    <row r="489" spans="1:18" x14ac:dyDescent="0.25">
      <c r="A489" t="s">
        <v>344</v>
      </c>
      <c r="B489" s="110">
        <v>342</v>
      </c>
      <c r="C489" s="64" t="s">
        <v>281</v>
      </c>
      <c r="D489" s="110" t="s">
        <v>8</v>
      </c>
      <c r="E489" s="112" t="s">
        <v>8</v>
      </c>
      <c r="F489" s="110" t="s">
        <v>27</v>
      </c>
      <c r="G489" s="111" t="s">
        <v>17</v>
      </c>
      <c r="H489" s="112" t="s">
        <v>17</v>
      </c>
      <c r="I489" s="55" t="s">
        <v>52</v>
      </c>
      <c r="J489" s="64" t="s">
        <v>45</v>
      </c>
      <c r="K489" s="110" t="s">
        <v>8</v>
      </c>
      <c r="L489" s="111" t="s">
        <v>8</v>
      </c>
      <c r="M489" s="112" t="s">
        <v>8</v>
      </c>
      <c r="N489" s="62" t="s">
        <v>20</v>
      </c>
      <c r="O489" s="62" t="s">
        <v>24</v>
      </c>
      <c r="P489" t="str">
        <f>VLOOKUP($B489,'Change Summary_Detailed'!$A$4:$X$216,P$3,FALSE)</f>
        <v>Restructure</v>
      </c>
      <c r="Q489" t="str">
        <f>VLOOKUP($B489,'Change Summary_Detailed'!$A$4:$X$216,Q$3,FALSE)</f>
        <v>Revised</v>
      </c>
      <c r="R489" s="355">
        <f>IF(VLOOKUP($B489,'Change Summary_Detailed'!$A$4:$X$216,R$3,FALSE)=0,"N/A",VLOOKUP($B489,'Change Summary_Detailed'!$A$4:$X$216,R$3,FALSE))</f>
        <v>42036</v>
      </c>
    </row>
    <row r="490" spans="1:18" x14ac:dyDescent="0.25">
      <c r="A490" t="s">
        <v>341</v>
      </c>
      <c r="B490" s="110">
        <v>342</v>
      </c>
      <c r="C490" s="64" t="s">
        <v>281</v>
      </c>
      <c r="D490" s="110" t="s">
        <v>8</v>
      </c>
      <c r="E490" s="112" t="s">
        <v>8</v>
      </c>
      <c r="F490" s="110" t="s">
        <v>27</v>
      </c>
      <c r="G490" s="111" t="s">
        <v>17</v>
      </c>
      <c r="H490" s="112" t="s">
        <v>17</v>
      </c>
      <c r="I490" s="55" t="s">
        <v>52</v>
      </c>
      <c r="J490" s="64" t="s">
        <v>45</v>
      </c>
      <c r="K490" s="110" t="s">
        <v>8</v>
      </c>
      <c r="L490" s="111" t="s">
        <v>8</v>
      </c>
      <c r="M490" s="112" t="s">
        <v>8</v>
      </c>
      <c r="N490" s="62" t="s">
        <v>20</v>
      </c>
      <c r="O490" s="62" t="s">
        <v>24</v>
      </c>
      <c r="P490" t="str">
        <f>VLOOKUP($B490,'Change Summary_Detailed'!$A$4:$X$216,P$3,FALSE)</f>
        <v>Restructure</v>
      </c>
      <c r="Q490" t="str">
        <f>VLOOKUP($B490,'Change Summary_Detailed'!$A$4:$X$216,Q$3,FALSE)</f>
        <v>Revised</v>
      </c>
      <c r="R490" s="355">
        <f>IF(VLOOKUP($B490,'Change Summary_Detailed'!$A$4:$X$216,R$3,FALSE)=0,"N/A",VLOOKUP($B490,'Change Summary_Detailed'!$A$4:$X$216,R$3,FALSE))</f>
        <v>42036</v>
      </c>
    </row>
    <row r="491" spans="1:18" x14ac:dyDescent="0.25">
      <c r="A491" t="s">
        <v>359</v>
      </c>
      <c r="B491" s="110">
        <v>342</v>
      </c>
      <c r="C491" s="64" t="s">
        <v>281</v>
      </c>
      <c r="D491" s="110" t="s">
        <v>8</v>
      </c>
      <c r="E491" s="112" t="s">
        <v>8</v>
      </c>
      <c r="F491" s="110" t="s">
        <v>27</v>
      </c>
      <c r="G491" s="111" t="s">
        <v>17</v>
      </c>
      <c r="H491" s="112" t="s">
        <v>17</v>
      </c>
      <c r="I491" s="55" t="s">
        <v>52</v>
      </c>
      <c r="J491" s="64" t="s">
        <v>45</v>
      </c>
      <c r="K491" s="110" t="s">
        <v>8</v>
      </c>
      <c r="L491" s="111" t="s">
        <v>8</v>
      </c>
      <c r="M491" s="112" t="s">
        <v>8</v>
      </c>
      <c r="N491" s="62" t="s">
        <v>20</v>
      </c>
      <c r="O491" s="62" t="s">
        <v>24</v>
      </c>
      <c r="P491" t="str">
        <f>VLOOKUP($B491,'Change Summary_Detailed'!$A$4:$X$216,P$3,FALSE)</f>
        <v>Restructure</v>
      </c>
      <c r="Q491" t="str">
        <f>VLOOKUP($B491,'Change Summary_Detailed'!$A$4:$X$216,Q$3,FALSE)</f>
        <v>Revised</v>
      </c>
      <c r="R491" s="355">
        <f>IF(VLOOKUP($B491,'Change Summary_Detailed'!$A$4:$X$216,R$3,FALSE)=0,"N/A",VLOOKUP($B491,'Change Summary_Detailed'!$A$4:$X$216,R$3,FALSE))</f>
        <v>42036</v>
      </c>
    </row>
    <row r="492" spans="1:18" x14ac:dyDescent="0.25">
      <c r="A492" t="s">
        <v>377</v>
      </c>
      <c r="B492" s="110">
        <v>342</v>
      </c>
      <c r="C492" s="64" t="s">
        <v>281</v>
      </c>
      <c r="D492" s="110" t="s">
        <v>8</v>
      </c>
      <c r="E492" s="112" t="s">
        <v>8</v>
      </c>
      <c r="F492" s="110" t="s">
        <v>27</v>
      </c>
      <c r="G492" s="111" t="s">
        <v>17</v>
      </c>
      <c r="H492" s="112" t="s">
        <v>17</v>
      </c>
      <c r="I492" s="55" t="s">
        <v>52</v>
      </c>
      <c r="J492" s="64" t="s">
        <v>45</v>
      </c>
      <c r="K492" s="110" t="s">
        <v>8</v>
      </c>
      <c r="L492" s="111" t="s">
        <v>8</v>
      </c>
      <c r="M492" s="112" t="s">
        <v>8</v>
      </c>
      <c r="N492" s="62" t="s">
        <v>20</v>
      </c>
      <c r="O492" s="62" t="s">
        <v>24</v>
      </c>
      <c r="P492" t="str">
        <f>VLOOKUP($B492,'Change Summary_Detailed'!$A$4:$X$216,P$3,FALSE)</f>
        <v>Restructure</v>
      </c>
      <c r="Q492" t="str">
        <f>VLOOKUP($B492,'Change Summary_Detailed'!$A$4:$X$216,Q$3,FALSE)</f>
        <v>Revised</v>
      </c>
      <c r="R492" s="355">
        <f>IF(VLOOKUP($B492,'Change Summary_Detailed'!$A$4:$X$216,R$3,FALSE)=0,"N/A",VLOOKUP($B492,'Change Summary_Detailed'!$A$4:$X$216,R$3,FALSE))</f>
        <v>42036</v>
      </c>
    </row>
    <row r="493" spans="1:18" x14ac:dyDescent="0.25">
      <c r="A493" t="s">
        <v>346</v>
      </c>
      <c r="B493" s="110">
        <v>342</v>
      </c>
      <c r="C493" s="64" t="s">
        <v>281</v>
      </c>
      <c r="D493" s="110" t="s">
        <v>8</v>
      </c>
      <c r="E493" s="112" t="s">
        <v>8</v>
      </c>
      <c r="F493" s="110" t="s">
        <v>27</v>
      </c>
      <c r="G493" s="111" t="s">
        <v>17</v>
      </c>
      <c r="H493" s="112" t="s">
        <v>17</v>
      </c>
      <c r="I493" s="55" t="s">
        <v>52</v>
      </c>
      <c r="J493" s="64" t="s">
        <v>45</v>
      </c>
      <c r="K493" s="110" t="s">
        <v>8</v>
      </c>
      <c r="L493" s="111" t="s">
        <v>8</v>
      </c>
      <c r="M493" s="112" t="s">
        <v>8</v>
      </c>
      <c r="N493" s="62" t="s">
        <v>20</v>
      </c>
      <c r="O493" s="62" t="s">
        <v>24</v>
      </c>
      <c r="P493" t="str">
        <f>VLOOKUP($B493,'Change Summary_Detailed'!$A$4:$X$216,P$3,FALSE)</f>
        <v>Restructure</v>
      </c>
      <c r="Q493" t="str">
        <f>VLOOKUP($B493,'Change Summary_Detailed'!$A$4:$X$216,Q$3,FALSE)</f>
        <v>Revised</v>
      </c>
      <c r="R493" s="355">
        <f>IF(VLOOKUP($B493,'Change Summary_Detailed'!$A$4:$X$216,R$3,FALSE)=0,"N/A",VLOOKUP($B493,'Change Summary_Detailed'!$A$4:$X$216,R$3,FALSE))</f>
        <v>42036</v>
      </c>
    </row>
    <row r="494" spans="1:18" x14ac:dyDescent="0.25">
      <c r="A494" t="s">
        <v>358</v>
      </c>
      <c r="B494" s="110">
        <v>342</v>
      </c>
      <c r="C494" s="64" t="s">
        <v>281</v>
      </c>
      <c r="D494" s="110" t="s">
        <v>8</v>
      </c>
      <c r="E494" s="112" t="s">
        <v>8</v>
      </c>
      <c r="F494" s="110" t="s">
        <v>27</v>
      </c>
      <c r="G494" s="111" t="s">
        <v>17</v>
      </c>
      <c r="H494" s="112" t="s">
        <v>17</v>
      </c>
      <c r="I494" s="55" t="s">
        <v>52</v>
      </c>
      <c r="J494" s="64" t="s">
        <v>45</v>
      </c>
      <c r="K494" s="110" t="s">
        <v>8</v>
      </c>
      <c r="L494" s="111" t="s">
        <v>8</v>
      </c>
      <c r="M494" s="112" t="s">
        <v>8</v>
      </c>
      <c r="N494" s="62" t="s">
        <v>20</v>
      </c>
      <c r="O494" s="62" t="s">
        <v>24</v>
      </c>
      <c r="P494" t="str">
        <f>VLOOKUP($B494,'Change Summary_Detailed'!$A$4:$X$216,P$3,FALSE)</f>
        <v>Restructure</v>
      </c>
      <c r="Q494" t="str">
        <f>VLOOKUP($B494,'Change Summary_Detailed'!$A$4:$X$216,Q$3,FALSE)</f>
        <v>Revised</v>
      </c>
      <c r="R494" s="355">
        <f>IF(VLOOKUP($B494,'Change Summary_Detailed'!$A$4:$X$216,R$3,FALSE)=0,"N/A",VLOOKUP($B494,'Change Summary_Detailed'!$A$4:$X$216,R$3,FALSE))</f>
        <v>42036</v>
      </c>
    </row>
    <row r="495" spans="1:18" x14ac:dyDescent="0.25">
      <c r="A495" t="s">
        <v>370</v>
      </c>
      <c r="B495" s="110">
        <v>342</v>
      </c>
      <c r="C495" s="64" t="s">
        <v>281</v>
      </c>
      <c r="D495" s="110" t="s">
        <v>8</v>
      </c>
      <c r="E495" s="112" t="s">
        <v>8</v>
      </c>
      <c r="F495" s="110" t="s">
        <v>27</v>
      </c>
      <c r="G495" s="111" t="s">
        <v>17</v>
      </c>
      <c r="H495" s="112" t="s">
        <v>17</v>
      </c>
      <c r="I495" s="55" t="s">
        <v>52</v>
      </c>
      <c r="J495" s="64" t="s">
        <v>45</v>
      </c>
      <c r="K495" s="110" t="s">
        <v>8</v>
      </c>
      <c r="L495" s="111" t="s">
        <v>8</v>
      </c>
      <c r="M495" s="112" t="s">
        <v>8</v>
      </c>
      <c r="N495" s="62" t="s">
        <v>20</v>
      </c>
      <c r="O495" s="62" t="s">
        <v>24</v>
      </c>
      <c r="P495" t="str">
        <f>VLOOKUP($B495,'Change Summary_Detailed'!$A$4:$X$216,P$3,FALSE)</f>
        <v>Restructure</v>
      </c>
      <c r="Q495" t="str">
        <f>VLOOKUP($B495,'Change Summary_Detailed'!$A$4:$X$216,Q$3,FALSE)</f>
        <v>Revised</v>
      </c>
      <c r="R495" s="355">
        <f>IF(VLOOKUP($B495,'Change Summary_Detailed'!$A$4:$X$216,R$3,FALSE)=0,"N/A",VLOOKUP($B495,'Change Summary_Detailed'!$A$4:$X$216,R$3,FALSE))</f>
        <v>42036</v>
      </c>
    </row>
    <row r="496" spans="1:18" x14ac:dyDescent="0.25">
      <c r="A496" t="s">
        <v>357</v>
      </c>
      <c r="B496" s="110">
        <v>342</v>
      </c>
      <c r="C496" s="64" t="s">
        <v>281</v>
      </c>
      <c r="D496" s="110" t="s">
        <v>8</v>
      </c>
      <c r="E496" s="112" t="s">
        <v>8</v>
      </c>
      <c r="F496" s="110" t="s">
        <v>27</v>
      </c>
      <c r="G496" s="111" t="s">
        <v>17</v>
      </c>
      <c r="H496" s="112" t="s">
        <v>17</v>
      </c>
      <c r="I496" s="55" t="s">
        <v>52</v>
      </c>
      <c r="J496" s="64" t="s">
        <v>45</v>
      </c>
      <c r="K496" s="110" t="s">
        <v>8</v>
      </c>
      <c r="L496" s="111" t="s">
        <v>8</v>
      </c>
      <c r="M496" s="112" t="s">
        <v>8</v>
      </c>
      <c r="N496" s="62" t="s">
        <v>20</v>
      </c>
      <c r="O496" s="62" t="s">
        <v>24</v>
      </c>
      <c r="P496" t="str">
        <f>VLOOKUP($B496,'Change Summary_Detailed'!$A$4:$X$216,P$3,FALSE)</f>
        <v>Restructure</v>
      </c>
      <c r="Q496" t="str">
        <f>VLOOKUP($B496,'Change Summary_Detailed'!$A$4:$X$216,Q$3,FALSE)</f>
        <v>Revised</v>
      </c>
      <c r="R496" s="355">
        <f>IF(VLOOKUP($B496,'Change Summary_Detailed'!$A$4:$X$216,R$3,FALSE)=0,"N/A",VLOOKUP($B496,'Change Summary_Detailed'!$A$4:$X$216,R$3,FALSE))</f>
        <v>42036</v>
      </c>
    </row>
    <row r="497" spans="1:18" x14ac:dyDescent="0.25">
      <c r="A497" t="s">
        <v>353</v>
      </c>
      <c r="B497" s="110">
        <v>342</v>
      </c>
      <c r="C497" s="64" t="s">
        <v>281</v>
      </c>
      <c r="D497" s="110" t="s">
        <v>8</v>
      </c>
      <c r="E497" s="112" t="s">
        <v>8</v>
      </c>
      <c r="F497" s="110" t="s">
        <v>27</v>
      </c>
      <c r="G497" s="111" t="s">
        <v>17</v>
      </c>
      <c r="H497" s="112" t="s">
        <v>17</v>
      </c>
      <c r="I497" s="55" t="s">
        <v>52</v>
      </c>
      <c r="J497" s="64" t="s">
        <v>45</v>
      </c>
      <c r="K497" s="110" t="s">
        <v>8</v>
      </c>
      <c r="L497" s="111" t="s">
        <v>8</v>
      </c>
      <c r="M497" s="112" t="s">
        <v>8</v>
      </c>
      <c r="N497" s="62" t="s">
        <v>20</v>
      </c>
      <c r="O497" s="62" t="s">
        <v>24</v>
      </c>
      <c r="P497" t="str">
        <f>VLOOKUP($B497,'Change Summary_Detailed'!$A$4:$X$216,P$3,FALSE)</f>
        <v>Restructure</v>
      </c>
      <c r="Q497" t="str">
        <f>VLOOKUP($B497,'Change Summary_Detailed'!$A$4:$X$216,Q$3,FALSE)</f>
        <v>Revised</v>
      </c>
      <c r="R497" s="355">
        <f>IF(VLOOKUP($B497,'Change Summary_Detailed'!$A$4:$X$216,R$3,FALSE)=0,"N/A",VLOOKUP($B497,'Change Summary_Detailed'!$A$4:$X$216,R$3,FALSE))</f>
        <v>42036</v>
      </c>
    </row>
    <row r="498" spans="1:18" x14ac:dyDescent="0.25">
      <c r="A498" t="s">
        <v>341</v>
      </c>
      <c r="B498" s="110">
        <v>345</v>
      </c>
      <c r="C498" s="64" t="s">
        <v>282</v>
      </c>
      <c r="D498" s="110">
        <v>94</v>
      </c>
      <c r="E498" s="112" t="s">
        <v>15</v>
      </c>
      <c r="F498" s="110" t="s">
        <v>16</v>
      </c>
      <c r="G498" s="111" t="s">
        <v>16</v>
      </c>
      <c r="H498" s="112" t="s">
        <v>27</v>
      </c>
      <c r="I498" s="55" t="s">
        <v>17</v>
      </c>
      <c r="J498" s="64" t="s">
        <v>17</v>
      </c>
      <c r="K498" s="110" t="s">
        <v>19</v>
      </c>
      <c r="L498" s="111" t="s">
        <v>19</v>
      </c>
      <c r="M498" s="112" t="s">
        <v>19</v>
      </c>
      <c r="N498" s="62" t="s">
        <v>20</v>
      </c>
      <c r="O498" s="62" t="s">
        <v>21</v>
      </c>
      <c r="P498">
        <f>VLOOKUP($B498,'Change Summary_Detailed'!$A$4:$X$216,P$3,FALSE)</f>
        <v>0</v>
      </c>
      <c r="Q498" t="str">
        <f>VLOOKUP($B498,'Change Summary_Detailed'!$A$4:$X$216,Q$3,FALSE)</f>
        <v>Unchanged</v>
      </c>
      <c r="R498" s="355" t="str">
        <f>IF(VLOOKUP($B498,'Change Summary_Detailed'!$A$4:$X$216,R$3,FALSE)=0,"N/A",VLOOKUP($B498,'Change Summary_Detailed'!$A$4:$X$216,R$3,FALSE))</f>
        <v>N/A</v>
      </c>
    </row>
    <row r="499" spans="1:18" x14ac:dyDescent="0.25">
      <c r="A499" t="s">
        <v>342</v>
      </c>
      <c r="B499" s="110">
        <v>345</v>
      </c>
      <c r="C499" s="64" t="s">
        <v>282</v>
      </c>
      <c r="D499" s="110">
        <v>94</v>
      </c>
      <c r="E499" s="112" t="s">
        <v>15</v>
      </c>
      <c r="F499" s="110" t="s">
        <v>16</v>
      </c>
      <c r="G499" s="111" t="s">
        <v>16</v>
      </c>
      <c r="H499" s="112" t="s">
        <v>27</v>
      </c>
      <c r="I499" s="55" t="s">
        <v>17</v>
      </c>
      <c r="J499" s="64" t="s">
        <v>17</v>
      </c>
      <c r="K499" s="110" t="s">
        <v>19</v>
      </c>
      <c r="L499" s="111" t="s">
        <v>19</v>
      </c>
      <c r="M499" s="112" t="s">
        <v>19</v>
      </c>
      <c r="N499" s="62" t="s">
        <v>20</v>
      </c>
      <c r="O499" s="62" t="s">
        <v>21</v>
      </c>
      <c r="P499">
        <f>VLOOKUP($B499,'Change Summary_Detailed'!$A$4:$X$216,P$3,FALSE)</f>
        <v>0</v>
      </c>
      <c r="Q499" t="str">
        <f>VLOOKUP($B499,'Change Summary_Detailed'!$A$4:$X$216,Q$3,FALSE)</f>
        <v>Unchanged</v>
      </c>
      <c r="R499" s="355" t="str">
        <f>IF(VLOOKUP($B499,'Change Summary_Detailed'!$A$4:$X$216,R$3,FALSE)=0,"N/A",VLOOKUP($B499,'Change Summary_Detailed'!$A$4:$X$216,R$3,FALSE))</f>
        <v>N/A</v>
      </c>
    </row>
    <row r="500" spans="1:18" x14ac:dyDescent="0.25">
      <c r="A500" t="s">
        <v>341</v>
      </c>
      <c r="B500" s="110">
        <v>346</v>
      </c>
      <c r="C500" s="64" t="s">
        <v>283</v>
      </c>
      <c r="D500" s="110">
        <v>6</v>
      </c>
      <c r="E500" s="112" t="s">
        <v>135</v>
      </c>
      <c r="F500" s="110" t="s">
        <v>16</v>
      </c>
      <c r="G500" s="111" t="s">
        <v>16</v>
      </c>
      <c r="H500" s="112" t="s">
        <v>33</v>
      </c>
      <c r="I500" s="55" t="s">
        <v>17</v>
      </c>
      <c r="J500" s="64" t="s">
        <v>17</v>
      </c>
      <c r="K500" s="110" t="s">
        <v>18</v>
      </c>
      <c r="L500" s="111" t="s">
        <v>18</v>
      </c>
      <c r="M500" s="112" t="s">
        <v>18</v>
      </c>
      <c r="N500" s="62" t="s">
        <v>20</v>
      </c>
      <c r="O500" s="62" t="s">
        <v>30</v>
      </c>
      <c r="P500">
        <f>VLOOKUP($B500,'Change Summary_Detailed'!$A$4:$X$216,P$3,FALSE)</f>
        <v>0</v>
      </c>
      <c r="Q500" t="str">
        <f>VLOOKUP($B500,'Change Summary_Detailed'!$A$4:$X$216,Q$3,FALSE)</f>
        <v>Unchanged</v>
      </c>
      <c r="R500" s="355" t="str">
        <f>IF(VLOOKUP($B500,'Change Summary_Detailed'!$A$4:$X$216,R$3,FALSE)=0,"N/A",VLOOKUP($B500,'Change Summary_Detailed'!$A$4:$X$216,R$3,FALSE))</f>
        <v>N/A</v>
      </c>
    </row>
    <row r="501" spans="1:18" x14ac:dyDescent="0.25">
      <c r="A501" t="s">
        <v>342</v>
      </c>
      <c r="B501" s="110">
        <v>346</v>
      </c>
      <c r="C501" s="64" t="s">
        <v>283</v>
      </c>
      <c r="D501" s="110">
        <v>6</v>
      </c>
      <c r="E501" s="112" t="s">
        <v>135</v>
      </c>
      <c r="F501" s="110" t="s">
        <v>16</v>
      </c>
      <c r="G501" s="111" t="s">
        <v>16</v>
      </c>
      <c r="H501" s="112" t="s">
        <v>33</v>
      </c>
      <c r="I501" s="55" t="s">
        <v>17</v>
      </c>
      <c r="J501" s="64" t="s">
        <v>17</v>
      </c>
      <c r="K501" s="110" t="s">
        <v>18</v>
      </c>
      <c r="L501" s="111" t="s">
        <v>18</v>
      </c>
      <c r="M501" s="112" t="s">
        <v>18</v>
      </c>
      <c r="N501" s="62" t="s">
        <v>20</v>
      </c>
      <c r="O501" s="62" t="s">
        <v>30</v>
      </c>
      <c r="P501">
        <f>VLOOKUP($B501,'Change Summary_Detailed'!$A$4:$X$216,P$3,FALSE)</f>
        <v>0</v>
      </c>
      <c r="Q501" t="str">
        <f>VLOOKUP($B501,'Change Summary_Detailed'!$A$4:$X$216,Q$3,FALSE)</f>
        <v>Unchanged</v>
      </c>
      <c r="R501" s="355" t="str">
        <f>IF(VLOOKUP($B501,'Change Summary_Detailed'!$A$4:$X$216,R$3,FALSE)=0,"N/A",VLOOKUP($B501,'Change Summary_Detailed'!$A$4:$X$216,R$3,FALSE))</f>
        <v>N/A</v>
      </c>
    </row>
    <row r="502" spans="1:18" x14ac:dyDescent="0.25">
      <c r="A502" t="s">
        <v>364</v>
      </c>
      <c r="B502" s="110">
        <v>347</v>
      </c>
      <c r="C502" s="64" t="s">
        <v>284</v>
      </c>
      <c r="D502" s="110">
        <v>65</v>
      </c>
      <c r="E502" s="112" t="s">
        <v>135</v>
      </c>
      <c r="F502" s="110" t="s">
        <v>16</v>
      </c>
      <c r="G502" s="111" t="s">
        <v>33</v>
      </c>
      <c r="H502" s="112" t="s">
        <v>16</v>
      </c>
      <c r="I502" s="55" t="s">
        <v>17</v>
      </c>
      <c r="J502" s="64" t="s">
        <v>17</v>
      </c>
      <c r="K502" s="110" t="s">
        <v>18</v>
      </c>
      <c r="L502" s="111" t="s">
        <v>18</v>
      </c>
      <c r="M502" s="112" t="s">
        <v>19</v>
      </c>
      <c r="N502" s="62" t="s">
        <v>20</v>
      </c>
      <c r="O502" s="62" t="s">
        <v>21</v>
      </c>
      <c r="P502">
        <f>VLOOKUP($B502,'Change Summary_Detailed'!$A$4:$X$216,P$3,FALSE)</f>
        <v>0</v>
      </c>
      <c r="Q502" t="str">
        <f>VLOOKUP($B502,'Change Summary_Detailed'!$A$4:$X$216,Q$3,FALSE)</f>
        <v>Unchanged</v>
      </c>
      <c r="R502" s="355" t="str">
        <f>IF(VLOOKUP($B502,'Change Summary_Detailed'!$A$4:$X$216,R$3,FALSE)=0,"N/A",VLOOKUP($B502,'Change Summary_Detailed'!$A$4:$X$216,R$3,FALSE))</f>
        <v>N/A</v>
      </c>
    </row>
    <row r="503" spans="1:18" x14ac:dyDescent="0.25">
      <c r="A503" t="s">
        <v>373</v>
      </c>
      <c r="B503" s="110">
        <v>347</v>
      </c>
      <c r="C503" s="64" t="s">
        <v>284</v>
      </c>
      <c r="D503" s="110">
        <v>65</v>
      </c>
      <c r="E503" s="112" t="s">
        <v>135</v>
      </c>
      <c r="F503" s="110" t="s">
        <v>16</v>
      </c>
      <c r="G503" s="111" t="s">
        <v>33</v>
      </c>
      <c r="H503" s="112" t="s">
        <v>16</v>
      </c>
      <c r="I503" s="55" t="s">
        <v>17</v>
      </c>
      <c r="J503" s="64" t="s">
        <v>17</v>
      </c>
      <c r="K503" s="110" t="s">
        <v>18</v>
      </c>
      <c r="L503" s="111" t="s">
        <v>18</v>
      </c>
      <c r="M503" s="112" t="s">
        <v>19</v>
      </c>
      <c r="N503" s="62" t="s">
        <v>20</v>
      </c>
      <c r="O503" s="62" t="s">
        <v>21</v>
      </c>
      <c r="P503">
        <f>VLOOKUP($B503,'Change Summary_Detailed'!$A$4:$X$216,P$3,FALSE)</f>
        <v>0</v>
      </c>
      <c r="Q503" t="str">
        <f>VLOOKUP($B503,'Change Summary_Detailed'!$A$4:$X$216,Q$3,FALSE)</f>
        <v>Unchanged</v>
      </c>
      <c r="R503" s="355" t="str">
        <f>IF(VLOOKUP($B503,'Change Summary_Detailed'!$A$4:$X$216,R$3,FALSE)=0,"N/A",VLOOKUP($B503,'Change Summary_Detailed'!$A$4:$X$216,R$3,FALSE))</f>
        <v>N/A</v>
      </c>
    </row>
    <row r="504" spans="1:18" x14ac:dyDescent="0.25">
      <c r="A504" t="s">
        <v>342</v>
      </c>
      <c r="B504" s="110">
        <v>347</v>
      </c>
      <c r="C504" s="64" t="s">
        <v>284</v>
      </c>
      <c r="D504" s="110">
        <v>65</v>
      </c>
      <c r="E504" s="112" t="s">
        <v>135</v>
      </c>
      <c r="F504" s="110" t="s">
        <v>16</v>
      </c>
      <c r="G504" s="111" t="s">
        <v>33</v>
      </c>
      <c r="H504" s="112" t="s">
        <v>16</v>
      </c>
      <c r="I504" s="55" t="s">
        <v>17</v>
      </c>
      <c r="J504" s="64" t="s">
        <v>17</v>
      </c>
      <c r="K504" s="110" t="s">
        <v>18</v>
      </c>
      <c r="L504" s="111" t="s">
        <v>18</v>
      </c>
      <c r="M504" s="112" t="s">
        <v>19</v>
      </c>
      <c r="N504" s="62" t="s">
        <v>20</v>
      </c>
      <c r="O504" s="62" t="s">
        <v>21</v>
      </c>
      <c r="P504">
        <f>VLOOKUP($B504,'Change Summary_Detailed'!$A$4:$X$216,P$3,FALSE)</f>
        <v>0</v>
      </c>
      <c r="Q504" t="str">
        <f>VLOOKUP($B504,'Change Summary_Detailed'!$A$4:$X$216,Q$3,FALSE)</f>
        <v>Unchanged</v>
      </c>
      <c r="R504" s="355" t="str">
        <f>IF(VLOOKUP($B504,'Change Summary_Detailed'!$A$4:$X$216,R$3,FALSE)=0,"N/A",VLOOKUP($B504,'Change Summary_Detailed'!$A$4:$X$216,R$3,FALSE))</f>
        <v>N/A</v>
      </c>
    </row>
    <row r="505" spans="1:18" x14ac:dyDescent="0.25">
      <c r="A505" t="s">
        <v>341</v>
      </c>
      <c r="B505" s="110">
        <v>347</v>
      </c>
      <c r="C505" s="64" t="s">
        <v>284</v>
      </c>
      <c r="D505" s="110">
        <v>65</v>
      </c>
      <c r="E505" s="112" t="s">
        <v>135</v>
      </c>
      <c r="F505" s="110" t="s">
        <v>16</v>
      </c>
      <c r="G505" s="111" t="s">
        <v>33</v>
      </c>
      <c r="H505" s="112" t="s">
        <v>16</v>
      </c>
      <c r="I505" s="55" t="s">
        <v>17</v>
      </c>
      <c r="J505" s="64" t="s">
        <v>17</v>
      </c>
      <c r="K505" s="110" t="s">
        <v>18</v>
      </c>
      <c r="L505" s="111" t="s">
        <v>18</v>
      </c>
      <c r="M505" s="112" t="s">
        <v>19</v>
      </c>
      <c r="N505" s="62" t="s">
        <v>20</v>
      </c>
      <c r="O505" s="62" t="s">
        <v>21</v>
      </c>
      <c r="P505">
        <f>VLOOKUP($B505,'Change Summary_Detailed'!$A$4:$X$216,P$3,FALSE)</f>
        <v>0</v>
      </c>
      <c r="Q505" t="str">
        <f>VLOOKUP($B505,'Change Summary_Detailed'!$A$4:$X$216,Q$3,FALSE)</f>
        <v>Unchanged</v>
      </c>
      <c r="R505" s="355" t="str">
        <f>IF(VLOOKUP($B505,'Change Summary_Detailed'!$A$4:$X$216,R$3,FALSE)=0,"N/A",VLOOKUP($B505,'Change Summary_Detailed'!$A$4:$X$216,R$3,FALSE))</f>
        <v>N/A</v>
      </c>
    </row>
    <row r="506" spans="1:18" x14ac:dyDescent="0.25">
      <c r="A506" t="s">
        <v>357</v>
      </c>
      <c r="B506" s="110">
        <v>347</v>
      </c>
      <c r="C506" s="64" t="s">
        <v>284</v>
      </c>
      <c r="D506" s="110">
        <v>65</v>
      </c>
      <c r="E506" s="112" t="s">
        <v>135</v>
      </c>
      <c r="F506" s="110" t="s">
        <v>16</v>
      </c>
      <c r="G506" s="111" t="s">
        <v>33</v>
      </c>
      <c r="H506" s="112" t="s">
        <v>16</v>
      </c>
      <c r="I506" s="55" t="s">
        <v>17</v>
      </c>
      <c r="J506" s="64" t="s">
        <v>17</v>
      </c>
      <c r="K506" s="110" t="s">
        <v>18</v>
      </c>
      <c r="L506" s="111" t="s">
        <v>18</v>
      </c>
      <c r="M506" s="112" t="s">
        <v>19</v>
      </c>
      <c r="N506" s="62" t="s">
        <v>20</v>
      </c>
      <c r="O506" s="62" t="s">
        <v>21</v>
      </c>
      <c r="P506">
        <f>VLOOKUP($B506,'Change Summary_Detailed'!$A$4:$X$216,P$3,FALSE)</f>
        <v>0</v>
      </c>
      <c r="Q506" t="str">
        <f>VLOOKUP($B506,'Change Summary_Detailed'!$A$4:$X$216,Q$3,FALSE)</f>
        <v>Unchanged</v>
      </c>
      <c r="R506" s="355" t="str">
        <f>IF(VLOOKUP($B506,'Change Summary_Detailed'!$A$4:$X$216,R$3,FALSE)=0,"N/A",VLOOKUP($B506,'Change Summary_Detailed'!$A$4:$X$216,R$3,FALSE))</f>
        <v>N/A</v>
      </c>
    </row>
    <row r="507" spans="1:18" x14ac:dyDescent="0.25">
      <c r="A507" t="s">
        <v>341</v>
      </c>
      <c r="B507" s="110">
        <v>348</v>
      </c>
      <c r="C507" s="64" t="s">
        <v>285</v>
      </c>
      <c r="D507" s="110">
        <v>90</v>
      </c>
      <c r="E507" s="112" t="s">
        <v>135</v>
      </c>
      <c r="F507" s="110" t="s">
        <v>27</v>
      </c>
      <c r="G507" s="111" t="s">
        <v>33</v>
      </c>
      <c r="H507" s="112" t="s">
        <v>33</v>
      </c>
      <c r="I507" s="55" t="s">
        <v>17</v>
      </c>
      <c r="J507" s="64" t="s">
        <v>17</v>
      </c>
      <c r="K507" s="110" t="s">
        <v>18</v>
      </c>
      <c r="L507" s="111" t="s">
        <v>18</v>
      </c>
      <c r="M507" s="112" t="s">
        <v>18</v>
      </c>
      <c r="N507" s="62" t="s">
        <v>20</v>
      </c>
      <c r="O507" s="62" t="s">
        <v>24</v>
      </c>
      <c r="P507">
        <f>VLOOKUP($B507,'Change Summary_Detailed'!$A$4:$X$216,P$3,FALSE)</f>
        <v>0</v>
      </c>
      <c r="Q507" t="str">
        <f>VLOOKUP($B507,'Change Summary_Detailed'!$A$4:$X$216,Q$3,FALSE)</f>
        <v>Unchanged</v>
      </c>
      <c r="R507" s="355" t="str">
        <f>IF(VLOOKUP($B507,'Change Summary_Detailed'!$A$4:$X$216,R$3,FALSE)=0,"N/A",VLOOKUP($B507,'Change Summary_Detailed'!$A$4:$X$216,R$3,FALSE))</f>
        <v>N/A</v>
      </c>
    </row>
    <row r="508" spans="1:18" x14ac:dyDescent="0.25">
      <c r="A508" t="s">
        <v>342</v>
      </c>
      <c r="B508" s="110">
        <v>348</v>
      </c>
      <c r="C508" s="64" t="s">
        <v>285</v>
      </c>
      <c r="D508" s="110">
        <v>90</v>
      </c>
      <c r="E508" s="112" t="s">
        <v>135</v>
      </c>
      <c r="F508" s="110" t="s">
        <v>27</v>
      </c>
      <c r="G508" s="111" t="s">
        <v>33</v>
      </c>
      <c r="H508" s="112" t="s">
        <v>33</v>
      </c>
      <c r="I508" s="55" t="s">
        <v>17</v>
      </c>
      <c r="J508" s="64" t="s">
        <v>17</v>
      </c>
      <c r="K508" s="110" t="s">
        <v>18</v>
      </c>
      <c r="L508" s="111" t="s">
        <v>18</v>
      </c>
      <c r="M508" s="112" t="s">
        <v>18</v>
      </c>
      <c r="N508" s="62" t="s">
        <v>20</v>
      </c>
      <c r="O508" s="62" t="s">
        <v>24</v>
      </c>
      <c r="P508">
        <f>VLOOKUP($B508,'Change Summary_Detailed'!$A$4:$X$216,P$3,FALSE)</f>
        <v>0</v>
      </c>
      <c r="Q508" t="str">
        <f>VLOOKUP($B508,'Change Summary_Detailed'!$A$4:$X$216,Q$3,FALSE)</f>
        <v>Unchanged</v>
      </c>
      <c r="R508" s="355" t="str">
        <f>IF(VLOOKUP($B508,'Change Summary_Detailed'!$A$4:$X$216,R$3,FALSE)=0,"N/A",VLOOKUP($B508,'Change Summary_Detailed'!$A$4:$X$216,R$3,FALSE))</f>
        <v>N/A</v>
      </c>
    </row>
    <row r="509" spans="1:18" x14ac:dyDescent="0.25">
      <c r="A509" t="s">
        <v>341</v>
      </c>
      <c r="B509" s="110" t="s">
        <v>286</v>
      </c>
      <c r="C509" s="64" t="s">
        <v>287</v>
      </c>
      <c r="D509" s="110" t="s">
        <v>8</v>
      </c>
      <c r="E509" s="112" t="s">
        <v>8</v>
      </c>
      <c r="F509" s="110" t="s">
        <v>33</v>
      </c>
      <c r="G509" s="111" t="s">
        <v>17</v>
      </c>
      <c r="H509" s="112" t="s">
        <v>17</v>
      </c>
      <c r="I509" s="55" t="s">
        <v>45</v>
      </c>
      <c r="J509" s="64" t="s">
        <v>45</v>
      </c>
      <c r="K509" s="110" t="s">
        <v>8</v>
      </c>
      <c r="L509" s="111" t="s">
        <v>8</v>
      </c>
      <c r="M509" s="112" t="s">
        <v>8</v>
      </c>
      <c r="N509" s="62" t="s">
        <v>20</v>
      </c>
      <c r="O509" s="62" t="s">
        <v>78</v>
      </c>
      <c r="P509" t="str">
        <f>VLOOKUP($B509,'Change Summary_Detailed'!$A$4:$X$216,P$3,FALSE)</f>
        <v>Restructure</v>
      </c>
      <c r="Q509" t="str">
        <f>VLOOKUP($B509,'Change Summary_Detailed'!$A$4:$X$216,Q$3,FALSE)</f>
        <v>Revised</v>
      </c>
      <c r="R509" s="355">
        <f>IF(VLOOKUP($B509,'Change Summary_Detailed'!$A$4:$X$216,R$3,FALSE)=0,"N/A",VLOOKUP($B509,'Change Summary_Detailed'!$A$4:$X$216,R$3,FALSE))</f>
        <v>42156</v>
      </c>
    </row>
    <row r="510" spans="1:18" x14ac:dyDescent="0.25">
      <c r="A510" t="s">
        <v>342</v>
      </c>
      <c r="B510" s="110" t="s">
        <v>286</v>
      </c>
      <c r="C510" s="64" t="s">
        <v>287</v>
      </c>
      <c r="D510" s="110" t="s">
        <v>8</v>
      </c>
      <c r="E510" s="112" t="s">
        <v>8</v>
      </c>
      <c r="F510" s="110" t="s">
        <v>33</v>
      </c>
      <c r="G510" s="111" t="s">
        <v>17</v>
      </c>
      <c r="H510" s="112" t="s">
        <v>17</v>
      </c>
      <c r="I510" s="55" t="s">
        <v>45</v>
      </c>
      <c r="J510" s="64" t="s">
        <v>45</v>
      </c>
      <c r="K510" s="110" t="s">
        <v>8</v>
      </c>
      <c r="L510" s="111" t="s">
        <v>8</v>
      </c>
      <c r="M510" s="112" t="s">
        <v>8</v>
      </c>
      <c r="N510" s="62" t="s">
        <v>20</v>
      </c>
      <c r="O510" s="62" t="s">
        <v>78</v>
      </c>
      <c r="P510" t="str">
        <f>VLOOKUP($B510,'Change Summary_Detailed'!$A$4:$X$216,P$3,FALSE)</f>
        <v>Restructure</v>
      </c>
      <c r="Q510" t="str">
        <f>VLOOKUP($B510,'Change Summary_Detailed'!$A$4:$X$216,Q$3,FALSE)</f>
        <v>Revised</v>
      </c>
      <c r="R510" s="355">
        <f>IF(VLOOKUP($B510,'Change Summary_Detailed'!$A$4:$X$216,R$3,FALSE)=0,"N/A",VLOOKUP($B510,'Change Summary_Detailed'!$A$4:$X$216,R$3,FALSE))</f>
        <v>42156</v>
      </c>
    </row>
    <row r="511" spans="1:18" x14ac:dyDescent="0.25">
      <c r="A511" t="s">
        <v>342</v>
      </c>
      <c r="B511" s="110" t="s">
        <v>289</v>
      </c>
      <c r="C511" s="64" t="s">
        <v>290</v>
      </c>
      <c r="D511" s="110">
        <v>45</v>
      </c>
      <c r="E511" s="112" t="s">
        <v>15</v>
      </c>
      <c r="F511" s="110" t="s">
        <v>33</v>
      </c>
      <c r="G511" s="111" t="s">
        <v>27</v>
      </c>
      <c r="H511" s="112" t="s">
        <v>33</v>
      </c>
      <c r="I511" s="55" t="s">
        <v>17</v>
      </c>
      <c r="J511" s="64" t="s">
        <v>17</v>
      </c>
      <c r="K511" s="110" t="s">
        <v>18</v>
      </c>
      <c r="L511" s="111" t="s">
        <v>19</v>
      </c>
      <c r="M511" s="112" t="s">
        <v>19</v>
      </c>
      <c r="N511" s="62" t="s">
        <v>20</v>
      </c>
      <c r="O511" s="62" t="s">
        <v>62</v>
      </c>
      <c r="P511" t="str">
        <f>VLOOKUP($B511,'Change Summary_Detailed'!$A$4:$X$216,P$3,FALSE)</f>
        <v>Restructure</v>
      </c>
      <c r="Q511" t="str">
        <f>VLOOKUP($B511,'Change Summary_Detailed'!$A$4:$X$216,Q$3,FALSE)</f>
        <v>Revised</v>
      </c>
      <c r="R511" s="355">
        <f>IF(VLOOKUP($B511,'Change Summary_Detailed'!$A$4:$X$216,R$3,FALSE)=0,"N/A",VLOOKUP($B511,'Change Summary_Detailed'!$A$4:$X$216,R$3,FALSE))</f>
        <v>42156</v>
      </c>
    </row>
    <row r="512" spans="1:18" x14ac:dyDescent="0.25">
      <c r="A512" t="s">
        <v>346</v>
      </c>
      <c r="B512" s="110" t="s">
        <v>289</v>
      </c>
      <c r="C512" s="64" t="s">
        <v>290</v>
      </c>
      <c r="D512" s="110">
        <v>45</v>
      </c>
      <c r="E512" s="112" t="s">
        <v>15</v>
      </c>
      <c r="F512" s="110" t="s">
        <v>33</v>
      </c>
      <c r="G512" s="111" t="s">
        <v>27</v>
      </c>
      <c r="H512" s="112" t="s">
        <v>33</v>
      </c>
      <c r="I512" s="55" t="s">
        <v>17</v>
      </c>
      <c r="J512" s="64" t="s">
        <v>17</v>
      </c>
      <c r="K512" s="110" t="s">
        <v>18</v>
      </c>
      <c r="L512" s="111" t="s">
        <v>19</v>
      </c>
      <c r="M512" s="112" t="s">
        <v>19</v>
      </c>
      <c r="N512" s="62" t="s">
        <v>20</v>
      </c>
      <c r="O512" s="62" t="s">
        <v>62</v>
      </c>
      <c r="P512" t="str">
        <f>VLOOKUP($B512,'Change Summary_Detailed'!$A$4:$X$216,P$3,FALSE)</f>
        <v>Restructure</v>
      </c>
      <c r="Q512" t="str">
        <f>VLOOKUP($B512,'Change Summary_Detailed'!$A$4:$X$216,Q$3,FALSE)</f>
        <v>Revised</v>
      </c>
      <c r="R512" s="355">
        <f>IF(VLOOKUP($B512,'Change Summary_Detailed'!$A$4:$X$216,R$3,FALSE)=0,"N/A",VLOOKUP($B512,'Change Summary_Detailed'!$A$4:$X$216,R$3,FALSE))</f>
        <v>42156</v>
      </c>
    </row>
    <row r="513" spans="1:18" x14ac:dyDescent="0.25">
      <c r="A513" t="s">
        <v>378</v>
      </c>
      <c r="B513" s="110" t="s">
        <v>289</v>
      </c>
      <c r="C513" s="64" t="s">
        <v>290</v>
      </c>
      <c r="D513" s="110">
        <v>45</v>
      </c>
      <c r="E513" s="112" t="s">
        <v>15</v>
      </c>
      <c r="F513" s="110" t="s">
        <v>33</v>
      </c>
      <c r="G513" s="111" t="s">
        <v>27</v>
      </c>
      <c r="H513" s="112" t="s">
        <v>33</v>
      </c>
      <c r="I513" s="55" t="s">
        <v>17</v>
      </c>
      <c r="J513" s="64" t="s">
        <v>17</v>
      </c>
      <c r="K513" s="110" t="s">
        <v>18</v>
      </c>
      <c r="L513" s="111" t="s">
        <v>19</v>
      </c>
      <c r="M513" s="112" t="s">
        <v>19</v>
      </c>
      <c r="N513" s="62" t="s">
        <v>20</v>
      </c>
      <c r="O513" s="62" t="s">
        <v>62</v>
      </c>
      <c r="P513" t="str">
        <f>VLOOKUP($B513,'Change Summary_Detailed'!$A$4:$X$216,P$3,FALSE)</f>
        <v>Restructure</v>
      </c>
      <c r="Q513" t="str">
        <f>VLOOKUP($B513,'Change Summary_Detailed'!$A$4:$X$216,Q$3,FALSE)</f>
        <v>Revised</v>
      </c>
      <c r="R513" s="355">
        <f>IF(VLOOKUP($B513,'Change Summary_Detailed'!$A$4:$X$216,R$3,FALSE)=0,"N/A",VLOOKUP($B513,'Change Summary_Detailed'!$A$4:$X$216,R$3,FALSE))</f>
        <v>42156</v>
      </c>
    </row>
    <row r="514" spans="1:18" x14ac:dyDescent="0.25">
      <c r="A514" t="s">
        <v>358</v>
      </c>
      <c r="B514" s="110" t="s">
        <v>289</v>
      </c>
      <c r="C514" s="64" t="s">
        <v>290</v>
      </c>
      <c r="D514" s="110">
        <v>45</v>
      </c>
      <c r="E514" s="112" t="s">
        <v>15</v>
      </c>
      <c r="F514" s="110" t="s">
        <v>33</v>
      </c>
      <c r="G514" s="111" t="s">
        <v>27</v>
      </c>
      <c r="H514" s="112" t="s">
        <v>33</v>
      </c>
      <c r="I514" s="55" t="s">
        <v>17</v>
      </c>
      <c r="J514" s="64" t="s">
        <v>17</v>
      </c>
      <c r="K514" s="110" t="s">
        <v>18</v>
      </c>
      <c r="L514" s="111" t="s">
        <v>19</v>
      </c>
      <c r="M514" s="112" t="s">
        <v>19</v>
      </c>
      <c r="N514" s="62" t="s">
        <v>20</v>
      </c>
      <c r="O514" s="62" t="s">
        <v>62</v>
      </c>
      <c r="P514" t="str">
        <f>VLOOKUP($B514,'Change Summary_Detailed'!$A$4:$X$216,P$3,FALSE)</f>
        <v>Restructure</v>
      </c>
      <c r="Q514" t="str">
        <f>VLOOKUP($B514,'Change Summary_Detailed'!$A$4:$X$216,Q$3,FALSE)</f>
        <v>Revised</v>
      </c>
      <c r="R514" s="355">
        <f>IF(VLOOKUP($B514,'Change Summary_Detailed'!$A$4:$X$216,R$3,FALSE)=0,"N/A",VLOOKUP($B514,'Change Summary_Detailed'!$A$4:$X$216,R$3,FALSE))</f>
        <v>42156</v>
      </c>
    </row>
    <row r="515" spans="1:18" x14ac:dyDescent="0.25">
      <c r="A515" t="s">
        <v>361</v>
      </c>
      <c r="B515" s="110" t="s">
        <v>289</v>
      </c>
      <c r="C515" s="64" t="s">
        <v>290</v>
      </c>
      <c r="D515" s="110">
        <v>45</v>
      </c>
      <c r="E515" s="112" t="s">
        <v>15</v>
      </c>
      <c r="F515" s="110" t="s">
        <v>33</v>
      </c>
      <c r="G515" s="111" t="s">
        <v>27</v>
      </c>
      <c r="H515" s="112" t="s">
        <v>33</v>
      </c>
      <c r="I515" s="55" t="s">
        <v>17</v>
      </c>
      <c r="J515" s="64" t="s">
        <v>17</v>
      </c>
      <c r="K515" s="110" t="s">
        <v>18</v>
      </c>
      <c r="L515" s="111" t="s">
        <v>19</v>
      </c>
      <c r="M515" s="112" t="s">
        <v>19</v>
      </c>
      <c r="N515" s="62" t="s">
        <v>20</v>
      </c>
      <c r="O515" s="62" t="s">
        <v>62</v>
      </c>
      <c r="P515" t="str">
        <f>VLOOKUP($B515,'Change Summary_Detailed'!$A$4:$X$216,P$3,FALSE)</f>
        <v>Restructure</v>
      </c>
      <c r="Q515" t="str">
        <f>VLOOKUP($B515,'Change Summary_Detailed'!$A$4:$X$216,Q$3,FALSE)</f>
        <v>Revised</v>
      </c>
      <c r="R515" s="355">
        <f>IF(VLOOKUP($B515,'Change Summary_Detailed'!$A$4:$X$216,R$3,FALSE)=0,"N/A",VLOOKUP($B515,'Change Summary_Detailed'!$A$4:$X$216,R$3,FALSE))</f>
        <v>42156</v>
      </c>
    </row>
    <row r="516" spans="1:18" x14ac:dyDescent="0.25">
      <c r="A516" t="s">
        <v>357</v>
      </c>
      <c r="B516" s="110" t="s">
        <v>289</v>
      </c>
      <c r="C516" s="64" t="s">
        <v>290</v>
      </c>
      <c r="D516" s="110">
        <v>45</v>
      </c>
      <c r="E516" s="112" t="s">
        <v>15</v>
      </c>
      <c r="F516" s="110" t="s">
        <v>33</v>
      </c>
      <c r="G516" s="111" t="s">
        <v>27</v>
      </c>
      <c r="H516" s="112" t="s">
        <v>33</v>
      </c>
      <c r="I516" s="55" t="s">
        <v>17</v>
      </c>
      <c r="J516" s="64" t="s">
        <v>17</v>
      </c>
      <c r="K516" s="110" t="s">
        <v>18</v>
      </c>
      <c r="L516" s="111" t="s">
        <v>19</v>
      </c>
      <c r="M516" s="112" t="s">
        <v>19</v>
      </c>
      <c r="N516" s="62" t="s">
        <v>20</v>
      </c>
      <c r="O516" s="62" t="s">
        <v>62</v>
      </c>
      <c r="P516" t="str">
        <f>VLOOKUP($B516,'Change Summary_Detailed'!$A$4:$X$216,P$3,FALSE)</f>
        <v>Restructure</v>
      </c>
      <c r="Q516" t="str">
        <f>VLOOKUP($B516,'Change Summary_Detailed'!$A$4:$X$216,Q$3,FALSE)</f>
        <v>Revised</v>
      </c>
      <c r="R516" s="355">
        <f>IF(VLOOKUP($B516,'Change Summary_Detailed'!$A$4:$X$216,R$3,FALSE)=0,"N/A",VLOOKUP($B516,'Change Summary_Detailed'!$A$4:$X$216,R$3,FALSE))</f>
        <v>42156</v>
      </c>
    </row>
    <row r="517" spans="1:18" x14ac:dyDescent="0.25">
      <c r="A517" t="s">
        <v>342</v>
      </c>
      <c r="B517" s="110" t="s">
        <v>291</v>
      </c>
      <c r="C517" s="64" t="s">
        <v>292</v>
      </c>
      <c r="D517" s="110">
        <v>93</v>
      </c>
      <c r="E517" s="112" t="s">
        <v>81</v>
      </c>
      <c r="F517" s="110" t="s">
        <v>33</v>
      </c>
      <c r="G517" s="111" t="s">
        <v>17</v>
      </c>
      <c r="H517" s="112" t="s">
        <v>17</v>
      </c>
      <c r="I517" s="55">
        <v>0</v>
      </c>
      <c r="J517" s="64">
        <v>0</v>
      </c>
      <c r="K517" s="110" t="s">
        <v>19</v>
      </c>
      <c r="L517" s="111" t="s">
        <v>19</v>
      </c>
      <c r="M517" s="112" t="s">
        <v>19</v>
      </c>
      <c r="N517" s="62" t="s">
        <v>20</v>
      </c>
      <c r="O517" s="62" t="s">
        <v>97</v>
      </c>
      <c r="P517">
        <f>VLOOKUP($B517,'Change Summary_Detailed'!$A$4:$X$216,P$3,FALSE)</f>
        <v>0</v>
      </c>
      <c r="Q517" t="str">
        <f>VLOOKUP($B517,'Change Summary_Detailed'!$A$4:$X$216,Q$3,FALSE)</f>
        <v>Unchanged</v>
      </c>
      <c r="R517" s="355" t="str">
        <f>IF(VLOOKUP($B517,'Change Summary_Detailed'!$A$4:$X$216,R$3,FALSE)=0,"N/A",VLOOKUP($B517,'Change Summary_Detailed'!$A$4:$X$216,R$3,FALSE))</f>
        <v>N/A</v>
      </c>
    </row>
    <row r="518" spans="1:18" x14ac:dyDescent="0.25">
      <c r="A518" t="s">
        <v>341</v>
      </c>
      <c r="B518" s="110" t="s">
        <v>291</v>
      </c>
      <c r="C518" s="64" t="s">
        <v>292</v>
      </c>
      <c r="D518" s="110">
        <v>93</v>
      </c>
      <c r="E518" s="112" t="s">
        <v>81</v>
      </c>
      <c r="F518" s="110" t="s">
        <v>33</v>
      </c>
      <c r="G518" s="111" t="s">
        <v>17</v>
      </c>
      <c r="H518" s="112" t="s">
        <v>17</v>
      </c>
      <c r="I518" s="55">
        <v>0</v>
      </c>
      <c r="J518" s="64">
        <v>0</v>
      </c>
      <c r="K518" s="110" t="s">
        <v>19</v>
      </c>
      <c r="L518" s="111" t="s">
        <v>19</v>
      </c>
      <c r="M518" s="112" t="s">
        <v>19</v>
      </c>
      <c r="N518" s="62" t="s">
        <v>20</v>
      </c>
      <c r="O518" s="62" t="s">
        <v>97</v>
      </c>
      <c r="P518">
        <f>VLOOKUP($B518,'Change Summary_Detailed'!$A$4:$X$216,P$3,FALSE)</f>
        <v>0</v>
      </c>
      <c r="Q518" t="str">
        <f>VLOOKUP($B518,'Change Summary_Detailed'!$A$4:$X$216,Q$3,FALSE)</f>
        <v>Unchanged</v>
      </c>
      <c r="R518" s="355" t="str">
        <f>IF(VLOOKUP($B518,'Change Summary_Detailed'!$A$4:$X$216,R$3,FALSE)=0,"N/A",VLOOKUP($B518,'Change Summary_Detailed'!$A$4:$X$216,R$3,FALSE))</f>
        <v>N/A</v>
      </c>
    </row>
    <row r="519" spans="1:18" x14ac:dyDescent="0.25">
      <c r="A519" t="s">
        <v>376</v>
      </c>
      <c r="B519" s="110" t="s">
        <v>293</v>
      </c>
      <c r="C519" s="64" t="s">
        <v>294</v>
      </c>
      <c r="D519" s="110" t="s">
        <v>8</v>
      </c>
      <c r="E519" s="112" t="s">
        <v>8</v>
      </c>
      <c r="F519" s="110" t="s">
        <v>64</v>
      </c>
      <c r="G519" s="111" t="s">
        <v>17</v>
      </c>
      <c r="H519" s="112" t="s">
        <v>17</v>
      </c>
      <c r="I519" s="55" t="s">
        <v>52</v>
      </c>
      <c r="J519" s="64" t="s">
        <v>52</v>
      </c>
      <c r="K519" s="110" t="s">
        <v>8</v>
      </c>
      <c r="L519" s="111" t="s">
        <v>8</v>
      </c>
      <c r="M519" s="112" t="s">
        <v>8</v>
      </c>
      <c r="N519" s="62" t="s">
        <v>20</v>
      </c>
      <c r="O519" s="62" t="s">
        <v>78</v>
      </c>
      <c r="P519">
        <f>VLOOKUP($B519,'Change Summary_Detailed'!$A$4:$X$216,P$3,FALSE)</f>
        <v>0</v>
      </c>
      <c r="Q519" t="str">
        <f>VLOOKUP($B519,'Change Summary_Detailed'!$A$4:$X$216,Q$3,FALSE)</f>
        <v>Unchanged</v>
      </c>
      <c r="R519" s="355" t="str">
        <f>IF(VLOOKUP($B519,'Change Summary_Detailed'!$A$4:$X$216,R$3,FALSE)=0,"N/A",VLOOKUP($B519,'Change Summary_Detailed'!$A$4:$X$216,R$3,FALSE))</f>
        <v>N/A</v>
      </c>
    </row>
    <row r="520" spans="1:18" x14ac:dyDescent="0.25">
      <c r="A520" t="s">
        <v>342</v>
      </c>
      <c r="B520" s="110" t="s">
        <v>293</v>
      </c>
      <c r="C520" s="64" t="s">
        <v>294</v>
      </c>
      <c r="D520" s="110" t="s">
        <v>8</v>
      </c>
      <c r="E520" s="112" t="s">
        <v>8</v>
      </c>
      <c r="F520" s="110" t="s">
        <v>64</v>
      </c>
      <c r="G520" s="111" t="s">
        <v>17</v>
      </c>
      <c r="H520" s="112" t="s">
        <v>17</v>
      </c>
      <c r="I520" s="55" t="s">
        <v>52</v>
      </c>
      <c r="J520" s="64" t="s">
        <v>52</v>
      </c>
      <c r="K520" s="110" t="s">
        <v>8</v>
      </c>
      <c r="L520" s="111" t="s">
        <v>8</v>
      </c>
      <c r="M520" s="112" t="s">
        <v>8</v>
      </c>
      <c r="N520" s="62" t="s">
        <v>20</v>
      </c>
      <c r="O520" s="62" t="s">
        <v>78</v>
      </c>
      <c r="P520">
        <f>VLOOKUP($B520,'Change Summary_Detailed'!$A$4:$X$216,P$3,FALSE)</f>
        <v>0</v>
      </c>
      <c r="Q520" t="str">
        <f>VLOOKUP($B520,'Change Summary_Detailed'!$A$4:$X$216,Q$3,FALSE)</f>
        <v>Unchanged</v>
      </c>
      <c r="R520" s="355" t="str">
        <f>IF(VLOOKUP($B520,'Change Summary_Detailed'!$A$4:$X$216,R$3,FALSE)=0,"N/A",VLOOKUP($B520,'Change Summary_Detailed'!$A$4:$X$216,R$3,FALSE))</f>
        <v>N/A</v>
      </c>
    </row>
    <row r="521" spans="1:18" x14ac:dyDescent="0.25">
      <c r="A521" t="s">
        <v>374</v>
      </c>
      <c r="B521" s="110" t="s">
        <v>13</v>
      </c>
      <c r="C521" s="64" t="s">
        <v>14</v>
      </c>
      <c r="D521" s="110">
        <v>32</v>
      </c>
      <c r="E521" s="112" t="s">
        <v>15</v>
      </c>
      <c r="F521" s="110" t="s">
        <v>16</v>
      </c>
      <c r="G521" s="111" t="s">
        <v>16</v>
      </c>
      <c r="H521" s="112" t="s">
        <v>16</v>
      </c>
      <c r="I521" s="55" t="s">
        <v>17</v>
      </c>
      <c r="J521" s="64" t="s">
        <v>17</v>
      </c>
      <c r="K521" s="110" t="s">
        <v>18</v>
      </c>
      <c r="L521" s="111" t="s">
        <v>19</v>
      </c>
      <c r="M521" s="112" t="s">
        <v>18</v>
      </c>
      <c r="N521" s="62" t="s">
        <v>20</v>
      </c>
      <c r="O521" s="62" t="s">
        <v>21</v>
      </c>
      <c r="P521">
        <f>VLOOKUP($B521,'Change Summary_Detailed'!$A$4:$X$216,P$3,FALSE)</f>
        <v>0</v>
      </c>
      <c r="Q521" t="str">
        <f>VLOOKUP($B521,'Change Summary_Detailed'!$A$4:$X$216,Q$3,FALSE)</f>
        <v>Unchanged</v>
      </c>
      <c r="R521" s="355" t="str">
        <f>IF(VLOOKUP($B521,'Change Summary_Detailed'!$A$4:$X$216,R$3,FALSE)=0,"N/A",VLOOKUP($B521,'Change Summary_Detailed'!$A$4:$X$216,R$3,FALSE))</f>
        <v>N/A</v>
      </c>
    </row>
    <row r="522" spans="1:18" x14ac:dyDescent="0.25">
      <c r="A522" t="s">
        <v>360</v>
      </c>
      <c r="B522" s="110" t="s">
        <v>13</v>
      </c>
      <c r="C522" s="64" t="s">
        <v>14</v>
      </c>
      <c r="D522" s="110">
        <v>32</v>
      </c>
      <c r="E522" s="112" t="s">
        <v>15</v>
      </c>
      <c r="F522" s="110" t="s">
        <v>16</v>
      </c>
      <c r="G522" s="111" t="s">
        <v>16</v>
      </c>
      <c r="H522" s="112" t="s">
        <v>16</v>
      </c>
      <c r="I522" s="55" t="s">
        <v>17</v>
      </c>
      <c r="J522" s="64" t="s">
        <v>17</v>
      </c>
      <c r="K522" s="110" t="s">
        <v>18</v>
      </c>
      <c r="L522" s="111" t="s">
        <v>19</v>
      </c>
      <c r="M522" s="112" t="s">
        <v>18</v>
      </c>
      <c r="N522" s="62" t="s">
        <v>20</v>
      </c>
      <c r="O522" s="62" t="s">
        <v>21</v>
      </c>
      <c r="P522">
        <f>VLOOKUP($B522,'Change Summary_Detailed'!$A$4:$X$216,P$3,FALSE)</f>
        <v>0</v>
      </c>
      <c r="Q522" t="str">
        <f>VLOOKUP($B522,'Change Summary_Detailed'!$A$4:$X$216,Q$3,FALSE)</f>
        <v>Unchanged</v>
      </c>
      <c r="R522" s="355" t="str">
        <f>IF(VLOOKUP($B522,'Change Summary_Detailed'!$A$4:$X$216,R$3,FALSE)=0,"N/A",VLOOKUP($B522,'Change Summary_Detailed'!$A$4:$X$216,R$3,FALSE))</f>
        <v>N/A</v>
      </c>
    </row>
    <row r="523" spans="1:18" x14ac:dyDescent="0.25">
      <c r="A523" t="s">
        <v>355</v>
      </c>
      <c r="B523" s="110" t="s">
        <v>13</v>
      </c>
      <c r="C523" s="64" t="s">
        <v>14</v>
      </c>
      <c r="D523" s="110">
        <v>32</v>
      </c>
      <c r="E523" s="112" t="s">
        <v>15</v>
      </c>
      <c r="F523" s="110" t="s">
        <v>16</v>
      </c>
      <c r="G523" s="111" t="s">
        <v>16</v>
      </c>
      <c r="H523" s="112" t="s">
        <v>16</v>
      </c>
      <c r="I523" s="55" t="s">
        <v>17</v>
      </c>
      <c r="J523" s="64" t="s">
        <v>17</v>
      </c>
      <c r="K523" s="110" t="s">
        <v>18</v>
      </c>
      <c r="L523" s="111" t="s">
        <v>19</v>
      </c>
      <c r="M523" s="112" t="s">
        <v>18</v>
      </c>
      <c r="N523" s="62" t="s">
        <v>20</v>
      </c>
      <c r="O523" s="62" t="s">
        <v>21</v>
      </c>
      <c r="P523">
        <f>VLOOKUP($B523,'Change Summary_Detailed'!$A$4:$X$216,P$3,FALSE)</f>
        <v>0</v>
      </c>
      <c r="Q523" t="str">
        <f>VLOOKUP($B523,'Change Summary_Detailed'!$A$4:$X$216,Q$3,FALSE)</f>
        <v>Unchanged</v>
      </c>
      <c r="R523" s="355" t="str">
        <f>IF(VLOOKUP($B523,'Change Summary_Detailed'!$A$4:$X$216,R$3,FALSE)=0,"N/A",VLOOKUP($B523,'Change Summary_Detailed'!$A$4:$X$216,R$3,FALSE))</f>
        <v>N/A</v>
      </c>
    </row>
    <row r="524" spans="1:18" x14ac:dyDescent="0.25">
      <c r="A524" t="s">
        <v>351</v>
      </c>
      <c r="B524" s="110" t="s">
        <v>13</v>
      </c>
      <c r="C524" s="64" t="s">
        <v>14</v>
      </c>
      <c r="D524" s="110">
        <v>32</v>
      </c>
      <c r="E524" s="112" t="s">
        <v>15</v>
      </c>
      <c r="F524" s="110" t="s">
        <v>16</v>
      </c>
      <c r="G524" s="111" t="s">
        <v>16</v>
      </c>
      <c r="H524" s="112" t="s">
        <v>16</v>
      </c>
      <c r="I524" s="55" t="s">
        <v>17</v>
      </c>
      <c r="J524" s="64" t="s">
        <v>17</v>
      </c>
      <c r="K524" s="110" t="s">
        <v>18</v>
      </c>
      <c r="L524" s="111" t="s">
        <v>19</v>
      </c>
      <c r="M524" s="112" t="s">
        <v>18</v>
      </c>
      <c r="N524" s="62" t="s">
        <v>20</v>
      </c>
      <c r="O524" s="62" t="s">
        <v>21</v>
      </c>
      <c r="P524">
        <f>VLOOKUP($B524,'Change Summary_Detailed'!$A$4:$X$216,P$3,FALSE)</f>
        <v>0</v>
      </c>
      <c r="Q524" t="str">
        <f>VLOOKUP($B524,'Change Summary_Detailed'!$A$4:$X$216,Q$3,FALSE)</f>
        <v>Unchanged</v>
      </c>
      <c r="R524" s="355" t="str">
        <f>IF(VLOOKUP($B524,'Change Summary_Detailed'!$A$4:$X$216,R$3,FALSE)=0,"N/A",VLOOKUP($B524,'Change Summary_Detailed'!$A$4:$X$216,R$3,FALSE))</f>
        <v>N/A</v>
      </c>
    </row>
    <row r="525" spans="1:18" x14ac:dyDescent="0.25">
      <c r="A525" t="s">
        <v>376</v>
      </c>
      <c r="B525" s="110" t="s">
        <v>13</v>
      </c>
      <c r="C525" s="64" t="s">
        <v>14</v>
      </c>
      <c r="D525" s="110">
        <v>32</v>
      </c>
      <c r="E525" s="112" t="s">
        <v>15</v>
      </c>
      <c r="F525" s="110" t="s">
        <v>16</v>
      </c>
      <c r="G525" s="111" t="s">
        <v>16</v>
      </c>
      <c r="H525" s="112" t="s">
        <v>16</v>
      </c>
      <c r="I525" s="55" t="s">
        <v>17</v>
      </c>
      <c r="J525" s="64" t="s">
        <v>17</v>
      </c>
      <c r="K525" s="110" t="s">
        <v>18</v>
      </c>
      <c r="L525" s="111" t="s">
        <v>19</v>
      </c>
      <c r="M525" s="112" t="s">
        <v>18</v>
      </c>
      <c r="N525" s="62" t="s">
        <v>20</v>
      </c>
      <c r="O525" s="62" t="s">
        <v>21</v>
      </c>
      <c r="P525">
        <f>VLOOKUP($B525,'Change Summary_Detailed'!$A$4:$X$216,P$3,FALSE)</f>
        <v>0</v>
      </c>
      <c r="Q525" t="str">
        <f>VLOOKUP($B525,'Change Summary_Detailed'!$A$4:$X$216,Q$3,FALSE)</f>
        <v>Unchanged</v>
      </c>
      <c r="R525" s="355" t="str">
        <f>IF(VLOOKUP($B525,'Change Summary_Detailed'!$A$4:$X$216,R$3,FALSE)=0,"N/A",VLOOKUP($B525,'Change Summary_Detailed'!$A$4:$X$216,R$3,FALSE))</f>
        <v>N/A</v>
      </c>
    </row>
    <row r="526" spans="1:18" x14ac:dyDescent="0.25">
      <c r="A526" t="s">
        <v>344</v>
      </c>
      <c r="B526" s="110" t="s">
        <v>22</v>
      </c>
      <c r="C526" s="64" t="s">
        <v>23</v>
      </c>
      <c r="D526" s="110">
        <v>15</v>
      </c>
      <c r="E526" s="112" t="s">
        <v>15</v>
      </c>
      <c r="F526" s="110" t="s">
        <v>16</v>
      </c>
      <c r="G526" s="111" t="s">
        <v>16</v>
      </c>
      <c r="H526" s="112" t="s">
        <v>16</v>
      </c>
      <c r="I526" s="55" t="s">
        <v>17</v>
      </c>
      <c r="J526" s="64" t="s">
        <v>17</v>
      </c>
      <c r="K526" s="110" t="s">
        <v>18</v>
      </c>
      <c r="L526" s="111" t="s">
        <v>18</v>
      </c>
      <c r="M526" s="112" t="s">
        <v>18</v>
      </c>
      <c r="N526" s="62" t="s">
        <v>20</v>
      </c>
      <c r="O526" s="62" t="s">
        <v>24</v>
      </c>
      <c r="P526">
        <f>VLOOKUP($B526,'Change Summary_Detailed'!$A$4:$X$216,P$3,FALSE)</f>
        <v>0</v>
      </c>
      <c r="Q526" t="str">
        <f>VLOOKUP($B526,'Change Summary_Detailed'!$A$4:$X$216,Q$3,FALSE)</f>
        <v>Unchanged</v>
      </c>
      <c r="R526" s="355" t="str">
        <f>IF(VLOOKUP($B526,'Change Summary_Detailed'!$A$4:$X$216,R$3,FALSE)=0,"N/A",VLOOKUP($B526,'Change Summary_Detailed'!$A$4:$X$216,R$3,FALSE))</f>
        <v>N/A</v>
      </c>
    </row>
    <row r="527" spans="1:18" x14ac:dyDescent="0.25">
      <c r="A527" t="s">
        <v>369</v>
      </c>
      <c r="B527" s="110" t="s">
        <v>22</v>
      </c>
      <c r="C527" s="64" t="s">
        <v>23</v>
      </c>
      <c r="D527" s="110">
        <v>15</v>
      </c>
      <c r="E527" s="112" t="s">
        <v>15</v>
      </c>
      <c r="F527" s="110" t="s">
        <v>16</v>
      </c>
      <c r="G527" s="111" t="s">
        <v>16</v>
      </c>
      <c r="H527" s="112" t="s">
        <v>16</v>
      </c>
      <c r="I527" s="55" t="s">
        <v>17</v>
      </c>
      <c r="J527" s="64" t="s">
        <v>17</v>
      </c>
      <c r="K527" s="110" t="s">
        <v>18</v>
      </c>
      <c r="L527" s="111" t="s">
        <v>18</v>
      </c>
      <c r="M527" s="112" t="s">
        <v>18</v>
      </c>
      <c r="N527" s="62" t="s">
        <v>20</v>
      </c>
      <c r="O527" s="62" t="s">
        <v>24</v>
      </c>
      <c r="P527">
        <f>VLOOKUP($B527,'Change Summary_Detailed'!$A$4:$X$216,P$3,FALSE)</f>
        <v>0</v>
      </c>
      <c r="Q527" t="str">
        <f>VLOOKUP($B527,'Change Summary_Detailed'!$A$4:$X$216,Q$3,FALSE)</f>
        <v>Unchanged</v>
      </c>
      <c r="R527" s="355" t="str">
        <f>IF(VLOOKUP($B527,'Change Summary_Detailed'!$A$4:$X$216,R$3,FALSE)=0,"N/A",VLOOKUP($B527,'Change Summary_Detailed'!$A$4:$X$216,R$3,FALSE))</f>
        <v>N/A</v>
      </c>
    </row>
    <row r="528" spans="1:18" x14ac:dyDescent="0.25">
      <c r="A528" t="s">
        <v>342</v>
      </c>
      <c r="B528" s="110" t="s">
        <v>25</v>
      </c>
      <c r="C528" s="64" t="s">
        <v>26</v>
      </c>
      <c r="D528" s="110">
        <v>111</v>
      </c>
      <c r="E528" s="112" t="s">
        <v>15</v>
      </c>
      <c r="F528" s="110" t="s">
        <v>27</v>
      </c>
      <c r="G528" s="111" t="s">
        <v>27</v>
      </c>
      <c r="H528" s="112" t="s">
        <v>27</v>
      </c>
      <c r="I528" s="55" t="s">
        <v>17</v>
      </c>
      <c r="J528" s="64" t="s">
        <v>17</v>
      </c>
      <c r="K528" s="110" t="s">
        <v>18</v>
      </c>
      <c r="L528" s="111" t="s">
        <v>19</v>
      </c>
      <c r="M528" s="112" t="s">
        <v>18</v>
      </c>
      <c r="N528" s="62" t="s">
        <v>20</v>
      </c>
      <c r="O528" s="62" t="s">
        <v>21</v>
      </c>
      <c r="P528">
        <f>VLOOKUP($B528,'Change Summary_Detailed'!$A$4:$X$216,P$3,FALSE)</f>
        <v>0</v>
      </c>
      <c r="Q528" t="str">
        <f>VLOOKUP($B528,'Change Summary_Detailed'!$A$4:$X$216,Q$3,FALSE)</f>
        <v>Unchanged</v>
      </c>
      <c r="R528" s="355" t="str">
        <f>IF(VLOOKUP($B528,'Change Summary_Detailed'!$A$4:$X$216,R$3,FALSE)=0,"N/A",VLOOKUP($B528,'Change Summary_Detailed'!$A$4:$X$216,R$3,FALSE))</f>
        <v>N/A</v>
      </c>
    </row>
    <row r="529" spans="1:18" x14ac:dyDescent="0.25">
      <c r="A529" t="s">
        <v>342</v>
      </c>
      <c r="B529" s="110" t="s">
        <v>28</v>
      </c>
      <c r="C529" s="64" t="s">
        <v>29</v>
      </c>
      <c r="D529" s="110">
        <v>10</v>
      </c>
      <c r="E529" s="112" t="s">
        <v>15</v>
      </c>
      <c r="F529" s="110" t="s">
        <v>27</v>
      </c>
      <c r="G529" s="111" t="s">
        <v>16</v>
      </c>
      <c r="H529" s="112" t="s">
        <v>16</v>
      </c>
      <c r="I529" s="55" t="s">
        <v>17</v>
      </c>
      <c r="J529" s="64" t="s">
        <v>17</v>
      </c>
      <c r="K529" s="110" t="s">
        <v>18</v>
      </c>
      <c r="L529" s="111" t="s">
        <v>18</v>
      </c>
      <c r="M529" s="112" t="s">
        <v>18</v>
      </c>
      <c r="N529" s="62" t="s">
        <v>20</v>
      </c>
      <c r="O529" s="62" t="s">
        <v>30</v>
      </c>
      <c r="P529">
        <f>VLOOKUP($B529,'Change Summary_Detailed'!$A$4:$X$216,P$3,FALSE)</f>
        <v>0</v>
      </c>
      <c r="Q529" t="str">
        <f>VLOOKUP($B529,'Change Summary_Detailed'!$A$4:$X$216,Q$3,FALSE)</f>
        <v>Unchanged</v>
      </c>
      <c r="R529" s="355" t="str">
        <f>IF(VLOOKUP($B529,'Change Summary_Detailed'!$A$4:$X$216,R$3,FALSE)=0,"N/A",VLOOKUP($B529,'Change Summary_Detailed'!$A$4:$X$216,R$3,FALSE))</f>
        <v>N/A</v>
      </c>
    </row>
    <row r="530" spans="1:18" x14ac:dyDescent="0.25">
      <c r="A530" t="s">
        <v>342</v>
      </c>
      <c r="B530" s="110" t="s">
        <v>1243</v>
      </c>
      <c r="C530" s="64" t="s">
        <v>266</v>
      </c>
      <c r="D530" s="110">
        <v>5</v>
      </c>
      <c r="E530" s="112" t="s">
        <v>15</v>
      </c>
      <c r="F530" s="110" t="s">
        <v>16</v>
      </c>
      <c r="G530" s="111" t="s">
        <v>16</v>
      </c>
      <c r="H530" s="112" t="s">
        <v>16</v>
      </c>
      <c r="I530" s="55" t="s">
        <v>17</v>
      </c>
      <c r="J530" s="64" t="s">
        <v>17</v>
      </c>
      <c r="K530" s="110" t="s">
        <v>18</v>
      </c>
      <c r="L530" s="111" t="s">
        <v>19</v>
      </c>
      <c r="M530" s="112" t="s">
        <v>19</v>
      </c>
      <c r="N530" s="62" t="s">
        <v>20</v>
      </c>
      <c r="O530" s="62" t="s">
        <v>109</v>
      </c>
      <c r="P530">
        <f>VLOOKUP($B530,'Change Summary_Detailed'!$A$4:$X$216,P$3,FALSE)</f>
        <v>0</v>
      </c>
      <c r="Q530" t="str">
        <f>VLOOKUP($B530,'Change Summary_Detailed'!$A$4:$X$216,Q$3,FALSE)</f>
        <v>Unchanged</v>
      </c>
      <c r="R530" s="355" t="str">
        <f>IF(VLOOKUP($B530,'Change Summary_Detailed'!$A$4:$X$216,R$3,FALSE)=0,"N/A",VLOOKUP($B530,'Change Summary_Detailed'!$A$4:$X$216,R$3,FALSE))</f>
        <v>N/A</v>
      </c>
    </row>
    <row r="531" spans="1:18" x14ac:dyDescent="0.25">
      <c r="A531" t="s">
        <v>341</v>
      </c>
      <c r="B531" s="110" t="s">
        <v>1243</v>
      </c>
      <c r="C531" s="64" t="s">
        <v>266</v>
      </c>
      <c r="D531" s="110">
        <v>5</v>
      </c>
      <c r="E531" s="112" t="s">
        <v>15</v>
      </c>
      <c r="F531" s="110" t="s">
        <v>16</v>
      </c>
      <c r="G531" s="111" t="s">
        <v>16</v>
      </c>
      <c r="H531" s="112" t="s">
        <v>16</v>
      </c>
      <c r="I531" s="55" t="s">
        <v>17</v>
      </c>
      <c r="J531" s="64" t="s">
        <v>17</v>
      </c>
      <c r="K531" s="110" t="s">
        <v>18</v>
      </c>
      <c r="L531" s="111" t="s">
        <v>19</v>
      </c>
      <c r="M531" s="112" t="s">
        <v>19</v>
      </c>
      <c r="N531" s="62" t="s">
        <v>20</v>
      </c>
      <c r="O531" s="62" t="s">
        <v>109</v>
      </c>
      <c r="P531">
        <f>VLOOKUP($B531,'Change Summary_Detailed'!$A$4:$X$216,P$3,FALSE)</f>
        <v>0</v>
      </c>
      <c r="Q531" t="str">
        <f>VLOOKUP($B531,'Change Summary_Detailed'!$A$4:$X$216,Q$3,FALSE)</f>
        <v>Unchanged</v>
      </c>
      <c r="R531" s="355" t="str">
        <f>IF(VLOOKUP($B531,'Change Summary_Detailed'!$A$4:$X$216,R$3,FALSE)=0,"N/A",VLOOKUP($B531,'Change Summary_Detailed'!$A$4:$X$216,R$3,FALSE))</f>
        <v>N/A</v>
      </c>
    </row>
    <row r="532" spans="1:18" x14ac:dyDescent="0.25">
      <c r="A532" t="s">
        <v>355</v>
      </c>
      <c r="B532" s="110" t="s">
        <v>410</v>
      </c>
      <c r="C532" s="64" t="s">
        <v>588</v>
      </c>
      <c r="D532" s="110">
        <v>63</v>
      </c>
      <c r="E532" s="112" t="s">
        <v>135</v>
      </c>
      <c r="F532" s="110" t="s">
        <v>33</v>
      </c>
      <c r="G532" s="111" t="s">
        <v>33</v>
      </c>
      <c r="H532" s="112" t="s">
        <v>33</v>
      </c>
      <c r="I532" s="55" t="s">
        <v>17</v>
      </c>
      <c r="J532" s="64" t="s">
        <v>17</v>
      </c>
      <c r="K532" s="110" t="s">
        <v>18</v>
      </c>
      <c r="L532" s="111" t="s">
        <v>18</v>
      </c>
      <c r="M532" s="112" t="s">
        <v>18</v>
      </c>
      <c r="N532" s="62" t="s">
        <v>20</v>
      </c>
      <c r="O532" s="62" t="s">
        <v>54</v>
      </c>
      <c r="P532" t="str">
        <f>VLOOKUP($B532,'Change Summary_Detailed'!$A$4:$X$216,P$3,FALSE)</f>
        <v>Restructure</v>
      </c>
      <c r="Q532" t="str">
        <f>VLOOKUP($B532,'Change Summary_Detailed'!$A$4:$X$216,Q$3,FALSE)</f>
        <v>Deleted</v>
      </c>
      <c r="R532" s="355">
        <f>IF(VLOOKUP($B532,'Change Summary_Detailed'!$A$4:$X$216,R$3,FALSE)=0,"N/A",VLOOKUP($B532,'Change Summary_Detailed'!$A$4:$X$216,R$3,FALSE))</f>
        <v>42036</v>
      </c>
    </row>
    <row r="533" spans="1:18" x14ac:dyDescent="0.25">
      <c r="A533" t="s">
        <v>355</v>
      </c>
      <c r="B533" s="110" t="s">
        <v>417</v>
      </c>
      <c r="C533" s="64" t="s">
        <v>592</v>
      </c>
      <c r="D533" s="110">
        <v>102</v>
      </c>
      <c r="E533" s="112" t="s">
        <v>135</v>
      </c>
      <c r="F533" s="110" t="s">
        <v>33</v>
      </c>
      <c r="G533" s="111" t="s">
        <v>39</v>
      </c>
      <c r="H533" s="112" t="s">
        <v>39</v>
      </c>
      <c r="I533" s="55" t="s">
        <v>17</v>
      </c>
      <c r="J533" s="64" t="s">
        <v>17</v>
      </c>
      <c r="K533" s="110" t="s">
        <v>18</v>
      </c>
      <c r="L533" s="111" t="s">
        <v>18</v>
      </c>
      <c r="M533" s="112" t="s">
        <v>18</v>
      </c>
      <c r="N533" s="62" t="s">
        <v>41</v>
      </c>
      <c r="O533" s="62" t="s">
        <v>54</v>
      </c>
      <c r="P533" t="str">
        <f>VLOOKUP($B533,'Change Summary_Detailed'!$A$4:$X$216,P$3,FALSE)</f>
        <v>Lowest performing</v>
      </c>
      <c r="Q533" t="str">
        <f>VLOOKUP($B533,'Change Summary_Detailed'!$A$4:$X$216,Q$3,FALSE)</f>
        <v>Revised</v>
      </c>
      <c r="R533" s="355">
        <f>IF(VLOOKUP($B533,'Change Summary_Detailed'!$A$4:$X$216,R$3,FALSE)=0,"N/A",VLOOKUP($B533,'Change Summary_Detailed'!$A$4:$X$216,R$3,FALSE))</f>
        <v>41883</v>
      </c>
    </row>
    <row r="534" spans="1:18" x14ac:dyDescent="0.25">
      <c r="A534" t="s">
        <v>376</v>
      </c>
      <c r="B534" s="110" t="s">
        <v>1225</v>
      </c>
      <c r="C534" s="64" t="s">
        <v>184</v>
      </c>
      <c r="D534" s="110">
        <v>101</v>
      </c>
      <c r="E534" s="112" t="s">
        <v>135</v>
      </c>
      <c r="F534" s="110" t="s">
        <v>33</v>
      </c>
      <c r="G534" s="111" t="s">
        <v>33</v>
      </c>
      <c r="H534" s="112" t="s">
        <v>17</v>
      </c>
      <c r="I534" s="110" t="s">
        <v>17</v>
      </c>
      <c r="J534" s="64" t="s">
        <v>17</v>
      </c>
      <c r="K534" s="110" t="s">
        <v>19</v>
      </c>
      <c r="L534" s="111" t="s">
        <v>19</v>
      </c>
      <c r="M534" s="112" t="s">
        <v>18</v>
      </c>
      <c r="N534" s="62" t="s">
        <v>20</v>
      </c>
      <c r="O534" s="62" t="s">
        <v>97</v>
      </c>
      <c r="P534">
        <f>VLOOKUP($B534,'Change Summary_Detailed'!$A$4:$X$216,P$3,FALSE)</f>
        <v>0</v>
      </c>
      <c r="Q534" t="str">
        <f>VLOOKUP($B534,'Change Summary_Detailed'!$A$4:$X$216,Q$3,FALSE)</f>
        <v>Unchanged</v>
      </c>
      <c r="R534" s="355" t="str">
        <f>IF(VLOOKUP($B534,'Change Summary_Detailed'!$A$4:$X$216,R$3,FALSE)=0,"N/A",VLOOKUP($B534,'Change Summary_Detailed'!$A$4:$X$216,R$3,FALSE))</f>
        <v>N/A</v>
      </c>
    </row>
    <row r="535" spans="1:18" x14ac:dyDescent="0.25">
      <c r="A535" t="s">
        <v>370</v>
      </c>
      <c r="B535" s="110" t="s">
        <v>1225</v>
      </c>
      <c r="C535" s="64" t="s">
        <v>184</v>
      </c>
      <c r="D535" s="110">
        <v>101</v>
      </c>
      <c r="E535" s="112" t="s">
        <v>135</v>
      </c>
      <c r="F535" s="110" t="s">
        <v>33</v>
      </c>
      <c r="G535" s="111" t="s">
        <v>33</v>
      </c>
      <c r="H535" s="112" t="s">
        <v>17</v>
      </c>
      <c r="I535" s="110" t="s">
        <v>17</v>
      </c>
      <c r="J535" s="64" t="s">
        <v>17</v>
      </c>
      <c r="K535" s="110" t="s">
        <v>19</v>
      </c>
      <c r="L535" s="111" t="s">
        <v>19</v>
      </c>
      <c r="M535" s="112" t="s">
        <v>18</v>
      </c>
      <c r="N535" s="62" t="s">
        <v>20</v>
      </c>
      <c r="O535" s="62" t="s">
        <v>97</v>
      </c>
      <c r="P535">
        <f>VLOOKUP($B535,'Change Summary_Detailed'!$A$4:$X$216,P$3,FALSE)</f>
        <v>0</v>
      </c>
      <c r="Q535" t="str">
        <f>VLOOKUP($B535,'Change Summary_Detailed'!$A$4:$X$216,Q$3,FALSE)</f>
        <v>Unchanged</v>
      </c>
      <c r="R535" s="355" t="str">
        <f>IF(VLOOKUP($B535,'Change Summary_Detailed'!$A$4:$X$216,R$3,FALSE)=0,"N/A",VLOOKUP($B535,'Change Summary_Detailed'!$A$4:$X$216,R$3,FALSE))</f>
        <v>N/A</v>
      </c>
    </row>
    <row r="536" spans="1:18" x14ac:dyDescent="0.25">
      <c r="A536" t="s">
        <v>357</v>
      </c>
      <c r="B536" s="110" t="s">
        <v>1225</v>
      </c>
      <c r="C536" s="64" t="s">
        <v>184</v>
      </c>
      <c r="D536" s="110">
        <v>101</v>
      </c>
      <c r="E536" s="112" t="s">
        <v>135</v>
      </c>
      <c r="F536" s="110" t="s">
        <v>33</v>
      </c>
      <c r="G536" s="111" t="s">
        <v>33</v>
      </c>
      <c r="H536" s="112" t="s">
        <v>17</v>
      </c>
      <c r="I536" s="110" t="s">
        <v>17</v>
      </c>
      <c r="J536" s="64" t="s">
        <v>17</v>
      </c>
      <c r="K536" s="110" t="s">
        <v>19</v>
      </c>
      <c r="L536" s="111" t="s">
        <v>19</v>
      </c>
      <c r="M536" s="112" t="s">
        <v>18</v>
      </c>
      <c r="N536" s="62" t="s">
        <v>20</v>
      </c>
      <c r="O536" s="62" t="s">
        <v>97</v>
      </c>
      <c r="P536">
        <f>VLOOKUP($B536,'Change Summary_Detailed'!$A$4:$X$216,P$3,FALSE)</f>
        <v>0</v>
      </c>
      <c r="Q536" t="str">
        <f>VLOOKUP($B536,'Change Summary_Detailed'!$A$4:$X$216,Q$3,FALSE)</f>
        <v>Unchanged</v>
      </c>
      <c r="R536" s="355" t="str">
        <f>IF(VLOOKUP($B536,'Change Summary_Detailed'!$A$4:$X$216,R$3,FALSE)=0,"N/A",VLOOKUP($B536,'Change Summary_Detailed'!$A$4:$X$216,R$3,FALSE))</f>
        <v>N/A</v>
      </c>
    </row>
    <row r="537" spans="1:18" x14ac:dyDescent="0.25">
      <c r="A537" t="s">
        <v>377</v>
      </c>
      <c r="B537" s="110" t="s">
        <v>1225</v>
      </c>
      <c r="C537" s="64" t="s">
        <v>184</v>
      </c>
      <c r="D537" s="110">
        <v>101</v>
      </c>
      <c r="E537" s="112" t="s">
        <v>135</v>
      </c>
      <c r="F537" s="110" t="s">
        <v>33</v>
      </c>
      <c r="G537" s="111" t="s">
        <v>33</v>
      </c>
      <c r="H537" s="112" t="s">
        <v>17</v>
      </c>
      <c r="I537" s="110" t="s">
        <v>17</v>
      </c>
      <c r="J537" s="64" t="s">
        <v>17</v>
      </c>
      <c r="K537" s="110" t="s">
        <v>19</v>
      </c>
      <c r="L537" s="111" t="s">
        <v>19</v>
      </c>
      <c r="M537" s="112" t="s">
        <v>18</v>
      </c>
      <c r="N537" s="62" t="s">
        <v>20</v>
      </c>
      <c r="O537" s="62" t="s">
        <v>97</v>
      </c>
      <c r="P537">
        <f>VLOOKUP($B537,'Change Summary_Detailed'!$A$4:$X$216,P$3,FALSE)</f>
        <v>0</v>
      </c>
      <c r="Q537" t="str">
        <f>VLOOKUP($B537,'Change Summary_Detailed'!$A$4:$X$216,Q$3,FALSE)</f>
        <v>Unchanged</v>
      </c>
      <c r="R537" s="355" t="str">
        <f>IF(VLOOKUP($B537,'Change Summary_Detailed'!$A$4:$X$216,R$3,FALSE)=0,"N/A",VLOOKUP($B537,'Change Summary_Detailed'!$A$4:$X$216,R$3,FALSE))</f>
        <v>N/A</v>
      </c>
    </row>
    <row r="538" spans="1:18" x14ac:dyDescent="0.25">
      <c r="A538" t="s">
        <v>360</v>
      </c>
      <c r="B538" s="110" t="s">
        <v>1225</v>
      </c>
      <c r="C538" s="64" t="s">
        <v>184</v>
      </c>
      <c r="D538" s="110">
        <v>101</v>
      </c>
      <c r="E538" s="112" t="s">
        <v>135</v>
      </c>
      <c r="F538" s="110" t="s">
        <v>33</v>
      </c>
      <c r="G538" s="111" t="s">
        <v>33</v>
      </c>
      <c r="H538" s="112" t="s">
        <v>17</v>
      </c>
      <c r="I538" s="110" t="s">
        <v>17</v>
      </c>
      <c r="J538" s="64" t="s">
        <v>17</v>
      </c>
      <c r="K538" s="110" t="s">
        <v>19</v>
      </c>
      <c r="L538" s="111" t="s">
        <v>19</v>
      </c>
      <c r="M538" s="112" t="s">
        <v>18</v>
      </c>
      <c r="N538" s="62" t="s">
        <v>20</v>
      </c>
      <c r="O538" s="62" t="s">
        <v>97</v>
      </c>
      <c r="P538">
        <f>VLOOKUP($B538,'Change Summary_Detailed'!$A$4:$X$216,P$3,FALSE)</f>
        <v>0</v>
      </c>
      <c r="Q538" t="str">
        <f>VLOOKUP($B538,'Change Summary_Detailed'!$A$4:$X$216,Q$3,FALSE)</f>
        <v>Unchanged</v>
      </c>
      <c r="R538" s="355" t="str">
        <f>IF(VLOOKUP($B538,'Change Summary_Detailed'!$A$4:$X$216,R$3,FALSE)=0,"N/A",VLOOKUP($B538,'Change Summary_Detailed'!$A$4:$X$216,R$3,FALSE))</f>
        <v>N/A</v>
      </c>
    </row>
    <row r="539" spans="1:18" x14ac:dyDescent="0.25">
      <c r="A539" t="s">
        <v>354</v>
      </c>
      <c r="B539" s="110" t="s">
        <v>415</v>
      </c>
      <c r="C539" s="64" t="s">
        <v>591</v>
      </c>
      <c r="D539" s="110">
        <v>88</v>
      </c>
      <c r="E539" s="112" t="s">
        <v>160</v>
      </c>
      <c r="F539" s="110" t="s">
        <v>64</v>
      </c>
      <c r="G539" s="111" t="s">
        <v>39</v>
      </c>
      <c r="H539" s="112" t="s">
        <v>17</v>
      </c>
      <c r="I539" s="55" t="s">
        <v>17</v>
      </c>
      <c r="J539" s="64" t="s">
        <v>17</v>
      </c>
      <c r="K539" s="110" t="s">
        <v>18</v>
      </c>
      <c r="L539" s="111" t="s">
        <v>18</v>
      </c>
      <c r="M539" s="112" t="s">
        <v>18</v>
      </c>
      <c r="N539" s="62" t="s">
        <v>41</v>
      </c>
      <c r="O539" s="62" t="s">
        <v>54</v>
      </c>
      <c r="P539" t="str">
        <f>VLOOKUP($B539,'Change Summary_Detailed'!$A$4:$X$216,P$3,FALSE)</f>
        <v>Lowest performing</v>
      </c>
      <c r="Q539" t="str">
        <f>VLOOKUP($B539,'Change Summary_Detailed'!$A$4:$X$216,Q$3,FALSE)</f>
        <v>Revised</v>
      </c>
      <c r="R539" s="355">
        <f>IF(VLOOKUP($B539,'Change Summary_Detailed'!$A$4:$X$216,R$3,FALSE)=0,"N/A",VLOOKUP($B539,'Change Summary_Detailed'!$A$4:$X$216,R$3,FALSE))</f>
        <v>42036</v>
      </c>
    </row>
    <row r="540" spans="1:18" x14ac:dyDescent="0.25">
      <c r="A540" t="s">
        <v>345</v>
      </c>
      <c r="B540" s="110" t="s">
        <v>415</v>
      </c>
      <c r="C540" s="64" t="s">
        <v>591</v>
      </c>
      <c r="D540" s="110">
        <v>88</v>
      </c>
      <c r="E540" s="112" t="s">
        <v>160</v>
      </c>
      <c r="F540" s="110" t="s">
        <v>64</v>
      </c>
      <c r="G540" s="111" t="s">
        <v>39</v>
      </c>
      <c r="H540" s="112" t="s">
        <v>17</v>
      </c>
      <c r="I540" s="55" t="s">
        <v>17</v>
      </c>
      <c r="J540" s="64" t="s">
        <v>17</v>
      </c>
      <c r="K540" s="110" t="s">
        <v>18</v>
      </c>
      <c r="L540" s="111" t="s">
        <v>18</v>
      </c>
      <c r="M540" s="112" t="s">
        <v>18</v>
      </c>
      <c r="N540" s="62" t="s">
        <v>41</v>
      </c>
      <c r="O540" s="62" t="s">
        <v>54</v>
      </c>
      <c r="P540" t="str">
        <f>VLOOKUP($B540,'Change Summary_Detailed'!$A$4:$X$216,P$3,FALSE)</f>
        <v>Lowest performing</v>
      </c>
      <c r="Q540" t="str">
        <f>VLOOKUP($B540,'Change Summary_Detailed'!$A$4:$X$216,Q$3,FALSE)</f>
        <v>Revised</v>
      </c>
      <c r="R540" s="355">
        <f>IF(VLOOKUP($B540,'Change Summary_Detailed'!$A$4:$X$216,R$3,FALSE)=0,"N/A",VLOOKUP($B540,'Change Summary_Detailed'!$A$4:$X$216,R$3,FALSE))</f>
        <v>42036</v>
      </c>
    </row>
    <row r="541" spans="1:18" x14ac:dyDescent="0.25">
      <c r="A541" t="s">
        <v>370</v>
      </c>
      <c r="B541" s="110" t="s">
        <v>415</v>
      </c>
      <c r="C541" s="64" t="s">
        <v>591</v>
      </c>
      <c r="D541" s="110">
        <v>88</v>
      </c>
      <c r="E541" s="112" t="s">
        <v>160</v>
      </c>
      <c r="F541" s="110" t="s">
        <v>64</v>
      </c>
      <c r="G541" s="111" t="s">
        <v>39</v>
      </c>
      <c r="H541" s="112" t="s">
        <v>17</v>
      </c>
      <c r="I541" s="55" t="s">
        <v>17</v>
      </c>
      <c r="J541" s="64" t="s">
        <v>17</v>
      </c>
      <c r="K541" s="110" t="s">
        <v>18</v>
      </c>
      <c r="L541" s="111" t="s">
        <v>18</v>
      </c>
      <c r="M541" s="112" t="s">
        <v>18</v>
      </c>
      <c r="N541" s="62" t="s">
        <v>41</v>
      </c>
      <c r="O541" s="62" t="s">
        <v>54</v>
      </c>
      <c r="P541" t="str">
        <f>VLOOKUP($B541,'Change Summary_Detailed'!$A$4:$X$216,P$3,FALSE)</f>
        <v>Lowest performing</v>
      </c>
      <c r="Q541" t="str">
        <f>VLOOKUP($B541,'Change Summary_Detailed'!$A$4:$X$216,Q$3,FALSE)</f>
        <v>Revised</v>
      </c>
      <c r="R541" s="355">
        <f>IF(VLOOKUP($B541,'Change Summary_Detailed'!$A$4:$X$216,R$3,FALSE)=0,"N/A",VLOOKUP($B541,'Change Summary_Detailed'!$A$4:$X$216,R$3,FALSE))</f>
        <v>42036</v>
      </c>
    </row>
    <row r="542" spans="1:18" x14ac:dyDescent="0.25">
      <c r="A542" t="s">
        <v>357</v>
      </c>
      <c r="B542" s="110" t="s">
        <v>415</v>
      </c>
      <c r="C542" s="64" t="s">
        <v>591</v>
      </c>
      <c r="D542" s="110">
        <v>88</v>
      </c>
      <c r="E542" s="112" t="s">
        <v>160</v>
      </c>
      <c r="F542" s="110" t="s">
        <v>64</v>
      </c>
      <c r="G542" s="111" t="s">
        <v>39</v>
      </c>
      <c r="H542" s="112" t="s">
        <v>17</v>
      </c>
      <c r="I542" s="55" t="s">
        <v>17</v>
      </c>
      <c r="J542" s="64" t="s">
        <v>17</v>
      </c>
      <c r="K542" s="110" t="s">
        <v>18</v>
      </c>
      <c r="L542" s="111" t="s">
        <v>18</v>
      </c>
      <c r="M542" s="112" t="s">
        <v>18</v>
      </c>
      <c r="N542" s="62" t="s">
        <v>41</v>
      </c>
      <c r="O542" s="62" t="s">
        <v>54</v>
      </c>
      <c r="P542" t="str">
        <f>VLOOKUP($B542,'Change Summary_Detailed'!$A$4:$X$216,P$3,FALSE)</f>
        <v>Lowest performing</v>
      </c>
      <c r="Q542" t="str">
        <f>VLOOKUP($B542,'Change Summary_Detailed'!$A$4:$X$216,Q$3,FALSE)</f>
        <v>Revised</v>
      </c>
      <c r="R542" s="355">
        <f>IF(VLOOKUP($B542,'Change Summary_Detailed'!$A$4:$X$216,R$3,FALSE)=0,"N/A",VLOOKUP($B542,'Change Summary_Detailed'!$A$4:$X$216,R$3,FALSE))</f>
        <v>42036</v>
      </c>
    </row>
    <row r="543" spans="1:18" x14ac:dyDescent="0.25">
      <c r="A543" t="s">
        <v>365</v>
      </c>
      <c r="B543" s="110" t="s">
        <v>415</v>
      </c>
      <c r="C543" s="64" t="s">
        <v>591</v>
      </c>
      <c r="D543" s="110">
        <v>88</v>
      </c>
      <c r="E543" s="112" t="s">
        <v>160</v>
      </c>
      <c r="F543" s="110" t="s">
        <v>64</v>
      </c>
      <c r="G543" s="111" t="s">
        <v>39</v>
      </c>
      <c r="H543" s="112" t="s">
        <v>17</v>
      </c>
      <c r="I543" s="55" t="s">
        <v>17</v>
      </c>
      <c r="J543" s="64" t="s">
        <v>17</v>
      </c>
      <c r="K543" s="110" t="s">
        <v>18</v>
      </c>
      <c r="L543" s="111" t="s">
        <v>18</v>
      </c>
      <c r="M543" s="112" t="s">
        <v>18</v>
      </c>
      <c r="N543" s="62" t="s">
        <v>41</v>
      </c>
      <c r="O543" s="62" t="s">
        <v>54</v>
      </c>
      <c r="P543" t="str">
        <f>VLOOKUP($B543,'Change Summary_Detailed'!$A$4:$X$216,P$3,FALSE)</f>
        <v>Lowest performing</v>
      </c>
      <c r="Q543" t="str">
        <f>VLOOKUP($B543,'Change Summary_Detailed'!$A$4:$X$216,Q$3,FALSE)</f>
        <v>Revised</v>
      </c>
      <c r="R543" s="355">
        <f>IF(VLOOKUP($B543,'Change Summary_Detailed'!$A$4:$X$216,R$3,FALSE)=0,"N/A",VLOOKUP($B543,'Change Summary_Detailed'!$A$4:$X$216,R$3,FALSE))</f>
        <v>42036</v>
      </c>
    </row>
    <row r="544" spans="1:18" x14ac:dyDescent="0.25">
      <c r="A544" t="s">
        <v>370</v>
      </c>
      <c r="B544" s="110" t="s">
        <v>416</v>
      </c>
      <c r="C544" s="64" t="s">
        <v>150</v>
      </c>
      <c r="D544" s="110">
        <v>89</v>
      </c>
      <c r="E544" s="112" t="s">
        <v>135</v>
      </c>
      <c r="F544" s="110" t="s">
        <v>64</v>
      </c>
      <c r="G544" s="111" t="s">
        <v>64</v>
      </c>
      <c r="H544" s="112" t="s">
        <v>17</v>
      </c>
      <c r="I544" s="55" t="s">
        <v>17</v>
      </c>
      <c r="J544" s="64" t="s">
        <v>17</v>
      </c>
      <c r="K544" s="110" t="s">
        <v>19</v>
      </c>
      <c r="L544" s="111" t="s">
        <v>19</v>
      </c>
      <c r="M544" s="112" t="s">
        <v>18</v>
      </c>
      <c r="N544" s="62" t="s">
        <v>20</v>
      </c>
      <c r="O544" s="62" t="s">
        <v>97</v>
      </c>
      <c r="P544">
        <f>VLOOKUP($B544,'Change Summary_Detailed'!$A$4:$X$216,P$3,FALSE)</f>
        <v>0</v>
      </c>
      <c r="Q544" t="str">
        <f>VLOOKUP($B544,'Change Summary_Detailed'!$A$4:$X$216,Q$3,FALSE)</f>
        <v>Unchanged</v>
      </c>
      <c r="R544" s="355">
        <f>IF(VLOOKUP($B544,'Change Summary_Detailed'!$A$4:$X$216,R$3,FALSE)=0,"N/A",VLOOKUP($B544,'Change Summary_Detailed'!$A$4:$X$216,R$3,FALSE))</f>
        <v>42248</v>
      </c>
    </row>
    <row r="545" spans="1:18" x14ac:dyDescent="0.25">
      <c r="A545" t="s">
        <v>370</v>
      </c>
      <c r="B545" s="110" t="s">
        <v>409</v>
      </c>
      <c r="C545" s="64" t="s">
        <v>587</v>
      </c>
      <c r="D545" s="110">
        <v>47</v>
      </c>
      <c r="E545" s="112" t="s">
        <v>160</v>
      </c>
      <c r="F545" s="110" t="s">
        <v>64</v>
      </c>
      <c r="G545" s="111" t="s">
        <v>64</v>
      </c>
      <c r="H545" s="112" t="s">
        <v>17</v>
      </c>
      <c r="I545" s="55" t="s">
        <v>17</v>
      </c>
      <c r="J545" s="64" t="s">
        <v>17</v>
      </c>
      <c r="K545" s="110" t="s">
        <v>18</v>
      </c>
      <c r="L545" s="111" t="s">
        <v>18</v>
      </c>
      <c r="M545" s="112" t="s">
        <v>18</v>
      </c>
      <c r="N545" s="62" t="s">
        <v>41</v>
      </c>
      <c r="O545" s="62" t="s">
        <v>54</v>
      </c>
      <c r="P545" t="str">
        <f>VLOOKUP($B545,'Change Summary_Detailed'!$A$4:$X$216,P$3,FALSE)</f>
        <v>Lowest performing</v>
      </c>
      <c r="Q545" t="str">
        <f>VLOOKUP($B545,'Change Summary_Detailed'!$A$4:$X$216,Q$3,FALSE)</f>
        <v>Deleted</v>
      </c>
      <c r="R545" s="355">
        <f>IF(VLOOKUP($B545,'Change Summary_Detailed'!$A$4:$X$216,R$3,FALSE)=0,"N/A",VLOOKUP($B545,'Change Summary_Detailed'!$A$4:$X$216,R$3,FALSE))</f>
        <v>41883</v>
      </c>
    </row>
    <row r="546" spans="1:18" x14ac:dyDescent="0.25">
      <c r="B546" s="110" t="s">
        <v>640</v>
      </c>
      <c r="C546" s="363" t="s">
        <v>1256</v>
      </c>
      <c r="D546" s="110" t="s">
        <v>32</v>
      </c>
      <c r="E546" s="112" t="s">
        <v>32</v>
      </c>
      <c r="F546" s="110" t="s">
        <v>64</v>
      </c>
      <c r="G546" s="365" t="s">
        <v>64</v>
      </c>
      <c r="H546" s="112"/>
      <c r="I546" s="364"/>
      <c r="J546" s="363"/>
      <c r="K546" s="110" t="s">
        <v>32</v>
      </c>
      <c r="L546" s="365" t="s">
        <v>32</v>
      </c>
      <c r="M546" s="112" t="s">
        <v>32</v>
      </c>
      <c r="N546" s="62" t="s">
        <v>53</v>
      </c>
      <c r="O546" s="62" t="s">
        <v>54</v>
      </c>
      <c r="P546" t="str">
        <f>VLOOKUP($B546,'Change Summary_Detailed'!$A$4:$X$216,P$3,FALSE)</f>
        <v>Lowest performing</v>
      </c>
      <c r="Q546" t="str">
        <f>VLOOKUP($B546,'Change Summary_Detailed'!$A$4:$X$216,Q$3,FALSE)</f>
        <v>Deleted</v>
      </c>
      <c r="R546" s="355">
        <f>IF(VLOOKUP($B546,'Change Summary_Detailed'!$A$4:$X$216,R$3,FALSE)=0,"N/A",VLOOKUP($B546,'Change Summary_Detailed'!$A$4:$X$216,R$3,FALSE))</f>
        <v>42248</v>
      </c>
    </row>
    <row r="547" spans="1:18" x14ac:dyDescent="0.25">
      <c r="B547" s="110" t="s">
        <v>641</v>
      </c>
      <c r="C547" s="363" t="s">
        <v>847</v>
      </c>
      <c r="D547" s="110" t="s">
        <v>8</v>
      </c>
      <c r="E547" s="112" t="s">
        <v>8</v>
      </c>
      <c r="F547" s="110" t="s">
        <v>39</v>
      </c>
      <c r="G547" s="365"/>
      <c r="H547" s="112"/>
      <c r="I547" s="364" t="s">
        <v>52</v>
      </c>
      <c r="J547" s="363" t="s">
        <v>52</v>
      </c>
      <c r="K547" s="110" t="s">
        <v>8</v>
      </c>
      <c r="L547" s="365" t="s">
        <v>8</v>
      </c>
      <c r="M547" s="112" t="s">
        <v>8</v>
      </c>
      <c r="N547" s="62" t="s">
        <v>20</v>
      </c>
      <c r="O547" s="62" t="s">
        <v>54</v>
      </c>
      <c r="P547" t="str">
        <f>VLOOKUP($B547,'Change Summary_Detailed'!$A$4:$X$216,P$3,FALSE)</f>
        <v>Lowest performing</v>
      </c>
      <c r="Q547" t="str">
        <f>VLOOKUP($B547,'Change Summary_Detailed'!$A$4:$X$216,Q$3,FALSE)</f>
        <v>Deleted</v>
      </c>
      <c r="R547" s="355">
        <f>IF(VLOOKUP($B547,'Change Summary_Detailed'!$A$4:$X$216,R$3,FALSE)=0,"N/A",VLOOKUP($B547,'Change Summary_Detailed'!$A$4:$X$216,R$3,FALSE))</f>
        <v>42248</v>
      </c>
    </row>
    <row r="548" spans="1:18" x14ac:dyDescent="0.25">
      <c r="B548" s="110" t="s">
        <v>642</v>
      </c>
      <c r="C548" s="363" t="s">
        <v>848</v>
      </c>
      <c r="D548" s="110" t="s">
        <v>32</v>
      </c>
      <c r="E548" s="112" t="s">
        <v>32</v>
      </c>
      <c r="F548" s="110"/>
      <c r="G548" s="365" t="s">
        <v>33</v>
      </c>
      <c r="H548" s="112"/>
      <c r="I548" s="364"/>
      <c r="J548" s="363"/>
      <c r="K548" s="110" t="s">
        <v>32</v>
      </c>
      <c r="L548" s="365" t="s">
        <v>32</v>
      </c>
      <c r="M548" s="112" t="s">
        <v>32</v>
      </c>
      <c r="N548" s="62" t="s">
        <v>20</v>
      </c>
      <c r="O548" s="62" t="s">
        <v>54</v>
      </c>
      <c r="P548" t="str">
        <f>VLOOKUP($B548,'Change Summary_Detailed'!$A$4:$X$216,P$3,FALSE)</f>
        <v>Restructure</v>
      </c>
      <c r="Q548" t="str">
        <f>VLOOKUP($B548,'Change Summary_Detailed'!$A$4:$X$216,Q$3,FALSE)</f>
        <v>Revised</v>
      </c>
      <c r="R548" s="355">
        <f>IF(VLOOKUP($B548,'Change Summary_Detailed'!$A$4:$X$216,R$3,FALSE)=0,"N/A",VLOOKUP($B548,'Change Summary_Detailed'!$A$4:$X$216,R$3,FALSE))</f>
        <v>42036</v>
      </c>
    </row>
    <row r="549" spans="1:18" x14ac:dyDescent="0.25">
      <c r="B549" s="110" t="s">
        <v>643</v>
      </c>
      <c r="C549" s="363" t="s">
        <v>202</v>
      </c>
      <c r="D549" s="110">
        <v>30</v>
      </c>
      <c r="E549" s="112" t="s">
        <v>135</v>
      </c>
      <c r="F549" s="110"/>
      <c r="G549" s="365" t="s">
        <v>33</v>
      </c>
      <c r="H549" s="112"/>
      <c r="I549" s="364"/>
      <c r="J549" s="363"/>
      <c r="K549" s="110" t="s">
        <v>18</v>
      </c>
      <c r="L549" s="365" t="s">
        <v>19</v>
      </c>
      <c r="M549" s="112" t="s">
        <v>18</v>
      </c>
      <c r="N549" s="62" t="s">
        <v>20</v>
      </c>
      <c r="O549" s="62">
        <v>3</v>
      </c>
      <c r="P549" t="str">
        <f>VLOOKUP($B549,'Change Summary_Detailed'!$A$4:$X$216,P$3,FALSE)</f>
        <v>Lowest performing</v>
      </c>
      <c r="Q549" t="str">
        <f>VLOOKUP($B549,'Change Summary_Detailed'!$A$4:$X$216,Q$3,FALSE)</f>
        <v>Revised</v>
      </c>
      <c r="R549" s="355">
        <f>IF(VLOOKUP($B549,'Change Summary_Detailed'!$A$4:$X$216,R$3,FALSE)=0,"N/A",VLOOKUP($B549,'Change Summary_Detailed'!$A$4:$X$216,R$3,FALSE))</f>
        <v>42248</v>
      </c>
    </row>
    <row r="550" spans="1:18" x14ac:dyDescent="0.25">
      <c r="B550" s="110" t="s">
        <v>644</v>
      </c>
      <c r="C550" s="363" t="s">
        <v>848</v>
      </c>
      <c r="D550" s="110" t="s">
        <v>32</v>
      </c>
      <c r="E550" s="112" t="s">
        <v>32</v>
      </c>
      <c r="F550" s="110"/>
      <c r="G550" s="365" t="s">
        <v>33</v>
      </c>
      <c r="H550" s="112"/>
      <c r="I550" s="364"/>
      <c r="J550" s="363"/>
      <c r="K550" s="110" t="s">
        <v>32</v>
      </c>
      <c r="L550" s="365" t="s">
        <v>32</v>
      </c>
      <c r="M550" s="112" t="s">
        <v>32</v>
      </c>
      <c r="N550" s="62" t="s">
        <v>20</v>
      </c>
      <c r="O550" s="62" t="s">
        <v>54</v>
      </c>
      <c r="P550" t="str">
        <f>VLOOKUP($B550,'Change Summary_Detailed'!$A$4:$X$216,P$3,FALSE)</f>
        <v>Restructure</v>
      </c>
      <c r="Q550" t="str">
        <f>VLOOKUP($B550,'Change Summary_Detailed'!$A$4:$X$216,Q$3,FALSE)</f>
        <v>Deleted</v>
      </c>
      <c r="R550" s="355">
        <f>IF(VLOOKUP($B550,'Change Summary_Detailed'!$A$4:$X$216,R$3,FALSE)=0,"N/A",VLOOKUP($B550,'Change Summary_Detailed'!$A$4:$X$216,R$3,FALSE))</f>
        <v>42036</v>
      </c>
    </row>
    <row r="551" spans="1:18" x14ac:dyDescent="0.25">
      <c r="A551" t="s">
        <v>343</v>
      </c>
      <c r="B551" s="110" t="s">
        <v>411</v>
      </c>
      <c r="C551" s="64" t="s">
        <v>589</v>
      </c>
      <c r="D551" s="110">
        <v>74</v>
      </c>
      <c r="E551" s="112" t="s">
        <v>135</v>
      </c>
      <c r="F551" s="110" t="s">
        <v>64</v>
      </c>
      <c r="G551" s="111" t="s">
        <v>39</v>
      </c>
      <c r="H551" s="112" t="s">
        <v>17</v>
      </c>
      <c r="I551" s="55" t="s">
        <v>17</v>
      </c>
      <c r="J551" s="64" t="s">
        <v>17</v>
      </c>
      <c r="K551" s="110" t="s">
        <v>19</v>
      </c>
      <c r="L551" s="111" t="s">
        <v>19</v>
      </c>
      <c r="M551" s="112" t="s">
        <v>18</v>
      </c>
      <c r="N551" s="62" t="s">
        <v>20</v>
      </c>
      <c r="O551" s="62" t="s">
        <v>97</v>
      </c>
      <c r="P551">
        <f>VLOOKUP($B551,'Change Summary_Detailed'!$A$4:$X$216,P$3,FALSE)</f>
        <v>0</v>
      </c>
      <c r="Q551" t="str">
        <f>VLOOKUP($B551,'Change Summary_Detailed'!$A$4:$X$216,Q$3,FALSE)</f>
        <v>Unchanged</v>
      </c>
      <c r="R551" s="355">
        <f>IF(VLOOKUP($B551,'Change Summary_Detailed'!$A$4:$X$216,R$3,FALSE)=0,"N/A",VLOOKUP($B551,'Change Summary_Detailed'!$A$4:$X$216,R$3,FALSE))</f>
        <v>42248</v>
      </c>
    </row>
    <row r="552" spans="1:18" x14ac:dyDescent="0.25">
      <c r="A552" t="s">
        <v>579</v>
      </c>
      <c r="B552" s="110" t="s">
        <v>411</v>
      </c>
      <c r="C552" s="64" t="s">
        <v>589</v>
      </c>
      <c r="D552" s="110">
        <v>74</v>
      </c>
      <c r="E552" s="112" t="s">
        <v>135</v>
      </c>
      <c r="F552" s="110" t="s">
        <v>64</v>
      </c>
      <c r="G552" s="111" t="s">
        <v>39</v>
      </c>
      <c r="H552" s="112" t="s">
        <v>17</v>
      </c>
      <c r="I552" s="55" t="s">
        <v>17</v>
      </c>
      <c r="J552" s="64" t="s">
        <v>17</v>
      </c>
      <c r="K552" s="110" t="s">
        <v>19</v>
      </c>
      <c r="L552" s="111" t="s">
        <v>19</v>
      </c>
      <c r="M552" s="112" t="s">
        <v>18</v>
      </c>
      <c r="N552" s="62" t="s">
        <v>20</v>
      </c>
      <c r="O552" s="62" t="s">
        <v>97</v>
      </c>
      <c r="P552">
        <f>VLOOKUP($B552,'Change Summary_Detailed'!$A$4:$X$216,P$3,FALSE)</f>
        <v>0</v>
      </c>
      <c r="Q552" t="str">
        <f>VLOOKUP($B552,'Change Summary_Detailed'!$A$4:$X$216,Q$3,FALSE)</f>
        <v>Unchanged</v>
      </c>
      <c r="R552" s="355">
        <f>IF(VLOOKUP($B552,'Change Summary_Detailed'!$A$4:$X$216,R$3,FALSE)=0,"N/A",VLOOKUP($B552,'Change Summary_Detailed'!$A$4:$X$216,R$3,FALSE))</f>
        <v>42248</v>
      </c>
    </row>
    <row r="553" spans="1:18" x14ac:dyDescent="0.25">
      <c r="A553" t="s">
        <v>578</v>
      </c>
      <c r="B553" s="110" t="s">
        <v>411</v>
      </c>
      <c r="C553" s="64" t="s">
        <v>589</v>
      </c>
      <c r="D553" s="110">
        <v>74</v>
      </c>
      <c r="E553" s="112" t="s">
        <v>135</v>
      </c>
      <c r="F553" s="110" t="s">
        <v>64</v>
      </c>
      <c r="G553" s="111" t="s">
        <v>39</v>
      </c>
      <c r="H553" s="112" t="s">
        <v>17</v>
      </c>
      <c r="I553" s="55" t="s">
        <v>17</v>
      </c>
      <c r="J553" s="64" t="s">
        <v>17</v>
      </c>
      <c r="K553" s="110" t="s">
        <v>19</v>
      </c>
      <c r="L553" s="111" t="s">
        <v>19</v>
      </c>
      <c r="M553" s="112" t="s">
        <v>18</v>
      </c>
      <c r="N553" s="62" t="s">
        <v>20</v>
      </c>
      <c r="O553" s="62" t="s">
        <v>97</v>
      </c>
      <c r="P553">
        <f>VLOOKUP($B553,'Change Summary_Detailed'!$A$4:$X$216,P$3,FALSE)</f>
        <v>0</v>
      </c>
      <c r="Q553" t="str">
        <f>VLOOKUP($B553,'Change Summary_Detailed'!$A$4:$X$216,Q$3,FALSE)</f>
        <v>Unchanged</v>
      </c>
      <c r="R553" s="355">
        <f>IF(VLOOKUP($B553,'Change Summary_Detailed'!$A$4:$X$216,R$3,FALSE)=0,"N/A",VLOOKUP($B553,'Change Summary_Detailed'!$A$4:$X$216,R$3,FALSE))</f>
        <v>42248</v>
      </c>
    </row>
    <row r="554" spans="1:18" x14ac:dyDescent="0.25">
      <c r="B554" s="110" t="s">
        <v>645</v>
      </c>
      <c r="C554" s="363" t="s">
        <v>849</v>
      </c>
      <c r="D554" s="110" t="s">
        <v>32</v>
      </c>
      <c r="E554" s="112" t="s">
        <v>32</v>
      </c>
      <c r="F554" s="110"/>
      <c r="G554" s="365" t="s">
        <v>39</v>
      </c>
      <c r="H554" s="112"/>
      <c r="I554" s="364"/>
      <c r="J554" s="363"/>
      <c r="K554" s="110" t="s">
        <v>32</v>
      </c>
      <c r="L554" s="365" t="s">
        <v>32</v>
      </c>
      <c r="M554" s="112" t="s">
        <v>32</v>
      </c>
      <c r="N554" s="62" t="s">
        <v>53</v>
      </c>
      <c r="O554" s="62" t="s">
        <v>54</v>
      </c>
      <c r="P554" t="str">
        <f>VLOOKUP($B554,'Change Summary_Detailed'!$A$4:$X$216,P$3,FALSE)</f>
        <v>Lowest performing</v>
      </c>
      <c r="Q554" t="str">
        <f>VLOOKUP($B554,'Change Summary_Detailed'!$A$4:$X$216,Q$3,FALSE)</f>
        <v>Deleted</v>
      </c>
      <c r="R554" s="355">
        <f>IF(VLOOKUP($B554,'Change Summary_Detailed'!$A$4:$X$216,R$3,FALSE)=0,"N/A",VLOOKUP($B554,'Change Summary_Detailed'!$A$4:$X$216,R$3,FALSE))</f>
        <v>41883</v>
      </c>
    </row>
    <row r="555" spans="1:18" x14ac:dyDescent="0.25">
      <c r="B555" s="110" t="s">
        <v>646</v>
      </c>
      <c r="C555" s="363" t="s">
        <v>850</v>
      </c>
      <c r="D555" s="110" t="s">
        <v>32</v>
      </c>
      <c r="E555" s="112" t="s">
        <v>32</v>
      </c>
      <c r="F555" s="110" t="s">
        <v>64</v>
      </c>
      <c r="G555" s="365" t="s">
        <v>64</v>
      </c>
      <c r="H555" s="112"/>
      <c r="I555" s="364"/>
      <c r="J555" s="363"/>
      <c r="K555" s="110" t="s">
        <v>32</v>
      </c>
      <c r="L555" s="365" t="s">
        <v>32</v>
      </c>
      <c r="M555" s="112" t="s">
        <v>32</v>
      </c>
      <c r="N555" s="62" t="s">
        <v>53</v>
      </c>
      <c r="O555" s="62" t="s">
        <v>54</v>
      </c>
      <c r="P555" t="str">
        <f>VLOOKUP($B555,'Change Summary_Detailed'!$A$4:$X$216,P$3,FALSE)</f>
        <v>Lowest performing</v>
      </c>
      <c r="Q555" t="str">
        <f>VLOOKUP($B555,'Change Summary_Detailed'!$A$4:$X$216,Q$3,FALSE)</f>
        <v>Deleted</v>
      </c>
      <c r="R555" s="355">
        <f>IF(VLOOKUP($B555,'Change Summary_Detailed'!$A$4:$X$216,R$3,FALSE)=0,"N/A",VLOOKUP($B555,'Change Summary_Detailed'!$A$4:$X$216,R$3,FALSE))</f>
        <v>41883</v>
      </c>
    </row>
    <row r="556" spans="1:18" x14ac:dyDescent="0.25">
      <c r="A556" t="s">
        <v>369</v>
      </c>
      <c r="B556" s="110" t="s">
        <v>414</v>
      </c>
      <c r="C556" s="64" t="s">
        <v>590</v>
      </c>
      <c r="D556" s="110">
        <v>81</v>
      </c>
      <c r="E556" s="112" t="s">
        <v>81</v>
      </c>
      <c r="F556" s="110" t="s">
        <v>64</v>
      </c>
      <c r="G556" s="111" t="s">
        <v>17</v>
      </c>
      <c r="H556" s="112" t="s">
        <v>17</v>
      </c>
      <c r="I556" s="55"/>
      <c r="J556" s="64"/>
      <c r="K556" s="110" t="s">
        <v>19</v>
      </c>
      <c r="L556" s="111" t="s">
        <v>19</v>
      </c>
      <c r="M556" s="112" t="s">
        <v>19</v>
      </c>
      <c r="N556" s="62" t="s">
        <v>20</v>
      </c>
      <c r="O556" s="62" t="s">
        <v>97</v>
      </c>
      <c r="P556" t="str">
        <f>VLOOKUP($B556,'Change Summary_Detailed'!$A$4:$X$216,P$3,FALSE)</f>
        <v>Restructure</v>
      </c>
      <c r="Q556" t="str">
        <f>VLOOKUP($B556,'Change Summary_Detailed'!$A$4:$X$216,Q$3,FALSE)</f>
        <v>Deleted</v>
      </c>
      <c r="R556" s="355">
        <f>IF(VLOOKUP($B556,'Change Summary_Detailed'!$A$4:$X$216,R$3,FALSE)=0,"N/A",VLOOKUP($B556,'Change Summary_Detailed'!$A$4:$X$216,R$3,FALSE))</f>
        <v>42036</v>
      </c>
    </row>
    <row r="557" spans="1:18" x14ac:dyDescent="0.25">
      <c r="A557" t="s">
        <v>359</v>
      </c>
      <c r="B557" s="110" t="s">
        <v>414</v>
      </c>
      <c r="C557" s="64" t="s">
        <v>590</v>
      </c>
      <c r="D557" s="110">
        <v>81</v>
      </c>
      <c r="E557" s="112" t="s">
        <v>81</v>
      </c>
      <c r="F557" s="110" t="s">
        <v>64</v>
      </c>
      <c r="G557" s="111" t="s">
        <v>17</v>
      </c>
      <c r="H557" s="112" t="s">
        <v>17</v>
      </c>
      <c r="I557" s="55"/>
      <c r="J557" s="64"/>
      <c r="K557" s="110" t="s">
        <v>19</v>
      </c>
      <c r="L557" s="111" t="s">
        <v>19</v>
      </c>
      <c r="M557" s="112" t="s">
        <v>19</v>
      </c>
      <c r="N557" s="62" t="s">
        <v>20</v>
      </c>
      <c r="O557" s="62" t="s">
        <v>97</v>
      </c>
      <c r="P557" t="str">
        <f>VLOOKUP($B557,'Change Summary_Detailed'!$A$4:$X$216,P$3,FALSE)</f>
        <v>Restructure</v>
      </c>
      <c r="Q557" t="str">
        <f>VLOOKUP($B557,'Change Summary_Detailed'!$A$4:$X$216,Q$3,FALSE)</f>
        <v>Deleted</v>
      </c>
      <c r="R557" s="355">
        <f>IF(VLOOKUP($B557,'Change Summary_Detailed'!$A$4:$X$216,R$3,FALSE)=0,"N/A",VLOOKUP($B557,'Change Summary_Detailed'!$A$4:$X$216,R$3,FALSE))</f>
        <v>42036</v>
      </c>
    </row>
    <row r="558" spans="1:18" x14ac:dyDescent="0.25">
      <c r="A558" t="s">
        <v>369</v>
      </c>
      <c r="B558" s="110" t="s">
        <v>418</v>
      </c>
      <c r="C558" s="64" t="s">
        <v>593</v>
      </c>
      <c r="D558" s="110">
        <v>108</v>
      </c>
      <c r="E558" s="112" t="s">
        <v>160</v>
      </c>
      <c r="F558" s="110" t="s">
        <v>64</v>
      </c>
      <c r="G558" s="111" t="s">
        <v>39</v>
      </c>
      <c r="H558" s="112" t="s">
        <v>17</v>
      </c>
      <c r="I558" s="55" t="s">
        <v>17</v>
      </c>
      <c r="J558" s="64" t="s">
        <v>17</v>
      </c>
      <c r="K558" s="110" t="s">
        <v>133</v>
      </c>
      <c r="L558" s="111" t="s">
        <v>18</v>
      </c>
      <c r="M558" s="112" t="s">
        <v>18</v>
      </c>
      <c r="N558" s="62" t="s">
        <v>53</v>
      </c>
      <c r="O558" s="62" t="s">
        <v>54</v>
      </c>
      <c r="P558" t="str">
        <f>VLOOKUP($B558,'Change Summary_Detailed'!$A$4:$X$216,P$3,FALSE)</f>
        <v>Lowest performing</v>
      </c>
      <c r="Q558" t="str">
        <f>VLOOKUP($B558,'Change Summary_Detailed'!$A$4:$X$216,Q$3,FALSE)</f>
        <v>Revised</v>
      </c>
      <c r="R558" s="355">
        <f>IF(VLOOKUP($B558,'Change Summary_Detailed'!$A$4:$X$216,R$3,FALSE)=0,"N/A",VLOOKUP($B558,'Change Summary_Detailed'!$A$4:$X$216,R$3,FALSE))</f>
        <v>41883</v>
      </c>
    </row>
    <row r="559" spans="1:18" x14ac:dyDescent="0.25">
      <c r="A559" t="s">
        <v>346</v>
      </c>
      <c r="B559" s="110" t="s">
        <v>418</v>
      </c>
      <c r="C559" s="64" t="s">
        <v>593</v>
      </c>
      <c r="D559" s="110">
        <v>108</v>
      </c>
      <c r="E559" s="112" t="s">
        <v>160</v>
      </c>
      <c r="F559" s="110" t="s">
        <v>64</v>
      </c>
      <c r="G559" s="111" t="s">
        <v>39</v>
      </c>
      <c r="H559" s="112" t="s">
        <v>17</v>
      </c>
      <c r="I559" s="55" t="s">
        <v>17</v>
      </c>
      <c r="J559" s="64" t="s">
        <v>17</v>
      </c>
      <c r="K559" s="110" t="s">
        <v>133</v>
      </c>
      <c r="L559" s="111" t="s">
        <v>18</v>
      </c>
      <c r="M559" s="112" t="s">
        <v>18</v>
      </c>
      <c r="N559" s="62" t="s">
        <v>53</v>
      </c>
      <c r="O559" s="62" t="s">
        <v>54</v>
      </c>
      <c r="P559" t="str">
        <f>VLOOKUP($B559,'Change Summary_Detailed'!$A$4:$X$216,P$3,FALSE)</f>
        <v>Lowest performing</v>
      </c>
      <c r="Q559" t="str">
        <f>VLOOKUP($B559,'Change Summary_Detailed'!$A$4:$X$216,Q$3,FALSE)</f>
        <v>Revised</v>
      </c>
      <c r="R559" s="355">
        <f>IF(VLOOKUP($B559,'Change Summary_Detailed'!$A$4:$X$216,R$3,FALSE)=0,"N/A",VLOOKUP($B559,'Change Summary_Detailed'!$A$4:$X$216,R$3,FALSE))</f>
        <v>41883</v>
      </c>
    </row>
    <row r="560" spans="1:18" x14ac:dyDescent="0.25">
      <c r="A560" t="s">
        <v>378</v>
      </c>
      <c r="B560" s="110" t="s">
        <v>418</v>
      </c>
      <c r="C560" s="64" t="s">
        <v>593</v>
      </c>
      <c r="D560" s="110">
        <v>108</v>
      </c>
      <c r="E560" s="112" t="s">
        <v>160</v>
      </c>
      <c r="F560" s="110" t="s">
        <v>64</v>
      </c>
      <c r="G560" s="111" t="s">
        <v>39</v>
      </c>
      <c r="H560" s="112" t="s">
        <v>17</v>
      </c>
      <c r="I560" s="55" t="s">
        <v>17</v>
      </c>
      <c r="J560" s="64" t="s">
        <v>17</v>
      </c>
      <c r="K560" s="110" t="s">
        <v>133</v>
      </c>
      <c r="L560" s="111" t="s">
        <v>18</v>
      </c>
      <c r="M560" s="112" t="s">
        <v>18</v>
      </c>
      <c r="N560" s="62" t="s">
        <v>53</v>
      </c>
      <c r="O560" s="62" t="s">
        <v>54</v>
      </c>
      <c r="P560" t="str">
        <f>VLOOKUP($B560,'Change Summary_Detailed'!$A$4:$X$216,P$3,FALSE)</f>
        <v>Lowest performing</v>
      </c>
      <c r="Q560" t="str">
        <f>VLOOKUP($B560,'Change Summary_Detailed'!$A$4:$X$216,Q$3,FALSE)</f>
        <v>Revised</v>
      </c>
      <c r="R560" s="355">
        <f>IF(VLOOKUP($B560,'Change Summary_Detailed'!$A$4:$X$216,R$3,FALSE)=0,"N/A",VLOOKUP($B560,'Change Summary_Detailed'!$A$4:$X$216,R$3,FALSE))</f>
        <v>41883</v>
      </c>
    </row>
    <row r="561" spans="1:18" x14ac:dyDescent="0.25">
      <c r="A561" t="s">
        <v>357</v>
      </c>
      <c r="B561" s="110" t="s">
        <v>418</v>
      </c>
      <c r="C561" s="363" t="s">
        <v>593</v>
      </c>
      <c r="D561" s="110">
        <v>108</v>
      </c>
      <c r="E561" s="112" t="s">
        <v>160</v>
      </c>
      <c r="F561" s="110" t="s">
        <v>64</v>
      </c>
      <c r="G561" s="365" t="s">
        <v>39</v>
      </c>
      <c r="H561" s="112" t="s">
        <v>17</v>
      </c>
      <c r="I561" s="364" t="s">
        <v>17</v>
      </c>
      <c r="J561" s="363" t="s">
        <v>17</v>
      </c>
      <c r="K561" s="110" t="s">
        <v>133</v>
      </c>
      <c r="L561" s="365" t="s">
        <v>18</v>
      </c>
      <c r="M561" s="112" t="s">
        <v>18</v>
      </c>
      <c r="N561" s="62" t="s">
        <v>53</v>
      </c>
      <c r="O561" s="62" t="s">
        <v>54</v>
      </c>
      <c r="P561" t="str">
        <f>VLOOKUP($B561,'Change Summary_Detailed'!$A$4:$X$216,P$3,FALSE)</f>
        <v>Lowest performing</v>
      </c>
      <c r="Q561" t="str">
        <f>VLOOKUP($B561,'Change Summary_Detailed'!$A$4:$X$216,Q$3,FALSE)</f>
        <v>Revised</v>
      </c>
      <c r="R561" s="355">
        <f>IF(VLOOKUP($B561,'Change Summary_Detailed'!$A$4:$X$216,R$3,FALSE)=0,"N/A",VLOOKUP($B561,'Change Summary_Detailed'!$A$4:$X$216,R$3,FALSE))</f>
        <v>41883</v>
      </c>
    </row>
    <row r="562" spans="1:18" x14ac:dyDescent="0.25">
      <c r="A562" t="s">
        <v>358</v>
      </c>
      <c r="B562" s="377" t="s">
        <v>408</v>
      </c>
      <c r="C562" s="95" t="s">
        <v>586</v>
      </c>
      <c r="D562" s="377">
        <v>46</v>
      </c>
      <c r="E562" s="378" t="s">
        <v>160</v>
      </c>
      <c r="F562" s="377" t="s">
        <v>64</v>
      </c>
      <c r="G562" s="379" t="s">
        <v>17</v>
      </c>
      <c r="H562" s="378" t="s">
        <v>17</v>
      </c>
      <c r="I562" s="92" t="s">
        <v>17</v>
      </c>
      <c r="J562" s="95" t="s">
        <v>17</v>
      </c>
      <c r="K562" s="377" t="s">
        <v>133</v>
      </c>
      <c r="L562" s="379" t="s">
        <v>18</v>
      </c>
      <c r="M562" s="378" t="s">
        <v>18</v>
      </c>
      <c r="N562" s="380" t="s">
        <v>53</v>
      </c>
      <c r="O562" s="380" t="s">
        <v>54</v>
      </c>
      <c r="P562" t="str">
        <f>VLOOKUP($B562,'Change Summary_Detailed'!$A$4:$X$216,P$3,FALSE)</f>
        <v>Lowest performing</v>
      </c>
      <c r="Q562" t="str">
        <f>VLOOKUP($B562,'Change Summary_Detailed'!$A$4:$X$216,Q$3,FALSE)</f>
        <v>Deleted</v>
      </c>
      <c r="R562" s="355">
        <f>IF(VLOOKUP($B562,'Change Summary_Detailed'!$A$4:$X$216,R$3,FALSE)=0,"N/A",VLOOKUP($B562,'Change Summary_Detailed'!$A$4:$X$216,R$3,FALSE))</f>
        <v>41883</v>
      </c>
    </row>
    <row r="563" spans="1:18" x14ac:dyDescent="0.25">
      <c r="A563" t="s">
        <v>359</v>
      </c>
      <c r="B563" s="110" t="s">
        <v>408</v>
      </c>
      <c r="C563" s="64" t="s">
        <v>586</v>
      </c>
      <c r="D563" s="110">
        <v>46</v>
      </c>
      <c r="E563" s="112" t="s">
        <v>160</v>
      </c>
      <c r="F563" s="110" t="s">
        <v>64</v>
      </c>
      <c r="G563" s="111" t="s">
        <v>17</v>
      </c>
      <c r="H563" s="112" t="s">
        <v>17</v>
      </c>
      <c r="I563" s="55" t="s">
        <v>17</v>
      </c>
      <c r="J563" s="64" t="s">
        <v>17</v>
      </c>
      <c r="K563" s="110" t="s">
        <v>133</v>
      </c>
      <c r="L563" s="111" t="s">
        <v>18</v>
      </c>
      <c r="M563" s="112" t="s">
        <v>18</v>
      </c>
      <c r="N563" s="62" t="s">
        <v>53</v>
      </c>
      <c r="O563" s="62" t="s">
        <v>54</v>
      </c>
      <c r="P563" t="str">
        <f>VLOOKUP($B563,'Change Summary_Detailed'!$A$4:$X$216,P$3,FALSE)</f>
        <v>Lowest performing</v>
      </c>
      <c r="Q563" t="str">
        <f>VLOOKUP($B563,'Change Summary_Detailed'!$A$4:$X$216,Q$3,FALSE)</f>
        <v>Deleted</v>
      </c>
      <c r="R563" s="355">
        <f>IF(VLOOKUP($B563,'Change Summary_Detailed'!$A$4:$X$216,R$3,FALSE)=0,"N/A",VLOOKUP($B563,'Change Summary_Detailed'!$A$4:$X$216,R$3,FALSE))</f>
        <v>41883</v>
      </c>
    </row>
    <row r="566" spans="1:18" x14ac:dyDescent="0.25">
      <c r="B566" s="115" t="s">
        <v>594</v>
      </c>
      <c r="C566" s="2"/>
      <c r="D566" s="22"/>
      <c r="E566" s="481" t="s">
        <v>5</v>
      </c>
      <c r="F566" s="481"/>
      <c r="G566" s="481"/>
      <c r="H566" s="481"/>
      <c r="I566" s="481"/>
      <c r="J566" s="481"/>
      <c r="K566" s="481"/>
      <c r="L566" s="481"/>
      <c r="M566" s="481"/>
      <c r="O566" s="176" t="s">
        <v>595</v>
      </c>
    </row>
    <row r="567" spans="1:18" x14ac:dyDescent="0.25">
      <c r="C567" s="23" t="s">
        <v>596</v>
      </c>
      <c r="D567" s="24"/>
      <c r="E567" s="25" t="s">
        <v>597</v>
      </c>
      <c r="F567" s="25"/>
      <c r="G567" s="25"/>
      <c r="H567" s="25"/>
      <c r="I567" s="26"/>
      <c r="J567" s="26"/>
      <c r="K567" s="26"/>
      <c r="L567" s="26"/>
      <c r="M567" s="26"/>
      <c r="N567" s="21">
        <v>1</v>
      </c>
      <c r="O567" s="177" t="s">
        <v>598</v>
      </c>
    </row>
    <row r="568" spans="1:18" x14ac:dyDescent="0.25">
      <c r="B568" s="21" t="s">
        <v>16</v>
      </c>
      <c r="C568" s="2" t="s">
        <v>599</v>
      </c>
      <c r="D568" s="482" t="s">
        <v>53</v>
      </c>
      <c r="E568" s="422" t="s">
        <v>600</v>
      </c>
      <c r="F568" s="422"/>
      <c r="G568" s="422"/>
      <c r="H568" s="422"/>
      <c r="I568" s="422"/>
      <c r="J568" s="422"/>
      <c r="K568" s="422"/>
      <c r="L568" s="422"/>
      <c r="M568" s="422"/>
      <c r="N568" s="21">
        <v>2</v>
      </c>
      <c r="O568" s="177" t="s">
        <v>601</v>
      </c>
    </row>
    <row r="569" spans="1:18" x14ac:dyDescent="0.25">
      <c r="B569" s="21" t="s">
        <v>27</v>
      </c>
      <c r="C569" s="2" t="s">
        <v>602</v>
      </c>
      <c r="D569" s="482"/>
      <c r="E569" s="483"/>
      <c r="F569" s="483"/>
      <c r="G569" s="483"/>
      <c r="H569" s="483"/>
      <c r="I569" s="483"/>
      <c r="J569" s="483"/>
      <c r="K569" s="483"/>
      <c r="L569" s="483"/>
      <c r="M569" s="483"/>
      <c r="N569" s="21">
        <v>3</v>
      </c>
      <c r="O569" s="177" t="s">
        <v>603</v>
      </c>
    </row>
    <row r="570" spans="1:18" x14ac:dyDescent="0.25">
      <c r="B570" s="21" t="s">
        <v>33</v>
      </c>
      <c r="C570" s="2" t="s">
        <v>604</v>
      </c>
      <c r="D570" s="484" t="s">
        <v>41</v>
      </c>
      <c r="E570" s="483" t="s">
        <v>605</v>
      </c>
      <c r="F570" s="483"/>
      <c r="G570" s="483"/>
      <c r="H570" s="483"/>
      <c r="I570" s="483"/>
      <c r="J570" s="483"/>
      <c r="K570" s="483"/>
      <c r="L570" s="483"/>
      <c r="M570" s="483"/>
      <c r="N570" s="21">
        <v>4</v>
      </c>
      <c r="O570" s="177" t="s">
        <v>606</v>
      </c>
    </row>
    <row r="571" spans="1:18" x14ac:dyDescent="0.25">
      <c r="B571" s="21" t="s">
        <v>39</v>
      </c>
      <c r="C571" s="2" t="s">
        <v>607</v>
      </c>
      <c r="D571" s="484"/>
      <c r="E571" s="483"/>
      <c r="F571" s="483"/>
      <c r="G571" s="483"/>
      <c r="H571" s="483"/>
      <c r="I571" s="483"/>
      <c r="J571" s="483"/>
      <c r="K571" s="483"/>
      <c r="L571" s="483"/>
      <c r="M571" s="483"/>
    </row>
    <row r="572" spans="1:18" x14ac:dyDescent="0.25">
      <c r="B572" s="21" t="s">
        <v>64</v>
      </c>
      <c r="C572" s="2" t="s">
        <v>608</v>
      </c>
      <c r="D572" s="484" t="s">
        <v>20</v>
      </c>
      <c r="E572" s="483" t="s">
        <v>609</v>
      </c>
      <c r="F572" s="483"/>
      <c r="G572" s="483"/>
      <c r="H572" s="483"/>
      <c r="I572" s="483"/>
      <c r="J572" s="483"/>
      <c r="K572" s="483"/>
      <c r="L572" s="483"/>
      <c r="M572" s="483"/>
    </row>
    <row r="573" spans="1:18" x14ac:dyDescent="0.25">
      <c r="B573" s="480" t="s">
        <v>610</v>
      </c>
      <c r="C573" s="480"/>
      <c r="D573" s="484"/>
      <c r="E573" s="483"/>
      <c r="F573" s="483"/>
      <c r="G573" s="483"/>
      <c r="H573" s="483"/>
      <c r="I573" s="483"/>
      <c r="J573" s="483"/>
      <c r="K573" s="483"/>
      <c r="L573" s="483"/>
      <c r="M573" s="483"/>
    </row>
  </sheetData>
  <autoFilter ref="A4:AF563"/>
  <mergeCells count="15">
    <mergeCell ref="B573:C573"/>
    <mergeCell ref="E566:M566"/>
    <mergeCell ref="D568:D569"/>
    <mergeCell ref="E568:M569"/>
    <mergeCell ref="D570:D571"/>
    <mergeCell ref="E570:M571"/>
    <mergeCell ref="D572:D573"/>
    <mergeCell ref="E572:M573"/>
    <mergeCell ref="N3:N4"/>
    <mergeCell ref="O3:O4"/>
    <mergeCell ref="D3:D4"/>
    <mergeCell ref="F3:H3"/>
    <mergeCell ref="I3:J3"/>
    <mergeCell ref="E3:E4"/>
    <mergeCell ref="K3:M3"/>
  </mergeCells>
  <conditionalFormatting sqref="K61:M62 K171:M173 K511:M518 K530:M563">
    <cfRule type="containsText" dxfId="128" priority="11" operator="containsText" text="Above">
      <formula>NOT(ISERROR(SEARCH("Above",K61)))</formula>
    </cfRule>
  </conditionalFormatting>
  <conditionalFormatting sqref="K52:M52">
    <cfRule type="containsText" dxfId="127" priority="9" operator="containsText" text="Above">
      <formula>NOT(ISERROR(SEARCH("Above",K52)))</formula>
    </cfRule>
  </conditionalFormatting>
  <conditionalFormatting sqref="K27:M27">
    <cfRule type="containsText" dxfId="126" priority="5" operator="containsText" text="Above">
      <formula>NOT(ISERROR(SEARCH("Above",K27)))</formula>
    </cfRule>
  </conditionalFormatting>
  <conditionalFormatting sqref="K21:M21">
    <cfRule type="containsText" dxfId="125" priority="3" operator="containsText" text="Above">
      <formula>NOT(ISERROR(SEARCH("Above",K21)))</formula>
    </cfRule>
  </conditionalFormatting>
  <conditionalFormatting sqref="K55:M57">
    <cfRule type="containsText" dxfId="124" priority="10" operator="containsText" text="Above">
      <formula>NOT(ISERROR(SEARCH("Above",K55)))</formula>
    </cfRule>
  </conditionalFormatting>
  <conditionalFormatting sqref="K44:M45">
    <cfRule type="containsText" dxfId="123" priority="8" operator="containsText" text="Above">
      <formula>NOT(ISERROR(SEARCH("Above",K44)))</formula>
    </cfRule>
  </conditionalFormatting>
  <conditionalFormatting sqref="K36:M38">
    <cfRule type="containsText" dxfId="122" priority="7" operator="containsText" text="Above">
      <formula>NOT(ISERROR(SEARCH("Above",K36)))</formula>
    </cfRule>
  </conditionalFormatting>
  <conditionalFormatting sqref="K33:M33">
    <cfRule type="containsText" dxfId="121" priority="6" operator="containsText" text="Above">
      <formula>NOT(ISERROR(SEARCH("Above",K33)))</formula>
    </cfRule>
  </conditionalFormatting>
  <conditionalFormatting sqref="K23:M25">
    <cfRule type="containsText" dxfId="120" priority="4" operator="containsText" text="Above">
      <formula>NOT(ISERROR(SEARCH("Above",K23)))</formula>
    </cfRule>
  </conditionalFormatting>
  <conditionalFormatting sqref="K13:M13">
    <cfRule type="containsText" dxfId="119" priority="2" operator="containsText" text="Above">
      <formula>NOT(ISERROR(SEARCH("Above",K13)))</formula>
    </cfRule>
  </conditionalFormatting>
  <conditionalFormatting sqref="F5:H563">
    <cfRule type="cellIs" dxfId="118" priority="94" operator="equal">
      <formula>"E"</formula>
    </cfRule>
    <cfRule type="cellIs" dxfId="117" priority="95" operator="equal">
      <formula>"D"</formula>
    </cfRule>
  </conditionalFormatting>
  <conditionalFormatting sqref="I5:J563">
    <cfRule type="cellIs" dxfId="116" priority="93" operator="equal">
      <formula>"No"</formula>
    </cfRule>
  </conditionalFormatting>
  <conditionalFormatting sqref="K6:M10 K12:M12 K26:M26 K30:M32 K34:M35 K39:M43 K46:M47 K53:M54 K87:M94 K63:M68 K58:M59 K72:M72 K80:M82 K115:M118 K109:M109 K132:M145 K157:M161 K166:M167 K185:M191 K215:M231 K198:M202 K297:M304 K250:M250 K256:M260 K49:M49 K51:M51 K70:M70 K147:M150 K521:M529 K498:M508 K482:M487 K419:M430 K382:M390 K357:M369 K328:M337 K310:M321 K22:M22 K14:M20">
    <cfRule type="containsText" dxfId="115" priority="92" operator="containsText" text="Above">
      <formula>NOT(ISERROR(SEARCH("Above",K6)))</formula>
    </cfRule>
  </conditionalFormatting>
  <conditionalFormatting sqref="N5:N563">
    <cfRule type="cellIs" dxfId="114" priority="90" operator="equal">
      <formula>"High"</formula>
    </cfRule>
    <cfRule type="cellIs" dxfId="113" priority="91" operator="equal">
      <formula>"Medium"</formula>
    </cfRule>
  </conditionalFormatting>
  <conditionalFormatting sqref="K50:M50">
    <cfRule type="containsText" dxfId="112" priority="52" operator="containsText" text="Above">
      <formula>NOT(ISERROR(SEARCH("Above",K50)))</formula>
    </cfRule>
  </conditionalFormatting>
  <conditionalFormatting sqref="K249:M249">
    <cfRule type="containsText" dxfId="111" priority="45" operator="containsText" text="Above">
      <formula>NOT(ISERROR(SEARCH("Above",K249)))</formula>
    </cfRule>
  </conditionalFormatting>
  <conditionalFormatting sqref="K271:M271">
    <cfRule type="containsText" dxfId="110" priority="44" operator="containsText" text="Above">
      <formula>NOT(ISERROR(SEARCH("Above",K271)))</formula>
    </cfRule>
  </conditionalFormatting>
  <conditionalFormatting sqref="K83:M86">
    <cfRule type="containsText" dxfId="109" priority="15" operator="containsText" text="Above">
      <formula>NOT(ISERROR(SEARCH("Above",K83)))</formula>
    </cfRule>
  </conditionalFormatting>
  <conditionalFormatting sqref="K162:M165">
    <cfRule type="containsText" dxfId="108" priority="21" operator="containsText" text="Above">
      <formula>NOT(ISERROR(SEARCH("Above",K162)))</formula>
    </cfRule>
  </conditionalFormatting>
  <conditionalFormatting sqref="K305:M309">
    <cfRule type="containsText" dxfId="107" priority="32" operator="containsText" text="Above">
      <formula>NOT(ISERROR(SEARCH("Above",K305)))</formula>
    </cfRule>
  </conditionalFormatting>
  <conditionalFormatting sqref="K192:M197">
    <cfRule type="containsText" dxfId="106" priority="24" operator="containsText" text="Above">
      <formula>NOT(ISERROR(SEARCH("Above",K192)))</formula>
    </cfRule>
  </conditionalFormatting>
  <conditionalFormatting sqref="K203:M214">
    <cfRule type="containsText" dxfId="105" priority="25" operator="containsText" text="Above">
      <formula>NOT(ISERROR(SEARCH("Above",K203)))</formula>
    </cfRule>
  </conditionalFormatting>
  <conditionalFormatting sqref="K246:M248">
    <cfRule type="containsText" dxfId="104" priority="27" operator="containsText" text="Above">
      <formula>NOT(ISERROR(SEARCH("Above",K246)))</formula>
    </cfRule>
  </conditionalFormatting>
  <conditionalFormatting sqref="K232:M244">
    <cfRule type="containsText" dxfId="103" priority="26" operator="containsText" text="Above">
      <formula>NOT(ISERROR(SEARCH("Above",K232)))</formula>
    </cfRule>
  </conditionalFormatting>
  <conditionalFormatting sqref="K5:M5">
    <cfRule type="containsText" dxfId="102" priority="55" operator="containsText" text="Above">
      <formula>NOT(ISERROR(SEARCH("Above",K5)))</formula>
    </cfRule>
  </conditionalFormatting>
  <conditionalFormatting sqref="K28:M29">
    <cfRule type="containsText" dxfId="101" priority="54" operator="containsText" text="Above">
      <formula>NOT(ISERROR(SEARCH("Above",K28)))</formula>
    </cfRule>
  </conditionalFormatting>
  <conditionalFormatting sqref="K48:M48">
    <cfRule type="containsText" dxfId="100" priority="53" operator="containsText" text="Above">
      <formula>NOT(ISERROR(SEARCH("Above",K48)))</formula>
    </cfRule>
  </conditionalFormatting>
  <conditionalFormatting sqref="K60:M60">
    <cfRule type="containsText" dxfId="99" priority="51" operator="containsText" text="Above">
      <formula>NOT(ISERROR(SEARCH("Above",K60)))</formula>
    </cfRule>
  </conditionalFormatting>
  <conditionalFormatting sqref="K69:M69">
    <cfRule type="containsText" dxfId="98" priority="50" operator="containsText" text="Above">
      <formula>NOT(ISERROR(SEARCH("Above",K69)))</formula>
    </cfRule>
  </conditionalFormatting>
  <conditionalFormatting sqref="K11:M11">
    <cfRule type="containsText" dxfId="97" priority="1" operator="containsText" text="Above">
      <formula>NOT(ISERROR(SEARCH("Above",K11)))</formula>
    </cfRule>
  </conditionalFormatting>
  <conditionalFormatting sqref="K76:M78">
    <cfRule type="containsText" dxfId="96" priority="49" operator="containsText" text="Above">
      <formula>NOT(ISERROR(SEARCH("Above",K76)))</formula>
    </cfRule>
  </conditionalFormatting>
  <conditionalFormatting sqref="K112:M112">
    <cfRule type="containsText" dxfId="95" priority="48" operator="containsText" text="Above">
      <formula>NOT(ISERROR(SEARCH("Above",K112)))</formula>
    </cfRule>
  </conditionalFormatting>
  <conditionalFormatting sqref="K146:M146">
    <cfRule type="containsText" dxfId="94" priority="47" operator="containsText" text="Above">
      <formula>NOT(ISERROR(SEARCH("Above",K146)))</formula>
    </cfRule>
  </conditionalFormatting>
  <conditionalFormatting sqref="K245:M245">
    <cfRule type="containsText" dxfId="93" priority="46" operator="containsText" text="Above">
      <formula>NOT(ISERROR(SEARCH("Above",K245)))</formula>
    </cfRule>
  </conditionalFormatting>
  <conditionalFormatting sqref="K437:M442">
    <cfRule type="containsText" dxfId="92" priority="43" operator="containsText" text="Above">
      <formula>NOT(ISERROR(SEARCH("Above",K437)))</formula>
    </cfRule>
  </conditionalFormatting>
  <conditionalFormatting sqref="K520:M520">
    <cfRule type="containsText" dxfId="91" priority="42" operator="containsText" text="Above">
      <formula>NOT(ISERROR(SEARCH("Above",K520)))</formula>
    </cfRule>
  </conditionalFormatting>
  <conditionalFormatting sqref="K519:M519">
    <cfRule type="containsText" dxfId="90" priority="41" operator="containsText" text="Above">
      <formula>NOT(ISERROR(SEARCH("Above",K519)))</formula>
    </cfRule>
  </conditionalFormatting>
  <conditionalFormatting sqref="K509:M510">
    <cfRule type="containsText" dxfId="89" priority="40" operator="containsText" text="Above">
      <formula>NOT(ISERROR(SEARCH("Above",K509)))</formula>
    </cfRule>
  </conditionalFormatting>
  <conditionalFormatting sqref="K488:M497">
    <cfRule type="containsText" dxfId="88" priority="39" operator="containsText" text="Above">
      <formula>NOT(ISERROR(SEARCH("Above",K488)))</formula>
    </cfRule>
  </conditionalFormatting>
  <conditionalFormatting sqref="K443:M481">
    <cfRule type="containsText" dxfId="87" priority="38" operator="containsText" text="Above">
      <formula>NOT(ISERROR(SEARCH("Above",K443)))</formula>
    </cfRule>
  </conditionalFormatting>
  <conditionalFormatting sqref="K431:M436">
    <cfRule type="containsText" dxfId="86" priority="37" operator="containsText" text="Above">
      <formula>NOT(ISERROR(SEARCH("Above",K431)))</formula>
    </cfRule>
  </conditionalFormatting>
  <conditionalFormatting sqref="K391:M418">
    <cfRule type="containsText" dxfId="85" priority="36" operator="containsText" text="Above">
      <formula>NOT(ISERROR(SEARCH("Above",K391)))</formula>
    </cfRule>
  </conditionalFormatting>
  <conditionalFormatting sqref="K370:M381">
    <cfRule type="containsText" dxfId="84" priority="35" operator="containsText" text="Above">
      <formula>NOT(ISERROR(SEARCH("Above",K370)))</formula>
    </cfRule>
  </conditionalFormatting>
  <conditionalFormatting sqref="K338:M356">
    <cfRule type="containsText" dxfId="83" priority="34" operator="containsText" text="Above">
      <formula>NOT(ISERROR(SEARCH("Above",K338)))</formula>
    </cfRule>
  </conditionalFormatting>
  <conditionalFormatting sqref="K322:M327">
    <cfRule type="containsText" dxfId="82" priority="33" operator="containsText" text="Above">
      <formula>NOT(ISERROR(SEARCH("Above",K322)))</formula>
    </cfRule>
  </conditionalFormatting>
  <conditionalFormatting sqref="K281:M296">
    <cfRule type="containsText" dxfId="81" priority="31" operator="containsText" text="Above">
      <formula>NOT(ISERROR(SEARCH("Above",K281)))</formula>
    </cfRule>
  </conditionalFormatting>
  <conditionalFormatting sqref="K272:M280">
    <cfRule type="containsText" dxfId="80" priority="30" operator="containsText" text="Above">
      <formula>NOT(ISERROR(SEARCH("Above",K272)))</formula>
    </cfRule>
  </conditionalFormatting>
  <conditionalFormatting sqref="K261:M270">
    <cfRule type="containsText" dxfId="79" priority="29" operator="containsText" text="Above">
      <formula>NOT(ISERROR(SEARCH("Above",K261)))</formula>
    </cfRule>
  </conditionalFormatting>
  <conditionalFormatting sqref="K251:M255">
    <cfRule type="containsText" dxfId="78" priority="28" operator="containsText" text="Above">
      <formula>NOT(ISERROR(SEARCH("Above",K251)))</formula>
    </cfRule>
  </conditionalFormatting>
  <conditionalFormatting sqref="K174:M184">
    <cfRule type="containsText" dxfId="77" priority="23" operator="containsText" text="Above">
      <formula>NOT(ISERROR(SEARCH("Above",K174)))</formula>
    </cfRule>
  </conditionalFormatting>
  <conditionalFormatting sqref="K168:M170">
    <cfRule type="containsText" dxfId="76" priority="22" operator="containsText" text="Above">
      <formula>NOT(ISERROR(SEARCH("Above",K168)))</formula>
    </cfRule>
  </conditionalFormatting>
  <conditionalFormatting sqref="K151:M156">
    <cfRule type="containsText" dxfId="75" priority="20" operator="containsText" text="Above">
      <formula>NOT(ISERROR(SEARCH("Above",K151)))</formula>
    </cfRule>
  </conditionalFormatting>
  <conditionalFormatting sqref="K119:M131">
    <cfRule type="containsText" dxfId="74" priority="19" operator="containsText" text="Above">
      <formula>NOT(ISERROR(SEARCH("Above",K119)))</formula>
    </cfRule>
  </conditionalFormatting>
  <conditionalFormatting sqref="K113:M114">
    <cfRule type="containsText" dxfId="73" priority="18" operator="containsText" text="Above">
      <formula>NOT(ISERROR(SEARCH("Above",K113)))</formula>
    </cfRule>
  </conditionalFormatting>
  <conditionalFormatting sqref="K110:M111">
    <cfRule type="containsText" dxfId="72" priority="17" operator="containsText" text="Above">
      <formula>NOT(ISERROR(SEARCH("Above",K110)))</formula>
    </cfRule>
  </conditionalFormatting>
  <conditionalFormatting sqref="K95:M108">
    <cfRule type="containsText" dxfId="71" priority="16" operator="containsText" text="Above">
      <formula>NOT(ISERROR(SEARCH("Above",K95)))</formula>
    </cfRule>
  </conditionalFormatting>
  <conditionalFormatting sqref="K79:M79">
    <cfRule type="containsText" dxfId="70" priority="14" operator="containsText" text="Above">
      <formula>NOT(ISERROR(SEARCH("Above",K79)))</formula>
    </cfRule>
  </conditionalFormatting>
  <conditionalFormatting sqref="K73:M75">
    <cfRule type="containsText" dxfId="69" priority="13" operator="containsText" text="Above">
      <formula>NOT(ISERROR(SEARCH("Above",K73)))</formula>
    </cfRule>
  </conditionalFormatting>
  <conditionalFormatting sqref="K71:M71">
    <cfRule type="containsText" dxfId="68" priority="12" operator="containsText" text="Above">
      <formula>NOT(ISERROR(SEARCH("Above",K71)))</formula>
    </cfRule>
  </conditionalFormatting>
  <pageMargins left="0.7" right="0.7" top="0.75" bottom="0.75" header="0.3" footer="0.3"/>
  <pageSetup paperSize="17" scale="77" orientation="landscape" r:id="rId1"/>
  <headerFooter>
    <oddHeader>&amp;C&amp;"-,Bold"&amp;14Route Summary for Shoreline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T853"/>
  <sheetViews>
    <sheetView topLeftCell="I1" zoomScale="70" zoomScaleNormal="70" workbookViewId="0">
      <selection activeCell="S780" sqref="S780"/>
    </sheetView>
  </sheetViews>
  <sheetFormatPr defaultRowHeight="15" x14ac:dyDescent="0.25"/>
  <cols>
    <col min="1" max="2" width="19.28515625" customWidth="1"/>
    <col min="3" max="3" width="10.5703125" style="21" customWidth="1"/>
    <col min="4" max="4" width="65.42578125" customWidth="1"/>
    <col min="5" max="5" width="7.28515625" style="1" customWidth="1"/>
    <col min="6" max="6" width="8.7109375" style="1" customWidth="1"/>
    <col min="7" max="7" width="7.28515625" style="1" customWidth="1"/>
    <col min="8" max="8" width="8.7109375" style="1" customWidth="1"/>
    <col min="9" max="9" width="7.28515625" style="1" customWidth="1"/>
    <col min="10" max="10" width="8.7109375" style="1" customWidth="1"/>
    <col min="11" max="11" width="10.7109375" style="1" customWidth="1"/>
    <col min="12" max="12" width="36" style="1" customWidth="1"/>
    <col min="13" max="13" width="12" style="1" customWidth="1"/>
    <col min="14" max="14" width="10.140625" style="1" customWidth="1"/>
    <col min="15" max="15" width="10.140625" style="19" bestFit="1" customWidth="1"/>
    <col min="16" max="16" width="10.5703125" style="19" bestFit="1" customWidth="1"/>
    <col min="17" max="17" width="8" style="19" customWidth="1"/>
    <col min="18" max="18" width="6.28515625" style="1" customWidth="1"/>
    <col min="19" max="19" width="9.5703125" style="1" customWidth="1"/>
    <col min="20" max="20" width="6.28515625" style="1" customWidth="1"/>
    <col min="21" max="21" width="15.28515625" customWidth="1"/>
    <col min="22" max="22" width="6.85546875" customWidth="1"/>
  </cols>
  <sheetData>
    <row r="1" spans="1:46" ht="15.75" thickBot="1" x14ac:dyDescent="0.3">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row>
    <row r="2" spans="1:46" ht="15.75" thickBot="1" x14ac:dyDescent="0.3">
      <c r="E2" s="21"/>
      <c r="F2" s="21"/>
      <c r="G2" s="21"/>
      <c r="H2" s="21"/>
      <c r="I2" s="21"/>
      <c r="J2" s="21"/>
      <c r="K2" s="21"/>
      <c r="L2" s="21"/>
      <c r="M2" s="21"/>
      <c r="N2" s="21"/>
      <c r="O2" s="21"/>
      <c r="P2" s="21"/>
      <c r="Q2" s="21"/>
      <c r="R2" s="21"/>
      <c r="S2" s="21"/>
      <c r="T2" s="21"/>
      <c r="AD2" s="485" t="s">
        <v>1241</v>
      </c>
      <c r="AE2" s="485"/>
      <c r="AF2" s="485"/>
      <c r="AG2" s="485"/>
      <c r="AH2" s="485"/>
      <c r="AI2" s="485" t="s">
        <v>1242</v>
      </c>
      <c r="AJ2" s="485"/>
      <c r="AK2" s="485"/>
      <c r="AL2" s="485"/>
      <c r="AM2" s="485"/>
      <c r="AN2" s="485" t="s">
        <v>870</v>
      </c>
      <c r="AO2" s="485"/>
      <c r="AP2" s="182"/>
      <c r="AQ2" s="183"/>
      <c r="AR2" s="184"/>
      <c r="AS2" s="182"/>
      <c r="AT2" s="185"/>
    </row>
    <row r="3" spans="1:46" s="3" customFormat="1" ht="15.75" thickBot="1" x14ac:dyDescent="0.3">
      <c r="A3" s="5"/>
      <c r="B3" s="5"/>
      <c r="C3" s="73"/>
      <c r="D3" s="74"/>
      <c r="E3" s="442" t="s">
        <v>8</v>
      </c>
      <c r="F3" s="443"/>
      <c r="G3" s="443" t="s">
        <v>9</v>
      </c>
      <c r="H3" s="443"/>
      <c r="I3" s="443" t="s">
        <v>10</v>
      </c>
      <c r="J3" s="444"/>
      <c r="K3" s="445" t="s">
        <v>0</v>
      </c>
      <c r="L3" s="470" t="s">
        <v>1</v>
      </c>
      <c r="M3" s="442" t="s">
        <v>295</v>
      </c>
      <c r="N3" s="444"/>
      <c r="O3" s="442" t="s">
        <v>4</v>
      </c>
      <c r="P3" s="443"/>
      <c r="Q3" s="444"/>
      <c r="R3" s="442" t="s">
        <v>300</v>
      </c>
      <c r="S3" s="443"/>
      <c r="T3" s="444"/>
      <c r="W3" s="442" t="s">
        <v>8</v>
      </c>
      <c r="X3" s="444"/>
      <c r="Y3" s="442" t="s">
        <v>9</v>
      </c>
      <c r="Z3" s="444"/>
      <c r="AA3" s="442" t="s">
        <v>10</v>
      </c>
      <c r="AB3" s="444"/>
      <c r="AC3" s="336">
        <v>3</v>
      </c>
      <c r="AD3" s="340">
        <v>8</v>
      </c>
      <c r="AE3" s="340">
        <v>9</v>
      </c>
      <c r="AF3" s="340">
        <v>10</v>
      </c>
      <c r="AG3" s="336">
        <v>11</v>
      </c>
      <c r="AH3" s="336">
        <v>12</v>
      </c>
      <c r="AI3" s="336">
        <v>13</v>
      </c>
      <c r="AJ3" s="337">
        <v>14</v>
      </c>
      <c r="AK3" s="338">
        <v>15</v>
      </c>
      <c r="AL3" s="339">
        <v>16</v>
      </c>
      <c r="AM3" s="337">
        <v>17</v>
      </c>
      <c r="AN3" s="340">
        <v>18</v>
      </c>
      <c r="AO3" s="340">
        <v>19</v>
      </c>
      <c r="AP3" s="340">
        <v>20</v>
      </c>
      <c r="AQ3" s="336">
        <v>21</v>
      </c>
      <c r="AR3" s="336">
        <v>22</v>
      </c>
      <c r="AS3" s="336">
        <v>23</v>
      </c>
      <c r="AT3" s="337">
        <v>24</v>
      </c>
    </row>
    <row r="4" spans="1:46" s="6" customFormat="1" ht="49.5" x14ac:dyDescent="0.25">
      <c r="A4" s="5" t="s">
        <v>380</v>
      </c>
      <c r="B4" s="5" t="s">
        <v>851</v>
      </c>
      <c r="C4" s="20" t="s">
        <v>7</v>
      </c>
      <c r="D4" s="7" t="s">
        <v>381</v>
      </c>
      <c r="E4" s="10" t="s">
        <v>296</v>
      </c>
      <c r="F4" s="11" t="s">
        <v>297</v>
      </c>
      <c r="G4" s="11" t="s">
        <v>296</v>
      </c>
      <c r="H4" s="11" t="s">
        <v>297</v>
      </c>
      <c r="I4" s="11" t="s">
        <v>296</v>
      </c>
      <c r="J4" s="9" t="s">
        <v>297</v>
      </c>
      <c r="K4" s="446"/>
      <c r="L4" s="471"/>
      <c r="M4" s="10" t="s">
        <v>11</v>
      </c>
      <c r="N4" s="9" t="s">
        <v>12</v>
      </c>
      <c r="O4" s="10" t="s">
        <v>8</v>
      </c>
      <c r="P4" s="11" t="s">
        <v>9</v>
      </c>
      <c r="Q4" s="9" t="s">
        <v>10</v>
      </c>
      <c r="R4" s="10" t="s">
        <v>8</v>
      </c>
      <c r="S4" s="11" t="s">
        <v>9</v>
      </c>
      <c r="T4" s="9" t="s">
        <v>10</v>
      </c>
      <c r="W4" s="8" t="s">
        <v>296</v>
      </c>
      <c r="X4" s="9" t="s">
        <v>297</v>
      </c>
      <c r="Y4" s="10" t="s">
        <v>296</v>
      </c>
      <c r="Z4" s="9" t="s">
        <v>297</v>
      </c>
      <c r="AA4" s="10" t="s">
        <v>296</v>
      </c>
      <c r="AB4" s="9" t="s">
        <v>297</v>
      </c>
      <c r="AC4" s="187" t="s">
        <v>872</v>
      </c>
      <c r="AD4" s="341" t="s">
        <v>8</v>
      </c>
      <c r="AE4" s="341" t="s">
        <v>875</v>
      </c>
      <c r="AF4" s="341" t="s">
        <v>10</v>
      </c>
      <c r="AG4" s="341" t="s">
        <v>876</v>
      </c>
      <c r="AH4" s="341" t="s">
        <v>877</v>
      </c>
      <c r="AI4" s="341" t="s">
        <v>8</v>
      </c>
      <c r="AJ4" s="341" t="s">
        <v>875</v>
      </c>
      <c r="AK4" s="341" t="s">
        <v>10</v>
      </c>
      <c r="AL4" s="341" t="s">
        <v>876</v>
      </c>
      <c r="AM4" s="341" t="s">
        <v>877</v>
      </c>
      <c r="AN4" s="342" t="s">
        <v>878</v>
      </c>
      <c r="AO4" s="342" t="s">
        <v>879</v>
      </c>
      <c r="AP4" s="187" t="s">
        <v>880</v>
      </c>
      <c r="AQ4" s="191" t="s">
        <v>881</v>
      </c>
      <c r="AR4" s="192" t="s">
        <v>882</v>
      </c>
      <c r="AS4" s="187" t="s">
        <v>883</v>
      </c>
      <c r="AT4" s="190" t="s">
        <v>884</v>
      </c>
    </row>
    <row r="5" spans="1:46" x14ac:dyDescent="0.25">
      <c r="A5" t="s">
        <v>342</v>
      </c>
      <c r="B5" s="122">
        <v>1</v>
      </c>
      <c r="C5" s="57" t="s">
        <v>647</v>
      </c>
      <c r="D5" s="71" t="s">
        <v>31</v>
      </c>
      <c r="E5" s="57">
        <v>51</v>
      </c>
      <c r="F5" s="52">
        <v>12.1</v>
      </c>
      <c r="G5" s="52">
        <v>46.5</v>
      </c>
      <c r="H5" s="52">
        <v>9.8000000000000007</v>
      </c>
      <c r="I5" s="52">
        <v>34.299999999999997</v>
      </c>
      <c r="J5" s="58">
        <v>8.5</v>
      </c>
      <c r="K5" s="62" t="s">
        <v>32</v>
      </c>
      <c r="L5" s="62" t="s">
        <v>32</v>
      </c>
      <c r="M5" s="57" t="s">
        <v>17</v>
      </c>
      <c r="N5" s="58" t="s">
        <v>17</v>
      </c>
      <c r="O5" s="110" t="s">
        <v>32</v>
      </c>
      <c r="P5" s="111" t="s">
        <v>32</v>
      </c>
      <c r="Q5" s="112" t="s">
        <v>32</v>
      </c>
      <c r="R5" s="57">
        <v>3</v>
      </c>
      <c r="S5" s="52">
        <v>3</v>
      </c>
      <c r="T5" s="58" t="s">
        <v>54</v>
      </c>
      <c r="W5">
        <v>4</v>
      </c>
      <c r="X5">
        <v>2</v>
      </c>
      <c r="Y5">
        <v>3</v>
      </c>
      <c r="Z5">
        <v>2</v>
      </c>
      <c r="AA5">
        <v>3</v>
      </c>
      <c r="AB5">
        <v>3</v>
      </c>
      <c r="AC5" s="355">
        <f>IF(VLOOKUP($B5,'Change Summary_Detailed'!$A$4:$X$216,AC$3,FALSE)=0,"N/A",VLOOKUP($B5,'Change Summary_Detailed'!$A$4:$X$216,AC$3,FALSE))</f>
        <v>42036</v>
      </c>
      <c r="AD5" s="21">
        <f>VLOOKUP($B5,'Change Summary_Detailed'!$A$4:$X$216,AD$3,FALSE)</f>
        <v>15</v>
      </c>
      <c r="AE5" s="21">
        <f>VLOOKUP($B5,'Change Summary_Detailed'!$A$4:$X$216,AE$3,FALSE)</f>
        <v>30</v>
      </c>
      <c r="AF5" s="21" t="str">
        <f>VLOOKUP($B5,'Change Summary_Detailed'!$A$4:$X$216,AF$3,FALSE)</f>
        <v>30-60</v>
      </c>
      <c r="AG5" s="21">
        <f>VLOOKUP($B5,'Change Summary_Detailed'!$A$4:$X$216,AG$3,FALSE)</f>
        <v>30</v>
      </c>
      <c r="AH5" s="21">
        <f>VLOOKUP($B5,'Change Summary_Detailed'!$A$4:$X$216,AH$3,FALSE)</f>
        <v>30</v>
      </c>
      <c r="AI5" s="21">
        <f>VLOOKUP($B5,'Change Summary_Detailed'!$A$4:$X$216,AI$3,FALSE)</f>
        <v>15</v>
      </c>
      <c r="AJ5" s="21">
        <f>VLOOKUP($B5,'Change Summary_Detailed'!$A$4:$X$216,AJ$3,FALSE)</f>
        <v>30</v>
      </c>
      <c r="AK5" s="21" t="str">
        <f>VLOOKUP($B5,'Change Summary_Detailed'!$A$4:$X$216,AK$3,FALSE)</f>
        <v>30-60</v>
      </c>
      <c r="AL5" s="21" t="str">
        <f>VLOOKUP($B5,'Change Summary_Detailed'!$A$4:$X$216,AL$3,FALSE)</f>
        <v>-</v>
      </c>
      <c r="AM5" s="21" t="str">
        <f>VLOOKUP($B5,'Change Summary_Detailed'!$A$4:$X$216,AM$3,FALSE)</f>
        <v>-</v>
      </c>
      <c r="AN5" s="21" t="str">
        <f>VLOOKUP($B5,'Change Summary_Detailed'!$A$4:$X$216,AN$3,FALSE)</f>
        <v>Before 11:00 PM</v>
      </c>
      <c r="AO5" s="21" t="str">
        <f>VLOOKUP($B5,'Change Summary_Detailed'!$A$4:$X$216,AO$3,FALSE)</f>
        <v>Before 11:00 PM</v>
      </c>
      <c r="AP5" s="21" t="str">
        <f>VLOOKUP($B5,'Change Summary_Detailed'!$A$4:$X$216,AP$3,FALSE)</f>
        <v>Operate on weekdays between 6:00 AM and 11:00 PM only.</v>
      </c>
      <c r="AQ5" s="21" t="str">
        <f>VLOOKUP($B5,'Change Summary_Detailed'!$A$4:$X$216,AQ$3,FALSE)</f>
        <v>2, 3</v>
      </c>
      <c r="AR5" s="21" t="str">
        <f>VLOOKUP($B5,'Change Summary_Detailed'!$A$4:$X$216,AR$3,FALSE)</f>
        <v>Restructure</v>
      </c>
      <c r="AS5" s="21" t="str">
        <f>VLOOKUP($B5,'Change Summary_Detailed'!$A$4:$X$216,AS$3,FALSE)</f>
        <v xml:space="preserve">North of Mercer St., use Route 13.
South of Mercer St., use the RapidRide D Line or Route 13.
</v>
      </c>
      <c r="AT5" s="21" t="str">
        <f>VLOOKUP($B5,'Change Summary_Detailed'!$A$4:$X$216,AT$3,FALSE)</f>
        <v>Revised</v>
      </c>
    </row>
    <row r="6" spans="1:46" x14ac:dyDescent="0.25">
      <c r="A6" t="s">
        <v>342</v>
      </c>
      <c r="B6" s="122">
        <v>2</v>
      </c>
      <c r="C6" s="57" t="s">
        <v>648</v>
      </c>
      <c r="D6" s="71" t="s">
        <v>35</v>
      </c>
      <c r="E6" s="57">
        <v>49.1</v>
      </c>
      <c r="F6" s="52">
        <v>11.4</v>
      </c>
      <c r="G6" s="52">
        <v>45.7</v>
      </c>
      <c r="H6" s="52">
        <v>9.8000000000000007</v>
      </c>
      <c r="I6" s="52">
        <v>29.8</v>
      </c>
      <c r="J6" s="58">
        <v>6.8</v>
      </c>
      <c r="K6" s="62">
        <v>60</v>
      </c>
      <c r="L6" s="62" t="s">
        <v>15</v>
      </c>
      <c r="M6" s="57" t="s">
        <v>17</v>
      </c>
      <c r="N6" s="58" t="s">
        <v>17</v>
      </c>
      <c r="O6" s="57" t="s">
        <v>18</v>
      </c>
      <c r="P6" s="52" t="s">
        <v>18</v>
      </c>
      <c r="Q6" s="58" t="s">
        <v>18</v>
      </c>
      <c r="R6" s="57">
        <v>3</v>
      </c>
      <c r="S6" s="52">
        <v>3</v>
      </c>
      <c r="T6" s="58">
        <v>3</v>
      </c>
      <c r="W6">
        <v>4</v>
      </c>
      <c r="X6">
        <v>2</v>
      </c>
      <c r="Y6">
        <v>3</v>
      </c>
      <c r="Z6">
        <v>2</v>
      </c>
      <c r="AA6">
        <v>3</v>
      </c>
      <c r="AB6">
        <v>2</v>
      </c>
      <c r="AC6" s="355">
        <f>IF(VLOOKUP($B6,'Change Summary_Detailed'!$A$4:$X$216,AC$3,FALSE)=0,"N/A",VLOOKUP($B6,'Change Summary_Detailed'!$A$4:$X$216,AC$3,FALSE))</f>
        <v>42036</v>
      </c>
      <c r="AD6" s="21" t="str">
        <f>VLOOKUP($B6,'Change Summary_Detailed'!$A$4:$X$216,AD$3,FALSE)</f>
        <v>10-15</v>
      </c>
      <c r="AE6" s="21">
        <f>VLOOKUP($B6,'Change Summary_Detailed'!$A$4:$X$216,AE$3,FALSE)</f>
        <v>15</v>
      </c>
      <c r="AF6" s="21">
        <f>VLOOKUP($B6,'Change Summary_Detailed'!$A$4:$X$216,AF$3,FALSE)</f>
        <v>30</v>
      </c>
      <c r="AG6" s="21">
        <f>VLOOKUP($B6,'Change Summary_Detailed'!$A$4:$X$216,AG$3,FALSE)</f>
        <v>15</v>
      </c>
      <c r="AH6" s="21">
        <f>VLOOKUP($B6,'Change Summary_Detailed'!$A$4:$X$216,AH$3,FALSE)</f>
        <v>30</v>
      </c>
      <c r="AI6" s="21">
        <f>VLOOKUP($B6,'Change Summary_Detailed'!$A$4:$X$216,AI$3,FALSE)</f>
        <v>10</v>
      </c>
      <c r="AJ6" s="21">
        <f>VLOOKUP($B6,'Change Summary_Detailed'!$A$4:$X$216,AJ$3,FALSE)</f>
        <v>12</v>
      </c>
      <c r="AK6" s="21" t="str">
        <f>VLOOKUP($B6,'Change Summary_Detailed'!$A$4:$X$216,AK$3,FALSE)</f>
        <v>30-60</v>
      </c>
      <c r="AL6" s="21">
        <f>VLOOKUP($B6,'Change Summary_Detailed'!$A$4:$X$216,AL$3,FALSE)</f>
        <v>15</v>
      </c>
      <c r="AM6" s="21">
        <f>VLOOKUP($B6,'Change Summary_Detailed'!$A$4:$X$216,AM$3,FALSE)</f>
        <v>30</v>
      </c>
      <c r="AN6" s="21" t="str">
        <f>VLOOKUP($B6,'Change Summary_Detailed'!$A$4:$X$216,AN$3,FALSE)</f>
        <v>Before 1:00 AM</v>
      </c>
      <c r="AO6" s="21" t="str">
        <f>VLOOKUP($B6,'Change Summary_Detailed'!$A$4:$X$216,AO$3,FALSE)</f>
        <v>Before 12:00 AM</v>
      </c>
      <c r="AP6" s="21" t="str">
        <f>VLOOKUP($B6,'Change Summary_Detailed'!$A$4:$X$216,AP$3,FALSE)</f>
        <v>In the reduction proposal, Route 2 between downtown and Queen Anne will be deleted and Route 13 will have replacement trips. Route 2 between downtown and Madrona Park will have additional trips and shift to Madison Street from Seneca Street.
Combine service with Route 13 between Queen Anne and downtown Seattle to reduce duplication.
On First Hill, shift route from Seneca Street to Madison Street, where more service would be needed because revised Route 12 would operate only during commute hours.
Operate service more often on weekdays since Route 12 would no longer operate.
End service earlier.</v>
      </c>
      <c r="AQ6" s="21" t="str">
        <f>VLOOKUP($B6,'Change Summary_Detailed'!$A$4:$X$216,AQ$3,FALSE)</f>
        <v>2, 3</v>
      </c>
      <c r="AR6" s="21" t="str">
        <f>VLOOKUP($B6,'Change Summary_Detailed'!$A$4:$X$216,AR$3,FALSE)</f>
        <v>Restructure</v>
      </c>
      <c r="AS6" s="21" t="str">
        <f>VLOOKUP($B6,'Change Summary_Detailed'!$A$4:$X$216,AS$3,FALSE)</f>
        <v xml:space="preserve">North of downtown Seattle, use the RapidRide D Line or Route 13.
On First Hill, service would be moved two blocks south to Madison Street.
Traveling through downtown, connect with frequent service on Third Avenue.
</v>
      </c>
      <c r="AT6" s="21" t="str">
        <f>VLOOKUP($B6,'Change Summary_Detailed'!$A$4:$X$216,AT$3,FALSE)</f>
        <v>Revised</v>
      </c>
    </row>
    <row r="7" spans="1:46" x14ac:dyDescent="0.25">
      <c r="A7" t="s">
        <v>342</v>
      </c>
      <c r="B7" s="122">
        <v>3</v>
      </c>
      <c r="C7" s="57" t="s">
        <v>649</v>
      </c>
      <c r="D7" s="71" t="s">
        <v>36</v>
      </c>
      <c r="E7" s="57">
        <v>53.7</v>
      </c>
      <c r="F7" s="52">
        <v>11.7</v>
      </c>
      <c r="G7" s="52">
        <v>49.9</v>
      </c>
      <c r="H7" s="52">
        <v>10.7</v>
      </c>
      <c r="I7" s="52">
        <v>24.5</v>
      </c>
      <c r="J7" s="58">
        <v>6</v>
      </c>
      <c r="K7" s="62" t="s">
        <v>37</v>
      </c>
      <c r="L7" s="62" t="s">
        <v>38</v>
      </c>
      <c r="M7" s="57" t="s">
        <v>17</v>
      </c>
      <c r="N7" s="58" t="s">
        <v>17</v>
      </c>
      <c r="O7" s="57" t="s">
        <v>40</v>
      </c>
      <c r="P7" s="52" t="s">
        <v>40</v>
      </c>
      <c r="Q7" s="58" t="s">
        <v>40</v>
      </c>
      <c r="R7" s="57">
        <v>3</v>
      </c>
      <c r="S7" s="52">
        <v>3</v>
      </c>
      <c r="T7" s="58">
        <v>1</v>
      </c>
      <c r="W7">
        <v>4</v>
      </c>
      <c r="X7">
        <v>2</v>
      </c>
      <c r="Y7">
        <v>3</v>
      </c>
      <c r="Z7">
        <v>2</v>
      </c>
      <c r="AA7">
        <v>2</v>
      </c>
      <c r="AB7">
        <v>1</v>
      </c>
      <c r="AC7" s="355">
        <f>IF(VLOOKUP($B7,'Change Summary_Detailed'!$A$4:$X$216,AC$3,FALSE)=0,"N/A",VLOOKUP($B7,'Change Summary_Detailed'!$A$4:$X$216,AC$3,FALSE))</f>
        <v>42036</v>
      </c>
      <c r="AD7" s="21">
        <f>VLOOKUP($B7,'Change Summary_Detailed'!$A$4:$X$216,AD$3,FALSE)</f>
        <v>20</v>
      </c>
      <c r="AE7" s="21">
        <f>VLOOKUP($B7,'Change Summary_Detailed'!$A$4:$X$216,AE$3,FALSE)</f>
        <v>30</v>
      </c>
      <c r="AF7" s="21">
        <f>VLOOKUP($B7,'Change Summary_Detailed'!$A$4:$X$216,AF$3,FALSE)</f>
        <v>30</v>
      </c>
      <c r="AG7" s="21">
        <f>VLOOKUP($B7,'Change Summary_Detailed'!$A$4:$X$216,AG$3,FALSE)</f>
        <v>30</v>
      </c>
      <c r="AH7" s="21">
        <f>VLOOKUP($B7,'Change Summary_Detailed'!$A$4:$X$216,AH$3,FALSE)</f>
        <v>30</v>
      </c>
      <c r="AI7" s="21">
        <f>VLOOKUP($B7,'Change Summary_Detailed'!$A$4:$X$216,AI$3,FALSE)</f>
        <v>10</v>
      </c>
      <c r="AJ7" s="21">
        <f>VLOOKUP($B7,'Change Summary_Detailed'!$A$4:$X$216,AJ$3,FALSE)</f>
        <v>15</v>
      </c>
      <c r="AK7" s="21" t="str">
        <f>VLOOKUP($B7,'Change Summary_Detailed'!$A$4:$X$216,AK$3,FALSE)</f>
        <v>15-60</v>
      </c>
      <c r="AL7" s="21">
        <f>VLOOKUP($B7,'Change Summary_Detailed'!$A$4:$X$216,AL$3,FALSE)</f>
        <v>15</v>
      </c>
      <c r="AM7" s="21">
        <f>VLOOKUP($B7,'Change Summary_Detailed'!$A$4:$X$216,AM$3,FALSE)</f>
        <v>30</v>
      </c>
      <c r="AN7" s="21" t="str">
        <f>VLOOKUP($B7,'Change Summary_Detailed'!$A$4:$X$216,AN$3,FALSE)</f>
        <v>Before 1:00 AM</v>
      </c>
      <c r="AO7" s="21" t="str">
        <f>VLOOKUP($B7,'Change Summary_Detailed'!$A$4:$X$216,AO$3,FALSE)</f>
        <v>Before 12:00 AM</v>
      </c>
      <c r="AP7" s="21" t="str">
        <f>VLOOKUP($B7,'Change Summary_Detailed'!$A$4:$X$216,AP$3,FALSE)</f>
        <v>Combine service with Route 4 to reduce duplication between Queen Anne and the Central District. 
In the reduction proposal, Route 4 will be deleted and additional trips added to Route 3. Route 3 will be extended north to Nickerson Street.
Extend route to Seattle Pacific University so it connects with Route 32 and can be operated more efficiently.
Operate service more often on weekdays and on Saturday since Route 4 would no longer be operate.
End service earlier.</v>
      </c>
      <c r="AQ7" s="21" t="str">
        <f>VLOOKUP($B7,'Change Summary_Detailed'!$A$4:$X$216,AQ$3,FALSE)</f>
        <v>1, 2, 3</v>
      </c>
      <c r="AR7" s="21" t="str">
        <f>VLOOKUP($B7,'Change Summary_Detailed'!$A$4:$X$216,AR$3,FALSE)</f>
        <v>Restructure</v>
      </c>
      <c r="AS7" s="21" t="str">
        <f>VLOOKUP($B7,'Change Summary_Detailed'!$A$4:$X$216,AS$3,FALSE)</f>
        <v>In Queen Anne, use revised Route 3 or Route 13.</v>
      </c>
      <c r="AT7" s="21" t="str">
        <f>VLOOKUP($B7,'Change Summary_Detailed'!$A$4:$X$216,AT$3,FALSE)</f>
        <v>Revised</v>
      </c>
    </row>
    <row r="8" spans="1:46" x14ac:dyDescent="0.25">
      <c r="A8" t="s">
        <v>342</v>
      </c>
      <c r="B8" s="122">
        <v>4</v>
      </c>
      <c r="C8" s="57" t="s">
        <v>650</v>
      </c>
      <c r="D8" s="71" t="s">
        <v>42</v>
      </c>
      <c r="E8" s="57">
        <v>53.5</v>
      </c>
      <c r="F8" s="52">
        <v>11.2</v>
      </c>
      <c r="G8" s="52">
        <v>48.4</v>
      </c>
      <c r="H8" s="52">
        <v>9.9</v>
      </c>
      <c r="I8" s="52">
        <v>28.3</v>
      </c>
      <c r="J8" s="58">
        <v>6.3</v>
      </c>
      <c r="K8" s="62" t="s">
        <v>37</v>
      </c>
      <c r="L8" s="62" t="s">
        <v>38</v>
      </c>
      <c r="M8" s="57" t="s">
        <v>17</v>
      </c>
      <c r="N8" s="58" t="s">
        <v>17</v>
      </c>
      <c r="O8" s="57" t="s">
        <v>40</v>
      </c>
      <c r="P8" s="52" t="s">
        <v>40</v>
      </c>
      <c r="Q8" s="58" t="s">
        <v>40</v>
      </c>
      <c r="R8" s="57">
        <v>3</v>
      </c>
      <c r="S8" s="52">
        <v>3</v>
      </c>
      <c r="T8" s="58">
        <v>3</v>
      </c>
      <c r="W8">
        <v>4</v>
      </c>
      <c r="X8">
        <v>2</v>
      </c>
      <c r="Y8">
        <v>3</v>
      </c>
      <c r="Z8">
        <v>2</v>
      </c>
      <c r="AA8">
        <v>3</v>
      </c>
      <c r="AB8">
        <v>2</v>
      </c>
      <c r="AC8" s="355">
        <f>IF(VLOOKUP($B8,'Change Summary_Detailed'!$A$4:$X$216,AC$3,FALSE)=0,"N/A",VLOOKUP($B8,'Change Summary_Detailed'!$A$4:$X$216,AC$3,FALSE))</f>
        <v>42036</v>
      </c>
      <c r="AD8" s="21">
        <f>VLOOKUP($B8,'Change Summary_Detailed'!$A$4:$X$216,AD$3,FALSE)</f>
        <v>20</v>
      </c>
      <c r="AE8" s="21">
        <f>VLOOKUP($B8,'Change Summary_Detailed'!$A$4:$X$216,AE$3,FALSE)</f>
        <v>30</v>
      </c>
      <c r="AF8" s="21">
        <f>VLOOKUP($B8,'Change Summary_Detailed'!$A$4:$X$216,AF$3,FALSE)</f>
        <v>30</v>
      </c>
      <c r="AG8" s="21">
        <f>VLOOKUP($B8,'Change Summary_Detailed'!$A$4:$X$216,AG$3,FALSE)</f>
        <v>30</v>
      </c>
      <c r="AH8" s="21">
        <f>VLOOKUP($B8,'Change Summary_Detailed'!$A$4:$X$216,AH$3,FALSE)</f>
        <v>30</v>
      </c>
      <c r="AI8" s="21" t="str">
        <f>VLOOKUP($B8,'Change Summary_Detailed'!$A$4:$X$216,AI$3,FALSE)</f>
        <v/>
      </c>
      <c r="AJ8" s="21" t="str">
        <f>VLOOKUP($B8,'Change Summary_Detailed'!$A$4:$X$216,AJ$3,FALSE)</f>
        <v/>
      </c>
      <c r="AK8" s="21" t="str">
        <f>VLOOKUP($B8,'Change Summary_Detailed'!$A$4:$X$216,AK$3,FALSE)</f>
        <v/>
      </c>
      <c r="AL8" s="21" t="str">
        <f>VLOOKUP($B8,'Change Summary_Detailed'!$A$4:$X$216,AL$3,FALSE)</f>
        <v/>
      </c>
      <c r="AM8" s="21" t="str">
        <f>VLOOKUP($B8,'Change Summary_Detailed'!$A$4:$X$216,AM$3,FALSE)</f>
        <v/>
      </c>
      <c r="AN8" s="21" t="str">
        <f>VLOOKUP($B8,'Change Summary_Detailed'!$A$4:$X$216,AN$3,FALSE)</f>
        <v>Before 1:00 AM</v>
      </c>
      <c r="AO8" s="21">
        <f>VLOOKUP($B8,'Change Summary_Detailed'!$A$4:$X$216,AO$3,FALSE)</f>
        <v>0</v>
      </c>
      <c r="AP8" s="21" t="str">
        <f>VLOOKUP($B8,'Change Summary_Detailed'!$A$4:$X$216,AP$3,FALSE)</f>
        <v>Delete</v>
      </c>
      <c r="AQ8" s="21" t="str">
        <f>VLOOKUP($B8,'Change Summary_Detailed'!$A$4:$X$216,AQ$3,FALSE)</f>
        <v>2, 3</v>
      </c>
      <c r="AR8" s="21" t="str">
        <f>VLOOKUP($B8,'Change Summary_Detailed'!$A$4:$X$216,AR$3,FALSE)</f>
        <v>Restructure</v>
      </c>
      <c r="AS8" s="21" t="str">
        <f>VLOOKUP($B8,'Change Summary_Detailed'!$A$4:$X$216,AS$3,FALSE)</f>
        <v xml:space="preserve">In Queen Anne, use revised routes 3 or 13.
In Judkins Park, use Route 48 (unchanged) or revised Route 106.
</v>
      </c>
      <c r="AT8" s="21" t="str">
        <f>VLOOKUP($B8,'Change Summary_Detailed'!$A$4:$X$216,AT$3,FALSE)</f>
        <v>Deleted</v>
      </c>
    </row>
    <row r="9" spans="1:46" x14ac:dyDescent="0.25">
      <c r="A9" t="s">
        <v>341</v>
      </c>
      <c r="B9" s="122">
        <v>5</v>
      </c>
      <c r="C9" s="57" t="s">
        <v>651</v>
      </c>
      <c r="D9" s="71" t="s">
        <v>44</v>
      </c>
      <c r="E9" s="57">
        <v>56.8</v>
      </c>
      <c r="F9" s="52">
        <v>17.5</v>
      </c>
      <c r="G9" s="52">
        <v>49.4</v>
      </c>
      <c r="H9" s="52">
        <v>14.6</v>
      </c>
      <c r="I9" s="52">
        <v>37.799999999999997</v>
      </c>
      <c r="J9" s="58">
        <v>11.3</v>
      </c>
      <c r="K9" s="62" t="s">
        <v>46</v>
      </c>
      <c r="L9" s="62" t="s">
        <v>47</v>
      </c>
      <c r="M9" s="57" t="s">
        <v>17</v>
      </c>
      <c r="N9" s="58" t="s">
        <v>17</v>
      </c>
      <c r="O9" s="57" t="s">
        <v>48</v>
      </c>
      <c r="P9" s="52" t="s">
        <v>49</v>
      </c>
      <c r="Q9" s="58" t="s">
        <v>40</v>
      </c>
      <c r="R9" s="57" t="s">
        <v>54</v>
      </c>
      <c r="S9" s="52" t="s">
        <v>54</v>
      </c>
      <c r="T9" s="58" t="s">
        <v>54</v>
      </c>
      <c r="W9">
        <v>4</v>
      </c>
      <c r="X9">
        <v>3</v>
      </c>
      <c r="Y9" t="s">
        <v>17</v>
      </c>
      <c r="Z9" t="s">
        <v>17</v>
      </c>
      <c r="AA9" t="s">
        <v>17</v>
      </c>
      <c r="AB9" t="s">
        <v>17</v>
      </c>
      <c r="AC9" s="355">
        <f>IF(VLOOKUP($B9,'Change Summary_Detailed'!$A$4:$X$216,AC$3,FALSE)=0,"N/A",VLOOKUP($B9,'Change Summary_Detailed'!$A$4:$X$216,AC$3,FALSE))</f>
        <v>42156</v>
      </c>
      <c r="AD9" s="21">
        <f>VLOOKUP($B9,'Change Summary_Detailed'!$A$4:$X$216,AD$3,FALSE)</f>
        <v>15</v>
      </c>
      <c r="AE9" s="21">
        <f>VLOOKUP($B9,'Change Summary_Detailed'!$A$4:$X$216,AE$3,FALSE)</f>
        <v>15</v>
      </c>
      <c r="AF9" s="21" t="str">
        <f>VLOOKUP($B9,'Change Summary_Detailed'!$A$4:$X$216,AF$3,FALSE)</f>
        <v>15-30</v>
      </c>
      <c r="AG9" s="21">
        <f>VLOOKUP($B9,'Change Summary_Detailed'!$A$4:$X$216,AG$3,FALSE)</f>
        <v>15</v>
      </c>
      <c r="AH9" s="21">
        <f>VLOOKUP($B9,'Change Summary_Detailed'!$A$4:$X$216,AH$3,FALSE)</f>
        <v>30</v>
      </c>
      <c r="AI9" s="21" t="str">
        <f>VLOOKUP($B9,'Change Summary_Detailed'!$A$4:$X$216,AI$3,FALSE)</f>
        <v>14-20</v>
      </c>
      <c r="AJ9" s="21">
        <f>VLOOKUP($B9,'Change Summary_Detailed'!$A$4:$X$216,AJ$3,FALSE)</f>
        <v>20</v>
      </c>
      <c r="AK9" s="21" t="str">
        <f>VLOOKUP($B9,'Change Summary_Detailed'!$A$4:$X$216,AK$3,FALSE)</f>
        <v>20-30</v>
      </c>
      <c r="AL9" s="21">
        <f>VLOOKUP($B9,'Change Summary_Detailed'!$A$4:$X$216,AL$3,FALSE)</f>
        <v>20</v>
      </c>
      <c r="AM9" s="21">
        <f>VLOOKUP($B9,'Change Summary_Detailed'!$A$4:$X$216,AM$3,FALSE)</f>
        <v>30</v>
      </c>
      <c r="AN9" s="21" t="str">
        <f>VLOOKUP($B9,'Change Summary_Detailed'!$A$4:$X$216,AN$3,FALSE)</f>
        <v>Before 1:00 AM</v>
      </c>
      <c r="AO9" s="21" t="str">
        <f>VLOOKUP($B9,'Change Summary_Detailed'!$A$4:$X$216,AO$3,FALSE)</f>
        <v>Before 12:00 AM</v>
      </c>
      <c r="AP9" s="21" t="str">
        <f>VLOOKUP($B9,'Change Summary_Detailed'!$A$4:$X$216,AP$3,FALSE)</f>
        <v>Operate service less often after 7:00 PM, on weekdays between 9:00 AM and 3:00 PM and on Saturdays .
End service earlier.</v>
      </c>
      <c r="AQ9" s="21">
        <f>VLOOKUP($B9,'Change Summary_Detailed'!$A$4:$X$216,AQ$3,FALSE)</f>
        <v>2</v>
      </c>
      <c r="AR9" s="21" t="str">
        <f>VLOOKUP($B9,'Change Summary_Detailed'!$A$4:$X$216,AR$3,FALSE)</f>
        <v>Restructure</v>
      </c>
      <c r="AS9" s="21">
        <f>VLOOKUP($B9,'Change Summary_Detailed'!$A$4:$X$216,AS$3,FALSE)</f>
        <v>0</v>
      </c>
      <c r="AT9" s="21" t="str">
        <f>VLOOKUP($B9,'Change Summary_Detailed'!$A$4:$X$216,AT$3,FALSE)</f>
        <v>Revised</v>
      </c>
    </row>
    <row r="10" spans="1:46" x14ac:dyDescent="0.25">
      <c r="A10" t="s">
        <v>342</v>
      </c>
      <c r="B10" s="122">
        <v>5</v>
      </c>
      <c r="C10" s="57" t="s">
        <v>651</v>
      </c>
      <c r="D10" s="71" t="s">
        <v>44</v>
      </c>
      <c r="E10" s="57">
        <v>56.8</v>
      </c>
      <c r="F10" s="52">
        <v>17.5</v>
      </c>
      <c r="G10" s="52">
        <v>49.4</v>
      </c>
      <c r="H10" s="52">
        <v>14.6</v>
      </c>
      <c r="I10" s="52">
        <v>37.799999999999997</v>
      </c>
      <c r="J10" s="58">
        <v>11.3</v>
      </c>
      <c r="K10" s="62" t="s">
        <v>46</v>
      </c>
      <c r="L10" s="62" t="s">
        <v>47</v>
      </c>
      <c r="M10" s="57" t="s">
        <v>17</v>
      </c>
      <c r="N10" s="58" t="s">
        <v>17</v>
      </c>
      <c r="O10" s="57" t="s">
        <v>48</v>
      </c>
      <c r="P10" s="52" t="s">
        <v>49</v>
      </c>
      <c r="Q10" s="58" t="s">
        <v>40</v>
      </c>
      <c r="R10" s="57" t="s">
        <v>54</v>
      </c>
      <c r="S10" s="52" t="s">
        <v>54</v>
      </c>
      <c r="T10" s="58" t="s">
        <v>54</v>
      </c>
      <c r="W10">
        <v>4</v>
      </c>
      <c r="X10">
        <v>3</v>
      </c>
      <c r="Y10" t="s">
        <v>17</v>
      </c>
      <c r="Z10" t="s">
        <v>17</v>
      </c>
      <c r="AA10" t="s">
        <v>17</v>
      </c>
      <c r="AB10" t="s">
        <v>17</v>
      </c>
      <c r="AC10" s="355">
        <f>IF(VLOOKUP($B10,'Change Summary_Detailed'!$A$4:$X$216,AC$3,FALSE)=0,"N/A",VLOOKUP($B10,'Change Summary_Detailed'!$A$4:$X$216,AC$3,FALSE))</f>
        <v>42156</v>
      </c>
      <c r="AD10" s="21">
        <f>VLOOKUP($B10,'Change Summary_Detailed'!$A$4:$X$216,AD$3,FALSE)</f>
        <v>15</v>
      </c>
      <c r="AE10" s="21">
        <f>VLOOKUP($B10,'Change Summary_Detailed'!$A$4:$X$216,AE$3,FALSE)</f>
        <v>15</v>
      </c>
      <c r="AF10" s="21" t="str">
        <f>VLOOKUP($B10,'Change Summary_Detailed'!$A$4:$X$216,AF$3,FALSE)</f>
        <v>15-30</v>
      </c>
      <c r="AG10" s="21">
        <f>VLOOKUP($B10,'Change Summary_Detailed'!$A$4:$X$216,AG$3,FALSE)</f>
        <v>15</v>
      </c>
      <c r="AH10" s="21">
        <f>VLOOKUP($B10,'Change Summary_Detailed'!$A$4:$X$216,AH$3,FALSE)</f>
        <v>30</v>
      </c>
      <c r="AI10" s="21" t="str">
        <f>VLOOKUP($B10,'Change Summary_Detailed'!$A$4:$X$216,AI$3,FALSE)</f>
        <v>14-20</v>
      </c>
      <c r="AJ10" s="21">
        <f>VLOOKUP($B10,'Change Summary_Detailed'!$A$4:$X$216,AJ$3,FALSE)</f>
        <v>20</v>
      </c>
      <c r="AK10" s="21" t="str">
        <f>VLOOKUP($B10,'Change Summary_Detailed'!$A$4:$X$216,AK$3,FALSE)</f>
        <v>20-30</v>
      </c>
      <c r="AL10" s="21">
        <f>VLOOKUP($B10,'Change Summary_Detailed'!$A$4:$X$216,AL$3,FALSE)</f>
        <v>20</v>
      </c>
      <c r="AM10" s="21">
        <f>VLOOKUP($B10,'Change Summary_Detailed'!$A$4:$X$216,AM$3,FALSE)</f>
        <v>30</v>
      </c>
      <c r="AN10" s="21" t="str">
        <f>VLOOKUP($B10,'Change Summary_Detailed'!$A$4:$X$216,AN$3,FALSE)</f>
        <v>Before 1:00 AM</v>
      </c>
      <c r="AO10" s="21" t="str">
        <f>VLOOKUP($B10,'Change Summary_Detailed'!$A$4:$X$216,AO$3,FALSE)</f>
        <v>Before 12:00 AM</v>
      </c>
      <c r="AP10" s="21" t="str">
        <f>VLOOKUP($B10,'Change Summary_Detailed'!$A$4:$X$216,AP$3,FALSE)</f>
        <v>Operate service less often after 7:00 PM, on weekdays between 9:00 AM and 3:00 PM and on Saturdays .
End service earlier.</v>
      </c>
      <c r="AQ10" s="21">
        <f>VLOOKUP($B10,'Change Summary_Detailed'!$A$4:$X$216,AQ$3,FALSE)</f>
        <v>2</v>
      </c>
      <c r="AR10" s="21" t="str">
        <f>VLOOKUP($B10,'Change Summary_Detailed'!$A$4:$X$216,AR$3,FALSE)</f>
        <v>Restructure</v>
      </c>
      <c r="AS10" s="21">
        <f>VLOOKUP($B10,'Change Summary_Detailed'!$A$4:$X$216,AS$3,FALSE)</f>
        <v>0</v>
      </c>
      <c r="AT10" s="21" t="str">
        <f>VLOOKUP($B10,'Change Summary_Detailed'!$A$4:$X$216,AT$3,FALSE)</f>
        <v>Revised</v>
      </c>
    </row>
    <row r="11" spans="1:46" x14ac:dyDescent="0.25">
      <c r="A11" t="s">
        <v>342</v>
      </c>
      <c r="B11" s="122" t="s">
        <v>43</v>
      </c>
      <c r="C11" s="57" t="s">
        <v>652</v>
      </c>
      <c r="D11" s="71" t="s">
        <v>44</v>
      </c>
      <c r="E11" s="57">
        <v>47.7</v>
      </c>
      <c r="F11" s="52">
        <v>16.5</v>
      </c>
      <c r="G11" s="52" t="s">
        <v>298</v>
      </c>
      <c r="H11" s="52" t="s">
        <v>298</v>
      </c>
      <c r="I11" s="52" t="s">
        <v>298</v>
      </c>
      <c r="J11" s="58" t="s">
        <v>298</v>
      </c>
      <c r="K11" s="62" t="s">
        <v>8</v>
      </c>
      <c r="L11" s="62" t="s">
        <v>8</v>
      </c>
      <c r="M11" s="57" t="s">
        <v>45</v>
      </c>
      <c r="N11" s="58" t="s">
        <v>45</v>
      </c>
      <c r="O11" s="110" t="s">
        <v>8</v>
      </c>
      <c r="P11" s="111" t="s">
        <v>8</v>
      </c>
      <c r="Q11" s="112" t="s">
        <v>8</v>
      </c>
      <c r="R11" s="57" t="s">
        <v>54</v>
      </c>
      <c r="S11" s="52" t="s">
        <v>54</v>
      </c>
      <c r="T11" s="58" t="s">
        <v>54</v>
      </c>
      <c r="W11">
        <v>4</v>
      </c>
      <c r="X11">
        <v>3</v>
      </c>
      <c r="Y11" t="s">
        <v>17</v>
      </c>
      <c r="Z11" t="s">
        <v>17</v>
      </c>
      <c r="AA11" t="s">
        <v>17</v>
      </c>
      <c r="AB11" t="s">
        <v>17</v>
      </c>
      <c r="AC11" s="355">
        <f>IF(VLOOKUP($B11,'Change Summary_Detailed'!$A$4:$X$216,AC$3,FALSE)=0,"N/A",VLOOKUP($B11,'Change Summary_Detailed'!$A$4:$X$216,AC$3,FALSE))</f>
        <v>42156</v>
      </c>
      <c r="AD11" s="21" t="str">
        <f>VLOOKUP($B11,'Change Summary_Detailed'!$A$4:$X$216,AD$3,FALSE)</f>
        <v/>
      </c>
      <c r="AE11" s="21" t="str">
        <f>VLOOKUP($B11,'Change Summary_Detailed'!$A$4:$X$216,AE$3,FALSE)</f>
        <v/>
      </c>
      <c r="AF11" s="21" t="str">
        <f>VLOOKUP($B11,'Change Summary_Detailed'!$A$4:$X$216,AF$3,FALSE)</f>
        <v/>
      </c>
      <c r="AG11" s="21" t="str">
        <f>VLOOKUP($B11,'Change Summary_Detailed'!$A$4:$X$216,AG$3,FALSE)</f>
        <v/>
      </c>
      <c r="AH11" s="21" t="str">
        <f>VLOOKUP($B11,'Change Summary_Detailed'!$A$4:$X$216,AH$3,FALSE)</f>
        <v/>
      </c>
      <c r="AI11" s="21" t="str">
        <f>VLOOKUP($B11,'Change Summary_Detailed'!$A$4:$X$216,AI$3,FALSE)</f>
        <v/>
      </c>
      <c r="AJ11" s="21" t="str">
        <f>VLOOKUP($B11,'Change Summary_Detailed'!$A$4:$X$216,AJ$3,FALSE)</f>
        <v/>
      </c>
      <c r="AK11" s="21" t="str">
        <f>VLOOKUP($B11,'Change Summary_Detailed'!$A$4:$X$216,AK$3,FALSE)</f>
        <v/>
      </c>
      <c r="AL11" s="21" t="str">
        <f>VLOOKUP($B11,'Change Summary_Detailed'!$A$4:$X$216,AL$3,FALSE)</f>
        <v/>
      </c>
      <c r="AM11" s="21" t="str">
        <f>VLOOKUP($B11,'Change Summary_Detailed'!$A$4:$X$216,AM$3,FALSE)</f>
        <v/>
      </c>
      <c r="AN11" s="21" t="str">
        <f>VLOOKUP($B11,'Change Summary_Detailed'!$A$4:$X$216,AN$3,FALSE)</f>
        <v/>
      </c>
      <c r="AO11" s="21">
        <f>VLOOKUP($B11,'Change Summary_Detailed'!$A$4:$X$216,AO$3,FALSE)</f>
        <v>0</v>
      </c>
      <c r="AP11" s="21" t="str">
        <f>VLOOKUP($B11,'Change Summary_Detailed'!$A$4:$X$216,AP$3,FALSE)</f>
        <v>Delete</v>
      </c>
      <c r="AQ11" s="21">
        <f>VLOOKUP($B11,'Change Summary_Detailed'!$A$4:$X$216,AQ$3,FALSE)</f>
        <v>2</v>
      </c>
      <c r="AR11" s="21" t="str">
        <f>VLOOKUP($B11,'Change Summary_Detailed'!$A$4:$X$216,AR$3,FALSE)</f>
        <v>Restructure</v>
      </c>
      <c r="AS11" s="21" t="str">
        <f>VLOOKUP($B11,'Change Summary_Detailed'!$A$4:$X$216,AS$3,FALSE)</f>
        <v>Use revised routes 5 Local or 355EX.</v>
      </c>
      <c r="AT11" s="21" t="str">
        <f>VLOOKUP($B11,'Change Summary_Detailed'!$A$4:$X$216,AT$3,FALSE)</f>
        <v>Deleted</v>
      </c>
    </row>
    <row r="12" spans="1:46" x14ac:dyDescent="0.25">
      <c r="A12" t="s">
        <v>342</v>
      </c>
      <c r="B12" s="122">
        <v>7</v>
      </c>
      <c r="C12" s="57" t="s">
        <v>653</v>
      </c>
      <c r="D12" s="71" t="s">
        <v>51</v>
      </c>
      <c r="E12" s="57">
        <v>51.9</v>
      </c>
      <c r="F12" s="52">
        <v>15.7</v>
      </c>
      <c r="G12" s="52">
        <v>59.3</v>
      </c>
      <c r="H12" s="52">
        <v>17.8</v>
      </c>
      <c r="I12" s="52">
        <v>34.9</v>
      </c>
      <c r="J12" s="58">
        <v>10.7</v>
      </c>
      <c r="K12" s="62">
        <v>77</v>
      </c>
      <c r="L12" s="62" t="s">
        <v>15</v>
      </c>
      <c r="M12" s="57" t="s">
        <v>17</v>
      </c>
      <c r="N12" s="58" t="s">
        <v>17</v>
      </c>
      <c r="O12" s="57" t="s">
        <v>18</v>
      </c>
      <c r="P12" s="52" t="s">
        <v>18</v>
      </c>
      <c r="Q12" s="58" t="s">
        <v>18</v>
      </c>
      <c r="R12" s="57" t="s">
        <v>54</v>
      </c>
      <c r="S12" s="52" t="s">
        <v>54</v>
      </c>
      <c r="T12" s="58" t="s">
        <v>54</v>
      </c>
      <c r="W12">
        <v>3</v>
      </c>
      <c r="X12">
        <v>1</v>
      </c>
      <c r="Y12" t="s">
        <v>17</v>
      </c>
      <c r="Z12" t="s">
        <v>17</v>
      </c>
      <c r="AA12" t="s">
        <v>17</v>
      </c>
      <c r="AB12" t="s">
        <v>17</v>
      </c>
      <c r="AC12" s="355">
        <f>IF(VLOOKUP($B12,'Change Summary_Detailed'!$A$4:$X$216,AC$3,FALSE)=0,"N/A",VLOOKUP($B12,'Change Summary_Detailed'!$A$4:$X$216,AC$3,FALSE))</f>
        <v>42036</v>
      </c>
      <c r="AD12" s="21">
        <f>VLOOKUP($B12,'Change Summary_Detailed'!$A$4:$X$216,AD$3,FALSE)</f>
        <v>10</v>
      </c>
      <c r="AE12" s="21">
        <f>VLOOKUP($B12,'Change Summary_Detailed'!$A$4:$X$216,AE$3,FALSE)</f>
        <v>10</v>
      </c>
      <c r="AF12" s="21" t="str">
        <f>VLOOKUP($B12,'Change Summary_Detailed'!$A$4:$X$216,AF$3,FALSE)</f>
        <v>15-30</v>
      </c>
      <c r="AG12" s="21">
        <f>VLOOKUP($B12,'Change Summary_Detailed'!$A$4:$X$216,AG$3,FALSE)</f>
        <v>12</v>
      </c>
      <c r="AH12" s="21">
        <f>VLOOKUP($B12,'Change Summary_Detailed'!$A$4:$X$216,AH$3,FALSE)</f>
        <v>15</v>
      </c>
      <c r="AI12" s="21">
        <f>VLOOKUP($B12,'Change Summary_Detailed'!$A$4:$X$216,AI$3,FALSE)</f>
        <v>10</v>
      </c>
      <c r="AJ12" s="21">
        <f>VLOOKUP($B12,'Change Summary_Detailed'!$A$4:$X$216,AJ$3,FALSE)</f>
        <v>10</v>
      </c>
      <c r="AK12" s="21" t="str">
        <f>VLOOKUP($B12,'Change Summary_Detailed'!$A$4:$X$216,AK$3,FALSE)</f>
        <v>15-60</v>
      </c>
      <c r="AL12" s="21">
        <f>VLOOKUP($B12,'Change Summary_Detailed'!$A$4:$X$216,AL$3,FALSE)</f>
        <v>15</v>
      </c>
      <c r="AM12" s="21">
        <f>VLOOKUP($B12,'Change Summary_Detailed'!$A$4:$X$216,AM$3,FALSE)</f>
        <v>15</v>
      </c>
      <c r="AN12" s="21" t="str">
        <f>VLOOKUP($B12,'Change Summary_Detailed'!$A$4:$X$216,AN$3,FALSE)</f>
        <v>Before 3:00 AM</v>
      </c>
      <c r="AO12" s="21" t="str">
        <f>VLOOKUP($B12,'Change Summary_Detailed'!$A$4:$X$216,AO$3,FALSE)</f>
        <v>Before 2:00 AM</v>
      </c>
      <c r="AP12" s="21" t="str">
        <f>VLOOKUP($B12,'Change Summary_Detailed'!$A$4:$X$216,AP$3,FALSE)</f>
        <v>Operate service less often after 10:00 PM and during the daytime on Saturday.
Eliminate off-peak service to Prentice Street loop.
End service earlier.</v>
      </c>
      <c r="AQ12" s="21">
        <f>VLOOKUP($B12,'Change Summary_Detailed'!$A$4:$X$216,AQ$3,FALSE)</f>
        <v>2</v>
      </c>
      <c r="AR12" s="21" t="str">
        <f>VLOOKUP($B12,'Change Summary_Detailed'!$A$4:$X$216,AR$3,FALSE)</f>
        <v>Restructure</v>
      </c>
      <c r="AS12" s="21">
        <f>VLOOKUP($B12,'Change Summary_Detailed'!$A$4:$X$216,AS$3,FALSE)</f>
        <v>0</v>
      </c>
      <c r="AT12" s="21" t="str">
        <f>VLOOKUP($B12,'Change Summary_Detailed'!$A$4:$X$216,AT$3,FALSE)</f>
        <v>Revised</v>
      </c>
    </row>
    <row r="13" spans="1:46" x14ac:dyDescent="0.25">
      <c r="A13" t="s">
        <v>342</v>
      </c>
      <c r="B13" s="122" t="s">
        <v>50</v>
      </c>
      <c r="C13" s="57" t="s">
        <v>654</v>
      </c>
      <c r="D13" s="71" t="s">
        <v>51</v>
      </c>
      <c r="E13" s="57">
        <v>37.4</v>
      </c>
      <c r="F13" s="52">
        <v>9.4</v>
      </c>
      <c r="G13" s="52" t="s">
        <v>298</v>
      </c>
      <c r="H13" s="52" t="s">
        <v>298</v>
      </c>
      <c r="I13" s="52" t="s">
        <v>298</v>
      </c>
      <c r="J13" s="58" t="s">
        <v>298</v>
      </c>
      <c r="K13" s="62" t="s">
        <v>8</v>
      </c>
      <c r="L13" s="62" t="s">
        <v>8</v>
      </c>
      <c r="M13" s="57" t="s">
        <v>52</v>
      </c>
      <c r="N13" s="58" t="s">
        <v>45</v>
      </c>
      <c r="O13" s="110" t="s">
        <v>8</v>
      </c>
      <c r="P13" s="111" t="s">
        <v>8</v>
      </c>
      <c r="Q13" s="112" t="s">
        <v>8</v>
      </c>
      <c r="R13" s="57">
        <v>1</v>
      </c>
      <c r="S13" s="52" t="s">
        <v>54</v>
      </c>
      <c r="T13" s="58" t="s">
        <v>54</v>
      </c>
      <c r="W13">
        <v>3</v>
      </c>
      <c r="X13">
        <v>1</v>
      </c>
      <c r="Y13" t="s">
        <v>17</v>
      </c>
      <c r="Z13" t="s">
        <v>17</v>
      </c>
      <c r="AA13" t="s">
        <v>17</v>
      </c>
      <c r="AB13" t="s">
        <v>17</v>
      </c>
      <c r="AC13" s="355">
        <f>IF(VLOOKUP($B13,'Change Summary_Detailed'!$A$4:$X$216,AC$3,FALSE)=0,"N/A",VLOOKUP($B13,'Change Summary_Detailed'!$A$4:$X$216,AC$3,FALSE))</f>
        <v>41883</v>
      </c>
      <c r="AD13" s="21" t="str">
        <f>VLOOKUP($B13,'Change Summary_Detailed'!$A$4:$X$216,AD$3,FALSE)</f>
        <v/>
      </c>
      <c r="AE13" s="21" t="str">
        <f>VLOOKUP($B13,'Change Summary_Detailed'!$A$4:$X$216,AE$3,FALSE)</f>
        <v/>
      </c>
      <c r="AF13" s="21" t="str">
        <f>VLOOKUP($B13,'Change Summary_Detailed'!$A$4:$X$216,AF$3,FALSE)</f>
        <v/>
      </c>
      <c r="AG13" s="21" t="str">
        <f>VLOOKUP($B13,'Change Summary_Detailed'!$A$4:$X$216,AG$3,FALSE)</f>
        <v/>
      </c>
      <c r="AH13" s="21" t="str">
        <f>VLOOKUP($B13,'Change Summary_Detailed'!$A$4:$X$216,AH$3,FALSE)</f>
        <v/>
      </c>
      <c r="AI13" s="21" t="str">
        <f>VLOOKUP($B13,'Change Summary_Detailed'!$A$4:$X$216,AI$3,FALSE)</f>
        <v/>
      </c>
      <c r="AJ13" s="21" t="str">
        <f>VLOOKUP($B13,'Change Summary_Detailed'!$A$4:$X$216,AJ$3,FALSE)</f>
        <v/>
      </c>
      <c r="AK13" s="21" t="str">
        <f>VLOOKUP($B13,'Change Summary_Detailed'!$A$4:$X$216,AK$3,FALSE)</f>
        <v/>
      </c>
      <c r="AL13" s="21" t="str">
        <f>VLOOKUP($B13,'Change Summary_Detailed'!$A$4:$X$216,AL$3,FALSE)</f>
        <v/>
      </c>
      <c r="AM13" s="21" t="str">
        <f>VLOOKUP($B13,'Change Summary_Detailed'!$A$4:$X$216,AM$3,FALSE)</f>
        <v/>
      </c>
      <c r="AN13" s="21" t="str">
        <f>VLOOKUP($B13,'Change Summary_Detailed'!$A$4:$X$216,AN$3,FALSE)</f>
        <v/>
      </c>
      <c r="AO13" s="21">
        <f>VLOOKUP($B13,'Change Summary_Detailed'!$A$4:$X$216,AO$3,FALSE)</f>
        <v>0</v>
      </c>
      <c r="AP13" s="21" t="str">
        <f>VLOOKUP($B13,'Change Summary_Detailed'!$A$4:$X$216,AP$3,FALSE)</f>
        <v>Delete</v>
      </c>
      <c r="AQ13" s="21">
        <f>VLOOKUP($B13,'Change Summary_Detailed'!$A$4:$X$216,AQ$3,FALSE)</f>
        <v>1</v>
      </c>
      <c r="AR13" s="21" t="str">
        <f>VLOOKUP($B13,'Change Summary_Detailed'!$A$4:$X$216,AR$3,FALSE)</f>
        <v>Low performing</v>
      </c>
      <c r="AS13" s="21" t="str">
        <f>VLOOKUP($B13,'Change Summary_Detailed'!$A$4:$X$216,AS$3,FALSE)</f>
        <v>Use revised regular Route 7.</v>
      </c>
      <c r="AT13" s="21" t="str">
        <f>VLOOKUP($B13,'Change Summary_Detailed'!$A$4:$X$216,AT$3,FALSE)</f>
        <v>Deleted</v>
      </c>
    </row>
    <row r="14" spans="1:46" x14ac:dyDescent="0.25">
      <c r="A14" t="s">
        <v>342</v>
      </c>
      <c r="B14" s="122">
        <v>8</v>
      </c>
      <c r="C14" s="57" t="s">
        <v>655</v>
      </c>
      <c r="D14" s="71" t="s">
        <v>55</v>
      </c>
      <c r="E14" s="57">
        <v>53.9</v>
      </c>
      <c r="F14" s="52">
        <v>12.2</v>
      </c>
      <c r="G14" s="52">
        <v>48.8</v>
      </c>
      <c r="H14" s="52">
        <v>11.6</v>
      </c>
      <c r="I14" s="52">
        <v>32.799999999999997</v>
      </c>
      <c r="J14" s="58">
        <v>7.6</v>
      </c>
      <c r="K14" s="62">
        <v>78</v>
      </c>
      <c r="L14" s="62" t="s">
        <v>15</v>
      </c>
      <c r="M14" s="57" t="s">
        <v>17</v>
      </c>
      <c r="N14" s="58" t="s">
        <v>17</v>
      </c>
      <c r="O14" s="57" t="s">
        <v>18</v>
      </c>
      <c r="P14" s="52" t="s">
        <v>18</v>
      </c>
      <c r="Q14" s="58" t="s">
        <v>18</v>
      </c>
      <c r="R14" s="57">
        <v>3</v>
      </c>
      <c r="S14" s="52">
        <v>3</v>
      </c>
      <c r="T14" s="58">
        <v>3</v>
      </c>
      <c r="W14">
        <v>4</v>
      </c>
      <c r="X14">
        <v>2</v>
      </c>
      <c r="Y14">
        <v>3</v>
      </c>
      <c r="Z14">
        <v>2</v>
      </c>
      <c r="AA14">
        <v>3</v>
      </c>
      <c r="AB14">
        <v>2</v>
      </c>
      <c r="AC14" s="355">
        <f>IF(VLOOKUP($B14,'Change Summary_Detailed'!$A$4:$X$216,AC$3,FALSE)=0,"N/A",VLOOKUP($B14,'Change Summary_Detailed'!$A$4:$X$216,AC$3,FALSE))</f>
        <v>42036</v>
      </c>
      <c r="AD14" s="21">
        <f>VLOOKUP($B14,'Change Summary_Detailed'!$A$4:$X$216,AD$3,FALSE)</f>
        <v>15</v>
      </c>
      <c r="AE14" s="21">
        <f>VLOOKUP($B14,'Change Summary_Detailed'!$A$4:$X$216,AE$3,FALSE)</f>
        <v>15</v>
      </c>
      <c r="AF14" s="21">
        <f>VLOOKUP($B14,'Change Summary_Detailed'!$A$4:$X$216,AF$3,FALSE)</f>
        <v>30</v>
      </c>
      <c r="AG14" s="21">
        <f>VLOOKUP($B14,'Change Summary_Detailed'!$A$4:$X$216,AG$3,FALSE)</f>
        <v>15</v>
      </c>
      <c r="AH14" s="21">
        <f>VLOOKUP($B14,'Change Summary_Detailed'!$A$4:$X$216,AH$3,FALSE)</f>
        <v>30</v>
      </c>
      <c r="AI14" s="21">
        <f>VLOOKUP($B14,'Change Summary_Detailed'!$A$4:$X$216,AI$3,FALSE)</f>
        <v>15</v>
      </c>
      <c r="AJ14" s="21">
        <f>VLOOKUP($B14,'Change Summary_Detailed'!$A$4:$X$216,AJ$3,FALSE)</f>
        <v>15</v>
      </c>
      <c r="AK14" s="21" t="str">
        <f>VLOOKUP($B14,'Change Summary_Detailed'!$A$4:$X$216,AK$3,FALSE)</f>
        <v>30-60</v>
      </c>
      <c r="AL14" s="21">
        <f>VLOOKUP($B14,'Change Summary_Detailed'!$A$4:$X$216,AL$3,FALSE)</f>
        <v>15</v>
      </c>
      <c r="AM14" s="21">
        <f>VLOOKUP($B14,'Change Summary_Detailed'!$A$4:$X$216,AM$3,FALSE)</f>
        <v>30</v>
      </c>
      <c r="AN14" s="21" t="str">
        <f>VLOOKUP($B14,'Change Summary_Detailed'!$A$4:$X$216,AN$3,FALSE)</f>
        <v>Before 12:00 AM</v>
      </c>
      <c r="AO14" s="21" t="str">
        <f>VLOOKUP($B14,'Change Summary_Detailed'!$A$4:$X$216,AO$3,FALSE)</f>
        <v>Before 11:00 PM</v>
      </c>
      <c r="AP14" s="21" t="str">
        <f>VLOOKUP($B14,'Change Summary_Detailed'!$A$4:$X$216,AP$3,FALSE)</f>
        <v>Eliminate the part of the route between E John Street/16th Avenue E and S Jackson Street /23rd Avenue S. 
Operate service less often after 10:00 PM.
Replace the south part of the route between Rainier Beach and S Jackson Street /23rd Avenue S with Route 106 to provide a direct connection between Renton Transit Center and downtown Seattle via Martin Luther King Junior Way S, S Jackson Street, and E Yesler Way (See Route 106 for more details). 
End service earlier.</v>
      </c>
      <c r="AQ14" s="21" t="str">
        <f>VLOOKUP($B14,'Change Summary_Detailed'!$A$4:$X$216,AQ$3,FALSE)</f>
        <v>2, 3</v>
      </c>
      <c r="AR14" s="21" t="str">
        <f>VLOOKUP($B14,'Change Summary_Detailed'!$A$4:$X$216,AR$3,FALSE)</f>
        <v>Restructure</v>
      </c>
      <c r="AS14" s="21" t="str">
        <f>VLOOKUP($B14,'Change Summary_Detailed'!$A$4:$X$216,AS$3,FALSE)</f>
        <v xml:space="preserve">In Capitol Hill between 16th Avenue E and 23rd Avenue E, use Route 43.
In Madison Valley between 23rd Avenue E and Martin Luther King Jr. Way E, use Route 11. 
In the Central District between E Madison Street and S Jackson Street, use routes 2, 3, 14, or revised Route 106.
South of S Jackson Street, use revised Route 106.
</v>
      </c>
      <c r="AT14" s="21" t="str">
        <f>VLOOKUP($B14,'Change Summary_Detailed'!$A$4:$X$216,AT$3,FALSE)</f>
        <v>Revised</v>
      </c>
    </row>
    <row r="15" spans="1:46" x14ac:dyDescent="0.25">
      <c r="A15" t="s">
        <v>342</v>
      </c>
      <c r="B15" s="122" t="s">
        <v>57</v>
      </c>
      <c r="C15" s="57" t="s">
        <v>656</v>
      </c>
      <c r="D15" s="71" t="s">
        <v>58</v>
      </c>
      <c r="E15" s="57">
        <v>40</v>
      </c>
      <c r="F15" s="52">
        <v>11.5</v>
      </c>
      <c r="G15" s="52">
        <v>44.5</v>
      </c>
      <c r="H15" s="52">
        <v>14.3</v>
      </c>
      <c r="I15" s="52" t="s">
        <v>298</v>
      </c>
      <c r="J15" s="58" t="s">
        <v>298</v>
      </c>
      <c r="K15" s="62">
        <v>79</v>
      </c>
      <c r="L15" s="62" t="s">
        <v>15</v>
      </c>
      <c r="M15" s="57" t="s">
        <v>17</v>
      </c>
      <c r="N15" s="58" t="s">
        <v>17</v>
      </c>
      <c r="O15" s="57" t="s">
        <v>19</v>
      </c>
      <c r="P15" s="52" t="s">
        <v>19</v>
      </c>
      <c r="Q15" s="58" t="s">
        <v>19</v>
      </c>
      <c r="R15" s="57" t="s">
        <v>54</v>
      </c>
      <c r="S15" s="52" t="s">
        <v>54</v>
      </c>
      <c r="T15" s="58" t="s">
        <v>54</v>
      </c>
      <c r="W15">
        <v>3</v>
      </c>
      <c r="X15">
        <v>2</v>
      </c>
      <c r="Y15">
        <v>2</v>
      </c>
      <c r="Z15">
        <v>3</v>
      </c>
      <c r="AA15" t="s">
        <v>17</v>
      </c>
      <c r="AB15" t="s">
        <v>17</v>
      </c>
      <c r="AC15" s="355">
        <f>IF(VLOOKUP($B15,'Change Summary_Detailed'!$A$4:$X$216,AC$3,FALSE)=0,"N/A",VLOOKUP($B15,'Change Summary_Detailed'!$A$4:$X$216,AC$3,FALSE))</f>
        <v>42036</v>
      </c>
      <c r="AD15" s="21" t="str">
        <f>VLOOKUP($B15,'Change Summary_Detailed'!$A$4:$X$216,AD$3,FALSE)</f>
        <v>15-20</v>
      </c>
      <c r="AE15" s="21">
        <f>VLOOKUP($B15,'Change Summary_Detailed'!$A$4:$X$216,AE$3,FALSE)</f>
        <v>30</v>
      </c>
      <c r="AF15" s="21" t="str">
        <f>VLOOKUP($B15,'Change Summary_Detailed'!$A$4:$X$216,AF$3,FALSE)</f>
        <v/>
      </c>
      <c r="AG15" s="21" t="str">
        <f>VLOOKUP($B15,'Change Summary_Detailed'!$A$4:$X$216,AG$3,FALSE)</f>
        <v/>
      </c>
      <c r="AH15" s="21" t="str">
        <f>VLOOKUP($B15,'Change Summary_Detailed'!$A$4:$X$216,AH$3,FALSE)</f>
        <v/>
      </c>
      <c r="AI15" s="21" t="str">
        <f>VLOOKUP($B15,'Change Summary_Detailed'!$A$4:$X$216,AI$3,FALSE)</f>
        <v>-</v>
      </c>
      <c r="AJ15" s="21" t="str">
        <f>VLOOKUP($B15,'Change Summary_Detailed'!$A$4:$X$216,AJ$3,FALSE)</f>
        <v>-</v>
      </c>
      <c r="AK15" s="21" t="str">
        <f>VLOOKUP($B15,'Change Summary_Detailed'!$A$4:$X$216,AK$3,FALSE)</f>
        <v/>
      </c>
      <c r="AL15" s="21" t="str">
        <f>VLOOKUP($B15,'Change Summary_Detailed'!$A$4:$X$216,AL$3,FALSE)</f>
        <v/>
      </c>
      <c r="AM15" s="21" t="str">
        <f>VLOOKUP($B15,'Change Summary_Detailed'!$A$4:$X$216,AM$3,FALSE)</f>
        <v/>
      </c>
      <c r="AN15" s="21" t="str">
        <f>VLOOKUP($B15,'Change Summary_Detailed'!$A$4:$X$216,AN$3,FALSE)</f>
        <v>Before 7:00 PM</v>
      </c>
      <c r="AO15" s="21" t="str">
        <f>VLOOKUP($B15,'Change Summary_Detailed'!$A$4:$X$216,AO$3,FALSE)</f>
        <v/>
      </c>
      <c r="AP15" s="21" t="str">
        <f>VLOOKUP($B15,'Change Summary_Detailed'!$A$4:$X$216,AP$3,FALSE)</f>
        <v>Operate only during commute hours.
Operate as a one-way route, northbound in the morning and southbound in the afternoon.</v>
      </c>
      <c r="AQ15" s="21">
        <f>VLOOKUP($B15,'Change Summary_Detailed'!$A$4:$X$216,AQ$3,FALSE)</f>
        <v>2</v>
      </c>
      <c r="AR15" s="21" t="str">
        <f>VLOOKUP($B15,'Change Summary_Detailed'!$A$4:$X$216,AR$3,FALSE)</f>
        <v>Restructure</v>
      </c>
      <c r="AS15" s="21" t="str">
        <f>VLOOKUP($B15,'Change Summary_Detailed'!$A$4:$X$216,AS$3,FALSE)</f>
        <v>South of S Jackson Street, use Route 7.
North of S Jackson Street, use the First Hill Streetcar.</v>
      </c>
      <c r="AT15" s="21" t="str">
        <f>VLOOKUP($B15,'Change Summary_Detailed'!$A$4:$X$216,AT$3,FALSE)</f>
        <v>Revised</v>
      </c>
    </row>
    <row r="16" spans="1:46" x14ac:dyDescent="0.25">
      <c r="A16" t="s">
        <v>342</v>
      </c>
      <c r="B16" s="122">
        <v>10</v>
      </c>
      <c r="C16" s="57" t="s">
        <v>657</v>
      </c>
      <c r="D16" s="71" t="s">
        <v>60</v>
      </c>
      <c r="E16" s="57">
        <v>50.9</v>
      </c>
      <c r="F16" s="52">
        <v>10.4</v>
      </c>
      <c r="G16" s="52">
        <v>52.2</v>
      </c>
      <c r="H16" s="52">
        <v>10.9</v>
      </c>
      <c r="I16" s="52">
        <v>35</v>
      </c>
      <c r="J16" s="58">
        <v>7.7</v>
      </c>
      <c r="K16" s="62">
        <v>21</v>
      </c>
      <c r="L16" s="62" t="s">
        <v>15</v>
      </c>
      <c r="M16" s="57" t="s">
        <v>17</v>
      </c>
      <c r="N16" s="58" t="s">
        <v>17</v>
      </c>
      <c r="O16" s="57" t="s">
        <v>18</v>
      </c>
      <c r="P16" s="52" t="s">
        <v>18</v>
      </c>
      <c r="Q16" s="58" t="s">
        <v>18</v>
      </c>
      <c r="R16" s="57">
        <v>1</v>
      </c>
      <c r="S16" s="52">
        <v>3</v>
      </c>
      <c r="T16" s="58">
        <v>3</v>
      </c>
      <c r="W16">
        <v>4</v>
      </c>
      <c r="X16">
        <v>1</v>
      </c>
      <c r="Y16">
        <v>4</v>
      </c>
      <c r="Z16">
        <v>2</v>
      </c>
      <c r="AA16">
        <v>4</v>
      </c>
      <c r="AB16">
        <v>2</v>
      </c>
      <c r="AC16" s="355" t="str">
        <f>IF(VLOOKUP($B16,'Change Summary_Detailed'!$A$4:$X$216,AC$3,FALSE)=0,"N/A",VLOOKUP($B16,'Change Summary_Detailed'!$A$4:$X$216,AC$3,FALSE))</f>
        <v>N/A</v>
      </c>
      <c r="AD16" s="21">
        <f>VLOOKUP($B16,'Change Summary_Detailed'!$A$4:$X$216,AD$3,FALSE)</f>
        <v>10</v>
      </c>
      <c r="AE16" s="21">
        <f>VLOOKUP($B16,'Change Summary_Detailed'!$A$4:$X$216,AE$3,FALSE)</f>
        <v>15</v>
      </c>
      <c r="AF16" s="21">
        <f>VLOOKUP($B16,'Change Summary_Detailed'!$A$4:$X$216,AF$3,FALSE)</f>
        <v>30</v>
      </c>
      <c r="AG16" s="21">
        <f>VLOOKUP($B16,'Change Summary_Detailed'!$A$4:$X$216,AG$3,FALSE)</f>
        <v>15</v>
      </c>
      <c r="AH16" s="21">
        <f>VLOOKUP($B16,'Change Summary_Detailed'!$A$4:$X$216,AH$3,FALSE)</f>
        <v>30</v>
      </c>
      <c r="AI16" s="21">
        <f>VLOOKUP($B16,'Change Summary_Detailed'!$A$4:$X$216,AI$3,FALSE)</f>
        <v>10</v>
      </c>
      <c r="AJ16" s="21">
        <f>VLOOKUP($B16,'Change Summary_Detailed'!$A$4:$X$216,AJ$3,FALSE)</f>
        <v>15</v>
      </c>
      <c r="AK16" s="21">
        <f>VLOOKUP($B16,'Change Summary_Detailed'!$A$4:$X$216,AK$3,FALSE)</f>
        <v>30</v>
      </c>
      <c r="AL16" s="21">
        <f>VLOOKUP($B16,'Change Summary_Detailed'!$A$4:$X$216,AL$3,FALSE)</f>
        <v>15</v>
      </c>
      <c r="AM16" s="21">
        <f>VLOOKUP($B16,'Change Summary_Detailed'!$A$4:$X$216,AM$3,FALSE)</f>
        <v>30</v>
      </c>
      <c r="AN16" s="21" t="str">
        <f>VLOOKUP($B16,'Change Summary_Detailed'!$A$4:$X$216,AN$3,FALSE)</f>
        <v>Before 1:00 AM</v>
      </c>
      <c r="AO16" s="21" t="str">
        <f>VLOOKUP($B16,'Change Summary_Detailed'!$A$4:$X$216,AO$3,FALSE)</f>
        <v>Before 1:00 AM</v>
      </c>
      <c r="AP16" s="21" t="str">
        <f>VLOOKUP($B16,'Change Summary_Detailed'!$A$4:$X$216,AP$3,FALSE)</f>
        <v>Unchanged</v>
      </c>
      <c r="AQ16" s="21">
        <f>VLOOKUP($B16,'Change Summary_Detailed'!$A$4:$X$216,AQ$3,FALSE)</f>
        <v>0</v>
      </c>
      <c r="AR16" s="21">
        <f>VLOOKUP($B16,'Change Summary_Detailed'!$A$4:$X$216,AR$3,FALSE)</f>
        <v>0</v>
      </c>
      <c r="AS16" s="21">
        <f>VLOOKUP($B16,'Change Summary_Detailed'!$A$4:$X$216,AS$3,FALSE)</f>
        <v>0</v>
      </c>
      <c r="AT16" s="21" t="str">
        <f>VLOOKUP($B16,'Change Summary_Detailed'!$A$4:$X$216,AT$3,FALSE)</f>
        <v>Unchanged</v>
      </c>
    </row>
    <row r="17" spans="1:46" x14ac:dyDescent="0.25">
      <c r="A17" t="s">
        <v>342</v>
      </c>
      <c r="B17" s="122">
        <v>11</v>
      </c>
      <c r="C17" s="57" t="s">
        <v>658</v>
      </c>
      <c r="D17" s="71" t="s">
        <v>61</v>
      </c>
      <c r="E17" s="57">
        <v>52.7</v>
      </c>
      <c r="F17" s="52">
        <v>10.199999999999999</v>
      </c>
      <c r="G17" s="52">
        <v>48.7</v>
      </c>
      <c r="H17" s="52">
        <v>9.4</v>
      </c>
      <c r="I17" s="52">
        <v>38.4</v>
      </c>
      <c r="J17" s="58">
        <v>6.5</v>
      </c>
      <c r="K17" s="62">
        <v>59</v>
      </c>
      <c r="L17" s="62" t="s">
        <v>15</v>
      </c>
      <c r="M17" s="57" t="s">
        <v>17</v>
      </c>
      <c r="N17" s="58" t="s">
        <v>17</v>
      </c>
      <c r="O17" s="57" t="s">
        <v>18</v>
      </c>
      <c r="P17" s="52" t="s">
        <v>19</v>
      </c>
      <c r="Q17" s="58" t="s">
        <v>18</v>
      </c>
      <c r="R17" s="57">
        <v>1</v>
      </c>
      <c r="S17" s="52">
        <v>4</v>
      </c>
      <c r="T17" s="58">
        <v>3</v>
      </c>
      <c r="W17">
        <v>4</v>
      </c>
      <c r="X17">
        <v>1</v>
      </c>
      <c r="Y17">
        <v>3</v>
      </c>
      <c r="Z17">
        <v>1</v>
      </c>
      <c r="AA17">
        <v>4</v>
      </c>
      <c r="AB17">
        <v>2</v>
      </c>
      <c r="AC17" s="355">
        <f>IF(VLOOKUP($B17,'Change Summary_Detailed'!$A$4:$X$216,AC$3,FALSE)=0,"N/A",VLOOKUP($B17,'Change Summary_Detailed'!$A$4:$X$216,AC$3,FALSE))</f>
        <v>42248</v>
      </c>
      <c r="AD17" s="21">
        <f>VLOOKUP($B17,'Change Summary_Detailed'!$A$4:$X$216,AD$3,FALSE)</f>
        <v>15</v>
      </c>
      <c r="AE17" s="21">
        <f>VLOOKUP($B17,'Change Summary_Detailed'!$A$4:$X$216,AE$3,FALSE)</f>
        <v>30</v>
      </c>
      <c r="AF17" s="21" t="str">
        <f>VLOOKUP($B17,'Change Summary_Detailed'!$A$4:$X$216,AF$3,FALSE)</f>
        <v>30-60</v>
      </c>
      <c r="AG17" s="21">
        <f>VLOOKUP($B17,'Change Summary_Detailed'!$A$4:$X$216,AG$3,FALSE)</f>
        <v>30</v>
      </c>
      <c r="AH17" s="21">
        <f>VLOOKUP($B17,'Change Summary_Detailed'!$A$4:$X$216,AH$3,FALSE)</f>
        <v>30</v>
      </c>
      <c r="AI17" s="21">
        <f>VLOOKUP($B17,'Change Summary_Detailed'!$A$4:$X$216,AI$3,FALSE)</f>
        <v>15</v>
      </c>
      <c r="AJ17" s="21">
        <f>VLOOKUP($B17,'Change Summary_Detailed'!$A$4:$X$216,AJ$3,FALSE)</f>
        <v>30</v>
      </c>
      <c r="AK17" s="21" t="str">
        <f>VLOOKUP($B17,'Change Summary_Detailed'!$A$4:$X$216,AK$3,FALSE)</f>
        <v>30-60</v>
      </c>
      <c r="AL17" s="21">
        <f>VLOOKUP($B17,'Change Summary_Detailed'!$A$4:$X$216,AL$3,FALSE)</f>
        <v>30</v>
      </c>
      <c r="AM17" s="21">
        <f>VLOOKUP($B17,'Change Summary_Detailed'!$A$4:$X$216,AM$3,FALSE)</f>
        <v>30</v>
      </c>
      <c r="AN17" s="21" t="str">
        <f>VLOOKUP($B17,'Change Summary_Detailed'!$A$4:$X$216,AN$3,FALSE)</f>
        <v>Before 1:00 AM</v>
      </c>
      <c r="AO17" s="21" t="str">
        <f>VLOOKUP($B17,'Change Summary_Detailed'!$A$4:$X$216,AO$3,FALSE)</f>
        <v>Before 11:00 PM</v>
      </c>
      <c r="AP17" s="21" t="str">
        <f>VLOOKUP($B17,'Change Summary_Detailed'!$A$4:$X$216,AP$3,FALSE)</f>
        <v>End service earlier.</v>
      </c>
      <c r="AQ17" s="21">
        <f>VLOOKUP($B17,'Change Summary_Detailed'!$A$4:$X$216,AQ$3,FALSE)</f>
        <v>3</v>
      </c>
      <c r="AR17" s="21" t="str">
        <f>VLOOKUP($B17,'Change Summary_Detailed'!$A$4:$X$216,AR$3,FALSE)</f>
        <v>Low performing</v>
      </c>
      <c r="AS17" s="21">
        <f>VLOOKUP($B17,'Change Summary_Detailed'!$A$4:$X$216,AS$3,FALSE)</f>
        <v>0</v>
      </c>
      <c r="AT17" s="21" t="str">
        <f>VLOOKUP($B17,'Change Summary_Detailed'!$A$4:$X$216,AT$3,FALSE)</f>
        <v>Revised</v>
      </c>
    </row>
    <row r="18" spans="1:46" x14ac:dyDescent="0.25">
      <c r="A18" t="s">
        <v>342</v>
      </c>
      <c r="B18" s="122">
        <v>12</v>
      </c>
      <c r="C18" s="57" t="s">
        <v>659</v>
      </c>
      <c r="D18" s="71" t="s">
        <v>63</v>
      </c>
      <c r="E18" s="57">
        <v>50.6</v>
      </c>
      <c r="F18" s="52">
        <v>9.5</v>
      </c>
      <c r="G18" s="52">
        <v>38</v>
      </c>
      <c r="H18" s="52">
        <v>6.3</v>
      </c>
      <c r="I18" s="52">
        <v>16.399999999999999</v>
      </c>
      <c r="J18" s="58">
        <v>2.7</v>
      </c>
      <c r="K18" s="62">
        <v>22</v>
      </c>
      <c r="L18" s="62" t="s">
        <v>15</v>
      </c>
      <c r="M18" s="57" t="s">
        <v>17</v>
      </c>
      <c r="N18" s="58" t="s">
        <v>17</v>
      </c>
      <c r="O18" s="57" t="s">
        <v>18</v>
      </c>
      <c r="P18" s="52" t="s">
        <v>18</v>
      </c>
      <c r="Q18" s="58" t="s">
        <v>18</v>
      </c>
      <c r="R18" s="57">
        <v>1</v>
      </c>
      <c r="S18" s="52">
        <v>1</v>
      </c>
      <c r="T18" s="58">
        <v>1</v>
      </c>
      <c r="W18">
        <v>4</v>
      </c>
      <c r="X18">
        <v>1</v>
      </c>
      <c r="Y18">
        <v>2</v>
      </c>
      <c r="Z18">
        <v>1</v>
      </c>
      <c r="AA18">
        <v>1</v>
      </c>
      <c r="AB18">
        <v>1</v>
      </c>
      <c r="AC18" s="355">
        <f>IF(VLOOKUP($B18,'Change Summary_Detailed'!$A$4:$X$216,AC$3,FALSE)=0,"N/A",VLOOKUP($B18,'Change Summary_Detailed'!$A$4:$X$216,AC$3,FALSE))</f>
        <v>42036</v>
      </c>
      <c r="AD18" s="21">
        <f>VLOOKUP($B18,'Change Summary_Detailed'!$A$4:$X$216,AD$3,FALSE)</f>
        <v>10</v>
      </c>
      <c r="AE18" s="21">
        <f>VLOOKUP($B18,'Change Summary_Detailed'!$A$4:$X$216,AE$3,FALSE)</f>
        <v>15</v>
      </c>
      <c r="AF18" s="21" t="str">
        <f>VLOOKUP($B18,'Change Summary_Detailed'!$A$4:$X$216,AF$3,FALSE)</f>
        <v>30-60</v>
      </c>
      <c r="AG18" s="21">
        <f>VLOOKUP($B18,'Change Summary_Detailed'!$A$4:$X$216,AG$3,FALSE)</f>
        <v>15</v>
      </c>
      <c r="AH18" s="21">
        <f>VLOOKUP($B18,'Change Summary_Detailed'!$A$4:$X$216,AH$3,FALSE)</f>
        <v>30</v>
      </c>
      <c r="AI18" s="21" t="str">
        <f>VLOOKUP($B18,'Change Summary_Detailed'!$A$4:$X$216,AI$3,FALSE)</f>
        <v>-</v>
      </c>
      <c r="AJ18" s="21" t="str">
        <f>VLOOKUP($B18,'Change Summary_Detailed'!$A$4:$X$216,AJ$3,FALSE)</f>
        <v>-</v>
      </c>
      <c r="AK18" s="21" t="str">
        <f>VLOOKUP($B18,'Change Summary_Detailed'!$A$4:$X$216,AK$3,FALSE)</f>
        <v>-</v>
      </c>
      <c r="AL18" s="21" t="str">
        <f>VLOOKUP($B18,'Change Summary_Detailed'!$A$4:$X$216,AL$3,FALSE)</f>
        <v>-</v>
      </c>
      <c r="AM18" s="21" t="str">
        <f>VLOOKUP($B18,'Change Summary_Detailed'!$A$4:$X$216,AM$3,FALSE)</f>
        <v>-</v>
      </c>
      <c r="AN18" s="21" t="str">
        <f>VLOOKUP($B18,'Change Summary_Detailed'!$A$4:$X$216,AN$3,FALSE)</f>
        <v>Before 11:00 PM</v>
      </c>
      <c r="AO18" s="21" t="str">
        <f>VLOOKUP($B18,'Change Summary_Detailed'!$A$4:$X$216,AO$3,FALSE)</f>
        <v>-</v>
      </c>
      <c r="AP18" s="21" t="str">
        <f>VLOOKUP($B18,'Change Summary_Detailed'!$A$4:$X$216,AP$3,FALSE)</f>
        <v>Eliminate the part of the route northeast of E Madison Street/15th Avenue to reduce duplication with routes 10, 11 and 43.
Operate Route 12 as a one-way route during commute hours, westbound in the morning and eastbound in the afternoon.
Shift Route 2 from Seneca Street to provide service on E Madison Street.</v>
      </c>
      <c r="AQ18" s="21" t="str">
        <f>VLOOKUP($B18,'Change Summary_Detailed'!$A$4:$X$216,AQ$3,FALSE)</f>
        <v>1, 2</v>
      </c>
      <c r="AR18" s="21" t="str">
        <f>VLOOKUP($B18,'Change Summary_Detailed'!$A$4:$X$216,AR$3,FALSE)</f>
        <v>Restructure</v>
      </c>
      <c r="AS18" s="21" t="str">
        <f>VLOOKUP($B18,'Change Summary_Detailed'!$A$4:$X$216,AS$3,FALSE)</f>
        <v>North of Madison Street, use Route 10 on 15th Avenue E, Route 11 on E Madison Street, or Route 43 on E John Street.
On Madison Street, use revised Route 2.</v>
      </c>
      <c r="AT18" s="21" t="str">
        <f>VLOOKUP($B18,'Change Summary_Detailed'!$A$4:$X$216,AT$3,FALSE)</f>
        <v>Revised</v>
      </c>
    </row>
    <row r="19" spans="1:46" x14ac:dyDescent="0.25">
      <c r="A19" t="s">
        <v>342</v>
      </c>
      <c r="B19" s="122">
        <v>13</v>
      </c>
      <c r="C19" s="57" t="s">
        <v>660</v>
      </c>
      <c r="D19" s="71" t="s">
        <v>65</v>
      </c>
      <c r="E19" s="57">
        <v>58.4</v>
      </c>
      <c r="F19" s="52">
        <v>14</v>
      </c>
      <c r="G19" s="52">
        <v>59.7</v>
      </c>
      <c r="H19" s="52">
        <v>14.2</v>
      </c>
      <c r="I19" s="52">
        <v>31.2</v>
      </c>
      <c r="J19" s="58">
        <v>7.5</v>
      </c>
      <c r="K19" s="62">
        <v>75</v>
      </c>
      <c r="L19" s="62" t="s">
        <v>15</v>
      </c>
      <c r="M19" s="57" t="s">
        <v>17</v>
      </c>
      <c r="N19" s="58" t="s">
        <v>17</v>
      </c>
      <c r="O19" s="57" t="s">
        <v>18</v>
      </c>
      <c r="P19" s="52" t="s">
        <v>18</v>
      </c>
      <c r="Q19" s="58" t="s">
        <v>18</v>
      </c>
      <c r="R19" s="57" t="s">
        <v>54</v>
      </c>
      <c r="S19" s="52" t="s">
        <v>54</v>
      </c>
      <c r="T19" s="58">
        <v>3</v>
      </c>
      <c r="W19">
        <v>4</v>
      </c>
      <c r="X19">
        <v>3</v>
      </c>
      <c r="Y19">
        <v>4</v>
      </c>
      <c r="Z19">
        <v>3</v>
      </c>
      <c r="AA19">
        <v>3</v>
      </c>
      <c r="AB19">
        <v>2</v>
      </c>
      <c r="AC19" s="355">
        <f>IF(VLOOKUP($B19,'Change Summary_Detailed'!$A$4:$X$216,AC$3,FALSE)=0,"N/A",VLOOKUP($B19,'Change Summary_Detailed'!$A$4:$X$216,AC$3,FALSE))</f>
        <v>42036</v>
      </c>
      <c r="AD19" s="21">
        <f>VLOOKUP($B19,'Change Summary_Detailed'!$A$4:$X$216,AD$3,FALSE)</f>
        <v>15</v>
      </c>
      <c r="AE19" s="21">
        <f>VLOOKUP($B19,'Change Summary_Detailed'!$A$4:$X$216,AE$3,FALSE)</f>
        <v>30</v>
      </c>
      <c r="AF19" s="21">
        <f>VLOOKUP($B19,'Change Summary_Detailed'!$A$4:$X$216,AF$3,FALSE)</f>
        <v>30</v>
      </c>
      <c r="AG19" s="21">
        <f>VLOOKUP($B19,'Change Summary_Detailed'!$A$4:$X$216,AG$3,FALSE)</f>
        <v>30</v>
      </c>
      <c r="AH19" s="21">
        <f>VLOOKUP($B19,'Change Summary_Detailed'!$A$4:$X$216,AH$3,FALSE)</f>
        <v>30</v>
      </c>
      <c r="AI19" s="21">
        <f>VLOOKUP($B19,'Change Summary_Detailed'!$A$4:$X$216,AI$3,FALSE)</f>
        <v>10</v>
      </c>
      <c r="AJ19" s="21">
        <f>VLOOKUP($B19,'Change Summary_Detailed'!$A$4:$X$216,AJ$3,FALSE)</f>
        <v>15</v>
      </c>
      <c r="AK19" s="21" t="str">
        <f>VLOOKUP($B19,'Change Summary_Detailed'!$A$4:$X$216,AK$3,FALSE)</f>
        <v>15-60</v>
      </c>
      <c r="AL19" s="21">
        <f>VLOOKUP($B19,'Change Summary_Detailed'!$A$4:$X$216,AL$3,FALSE)</f>
        <v>20</v>
      </c>
      <c r="AM19" s="21">
        <f>VLOOKUP($B19,'Change Summary_Detailed'!$A$4:$X$216,AM$3,FALSE)</f>
        <v>30</v>
      </c>
      <c r="AN19" s="21" t="str">
        <f>VLOOKUP($B19,'Change Summary_Detailed'!$A$4:$X$216,AN$3,FALSE)</f>
        <v>Before 11:00 PM</v>
      </c>
      <c r="AO19" s="21" t="str">
        <f>VLOOKUP($B19,'Change Summary_Detailed'!$A$4:$X$216,AO$3,FALSE)</f>
        <v>Before 12:00 AM</v>
      </c>
      <c r="AP19" s="21" t="str">
        <f>VLOOKUP($B19,'Change Summary_Detailed'!$A$4:$X$216,AP$3,FALSE)</f>
        <v>Combine service with Route 2 between Queen Anne and downtown Seattle to reduce duplication.
Operate more frequently on weekdays and on Saturday since Route 2 would no longer operate</v>
      </c>
      <c r="AQ19" s="21" t="str">
        <f>VLOOKUP($B19,'Change Summary_Detailed'!$A$4:$X$216,AQ$3,FALSE)</f>
        <v>2, 3</v>
      </c>
      <c r="AR19" s="21" t="str">
        <f>VLOOKUP($B19,'Change Summary_Detailed'!$A$4:$X$216,AR$3,FALSE)</f>
        <v>Restructure</v>
      </c>
      <c r="AS19" s="21">
        <f>VLOOKUP($B19,'Change Summary_Detailed'!$A$4:$X$216,AS$3,FALSE)</f>
        <v>0</v>
      </c>
      <c r="AT19" s="21" t="str">
        <f>VLOOKUP($B19,'Change Summary_Detailed'!$A$4:$X$216,AT$3,FALSE)</f>
        <v>Revised</v>
      </c>
    </row>
    <row r="20" spans="1:46" x14ac:dyDescent="0.25">
      <c r="A20" t="s">
        <v>342</v>
      </c>
      <c r="B20" s="122">
        <v>14</v>
      </c>
      <c r="C20" s="57" t="s">
        <v>661</v>
      </c>
      <c r="D20" s="71" t="s">
        <v>66</v>
      </c>
      <c r="E20" s="57">
        <v>43.3</v>
      </c>
      <c r="F20" s="52">
        <v>9.6999999999999993</v>
      </c>
      <c r="G20" s="52">
        <v>46.5</v>
      </c>
      <c r="H20" s="52">
        <v>9.5</v>
      </c>
      <c r="I20" s="52">
        <v>25.8</v>
      </c>
      <c r="J20" s="58">
        <v>5.2</v>
      </c>
      <c r="K20" s="62">
        <v>64</v>
      </c>
      <c r="L20" s="62" t="s">
        <v>15</v>
      </c>
      <c r="M20" s="57" t="s">
        <v>17</v>
      </c>
      <c r="N20" s="58" t="s">
        <v>17</v>
      </c>
      <c r="O20" s="57" t="s">
        <v>19</v>
      </c>
      <c r="P20" s="52" t="s">
        <v>19</v>
      </c>
      <c r="Q20" s="58" t="s">
        <v>18</v>
      </c>
      <c r="R20" s="57">
        <v>4</v>
      </c>
      <c r="S20" s="52">
        <v>4</v>
      </c>
      <c r="T20" s="58">
        <v>1</v>
      </c>
      <c r="W20">
        <v>3</v>
      </c>
      <c r="X20">
        <v>1</v>
      </c>
      <c r="Y20">
        <v>3</v>
      </c>
      <c r="Z20">
        <v>1</v>
      </c>
      <c r="AA20">
        <v>2</v>
      </c>
      <c r="AB20">
        <v>1</v>
      </c>
      <c r="AC20" s="355">
        <f>IF(VLOOKUP($B20,'Change Summary_Detailed'!$A$4:$X$216,AC$3,FALSE)=0,"N/A",VLOOKUP($B20,'Change Summary_Detailed'!$A$4:$X$216,AC$3,FALSE))</f>
        <v>42036</v>
      </c>
      <c r="AD20" s="21">
        <f>VLOOKUP($B20,'Change Summary_Detailed'!$A$4:$X$216,AD$3,FALSE)</f>
        <v>15</v>
      </c>
      <c r="AE20" s="21">
        <f>VLOOKUP($B20,'Change Summary_Detailed'!$A$4:$X$216,AE$3,FALSE)</f>
        <v>30</v>
      </c>
      <c r="AF20" s="21" t="str">
        <f>VLOOKUP($B20,'Change Summary_Detailed'!$A$4:$X$216,AF$3,FALSE)</f>
        <v>30-60</v>
      </c>
      <c r="AG20" s="21">
        <f>VLOOKUP($B20,'Change Summary_Detailed'!$A$4:$X$216,AG$3,FALSE)</f>
        <v>30</v>
      </c>
      <c r="AH20" s="21">
        <f>VLOOKUP($B20,'Change Summary_Detailed'!$A$4:$X$216,AH$3,FALSE)</f>
        <v>30</v>
      </c>
      <c r="AI20" s="21">
        <f>VLOOKUP($B20,'Change Summary_Detailed'!$A$4:$X$216,AI$3,FALSE)</f>
        <v>15</v>
      </c>
      <c r="AJ20" s="21">
        <f>VLOOKUP($B20,'Change Summary_Detailed'!$A$4:$X$216,AJ$3,FALSE)</f>
        <v>30</v>
      </c>
      <c r="AK20" s="21" t="str">
        <f>VLOOKUP($B20,'Change Summary_Detailed'!$A$4:$X$216,AK$3,FALSE)</f>
        <v>30-60</v>
      </c>
      <c r="AL20" s="21" t="str">
        <f>VLOOKUP($B20,'Change Summary_Detailed'!$A$4:$X$216,AL$3,FALSE)</f>
        <v>-</v>
      </c>
      <c r="AM20" s="21" t="str">
        <f>VLOOKUP($B20,'Change Summary_Detailed'!$A$4:$X$216,AM$3,FALSE)</f>
        <v>-</v>
      </c>
      <c r="AN20" s="21" t="str">
        <f>VLOOKUP($B20,'Change Summary_Detailed'!$A$4:$X$216,AN$3,FALSE)</f>
        <v>Before 1:00 AM</v>
      </c>
      <c r="AO20" s="21" t="str">
        <f>VLOOKUP($B20,'Change Summary_Detailed'!$A$4:$X$216,AO$3,FALSE)</f>
        <v>Before 11:00 PM</v>
      </c>
      <c r="AP20" s="21" t="str">
        <f>VLOOKUP($B20,'Change Summary_Detailed'!$A$4:$X$216,AP$3,FALSE)</f>
        <v>Operate Route 14 on weekdays only between 6:00 AM and 11:00 PM.
Revise Route 106 to provide additional service on S Jackson Street.</v>
      </c>
      <c r="AQ20" s="21" t="str">
        <f>VLOOKUP($B20,'Change Summary_Detailed'!$A$4:$X$216,AQ$3,FALSE)</f>
        <v>1, 2, 4</v>
      </c>
      <c r="AR20" s="21" t="str">
        <f>VLOOKUP($B20,'Change Summary_Detailed'!$A$4:$X$216,AR$3,FALSE)</f>
        <v>Restructure</v>
      </c>
      <c r="AS20" s="21" t="str">
        <f>VLOOKUP($B20,'Change Summary_Detailed'!$A$4:$X$216,AS$3,FALSE)</f>
        <v>On SJackson Street, use revised Route 106 after 7:00 PM and on weekends.</v>
      </c>
      <c r="AT20" s="21" t="str">
        <f>VLOOKUP($B20,'Change Summary_Detailed'!$A$4:$X$216,AT$3,FALSE)</f>
        <v>Revised</v>
      </c>
    </row>
    <row r="21" spans="1:46" x14ac:dyDescent="0.25">
      <c r="A21" t="s">
        <v>342</v>
      </c>
      <c r="B21" s="122" t="s">
        <v>68</v>
      </c>
      <c r="C21" s="57" t="s">
        <v>662</v>
      </c>
      <c r="D21" s="71" t="s">
        <v>69</v>
      </c>
      <c r="E21" s="57">
        <v>47.4</v>
      </c>
      <c r="F21" s="52">
        <v>17.899999999999999</v>
      </c>
      <c r="G21" s="52" t="s">
        <v>298</v>
      </c>
      <c r="H21" s="52" t="s">
        <v>298</v>
      </c>
      <c r="I21" s="52" t="s">
        <v>298</v>
      </c>
      <c r="J21" s="58" t="s">
        <v>298</v>
      </c>
      <c r="K21" s="62" t="s">
        <v>8</v>
      </c>
      <c r="L21" s="62" t="s">
        <v>8</v>
      </c>
      <c r="M21" s="57" t="s">
        <v>52</v>
      </c>
      <c r="N21" s="58" t="s">
        <v>52</v>
      </c>
      <c r="O21" s="110" t="s">
        <v>8</v>
      </c>
      <c r="P21" s="111" t="s">
        <v>8</v>
      </c>
      <c r="Q21" s="112" t="s">
        <v>8</v>
      </c>
      <c r="R21" s="57" t="s">
        <v>54</v>
      </c>
      <c r="S21" s="52" t="s">
        <v>54</v>
      </c>
      <c r="T21" s="58" t="s">
        <v>54</v>
      </c>
      <c r="W21">
        <v>4</v>
      </c>
      <c r="X21">
        <v>4</v>
      </c>
      <c r="Y21" t="s">
        <v>17</v>
      </c>
      <c r="Z21" t="s">
        <v>17</v>
      </c>
      <c r="AA21" t="s">
        <v>17</v>
      </c>
      <c r="AB21" t="s">
        <v>17</v>
      </c>
      <c r="AC21" s="355" t="str">
        <f>IF(VLOOKUP($B21,'Change Summary_Detailed'!$A$4:$X$216,AC$3,FALSE)=0,"N/A",VLOOKUP($B21,'Change Summary_Detailed'!$A$4:$X$216,AC$3,FALSE))</f>
        <v>N/A</v>
      </c>
      <c r="AD21" s="21" t="str">
        <f>VLOOKUP($B21,'Change Summary_Detailed'!$A$4:$X$216,AD$3,FALSE)</f>
        <v/>
      </c>
      <c r="AE21" s="21" t="str">
        <f>VLOOKUP($B21,'Change Summary_Detailed'!$A$4:$X$216,AE$3,FALSE)</f>
        <v/>
      </c>
      <c r="AF21" s="21" t="str">
        <f>VLOOKUP($B21,'Change Summary_Detailed'!$A$4:$X$216,AF$3,FALSE)</f>
        <v/>
      </c>
      <c r="AG21" s="21" t="str">
        <f>VLOOKUP($B21,'Change Summary_Detailed'!$A$4:$X$216,AG$3,FALSE)</f>
        <v/>
      </c>
      <c r="AH21" s="21" t="str">
        <f>VLOOKUP($B21,'Change Summary_Detailed'!$A$4:$X$216,AH$3,FALSE)</f>
        <v/>
      </c>
      <c r="AI21" s="21" t="str">
        <f>VLOOKUP($B21,'Change Summary_Detailed'!$A$4:$X$216,AI$3,FALSE)</f>
        <v/>
      </c>
      <c r="AJ21" s="21" t="str">
        <f>VLOOKUP($B21,'Change Summary_Detailed'!$A$4:$X$216,AJ$3,FALSE)</f>
        <v/>
      </c>
      <c r="AK21" s="21" t="str">
        <f>VLOOKUP($B21,'Change Summary_Detailed'!$A$4:$X$216,AK$3,FALSE)</f>
        <v/>
      </c>
      <c r="AL21" s="21" t="str">
        <f>VLOOKUP($B21,'Change Summary_Detailed'!$A$4:$X$216,AL$3,FALSE)</f>
        <v/>
      </c>
      <c r="AM21" s="21" t="str">
        <f>VLOOKUP($B21,'Change Summary_Detailed'!$A$4:$X$216,AM$3,FALSE)</f>
        <v/>
      </c>
      <c r="AN21" s="21" t="str">
        <f>VLOOKUP($B21,'Change Summary_Detailed'!$A$4:$X$216,AN$3,FALSE)</f>
        <v/>
      </c>
      <c r="AO21" s="21" t="str">
        <f>VLOOKUP($B21,'Change Summary_Detailed'!$A$4:$X$216,AO$3,FALSE)</f>
        <v/>
      </c>
      <c r="AP21" s="21" t="str">
        <f>VLOOKUP($B21,'Change Summary_Detailed'!$A$4:$X$216,AP$3,FALSE)</f>
        <v>Unchanged</v>
      </c>
      <c r="AQ21" s="21">
        <f>VLOOKUP($B21,'Change Summary_Detailed'!$A$4:$X$216,AQ$3,FALSE)</f>
        <v>0</v>
      </c>
      <c r="AR21" s="21">
        <f>VLOOKUP($B21,'Change Summary_Detailed'!$A$4:$X$216,AR$3,FALSE)</f>
        <v>0</v>
      </c>
      <c r="AS21" s="21">
        <f>VLOOKUP($B21,'Change Summary_Detailed'!$A$4:$X$216,AS$3,FALSE)</f>
        <v>0</v>
      </c>
      <c r="AT21" s="21" t="str">
        <f>VLOOKUP($B21,'Change Summary_Detailed'!$A$4:$X$216,AT$3,FALSE)</f>
        <v>Unchanged</v>
      </c>
    </row>
    <row r="22" spans="1:46" x14ac:dyDescent="0.25">
      <c r="A22" t="s">
        <v>342</v>
      </c>
      <c r="B22" s="122">
        <v>16</v>
      </c>
      <c r="C22" s="57" t="s">
        <v>663</v>
      </c>
      <c r="D22" s="71" t="s">
        <v>70</v>
      </c>
      <c r="E22" s="57">
        <v>36.700000000000003</v>
      </c>
      <c r="F22" s="52">
        <v>12.5</v>
      </c>
      <c r="G22" s="52">
        <v>34.799999999999997</v>
      </c>
      <c r="H22" s="52">
        <v>12.6</v>
      </c>
      <c r="I22" s="52">
        <v>21</v>
      </c>
      <c r="J22" s="58">
        <v>7.6</v>
      </c>
      <c r="K22" s="62">
        <v>69</v>
      </c>
      <c r="L22" s="62" t="s">
        <v>15</v>
      </c>
      <c r="M22" s="57" t="s">
        <v>17</v>
      </c>
      <c r="N22" s="58" t="s">
        <v>17</v>
      </c>
      <c r="O22" s="57" t="s">
        <v>19</v>
      </c>
      <c r="P22" s="52" t="s">
        <v>19</v>
      </c>
      <c r="Q22" s="58" t="s">
        <v>18</v>
      </c>
      <c r="R22" s="57" t="s">
        <v>54</v>
      </c>
      <c r="S22" s="52" t="s">
        <v>54</v>
      </c>
      <c r="T22" s="58">
        <v>1</v>
      </c>
      <c r="W22">
        <v>3</v>
      </c>
      <c r="X22">
        <v>2</v>
      </c>
      <c r="Y22">
        <v>2</v>
      </c>
      <c r="Z22">
        <v>3</v>
      </c>
      <c r="AA22">
        <v>1</v>
      </c>
      <c r="AB22">
        <v>2</v>
      </c>
      <c r="AC22" s="355">
        <f>IF(VLOOKUP($B22,'Change Summary_Detailed'!$A$4:$X$216,AC$3,FALSE)=0,"N/A",VLOOKUP($B22,'Change Summary_Detailed'!$A$4:$X$216,AC$3,FALSE))</f>
        <v>42156</v>
      </c>
      <c r="AD22" s="21">
        <f>VLOOKUP($B22,'Change Summary_Detailed'!$A$4:$X$216,AD$3,FALSE)</f>
        <v>20</v>
      </c>
      <c r="AE22" s="21">
        <f>VLOOKUP($B22,'Change Summary_Detailed'!$A$4:$X$216,AE$3,FALSE)</f>
        <v>20</v>
      </c>
      <c r="AF22" s="21">
        <f>VLOOKUP($B22,'Change Summary_Detailed'!$A$4:$X$216,AF$3,FALSE)</f>
        <v>30</v>
      </c>
      <c r="AG22" s="21">
        <f>VLOOKUP($B22,'Change Summary_Detailed'!$A$4:$X$216,AG$3,FALSE)</f>
        <v>20</v>
      </c>
      <c r="AH22" s="21">
        <f>VLOOKUP($B22,'Change Summary_Detailed'!$A$4:$X$216,AH$3,FALSE)</f>
        <v>30</v>
      </c>
      <c r="AI22" s="21">
        <f>VLOOKUP($B22,'Change Summary_Detailed'!$A$4:$X$216,AI$3,FALSE)</f>
        <v>15</v>
      </c>
      <c r="AJ22" s="21">
        <f>VLOOKUP($B22,'Change Summary_Detailed'!$A$4:$X$216,AJ$3,FALSE)</f>
        <v>20</v>
      </c>
      <c r="AK22" s="21">
        <f>VLOOKUP($B22,'Change Summary_Detailed'!$A$4:$X$216,AK$3,FALSE)</f>
        <v>30</v>
      </c>
      <c r="AL22" s="21">
        <f>VLOOKUP($B22,'Change Summary_Detailed'!$A$4:$X$216,AL$3,FALSE)</f>
        <v>20</v>
      </c>
      <c r="AM22" s="21">
        <f>VLOOKUP($B22,'Change Summary_Detailed'!$A$4:$X$216,AM$3,FALSE)</f>
        <v>30</v>
      </c>
      <c r="AN22" s="21" t="str">
        <f>VLOOKUP($B22,'Change Summary_Detailed'!$A$4:$X$216,AN$3,FALSE)</f>
        <v>Before 1:00 AM</v>
      </c>
      <c r="AO22" s="21" t="str">
        <f>VLOOKUP($B22,'Change Summary_Detailed'!$A$4:$X$216,AO$3,FALSE)</f>
        <v>Before 12:00 AM</v>
      </c>
      <c r="AP22" s="21" t="str">
        <f>VLOOKUP($B22,'Change Summary_Detailed'!$A$4:$X$216,AP$3,FALSE)</f>
        <v>Streamline routing to/from Northgate Transit Center by using N 92nd Street instead of NE Northgate Way.
Shift routing from Aurora Avenue N to Fremont Bridge/Dexter Avenue N since routes 26 and 28 would no longer serve the area.
Operate service more often during commute hours since routes 26 and 28 would no longer operate.
End service earlier.</v>
      </c>
      <c r="AQ22" s="21" t="str">
        <f>VLOOKUP($B22,'Change Summary_Detailed'!$A$4:$X$216,AQ$3,FALSE)</f>
        <v>1, 2</v>
      </c>
      <c r="AR22" s="21" t="str">
        <f>VLOOKUP($B22,'Change Summary_Detailed'!$A$4:$X$216,AR$3,FALSE)</f>
        <v>Restructure</v>
      </c>
      <c r="AS22" s="21" t="str">
        <f>VLOOKUP($B22,'Change Summary_Detailed'!$A$4:$X$216,AS$3,FALSE)</f>
        <v xml:space="preserve">On College Way N and Meridian Avenue N, use routes 40, 345, or 346.
On Aurora Avenue N, use routes 5, 26 Express, 28 Express or the RapidRide E Line.
</v>
      </c>
      <c r="AT22" s="21" t="str">
        <f>VLOOKUP($B22,'Change Summary_Detailed'!$A$4:$X$216,AT$3,FALSE)</f>
        <v>Revised</v>
      </c>
    </row>
    <row r="23" spans="1:46" x14ac:dyDescent="0.25">
      <c r="A23" t="s">
        <v>342</v>
      </c>
      <c r="B23" s="122" t="s">
        <v>71</v>
      </c>
      <c r="C23" s="57" t="s">
        <v>664</v>
      </c>
      <c r="D23" s="71" t="s">
        <v>72</v>
      </c>
      <c r="E23" s="57">
        <v>54.3</v>
      </c>
      <c r="F23" s="52">
        <v>18.7</v>
      </c>
      <c r="G23" s="52" t="s">
        <v>298</v>
      </c>
      <c r="H23" s="52" t="s">
        <v>298</v>
      </c>
      <c r="I23" s="52" t="s">
        <v>298</v>
      </c>
      <c r="J23" s="58" t="s">
        <v>298</v>
      </c>
      <c r="K23" s="62" t="s">
        <v>8</v>
      </c>
      <c r="L23" s="62" t="s">
        <v>8</v>
      </c>
      <c r="M23" s="57" t="s">
        <v>52</v>
      </c>
      <c r="N23" s="58" t="s">
        <v>52</v>
      </c>
      <c r="O23" s="110" t="s">
        <v>8</v>
      </c>
      <c r="P23" s="111" t="s">
        <v>8</v>
      </c>
      <c r="Q23" s="112" t="s">
        <v>8</v>
      </c>
      <c r="R23" s="57" t="s">
        <v>54</v>
      </c>
      <c r="S23" s="52" t="s">
        <v>54</v>
      </c>
      <c r="T23" s="58" t="s">
        <v>54</v>
      </c>
      <c r="W23">
        <v>4</v>
      </c>
      <c r="X23">
        <v>4</v>
      </c>
      <c r="Y23" t="s">
        <v>17</v>
      </c>
      <c r="Z23" t="s">
        <v>17</v>
      </c>
      <c r="AA23" t="s">
        <v>17</v>
      </c>
      <c r="AB23" t="s">
        <v>17</v>
      </c>
      <c r="AC23" s="355" t="str">
        <f>IF(VLOOKUP($B23,'Change Summary_Detailed'!$A$4:$X$216,AC$3,FALSE)=0,"N/A",VLOOKUP($B23,'Change Summary_Detailed'!$A$4:$X$216,AC$3,FALSE))</f>
        <v>N/A</v>
      </c>
      <c r="AD23" s="21" t="str">
        <f>VLOOKUP($B23,'Change Summary_Detailed'!$A$4:$X$216,AD$3,FALSE)</f>
        <v/>
      </c>
      <c r="AE23" s="21" t="str">
        <f>VLOOKUP($B23,'Change Summary_Detailed'!$A$4:$X$216,AE$3,FALSE)</f>
        <v/>
      </c>
      <c r="AF23" s="21" t="str">
        <f>VLOOKUP($B23,'Change Summary_Detailed'!$A$4:$X$216,AF$3,FALSE)</f>
        <v/>
      </c>
      <c r="AG23" s="21" t="str">
        <f>VLOOKUP($B23,'Change Summary_Detailed'!$A$4:$X$216,AG$3,FALSE)</f>
        <v/>
      </c>
      <c r="AH23" s="21" t="str">
        <f>VLOOKUP($B23,'Change Summary_Detailed'!$A$4:$X$216,AH$3,FALSE)</f>
        <v/>
      </c>
      <c r="AI23" s="21" t="str">
        <f>VLOOKUP($B23,'Change Summary_Detailed'!$A$4:$X$216,AI$3,FALSE)</f>
        <v/>
      </c>
      <c r="AJ23" s="21" t="str">
        <f>VLOOKUP($B23,'Change Summary_Detailed'!$A$4:$X$216,AJ$3,FALSE)</f>
        <v/>
      </c>
      <c r="AK23" s="21" t="str">
        <f>VLOOKUP($B23,'Change Summary_Detailed'!$A$4:$X$216,AK$3,FALSE)</f>
        <v/>
      </c>
      <c r="AL23" s="21" t="str">
        <f>VLOOKUP($B23,'Change Summary_Detailed'!$A$4:$X$216,AL$3,FALSE)</f>
        <v/>
      </c>
      <c r="AM23" s="21" t="str">
        <f>VLOOKUP($B23,'Change Summary_Detailed'!$A$4:$X$216,AM$3,FALSE)</f>
        <v/>
      </c>
      <c r="AN23" s="21" t="str">
        <f>VLOOKUP($B23,'Change Summary_Detailed'!$A$4:$X$216,AN$3,FALSE)</f>
        <v/>
      </c>
      <c r="AO23" s="21" t="str">
        <f>VLOOKUP($B23,'Change Summary_Detailed'!$A$4:$X$216,AO$3,FALSE)</f>
        <v/>
      </c>
      <c r="AP23" s="21" t="str">
        <f>VLOOKUP($B23,'Change Summary_Detailed'!$A$4:$X$216,AP$3,FALSE)</f>
        <v>Unchanged</v>
      </c>
      <c r="AQ23" s="21">
        <f>VLOOKUP($B23,'Change Summary_Detailed'!$A$4:$X$216,AQ$3,FALSE)</f>
        <v>0</v>
      </c>
      <c r="AR23" s="21">
        <f>VLOOKUP($B23,'Change Summary_Detailed'!$A$4:$X$216,AR$3,FALSE)</f>
        <v>0</v>
      </c>
      <c r="AS23" s="21">
        <f>VLOOKUP($B23,'Change Summary_Detailed'!$A$4:$X$216,AS$3,FALSE)</f>
        <v>0</v>
      </c>
      <c r="AT23" s="21" t="str">
        <f>VLOOKUP($B23,'Change Summary_Detailed'!$A$4:$X$216,AT$3,FALSE)</f>
        <v>Unchanged</v>
      </c>
    </row>
    <row r="24" spans="1:46" x14ac:dyDescent="0.25">
      <c r="A24" t="s">
        <v>342</v>
      </c>
      <c r="B24" s="122" t="s">
        <v>73</v>
      </c>
      <c r="C24" s="57" t="s">
        <v>665</v>
      </c>
      <c r="D24" s="71" t="s">
        <v>74</v>
      </c>
      <c r="E24" s="57">
        <v>51.3</v>
      </c>
      <c r="F24" s="52">
        <v>18.7</v>
      </c>
      <c r="G24" s="52" t="s">
        <v>298</v>
      </c>
      <c r="H24" s="52" t="s">
        <v>298</v>
      </c>
      <c r="I24" s="52" t="s">
        <v>298</v>
      </c>
      <c r="J24" s="58" t="s">
        <v>298</v>
      </c>
      <c r="K24" s="62" t="s">
        <v>8</v>
      </c>
      <c r="L24" s="62" t="s">
        <v>8</v>
      </c>
      <c r="M24" s="57" t="s">
        <v>45</v>
      </c>
      <c r="N24" s="58" t="s">
        <v>52</v>
      </c>
      <c r="O24" s="110" t="s">
        <v>8</v>
      </c>
      <c r="P24" s="111" t="s">
        <v>8</v>
      </c>
      <c r="Q24" s="112" t="s">
        <v>8</v>
      </c>
      <c r="R24" s="57" t="s">
        <v>54</v>
      </c>
      <c r="S24" s="52" t="s">
        <v>54</v>
      </c>
      <c r="T24" s="58" t="s">
        <v>54</v>
      </c>
      <c r="W24">
        <v>4</v>
      </c>
      <c r="X24">
        <v>4</v>
      </c>
      <c r="Y24" t="s">
        <v>17</v>
      </c>
      <c r="Z24" t="s">
        <v>17</v>
      </c>
      <c r="AA24" t="s">
        <v>17</v>
      </c>
      <c r="AB24" t="s">
        <v>17</v>
      </c>
      <c r="AC24" s="355" t="str">
        <f>IF(VLOOKUP($B24,'Change Summary_Detailed'!$A$4:$X$216,AC$3,FALSE)=0,"N/A",VLOOKUP($B24,'Change Summary_Detailed'!$A$4:$X$216,AC$3,FALSE))</f>
        <v>N/A</v>
      </c>
      <c r="AD24" s="21" t="str">
        <f>VLOOKUP($B24,'Change Summary_Detailed'!$A$4:$X$216,AD$3,FALSE)</f>
        <v/>
      </c>
      <c r="AE24" s="21" t="str">
        <f>VLOOKUP($B24,'Change Summary_Detailed'!$A$4:$X$216,AE$3,FALSE)</f>
        <v/>
      </c>
      <c r="AF24" s="21" t="str">
        <f>VLOOKUP($B24,'Change Summary_Detailed'!$A$4:$X$216,AF$3,FALSE)</f>
        <v/>
      </c>
      <c r="AG24" s="21" t="str">
        <f>VLOOKUP($B24,'Change Summary_Detailed'!$A$4:$X$216,AG$3,FALSE)</f>
        <v/>
      </c>
      <c r="AH24" s="21" t="str">
        <f>VLOOKUP($B24,'Change Summary_Detailed'!$A$4:$X$216,AH$3,FALSE)</f>
        <v/>
      </c>
      <c r="AI24" s="21" t="str">
        <f>VLOOKUP($B24,'Change Summary_Detailed'!$A$4:$X$216,AI$3,FALSE)</f>
        <v/>
      </c>
      <c r="AJ24" s="21" t="str">
        <f>VLOOKUP($B24,'Change Summary_Detailed'!$A$4:$X$216,AJ$3,FALSE)</f>
        <v/>
      </c>
      <c r="AK24" s="21" t="str">
        <f>VLOOKUP($B24,'Change Summary_Detailed'!$A$4:$X$216,AK$3,FALSE)</f>
        <v/>
      </c>
      <c r="AL24" s="21" t="str">
        <f>VLOOKUP($B24,'Change Summary_Detailed'!$A$4:$X$216,AL$3,FALSE)</f>
        <v/>
      </c>
      <c r="AM24" s="21" t="str">
        <f>VLOOKUP($B24,'Change Summary_Detailed'!$A$4:$X$216,AM$3,FALSE)</f>
        <v/>
      </c>
      <c r="AN24" s="21" t="str">
        <f>VLOOKUP($B24,'Change Summary_Detailed'!$A$4:$X$216,AN$3,FALSE)</f>
        <v/>
      </c>
      <c r="AO24" s="21" t="str">
        <f>VLOOKUP($B24,'Change Summary_Detailed'!$A$4:$X$216,AO$3,FALSE)</f>
        <v/>
      </c>
      <c r="AP24" s="21" t="str">
        <f>VLOOKUP($B24,'Change Summary_Detailed'!$A$4:$X$216,AP$3,FALSE)</f>
        <v>Unchanged</v>
      </c>
      <c r="AQ24" s="21">
        <f>VLOOKUP($B24,'Change Summary_Detailed'!$A$4:$X$216,AQ$3,FALSE)</f>
        <v>0</v>
      </c>
      <c r="AR24" s="21">
        <f>VLOOKUP($B24,'Change Summary_Detailed'!$A$4:$X$216,AR$3,FALSE)</f>
        <v>0</v>
      </c>
      <c r="AS24" s="21">
        <f>VLOOKUP($B24,'Change Summary_Detailed'!$A$4:$X$216,AS$3,FALSE)</f>
        <v>0</v>
      </c>
      <c r="AT24" s="21" t="str">
        <f>VLOOKUP($B24,'Change Summary_Detailed'!$A$4:$X$216,AT$3,FALSE)</f>
        <v>Unchanged</v>
      </c>
    </row>
    <row r="25" spans="1:46" x14ac:dyDescent="0.25">
      <c r="A25" t="s">
        <v>342</v>
      </c>
      <c r="B25" s="122">
        <v>19</v>
      </c>
      <c r="C25" s="57" t="s">
        <v>666</v>
      </c>
      <c r="D25" s="71" t="s">
        <v>75</v>
      </c>
      <c r="E25" s="57">
        <v>31.5</v>
      </c>
      <c r="F25" s="52">
        <v>7.8</v>
      </c>
      <c r="G25" s="52" t="s">
        <v>298</v>
      </c>
      <c r="H25" s="52" t="s">
        <v>298</v>
      </c>
      <c r="I25" s="52" t="s">
        <v>298</v>
      </c>
      <c r="J25" s="58" t="s">
        <v>298</v>
      </c>
      <c r="K25" s="62" t="s">
        <v>8</v>
      </c>
      <c r="L25" s="62" t="s">
        <v>8</v>
      </c>
      <c r="M25" s="57" t="s">
        <v>52</v>
      </c>
      <c r="N25" s="58" t="s">
        <v>45</v>
      </c>
      <c r="O25" s="110" t="s">
        <v>8</v>
      </c>
      <c r="P25" s="111" t="s">
        <v>8</v>
      </c>
      <c r="Q25" s="112" t="s">
        <v>8</v>
      </c>
      <c r="R25" s="57">
        <v>1</v>
      </c>
      <c r="S25" s="52" t="s">
        <v>54</v>
      </c>
      <c r="T25" s="58" t="s">
        <v>54</v>
      </c>
      <c r="W25">
        <v>2</v>
      </c>
      <c r="X25">
        <v>1</v>
      </c>
      <c r="Y25" t="s">
        <v>17</v>
      </c>
      <c r="Z25" t="s">
        <v>17</v>
      </c>
      <c r="AA25" t="s">
        <v>17</v>
      </c>
      <c r="AB25" t="s">
        <v>17</v>
      </c>
      <c r="AC25" s="355">
        <f>IF(VLOOKUP($B25,'Change Summary_Detailed'!$A$4:$X$216,AC$3,FALSE)=0,"N/A",VLOOKUP($B25,'Change Summary_Detailed'!$A$4:$X$216,AC$3,FALSE))</f>
        <v>41883</v>
      </c>
      <c r="AD25" s="21" t="str">
        <f>VLOOKUP($B25,'Change Summary_Detailed'!$A$4:$X$216,AD$3,FALSE)</f>
        <v/>
      </c>
      <c r="AE25" s="21" t="str">
        <f>VLOOKUP($B25,'Change Summary_Detailed'!$A$4:$X$216,AE$3,FALSE)</f>
        <v/>
      </c>
      <c r="AF25" s="21" t="str">
        <f>VLOOKUP($B25,'Change Summary_Detailed'!$A$4:$X$216,AF$3,FALSE)</f>
        <v/>
      </c>
      <c r="AG25" s="21" t="str">
        <f>VLOOKUP($B25,'Change Summary_Detailed'!$A$4:$X$216,AG$3,FALSE)</f>
        <v/>
      </c>
      <c r="AH25" s="21" t="str">
        <f>VLOOKUP($B25,'Change Summary_Detailed'!$A$4:$X$216,AH$3,FALSE)</f>
        <v/>
      </c>
      <c r="AI25" s="21" t="str">
        <f>VLOOKUP($B25,'Change Summary_Detailed'!$A$4:$X$216,AI$3,FALSE)</f>
        <v/>
      </c>
      <c r="AJ25" s="21" t="str">
        <f>VLOOKUP($B25,'Change Summary_Detailed'!$A$4:$X$216,AJ$3,FALSE)</f>
        <v/>
      </c>
      <c r="AK25" s="21" t="str">
        <f>VLOOKUP($B25,'Change Summary_Detailed'!$A$4:$X$216,AK$3,FALSE)</f>
        <v/>
      </c>
      <c r="AL25" s="21" t="str">
        <f>VLOOKUP($B25,'Change Summary_Detailed'!$A$4:$X$216,AL$3,FALSE)</f>
        <v/>
      </c>
      <c r="AM25" s="21" t="str">
        <f>VLOOKUP($B25,'Change Summary_Detailed'!$A$4:$X$216,AM$3,FALSE)</f>
        <v/>
      </c>
      <c r="AN25" s="21" t="str">
        <f>VLOOKUP($B25,'Change Summary_Detailed'!$A$4:$X$216,AN$3,FALSE)</f>
        <v/>
      </c>
      <c r="AO25" s="21">
        <f>VLOOKUP($B25,'Change Summary_Detailed'!$A$4:$X$216,AO$3,FALSE)</f>
        <v>0</v>
      </c>
      <c r="AP25" s="21" t="str">
        <f>VLOOKUP($B25,'Change Summary_Detailed'!$A$4:$X$216,AP$3,FALSE)</f>
        <v>Delete</v>
      </c>
      <c r="AQ25" s="21">
        <f>VLOOKUP($B25,'Change Summary_Detailed'!$A$4:$X$216,AQ$3,FALSE)</f>
        <v>1</v>
      </c>
      <c r="AR25" s="21" t="str">
        <f>VLOOKUP($B25,'Change Summary_Detailed'!$A$4:$X$216,AR$3,FALSE)</f>
        <v>Lowest performing</v>
      </c>
      <c r="AS25" s="21" t="str">
        <f>VLOOKUP($B25,'Change Summary_Detailed'!$A$4:$X$216,AS$3,FALSE)</f>
        <v>Use revised routes 24 or 33.</v>
      </c>
      <c r="AT25" s="21" t="str">
        <f>VLOOKUP($B25,'Change Summary_Detailed'!$A$4:$X$216,AT$3,FALSE)</f>
        <v>Deleted</v>
      </c>
    </row>
    <row r="26" spans="1:46" x14ac:dyDescent="0.25">
      <c r="A26" t="s">
        <v>342</v>
      </c>
      <c r="B26" s="122">
        <v>21</v>
      </c>
      <c r="C26" s="57" t="s">
        <v>667</v>
      </c>
      <c r="D26" s="71" t="s">
        <v>77</v>
      </c>
      <c r="E26" s="57">
        <v>39.700000000000003</v>
      </c>
      <c r="F26" s="52">
        <v>13.5</v>
      </c>
      <c r="G26" s="52">
        <v>32.4</v>
      </c>
      <c r="H26" s="52">
        <v>10.7</v>
      </c>
      <c r="I26" s="52">
        <v>20.8</v>
      </c>
      <c r="J26" s="58">
        <v>7</v>
      </c>
      <c r="K26" s="62">
        <v>39</v>
      </c>
      <c r="L26" s="62" t="s">
        <v>15</v>
      </c>
      <c r="M26" s="57" t="s">
        <v>17</v>
      </c>
      <c r="N26" s="58" t="s">
        <v>17</v>
      </c>
      <c r="O26" s="57" t="s">
        <v>18</v>
      </c>
      <c r="P26" s="52" t="s">
        <v>18</v>
      </c>
      <c r="Q26" s="58" t="s">
        <v>18</v>
      </c>
      <c r="R26" s="57" t="s">
        <v>54</v>
      </c>
      <c r="S26" s="52">
        <v>1</v>
      </c>
      <c r="T26" s="58">
        <v>1</v>
      </c>
      <c r="W26">
        <v>3</v>
      </c>
      <c r="X26">
        <v>3</v>
      </c>
      <c r="Y26" t="s">
        <v>17</v>
      </c>
      <c r="Z26" t="s">
        <v>17</v>
      </c>
      <c r="AA26" t="s">
        <v>17</v>
      </c>
      <c r="AB26" t="s">
        <v>17</v>
      </c>
      <c r="AC26" s="355">
        <f>IF(VLOOKUP($B26,'Change Summary_Detailed'!$A$4:$X$216,AC$3,FALSE)=0,"N/A",VLOOKUP($B26,'Change Summary_Detailed'!$A$4:$X$216,AC$3,FALSE))</f>
        <v>42248</v>
      </c>
      <c r="AD26" s="21">
        <f>VLOOKUP($B26,'Change Summary_Detailed'!$A$4:$X$216,AD$3,FALSE)</f>
        <v>15</v>
      </c>
      <c r="AE26" s="21">
        <f>VLOOKUP($B26,'Change Summary_Detailed'!$A$4:$X$216,AE$3,FALSE)</f>
        <v>15</v>
      </c>
      <c r="AF26" s="21">
        <f>VLOOKUP($B26,'Change Summary_Detailed'!$A$4:$X$216,AF$3,FALSE)</f>
        <v>30</v>
      </c>
      <c r="AG26" s="21">
        <f>VLOOKUP($B26,'Change Summary_Detailed'!$A$4:$X$216,AG$3,FALSE)</f>
        <v>15</v>
      </c>
      <c r="AH26" s="21">
        <f>VLOOKUP($B26,'Change Summary_Detailed'!$A$4:$X$216,AH$3,FALSE)</f>
        <v>30</v>
      </c>
      <c r="AI26" s="21" t="str">
        <f>VLOOKUP($B26,'Change Summary_Detailed'!$A$4:$X$216,AI$3,FALSE)</f>
        <v/>
      </c>
      <c r="AJ26" s="21" t="str">
        <f>VLOOKUP($B26,'Change Summary_Detailed'!$A$4:$X$216,AJ$3,FALSE)</f>
        <v/>
      </c>
      <c r="AK26" s="21" t="str">
        <f>VLOOKUP($B26,'Change Summary_Detailed'!$A$4:$X$216,AK$3,FALSE)</f>
        <v/>
      </c>
      <c r="AL26" s="21" t="str">
        <f>VLOOKUP($B26,'Change Summary_Detailed'!$A$4:$X$216,AL$3,FALSE)</f>
        <v/>
      </c>
      <c r="AM26" s="21" t="str">
        <f>VLOOKUP($B26,'Change Summary_Detailed'!$A$4:$X$216,AM$3,FALSE)</f>
        <v/>
      </c>
      <c r="AN26" s="21" t="str">
        <f>VLOOKUP($B26,'Change Summary_Detailed'!$A$4:$X$216,AN$3,FALSE)</f>
        <v>Before 1:00 AM</v>
      </c>
      <c r="AO26" s="21">
        <f>VLOOKUP($B26,'Change Summary_Detailed'!$A$4:$X$216,AO$3,FALSE)</f>
        <v>0</v>
      </c>
      <c r="AP26" s="21" t="str">
        <f>VLOOKUP($B26,'Change Summary_Detailed'!$A$4:$X$216,AP$3,FALSE)</f>
        <v>Delete</v>
      </c>
      <c r="AQ26" s="21" t="str">
        <f>VLOOKUP($B26,'Change Summary_Detailed'!$A$4:$X$216,AQ$3,FALSE)</f>
        <v>1, 2</v>
      </c>
      <c r="AR26" s="21" t="str">
        <f>VLOOKUP($B26,'Change Summary_Detailed'!$A$4:$X$216,AR$3,FALSE)</f>
        <v>Restructure</v>
      </c>
      <c r="AS26" s="21" t="str">
        <f>VLOOKUP($B26,'Change Summary_Detailed'!$A$4:$X$216,AS$3,FALSE)</f>
        <v xml:space="preserve">
On 35th Avenue SW, use revised Route 50 and connect with RapidRide C Line at 35th Avenue SW/SW Avalon Way, or Link Light Rail/Route 101 and revised route 150 at SODO Busway/S Lander Street.</v>
      </c>
      <c r="AT26" s="21" t="str">
        <f>VLOOKUP($B26,'Change Summary_Detailed'!$A$4:$X$216,AT$3,FALSE)</f>
        <v>Deleted</v>
      </c>
    </row>
    <row r="27" spans="1:46" x14ac:dyDescent="0.25">
      <c r="A27" t="s">
        <v>342</v>
      </c>
      <c r="B27" s="122" t="s">
        <v>76</v>
      </c>
      <c r="C27" s="57" t="s">
        <v>668</v>
      </c>
      <c r="D27" s="71" t="s">
        <v>77</v>
      </c>
      <c r="E27" s="57">
        <v>36.799999999999997</v>
      </c>
      <c r="F27" s="52">
        <v>15</v>
      </c>
      <c r="G27" s="52" t="s">
        <v>298</v>
      </c>
      <c r="H27" s="52" t="s">
        <v>298</v>
      </c>
      <c r="I27" s="52" t="s">
        <v>298</v>
      </c>
      <c r="J27" s="58" t="s">
        <v>298</v>
      </c>
      <c r="K27" s="62" t="s">
        <v>8</v>
      </c>
      <c r="L27" s="62" t="s">
        <v>8</v>
      </c>
      <c r="M27" s="57" t="s">
        <v>52</v>
      </c>
      <c r="N27" s="58" t="s">
        <v>52</v>
      </c>
      <c r="O27" s="110" t="s">
        <v>8</v>
      </c>
      <c r="P27" s="111" t="s">
        <v>8</v>
      </c>
      <c r="Q27" s="112" t="s">
        <v>8</v>
      </c>
      <c r="R27" s="57" t="s">
        <v>54</v>
      </c>
      <c r="S27" s="52" t="s">
        <v>54</v>
      </c>
      <c r="T27" s="58" t="s">
        <v>54</v>
      </c>
      <c r="W27">
        <v>3</v>
      </c>
      <c r="X27">
        <v>3</v>
      </c>
      <c r="Y27" t="s">
        <v>17</v>
      </c>
      <c r="Z27" t="s">
        <v>17</v>
      </c>
      <c r="AA27" t="s">
        <v>17</v>
      </c>
      <c r="AB27" t="s">
        <v>17</v>
      </c>
      <c r="AC27" s="355">
        <f>IF(VLOOKUP($B27,'Change Summary_Detailed'!$A$4:$X$216,AC$3,FALSE)=0,"N/A",VLOOKUP($B27,'Change Summary_Detailed'!$A$4:$X$216,AC$3,FALSE))</f>
        <v>42248</v>
      </c>
      <c r="AD27" s="21" t="str">
        <f>VLOOKUP($B27,'Change Summary_Detailed'!$A$4:$X$216,AD$3,FALSE)</f>
        <v/>
      </c>
      <c r="AE27" s="21" t="str">
        <f>VLOOKUP($B27,'Change Summary_Detailed'!$A$4:$X$216,AE$3,FALSE)</f>
        <v/>
      </c>
      <c r="AF27" s="21" t="str">
        <f>VLOOKUP($B27,'Change Summary_Detailed'!$A$4:$X$216,AF$3,FALSE)</f>
        <v/>
      </c>
      <c r="AG27" s="21" t="str">
        <f>VLOOKUP($B27,'Change Summary_Detailed'!$A$4:$X$216,AG$3,FALSE)</f>
        <v/>
      </c>
      <c r="AH27" s="21" t="str">
        <f>VLOOKUP($B27,'Change Summary_Detailed'!$A$4:$X$216,AH$3,FALSE)</f>
        <v/>
      </c>
      <c r="AI27" s="21" t="str">
        <f>VLOOKUP($B27,'Change Summary_Detailed'!$A$4:$X$216,AI$3,FALSE)</f>
        <v/>
      </c>
      <c r="AJ27" s="21" t="str">
        <f>VLOOKUP($B27,'Change Summary_Detailed'!$A$4:$X$216,AJ$3,FALSE)</f>
        <v/>
      </c>
      <c r="AK27" s="21" t="str">
        <f>VLOOKUP($B27,'Change Summary_Detailed'!$A$4:$X$216,AK$3,FALSE)</f>
        <v/>
      </c>
      <c r="AL27" s="21" t="str">
        <f>VLOOKUP($B27,'Change Summary_Detailed'!$A$4:$X$216,AL$3,FALSE)</f>
        <v/>
      </c>
      <c r="AM27" s="21" t="str">
        <f>VLOOKUP($B27,'Change Summary_Detailed'!$A$4:$X$216,AM$3,FALSE)</f>
        <v/>
      </c>
      <c r="AN27" s="21" t="str">
        <f>VLOOKUP($B27,'Change Summary_Detailed'!$A$4:$X$216,AN$3,FALSE)</f>
        <v/>
      </c>
      <c r="AO27" s="21" t="str">
        <f>VLOOKUP($B27,'Change Summary_Detailed'!$A$4:$X$216,AO$3,FALSE)</f>
        <v/>
      </c>
      <c r="AP27" s="21" t="str">
        <f>VLOOKUP($B27,'Change Summary_Detailed'!$A$4:$X$216,AP$3,FALSE)</f>
        <v>Add two morning and two afternoon trips</v>
      </c>
      <c r="AQ27" s="21" t="str">
        <f>VLOOKUP($B27,'Change Summary_Detailed'!$A$4:$X$216,AQ$3,FALSE)</f>
        <v>2, 3</v>
      </c>
      <c r="AR27" s="21" t="str">
        <f>VLOOKUP($B27,'Change Summary_Detailed'!$A$4:$X$216,AR$3,FALSE)</f>
        <v>Restructure</v>
      </c>
      <c r="AS27" s="21">
        <f>VLOOKUP($B27,'Change Summary_Detailed'!$A$4:$X$216,AS$3,FALSE)</f>
        <v>0</v>
      </c>
      <c r="AT27" s="21" t="str">
        <f>VLOOKUP($B27,'Change Summary_Detailed'!$A$4:$X$216,AT$3,FALSE)</f>
        <v>Revised</v>
      </c>
    </row>
    <row r="28" spans="1:46" x14ac:dyDescent="0.25">
      <c r="A28" t="s">
        <v>357</v>
      </c>
      <c r="B28" s="122">
        <v>22</v>
      </c>
      <c r="C28" s="57" t="s">
        <v>669</v>
      </c>
      <c r="D28" s="71" t="s">
        <v>79</v>
      </c>
      <c r="E28" s="57">
        <v>15.6</v>
      </c>
      <c r="F28" s="52">
        <v>2.8</v>
      </c>
      <c r="G28" s="52">
        <v>13.1</v>
      </c>
      <c r="H28" s="52">
        <v>2.4</v>
      </c>
      <c r="I28" s="52">
        <v>7.8</v>
      </c>
      <c r="J28" s="58">
        <v>1.2</v>
      </c>
      <c r="K28" s="62" t="s">
        <v>32</v>
      </c>
      <c r="L28" s="62" t="s">
        <v>32</v>
      </c>
      <c r="M28" s="57" t="s">
        <v>17</v>
      </c>
      <c r="N28" s="58" t="s">
        <v>17</v>
      </c>
      <c r="O28" s="110" t="s">
        <v>32</v>
      </c>
      <c r="P28" s="111" t="s">
        <v>32</v>
      </c>
      <c r="Q28" s="112" t="s">
        <v>32</v>
      </c>
      <c r="R28" s="57">
        <v>3</v>
      </c>
      <c r="S28" s="52">
        <v>1</v>
      </c>
      <c r="T28" s="58">
        <v>1</v>
      </c>
      <c r="W28">
        <v>2</v>
      </c>
      <c r="X28">
        <v>2</v>
      </c>
      <c r="Y28">
        <v>2</v>
      </c>
      <c r="Z28">
        <v>1</v>
      </c>
      <c r="AA28">
        <v>1</v>
      </c>
      <c r="AB28">
        <v>1</v>
      </c>
      <c r="AC28" s="355">
        <f>IF(VLOOKUP($B28,'Change Summary_Detailed'!$A$4:$X$216,AC$3,FALSE)=0,"N/A",VLOOKUP($B28,'Change Summary_Detailed'!$A$4:$X$216,AC$3,FALSE))</f>
        <v>42248</v>
      </c>
      <c r="AD28" s="21">
        <f>VLOOKUP($B28,'Change Summary_Detailed'!$A$4:$X$216,AD$3,FALSE)</f>
        <v>60</v>
      </c>
      <c r="AE28" s="21">
        <f>VLOOKUP($B28,'Change Summary_Detailed'!$A$4:$X$216,AE$3,FALSE)</f>
        <v>60</v>
      </c>
      <c r="AF28" s="21" t="str">
        <f>VLOOKUP($B28,'Change Summary_Detailed'!$A$4:$X$216,AF$3,FALSE)</f>
        <v/>
      </c>
      <c r="AG28" s="21">
        <f>VLOOKUP($B28,'Change Summary_Detailed'!$A$4:$X$216,AG$3,FALSE)</f>
        <v>60</v>
      </c>
      <c r="AH28" s="21">
        <f>VLOOKUP($B28,'Change Summary_Detailed'!$A$4:$X$216,AH$3,FALSE)</f>
        <v>60</v>
      </c>
      <c r="AI28" s="21" t="str">
        <f>VLOOKUP($B28,'Change Summary_Detailed'!$A$4:$X$216,AI$3,FALSE)</f>
        <v/>
      </c>
      <c r="AJ28" s="21" t="str">
        <f>VLOOKUP($B28,'Change Summary_Detailed'!$A$4:$X$216,AJ$3,FALSE)</f>
        <v/>
      </c>
      <c r="AK28" s="21" t="str">
        <f>VLOOKUP($B28,'Change Summary_Detailed'!$A$4:$X$216,AK$3,FALSE)</f>
        <v/>
      </c>
      <c r="AL28" s="21" t="str">
        <f>VLOOKUP($B28,'Change Summary_Detailed'!$A$4:$X$216,AL$3,FALSE)</f>
        <v/>
      </c>
      <c r="AM28" s="21" t="str">
        <f>VLOOKUP($B28,'Change Summary_Detailed'!$A$4:$X$216,AM$3,FALSE)</f>
        <v/>
      </c>
      <c r="AN28" s="21" t="str">
        <f>VLOOKUP($B28,'Change Summary_Detailed'!$A$4:$X$216,AN$3,FALSE)</f>
        <v>Before 8:00 PM</v>
      </c>
      <c r="AO28" s="21">
        <f>VLOOKUP($B28,'Change Summary_Detailed'!$A$4:$X$216,AO$3,FALSE)</f>
        <v>0</v>
      </c>
      <c r="AP28" s="21" t="str">
        <f>VLOOKUP($B28,'Change Summary_Detailed'!$A$4:$X$216,AP$3,FALSE)</f>
        <v>Delete</v>
      </c>
      <c r="AQ28" s="21" t="str">
        <f>VLOOKUP($B28,'Change Summary_Detailed'!$A$4:$X$216,AQ$3,FALSE)</f>
        <v>1, 3</v>
      </c>
      <c r="AR28" s="21" t="str">
        <f>VLOOKUP($B28,'Change Summary_Detailed'!$A$4:$X$216,AR$3,FALSE)</f>
        <v>Restructure</v>
      </c>
      <c r="AS28" s="21" t="str">
        <f>VLOOKUP($B28,'Change Summary_Detailed'!$A$4:$X$216,AS$3,FALSE)</f>
        <v>In Arbor Heights and Gatewood, use Route 21EX or revised Route 50.
On California Ave SW, use the RapidRide C Line.</v>
      </c>
      <c r="AT28" s="21" t="str">
        <f>VLOOKUP($B28,'Change Summary_Detailed'!$A$4:$X$216,AT$3,FALSE)</f>
        <v>Deleted</v>
      </c>
    </row>
    <row r="29" spans="1:46" x14ac:dyDescent="0.25">
      <c r="A29" t="s">
        <v>342</v>
      </c>
      <c r="B29" s="122">
        <v>22</v>
      </c>
      <c r="C29" s="57" t="s">
        <v>669</v>
      </c>
      <c r="D29" s="71" t="s">
        <v>79</v>
      </c>
      <c r="E29" s="57">
        <v>15.6</v>
      </c>
      <c r="F29" s="52">
        <v>2.8</v>
      </c>
      <c r="G29" s="52">
        <v>13.1</v>
      </c>
      <c r="H29" s="52">
        <v>2.4</v>
      </c>
      <c r="I29" s="52">
        <v>7.8</v>
      </c>
      <c r="J29" s="58">
        <v>1.2</v>
      </c>
      <c r="K29" s="62" t="s">
        <v>32</v>
      </c>
      <c r="L29" s="62" t="s">
        <v>32</v>
      </c>
      <c r="M29" s="57" t="s">
        <v>17</v>
      </c>
      <c r="N29" s="58" t="s">
        <v>17</v>
      </c>
      <c r="O29" s="110" t="s">
        <v>32</v>
      </c>
      <c r="P29" s="111" t="s">
        <v>32</v>
      </c>
      <c r="Q29" s="112" t="s">
        <v>32</v>
      </c>
      <c r="R29" s="57">
        <v>3</v>
      </c>
      <c r="S29" s="52">
        <v>1</v>
      </c>
      <c r="T29" s="58">
        <v>1</v>
      </c>
      <c r="W29">
        <v>2</v>
      </c>
      <c r="X29">
        <v>2</v>
      </c>
      <c r="Y29">
        <v>2</v>
      </c>
      <c r="Z29">
        <v>1</v>
      </c>
      <c r="AA29">
        <v>1</v>
      </c>
      <c r="AB29">
        <v>1</v>
      </c>
      <c r="AC29" s="355">
        <f>IF(VLOOKUP($B29,'Change Summary_Detailed'!$A$4:$X$216,AC$3,FALSE)=0,"N/A",VLOOKUP($B29,'Change Summary_Detailed'!$A$4:$X$216,AC$3,FALSE))</f>
        <v>42248</v>
      </c>
      <c r="AD29" s="21">
        <f>VLOOKUP($B29,'Change Summary_Detailed'!$A$4:$X$216,AD$3,FALSE)</f>
        <v>60</v>
      </c>
      <c r="AE29" s="21">
        <f>VLOOKUP($B29,'Change Summary_Detailed'!$A$4:$X$216,AE$3,FALSE)</f>
        <v>60</v>
      </c>
      <c r="AF29" s="21" t="str">
        <f>VLOOKUP($B29,'Change Summary_Detailed'!$A$4:$X$216,AF$3,FALSE)</f>
        <v/>
      </c>
      <c r="AG29" s="21">
        <f>VLOOKUP($B29,'Change Summary_Detailed'!$A$4:$X$216,AG$3,FALSE)</f>
        <v>60</v>
      </c>
      <c r="AH29" s="21">
        <f>VLOOKUP($B29,'Change Summary_Detailed'!$A$4:$X$216,AH$3,FALSE)</f>
        <v>60</v>
      </c>
      <c r="AI29" s="21" t="str">
        <f>VLOOKUP($B29,'Change Summary_Detailed'!$A$4:$X$216,AI$3,FALSE)</f>
        <v/>
      </c>
      <c r="AJ29" s="21" t="str">
        <f>VLOOKUP($B29,'Change Summary_Detailed'!$A$4:$X$216,AJ$3,FALSE)</f>
        <v/>
      </c>
      <c r="AK29" s="21" t="str">
        <f>VLOOKUP($B29,'Change Summary_Detailed'!$A$4:$X$216,AK$3,FALSE)</f>
        <v/>
      </c>
      <c r="AL29" s="21" t="str">
        <f>VLOOKUP($B29,'Change Summary_Detailed'!$A$4:$X$216,AL$3,FALSE)</f>
        <v/>
      </c>
      <c r="AM29" s="21" t="str">
        <f>VLOOKUP($B29,'Change Summary_Detailed'!$A$4:$X$216,AM$3,FALSE)</f>
        <v/>
      </c>
      <c r="AN29" s="21" t="str">
        <f>VLOOKUP($B29,'Change Summary_Detailed'!$A$4:$X$216,AN$3,FALSE)</f>
        <v>Before 8:00 PM</v>
      </c>
      <c r="AO29" s="21">
        <f>VLOOKUP($B29,'Change Summary_Detailed'!$A$4:$X$216,AO$3,FALSE)</f>
        <v>0</v>
      </c>
      <c r="AP29" s="21" t="str">
        <f>VLOOKUP($B29,'Change Summary_Detailed'!$A$4:$X$216,AP$3,FALSE)</f>
        <v>Delete</v>
      </c>
      <c r="AQ29" s="21" t="str">
        <f>VLOOKUP($B29,'Change Summary_Detailed'!$A$4:$X$216,AQ$3,FALSE)</f>
        <v>1, 3</v>
      </c>
      <c r="AR29" s="21" t="str">
        <f>VLOOKUP($B29,'Change Summary_Detailed'!$A$4:$X$216,AR$3,FALSE)</f>
        <v>Restructure</v>
      </c>
      <c r="AS29" s="21" t="str">
        <f>VLOOKUP($B29,'Change Summary_Detailed'!$A$4:$X$216,AS$3,FALSE)</f>
        <v>In Arbor Heights and Gatewood, use Route 21EX or revised Route 50.
On California Ave SW, use the RapidRide C Line.</v>
      </c>
      <c r="AT29" s="21" t="str">
        <f>VLOOKUP($B29,'Change Summary_Detailed'!$A$4:$X$216,AT$3,FALSE)</f>
        <v>Deleted</v>
      </c>
    </row>
    <row r="30" spans="1:46" x14ac:dyDescent="0.25">
      <c r="A30" t="s">
        <v>342</v>
      </c>
      <c r="B30" s="122">
        <v>24</v>
      </c>
      <c r="C30" s="57" t="s">
        <v>670</v>
      </c>
      <c r="D30" s="71" t="s">
        <v>80</v>
      </c>
      <c r="E30" s="57">
        <v>44.4</v>
      </c>
      <c r="F30" s="52">
        <v>13.3</v>
      </c>
      <c r="G30" s="52">
        <v>28.9</v>
      </c>
      <c r="H30" s="52">
        <v>10.1</v>
      </c>
      <c r="I30" s="52">
        <v>21</v>
      </c>
      <c r="J30" s="58">
        <v>5.5</v>
      </c>
      <c r="K30" s="62">
        <v>61</v>
      </c>
      <c r="L30" s="62" t="s">
        <v>81</v>
      </c>
      <c r="M30" s="57" t="s">
        <v>17</v>
      </c>
      <c r="N30" s="58" t="s">
        <v>17</v>
      </c>
      <c r="O30" s="57" t="s">
        <v>18</v>
      </c>
      <c r="P30" s="52" t="s">
        <v>18</v>
      </c>
      <c r="Q30" s="58" t="s">
        <v>18</v>
      </c>
      <c r="R30" s="57">
        <v>3</v>
      </c>
      <c r="S30" s="52">
        <v>1</v>
      </c>
      <c r="T30" s="58">
        <v>1</v>
      </c>
      <c r="W30">
        <v>3</v>
      </c>
      <c r="X30">
        <v>2</v>
      </c>
      <c r="Y30">
        <v>1</v>
      </c>
      <c r="Z30">
        <v>2</v>
      </c>
      <c r="AA30">
        <v>1</v>
      </c>
      <c r="AB30">
        <v>1</v>
      </c>
      <c r="AC30" s="355">
        <f>IF(VLOOKUP($B30,'Change Summary_Detailed'!$A$4:$X$216,AC$3,FALSE)=0,"N/A",VLOOKUP($B30,'Change Summary_Detailed'!$A$4:$X$216,AC$3,FALSE))</f>
        <v>42156</v>
      </c>
      <c r="AD30" s="21" t="str">
        <f>VLOOKUP($B30,'Change Summary_Detailed'!$A$4:$X$216,AD$3,FALSE)</f>
        <v>15-30</v>
      </c>
      <c r="AE30" s="21">
        <f>VLOOKUP($B30,'Change Summary_Detailed'!$A$4:$X$216,AE$3,FALSE)</f>
        <v>30</v>
      </c>
      <c r="AF30" s="21">
        <f>VLOOKUP($B30,'Change Summary_Detailed'!$A$4:$X$216,AF$3,FALSE)</f>
        <v>30</v>
      </c>
      <c r="AG30" s="21">
        <f>VLOOKUP($B30,'Change Summary_Detailed'!$A$4:$X$216,AG$3,FALSE)</f>
        <v>30</v>
      </c>
      <c r="AH30" s="21">
        <f>VLOOKUP($B30,'Change Summary_Detailed'!$A$4:$X$216,AH$3,FALSE)</f>
        <v>30</v>
      </c>
      <c r="AI30" s="21">
        <f>VLOOKUP($B30,'Change Summary_Detailed'!$A$4:$X$216,AI$3,FALSE)</f>
        <v>20</v>
      </c>
      <c r="AJ30" s="21" t="str">
        <f>VLOOKUP($B30,'Change Summary_Detailed'!$A$4:$X$216,AJ$3,FALSE)</f>
        <v>-</v>
      </c>
      <c r="AK30" s="21" t="str">
        <f>VLOOKUP($B30,'Change Summary_Detailed'!$A$4:$X$216,AK$3,FALSE)</f>
        <v>-</v>
      </c>
      <c r="AL30" s="21" t="str">
        <f>VLOOKUP($B30,'Change Summary_Detailed'!$A$4:$X$216,AL$3,FALSE)</f>
        <v>-</v>
      </c>
      <c r="AM30" s="21" t="str">
        <f>VLOOKUP($B30,'Change Summary_Detailed'!$A$4:$X$216,AM$3,FALSE)</f>
        <v>-</v>
      </c>
      <c r="AN30" s="21" t="str">
        <f>VLOOKUP($B30,'Change Summary_Detailed'!$A$4:$X$216,AN$3,FALSE)</f>
        <v>Before 10:00 PM</v>
      </c>
      <c r="AO30" s="21" t="str">
        <f>VLOOKUP($B30,'Change Summary_Detailed'!$A$4:$X$216,AO$3,FALSE)</f>
        <v>Before 7:00 PM</v>
      </c>
      <c r="AP30" s="21" t="str">
        <f>VLOOKUP($B30,'Change Summary_Detailed'!$A$4:$X$216,AP$3,FALSE)</f>
        <v>Operate during commute hours only and eliminate the part of the route that serves 28th Avenue W.
Revise Route 33 to serve 28th Avenue W and Magnolia Village.</v>
      </c>
      <c r="AQ30" s="21" t="str">
        <f>VLOOKUP($B30,'Change Summary_Detailed'!$A$4:$X$216,AQ$3,FALSE)</f>
        <v>1, 2, 3</v>
      </c>
      <c r="AR30" s="21" t="str">
        <f>VLOOKUP($B30,'Change Summary_Detailed'!$A$4:$X$216,AR$3,FALSE)</f>
        <v>Restructure</v>
      </c>
      <c r="AS30" s="21" t="str">
        <f>VLOOKUP($B30,'Change Summary_Detailed'!$A$4:$X$216,AS$3,FALSE)</f>
        <v>Use revised routes 24 or 33.</v>
      </c>
      <c r="AT30" s="21" t="str">
        <f>VLOOKUP($B30,'Change Summary_Detailed'!$A$4:$X$216,AT$3,FALSE)</f>
        <v>Revised</v>
      </c>
    </row>
    <row r="31" spans="1:46" x14ac:dyDescent="0.25">
      <c r="A31" t="s">
        <v>342</v>
      </c>
      <c r="B31" s="122">
        <v>25</v>
      </c>
      <c r="C31" s="57" t="s">
        <v>671</v>
      </c>
      <c r="D31" s="71" t="s">
        <v>82</v>
      </c>
      <c r="E31" s="57">
        <v>22.4</v>
      </c>
      <c r="F31" s="52">
        <v>6</v>
      </c>
      <c r="G31" s="52">
        <v>17.5</v>
      </c>
      <c r="H31" s="52">
        <v>4.4000000000000004</v>
      </c>
      <c r="I31" s="52" t="s">
        <v>298</v>
      </c>
      <c r="J31" s="58" t="s">
        <v>298</v>
      </c>
      <c r="K31" s="62" t="s">
        <v>83</v>
      </c>
      <c r="L31" s="62" t="s">
        <v>84</v>
      </c>
      <c r="M31" s="57" t="s">
        <v>17</v>
      </c>
      <c r="N31" s="58" t="s">
        <v>17</v>
      </c>
      <c r="O31" s="57" t="s">
        <v>85</v>
      </c>
      <c r="P31" s="52" t="s">
        <v>85</v>
      </c>
      <c r="Q31" s="58" t="s">
        <v>40</v>
      </c>
      <c r="R31" s="57">
        <v>4</v>
      </c>
      <c r="S31" s="52">
        <v>4</v>
      </c>
      <c r="T31" s="58" t="s">
        <v>54</v>
      </c>
      <c r="W31">
        <v>1</v>
      </c>
      <c r="X31">
        <v>1</v>
      </c>
      <c r="Y31">
        <v>1</v>
      </c>
      <c r="Z31">
        <v>1</v>
      </c>
      <c r="AA31" t="s">
        <v>17</v>
      </c>
      <c r="AB31" t="s">
        <v>17</v>
      </c>
      <c r="AC31" s="355">
        <f>IF(VLOOKUP($B31,'Change Summary_Detailed'!$A$4:$X$216,AC$3,FALSE)=0,"N/A",VLOOKUP($B31,'Change Summary_Detailed'!$A$4:$X$216,AC$3,FALSE))</f>
        <v>42156</v>
      </c>
      <c r="AD31" s="21">
        <f>VLOOKUP($B31,'Change Summary_Detailed'!$A$4:$X$216,AD$3,FALSE)</f>
        <v>60</v>
      </c>
      <c r="AE31" s="21">
        <f>VLOOKUP($B31,'Change Summary_Detailed'!$A$4:$X$216,AE$3,FALSE)</f>
        <v>60</v>
      </c>
      <c r="AF31" s="21" t="str">
        <f>VLOOKUP($B31,'Change Summary_Detailed'!$A$4:$X$216,AF$3,FALSE)</f>
        <v/>
      </c>
      <c r="AG31" s="21" t="str">
        <f>VLOOKUP($B31,'Change Summary_Detailed'!$A$4:$X$216,AG$3,FALSE)</f>
        <v/>
      </c>
      <c r="AH31" s="21" t="str">
        <f>VLOOKUP($B31,'Change Summary_Detailed'!$A$4:$X$216,AH$3,FALSE)</f>
        <v/>
      </c>
      <c r="AI31" s="21" t="str">
        <f>VLOOKUP($B31,'Change Summary_Detailed'!$A$4:$X$216,AI$3,FALSE)</f>
        <v/>
      </c>
      <c r="AJ31" s="21" t="str">
        <f>VLOOKUP($B31,'Change Summary_Detailed'!$A$4:$X$216,AJ$3,FALSE)</f>
        <v/>
      </c>
      <c r="AK31" s="21" t="str">
        <f>VLOOKUP($B31,'Change Summary_Detailed'!$A$4:$X$216,AK$3,FALSE)</f>
        <v/>
      </c>
      <c r="AL31" s="21" t="str">
        <f>VLOOKUP($B31,'Change Summary_Detailed'!$A$4:$X$216,AL$3,FALSE)</f>
        <v/>
      </c>
      <c r="AM31" s="21" t="str">
        <f>VLOOKUP($B31,'Change Summary_Detailed'!$A$4:$X$216,AM$3,FALSE)</f>
        <v/>
      </c>
      <c r="AN31" s="21" t="str">
        <f>VLOOKUP($B31,'Change Summary_Detailed'!$A$4:$X$216,AN$3,FALSE)</f>
        <v>Before 6:00 PM</v>
      </c>
      <c r="AO31" s="21">
        <f>VLOOKUP($B31,'Change Summary_Detailed'!$A$4:$X$216,AO$3,FALSE)</f>
        <v>0</v>
      </c>
      <c r="AP31" s="21" t="str">
        <f>VLOOKUP($B31,'Change Summary_Detailed'!$A$4:$X$216,AP$3,FALSE)</f>
        <v>Delete</v>
      </c>
      <c r="AQ31" s="21">
        <f>VLOOKUP($B31,'Change Summary_Detailed'!$A$4:$X$216,AQ$3,FALSE)</f>
        <v>4</v>
      </c>
      <c r="AR31" s="21" t="str">
        <f>VLOOKUP($B31,'Change Summary_Detailed'!$A$4:$X$216,AR$3,FALSE)</f>
        <v>Low performing</v>
      </c>
      <c r="AS31" s="21" t="str">
        <f>VLOOKUP($B31,'Change Summary_Detailed'!$A$4:$X$216,AS$3,FALSE)</f>
        <v>In Laurelhurst, use revised Route 65 or Route 75 (unchanged).
In Montlake and Roanoke, use revised routes 43, 49, or 70.
Along Eastlake Avenue E (south of Mercer Street), use revised Route 70.</v>
      </c>
      <c r="AT31" s="21" t="str">
        <f>VLOOKUP($B31,'Change Summary_Detailed'!$A$4:$X$216,AT$3,FALSE)</f>
        <v>Deleted</v>
      </c>
    </row>
    <row r="32" spans="1:46" x14ac:dyDescent="0.25">
      <c r="A32" t="s">
        <v>342</v>
      </c>
      <c r="B32" s="122">
        <v>26</v>
      </c>
      <c r="C32" s="57" t="s">
        <v>672</v>
      </c>
      <c r="D32" s="71" t="s">
        <v>87</v>
      </c>
      <c r="E32" s="57">
        <v>48.5</v>
      </c>
      <c r="F32" s="52">
        <v>13.1</v>
      </c>
      <c r="G32" s="52">
        <v>32.200000000000003</v>
      </c>
      <c r="H32" s="52">
        <v>11.1</v>
      </c>
      <c r="I32" s="52">
        <v>22.6</v>
      </c>
      <c r="J32" s="58">
        <v>7.1</v>
      </c>
      <c r="K32" s="62">
        <v>34</v>
      </c>
      <c r="L32" s="62" t="s">
        <v>15</v>
      </c>
      <c r="M32" s="57" t="s">
        <v>17</v>
      </c>
      <c r="N32" s="58" t="s">
        <v>17</v>
      </c>
      <c r="O32" s="57" t="s">
        <v>18</v>
      </c>
      <c r="P32" s="52" t="s">
        <v>18</v>
      </c>
      <c r="Q32" s="58" t="s">
        <v>18</v>
      </c>
      <c r="R32" s="57">
        <v>3</v>
      </c>
      <c r="S32" s="52">
        <v>1</v>
      </c>
      <c r="T32" s="58">
        <v>3</v>
      </c>
      <c r="W32">
        <v>4</v>
      </c>
      <c r="X32">
        <v>4</v>
      </c>
      <c r="Y32" t="s">
        <v>17</v>
      </c>
      <c r="Z32" t="s">
        <v>17</v>
      </c>
      <c r="AA32" t="s">
        <v>17</v>
      </c>
      <c r="AB32" t="s">
        <v>17</v>
      </c>
      <c r="AC32" s="355">
        <f>IF(VLOOKUP($B32,'Change Summary_Detailed'!$A$4:$X$216,AC$3,FALSE)=0,"N/A",VLOOKUP($B32,'Change Summary_Detailed'!$A$4:$X$216,AC$3,FALSE))</f>
        <v>42156</v>
      </c>
      <c r="AD32" s="21">
        <f>VLOOKUP($B32,'Change Summary_Detailed'!$A$4:$X$216,AD$3,FALSE)</f>
        <v>20</v>
      </c>
      <c r="AE32" s="21">
        <f>VLOOKUP($B32,'Change Summary_Detailed'!$A$4:$X$216,AE$3,FALSE)</f>
        <v>30</v>
      </c>
      <c r="AF32" s="21">
        <f>VLOOKUP($B32,'Change Summary_Detailed'!$A$4:$X$216,AF$3,FALSE)</f>
        <v>30</v>
      </c>
      <c r="AG32" s="21">
        <f>VLOOKUP($B32,'Change Summary_Detailed'!$A$4:$X$216,AG$3,FALSE)</f>
        <v>30</v>
      </c>
      <c r="AH32" s="21">
        <f>VLOOKUP($B32,'Change Summary_Detailed'!$A$4:$X$216,AH$3,FALSE)</f>
        <v>30</v>
      </c>
      <c r="AI32" s="21">
        <f>VLOOKUP($B32,'Change Summary_Detailed'!$A$4:$X$216,AI$3,FALSE)</f>
        <v>0</v>
      </c>
      <c r="AJ32" s="21">
        <f>VLOOKUP($B32,'Change Summary_Detailed'!$A$4:$X$216,AJ$3,FALSE)</f>
        <v>0</v>
      </c>
      <c r="AK32" s="21">
        <f>VLOOKUP($B32,'Change Summary_Detailed'!$A$4:$X$216,AK$3,FALSE)</f>
        <v>0</v>
      </c>
      <c r="AL32" s="21">
        <f>VLOOKUP($B32,'Change Summary_Detailed'!$A$4:$X$216,AL$3,FALSE)</f>
        <v>0</v>
      </c>
      <c r="AM32" s="21">
        <f>VLOOKUP($B32,'Change Summary_Detailed'!$A$4:$X$216,AM$3,FALSE)</f>
        <v>0</v>
      </c>
      <c r="AN32" s="21" t="str">
        <f>VLOOKUP($B32,'Change Summary_Detailed'!$A$4:$X$216,AN$3,FALSE)</f>
        <v>Before 1:00 AM</v>
      </c>
      <c r="AO32" s="21">
        <f>VLOOKUP($B32,'Change Summary_Detailed'!$A$4:$X$216,AO$3,FALSE)</f>
        <v>0</v>
      </c>
      <c r="AP32" s="21" t="str">
        <f>VLOOKUP($B32,'Change Summary_Detailed'!$A$4:$X$216,AP$3,FALSE)</f>
        <v>Delete</v>
      </c>
      <c r="AQ32" s="21" t="str">
        <f>VLOOKUP($B32,'Change Summary_Detailed'!$A$4:$X$216,AQ$3,FALSE)</f>
        <v>1, 2, 3</v>
      </c>
      <c r="AR32" s="21" t="str">
        <f>VLOOKUP($B32,'Change Summary_Detailed'!$A$4:$X$216,AR$3,FALSE)</f>
        <v>Restructure</v>
      </c>
      <c r="AS32" s="21" t="str">
        <f>VLOOKUP($B32,'Change Summary_Detailed'!$A$4:$X$216,AS$3,FALSE)</f>
        <v>North of Fremont, use revised routes 16 or 26 Express.
South of Fremont, use revised routes 16 or 40.</v>
      </c>
      <c r="AT32" s="21" t="str">
        <f>VLOOKUP($B32,'Change Summary_Detailed'!$A$4:$X$216,AT$3,FALSE)</f>
        <v>Deleted</v>
      </c>
    </row>
    <row r="33" spans="1:46" x14ac:dyDescent="0.25">
      <c r="A33" t="s">
        <v>342</v>
      </c>
      <c r="B33" s="122" t="s">
        <v>86</v>
      </c>
      <c r="C33" s="57" t="s">
        <v>673</v>
      </c>
      <c r="D33" s="71" t="s">
        <v>87</v>
      </c>
      <c r="E33" s="57">
        <v>52.5</v>
      </c>
      <c r="F33" s="52">
        <v>17.7</v>
      </c>
      <c r="G33" s="52" t="s">
        <v>298</v>
      </c>
      <c r="H33" s="52" t="s">
        <v>298</v>
      </c>
      <c r="I33" s="52" t="s">
        <v>298</v>
      </c>
      <c r="J33" s="58" t="s">
        <v>298</v>
      </c>
      <c r="K33" s="62" t="s">
        <v>8</v>
      </c>
      <c r="L33" s="62" t="s">
        <v>8</v>
      </c>
      <c r="M33" s="57" t="s">
        <v>45</v>
      </c>
      <c r="N33" s="58" t="s">
        <v>52</v>
      </c>
      <c r="O33" s="110" t="s">
        <v>8</v>
      </c>
      <c r="P33" s="111" t="s">
        <v>8</v>
      </c>
      <c r="Q33" s="112" t="s">
        <v>8</v>
      </c>
      <c r="R33" s="57" t="s">
        <v>54</v>
      </c>
      <c r="S33" s="52" t="s">
        <v>54</v>
      </c>
      <c r="T33" s="58" t="s">
        <v>54</v>
      </c>
      <c r="W33">
        <v>4</v>
      </c>
      <c r="X33">
        <v>4</v>
      </c>
      <c r="Y33" t="s">
        <v>17</v>
      </c>
      <c r="Z33" t="s">
        <v>17</v>
      </c>
      <c r="AA33" t="s">
        <v>17</v>
      </c>
      <c r="AB33" t="s">
        <v>17</v>
      </c>
      <c r="AC33" s="355">
        <f>IF(VLOOKUP($B33,'Change Summary_Detailed'!$A$4:$X$216,AC$3,FALSE)=0,"N/A",VLOOKUP($B33,'Change Summary_Detailed'!$A$4:$X$216,AC$3,FALSE))</f>
        <v>42156</v>
      </c>
      <c r="AD33" s="21" t="str">
        <f>VLOOKUP($B33,'Change Summary_Detailed'!$A$4:$X$216,AD$3,FALSE)</f>
        <v/>
      </c>
      <c r="AE33" s="21" t="str">
        <f>VLOOKUP($B33,'Change Summary_Detailed'!$A$4:$X$216,AE$3,FALSE)</f>
        <v/>
      </c>
      <c r="AF33" s="21" t="str">
        <f>VLOOKUP($B33,'Change Summary_Detailed'!$A$4:$X$216,AF$3,FALSE)</f>
        <v/>
      </c>
      <c r="AG33" s="21" t="str">
        <f>VLOOKUP($B33,'Change Summary_Detailed'!$A$4:$X$216,AG$3,FALSE)</f>
        <v/>
      </c>
      <c r="AH33" s="21" t="str">
        <f>VLOOKUP($B33,'Change Summary_Detailed'!$A$4:$X$216,AH$3,FALSE)</f>
        <v/>
      </c>
      <c r="AI33" s="21">
        <f>VLOOKUP($B33,'Change Summary_Detailed'!$A$4:$X$216,AI$3,FALSE)</f>
        <v>20</v>
      </c>
      <c r="AJ33" s="21">
        <f>VLOOKUP($B33,'Change Summary_Detailed'!$A$4:$X$216,AJ$3,FALSE)</f>
        <v>30</v>
      </c>
      <c r="AK33" s="21" t="str">
        <f>VLOOKUP($B33,'Change Summary_Detailed'!$A$4:$X$216,AK$3,FALSE)</f>
        <v/>
      </c>
      <c r="AL33" s="21" t="str">
        <f>VLOOKUP($B33,'Change Summary_Detailed'!$A$4:$X$216,AL$3,FALSE)</f>
        <v/>
      </c>
      <c r="AM33" s="21" t="str">
        <f>VLOOKUP($B33,'Change Summary_Detailed'!$A$4:$X$216,AM$3,FALSE)</f>
        <v/>
      </c>
      <c r="AN33" s="21" t="str">
        <f>VLOOKUP($B33,'Change Summary_Detailed'!$A$4:$X$216,AN$3,FALSE)</f>
        <v/>
      </c>
      <c r="AO33" s="21" t="str">
        <f>VLOOKUP($B33,'Change Summary_Detailed'!$A$4:$X$216,AO$3,FALSE)</f>
        <v/>
      </c>
      <c r="AP33" s="21" t="str">
        <f>VLOOKUP($B33,'Change Summary_Detailed'!$A$4:$X$216,AP$3,FALSE)</f>
        <v>Combine service on routes 26 Express and 26 Local to make the system more efficient to operate. 
Operate two-way service between 6:00 AM and 7:00 PM on the Express path between Wallingford and downtown Seattle.</v>
      </c>
      <c r="AQ33" s="21">
        <f>VLOOKUP($B33,'Change Summary_Detailed'!$A$4:$X$216,AQ$3,FALSE)</f>
        <v>2</v>
      </c>
      <c r="AR33" s="21" t="str">
        <f>VLOOKUP($B33,'Change Summary_Detailed'!$A$4:$X$216,AR$3,FALSE)</f>
        <v>Restructure</v>
      </c>
      <c r="AS33" s="21">
        <f>VLOOKUP($B33,'Change Summary_Detailed'!$A$4:$X$216,AS$3,FALSE)</f>
        <v>0</v>
      </c>
      <c r="AT33" s="21" t="str">
        <f>VLOOKUP($B33,'Change Summary_Detailed'!$A$4:$X$216,AT$3,FALSE)</f>
        <v>Revised</v>
      </c>
    </row>
    <row r="34" spans="1:46" x14ac:dyDescent="0.25">
      <c r="A34" t="s">
        <v>342</v>
      </c>
      <c r="B34" s="122">
        <v>27</v>
      </c>
      <c r="C34" s="57" t="s">
        <v>674</v>
      </c>
      <c r="D34" s="71" t="s">
        <v>88</v>
      </c>
      <c r="E34" s="57">
        <v>40.299999999999997</v>
      </c>
      <c r="F34" s="52">
        <v>9.1</v>
      </c>
      <c r="G34" s="52">
        <v>32</v>
      </c>
      <c r="H34" s="52">
        <v>5.0999999999999996</v>
      </c>
      <c r="I34" s="52">
        <v>19.8</v>
      </c>
      <c r="J34" s="58">
        <v>3.1</v>
      </c>
      <c r="K34" s="62">
        <v>24</v>
      </c>
      <c r="L34" s="62" t="s">
        <v>81</v>
      </c>
      <c r="M34" s="57" t="s">
        <v>17</v>
      </c>
      <c r="N34" s="58" t="s">
        <v>17</v>
      </c>
      <c r="O34" s="57" t="s">
        <v>19</v>
      </c>
      <c r="P34" s="52" t="s">
        <v>18</v>
      </c>
      <c r="Q34" s="58" t="s">
        <v>18</v>
      </c>
      <c r="R34" s="57">
        <v>4</v>
      </c>
      <c r="S34" s="52">
        <v>1</v>
      </c>
      <c r="T34" s="58">
        <v>1</v>
      </c>
      <c r="W34">
        <v>3</v>
      </c>
      <c r="X34">
        <v>1</v>
      </c>
      <c r="Y34">
        <v>1</v>
      </c>
      <c r="Z34">
        <v>1</v>
      </c>
      <c r="AA34">
        <v>1</v>
      </c>
      <c r="AB34">
        <v>1</v>
      </c>
      <c r="AC34" s="355" t="str">
        <f>IF(VLOOKUP($B34,'Change Summary_Detailed'!$A$4:$X$216,AC$3,FALSE)=0,"N/A",VLOOKUP($B34,'Change Summary_Detailed'!$A$4:$X$216,AC$3,FALSE))</f>
        <v>Sept. 2014/ Feb. 2015</v>
      </c>
      <c r="AD34" s="21">
        <f>VLOOKUP($B34,'Change Summary_Detailed'!$A$4:$X$216,AD$3,FALSE)</f>
        <v>30</v>
      </c>
      <c r="AE34" s="21">
        <f>VLOOKUP($B34,'Change Summary_Detailed'!$A$4:$X$216,AE$3,FALSE)</f>
        <v>30</v>
      </c>
      <c r="AF34" s="21">
        <f>VLOOKUP($B34,'Change Summary_Detailed'!$A$4:$X$216,AF$3,FALSE)</f>
        <v>60</v>
      </c>
      <c r="AG34" s="21">
        <f>VLOOKUP($B34,'Change Summary_Detailed'!$A$4:$X$216,AG$3,FALSE)</f>
        <v>60</v>
      </c>
      <c r="AH34" s="21">
        <f>VLOOKUP($B34,'Change Summary_Detailed'!$A$4:$X$216,AH$3,FALSE)</f>
        <v>60</v>
      </c>
      <c r="AI34" s="21" t="str">
        <f>VLOOKUP($B34,'Change Summary_Detailed'!$A$4:$X$216,AI$3,FALSE)</f>
        <v/>
      </c>
      <c r="AJ34" s="21" t="str">
        <f>VLOOKUP($B34,'Change Summary_Detailed'!$A$4:$X$216,AJ$3,FALSE)</f>
        <v/>
      </c>
      <c r="AK34" s="21" t="str">
        <f>VLOOKUP($B34,'Change Summary_Detailed'!$A$4:$X$216,AK$3,FALSE)</f>
        <v/>
      </c>
      <c r="AL34" s="21" t="str">
        <f>VLOOKUP($B34,'Change Summary_Detailed'!$A$4:$X$216,AL$3,FALSE)</f>
        <v/>
      </c>
      <c r="AM34" s="21" t="str">
        <f>VLOOKUP($B34,'Change Summary_Detailed'!$A$4:$X$216,AM$3,FALSE)</f>
        <v/>
      </c>
      <c r="AN34" s="21" t="str">
        <f>VLOOKUP($B34,'Change Summary_Detailed'!$A$4:$X$216,AN$3,FALSE)</f>
        <v>Before 10:00 PM</v>
      </c>
      <c r="AO34" s="21">
        <f>VLOOKUP($B34,'Change Summary_Detailed'!$A$4:$X$216,AO$3,FALSE)</f>
        <v>0</v>
      </c>
      <c r="AP34" s="21" t="str">
        <f>VLOOKUP($B34,'Change Summary_Detailed'!$A$4:$X$216,AP$3,FALSE)</f>
        <v>Delete</v>
      </c>
      <c r="AQ34" s="21" t="str">
        <f>VLOOKUP($B34,'Change Summary_Detailed'!$A$4:$X$216,AQ$3,FALSE)</f>
        <v>1, 2, 4</v>
      </c>
      <c r="AR34" s="21" t="str">
        <f>VLOOKUP($B34,'Change Summary_Detailed'!$A$4:$X$216,AR$3,FALSE)</f>
        <v>Restructure</v>
      </c>
      <c r="AS34" s="21" t="str">
        <f>VLOOKUP($B34,'Change Summary_Detailed'!$A$4:$X$216,AS$3,FALSE)</f>
        <v>On E Yesler Way, use revised Route 14 or revised Route 106 along S Jackson Street.
In Leschi, Metro’s RideShare, VanPool, or Hyde Shuttle programs may be options.</v>
      </c>
      <c r="AT34" s="21" t="str">
        <f>VLOOKUP($B34,'Change Summary_Detailed'!$A$4:$X$216,AT$3,FALSE)</f>
        <v>Deleted</v>
      </c>
    </row>
    <row r="35" spans="1:46" x14ac:dyDescent="0.25">
      <c r="A35" t="s">
        <v>342</v>
      </c>
      <c r="B35" s="122">
        <v>28</v>
      </c>
      <c r="C35" s="57" t="s">
        <v>675</v>
      </c>
      <c r="D35" s="71" t="s">
        <v>89</v>
      </c>
      <c r="E35" s="57">
        <v>50.9</v>
      </c>
      <c r="F35" s="52">
        <v>12.4</v>
      </c>
      <c r="G35" s="52">
        <v>36.1</v>
      </c>
      <c r="H35" s="52">
        <v>9.6999999999999993</v>
      </c>
      <c r="I35" s="52">
        <v>23.1</v>
      </c>
      <c r="J35" s="58">
        <v>5.8</v>
      </c>
      <c r="K35" s="62" t="s">
        <v>90</v>
      </c>
      <c r="L35" s="62" t="s">
        <v>91</v>
      </c>
      <c r="M35" s="57" t="s">
        <v>17</v>
      </c>
      <c r="N35" s="58" t="s">
        <v>17</v>
      </c>
      <c r="O35" s="57" t="s">
        <v>40</v>
      </c>
      <c r="P35" s="52" t="s">
        <v>49</v>
      </c>
      <c r="Q35" s="58" t="s">
        <v>40</v>
      </c>
      <c r="R35" s="57">
        <v>3</v>
      </c>
      <c r="S35" s="52">
        <v>1</v>
      </c>
      <c r="T35" s="58">
        <v>1</v>
      </c>
      <c r="W35">
        <v>4</v>
      </c>
      <c r="X35">
        <v>2</v>
      </c>
      <c r="Y35">
        <v>2</v>
      </c>
      <c r="Z35">
        <v>1</v>
      </c>
      <c r="AA35">
        <v>2</v>
      </c>
      <c r="AB35">
        <v>1</v>
      </c>
      <c r="AC35" s="355">
        <f>IF(VLOOKUP($B35,'Change Summary_Detailed'!$A$4:$X$216,AC$3,FALSE)=0,"N/A",VLOOKUP($B35,'Change Summary_Detailed'!$A$4:$X$216,AC$3,FALSE))</f>
        <v>42156</v>
      </c>
      <c r="AD35" s="21">
        <f>VLOOKUP($B35,'Change Summary_Detailed'!$A$4:$X$216,AD$3,FALSE)</f>
        <v>20</v>
      </c>
      <c r="AE35" s="21">
        <f>VLOOKUP($B35,'Change Summary_Detailed'!$A$4:$X$216,AE$3,FALSE)</f>
        <v>30</v>
      </c>
      <c r="AF35" s="21">
        <f>VLOOKUP($B35,'Change Summary_Detailed'!$A$4:$X$216,AF$3,FALSE)</f>
        <v>30</v>
      </c>
      <c r="AG35" s="21">
        <f>VLOOKUP($B35,'Change Summary_Detailed'!$A$4:$X$216,AG$3,FALSE)</f>
        <v>30</v>
      </c>
      <c r="AH35" s="21">
        <f>VLOOKUP($B35,'Change Summary_Detailed'!$A$4:$X$216,AH$3,FALSE)</f>
        <v>30</v>
      </c>
      <c r="AI35" s="21">
        <f>VLOOKUP($B35,'Change Summary_Detailed'!$A$4:$X$216,AI$3,FALSE)</f>
        <v>0</v>
      </c>
      <c r="AJ35" s="21">
        <f>VLOOKUP($B35,'Change Summary_Detailed'!$A$4:$X$216,AJ$3,FALSE)</f>
        <v>0</v>
      </c>
      <c r="AK35" s="21">
        <f>VLOOKUP($B35,'Change Summary_Detailed'!$A$4:$X$216,AK$3,FALSE)</f>
        <v>0</v>
      </c>
      <c r="AL35" s="21">
        <f>VLOOKUP($B35,'Change Summary_Detailed'!$A$4:$X$216,AL$3,FALSE)</f>
        <v>0</v>
      </c>
      <c r="AM35" s="21">
        <f>VLOOKUP($B35,'Change Summary_Detailed'!$A$4:$X$216,AM$3,FALSE)</f>
        <v>0</v>
      </c>
      <c r="AN35" s="21" t="str">
        <f>VLOOKUP($B35,'Change Summary_Detailed'!$A$4:$X$216,AN$3,FALSE)</f>
        <v>Before 12:00 AM</v>
      </c>
      <c r="AO35" s="21">
        <f>VLOOKUP($B35,'Change Summary_Detailed'!$A$4:$X$216,AO$3,FALSE)</f>
        <v>0</v>
      </c>
      <c r="AP35" s="21" t="str">
        <f>VLOOKUP($B35,'Change Summary_Detailed'!$A$4:$X$216,AP$3,FALSE)</f>
        <v>Delete</v>
      </c>
      <c r="AQ35" s="21" t="str">
        <f>VLOOKUP($B35,'Change Summary_Detailed'!$A$4:$X$216,AQ$3,FALSE)</f>
        <v>1, 2, 3</v>
      </c>
      <c r="AR35" s="21" t="str">
        <f>VLOOKUP($B35,'Change Summary_Detailed'!$A$4:$X$216,AR$3,FALSE)</f>
        <v>Restructure</v>
      </c>
      <c r="AS35" s="21" t="str">
        <f>VLOOKUP($B35,'Change Summary_Detailed'!$A$4:$X$216,AS$3,FALSE)</f>
        <v xml:space="preserve">North of Fremont, use revised routes 28 Express or 40.
South of Fremont, use revised routes 16 or 40.
</v>
      </c>
      <c r="AT35" s="21" t="str">
        <f>VLOOKUP($B35,'Change Summary_Detailed'!$A$4:$X$216,AT$3,FALSE)</f>
        <v>Deleted</v>
      </c>
    </row>
    <row r="36" spans="1:46" x14ac:dyDescent="0.25">
      <c r="A36" t="s">
        <v>342</v>
      </c>
      <c r="B36" s="122" t="s">
        <v>92</v>
      </c>
      <c r="C36" s="57" t="s">
        <v>676</v>
      </c>
      <c r="D36" s="71" t="s">
        <v>93</v>
      </c>
      <c r="E36" s="57">
        <v>43.4</v>
      </c>
      <c r="F36" s="52">
        <v>13.8</v>
      </c>
      <c r="G36" s="52" t="s">
        <v>298</v>
      </c>
      <c r="H36" s="52" t="s">
        <v>298</v>
      </c>
      <c r="I36" s="52" t="s">
        <v>298</v>
      </c>
      <c r="J36" s="58" t="s">
        <v>298</v>
      </c>
      <c r="K36" s="62" t="s">
        <v>8</v>
      </c>
      <c r="L36" s="62" t="s">
        <v>8</v>
      </c>
      <c r="M36" s="57" t="s">
        <v>52</v>
      </c>
      <c r="N36" s="58" t="s">
        <v>52</v>
      </c>
      <c r="O36" s="110" t="s">
        <v>8</v>
      </c>
      <c r="P36" s="111" t="s">
        <v>8</v>
      </c>
      <c r="Q36" s="112" t="s">
        <v>8</v>
      </c>
      <c r="R36" s="57" t="s">
        <v>54</v>
      </c>
      <c r="S36" s="52" t="s">
        <v>54</v>
      </c>
      <c r="T36" s="58" t="s">
        <v>54</v>
      </c>
      <c r="W36">
        <v>3</v>
      </c>
      <c r="X36">
        <v>3</v>
      </c>
      <c r="Y36" t="s">
        <v>17</v>
      </c>
      <c r="Z36" t="s">
        <v>17</v>
      </c>
      <c r="AA36" t="s">
        <v>17</v>
      </c>
      <c r="AB36" t="s">
        <v>17</v>
      </c>
      <c r="AC36" s="355">
        <f>IF(VLOOKUP($B36,'Change Summary_Detailed'!$A$4:$X$216,AC$3,FALSE)=0,"N/A",VLOOKUP($B36,'Change Summary_Detailed'!$A$4:$X$216,AC$3,FALSE))</f>
        <v>42156</v>
      </c>
      <c r="AD36" s="21" t="str">
        <f>VLOOKUP($B36,'Change Summary_Detailed'!$A$4:$X$216,AD$3,FALSE)</f>
        <v/>
      </c>
      <c r="AE36" s="21" t="str">
        <f>VLOOKUP($B36,'Change Summary_Detailed'!$A$4:$X$216,AE$3,FALSE)</f>
        <v/>
      </c>
      <c r="AF36" s="21" t="str">
        <f>VLOOKUP($B36,'Change Summary_Detailed'!$A$4:$X$216,AF$3,FALSE)</f>
        <v/>
      </c>
      <c r="AG36" s="21" t="str">
        <f>VLOOKUP($B36,'Change Summary_Detailed'!$A$4:$X$216,AG$3,FALSE)</f>
        <v/>
      </c>
      <c r="AH36" s="21" t="str">
        <f>VLOOKUP($B36,'Change Summary_Detailed'!$A$4:$X$216,AH$3,FALSE)</f>
        <v/>
      </c>
      <c r="AI36" s="21" t="str">
        <f>VLOOKUP($B36,'Change Summary_Detailed'!$A$4:$X$216,AI$3,FALSE)</f>
        <v>10-30</v>
      </c>
      <c r="AJ36" s="21">
        <f>VLOOKUP($B36,'Change Summary_Detailed'!$A$4:$X$216,AJ$3,FALSE)</f>
        <v>30</v>
      </c>
      <c r="AK36" s="21">
        <f>VLOOKUP($B36,'Change Summary_Detailed'!$A$4:$X$216,AK$3,FALSE)</f>
        <v>60</v>
      </c>
      <c r="AL36" s="21">
        <f>VLOOKUP($B36,'Change Summary_Detailed'!$A$4:$X$216,AL$3,FALSE)</f>
        <v>30</v>
      </c>
      <c r="AM36" s="21">
        <f>VLOOKUP($B36,'Change Summary_Detailed'!$A$4:$X$216,AM$3,FALSE)</f>
        <v>30</v>
      </c>
      <c r="AN36" s="21" t="str">
        <f>VLOOKUP($B36,'Change Summary_Detailed'!$A$4:$X$216,AN$3,FALSE)</f>
        <v/>
      </c>
      <c r="AO36" s="21" t="str">
        <f>VLOOKUP($B36,'Change Summary_Detailed'!$A$4:$X$216,AO$3,FALSE)</f>
        <v/>
      </c>
      <c r="AP36" s="21" t="str">
        <f>VLOOKUP($B36,'Change Summary_Detailed'!$A$4:$X$216,AP$3,FALSE)</f>
        <v>Combine service on routes 28 Express and 28 Local to make the system more efficient to operate. 
Eliminate Express routing north of 103rd Street to reduce duplication with routes 5 and 355EX.
Shift Express routing from NW Market Street/N 46th Street to N 39th Street since Route 28 would no longer serve the area.
End service earlier.</v>
      </c>
      <c r="AQ36" s="21">
        <f>VLOOKUP($B36,'Change Summary_Detailed'!$A$4:$X$216,AQ$3,FALSE)</f>
        <v>2</v>
      </c>
      <c r="AR36" s="21" t="str">
        <f>VLOOKUP($B36,'Change Summary_Detailed'!$A$4:$X$216,AR$3,FALSE)</f>
        <v>Restructure</v>
      </c>
      <c r="AS36" s="21" t="str">
        <f>VLOOKUP($B36,'Change Summary_Detailed'!$A$4:$X$216,AS$3,FALSE)</f>
        <v>North of 103rd Street NW, use revised Route 355EX and Route 5.</v>
      </c>
      <c r="AT36" s="21" t="str">
        <f>VLOOKUP($B36,'Change Summary_Detailed'!$A$4:$X$216,AT$3,FALSE)</f>
        <v>Revised</v>
      </c>
    </row>
    <row r="37" spans="1:46" x14ac:dyDescent="0.25">
      <c r="A37" t="s">
        <v>341</v>
      </c>
      <c r="B37" s="122" t="s">
        <v>92</v>
      </c>
      <c r="C37" s="57" t="s">
        <v>676</v>
      </c>
      <c r="D37" s="71" t="s">
        <v>93</v>
      </c>
      <c r="E37" s="57">
        <v>43.4</v>
      </c>
      <c r="F37" s="52">
        <v>13.8</v>
      </c>
      <c r="G37" s="52" t="s">
        <v>298</v>
      </c>
      <c r="H37" s="52" t="s">
        <v>298</v>
      </c>
      <c r="I37" s="52" t="s">
        <v>298</v>
      </c>
      <c r="J37" s="58" t="s">
        <v>298</v>
      </c>
      <c r="K37" s="62" t="s">
        <v>8</v>
      </c>
      <c r="L37" s="62" t="s">
        <v>8</v>
      </c>
      <c r="M37" s="57" t="s">
        <v>52</v>
      </c>
      <c r="N37" s="58" t="s">
        <v>52</v>
      </c>
      <c r="O37" s="110" t="s">
        <v>8</v>
      </c>
      <c r="P37" s="111" t="s">
        <v>8</v>
      </c>
      <c r="Q37" s="112" t="s">
        <v>8</v>
      </c>
      <c r="R37" s="57" t="s">
        <v>54</v>
      </c>
      <c r="S37" s="52" t="s">
        <v>54</v>
      </c>
      <c r="T37" s="58" t="s">
        <v>54</v>
      </c>
      <c r="W37">
        <v>3</v>
      </c>
      <c r="X37">
        <v>3</v>
      </c>
      <c r="Y37" t="s">
        <v>17</v>
      </c>
      <c r="Z37" t="s">
        <v>17</v>
      </c>
      <c r="AA37" t="s">
        <v>17</v>
      </c>
      <c r="AB37" t="s">
        <v>17</v>
      </c>
      <c r="AC37" s="355">
        <f>IF(VLOOKUP($B37,'Change Summary_Detailed'!$A$4:$X$216,AC$3,FALSE)=0,"N/A",VLOOKUP($B37,'Change Summary_Detailed'!$A$4:$X$216,AC$3,FALSE))</f>
        <v>42156</v>
      </c>
      <c r="AD37" s="21" t="str">
        <f>VLOOKUP($B37,'Change Summary_Detailed'!$A$4:$X$216,AD$3,FALSE)</f>
        <v/>
      </c>
      <c r="AE37" s="21" t="str">
        <f>VLOOKUP($B37,'Change Summary_Detailed'!$A$4:$X$216,AE$3,FALSE)</f>
        <v/>
      </c>
      <c r="AF37" s="21" t="str">
        <f>VLOOKUP($B37,'Change Summary_Detailed'!$A$4:$X$216,AF$3,FALSE)</f>
        <v/>
      </c>
      <c r="AG37" s="21" t="str">
        <f>VLOOKUP($B37,'Change Summary_Detailed'!$A$4:$X$216,AG$3,FALSE)</f>
        <v/>
      </c>
      <c r="AH37" s="21" t="str">
        <f>VLOOKUP($B37,'Change Summary_Detailed'!$A$4:$X$216,AH$3,FALSE)</f>
        <v/>
      </c>
      <c r="AI37" s="21" t="str">
        <f>VLOOKUP($B37,'Change Summary_Detailed'!$A$4:$X$216,AI$3,FALSE)</f>
        <v>10-30</v>
      </c>
      <c r="AJ37" s="21">
        <f>VLOOKUP($B37,'Change Summary_Detailed'!$A$4:$X$216,AJ$3,FALSE)</f>
        <v>30</v>
      </c>
      <c r="AK37" s="21">
        <f>VLOOKUP($B37,'Change Summary_Detailed'!$A$4:$X$216,AK$3,FALSE)</f>
        <v>60</v>
      </c>
      <c r="AL37" s="21">
        <f>VLOOKUP($B37,'Change Summary_Detailed'!$A$4:$X$216,AL$3,FALSE)</f>
        <v>30</v>
      </c>
      <c r="AM37" s="21">
        <f>VLOOKUP($B37,'Change Summary_Detailed'!$A$4:$X$216,AM$3,FALSE)</f>
        <v>30</v>
      </c>
      <c r="AN37" s="21" t="str">
        <f>VLOOKUP($B37,'Change Summary_Detailed'!$A$4:$X$216,AN$3,FALSE)</f>
        <v/>
      </c>
      <c r="AO37" s="21" t="str">
        <f>VLOOKUP($B37,'Change Summary_Detailed'!$A$4:$X$216,AO$3,FALSE)</f>
        <v/>
      </c>
      <c r="AP37" s="21" t="str">
        <f>VLOOKUP($B37,'Change Summary_Detailed'!$A$4:$X$216,AP$3,FALSE)</f>
        <v>Combine service on routes 28 Express and 28 Local to make the system more efficient to operate. 
Eliminate Express routing north of 103rd Street to reduce duplication with routes 5 and 355EX.
Shift Express routing from NW Market Street/N 46th Street to N 39th Street since Route 28 would no longer serve the area.
End service earlier.</v>
      </c>
      <c r="AQ37" s="21">
        <f>VLOOKUP($B37,'Change Summary_Detailed'!$A$4:$X$216,AQ$3,FALSE)</f>
        <v>2</v>
      </c>
      <c r="AR37" s="21" t="str">
        <f>VLOOKUP($B37,'Change Summary_Detailed'!$A$4:$X$216,AR$3,FALSE)</f>
        <v>Restructure</v>
      </c>
      <c r="AS37" s="21" t="str">
        <f>VLOOKUP($B37,'Change Summary_Detailed'!$A$4:$X$216,AS$3,FALSE)</f>
        <v>North of 103rd Street NW, use revised Route 355EX and Route 5.</v>
      </c>
      <c r="AT37" s="21" t="str">
        <f>VLOOKUP($B37,'Change Summary_Detailed'!$A$4:$X$216,AT$3,FALSE)</f>
        <v>Revised</v>
      </c>
    </row>
    <row r="38" spans="1:46" x14ac:dyDescent="0.25">
      <c r="A38" t="s">
        <v>342</v>
      </c>
      <c r="B38" s="122">
        <v>29</v>
      </c>
      <c r="C38" s="57" t="s">
        <v>677</v>
      </c>
      <c r="D38" s="71" t="s">
        <v>95</v>
      </c>
      <c r="E38" s="57">
        <v>40.5</v>
      </c>
      <c r="F38" s="52">
        <v>9.9</v>
      </c>
      <c r="G38" s="52" t="s">
        <v>298</v>
      </c>
      <c r="H38" s="52" t="s">
        <v>298</v>
      </c>
      <c r="I38" s="52" t="s">
        <v>298</v>
      </c>
      <c r="J38" s="58" t="s">
        <v>298</v>
      </c>
      <c r="K38" s="62" t="s">
        <v>8</v>
      </c>
      <c r="L38" s="62" t="s">
        <v>8</v>
      </c>
      <c r="M38" s="57" t="s">
        <v>52</v>
      </c>
      <c r="N38" s="58" t="s">
        <v>52</v>
      </c>
      <c r="O38" s="110" t="s">
        <v>8</v>
      </c>
      <c r="P38" s="111" t="s">
        <v>8</v>
      </c>
      <c r="Q38" s="112" t="s">
        <v>8</v>
      </c>
      <c r="R38" s="57">
        <v>3</v>
      </c>
      <c r="S38" s="52" t="s">
        <v>54</v>
      </c>
      <c r="T38" s="58" t="s">
        <v>54</v>
      </c>
      <c r="W38">
        <v>3</v>
      </c>
      <c r="X38">
        <v>1</v>
      </c>
      <c r="Y38" t="s">
        <v>17</v>
      </c>
      <c r="Z38" t="s">
        <v>17</v>
      </c>
      <c r="AA38" t="s">
        <v>17</v>
      </c>
      <c r="AB38" t="s">
        <v>17</v>
      </c>
      <c r="AC38" s="355">
        <f>IF(VLOOKUP($B38,'Change Summary_Detailed'!$A$4:$X$216,AC$3,FALSE)=0,"N/A",VLOOKUP($B38,'Change Summary_Detailed'!$A$4:$X$216,AC$3,FALSE))</f>
        <v>42036</v>
      </c>
      <c r="AD38" s="21" t="str">
        <f>VLOOKUP($B38,'Change Summary_Detailed'!$A$4:$X$216,AD$3,FALSE)</f>
        <v/>
      </c>
      <c r="AE38" s="21" t="str">
        <f>VLOOKUP($B38,'Change Summary_Detailed'!$A$4:$X$216,AE$3,FALSE)</f>
        <v/>
      </c>
      <c r="AF38" s="21" t="str">
        <f>VLOOKUP($B38,'Change Summary_Detailed'!$A$4:$X$216,AF$3,FALSE)</f>
        <v/>
      </c>
      <c r="AG38" s="21" t="str">
        <f>VLOOKUP($B38,'Change Summary_Detailed'!$A$4:$X$216,AG$3,FALSE)</f>
        <v/>
      </c>
      <c r="AH38" s="21" t="str">
        <f>VLOOKUP($B38,'Change Summary_Detailed'!$A$4:$X$216,AH$3,FALSE)</f>
        <v/>
      </c>
      <c r="AI38" s="21" t="str">
        <f>VLOOKUP($B38,'Change Summary_Detailed'!$A$4:$X$216,AI$3,FALSE)</f>
        <v/>
      </c>
      <c r="AJ38" s="21" t="str">
        <f>VLOOKUP($B38,'Change Summary_Detailed'!$A$4:$X$216,AJ$3,FALSE)</f>
        <v/>
      </c>
      <c r="AK38" s="21" t="str">
        <f>VLOOKUP($B38,'Change Summary_Detailed'!$A$4:$X$216,AK$3,FALSE)</f>
        <v/>
      </c>
      <c r="AL38" s="21" t="str">
        <f>VLOOKUP($B38,'Change Summary_Detailed'!$A$4:$X$216,AL$3,FALSE)</f>
        <v/>
      </c>
      <c r="AM38" s="21" t="str">
        <f>VLOOKUP($B38,'Change Summary_Detailed'!$A$4:$X$216,AM$3,FALSE)</f>
        <v/>
      </c>
      <c r="AN38" s="21" t="str">
        <f>VLOOKUP($B38,'Change Summary_Detailed'!$A$4:$X$216,AN$3,FALSE)</f>
        <v/>
      </c>
      <c r="AO38" s="21" t="str">
        <f>VLOOKUP($B38,'Change Summary_Detailed'!$A$4:$X$216,AO$3,FALSE)</f>
        <v/>
      </c>
      <c r="AP38" s="21" t="str">
        <f>VLOOKUP($B38,'Change Summary_Detailed'!$A$4:$X$216,AP$3,FALSE)</f>
        <v>Eliminate the part of the route north of 7th Avenue W and W Raye Street due to lower ridership.
Reduce three morning and three afternoon trips.</v>
      </c>
      <c r="AQ38" s="21" t="str">
        <f>VLOOKUP($B38,'Change Summary_Detailed'!$A$4:$X$216,AQ$3,FALSE)</f>
        <v>2, 3</v>
      </c>
      <c r="AR38" s="21" t="str">
        <f>VLOOKUP($B38,'Change Summary_Detailed'!$A$4:$X$216,AR$3,FALSE)</f>
        <v>Restructure</v>
      </c>
      <c r="AS38" s="21" t="str">
        <f>VLOOKUP($B38,'Change Summary_Detailed'!$A$4:$X$216,AS$3,FALSE)</f>
        <v>In Ballard, use Routes 17X, 18X, 40 or the RapidRide D Line.  
Along W Nickerson Street, use Route 32 and transfer to the RapidRide D Line or revised route 16 or Route 40.  
Along 3rd Avenue W, use routes 3 or 13.</v>
      </c>
      <c r="AT38" s="21" t="str">
        <f>VLOOKUP($B38,'Change Summary_Detailed'!$A$4:$X$216,AT$3,FALSE)</f>
        <v>Revised</v>
      </c>
    </row>
    <row r="39" spans="1:46" x14ac:dyDescent="0.25">
      <c r="A39" t="s">
        <v>342</v>
      </c>
      <c r="B39" s="122">
        <v>30</v>
      </c>
      <c r="C39" s="57" t="s">
        <v>678</v>
      </c>
      <c r="D39" s="71" t="s">
        <v>96</v>
      </c>
      <c r="E39" s="57">
        <v>28.6</v>
      </c>
      <c r="F39" s="52">
        <v>6.6</v>
      </c>
      <c r="G39" s="52">
        <v>23.8</v>
      </c>
      <c r="H39" s="52">
        <v>5.8</v>
      </c>
      <c r="I39" s="52">
        <v>24.5</v>
      </c>
      <c r="J39" s="58">
        <v>4.9000000000000004</v>
      </c>
      <c r="K39" s="62">
        <v>92</v>
      </c>
      <c r="L39" s="62" t="s">
        <v>81</v>
      </c>
      <c r="M39" s="57" t="s">
        <v>17</v>
      </c>
      <c r="N39" s="58" t="s">
        <v>17</v>
      </c>
      <c r="O39" s="57" t="s">
        <v>19</v>
      </c>
      <c r="P39" s="52" t="s">
        <v>18</v>
      </c>
      <c r="Q39" s="58" t="s">
        <v>18</v>
      </c>
      <c r="R39" s="57">
        <v>4</v>
      </c>
      <c r="S39" s="52">
        <v>1</v>
      </c>
      <c r="T39" s="58">
        <v>1</v>
      </c>
      <c r="W39">
        <v>2</v>
      </c>
      <c r="X39">
        <v>1</v>
      </c>
      <c r="Y39">
        <v>1</v>
      </c>
      <c r="Z39">
        <v>1</v>
      </c>
      <c r="AA39">
        <v>2</v>
      </c>
      <c r="AB39">
        <v>1</v>
      </c>
      <c r="AC39" s="355" t="str">
        <f>IF(VLOOKUP($B39,'Change Summary_Detailed'!$A$4:$X$216,AC$3,FALSE)=0,"N/A",VLOOKUP($B39,'Change Summary_Detailed'!$A$4:$X$216,AC$3,FALSE))</f>
        <v>Sept. 2014/ June 2015</v>
      </c>
      <c r="AD39" s="21">
        <f>VLOOKUP($B39,'Change Summary_Detailed'!$A$4:$X$216,AD$3,FALSE)</f>
        <v>30</v>
      </c>
      <c r="AE39" s="21">
        <f>VLOOKUP($B39,'Change Summary_Detailed'!$A$4:$X$216,AE$3,FALSE)</f>
        <v>30</v>
      </c>
      <c r="AF39" s="21">
        <f>VLOOKUP($B39,'Change Summary_Detailed'!$A$4:$X$216,AF$3,FALSE)</f>
        <v>30</v>
      </c>
      <c r="AG39" s="21">
        <f>VLOOKUP($B39,'Change Summary_Detailed'!$A$4:$X$216,AG$3,FALSE)</f>
        <v>30</v>
      </c>
      <c r="AH39" s="21">
        <f>VLOOKUP($B39,'Change Summary_Detailed'!$A$4:$X$216,AH$3,FALSE)</f>
        <v>30</v>
      </c>
      <c r="AI39" s="21" t="str">
        <f>VLOOKUP($B39,'Change Summary_Detailed'!$A$4:$X$216,AI$3,FALSE)</f>
        <v/>
      </c>
      <c r="AJ39" s="21" t="str">
        <f>VLOOKUP($B39,'Change Summary_Detailed'!$A$4:$X$216,AJ$3,FALSE)</f>
        <v/>
      </c>
      <c r="AK39" s="21" t="str">
        <f>VLOOKUP($B39,'Change Summary_Detailed'!$A$4:$X$216,AK$3,FALSE)</f>
        <v/>
      </c>
      <c r="AL39" s="21" t="str">
        <f>VLOOKUP($B39,'Change Summary_Detailed'!$A$4:$X$216,AL$3,FALSE)</f>
        <v/>
      </c>
      <c r="AM39" s="21" t="str">
        <f>VLOOKUP($B39,'Change Summary_Detailed'!$A$4:$X$216,AM$3,FALSE)</f>
        <v/>
      </c>
      <c r="AN39" s="21" t="str">
        <f>VLOOKUP($B39,'Change Summary_Detailed'!$A$4:$X$216,AN$3,FALSE)</f>
        <v>Before 12:00 AM</v>
      </c>
      <c r="AO39" s="21">
        <f>VLOOKUP($B39,'Change Summary_Detailed'!$A$4:$X$216,AO$3,FALSE)</f>
        <v>0</v>
      </c>
      <c r="AP39" s="21" t="str">
        <f>VLOOKUP($B39,'Change Summary_Detailed'!$A$4:$X$216,AP$3,FALSE)</f>
        <v>Delete</v>
      </c>
      <c r="AQ39" s="21" t="str">
        <f>VLOOKUP($B39,'Change Summary_Detailed'!$A$4:$X$216,AQ$3,FALSE)</f>
        <v>3, 4</v>
      </c>
      <c r="AR39" s="21" t="str">
        <f>VLOOKUP($B39,'Change Summary_Detailed'!$A$4:$X$216,AR$3,FALSE)</f>
        <v>Low performing</v>
      </c>
      <c r="AS39" s="21" t="str">
        <f>VLOOKUP($B39,'Change Summary_Detailed'!$A$4:$X$216,AS$3,FALSE)</f>
        <v>During peak periods, use Route 74 Express (unchanged).
Along Sand Point Way NE, use Route 75 (unchanged).
Between 30th Avenue NE and 45th Avenue NE, use revised Route 65.
Between 20th Avenue NE and 30th Avenue NE, use revised Route 372 Express.
Between University Way NE and 20th Avenue NE, use Route 48 (unchanged) or revised Route 73.</v>
      </c>
      <c r="AT39" s="21" t="str">
        <f>VLOOKUP($B39,'Change Summary_Detailed'!$A$4:$X$216,AT$3,FALSE)</f>
        <v>Deleted</v>
      </c>
    </row>
    <row r="40" spans="1:46" x14ac:dyDescent="0.25">
      <c r="A40" t="s">
        <v>342</v>
      </c>
      <c r="B40" s="122">
        <v>31</v>
      </c>
      <c r="C40" s="57" t="s">
        <v>679</v>
      </c>
      <c r="D40" s="71" t="s">
        <v>98</v>
      </c>
      <c r="E40" s="57">
        <v>35.6</v>
      </c>
      <c r="F40" s="52">
        <v>8.4</v>
      </c>
      <c r="G40" s="52">
        <v>30.1</v>
      </c>
      <c r="H40" s="52">
        <v>7.7</v>
      </c>
      <c r="I40" s="52" t="s">
        <v>298</v>
      </c>
      <c r="J40" s="58" t="s">
        <v>298</v>
      </c>
      <c r="K40" s="62">
        <v>35</v>
      </c>
      <c r="L40" s="62" t="s">
        <v>15</v>
      </c>
      <c r="M40" s="57" t="s">
        <v>17</v>
      </c>
      <c r="N40" s="58" t="s">
        <v>17</v>
      </c>
      <c r="O40" s="57" t="s">
        <v>18</v>
      </c>
      <c r="P40" s="52" t="s">
        <v>19</v>
      </c>
      <c r="Q40" s="58" t="s">
        <v>18</v>
      </c>
      <c r="R40" s="57">
        <v>1</v>
      </c>
      <c r="S40" s="52">
        <v>4</v>
      </c>
      <c r="T40" s="58" t="s">
        <v>54</v>
      </c>
      <c r="W40">
        <v>2</v>
      </c>
      <c r="X40">
        <v>1</v>
      </c>
      <c r="Y40">
        <v>1</v>
      </c>
      <c r="Z40">
        <v>1</v>
      </c>
      <c r="AA40" t="s">
        <v>17</v>
      </c>
      <c r="AB40" t="s">
        <v>17</v>
      </c>
      <c r="AC40" s="355">
        <f>IF(VLOOKUP($B40,'Change Summary_Detailed'!$A$4:$X$216,AC$3,FALSE)=0,"N/A",VLOOKUP($B40,'Change Summary_Detailed'!$A$4:$X$216,AC$3,FALSE))</f>
        <v>42156</v>
      </c>
      <c r="AD40" s="21" t="str">
        <f>VLOOKUP($B40,'Change Summary_Detailed'!$A$4:$X$216,AD$3,FALSE)</f>
        <v>24-30</v>
      </c>
      <c r="AE40" s="21">
        <f>VLOOKUP($B40,'Change Summary_Detailed'!$A$4:$X$216,AE$3,FALSE)</f>
        <v>30</v>
      </c>
      <c r="AF40" s="21" t="str">
        <f>VLOOKUP($B40,'Change Summary_Detailed'!$A$4:$X$216,AF$3,FALSE)</f>
        <v/>
      </c>
      <c r="AG40" s="21">
        <f>VLOOKUP($B40,'Change Summary_Detailed'!$A$4:$X$216,AG$3,FALSE)</f>
        <v>30</v>
      </c>
      <c r="AH40" s="21" t="str">
        <f>VLOOKUP($B40,'Change Summary_Detailed'!$A$4:$X$216,AH$3,FALSE)</f>
        <v/>
      </c>
      <c r="AI40" s="21" t="str">
        <f>VLOOKUP($B40,'Change Summary_Detailed'!$A$4:$X$216,AI$3,FALSE)</f>
        <v/>
      </c>
      <c r="AJ40" s="21" t="str">
        <f>VLOOKUP($B40,'Change Summary_Detailed'!$A$4:$X$216,AJ$3,FALSE)</f>
        <v/>
      </c>
      <c r="AK40" s="21" t="str">
        <f>VLOOKUP($B40,'Change Summary_Detailed'!$A$4:$X$216,AK$3,FALSE)</f>
        <v/>
      </c>
      <c r="AL40" s="21" t="str">
        <f>VLOOKUP($B40,'Change Summary_Detailed'!$A$4:$X$216,AL$3,FALSE)</f>
        <v/>
      </c>
      <c r="AM40" s="21" t="str">
        <f>VLOOKUP($B40,'Change Summary_Detailed'!$A$4:$X$216,AM$3,FALSE)</f>
        <v/>
      </c>
      <c r="AN40" s="21" t="str">
        <f>VLOOKUP($B40,'Change Summary_Detailed'!$A$4:$X$216,AN$3,FALSE)</f>
        <v>Before 7:00 PM</v>
      </c>
      <c r="AO40" s="21">
        <f>VLOOKUP($B40,'Change Summary_Detailed'!$A$4:$X$216,AO$3,FALSE)</f>
        <v>0</v>
      </c>
      <c r="AP40" s="21" t="str">
        <f>VLOOKUP($B40,'Change Summary_Detailed'!$A$4:$X$216,AP$3,FALSE)</f>
        <v>Delete</v>
      </c>
      <c r="AQ40" s="21" t="str">
        <f>VLOOKUP($B40,'Change Summary_Detailed'!$A$4:$X$216,AQ$3,FALSE)</f>
        <v>1, 2, 4</v>
      </c>
      <c r="AR40" s="21" t="str">
        <f>VLOOKUP($B40,'Change Summary_Detailed'!$A$4:$X$216,AR$3,FALSE)</f>
        <v>Restructure</v>
      </c>
      <c r="AS40" s="21" t="str">
        <f>VLOOKUP($B40,'Change Summary_Detailed'!$A$4:$X$216,AS$3,FALSE)</f>
        <v>East of 15th Avenue W, use revised Route 32.
In Magnolia, use revised routes 24 or 33 and connect with revised Route 32.</v>
      </c>
      <c r="AT40" s="21" t="str">
        <f>VLOOKUP($B40,'Change Summary_Detailed'!$A$4:$X$216,AT$3,FALSE)</f>
        <v>Deleted</v>
      </c>
    </row>
    <row r="41" spans="1:46" x14ac:dyDescent="0.25">
      <c r="A41" t="s">
        <v>342</v>
      </c>
      <c r="B41" s="122">
        <v>32</v>
      </c>
      <c r="C41" s="57" t="s">
        <v>680</v>
      </c>
      <c r="D41" s="71" t="s">
        <v>99</v>
      </c>
      <c r="E41" s="57">
        <v>38.4</v>
      </c>
      <c r="F41" s="52">
        <v>12.5</v>
      </c>
      <c r="G41" s="52">
        <v>36.1</v>
      </c>
      <c r="H41" s="52">
        <v>12.2</v>
      </c>
      <c r="I41" s="52">
        <v>24.5</v>
      </c>
      <c r="J41" s="58">
        <v>6.6</v>
      </c>
      <c r="K41" s="62">
        <v>35</v>
      </c>
      <c r="L41" s="62" t="s">
        <v>15</v>
      </c>
      <c r="M41" s="57" t="s">
        <v>17</v>
      </c>
      <c r="N41" s="58" t="s">
        <v>17</v>
      </c>
      <c r="O41" s="57" t="s">
        <v>18</v>
      </c>
      <c r="P41" s="52" t="s">
        <v>19</v>
      </c>
      <c r="Q41" s="58" t="s">
        <v>18</v>
      </c>
      <c r="R41" s="57">
        <v>3</v>
      </c>
      <c r="S41" s="52" t="s">
        <v>54</v>
      </c>
      <c r="T41" s="58">
        <v>3</v>
      </c>
      <c r="W41">
        <v>3</v>
      </c>
      <c r="X41">
        <v>2</v>
      </c>
      <c r="Y41">
        <v>2</v>
      </c>
      <c r="Z41">
        <v>2</v>
      </c>
      <c r="AA41">
        <v>2</v>
      </c>
      <c r="AB41">
        <v>2</v>
      </c>
      <c r="AC41" s="355">
        <f>IF(VLOOKUP($B41,'Change Summary_Detailed'!$A$4:$X$216,AC$3,FALSE)=0,"N/A",VLOOKUP($B41,'Change Summary_Detailed'!$A$4:$X$216,AC$3,FALSE))</f>
        <v>42156</v>
      </c>
      <c r="AD41" s="21">
        <f>VLOOKUP($B41,'Change Summary_Detailed'!$A$4:$X$216,AD$3,FALSE)</f>
        <v>30</v>
      </c>
      <c r="AE41" s="21">
        <f>VLOOKUP($B41,'Change Summary_Detailed'!$A$4:$X$216,AE$3,FALSE)</f>
        <v>30</v>
      </c>
      <c r="AF41" s="21">
        <f>VLOOKUP($B41,'Change Summary_Detailed'!$A$4:$X$216,AF$3,FALSE)</f>
        <v>30</v>
      </c>
      <c r="AG41" s="21">
        <f>VLOOKUP($B41,'Change Summary_Detailed'!$A$4:$X$216,AG$3,FALSE)</f>
        <v>30</v>
      </c>
      <c r="AH41" s="21">
        <f>VLOOKUP($B41,'Change Summary_Detailed'!$A$4:$X$216,AH$3,FALSE)</f>
        <v>30</v>
      </c>
      <c r="AI41" s="21" t="str">
        <f>VLOOKUP($B41,'Change Summary_Detailed'!$A$4:$X$216,AI$3,FALSE)</f>
        <v>8-15</v>
      </c>
      <c r="AJ41" s="21">
        <f>VLOOKUP($B41,'Change Summary_Detailed'!$A$4:$X$216,AJ$3,FALSE)</f>
        <v>30</v>
      </c>
      <c r="AK41" s="21">
        <f>VLOOKUP($B41,'Change Summary_Detailed'!$A$4:$X$216,AK$3,FALSE)</f>
        <v>30</v>
      </c>
      <c r="AL41" s="21">
        <f>VLOOKUP($B41,'Change Summary_Detailed'!$A$4:$X$216,AL$3,FALSE)</f>
        <v>30</v>
      </c>
      <c r="AM41" s="21">
        <f>VLOOKUP($B41,'Change Summary_Detailed'!$A$4:$X$216,AM$3,FALSE)</f>
        <v>30</v>
      </c>
      <c r="AN41" s="21" t="str">
        <f>VLOOKUP($B41,'Change Summary_Detailed'!$A$4:$X$216,AN$3,FALSE)</f>
        <v>Before 12:00 AM</v>
      </c>
      <c r="AO41" s="21" t="str">
        <f>VLOOKUP($B41,'Change Summary_Detailed'!$A$4:$X$216,AO$3,FALSE)</f>
        <v>Before 11:00 PM</v>
      </c>
      <c r="AP41" s="21" t="str">
        <f>VLOOKUP($B41,'Change Summary_Detailed'!$A$4:$X$216,AP$3,FALSE)</f>
        <v>Combine service with Route 31 to reduce duplication. 
Operate service more often during commute hours since Route 31 would no longer operate.
Shift route from Stone Way N to Wallingford Avenue N since Route 26 would no longer serve the area. 
End service earlier.</v>
      </c>
      <c r="AQ41" s="21" t="str">
        <f>VLOOKUP($B41,'Change Summary_Detailed'!$A$4:$X$216,AQ$3,FALSE)</f>
        <v>2, 3</v>
      </c>
      <c r="AR41" s="21" t="str">
        <f>VLOOKUP($B41,'Change Summary_Detailed'!$A$4:$X$216,AR$3,FALSE)</f>
        <v>Restructure</v>
      </c>
      <c r="AS41" s="21" t="str">
        <f>VLOOKUP($B41,'Change Summary_Detailed'!$A$4:$X$216,AS$3,FALSE)</f>
        <v>On Stone Way N, use revised Route 16.</v>
      </c>
      <c r="AT41" s="21" t="str">
        <f>VLOOKUP($B41,'Change Summary_Detailed'!$A$4:$X$216,AT$3,FALSE)</f>
        <v>Revised</v>
      </c>
    </row>
    <row r="42" spans="1:46" x14ac:dyDescent="0.25">
      <c r="A42" t="s">
        <v>342</v>
      </c>
      <c r="B42" s="122">
        <v>33</v>
      </c>
      <c r="C42" s="57" t="s">
        <v>681</v>
      </c>
      <c r="D42" s="71" t="s">
        <v>100</v>
      </c>
      <c r="E42" s="57">
        <v>46.7</v>
      </c>
      <c r="F42" s="52">
        <v>13.6</v>
      </c>
      <c r="G42" s="52">
        <v>31.5</v>
      </c>
      <c r="H42" s="52">
        <v>8.3000000000000007</v>
      </c>
      <c r="I42" s="52">
        <v>23.1</v>
      </c>
      <c r="J42" s="58">
        <v>5.8</v>
      </c>
      <c r="K42" s="62">
        <v>26</v>
      </c>
      <c r="L42" s="62" t="s">
        <v>81</v>
      </c>
      <c r="M42" s="57" t="s">
        <v>17</v>
      </c>
      <c r="N42" s="58" t="s">
        <v>17</v>
      </c>
      <c r="O42" s="57" t="s">
        <v>19</v>
      </c>
      <c r="P42" s="52" t="s">
        <v>18</v>
      </c>
      <c r="Q42" s="58" t="s">
        <v>19</v>
      </c>
      <c r="R42" s="57" t="s">
        <v>54</v>
      </c>
      <c r="S42" s="52">
        <v>1</v>
      </c>
      <c r="T42" s="58">
        <v>4</v>
      </c>
      <c r="W42">
        <v>3</v>
      </c>
      <c r="X42">
        <v>3</v>
      </c>
      <c r="Y42">
        <v>1</v>
      </c>
      <c r="Z42">
        <v>1</v>
      </c>
      <c r="AA42">
        <v>2</v>
      </c>
      <c r="AB42">
        <v>1</v>
      </c>
      <c r="AC42" s="355">
        <f>IF(VLOOKUP($B42,'Change Summary_Detailed'!$A$4:$X$216,AC$3,FALSE)=0,"N/A",VLOOKUP($B42,'Change Summary_Detailed'!$A$4:$X$216,AC$3,FALSE))</f>
        <v>42156</v>
      </c>
      <c r="AD42" s="21">
        <f>VLOOKUP($B42,'Change Summary_Detailed'!$A$4:$X$216,AD$3,FALSE)</f>
        <v>30</v>
      </c>
      <c r="AE42" s="21">
        <f>VLOOKUP($B42,'Change Summary_Detailed'!$A$4:$X$216,AE$3,FALSE)</f>
        <v>30</v>
      </c>
      <c r="AF42" s="21">
        <f>VLOOKUP($B42,'Change Summary_Detailed'!$A$4:$X$216,AF$3,FALSE)</f>
        <v>60</v>
      </c>
      <c r="AG42" s="21">
        <f>VLOOKUP($B42,'Change Summary_Detailed'!$A$4:$X$216,AG$3,FALSE)</f>
        <v>60</v>
      </c>
      <c r="AH42" s="21">
        <f>VLOOKUP($B42,'Change Summary_Detailed'!$A$4:$X$216,AH$3,FALSE)</f>
        <v>60</v>
      </c>
      <c r="AI42" s="21">
        <f>VLOOKUP($B42,'Change Summary_Detailed'!$A$4:$X$216,AI$3,FALSE)</f>
        <v>20</v>
      </c>
      <c r="AJ42" s="21">
        <f>VLOOKUP($B42,'Change Summary_Detailed'!$A$4:$X$216,AJ$3,FALSE)</f>
        <v>30</v>
      </c>
      <c r="AK42" s="21">
        <f>VLOOKUP($B42,'Change Summary_Detailed'!$A$4:$X$216,AK$3,FALSE)</f>
        <v>60</v>
      </c>
      <c r="AL42" s="21">
        <f>VLOOKUP($B42,'Change Summary_Detailed'!$A$4:$X$216,AL$3,FALSE)</f>
        <v>60</v>
      </c>
      <c r="AM42" s="21">
        <f>VLOOKUP($B42,'Change Summary_Detailed'!$A$4:$X$216,AM$3,FALSE)</f>
        <v>60</v>
      </c>
      <c r="AN42" s="21" t="str">
        <f>VLOOKUP($B42,'Change Summary_Detailed'!$A$4:$X$216,AN$3,FALSE)</f>
        <v>Before 10:00 PM</v>
      </c>
      <c r="AO42" s="21" t="str">
        <f>VLOOKUP($B42,'Change Summary_Detailed'!$A$4:$X$216,AO$3,FALSE)</f>
        <v>Before 10:00 PM</v>
      </c>
      <c r="AP42" s="21" t="str">
        <f>VLOOKUP($B42,'Change Summary_Detailed'!$A$4:$X$216,AP$3,FALSE)</f>
        <v>Revise routing to operate a clockwise loop on 28th Avenue W, Gilman Avenue W, 22nd Avenue W and Thorndyke Avenue W with service to Magnolia Village during the midday and after 7:00 PM. 
Operate service more often during commute hours since Route 19 would no longer operate and Route 24 would be reduced.</v>
      </c>
      <c r="AQ42" s="21" t="str">
        <f>VLOOKUP($B42,'Change Summary_Detailed'!$A$4:$X$216,AQ$3,FALSE)</f>
        <v>1, 2, 4</v>
      </c>
      <c r="AR42" s="21" t="str">
        <f>VLOOKUP($B42,'Change Summary_Detailed'!$A$4:$X$216,AR$3,FALSE)</f>
        <v>Restructure</v>
      </c>
      <c r="AS42" s="21" t="str">
        <f>VLOOKUP($B42,'Change Summary_Detailed'!$A$4:$X$216,AS$3,FALSE)</f>
        <v>In Discovery Park and Lawtonwood, use revised Route 33 on W Government Way.</v>
      </c>
      <c r="AT42" s="21" t="str">
        <f>VLOOKUP($B42,'Change Summary_Detailed'!$A$4:$X$216,AT$3,FALSE)</f>
        <v>Revised</v>
      </c>
    </row>
    <row r="43" spans="1:46" x14ac:dyDescent="0.25">
      <c r="A43" t="s">
        <v>342</v>
      </c>
      <c r="B43" s="122">
        <v>36</v>
      </c>
      <c r="C43" s="57" t="s">
        <v>682</v>
      </c>
      <c r="D43" s="71" t="s">
        <v>101</v>
      </c>
      <c r="E43" s="57">
        <v>45.7</v>
      </c>
      <c r="F43" s="52">
        <v>12.9</v>
      </c>
      <c r="G43" s="52">
        <v>51.3</v>
      </c>
      <c r="H43" s="52">
        <v>13.7</v>
      </c>
      <c r="I43" s="52">
        <v>27.6</v>
      </c>
      <c r="J43" s="58">
        <v>7.4</v>
      </c>
      <c r="K43" s="62">
        <v>13</v>
      </c>
      <c r="L43" s="62" t="s">
        <v>15</v>
      </c>
      <c r="M43" s="57" t="s">
        <v>17</v>
      </c>
      <c r="N43" s="58" t="s">
        <v>17</v>
      </c>
      <c r="O43" s="57" t="s">
        <v>18</v>
      </c>
      <c r="P43" s="52" t="s">
        <v>18</v>
      </c>
      <c r="Q43" s="58" t="s">
        <v>18</v>
      </c>
      <c r="R43" s="57">
        <v>3</v>
      </c>
      <c r="S43" s="52" t="s">
        <v>54</v>
      </c>
      <c r="T43" s="58">
        <v>3</v>
      </c>
      <c r="W43">
        <v>3</v>
      </c>
      <c r="X43">
        <v>2</v>
      </c>
      <c r="Y43">
        <v>3</v>
      </c>
      <c r="Z43">
        <v>3</v>
      </c>
      <c r="AA43">
        <v>3</v>
      </c>
      <c r="AB43">
        <v>2</v>
      </c>
      <c r="AC43" s="355">
        <f>IF(VLOOKUP($B43,'Change Summary_Detailed'!$A$4:$X$216,AC$3,FALSE)=0,"N/A",VLOOKUP($B43,'Change Summary_Detailed'!$A$4:$X$216,AC$3,FALSE))</f>
        <v>42248</v>
      </c>
      <c r="AD43" s="21">
        <f>VLOOKUP($B43,'Change Summary_Detailed'!$A$4:$X$216,AD$3,FALSE)</f>
        <v>7</v>
      </c>
      <c r="AE43" s="21">
        <f>VLOOKUP($B43,'Change Summary_Detailed'!$A$4:$X$216,AE$3,FALSE)</f>
        <v>10</v>
      </c>
      <c r="AF43" s="21" t="str">
        <f>VLOOKUP($B43,'Change Summary_Detailed'!$A$4:$X$216,AF$3,FALSE)</f>
        <v>15-30</v>
      </c>
      <c r="AG43" s="21">
        <f>VLOOKUP($B43,'Change Summary_Detailed'!$A$4:$X$216,AG$3,FALSE)</f>
        <v>10</v>
      </c>
      <c r="AH43" s="21">
        <f>VLOOKUP($B43,'Change Summary_Detailed'!$A$4:$X$216,AH$3,FALSE)</f>
        <v>15</v>
      </c>
      <c r="AI43" s="21">
        <f>VLOOKUP($B43,'Change Summary_Detailed'!$A$4:$X$216,AI$3,FALSE)</f>
        <v>10</v>
      </c>
      <c r="AJ43" s="21">
        <f>VLOOKUP($B43,'Change Summary_Detailed'!$A$4:$X$216,AJ$3,FALSE)</f>
        <v>15</v>
      </c>
      <c r="AK43" s="21" t="str">
        <f>VLOOKUP($B43,'Change Summary_Detailed'!$A$4:$X$216,AK$3,FALSE)</f>
        <v>20-30</v>
      </c>
      <c r="AL43" s="21">
        <f>VLOOKUP($B43,'Change Summary_Detailed'!$A$4:$X$216,AL$3,FALSE)</f>
        <v>15</v>
      </c>
      <c r="AM43" s="21">
        <f>VLOOKUP($B43,'Change Summary_Detailed'!$A$4:$X$216,AM$3,FALSE)</f>
        <v>20</v>
      </c>
      <c r="AN43" s="21" t="str">
        <f>VLOOKUP($B43,'Change Summary_Detailed'!$A$4:$X$216,AN$3,FALSE)</f>
        <v>Before 2:00 AM</v>
      </c>
      <c r="AO43" s="21" t="str">
        <f>VLOOKUP($B43,'Change Summary_Detailed'!$A$4:$X$216,AO$3,FALSE)</f>
        <v>Before 12:00 AM</v>
      </c>
      <c r="AP43" s="21" t="str">
        <f>VLOOKUP($B43,'Change Summary_Detailed'!$A$4:$X$216,AP$3,FALSE)</f>
        <v>Connect with Route 70 to make it more efficient to operate. 
End service earlier.
Operate service less often.</v>
      </c>
      <c r="AQ43" s="21" t="str">
        <f>VLOOKUP($B43,'Change Summary_Detailed'!$A$4:$X$216,AQ$3,FALSE)</f>
        <v>2, 3</v>
      </c>
      <c r="AR43" s="21" t="str">
        <f>VLOOKUP($B43,'Change Summary_Detailed'!$A$4:$X$216,AR$3,FALSE)</f>
        <v>Restructure</v>
      </c>
      <c r="AS43" s="21">
        <f>VLOOKUP($B43,'Change Summary_Detailed'!$A$4:$X$216,AS$3,FALSE)</f>
        <v>0</v>
      </c>
      <c r="AT43" s="21" t="str">
        <f>VLOOKUP($B43,'Change Summary_Detailed'!$A$4:$X$216,AT$3,FALSE)</f>
        <v>Revised</v>
      </c>
    </row>
    <row r="44" spans="1:46" x14ac:dyDescent="0.25">
      <c r="A44" t="s">
        <v>342</v>
      </c>
      <c r="B44" s="122">
        <v>37</v>
      </c>
      <c r="C44" s="57" t="s">
        <v>683</v>
      </c>
      <c r="D44" s="71" t="s">
        <v>102</v>
      </c>
      <c r="E44" s="57">
        <v>21.3</v>
      </c>
      <c r="F44" s="52">
        <v>8.1</v>
      </c>
      <c r="G44" s="52" t="s">
        <v>298</v>
      </c>
      <c r="H44" s="52" t="s">
        <v>298</v>
      </c>
      <c r="I44" s="52" t="s">
        <v>298</v>
      </c>
      <c r="J44" s="58" t="s">
        <v>298</v>
      </c>
      <c r="K44" s="62" t="s">
        <v>8</v>
      </c>
      <c r="L44" s="62" t="s">
        <v>8</v>
      </c>
      <c r="M44" s="57" t="s">
        <v>52</v>
      </c>
      <c r="N44" s="58" t="s">
        <v>52</v>
      </c>
      <c r="O44" s="110" t="s">
        <v>8</v>
      </c>
      <c r="P44" s="111" t="s">
        <v>8</v>
      </c>
      <c r="Q44" s="112" t="s">
        <v>8</v>
      </c>
      <c r="R44" s="57">
        <v>3</v>
      </c>
      <c r="S44" s="52" t="s">
        <v>54</v>
      </c>
      <c r="T44" s="58" t="s">
        <v>54</v>
      </c>
      <c r="W44">
        <v>1</v>
      </c>
      <c r="X44">
        <v>1</v>
      </c>
      <c r="Y44" t="s">
        <v>17</v>
      </c>
      <c r="Z44" t="s">
        <v>17</v>
      </c>
      <c r="AA44" t="s">
        <v>17</v>
      </c>
      <c r="AB44" t="s">
        <v>17</v>
      </c>
      <c r="AC44" s="355">
        <f>IF(VLOOKUP($B44,'Change Summary_Detailed'!$A$4:$X$216,AC$3,FALSE)=0,"N/A",VLOOKUP($B44,'Change Summary_Detailed'!$A$4:$X$216,AC$3,FALSE))</f>
        <v>42248</v>
      </c>
      <c r="AD44" s="21" t="str">
        <f>VLOOKUP($B44,'Change Summary_Detailed'!$A$4:$X$216,AD$3,FALSE)</f>
        <v/>
      </c>
      <c r="AE44" s="21" t="str">
        <f>VLOOKUP($B44,'Change Summary_Detailed'!$A$4:$X$216,AE$3,FALSE)</f>
        <v/>
      </c>
      <c r="AF44" s="21" t="str">
        <f>VLOOKUP($B44,'Change Summary_Detailed'!$A$4:$X$216,AF$3,FALSE)</f>
        <v/>
      </c>
      <c r="AG44" s="21" t="str">
        <f>VLOOKUP($B44,'Change Summary_Detailed'!$A$4:$X$216,AG$3,FALSE)</f>
        <v/>
      </c>
      <c r="AH44" s="21" t="str">
        <f>VLOOKUP($B44,'Change Summary_Detailed'!$A$4:$X$216,AH$3,FALSE)</f>
        <v/>
      </c>
      <c r="AI44" s="21" t="str">
        <f>VLOOKUP($B44,'Change Summary_Detailed'!$A$4:$X$216,AI$3,FALSE)</f>
        <v/>
      </c>
      <c r="AJ44" s="21" t="str">
        <f>VLOOKUP($B44,'Change Summary_Detailed'!$A$4:$X$216,AJ$3,FALSE)</f>
        <v/>
      </c>
      <c r="AK44" s="21" t="str">
        <f>VLOOKUP($B44,'Change Summary_Detailed'!$A$4:$X$216,AK$3,FALSE)</f>
        <v/>
      </c>
      <c r="AL44" s="21" t="str">
        <f>VLOOKUP($B44,'Change Summary_Detailed'!$A$4:$X$216,AL$3,FALSE)</f>
        <v/>
      </c>
      <c r="AM44" s="21" t="str">
        <f>VLOOKUP($B44,'Change Summary_Detailed'!$A$4:$X$216,AM$3,FALSE)</f>
        <v/>
      </c>
      <c r="AN44" s="21" t="str">
        <f>VLOOKUP($B44,'Change Summary_Detailed'!$A$4:$X$216,AN$3,FALSE)</f>
        <v/>
      </c>
      <c r="AO44" s="21">
        <f>VLOOKUP($B44,'Change Summary_Detailed'!$A$4:$X$216,AO$3,FALSE)</f>
        <v>0</v>
      </c>
      <c r="AP44" s="21" t="str">
        <f>VLOOKUP($B44,'Change Summary_Detailed'!$A$4:$X$216,AP$3,FALSE)</f>
        <v>Delete</v>
      </c>
      <c r="AQ44" s="21" t="str">
        <f>VLOOKUP($B44,'Change Summary_Detailed'!$A$4:$X$216,AQ$3,FALSE)</f>
        <v>2, 3</v>
      </c>
      <c r="AR44" s="21" t="str">
        <f>VLOOKUP($B44,'Change Summary_Detailed'!$A$4:$X$216,AR$3,FALSE)</f>
        <v>Restructure</v>
      </c>
      <c r="AS44" s="21" t="str">
        <f>VLOOKUP($B44,'Change Summary_Detailed'!$A$4:$X$216,AS$3,FALSE)</f>
        <v xml:space="preserve">On Beach Drive SW, Metro’s RideShare, VanPool, or Hyde Shuttle programs may be options.
On Alki and Harbor Avenue SW, use Water Taxi shuttle routes 773 or 775 (both unchanged).
In the Alki neighborhood, use Route 56 Express.
</v>
      </c>
      <c r="AT44" s="21" t="str">
        <f>VLOOKUP($B44,'Change Summary_Detailed'!$A$4:$X$216,AT$3,FALSE)</f>
        <v>Deleted</v>
      </c>
    </row>
    <row r="45" spans="1:46" x14ac:dyDescent="0.25">
      <c r="A45" t="s">
        <v>342</v>
      </c>
      <c r="B45" s="122">
        <v>37</v>
      </c>
      <c r="C45" s="57" t="s">
        <v>683</v>
      </c>
      <c r="D45" s="71" t="s">
        <v>102</v>
      </c>
      <c r="E45" s="57">
        <v>21.3</v>
      </c>
      <c r="F45" s="52">
        <v>8.1</v>
      </c>
      <c r="G45" s="52" t="s">
        <v>298</v>
      </c>
      <c r="H45" s="52" t="s">
        <v>298</v>
      </c>
      <c r="I45" s="52" t="s">
        <v>298</v>
      </c>
      <c r="J45" s="58" t="s">
        <v>298</v>
      </c>
      <c r="K45" s="62" t="s">
        <v>8</v>
      </c>
      <c r="L45" s="62" t="s">
        <v>8</v>
      </c>
      <c r="M45" s="57" t="s">
        <v>52</v>
      </c>
      <c r="N45" s="58" t="s">
        <v>52</v>
      </c>
      <c r="O45" s="110" t="s">
        <v>8</v>
      </c>
      <c r="P45" s="111" t="s">
        <v>8</v>
      </c>
      <c r="Q45" s="112" t="s">
        <v>8</v>
      </c>
      <c r="R45" s="57">
        <v>3</v>
      </c>
      <c r="S45" s="52" t="s">
        <v>54</v>
      </c>
      <c r="T45" s="58" t="s">
        <v>54</v>
      </c>
      <c r="W45">
        <v>1</v>
      </c>
      <c r="X45">
        <v>1</v>
      </c>
      <c r="Y45" t="s">
        <v>17</v>
      </c>
      <c r="Z45" t="s">
        <v>17</v>
      </c>
      <c r="AA45" t="s">
        <v>17</v>
      </c>
      <c r="AB45" t="s">
        <v>17</v>
      </c>
      <c r="AC45" s="355">
        <f>IF(VLOOKUP($B45,'Change Summary_Detailed'!$A$4:$X$216,AC$3,FALSE)=0,"N/A",VLOOKUP($B45,'Change Summary_Detailed'!$A$4:$X$216,AC$3,FALSE))</f>
        <v>42248</v>
      </c>
      <c r="AD45" s="21" t="str">
        <f>VLOOKUP($B45,'Change Summary_Detailed'!$A$4:$X$216,AD$3,FALSE)</f>
        <v/>
      </c>
      <c r="AE45" s="21" t="str">
        <f>VLOOKUP($B45,'Change Summary_Detailed'!$A$4:$X$216,AE$3,FALSE)</f>
        <v/>
      </c>
      <c r="AF45" s="21" t="str">
        <f>VLOOKUP($B45,'Change Summary_Detailed'!$A$4:$X$216,AF$3,FALSE)</f>
        <v/>
      </c>
      <c r="AG45" s="21" t="str">
        <f>VLOOKUP($B45,'Change Summary_Detailed'!$A$4:$X$216,AG$3,FALSE)</f>
        <v/>
      </c>
      <c r="AH45" s="21" t="str">
        <f>VLOOKUP($B45,'Change Summary_Detailed'!$A$4:$X$216,AH$3,FALSE)</f>
        <v/>
      </c>
      <c r="AI45" s="21" t="str">
        <f>VLOOKUP($B45,'Change Summary_Detailed'!$A$4:$X$216,AI$3,FALSE)</f>
        <v/>
      </c>
      <c r="AJ45" s="21" t="str">
        <f>VLOOKUP($B45,'Change Summary_Detailed'!$A$4:$X$216,AJ$3,FALSE)</f>
        <v/>
      </c>
      <c r="AK45" s="21" t="str">
        <f>VLOOKUP($B45,'Change Summary_Detailed'!$A$4:$X$216,AK$3,FALSE)</f>
        <v/>
      </c>
      <c r="AL45" s="21" t="str">
        <f>VLOOKUP($B45,'Change Summary_Detailed'!$A$4:$X$216,AL$3,FALSE)</f>
        <v/>
      </c>
      <c r="AM45" s="21" t="str">
        <f>VLOOKUP($B45,'Change Summary_Detailed'!$A$4:$X$216,AM$3,FALSE)</f>
        <v/>
      </c>
      <c r="AN45" s="21" t="str">
        <f>VLOOKUP($B45,'Change Summary_Detailed'!$A$4:$X$216,AN$3,FALSE)</f>
        <v/>
      </c>
      <c r="AO45" s="21">
        <f>VLOOKUP($B45,'Change Summary_Detailed'!$A$4:$X$216,AO$3,FALSE)</f>
        <v>0</v>
      </c>
      <c r="AP45" s="21" t="str">
        <f>VLOOKUP($B45,'Change Summary_Detailed'!$A$4:$X$216,AP$3,FALSE)</f>
        <v>Delete</v>
      </c>
      <c r="AQ45" s="21" t="str">
        <f>VLOOKUP($B45,'Change Summary_Detailed'!$A$4:$X$216,AQ$3,FALSE)</f>
        <v>2, 3</v>
      </c>
      <c r="AR45" s="21" t="str">
        <f>VLOOKUP($B45,'Change Summary_Detailed'!$A$4:$X$216,AR$3,FALSE)</f>
        <v>Restructure</v>
      </c>
      <c r="AS45" s="21" t="str">
        <f>VLOOKUP($B45,'Change Summary_Detailed'!$A$4:$X$216,AS$3,FALSE)</f>
        <v xml:space="preserve">On Beach Drive SW, Metro’s RideShare, VanPool, or Hyde Shuttle programs may be options.
On Alki and Harbor Avenue SW, use Water Taxi shuttle routes 773 or 775 (both unchanged).
In the Alki neighborhood, use Route 56 Express.
</v>
      </c>
      <c r="AT45" s="21" t="str">
        <f>VLOOKUP($B45,'Change Summary_Detailed'!$A$4:$X$216,AT$3,FALSE)</f>
        <v>Deleted</v>
      </c>
    </row>
    <row r="46" spans="1:46" x14ac:dyDescent="0.25">
      <c r="A46" t="s">
        <v>342</v>
      </c>
      <c r="B46" s="122">
        <v>40</v>
      </c>
      <c r="C46" s="57" t="s">
        <v>684</v>
      </c>
      <c r="D46" s="71" t="s">
        <v>103</v>
      </c>
      <c r="E46" s="57">
        <v>41.5</v>
      </c>
      <c r="F46" s="52">
        <v>13.2</v>
      </c>
      <c r="G46" s="52">
        <v>37.299999999999997</v>
      </c>
      <c r="H46" s="52">
        <v>12.1</v>
      </c>
      <c r="I46" s="52">
        <v>28.8</v>
      </c>
      <c r="J46" s="58">
        <v>10.1</v>
      </c>
      <c r="K46" s="62" t="s">
        <v>104</v>
      </c>
      <c r="L46" s="62" t="s">
        <v>15</v>
      </c>
      <c r="M46" s="57" t="s">
        <v>17</v>
      </c>
      <c r="N46" s="58" t="s">
        <v>17</v>
      </c>
      <c r="O46" s="57" t="s">
        <v>105</v>
      </c>
      <c r="P46" s="52" t="s">
        <v>106</v>
      </c>
      <c r="Q46" s="58" t="s">
        <v>106</v>
      </c>
      <c r="R46" s="57" t="s">
        <v>54</v>
      </c>
      <c r="S46" s="52">
        <v>3</v>
      </c>
      <c r="T46" s="58" t="s">
        <v>54</v>
      </c>
      <c r="W46">
        <v>3</v>
      </c>
      <c r="X46">
        <v>2</v>
      </c>
      <c r="Y46">
        <v>2</v>
      </c>
      <c r="Z46">
        <v>2</v>
      </c>
      <c r="AA46">
        <v>3</v>
      </c>
      <c r="AB46">
        <v>3</v>
      </c>
      <c r="AC46" s="355">
        <f>IF(VLOOKUP($B46,'Change Summary_Detailed'!$A$4:$X$216,AC$3,FALSE)=0,"N/A",VLOOKUP($B46,'Change Summary_Detailed'!$A$4:$X$216,AC$3,FALSE))</f>
        <v>42156</v>
      </c>
      <c r="AD46" s="21">
        <f>VLOOKUP($B46,'Change Summary_Detailed'!$A$4:$X$216,AD$3,FALSE)</f>
        <v>15</v>
      </c>
      <c r="AE46" s="21">
        <f>VLOOKUP($B46,'Change Summary_Detailed'!$A$4:$X$216,AE$3,FALSE)</f>
        <v>15</v>
      </c>
      <c r="AF46" s="21" t="str">
        <f>VLOOKUP($B46,'Change Summary_Detailed'!$A$4:$X$216,AF$3,FALSE)</f>
        <v>30-60</v>
      </c>
      <c r="AG46" s="21">
        <f>VLOOKUP($B46,'Change Summary_Detailed'!$A$4:$X$216,AG$3,FALSE)</f>
        <v>15</v>
      </c>
      <c r="AH46" s="21">
        <f>VLOOKUP($B46,'Change Summary_Detailed'!$A$4:$X$216,AH$3,FALSE)</f>
        <v>30</v>
      </c>
      <c r="AI46" s="21">
        <f>VLOOKUP($B46,'Change Summary_Detailed'!$A$4:$X$216,AI$3,FALSE)</f>
        <v>15</v>
      </c>
      <c r="AJ46" s="21">
        <f>VLOOKUP($B46,'Change Summary_Detailed'!$A$4:$X$216,AJ$3,FALSE)</f>
        <v>15</v>
      </c>
      <c r="AK46" s="21" t="str">
        <f>VLOOKUP($B46,'Change Summary_Detailed'!$A$4:$X$216,AK$3,FALSE)</f>
        <v>30-60</v>
      </c>
      <c r="AL46" s="21">
        <f>VLOOKUP($B46,'Change Summary_Detailed'!$A$4:$X$216,AL$3,FALSE)</f>
        <v>20</v>
      </c>
      <c r="AM46" s="21">
        <f>VLOOKUP($B46,'Change Summary_Detailed'!$A$4:$X$216,AM$3,FALSE)</f>
        <v>30</v>
      </c>
      <c r="AN46" s="21" t="str">
        <f>VLOOKUP($B46,'Change Summary_Detailed'!$A$4:$X$216,AN$3,FALSE)</f>
        <v>Before 12:00 AM</v>
      </c>
      <c r="AO46" s="21" t="str">
        <f>VLOOKUP($B46,'Change Summary_Detailed'!$A$4:$X$216,AO$3,FALSE)</f>
        <v>Before 12:00 AM</v>
      </c>
      <c r="AP46" s="21" t="str">
        <f>VLOOKUP($B46,'Change Summary_Detailed'!$A$4:$X$216,AP$3,FALSE)</f>
        <v>Operate service less often on Saturdays.</v>
      </c>
      <c r="AQ46" s="21" t="str">
        <f>VLOOKUP($B46,'Change Summary_Detailed'!$A$4:$X$216,AQ$3,FALSE)</f>
        <v>2, 3</v>
      </c>
      <c r="AR46" s="21" t="str">
        <f>VLOOKUP($B46,'Change Summary_Detailed'!$A$4:$X$216,AR$3,FALSE)</f>
        <v>Restructure</v>
      </c>
      <c r="AS46" s="21">
        <f>VLOOKUP($B46,'Change Summary_Detailed'!$A$4:$X$216,AS$3,FALSE)</f>
        <v>0</v>
      </c>
      <c r="AT46" s="21" t="str">
        <f>VLOOKUP($B46,'Change Summary_Detailed'!$A$4:$X$216,AT$3,FALSE)</f>
        <v>Revised</v>
      </c>
    </row>
    <row r="47" spans="1:46" x14ac:dyDescent="0.25">
      <c r="A47" t="s">
        <v>342</v>
      </c>
      <c r="B47" s="122">
        <v>41</v>
      </c>
      <c r="C47" s="57" t="s">
        <v>685</v>
      </c>
      <c r="D47" s="71" t="s">
        <v>108</v>
      </c>
      <c r="E47" s="57">
        <v>59.3</v>
      </c>
      <c r="F47" s="52">
        <v>25.4</v>
      </c>
      <c r="G47" s="52">
        <v>56.5</v>
      </c>
      <c r="H47" s="52">
        <v>25.4</v>
      </c>
      <c r="I47" s="52">
        <v>46.9</v>
      </c>
      <c r="J47" s="58">
        <v>22.3</v>
      </c>
      <c r="K47" s="62">
        <v>55</v>
      </c>
      <c r="L47" s="62" t="s">
        <v>15</v>
      </c>
      <c r="M47" s="57" t="s">
        <v>17</v>
      </c>
      <c r="N47" s="58" t="s">
        <v>17</v>
      </c>
      <c r="O47" s="57" t="s">
        <v>19</v>
      </c>
      <c r="P47" s="52" t="s">
        <v>19</v>
      </c>
      <c r="Q47" s="58" t="s">
        <v>19</v>
      </c>
      <c r="R47" s="57" t="s">
        <v>54</v>
      </c>
      <c r="S47" s="52" t="s">
        <v>54</v>
      </c>
      <c r="T47" s="58" t="s">
        <v>54</v>
      </c>
      <c r="W47">
        <v>4</v>
      </c>
      <c r="X47">
        <v>4</v>
      </c>
      <c r="Y47">
        <v>4</v>
      </c>
      <c r="Z47">
        <v>4</v>
      </c>
      <c r="AA47">
        <v>4</v>
      </c>
      <c r="AB47">
        <v>4</v>
      </c>
      <c r="AC47" s="355" t="str">
        <f>IF(VLOOKUP($B47,'Change Summary_Detailed'!$A$4:$X$216,AC$3,FALSE)=0,"N/A",VLOOKUP($B47,'Change Summary_Detailed'!$A$4:$X$216,AC$3,FALSE))</f>
        <v>N/A</v>
      </c>
      <c r="AD47" s="21">
        <f>VLOOKUP($B47,'Change Summary_Detailed'!$A$4:$X$216,AD$3,FALSE)</f>
        <v>5</v>
      </c>
      <c r="AE47" s="21">
        <f>VLOOKUP($B47,'Change Summary_Detailed'!$A$4:$X$216,AE$3,FALSE)</f>
        <v>15</v>
      </c>
      <c r="AF47" s="21" t="str">
        <f>VLOOKUP($B47,'Change Summary_Detailed'!$A$4:$X$216,AF$3,FALSE)</f>
        <v>30-60</v>
      </c>
      <c r="AG47" s="21">
        <f>VLOOKUP($B47,'Change Summary_Detailed'!$A$4:$X$216,AG$3,FALSE)</f>
        <v>15</v>
      </c>
      <c r="AH47" s="21">
        <f>VLOOKUP($B47,'Change Summary_Detailed'!$A$4:$X$216,AH$3,FALSE)</f>
        <v>30</v>
      </c>
      <c r="AI47" s="21">
        <f>VLOOKUP($B47,'Change Summary_Detailed'!$A$4:$X$216,AI$3,FALSE)</f>
        <v>5</v>
      </c>
      <c r="AJ47" s="21">
        <f>VLOOKUP($B47,'Change Summary_Detailed'!$A$4:$X$216,AJ$3,FALSE)</f>
        <v>15</v>
      </c>
      <c r="AK47" s="21" t="str">
        <f>VLOOKUP($B47,'Change Summary_Detailed'!$A$4:$X$216,AK$3,FALSE)</f>
        <v>30-60</v>
      </c>
      <c r="AL47" s="21">
        <f>VLOOKUP($B47,'Change Summary_Detailed'!$A$4:$X$216,AL$3,FALSE)</f>
        <v>15</v>
      </c>
      <c r="AM47" s="21">
        <f>VLOOKUP($B47,'Change Summary_Detailed'!$A$4:$X$216,AM$3,FALSE)</f>
        <v>30</v>
      </c>
      <c r="AN47" s="21" t="str">
        <f>VLOOKUP($B47,'Change Summary_Detailed'!$A$4:$X$216,AN$3,FALSE)</f>
        <v>Before 1:00 AM</v>
      </c>
      <c r="AO47" s="21" t="str">
        <f>VLOOKUP($B47,'Change Summary_Detailed'!$A$4:$X$216,AO$3,FALSE)</f>
        <v>Before 1:00 AM</v>
      </c>
      <c r="AP47" s="21" t="str">
        <f>VLOOKUP($B47,'Change Summary_Detailed'!$A$4:$X$216,AP$3,FALSE)</f>
        <v>Unchanged</v>
      </c>
      <c r="AQ47" s="21">
        <f>VLOOKUP($B47,'Change Summary_Detailed'!$A$4:$X$216,AQ$3,FALSE)</f>
        <v>0</v>
      </c>
      <c r="AR47" s="21">
        <f>VLOOKUP($B47,'Change Summary_Detailed'!$A$4:$X$216,AR$3,FALSE)</f>
        <v>0</v>
      </c>
      <c r="AS47" s="21">
        <f>VLOOKUP($B47,'Change Summary_Detailed'!$A$4:$X$216,AS$3,FALSE)</f>
        <v>0</v>
      </c>
      <c r="AT47" s="21" t="str">
        <f>VLOOKUP($B47,'Change Summary_Detailed'!$A$4:$X$216,AT$3,FALSE)</f>
        <v>Unchanged</v>
      </c>
    </row>
    <row r="48" spans="1:46" x14ac:dyDescent="0.25">
      <c r="A48" t="s">
        <v>342</v>
      </c>
      <c r="B48" s="122">
        <v>43</v>
      </c>
      <c r="C48" s="57" t="s">
        <v>686</v>
      </c>
      <c r="D48" s="71" t="s">
        <v>110</v>
      </c>
      <c r="E48" s="57">
        <v>58.9</v>
      </c>
      <c r="F48" s="52">
        <v>16</v>
      </c>
      <c r="G48" s="52">
        <v>50.4</v>
      </c>
      <c r="H48" s="52">
        <v>13.1</v>
      </c>
      <c r="I48" s="52">
        <v>38.6</v>
      </c>
      <c r="J48" s="58">
        <v>10.5</v>
      </c>
      <c r="K48" s="62" t="s">
        <v>32</v>
      </c>
      <c r="L48" s="62" t="s">
        <v>32</v>
      </c>
      <c r="M48" s="57" t="s">
        <v>17</v>
      </c>
      <c r="N48" s="58" t="s">
        <v>17</v>
      </c>
      <c r="O48" s="110" t="s">
        <v>32</v>
      </c>
      <c r="P48" s="111" t="s">
        <v>32</v>
      </c>
      <c r="Q48" s="112" t="s">
        <v>32</v>
      </c>
      <c r="R48" s="57" t="s">
        <v>54</v>
      </c>
      <c r="S48" s="52" t="s">
        <v>54</v>
      </c>
      <c r="T48" s="58" t="s">
        <v>54</v>
      </c>
      <c r="W48">
        <v>4</v>
      </c>
      <c r="X48">
        <v>3</v>
      </c>
      <c r="Y48">
        <v>3</v>
      </c>
      <c r="Z48">
        <v>3</v>
      </c>
      <c r="AA48">
        <v>4</v>
      </c>
      <c r="AB48">
        <v>3</v>
      </c>
      <c r="AC48" s="355" t="str">
        <f>IF(VLOOKUP($B48,'Change Summary_Detailed'!$A$4:$X$216,AC$3,FALSE)=0,"N/A",VLOOKUP($B48,'Change Summary_Detailed'!$A$4:$X$216,AC$3,FALSE))</f>
        <v>N/A</v>
      </c>
      <c r="AD48" s="21" t="str">
        <f>VLOOKUP($B48,'Change Summary_Detailed'!$A$4:$X$216,AD$3,FALSE)</f>
        <v>10-15</v>
      </c>
      <c r="AE48" s="21">
        <f>VLOOKUP($B48,'Change Summary_Detailed'!$A$4:$X$216,AE$3,FALSE)</f>
        <v>15</v>
      </c>
      <c r="AF48" s="21">
        <f>VLOOKUP($B48,'Change Summary_Detailed'!$A$4:$X$216,AF$3,FALSE)</f>
        <v>30</v>
      </c>
      <c r="AG48" s="21">
        <f>VLOOKUP($B48,'Change Summary_Detailed'!$A$4:$X$216,AG$3,FALSE)</f>
        <v>15</v>
      </c>
      <c r="AH48" s="21">
        <f>VLOOKUP($B48,'Change Summary_Detailed'!$A$4:$X$216,AH$3,FALSE)</f>
        <v>15</v>
      </c>
      <c r="AI48" s="21" t="str">
        <f>VLOOKUP($B48,'Change Summary_Detailed'!$A$4:$X$216,AI$3,FALSE)</f>
        <v>10-15</v>
      </c>
      <c r="AJ48" s="21">
        <f>VLOOKUP($B48,'Change Summary_Detailed'!$A$4:$X$216,AJ$3,FALSE)</f>
        <v>15</v>
      </c>
      <c r="AK48" s="21">
        <f>VLOOKUP($B48,'Change Summary_Detailed'!$A$4:$X$216,AK$3,FALSE)</f>
        <v>30</v>
      </c>
      <c r="AL48" s="21">
        <f>VLOOKUP($B48,'Change Summary_Detailed'!$A$4:$X$216,AL$3,FALSE)</f>
        <v>15</v>
      </c>
      <c r="AM48" s="21">
        <f>VLOOKUP($B48,'Change Summary_Detailed'!$A$4:$X$216,AM$3,FALSE)</f>
        <v>15</v>
      </c>
      <c r="AN48" s="21" t="str">
        <f>VLOOKUP($B48,'Change Summary_Detailed'!$A$4:$X$216,AN$3,FALSE)</f>
        <v>Before 1:00 AM</v>
      </c>
      <c r="AO48" s="21" t="str">
        <f>VLOOKUP($B48,'Change Summary_Detailed'!$A$4:$X$216,AO$3,FALSE)</f>
        <v>Before 1:00 AM</v>
      </c>
      <c r="AP48" s="21" t="str">
        <f>VLOOKUP($B48,'Change Summary_Detailed'!$A$4:$X$216,AP$3,FALSE)</f>
        <v>Unchanged</v>
      </c>
      <c r="AQ48" s="21">
        <f>VLOOKUP($B48,'Change Summary_Detailed'!$A$4:$X$216,AQ$3,FALSE)</f>
        <v>0</v>
      </c>
      <c r="AR48" s="21">
        <f>VLOOKUP($B48,'Change Summary_Detailed'!$A$4:$X$216,AR$3,FALSE)</f>
        <v>0</v>
      </c>
      <c r="AS48" s="21">
        <f>VLOOKUP($B48,'Change Summary_Detailed'!$A$4:$X$216,AS$3,FALSE)</f>
        <v>0</v>
      </c>
      <c r="AT48" s="21" t="str">
        <f>VLOOKUP($B48,'Change Summary_Detailed'!$A$4:$X$216,AT$3,FALSE)</f>
        <v>Unchanged</v>
      </c>
    </row>
    <row r="49" spans="1:46" x14ac:dyDescent="0.25">
      <c r="A49" t="s">
        <v>342</v>
      </c>
      <c r="B49" s="122">
        <v>44</v>
      </c>
      <c r="C49" s="57" t="s">
        <v>687</v>
      </c>
      <c r="D49" s="71" t="s">
        <v>111</v>
      </c>
      <c r="E49" s="57">
        <v>62.4</v>
      </c>
      <c r="F49" s="52">
        <v>16.600000000000001</v>
      </c>
      <c r="G49" s="52">
        <v>50.9</v>
      </c>
      <c r="H49" s="52">
        <v>12.4</v>
      </c>
      <c r="I49" s="52">
        <v>34.1</v>
      </c>
      <c r="J49" s="58">
        <v>9.1</v>
      </c>
      <c r="K49" s="62">
        <v>11</v>
      </c>
      <c r="L49" s="62" t="s">
        <v>15</v>
      </c>
      <c r="M49" s="57" t="s">
        <v>17</v>
      </c>
      <c r="N49" s="58" t="s">
        <v>17</v>
      </c>
      <c r="O49" s="57" t="s">
        <v>18</v>
      </c>
      <c r="P49" s="52" t="s">
        <v>18</v>
      </c>
      <c r="Q49" s="58" t="s">
        <v>18</v>
      </c>
      <c r="R49" s="57" t="s">
        <v>54</v>
      </c>
      <c r="S49" s="52" t="s">
        <v>54</v>
      </c>
      <c r="T49" s="58" t="s">
        <v>54</v>
      </c>
      <c r="W49">
        <v>4</v>
      </c>
      <c r="X49">
        <v>3</v>
      </c>
      <c r="Y49">
        <v>3</v>
      </c>
      <c r="Z49">
        <v>3</v>
      </c>
      <c r="AA49">
        <v>3</v>
      </c>
      <c r="AB49">
        <v>3</v>
      </c>
      <c r="AC49" s="355" t="str">
        <f>IF(VLOOKUP($B49,'Change Summary_Detailed'!$A$4:$X$216,AC$3,FALSE)=0,"N/A",VLOOKUP($B49,'Change Summary_Detailed'!$A$4:$X$216,AC$3,FALSE))</f>
        <v>N/A</v>
      </c>
      <c r="AD49" s="21" t="str">
        <f>VLOOKUP($B49,'Change Summary_Detailed'!$A$4:$X$216,AD$3,FALSE)</f>
        <v>10-12</v>
      </c>
      <c r="AE49" s="21">
        <f>VLOOKUP($B49,'Change Summary_Detailed'!$A$4:$X$216,AE$3,FALSE)</f>
        <v>15</v>
      </c>
      <c r="AF49" s="21" t="str">
        <f>VLOOKUP($B49,'Change Summary_Detailed'!$A$4:$X$216,AF$3,FALSE)</f>
        <v>15-30</v>
      </c>
      <c r="AG49" s="21">
        <f>VLOOKUP($B49,'Change Summary_Detailed'!$A$4:$X$216,AG$3,FALSE)</f>
        <v>15</v>
      </c>
      <c r="AH49" s="21">
        <f>VLOOKUP($B49,'Change Summary_Detailed'!$A$4:$X$216,AH$3,FALSE)</f>
        <v>15</v>
      </c>
      <c r="AI49" s="21" t="str">
        <f>VLOOKUP($B49,'Change Summary_Detailed'!$A$4:$X$216,AI$3,FALSE)</f>
        <v>10-12</v>
      </c>
      <c r="AJ49" s="21">
        <f>VLOOKUP($B49,'Change Summary_Detailed'!$A$4:$X$216,AJ$3,FALSE)</f>
        <v>15</v>
      </c>
      <c r="AK49" s="21" t="str">
        <f>VLOOKUP($B49,'Change Summary_Detailed'!$A$4:$X$216,AK$3,FALSE)</f>
        <v>15-30</v>
      </c>
      <c r="AL49" s="21">
        <f>VLOOKUP($B49,'Change Summary_Detailed'!$A$4:$X$216,AL$3,FALSE)</f>
        <v>15</v>
      </c>
      <c r="AM49" s="21">
        <f>VLOOKUP($B49,'Change Summary_Detailed'!$A$4:$X$216,AM$3,FALSE)</f>
        <v>15</v>
      </c>
      <c r="AN49" s="21" t="str">
        <f>VLOOKUP($B49,'Change Summary_Detailed'!$A$4:$X$216,AN$3,FALSE)</f>
        <v>Before 2:00 AM</v>
      </c>
      <c r="AO49" s="21" t="str">
        <f>VLOOKUP($B49,'Change Summary_Detailed'!$A$4:$X$216,AO$3,FALSE)</f>
        <v>Before 2:00 AM</v>
      </c>
      <c r="AP49" s="21" t="str">
        <f>VLOOKUP($B49,'Change Summary_Detailed'!$A$4:$X$216,AP$3,FALSE)</f>
        <v>Unchanged</v>
      </c>
      <c r="AQ49" s="21">
        <f>VLOOKUP($B49,'Change Summary_Detailed'!$A$4:$X$216,AQ$3,FALSE)</f>
        <v>0</v>
      </c>
      <c r="AR49" s="21">
        <f>VLOOKUP($B49,'Change Summary_Detailed'!$A$4:$X$216,AR$3,FALSE)</f>
        <v>0</v>
      </c>
      <c r="AS49" s="21">
        <f>VLOOKUP($B49,'Change Summary_Detailed'!$A$4:$X$216,AS$3,FALSE)</f>
        <v>0</v>
      </c>
      <c r="AT49" s="21" t="str">
        <f>VLOOKUP($B49,'Change Summary_Detailed'!$A$4:$X$216,AT$3,FALSE)</f>
        <v>Unchanged</v>
      </c>
    </row>
    <row r="50" spans="1:46" x14ac:dyDescent="0.25">
      <c r="A50" t="s">
        <v>342</v>
      </c>
      <c r="B50" s="122">
        <v>47</v>
      </c>
      <c r="C50" s="57" t="s">
        <v>688</v>
      </c>
      <c r="D50" s="71" t="s">
        <v>112</v>
      </c>
      <c r="E50" s="57">
        <v>35.5</v>
      </c>
      <c r="F50" s="52">
        <v>8</v>
      </c>
      <c r="G50" s="52">
        <v>26.7</v>
      </c>
      <c r="H50" s="52">
        <v>5.3</v>
      </c>
      <c r="I50" s="52">
        <v>21.1</v>
      </c>
      <c r="J50" s="58">
        <v>3.8</v>
      </c>
      <c r="K50" s="62" t="s">
        <v>32</v>
      </c>
      <c r="L50" s="62" t="s">
        <v>32</v>
      </c>
      <c r="M50" s="57" t="s">
        <v>17</v>
      </c>
      <c r="N50" s="58" t="s">
        <v>17</v>
      </c>
      <c r="O50" s="110" t="s">
        <v>32</v>
      </c>
      <c r="P50" s="111" t="s">
        <v>32</v>
      </c>
      <c r="Q50" s="112" t="s">
        <v>32</v>
      </c>
      <c r="R50" s="57">
        <v>1</v>
      </c>
      <c r="S50" s="52">
        <v>1</v>
      </c>
      <c r="T50" s="58">
        <v>1</v>
      </c>
      <c r="W50">
        <v>2</v>
      </c>
      <c r="X50">
        <v>1</v>
      </c>
      <c r="Y50">
        <v>1</v>
      </c>
      <c r="Z50">
        <v>1</v>
      </c>
      <c r="AA50">
        <v>1</v>
      </c>
      <c r="AB50">
        <v>1</v>
      </c>
      <c r="AC50" s="355">
        <f>IF(VLOOKUP($B50,'Change Summary_Detailed'!$A$4:$X$216,AC$3,FALSE)=0,"N/A",VLOOKUP($B50,'Change Summary_Detailed'!$A$4:$X$216,AC$3,FALSE))</f>
        <v>41883</v>
      </c>
      <c r="AD50" s="21">
        <f>VLOOKUP($B50,'Change Summary_Detailed'!$A$4:$X$216,AD$3,FALSE)</f>
        <v>20</v>
      </c>
      <c r="AE50" s="21">
        <f>VLOOKUP($B50,'Change Summary_Detailed'!$A$4:$X$216,AE$3,FALSE)</f>
        <v>35</v>
      </c>
      <c r="AF50" s="21">
        <f>VLOOKUP($B50,'Change Summary_Detailed'!$A$4:$X$216,AF$3,FALSE)</f>
        <v>35</v>
      </c>
      <c r="AG50" s="21">
        <f>VLOOKUP($B50,'Change Summary_Detailed'!$A$4:$X$216,AG$3,FALSE)</f>
        <v>35</v>
      </c>
      <c r="AH50" s="21">
        <f>VLOOKUP($B50,'Change Summary_Detailed'!$A$4:$X$216,AH$3,FALSE)</f>
        <v>35</v>
      </c>
      <c r="AI50" s="21" t="str">
        <f>VLOOKUP($B50,'Change Summary_Detailed'!$A$4:$X$216,AI$3,FALSE)</f>
        <v/>
      </c>
      <c r="AJ50" s="21" t="str">
        <f>VLOOKUP($B50,'Change Summary_Detailed'!$A$4:$X$216,AJ$3,FALSE)</f>
        <v/>
      </c>
      <c r="AK50" s="21" t="str">
        <f>VLOOKUP($B50,'Change Summary_Detailed'!$A$4:$X$216,AK$3,FALSE)</f>
        <v/>
      </c>
      <c r="AL50" s="21" t="str">
        <f>VLOOKUP($B50,'Change Summary_Detailed'!$A$4:$X$216,AL$3,FALSE)</f>
        <v/>
      </c>
      <c r="AM50" s="21" t="str">
        <f>VLOOKUP($B50,'Change Summary_Detailed'!$A$4:$X$216,AM$3,FALSE)</f>
        <v/>
      </c>
      <c r="AN50" s="21" t="str">
        <f>VLOOKUP($B50,'Change Summary_Detailed'!$A$4:$X$216,AN$3,FALSE)</f>
        <v>Before 10:00 PM</v>
      </c>
      <c r="AO50" s="21">
        <f>VLOOKUP($B50,'Change Summary_Detailed'!$A$4:$X$216,AO$3,FALSE)</f>
        <v>0</v>
      </c>
      <c r="AP50" s="21" t="str">
        <f>VLOOKUP($B50,'Change Summary_Detailed'!$A$4:$X$216,AP$3,FALSE)</f>
        <v>Delete</v>
      </c>
      <c r="AQ50" s="21">
        <f>VLOOKUP($B50,'Change Summary_Detailed'!$A$4:$X$216,AQ$3,FALSE)</f>
        <v>1</v>
      </c>
      <c r="AR50" s="21" t="str">
        <f>VLOOKUP($B50,'Change Summary_Detailed'!$A$4:$X$216,AR$3,FALSE)</f>
        <v>Lowest performing</v>
      </c>
      <c r="AS50" s="21" t="str">
        <f>VLOOKUP($B50,'Change Summary_Detailed'!$A$4:$X$216,AS$3,FALSE)</f>
        <v>On the Pike Street/Pine Street corridor in downtown Seattle, use revised Route 11 or Routes 10, 43, or 49 (unchanged).
South of Olive Way, use Route 43 (unchanged).
North of Olive Way, use Routes 43 or 49 (unchanged).</v>
      </c>
      <c r="AT50" s="21" t="str">
        <f>VLOOKUP($B50,'Change Summary_Detailed'!$A$4:$X$216,AT$3,FALSE)</f>
        <v>Deleted</v>
      </c>
    </row>
    <row r="51" spans="1:46" x14ac:dyDescent="0.25">
      <c r="A51" t="s">
        <v>342</v>
      </c>
      <c r="B51" s="122">
        <v>48</v>
      </c>
      <c r="C51" s="57" t="s">
        <v>689</v>
      </c>
      <c r="D51" s="71" t="s">
        <v>114</v>
      </c>
      <c r="E51" s="57">
        <v>47.2</v>
      </c>
      <c r="F51" s="52">
        <v>13</v>
      </c>
      <c r="G51" s="52">
        <v>49.1</v>
      </c>
      <c r="H51" s="52">
        <v>14.7</v>
      </c>
      <c r="I51" s="52">
        <v>29.9</v>
      </c>
      <c r="J51" s="58">
        <v>8.1999999999999993</v>
      </c>
      <c r="K51" s="62">
        <v>8</v>
      </c>
      <c r="L51" s="62" t="s">
        <v>15</v>
      </c>
      <c r="M51" s="57" t="s">
        <v>17</v>
      </c>
      <c r="N51" s="58" t="s">
        <v>17</v>
      </c>
      <c r="O51" s="57" t="s">
        <v>18</v>
      </c>
      <c r="P51" s="52" t="s">
        <v>18</v>
      </c>
      <c r="Q51" s="58" t="s">
        <v>18</v>
      </c>
      <c r="R51" s="57">
        <v>3</v>
      </c>
      <c r="S51" s="52" t="s">
        <v>54</v>
      </c>
      <c r="T51" s="58" t="s">
        <v>54</v>
      </c>
      <c r="W51">
        <v>3</v>
      </c>
      <c r="X51">
        <v>1</v>
      </c>
      <c r="Y51" t="s">
        <v>17</v>
      </c>
      <c r="Z51" t="s">
        <v>17</v>
      </c>
      <c r="AA51" t="s">
        <v>17</v>
      </c>
      <c r="AB51" t="s">
        <v>17</v>
      </c>
      <c r="AC51" s="355" t="str">
        <f>IF(VLOOKUP($B51,'Change Summary_Detailed'!$A$4:$X$216,AC$3,FALSE)=0,"N/A",VLOOKUP($B51,'Change Summary_Detailed'!$A$4:$X$216,AC$3,FALSE))</f>
        <v>N/A</v>
      </c>
      <c r="AD51" s="21">
        <f>VLOOKUP($B51,'Change Summary_Detailed'!$A$4:$X$216,AD$3,FALSE)</f>
        <v>10</v>
      </c>
      <c r="AE51" s="21">
        <f>VLOOKUP($B51,'Change Summary_Detailed'!$A$4:$X$216,AE$3,FALSE)</f>
        <v>15</v>
      </c>
      <c r="AF51" s="21" t="str">
        <f>VLOOKUP($B51,'Change Summary_Detailed'!$A$4:$X$216,AF$3,FALSE)</f>
        <v>15-30</v>
      </c>
      <c r="AG51" s="21">
        <f>VLOOKUP($B51,'Change Summary_Detailed'!$A$4:$X$216,AG$3,FALSE)</f>
        <v>15</v>
      </c>
      <c r="AH51" s="21">
        <f>VLOOKUP($B51,'Change Summary_Detailed'!$A$4:$X$216,AH$3,FALSE)</f>
        <v>30</v>
      </c>
      <c r="AI51" s="21">
        <f>VLOOKUP($B51,'Change Summary_Detailed'!$A$4:$X$216,AI$3,FALSE)</f>
        <v>10</v>
      </c>
      <c r="AJ51" s="21">
        <f>VLOOKUP($B51,'Change Summary_Detailed'!$A$4:$X$216,AJ$3,FALSE)</f>
        <v>15</v>
      </c>
      <c r="AK51" s="21" t="str">
        <f>VLOOKUP($B51,'Change Summary_Detailed'!$A$4:$X$216,AK$3,FALSE)</f>
        <v>15-30</v>
      </c>
      <c r="AL51" s="21">
        <f>VLOOKUP($B51,'Change Summary_Detailed'!$A$4:$X$216,AL$3,FALSE)</f>
        <v>15</v>
      </c>
      <c r="AM51" s="21">
        <f>VLOOKUP($B51,'Change Summary_Detailed'!$A$4:$X$216,AM$3,FALSE)</f>
        <v>30</v>
      </c>
      <c r="AN51" s="21" t="str">
        <f>VLOOKUP($B51,'Change Summary_Detailed'!$A$4:$X$216,AN$3,FALSE)</f>
        <v>Before 11:00 PM</v>
      </c>
      <c r="AO51" s="21" t="str">
        <f>VLOOKUP($B51,'Change Summary_Detailed'!$A$4:$X$216,AO$3,FALSE)</f>
        <v>Before 11:00 PM</v>
      </c>
      <c r="AP51" s="21" t="str">
        <f>VLOOKUP($B51,'Change Summary_Detailed'!$A$4:$X$216,AP$3,FALSE)</f>
        <v>Unchanged</v>
      </c>
      <c r="AQ51" s="21">
        <f>VLOOKUP($B51,'Change Summary_Detailed'!$A$4:$X$216,AQ$3,FALSE)</f>
        <v>0</v>
      </c>
      <c r="AR51" s="21">
        <f>VLOOKUP($B51,'Change Summary_Detailed'!$A$4:$X$216,AR$3,FALSE)</f>
        <v>0</v>
      </c>
      <c r="AS51" s="21">
        <f>VLOOKUP($B51,'Change Summary_Detailed'!$A$4:$X$216,AS$3,FALSE)</f>
        <v>0</v>
      </c>
      <c r="AT51" s="21" t="str">
        <f>VLOOKUP($B51,'Change Summary_Detailed'!$A$4:$X$216,AT$3,FALSE)</f>
        <v>Unchanged</v>
      </c>
    </row>
    <row r="52" spans="1:46" x14ac:dyDescent="0.25">
      <c r="A52" t="s">
        <v>342</v>
      </c>
      <c r="B52" s="122" t="s">
        <v>113</v>
      </c>
      <c r="C52" s="57" t="s">
        <v>690</v>
      </c>
      <c r="D52" s="71" t="s">
        <v>114</v>
      </c>
      <c r="E52" s="57">
        <v>36</v>
      </c>
      <c r="F52" s="52">
        <v>8.8000000000000007</v>
      </c>
      <c r="G52" s="52" t="s">
        <v>298</v>
      </c>
      <c r="H52" s="52" t="s">
        <v>298</v>
      </c>
      <c r="I52" s="52" t="s">
        <v>298</v>
      </c>
      <c r="J52" s="58" t="s">
        <v>298</v>
      </c>
      <c r="K52" s="62" t="s">
        <v>8</v>
      </c>
      <c r="L52" s="62" t="s">
        <v>8</v>
      </c>
      <c r="M52" s="57" t="s">
        <v>45</v>
      </c>
      <c r="N52" s="58" t="s">
        <v>52</v>
      </c>
      <c r="O52" s="110" t="s">
        <v>8</v>
      </c>
      <c r="P52" s="111" t="s">
        <v>8</v>
      </c>
      <c r="Q52" s="112" t="s">
        <v>8</v>
      </c>
      <c r="R52" s="57">
        <v>1</v>
      </c>
      <c r="S52" s="52" t="s">
        <v>54</v>
      </c>
      <c r="T52" s="58" t="s">
        <v>54</v>
      </c>
      <c r="W52">
        <v>3</v>
      </c>
      <c r="X52">
        <v>1</v>
      </c>
      <c r="Y52" t="s">
        <v>17</v>
      </c>
      <c r="Z52" t="s">
        <v>17</v>
      </c>
      <c r="AA52" t="s">
        <v>17</v>
      </c>
      <c r="AB52" t="s">
        <v>17</v>
      </c>
      <c r="AC52" s="355">
        <f>IF(VLOOKUP($B52,'Change Summary_Detailed'!$A$4:$X$216,AC$3,FALSE)=0,"N/A",VLOOKUP($B52,'Change Summary_Detailed'!$A$4:$X$216,AC$3,FALSE))</f>
        <v>41883</v>
      </c>
      <c r="AD52" s="21" t="str">
        <f>VLOOKUP($B52,'Change Summary_Detailed'!$A$4:$X$216,AD$3,FALSE)</f>
        <v/>
      </c>
      <c r="AE52" s="21" t="str">
        <f>VLOOKUP($B52,'Change Summary_Detailed'!$A$4:$X$216,AE$3,FALSE)</f>
        <v/>
      </c>
      <c r="AF52" s="21" t="str">
        <f>VLOOKUP($B52,'Change Summary_Detailed'!$A$4:$X$216,AF$3,FALSE)</f>
        <v/>
      </c>
      <c r="AG52" s="21" t="str">
        <f>VLOOKUP($B52,'Change Summary_Detailed'!$A$4:$X$216,AG$3,FALSE)</f>
        <v/>
      </c>
      <c r="AH52" s="21" t="str">
        <f>VLOOKUP($B52,'Change Summary_Detailed'!$A$4:$X$216,AH$3,FALSE)</f>
        <v/>
      </c>
      <c r="AI52" s="21" t="str">
        <f>VLOOKUP($B52,'Change Summary_Detailed'!$A$4:$X$216,AI$3,FALSE)</f>
        <v/>
      </c>
      <c r="AJ52" s="21" t="str">
        <f>VLOOKUP($B52,'Change Summary_Detailed'!$A$4:$X$216,AJ$3,FALSE)</f>
        <v/>
      </c>
      <c r="AK52" s="21" t="str">
        <f>VLOOKUP($B52,'Change Summary_Detailed'!$A$4:$X$216,AK$3,FALSE)</f>
        <v/>
      </c>
      <c r="AL52" s="21" t="str">
        <f>VLOOKUP($B52,'Change Summary_Detailed'!$A$4:$X$216,AL$3,FALSE)</f>
        <v/>
      </c>
      <c r="AM52" s="21" t="str">
        <f>VLOOKUP($B52,'Change Summary_Detailed'!$A$4:$X$216,AM$3,FALSE)</f>
        <v/>
      </c>
      <c r="AN52" s="21" t="str">
        <f>VLOOKUP($B52,'Change Summary_Detailed'!$A$4:$X$216,AN$3,FALSE)</f>
        <v/>
      </c>
      <c r="AO52" s="21">
        <f>VLOOKUP($B52,'Change Summary_Detailed'!$A$4:$X$216,AO$3,FALSE)</f>
        <v>0</v>
      </c>
      <c r="AP52" s="21" t="str">
        <f>VLOOKUP($B52,'Change Summary_Detailed'!$A$4:$X$216,AP$3,FALSE)</f>
        <v>Delete</v>
      </c>
      <c r="AQ52" s="21">
        <f>VLOOKUP($B52,'Change Summary_Detailed'!$A$4:$X$216,AQ$3,FALSE)</f>
        <v>1</v>
      </c>
      <c r="AR52" s="21" t="str">
        <f>VLOOKUP($B52,'Change Summary_Detailed'!$A$4:$X$216,AR$3,FALSE)</f>
        <v>Low performing</v>
      </c>
      <c r="AS52" s="21" t="str">
        <f>VLOOKUP($B52,'Change Summary_Detailed'!$A$4:$X$216,AS$3,FALSE)</f>
        <v>Use regular Route 48 (unchanged).</v>
      </c>
      <c r="AT52" s="21" t="str">
        <f>VLOOKUP($B52,'Change Summary_Detailed'!$A$4:$X$216,AT$3,FALSE)</f>
        <v>Deleted</v>
      </c>
    </row>
    <row r="53" spans="1:46" x14ac:dyDescent="0.25">
      <c r="A53" t="s">
        <v>342</v>
      </c>
      <c r="B53" s="122">
        <v>49</v>
      </c>
      <c r="C53" s="57" t="s">
        <v>691</v>
      </c>
      <c r="D53" s="71" t="s">
        <v>110</v>
      </c>
      <c r="E53" s="57">
        <v>62.2</v>
      </c>
      <c r="F53" s="52">
        <v>19.7</v>
      </c>
      <c r="G53" s="52">
        <v>63.2</v>
      </c>
      <c r="H53" s="52">
        <v>18.2</v>
      </c>
      <c r="I53" s="52">
        <v>53</v>
      </c>
      <c r="J53" s="58">
        <v>15.6</v>
      </c>
      <c r="K53" s="62">
        <v>105</v>
      </c>
      <c r="L53" s="62" t="s">
        <v>15</v>
      </c>
      <c r="M53" s="57" t="s">
        <v>17</v>
      </c>
      <c r="N53" s="58" t="s">
        <v>17</v>
      </c>
      <c r="O53" s="57" t="s">
        <v>19</v>
      </c>
      <c r="P53" s="52" t="s">
        <v>18</v>
      </c>
      <c r="Q53" s="58" t="s">
        <v>18</v>
      </c>
      <c r="R53" s="57" t="s">
        <v>54</v>
      </c>
      <c r="S53" s="52" t="s">
        <v>54</v>
      </c>
      <c r="T53" s="58" t="s">
        <v>54</v>
      </c>
      <c r="W53">
        <v>4</v>
      </c>
      <c r="X53">
        <v>4</v>
      </c>
      <c r="Y53">
        <v>4</v>
      </c>
      <c r="Z53">
        <v>4</v>
      </c>
      <c r="AA53">
        <v>4</v>
      </c>
      <c r="AB53">
        <v>4</v>
      </c>
      <c r="AC53" s="355" t="str">
        <f>IF(VLOOKUP($B53,'Change Summary_Detailed'!$A$4:$X$216,AC$3,FALSE)=0,"N/A",VLOOKUP($B53,'Change Summary_Detailed'!$A$4:$X$216,AC$3,FALSE))</f>
        <v>N/A</v>
      </c>
      <c r="AD53" s="21">
        <f>VLOOKUP($B53,'Change Summary_Detailed'!$A$4:$X$216,AD$3,FALSE)</f>
        <v>15</v>
      </c>
      <c r="AE53" s="21">
        <f>VLOOKUP($B53,'Change Summary_Detailed'!$A$4:$X$216,AE$3,FALSE)</f>
        <v>15</v>
      </c>
      <c r="AF53" s="21" t="str">
        <f>VLOOKUP($B53,'Change Summary_Detailed'!$A$4:$X$216,AF$3,FALSE)</f>
        <v>15-30</v>
      </c>
      <c r="AG53" s="21">
        <f>VLOOKUP($B53,'Change Summary_Detailed'!$A$4:$X$216,AG$3,FALSE)</f>
        <v>15</v>
      </c>
      <c r="AH53" s="21">
        <f>VLOOKUP($B53,'Change Summary_Detailed'!$A$4:$X$216,AH$3,FALSE)</f>
        <v>15</v>
      </c>
      <c r="AI53" s="21">
        <f>VLOOKUP($B53,'Change Summary_Detailed'!$A$4:$X$216,AI$3,FALSE)</f>
        <v>15</v>
      </c>
      <c r="AJ53" s="21">
        <f>VLOOKUP($B53,'Change Summary_Detailed'!$A$4:$X$216,AJ$3,FALSE)</f>
        <v>15</v>
      </c>
      <c r="AK53" s="21" t="str">
        <f>VLOOKUP($B53,'Change Summary_Detailed'!$A$4:$X$216,AK$3,FALSE)</f>
        <v>15-30</v>
      </c>
      <c r="AL53" s="21">
        <f>VLOOKUP($B53,'Change Summary_Detailed'!$A$4:$X$216,AL$3,FALSE)</f>
        <v>15</v>
      </c>
      <c r="AM53" s="21">
        <f>VLOOKUP($B53,'Change Summary_Detailed'!$A$4:$X$216,AM$3,FALSE)</f>
        <v>15</v>
      </c>
      <c r="AN53" s="21" t="str">
        <f>VLOOKUP($B53,'Change Summary_Detailed'!$A$4:$X$216,AN$3,FALSE)</f>
        <v>Before 2:00 AM</v>
      </c>
      <c r="AO53" s="21" t="str">
        <f>VLOOKUP($B53,'Change Summary_Detailed'!$A$4:$X$216,AO$3,FALSE)</f>
        <v>Before 2:00 AM</v>
      </c>
      <c r="AP53" s="21" t="str">
        <f>VLOOKUP($B53,'Change Summary_Detailed'!$A$4:$X$216,AP$3,FALSE)</f>
        <v>Unchanged</v>
      </c>
      <c r="AQ53" s="21">
        <f>VLOOKUP($B53,'Change Summary_Detailed'!$A$4:$X$216,AQ$3,FALSE)</f>
        <v>0</v>
      </c>
      <c r="AR53" s="21">
        <f>VLOOKUP($B53,'Change Summary_Detailed'!$A$4:$X$216,AR$3,FALSE)</f>
        <v>0</v>
      </c>
      <c r="AS53" s="21">
        <f>VLOOKUP($B53,'Change Summary_Detailed'!$A$4:$X$216,AS$3,FALSE)</f>
        <v>0</v>
      </c>
      <c r="AT53" s="21" t="str">
        <f>VLOOKUP($B53,'Change Summary_Detailed'!$A$4:$X$216,AT$3,FALSE)</f>
        <v>Unchanged</v>
      </c>
    </row>
    <row r="54" spans="1:46" x14ac:dyDescent="0.25">
      <c r="A54" t="s">
        <v>342</v>
      </c>
      <c r="B54" s="122">
        <v>50</v>
      </c>
      <c r="C54" s="57" t="s">
        <v>692</v>
      </c>
      <c r="D54" s="71" t="s">
        <v>115</v>
      </c>
      <c r="E54" s="57">
        <v>20.6</v>
      </c>
      <c r="F54" s="52">
        <v>4.3</v>
      </c>
      <c r="G54" s="52">
        <v>18.399999999999999</v>
      </c>
      <c r="H54" s="52">
        <v>4.4000000000000004</v>
      </c>
      <c r="I54" s="52">
        <v>10.1</v>
      </c>
      <c r="J54" s="58">
        <v>2.4</v>
      </c>
      <c r="K54" s="62" t="s">
        <v>116</v>
      </c>
      <c r="L54" s="62" t="s">
        <v>81</v>
      </c>
      <c r="M54" s="57" t="s">
        <v>17</v>
      </c>
      <c r="N54" s="58" t="s">
        <v>17</v>
      </c>
      <c r="O54" s="57" t="s">
        <v>105</v>
      </c>
      <c r="P54" s="52" t="s">
        <v>106</v>
      </c>
      <c r="Q54" s="58" t="s">
        <v>106</v>
      </c>
      <c r="R54" s="57" t="s">
        <v>54</v>
      </c>
      <c r="S54" s="52">
        <v>3</v>
      </c>
      <c r="T54" s="58">
        <v>1</v>
      </c>
      <c r="W54">
        <v>3</v>
      </c>
      <c r="X54">
        <v>2</v>
      </c>
      <c r="Y54">
        <v>3</v>
      </c>
      <c r="Z54">
        <v>2</v>
      </c>
      <c r="AA54">
        <v>1</v>
      </c>
      <c r="AB54">
        <v>1</v>
      </c>
      <c r="AC54" s="355">
        <f>IF(VLOOKUP($B54,'Change Summary_Detailed'!$A$4:$X$216,AC$3,FALSE)=0,"N/A",VLOOKUP($B54,'Change Summary_Detailed'!$A$4:$X$216,AC$3,FALSE))</f>
        <v>42248</v>
      </c>
      <c r="AD54" s="21">
        <f>VLOOKUP($B54,'Change Summary_Detailed'!$A$4:$X$216,AD$3,FALSE)</f>
        <v>20</v>
      </c>
      <c r="AE54" s="21">
        <f>VLOOKUP($B54,'Change Summary_Detailed'!$A$4:$X$216,AE$3,FALSE)</f>
        <v>30</v>
      </c>
      <c r="AF54" s="21">
        <f>VLOOKUP($B54,'Change Summary_Detailed'!$A$4:$X$216,AF$3,FALSE)</f>
        <v>60</v>
      </c>
      <c r="AG54" s="21">
        <f>VLOOKUP($B54,'Change Summary_Detailed'!$A$4:$X$216,AG$3,FALSE)</f>
        <v>30</v>
      </c>
      <c r="AH54" s="21">
        <f>VLOOKUP($B54,'Change Summary_Detailed'!$A$4:$X$216,AH$3,FALSE)</f>
        <v>60</v>
      </c>
      <c r="AI54" s="21">
        <f>VLOOKUP($B54,'Change Summary_Detailed'!$A$4:$X$216,AI$3,FALSE)</f>
        <v>20</v>
      </c>
      <c r="AJ54" s="21">
        <f>VLOOKUP($B54,'Change Summary_Detailed'!$A$4:$X$216,AJ$3,FALSE)</f>
        <v>30</v>
      </c>
      <c r="AK54" s="21">
        <f>VLOOKUP($B54,'Change Summary_Detailed'!$A$4:$X$216,AK$3,FALSE)</f>
        <v>60</v>
      </c>
      <c r="AL54" s="21">
        <f>VLOOKUP($B54,'Change Summary_Detailed'!$A$4:$X$216,AL$3,FALSE)</f>
        <v>30</v>
      </c>
      <c r="AM54" s="21">
        <f>VLOOKUP($B54,'Change Summary_Detailed'!$A$4:$X$216,AM$3,FALSE)</f>
        <v>30</v>
      </c>
      <c r="AN54" s="21" t="str">
        <f>VLOOKUP($B54,'Change Summary_Detailed'!$A$4:$X$216,AN$3,FALSE)</f>
        <v>Before 10:00 PM</v>
      </c>
      <c r="AO54" s="21" t="str">
        <f>VLOOKUP($B54,'Change Summary_Detailed'!$A$4:$X$216,AO$3,FALSE)</f>
        <v>Before 9:00 PM</v>
      </c>
      <c r="AP54" s="21" t="str">
        <f>VLOOKUP($B54,'Change Summary_Detailed'!$A$4:$X$216,AP$3,FALSE)</f>
        <v>Revise Route 50 to serve Westwood Village in West Seattle using 35th Avenue SW since Route 21 will no longer serve the area.
Revise Route 128 to serve Admiral Way and Alki.
Operate service more often on Sundays since Route 21 would no longer operate.</v>
      </c>
      <c r="AQ54" s="21" t="str">
        <f>VLOOKUP($B54,'Change Summary_Detailed'!$A$4:$X$216,AQ$3,FALSE)</f>
        <v>1, 2, 3</v>
      </c>
      <c r="AR54" s="21" t="str">
        <f>VLOOKUP($B54,'Change Summary_Detailed'!$A$4:$X$216,AR$3,FALSE)</f>
        <v>Restructure</v>
      </c>
      <c r="AS54" s="21" t="str">
        <f>VLOOKUP($B54,'Change Summary_Detailed'!$A$4:$X$216,AS$3,FALSE)</f>
        <v>In West Seattle (Alki/Admiral/Alaska Junction/North Delridge), use revised Route 128.  
Traveling between West Seattle and downtown Seattle, connect with the RapidRide C Line or Route 120.</v>
      </c>
      <c r="AT54" s="21" t="str">
        <f>VLOOKUP($B54,'Change Summary_Detailed'!$A$4:$X$216,AT$3,FALSE)</f>
        <v>Revised</v>
      </c>
    </row>
    <row r="55" spans="1:46" x14ac:dyDescent="0.25">
      <c r="A55" t="s">
        <v>342</v>
      </c>
      <c r="B55" s="122">
        <v>55</v>
      </c>
      <c r="C55" s="57" t="s">
        <v>693</v>
      </c>
      <c r="D55" s="71" t="s">
        <v>117</v>
      </c>
      <c r="E55" s="57">
        <v>30.6</v>
      </c>
      <c r="F55" s="52">
        <v>12.7</v>
      </c>
      <c r="G55" s="52" t="s">
        <v>298</v>
      </c>
      <c r="H55" s="52" t="s">
        <v>298</v>
      </c>
      <c r="I55" s="52" t="s">
        <v>298</v>
      </c>
      <c r="J55" s="58" t="s">
        <v>298</v>
      </c>
      <c r="K55" s="62" t="s">
        <v>8</v>
      </c>
      <c r="L55" s="62" t="s">
        <v>8</v>
      </c>
      <c r="M55" s="57" t="s">
        <v>45</v>
      </c>
      <c r="N55" s="58" t="s">
        <v>45</v>
      </c>
      <c r="O55" s="110" t="s">
        <v>8</v>
      </c>
      <c r="P55" s="111" t="s">
        <v>8</v>
      </c>
      <c r="Q55" s="112" t="s">
        <v>8</v>
      </c>
      <c r="R55" s="57">
        <v>3</v>
      </c>
      <c r="S55" s="52" t="s">
        <v>54</v>
      </c>
      <c r="T55" s="58" t="s">
        <v>54</v>
      </c>
      <c r="W55">
        <v>2</v>
      </c>
      <c r="X55">
        <v>2</v>
      </c>
      <c r="Y55" t="s">
        <v>17</v>
      </c>
      <c r="Z55" t="s">
        <v>17</v>
      </c>
      <c r="AA55" t="s">
        <v>17</v>
      </c>
      <c r="AB55" t="s">
        <v>17</v>
      </c>
      <c r="AC55" s="355" t="str">
        <f>IF(VLOOKUP($B55,'Change Summary_Detailed'!$A$4:$X$216,AC$3,FALSE)=0,"N/A",VLOOKUP($B55,'Change Summary_Detailed'!$A$4:$X$216,AC$3,FALSE))</f>
        <v>N/A</v>
      </c>
      <c r="AD55" s="21" t="str">
        <f>VLOOKUP($B55,'Change Summary_Detailed'!$A$4:$X$216,AD$3,FALSE)</f>
        <v/>
      </c>
      <c r="AE55" s="21" t="str">
        <f>VLOOKUP($B55,'Change Summary_Detailed'!$A$4:$X$216,AE$3,FALSE)</f>
        <v/>
      </c>
      <c r="AF55" s="21" t="str">
        <f>VLOOKUP($B55,'Change Summary_Detailed'!$A$4:$X$216,AF$3,FALSE)</f>
        <v/>
      </c>
      <c r="AG55" s="21" t="str">
        <f>VLOOKUP($B55,'Change Summary_Detailed'!$A$4:$X$216,AG$3,FALSE)</f>
        <v/>
      </c>
      <c r="AH55" s="21" t="str">
        <f>VLOOKUP($B55,'Change Summary_Detailed'!$A$4:$X$216,AH$3,FALSE)</f>
        <v/>
      </c>
      <c r="AI55" s="21" t="str">
        <f>VLOOKUP($B55,'Change Summary_Detailed'!$A$4:$X$216,AI$3,FALSE)</f>
        <v/>
      </c>
      <c r="AJ55" s="21" t="str">
        <f>VLOOKUP($B55,'Change Summary_Detailed'!$A$4:$X$216,AJ$3,FALSE)</f>
        <v/>
      </c>
      <c r="AK55" s="21" t="str">
        <f>VLOOKUP($B55,'Change Summary_Detailed'!$A$4:$X$216,AK$3,FALSE)</f>
        <v/>
      </c>
      <c r="AL55" s="21" t="str">
        <f>VLOOKUP($B55,'Change Summary_Detailed'!$A$4:$X$216,AL$3,FALSE)</f>
        <v/>
      </c>
      <c r="AM55" s="21" t="str">
        <f>VLOOKUP($B55,'Change Summary_Detailed'!$A$4:$X$216,AM$3,FALSE)</f>
        <v/>
      </c>
      <c r="AN55" s="21" t="str">
        <f>VLOOKUP($B55,'Change Summary_Detailed'!$A$4:$X$216,AN$3,FALSE)</f>
        <v/>
      </c>
      <c r="AO55" s="21" t="str">
        <f>VLOOKUP($B55,'Change Summary_Detailed'!$A$4:$X$216,AO$3,FALSE)</f>
        <v/>
      </c>
      <c r="AP55" s="21" t="str">
        <f>VLOOKUP($B55,'Change Summary_Detailed'!$A$4:$X$216,AP$3,FALSE)</f>
        <v>Unchanged</v>
      </c>
      <c r="AQ55" s="21">
        <f>VLOOKUP($B55,'Change Summary_Detailed'!$A$4:$X$216,AQ$3,FALSE)</f>
        <v>0</v>
      </c>
      <c r="AR55" s="21">
        <f>VLOOKUP($B55,'Change Summary_Detailed'!$A$4:$X$216,AR$3,FALSE)</f>
        <v>0</v>
      </c>
      <c r="AS55" s="21">
        <f>VLOOKUP($B55,'Change Summary_Detailed'!$A$4:$X$216,AS$3,FALSE)</f>
        <v>0</v>
      </c>
      <c r="AT55" s="21" t="str">
        <f>VLOOKUP($B55,'Change Summary_Detailed'!$A$4:$X$216,AT$3,FALSE)</f>
        <v>Unchanged</v>
      </c>
    </row>
    <row r="56" spans="1:46" x14ac:dyDescent="0.25">
      <c r="A56" t="s">
        <v>342</v>
      </c>
      <c r="B56" s="122" t="s">
        <v>118</v>
      </c>
      <c r="C56" s="57" t="s">
        <v>694</v>
      </c>
      <c r="D56" s="71" t="s">
        <v>119</v>
      </c>
      <c r="E56" s="57">
        <v>36.4</v>
      </c>
      <c r="F56" s="52">
        <v>14.1</v>
      </c>
      <c r="G56" s="52" t="s">
        <v>298</v>
      </c>
      <c r="H56" s="52" t="s">
        <v>298</v>
      </c>
      <c r="I56" s="52" t="s">
        <v>298</v>
      </c>
      <c r="J56" s="58" t="s">
        <v>298</v>
      </c>
      <c r="K56" s="62" t="s">
        <v>8</v>
      </c>
      <c r="L56" s="62" t="s">
        <v>8</v>
      </c>
      <c r="M56" s="57" t="s">
        <v>52</v>
      </c>
      <c r="N56" s="58" t="s">
        <v>45</v>
      </c>
      <c r="O56" s="110" t="s">
        <v>8</v>
      </c>
      <c r="P56" s="111" t="s">
        <v>8</v>
      </c>
      <c r="Q56" s="112" t="s">
        <v>8</v>
      </c>
      <c r="R56" s="57" t="s">
        <v>54</v>
      </c>
      <c r="S56" s="52" t="s">
        <v>54</v>
      </c>
      <c r="T56" s="58" t="s">
        <v>54</v>
      </c>
      <c r="W56">
        <v>3</v>
      </c>
      <c r="X56">
        <v>3</v>
      </c>
      <c r="Y56" t="s">
        <v>17</v>
      </c>
      <c r="Z56" t="s">
        <v>17</v>
      </c>
      <c r="AA56" t="s">
        <v>17</v>
      </c>
      <c r="AB56" t="s">
        <v>17</v>
      </c>
      <c r="AC56" s="355">
        <f>IF(VLOOKUP($B56,'Change Summary_Detailed'!$A$4:$X$216,AC$3,FALSE)=0,"N/A",VLOOKUP($B56,'Change Summary_Detailed'!$A$4:$X$216,AC$3,FALSE))</f>
        <v>42248</v>
      </c>
      <c r="AD56" s="21" t="str">
        <f>VLOOKUP($B56,'Change Summary_Detailed'!$A$4:$X$216,AD$3,FALSE)</f>
        <v/>
      </c>
      <c r="AE56" s="21" t="str">
        <f>VLOOKUP($B56,'Change Summary_Detailed'!$A$4:$X$216,AE$3,FALSE)</f>
        <v/>
      </c>
      <c r="AF56" s="21" t="str">
        <f>VLOOKUP($B56,'Change Summary_Detailed'!$A$4:$X$216,AF$3,FALSE)</f>
        <v/>
      </c>
      <c r="AG56" s="21" t="str">
        <f>VLOOKUP($B56,'Change Summary_Detailed'!$A$4:$X$216,AG$3,FALSE)</f>
        <v/>
      </c>
      <c r="AH56" s="21" t="str">
        <f>VLOOKUP($B56,'Change Summary_Detailed'!$A$4:$X$216,AH$3,FALSE)</f>
        <v/>
      </c>
      <c r="AI56" s="21" t="str">
        <f>VLOOKUP($B56,'Change Summary_Detailed'!$A$4:$X$216,AI$3,FALSE)</f>
        <v/>
      </c>
      <c r="AJ56" s="21" t="str">
        <f>VLOOKUP($B56,'Change Summary_Detailed'!$A$4:$X$216,AJ$3,FALSE)</f>
        <v/>
      </c>
      <c r="AK56" s="21" t="str">
        <f>VLOOKUP($B56,'Change Summary_Detailed'!$A$4:$X$216,AK$3,FALSE)</f>
        <v/>
      </c>
      <c r="AL56" s="21" t="str">
        <f>VLOOKUP($B56,'Change Summary_Detailed'!$A$4:$X$216,AL$3,FALSE)</f>
        <v/>
      </c>
      <c r="AM56" s="21" t="str">
        <f>VLOOKUP($B56,'Change Summary_Detailed'!$A$4:$X$216,AM$3,FALSE)</f>
        <v/>
      </c>
      <c r="AN56" s="21" t="str">
        <f>VLOOKUP($B56,'Change Summary_Detailed'!$A$4:$X$216,AN$3,FALSE)</f>
        <v/>
      </c>
      <c r="AO56" s="21" t="str">
        <f>VLOOKUP($B56,'Change Summary_Detailed'!$A$4:$X$216,AO$3,FALSE)</f>
        <v/>
      </c>
      <c r="AP56" s="21" t="str">
        <f>VLOOKUP($B56,'Change Summary_Detailed'!$A$4:$X$216,AP$3,FALSE)</f>
        <v>Add two morning trips and two afternoon trips.</v>
      </c>
      <c r="AQ56" s="21" t="str">
        <f>VLOOKUP($B56,'Change Summary_Detailed'!$A$4:$X$216,AQ$3,FALSE)</f>
        <v>2, 3</v>
      </c>
      <c r="AR56" s="21" t="str">
        <f>VLOOKUP($B56,'Change Summary_Detailed'!$A$4:$X$216,AR$3,FALSE)</f>
        <v>Restructure</v>
      </c>
      <c r="AS56" s="21">
        <f>VLOOKUP($B56,'Change Summary_Detailed'!$A$4:$X$216,AS$3,FALSE)</f>
        <v>0</v>
      </c>
      <c r="AT56" s="21" t="str">
        <f>VLOOKUP($B56,'Change Summary_Detailed'!$A$4:$X$216,AT$3,FALSE)</f>
        <v>Revised</v>
      </c>
    </row>
    <row r="57" spans="1:46" x14ac:dyDescent="0.25">
      <c r="A57" t="s">
        <v>342</v>
      </c>
      <c r="B57" s="122">
        <v>57</v>
      </c>
      <c r="C57" s="57" t="s">
        <v>695</v>
      </c>
      <c r="D57" s="71" t="s">
        <v>120</v>
      </c>
      <c r="E57" s="57">
        <v>32.9</v>
      </c>
      <c r="F57" s="52">
        <v>13.2</v>
      </c>
      <c r="G57" s="52" t="s">
        <v>298</v>
      </c>
      <c r="H57" s="52" t="s">
        <v>298</v>
      </c>
      <c r="I57" s="52" t="s">
        <v>298</v>
      </c>
      <c r="J57" s="58" t="s">
        <v>298</v>
      </c>
      <c r="K57" s="62" t="s">
        <v>8</v>
      </c>
      <c r="L57" s="62" t="s">
        <v>8</v>
      </c>
      <c r="M57" s="57" t="s">
        <v>45</v>
      </c>
      <c r="N57" s="58" t="s">
        <v>52</v>
      </c>
      <c r="O57" s="110" t="s">
        <v>8</v>
      </c>
      <c r="P57" s="111" t="s">
        <v>8</v>
      </c>
      <c r="Q57" s="112" t="s">
        <v>8</v>
      </c>
      <c r="R57" s="57">
        <v>3</v>
      </c>
      <c r="S57" s="52" t="s">
        <v>54</v>
      </c>
      <c r="T57" s="58" t="s">
        <v>54</v>
      </c>
      <c r="W57">
        <v>2</v>
      </c>
      <c r="X57">
        <v>2</v>
      </c>
      <c r="Y57" t="s">
        <v>17</v>
      </c>
      <c r="Z57" t="s">
        <v>17</v>
      </c>
      <c r="AA57" t="s">
        <v>17</v>
      </c>
      <c r="AB57" t="s">
        <v>17</v>
      </c>
      <c r="AC57" s="355">
        <f>IF(VLOOKUP($B57,'Change Summary_Detailed'!$A$4:$X$216,AC$3,FALSE)=0,"N/A",VLOOKUP($B57,'Change Summary_Detailed'!$A$4:$X$216,AC$3,FALSE))</f>
        <v>42248</v>
      </c>
      <c r="AD57" s="21" t="str">
        <f>VLOOKUP($B57,'Change Summary_Detailed'!$A$4:$X$216,AD$3,FALSE)</f>
        <v/>
      </c>
      <c r="AE57" s="21" t="str">
        <f>VLOOKUP($B57,'Change Summary_Detailed'!$A$4:$X$216,AE$3,FALSE)</f>
        <v/>
      </c>
      <c r="AF57" s="21" t="str">
        <f>VLOOKUP($B57,'Change Summary_Detailed'!$A$4:$X$216,AF$3,FALSE)</f>
        <v/>
      </c>
      <c r="AG57" s="21" t="str">
        <f>VLOOKUP($B57,'Change Summary_Detailed'!$A$4:$X$216,AG$3,FALSE)</f>
        <v/>
      </c>
      <c r="AH57" s="21" t="str">
        <f>VLOOKUP($B57,'Change Summary_Detailed'!$A$4:$X$216,AH$3,FALSE)</f>
        <v/>
      </c>
      <c r="AI57" s="21" t="str">
        <f>VLOOKUP($B57,'Change Summary_Detailed'!$A$4:$X$216,AI$3,FALSE)</f>
        <v/>
      </c>
      <c r="AJ57" s="21" t="str">
        <f>VLOOKUP($B57,'Change Summary_Detailed'!$A$4:$X$216,AJ$3,FALSE)</f>
        <v/>
      </c>
      <c r="AK57" s="21" t="str">
        <f>VLOOKUP($B57,'Change Summary_Detailed'!$A$4:$X$216,AK$3,FALSE)</f>
        <v/>
      </c>
      <c r="AL57" s="21" t="str">
        <f>VLOOKUP($B57,'Change Summary_Detailed'!$A$4:$X$216,AL$3,FALSE)</f>
        <v/>
      </c>
      <c r="AM57" s="21" t="str">
        <f>VLOOKUP($B57,'Change Summary_Detailed'!$A$4:$X$216,AM$3,FALSE)</f>
        <v/>
      </c>
      <c r="AN57" s="21">
        <f>VLOOKUP($B57,'Change Summary_Detailed'!$A$4:$X$216,AN$3,FALSE)</f>
        <v>0</v>
      </c>
      <c r="AO57" s="21">
        <f>VLOOKUP($B57,'Change Summary_Detailed'!$A$4:$X$216,AO$3,FALSE)</f>
        <v>0</v>
      </c>
      <c r="AP57" s="21" t="str">
        <f>VLOOKUP($B57,'Change Summary_Detailed'!$A$4:$X$216,AP$3,FALSE)</f>
        <v>Delete</v>
      </c>
      <c r="AQ57" s="21" t="str">
        <f>VLOOKUP($B57,'Change Summary_Detailed'!$A$4:$X$216,AQ$3,FALSE)</f>
        <v>2, 3</v>
      </c>
      <c r="AR57" s="21" t="str">
        <f>VLOOKUP($B57,'Change Summary_Detailed'!$A$4:$X$216,AR$3,FALSE)</f>
        <v>Restructure</v>
      </c>
      <c r="AS57" s="21" t="str">
        <f>VLOOKUP($B57,'Change Summary_Detailed'!$A$4:$X$216,AS$3,FALSE)</f>
        <v>On SW Admiral Way, use revised Route 56 Express.
In Genesee Hill, use revised Route 128.</v>
      </c>
      <c r="AT57" s="21" t="str">
        <f>VLOOKUP($B57,'Change Summary_Detailed'!$A$4:$X$216,AT$3,FALSE)</f>
        <v>Deleted</v>
      </c>
    </row>
    <row r="58" spans="1:46" x14ac:dyDescent="0.25">
      <c r="A58" t="s">
        <v>342</v>
      </c>
      <c r="B58" s="122">
        <v>60</v>
      </c>
      <c r="C58" s="57" t="s">
        <v>696</v>
      </c>
      <c r="D58" s="71" t="s">
        <v>121</v>
      </c>
      <c r="E58" s="57">
        <v>33.5</v>
      </c>
      <c r="F58" s="52">
        <v>10</v>
      </c>
      <c r="G58" s="52">
        <v>32.6</v>
      </c>
      <c r="H58" s="52">
        <v>9.1999999999999993</v>
      </c>
      <c r="I58" s="52">
        <v>20.399999999999999</v>
      </c>
      <c r="J58" s="58">
        <v>6.3</v>
      </c>
      <c r="K58" s="62">
        <v>20</v>
      </c>
      <c r="L58" s="62" t="s">
        <v>15</v>
      </c>
      <c r="M58" s="57" t="s">
        <v>17</v>
      </c>
      <c r="N58" s="58" t="s">
        <v>17</v>
      </c>
      <c r="O58" s="57" t="s">
        <v>19</v>
      </c>
      <c r="P58" s="52" t="s">
        <v>19</v>
      </c>
      <c r="Q58" s="58" t="s">
        <v>18</v>
      </c>
      <c r="R58" s="57">
        <v>4</v>
      </c>
      <c r="S58" s="52">
        <v>4</v>
      </c>
      <c r="T58" s="58">
        <v>1</v>
      </c>
      <c r="W58">
        <v>2</v>
      </c>
      <c r="X58">
        <v>1</v>
      </c>
      <c r="Y58">
        <v>2</v>
      </c>
      <c r="Z58">
        <v>1</v>
      </c>
      <c r="AA58">
        <v>1</v>
      </c>
      <c r="AB58">
        <v>2</v>
      </c>
      <c r="AC58" s="355">
        <f>IF(VLOOKUP($B58,'Change Summary_Detailed'!$A$4:$X$216,AC$3,FALSE)=0,"N/A",VLOOKUP($B58,'Change Summary_Detailed'!$A$4:$X$216,AC$3,FALSE))</f>
        <v>42036</v>
      </c>
      <c r="AD58" s="21">
        <f>VLOOKUP($B58,'Change Summary_Detailed'!$A$4:$X$216,AD$3,FALSE)</f>
        <v>20</v>
      </c>
      <c r="AE58" s="21">
        <f>VLOOKUP($B58,'Change Summary_Detailed'!$A$4:$X$216,AE$3,FALSE)</f>
        <v>20</v>
      </c>
      <c r="AF58" s="21" t="str">
        <f>VLOOKUP($B58,'Change Summary_Detailed'!$A$4:$X$216,AF$3,FALSE)</f>
        <v>30-60</v>
      </c>
      <c r="AG58" s="21">
        <f>VLOOKUP($B58,'Change Summary_Detailed'!$A$4:$X$216,AG$3,FALSE)</f>
        <v>30</v>
      </c>
      <c r="AH58" s="21">
        <f>VLOOKUP($B58,'Change Summary_Detailed'!$A$4:$X$216,AH$3,FALSE)</f>
        <v>30</v>
      </c>
      <c r="AI58" s="21">
        <f>VLOOKUP($B58,'Change Summary_Detailed'!$A$4:$X$216,AI$3,FALSE)</f>
        <v>30</v>
      </c>
      <c r="AJ58" s="21">
        <f>VLOOKUP($B58,'Change Summary_Detailed'!$A$4:$X$216,AJ$3,FALSE)</f>
        <v>30</v>
      </c>
      <c r="AK58" s="21">
        <f>VLOOKUP($B58,'Change Summary_Detailed'!$A$4:$X$216,AK$3,FALSE)</f>
        <v>60</v>
      </c>
      <c r="AL58" s="21">
        <f>VLOOKUP($B58,'Change Summary_Detailed'!$A$4:$X$216,AL$3,FALSE)</f>
        <v>30</v>
      </c>
      <c r="AM58" s="21">
        <f>VLOOKUP($B58,'Change Summary_Detailed'!$A$4:$X$216,AM$3,FALSE)</f>
        <v>30</v>
      </c>
      <c r="AN58" s="21" t="str">
        <f>VLOOKUP($B58,'Change Summary_Detailed'!$A$4:$X$216,AN$3,FALSE)</f>
        <v>Before 11:00 PM</v>
      </c>
      <c r="AO58" s="21" t="str">
        <f>VLOOKUP($B58,'Change Summary_Detailed'!$A$4:$X$216,AO$3,FALSE)</f>
        <v>Before 9:00 PM</v>
      </c>
      <c r="AP58" s="21" t="str">
        <f>VLOOKUP($B58,'Change Summary_Detailed'!$A$4:$X$216,AP$3,FALSE)</f>
        <v>Eliminate the part of the route north of Albro Place in South Beacon Hill to reduce duplication in the network.
Revise Route 107 to serve South Beacon Hill.
Extend route to Othello Link Station along S Myrtle Street to provide a connection with Route 36, revised routes 106 and 107, and Link light rail.
Operate service less often on weekdays and at night.
End service earlier.</v>
      </c>
      <c r="AQ58" s="21" t="str">
        <f>VLOOKUP($B58,'Change Summary_Detailed'!$A$4:$X$216,AQ$3,FALSE)</f>
        <v>1, 2, 4</v>
      </c>
      <c r="AR58" s="21" t="str">
        <f>VLOOKUP($B58,'Change Summary_Detailed'!$A$4:$X$216,AR$3,FALSE)</f>
        <v>Restructure</v>
      </c>
      <c r="AS58" s="21" t="str">
        <f>VLOOKUP($B58,'Change Summary_Detailed'!$A$4:$X$216,AS$3,FALSE)</f>
        <v>On 15th Avenue S, use revised Route 107.
Between Beacon Hill and Little Saigon, use Route 36.
North of S Jackson Street, use the First Hill Streetcar.</v>
      </c>
      <c r="AT58" s="21" t="str">
        <f>VLOOKUP($B58,'Change Summary_Detailed'!$A$4:$X$216,AT$3,FALSE)</f>
        <v>Revised</v>
      </c>
    </row>
    <row r="59" spans="1:46" x14ac:dyDescent="0.25">
      <c r="A59" t="s">
        <v>357</v>
      </c>
      <c r="B59" s="122">
        <v>60</v>
      </c>
      <c r="C59" s="57" t="s">
        <v>696</v>
      </c>
      <c r="D59" s="71" t="s">
        <v>121</v>
      </c>
      <c r="E59" s="57">
        <v>33.5</v>
      </c>
      <c r="F59" s="52">
        <v>10</v>
      </c>
      <c r="G59" s="52">
        <v>32.6</v>
      </c>
      <c r="H59" s="52">
        <v>9.1999999999999993</v>
      </c>
      <c r="I59" s="52">
        <v>20.399999999999999</v>
      </c>
      <c r="J59" s="58">
        <v>6.3</v>
      </c>
      <c r="K59" s="62">
        <v>20</v>
      </c>
      <c r="L59" s="62" t="s">
        <v>15</v>
      </c>
      <c r="M59" s="57" t="s">
        <v>17</v>
      </c>
      <c r="N59" s="58" t="s">
        <v>17</v>
      </c>
      <c r="O59" s="57" t="s">
        <v>19</v>
      </c>
      <c r="P59" s="52" t="s">
        <v>19</v>
      </c>
      <c r="Q59" s="58" t="s">
        <v>18</v>
      </c>
      <c r="R59" s="57">
        <v>4</v>
      </c>
      <c r="S59" s="52">
        <v>4</v>
      </c>
      <c r="T59" s="58">
        <v>1</v>
      </c>
      <c r="W59">
        <v>2</v>
      </c>
      <c r="X59">
        <v>1</v>
      </c>
      <c r="Y59">
        <v>2</v>
      </c>
      <c r="Z59">
        <v>1</v>
      </c>
      <c r="AA59">
        <v>1</v>
      </c>
      <c r="AB59">
        <v>2</v>
      </c>
      <c r="AC59" s="355">
        <f>IF(VLOOKUP($B59,'Change Summary_Detailed'!$A$4:$X$216,AC$3,FALSE)=0,"N/A",VLOOKUP($B59,'Change Summary_Detailed'!$A$4:$X$216,AC$3,FALSE))</f>
        <v>42036</v>
      </c>
      <c r="AD59" s="21">
        <f>VLOOKUP($B59,'Change Summary_Detailed'!$A$4:$X$216,AD$3,FALSE)</f>
        <v>20</v>
      </c>
      <c r="AE59" s="21">
        <f>VLOOKUP($B59,'Change Summary_Detailed'!$A$4:$X$216,AE$3,FALSE)</f>
        <v>20</v>
      </c>
      <c r="AF59" s="21" t="str">
        <f>VLOOKUP($B59,'Change Summary_Detailed'!$A$4:$X$216,AF$3,FALSE)</f>
        <v>30-60</v>
      </c>
      <c r="AG59" s="21">
        <f>VLOOKUP($B59,'Change Summary_Detailed'!$A$4:$X$216,AG$3,FALSE)</f>
        <v>30</v>
      </c>
      <c r="AH59" s="21">
        <f>VLOOKUP($B59,'Change Summary_Detailed'!$A$4:$X$216,AH$3,FALSE)</f>
        <v>30</v>
      </c>
      <c r="AI59" s="21">
        <f>VLOOKUP($B59,'Change Summary_Detailed'!$A$4:$X$216,AI$3,FALSE)</f>
        <v>30</v>
      </c>
      <c r="AJ59" s="21">
        <f>VLOOKUP($B59,'Change Summary_Detailed'!$A$4:$X$216,AJ$3,FALSE)</f>
        <v>30</v>
      </c>
      <c r="AK59" s="21">
        <f>VLOOKUP($B59,'Change Summary_Detailed'!$A$4:$X$216,AK$3,FALSE)</f>
        <v>60</v>
      </c>
      <c r="AL59" s="21">
        <f>VLOOKUP($B59,'Change Summary_Detailed'!$A$4:$X$216,AL$3,FALSE)</f>
        <v>30</v>
      </c>
      <c r="AM59" s="21">
        <f>VLOOKUP($B59,'Change Summary_Detailed'!$A$4:$X$216,AM$3,FALSE)</f>
        <v>30</v>
      </c>
      <c r="AN59" s="21" t="str">
        <f>VLOOKUP($B59,'Change Summary_Detailed'!$A$4:$X$216,AN$3,FALSE)</f>
        <v>Before 11:00 PM</v>
      </c>
      <c r="AO59" s="21" t="str">
        <f>VLOOKUP($B59,'Change Summary_Detailed'!$A$4:$X$216,AO$3,FALSE)</f>
        <v>Before 9:00 PM</v>
      </c>
      <c r="AP59" s="21" t="str">
        <f>VLOOKUP($B59,'Change Summary_Detailed'!$A$4:$X$216,AP$3,FALSE)</f>
        <v>Eliminate the part of the route north of Albro Place in South Beacon Hill to reduce duplication in the network.
Revise Route 107 to serve South Beacon Hill.
Extend route to Othello Link Station along S Myrtle Street to provide a connection with Route 36, revised routes 106 and 107, and Link light rail.
Operate service less often on weekdays and at night.
End service earlier.</v>
      </c>
      <c r="AQ59" s="21" t="str">
        <f>VLOOKUP($B59,'Change Summary_Detailed'!$A$4:$X$216,AQ$3,FALSE)</f>
        <v>1, 2, 4</v>
      </c>
      <c r="AR59" s="21" t="str">
        <f>VLOOKUP($B59,'Change Summary_Detailed'!$A$4:$X$216,AR$3,FALSE)</f>
        <v>Restructure</v>
      </c>
      <c r="AS59" s="21" t="str">
        <f>VLOOKUP($B59,'Change Summary_Detailed'!$A$4:$X$216,AS$3,FALSE)</f>
        <v>On 15th Avenue S, use revised Route 107.
Between Beacon Hill and Little Saigon, use Route 36.
North of S Jackson Street, use the First Hill Streetcar.</v>
      </c>
      <c r="AT59" s="21" t="str">
        <f>VLOOKUP($B59,'Change Summary_Detailed'!$A$4:$X$216,AT$3,FALSE)</f>
        <v>Revised</v>
      </c>
    </row>
    <row r="60" spans="1:46" x14ac:dyDescent="0.25">
      <c r="A60" t="s">
        <v>342</v>
      </c>
      <c r="B60" s="122">
        <v>61</v>
      </c>
      <c r="C60" s="57" t="s">
        <v>697</v>
      </c>
      <c r="D60" s="71" t="s">
        <v>122</v>
      </c>
      <c r="E60" s="57">
        <v>7.7</v>
      </c>
      <c r="F60" s="52">
        <v>1.1000000000000001</v>
      </c>
      <c r="G60" s="52">
        <v>9.3000000000000007</v>
      </c>
      <c r="H60" s="52">
        <v>1.5</v>
      </c>
      <c r="I60" s="52">
        <v>4.9000000000000004</v>
      </c>
      <c r="J60" s="58">
        <v>0.8</v>
      </c>
      <c r="K60" s="62" t="s">
        <v>32</v>
      </c>
      <c r="L60" s="62" t="s">
        <v>32</v>
      </c>
      <c r="M60" s="57" t="s">
        <v>17</v>
      </c>
      <c r="N60" s="58" t="s">
        <v>17</v>
      </c>
      <c r="O60" s="110" t="s">
        <v>32</v>
      </c>
      <c r="P60" s="111" t="s">
        <v>32</v>
      </c>
      <c r="Q60" s="112" t="s">
        <v>32</v>
      </c>
      <c r="R60" s="57">
        <v>1</v>
      </c>
      <c r="S60" s="52">
        <v>1</v>
      </c>
      <c r="T60" s="58">
        <v>1</v>
      </c>
      <c r="W60">
        <v>1</v>
      </c>
      <c r="X60">
        <v>1</v>
      </c>
      <c r="Y60">
        <v>1</v>
      </c>
      <c r="Z60">
        <v>1</v>
      </c>
      <c r="AA60">
        <v>1</v>
      </c>
      <c r="AB60">
        <v>1</v>
      </c>
      <c r="AC60" s="355">
        <f>IF(VLOOKUP($B60,'Change Summary_Detailed'!$A$4:$X$216,AC$3,FALSE)=0,"N/A",VLOOKUP($B60,'Change Summary_Detailed'!$A$4:$X$216,AC$3,FALSE))</f>
        <v>41883</v>
      </c>
      <c r="AD60" s="21">
        <f>VLOOKUP($B60,'Change Summary_Detailed'!$A$4:$X$216,AD$3,FALSE)</f>
        <v>30</v>
      </c>
      <c r="AE60" s="21">
        <f>VLOOKUP($B60,'Change Summary_Detailed'!$A$4:$X$216,AE$3,FALSE)</f>
        <v>30</v>
      </c>
      <c r="AF60" s="21">
        <f>VLOOKUP($B60,'Change Summary_Detailed'!$A$4:$X$216,AF$3,FALSE)</f>
        <v>30</v>
      </c>
      <c r="AG60" s="21">
        <f>VLOOKUP($B60,'Change Summary_Detailed'!$A$4:$X$216,AG$3,FALSE)</f>
        <v>30</v>
      </c>
      <c r="AH60" s="21">
        <f>VLOOKUP($B60,'Change Summary_Detailed'!$A$4:$X$216,AH$3,FALSE)</f>
        <v>30</v>
      </c>
      <c r="AI60" s="21" t="str">
        <f>VLOOKUP($B60,'Change Summary_Detailed'!$A$4:$X$216,AI$3,FALSE)</f>
        <v/>
      </c>
      <c r="AJ60" s="21" t="str">
        <f>VLOOKUP($B60,'Change Summary_Detailed'!$A$4:$X$216,AJ$3,FALSE)</f>
        <v/>
      </c>
      <c r="AK60" s="21" t="str">
        <f>VLOOKUP($B60,'Change Summary_Detailed'!$A$4:$X$216,AK$3,FALSE)</f>
        <v/>
      </c>
      <c r="AL60" s="21" t="str">
        <f>VLOOKUP($B60,'Change Summary_Detailed'!$A$4:$X$216,AL$3,FALSE)</f>
        <v/>
      </c>
      <c r="AM60" s="21" t="str">
        <f>VLOOKUP($B60,'Change Summary_Detailed'!$A$4:$X$216,AM$3,FALSE)</f>
        <v/>
      </c>
      <c r="AN60" s="21" t="str">
        <f>VLOOKUP($B60,'Change Summary_Detailed'!$A$4:$X$216,AN$3,FALSE)</f>
        <v>Before 11:00 PM</v>
      </c>
      <c r="AO60" s="21">
        <f>VLOOKUP($B60,'Change Summary_Detailed'!$A$4:$X$216,AO$3,FALSE)</f>
        <v>0</v>
      </c>
      <c r="AP60" s="21" t="str">
        <f>VLOOKUP($B60,'Change Summary_Detailed'!$A$4:$X$216,AP$3,FALSE)</f>
        <v>Delete</v>
      </c>
      <c r="AQ60" s="21">
        <f>VLOOKUP($B60,'Change Summary_Detailed'!$A$4:$X$216,AQ$3,FALSE)</f>
        <v>1</v>
      </c>
      <c r="AR60" s="21" t="str">
        <f>VLOOKUP($B60,'Change Summary_Detailed'!$A$4:$X$216,AR$3,FALSE)</f>
        <v>Lowest performing</v>
      </c>
      <c r="AS60" s="21" t="str">
        <f>VLOOKUP($B60,'Change Summary_Detailed'!$A$4:$X$216,AS$3,FALSE)</f>
        <v>North of NW Market Street and west of 24th Avenue NW, use revised routes 17 Express, 18 Express, or 40.</v>
      </c>
      <c r="AT60" s="21" t="str">
        <f>VLOOKUP($B60,'Change Summary_Detailed'!$A$4:$X$216,AT$3,FALSE)</f>
        <v>Deleted</v>
      </c>
    </row>
    <row r="61" spans="1:46" x14ac:dyDescent="0.25">
      <c r="A61" t="s">
        <v>342</v>
      </c>
      <c r="B61" s="122">
        <v>62</v>
      </c>
      <c r="C61" s="57" t="s">
        <v>698</v>
      </c>
      <c r="D61" s="71" t="s">
        <v>123</v>
      </c>
      <c r="E61" s="57">
        <v>15.8</v>
      </c>
      <c r="F61" s="52">
        <v>4.3</v>
      </c>
      <c r="G61" s="52" t="s">
        <v>298</v>
      </c>
      <c r="H61" s="52" t="s">
        <v>298</v>
      </c>
      <c r="I61" s="52" t="s">
        <v>298</v>
      </c>
      <c r="J61" s="58" t="s">
        <v>298</v>
      </c>
      <c r="K61" s="62" t="s">
        <v>8</v>
      </c>
      <c r="L61" s="62" t="s">
        <v>8</v>
      </c>
      <c r="M61" s="57" t="s">
        <v>45</v>
      </c>
      <c r="N61" s="58" t="s">
        <v>45</v>
      </c>
      <c r="O61" s="110" t="s">
        <v>8</v>
      </c>
      <c r="P61" s="111" t="s">
        <v>8</v>
      </c>
      <c r="Q61" s="112" t="s">
        <v>8</v>
      </c>
      <c r="R61" s="57">
        <v>1</v>
      </c>
      <c r="S61" s="52" t="s">
        <v>54</v>
      </c>
      <c r="T61" s="58" t="s">
        <v>54</v>
      </c>
      <c r="W61">
        <v>1</v>
      </c>
      <c r="X61">
        <v>1</v>
      </c>
      <c r="Y61" t="s">
        <v>17</v>
      </c>
      <c r="Z61" t="s">
        <v>17</v>
      </c>
      <c r="AA61" t="s">
        <v>17</v>
      </c>
      <c r="AB61" t="s">
        <v>17</v>
      </c>
      <c r="AC61" s="355">
        <f>IF(VLOOKUP($B61,'Change Summary_Detailed'!$A$4:$X$216,AC$3,FALSE)=0,"N/A",VLOOKUP($B61,'Change Summary_Detailed'!$A$4:$X$216,AC$3,FALSE))</f>
        <v>41883</v>
      </c>
      <c r="AD61" s="21" t="str">
        <f>VLOOKUP($B61,'Change Summary_Detailed'!$A$4:$X$216,AD$3,FALSE)</f>
        <v/>
      </c>
      <c r="AE61" s="21" t="str">
        <f>VLOOKUP($B61,'Change Summary_Detailed'!$A$4:$X$216,AE$3,FALSE)</f>
        <v/>
      </c>
      <c r="AF61" s="21" t="str">
        <f>VLOOKUP($B61,'Change Summary_Detailed'!$A$4:$X$216,AF$3,FALSE)</f>
        <v/>
      </c>
      <c r="AG61" s="21" t="str">
        <f>VLOOKUP($B61,'Change Summary_Detailed'!$A$4:$X$216,AG$3,FALSE)</f>
        <v/>
      </c>
      <c r="AH61" s="21" t="str">
        <f>VLOOKUP($B61,'Change Summary_Detailed'!$A$4:$X$216,AH$3,FALSE)</f>
        <v/>
      </c>
      <c r="AI61" s="21" t="str">
        <f>VLOOKUP($B61,'Change Summary_Detailed'!$A$4:$X$216,AI$3,FALSE)</f>
        <v/>
      </c>
      <c r="AJ61" s="21" t="str">
        <f>VLOOKUP($B61,'Change Summary_Detailed'!$A$4:$X$216,AJ$3,FALSE)</f>
        <v/>
      </c>
      <c r="AK61" s="21" t="str">
        <f>VLOOKUP($B61,'Change Summary_Detailed'!$A$4:$X$216,AK$3,FALSE)</f>
        <v/>
      </c>
      <c r="AL61" s="21" t="str">
        <f>VLOOKUP($B61,'Change Summary_Detailed'!$A$4:$X$216,AL$3,FALSE)</f>
        <v/>
      </c>
      <c r="AM61" s="21" t="str">
        <f>VLOOKUP($B61,'Change Summary_Detailed'!$A$4:$X$216,AM$3,FALSE)</f>
        <v/>
      </c>
      <c r="AN61" s="21" t="str">
        <f>VLOOKUP($B61,'Change Summary_Detailed'!$A$4:$X$216,AN$3,FALSE)</f>
        <v/>
      </c>
      <c r="AO61" s="21">
        <f>VLOOKUP($B61,'Change Summary_Detailed'!$A$4:$X$216,AO$3,FALSE)</f>
        <v>0</v>
      </c>
      <c r="AP61" s="21" t="str">
        <f>VLOOKUP($B61,'Change Summary_Detailed'!$A$4:$X$216,AP$3,FALSE)</f>
        <v>Delete</v>
      </c>
      <c r="AQ61" s="21">
        <f>VLOOKUP($B61,'Change Summary_Detailed'!$A$4:$X$216,AQ$3,FALSE)</f>
        <v>1</v>
      </c>
      <c r="AR61" s="21" t="str">
        <f>VLOOKUP($B61,'Change Summary_Detailed'!$A$4:$X$216,AR$3,FALSE)</f>
        <v>Lowest performing</v>
      </c>
      <c r="AS61" s="21" t="str">
        <f>VLOOKUP($B61,'Change Summary_Detailed'!$A$4:$X$216,AS$3,FALSE)</f>
        <v>Use revised Route 40 or the revised D Line and connect with revised Route 32.</v>
      </c>
      <c r="AT61" s="21" t="str">
        <f>VLOOKUP($B61,'Change Summary_Detailed'!$A$4:$X$216,AT$3,FALSE)</f>
        <v>Deleted</v>
      </c>
    </row>
    <row r="62" spans="1:46" x14ac:dyDescent="0.25">
      <c r="A62" t="s">
        <v>342</v>
      </c>
      <c r="B62" s="122" t="s">
        <v>124</v>
      </c>
      <c r="C62" s="57" t="s">
        <v>699</v>
      </c>
      <c r="D62" s="71" t="s">
        <v>125</v>
      </c>
      <c r="E62" s="57">
        <v>34.6</v>
      </c>
      <c r="F62" s="52">
        <v>13.6</v>
      </c>
      <c r="G62" s="52" t="s">
        <v>298</v>
      </c>
      <c r="H62" s="52" t="s">
        <v>298</v>
      </c>
      <c r="I62" s="52" t="s">
        <v>298</v>
      </c>
      <c r="J62" s="58" t="s">
        <v>298</v>
      </c>
      <c r="K62" s="62" t="s">
        <v>8</v>
      </c>
      <c r="L62" s="62" t="s">
        <v>8</v>
      </c>
      <c r="M62" s="57" t="s">
        <v>52</v>
      </c>
      <c r="N62" s="58" t="s">
        <v>45</v>
      </c>
      <c r="O62" s="110" t="s">
        <v>8</v>
      </c>
      <c r="P62" s="111" t="s">
        <v>8</v>
      </c>
      <c r="Q62" s="112" t="s">
        <v>8</v>
      </c>
      <c r="R62" s="57">
        <v>3</v>
      </c>
      <c r="S62" s="52" t="s">
        <v>54</v>
      </c>
      <c r="T62" s="58" t="s">
        <v>54</v>
      </c>
      <c r="W62">
        <v>2</v>
      </c>
      <c r="X62">
        <v>3</v>
      </c>
      <c r="Y62" t="s">
        <v>17</v>
      </c>
      <c r="Z62" t="s">
        <v>17</v>
      </c>
      <c r="AA62" t="s">
        <v>17</v>
      </c>
      <c r="AB62" t="s">
        <v>17</v>
      </c>
      <c r="AC62" s="355">
        <f>IF(VLOOKUP($B62,'Change Summary_Detailed'!$A$4:$X$216,AC$3,FALSE)=0,"N/A",VLOOKUP($B62,'Change Summary_Detailed'!$A$4:$X$216,AC$3,FALSE))</f>
        <v>42248</v>
      </c>
      <c r="AD62" s="21" t="str">
        <f>VLOOKUP($B62,'Change Summary_Detailed'!$A$4:$X$216,AD$3,FALSE)</f>
        <v/>
      </c>
      <c r="AE62" s="21" t="str">
        <f>VLOOKUP($B62,'Change Summary_Detailed'!$A$4:$X$216,AE$3,FALSE)</f>
        <v/>
      </c>
      <c r="AF62" s="21" t="str">
        <f>VLOOKUP($B62,'Change Summary_Detailed'!$A$4:$X$216,AF$3,FALSE)</f>
        <v/>
      </c>
      <c r="AG62" s="21" t="str">
        <f>VLOOKUP($B62,'Change Summary_Detailed'!$A$4:$X$216,AG$3,FALSE)</f>
        <v/>
      </c>
      <c r="AH62" s="21" t="str">
        <f>VLOOKUP($B62,'Change Summary_Detailed'!$A$4:$X$216,AH$3,FALSE)</f>
        <v/>
      </c>
      <c r="AI62" s="21" t="str">
        <f>VLOOKUP($B62,'Change Summary_Detailed'!$A$4:$X$216,AI$3,FALSE)</f>
        <v/>
      </c>
      <c r="AJ62" s="21" t="str">
        <f>VLOOKUP($B62,'Change Summary_Detailed'!$A$4:$X$216,AJ$3,FALSE)</f>
        <v/>
      </c>
      <c r="AK62" s="21" t="str">
        <f>VLOOKUP($B62,'Change Summary_Detailed'!$A$4:$X$216,AK$3,FALSE)</f>
        <v/>
      </c>
      <c r="AL62" s="21" t="str">
        <f>VLOOKUP($B62,'Change Summary_Detailed'!$A$4:$X$216,AL$3,FALSE)</f>
        <v/>
      </c>
      <c r="AM62" s="21" t="str">
        <f>VLOOKUP($B62,'Change Summary_Detailed'!$A$4:$X$216,AM$3,FALSE)</f>
        <v/>
      </c>
      <c r="AN62" s="21" t="str">
        <f>VLOOKUP($B62,'Change Summary_Detailed'!$A$4:$X$216,AN$3,FALSE)</f>
        <v/>
      </c>
      <c r="AO62" s="21" t="str">
        <f>VLOOKUP($B62,'Change Summary_Detailed'!$A$4:$X$216,AO$3,FALSE)</f>
        <v/>
      </c>
      <c r="AP62" s="21" t="str">
        <f>VLOOKUP($B62,'Change Summary_Detailed'!$A$4:$X$216,AP$3,FALSE)</f>
        <v>Reduce two morning trips and two afternoon trips.</v>
      </c>
      <c r="AQ62" s="21">
        <f>VLOOKUP($B62,'Change Summary_Detailed'!$A$4:$X$216,AQ$3,FALSE)</f>
        <v>3</v>
      </c>
      <c r="AR62" s="21" t="str">
        <f>VLOOKUP($B62,'Change Summary_Detailed'!$A$4:$X$216,AR$3,FALSE)</f>
        <v>Low performing</v>
      </c>
      <c r="AS62" s="21">
        <f>VLOOKUP($B62,'Change Summary_Detailed'!$A$4:$X$216,AS$3,FALSE)</f>
        <v>0</v>
      </c>
      <c r="AT62" s="21" t="str">
        <f>VLOOKUP($B62,'Change Summary_Detailed'!$A$4:$X$216,AT$3,FALSE)</f>
        <v>Revised</v>
      </c>
    </row>
    <row r="63" spans="1:46" x14ac:dyDescent="0.25">
      <c r="A63" t="s">
        <v>342</v>
      </c>
      <c r="B63" s="122">
        <v>65</v>
      </c>
      <c r="C63" s="57" t="s">
        <v>700</v>
      </c>
      <c r="D63" s="71" t="s">
        <v>126</v>
      </c>
      <c r="E63" s="57">
        <v>32.9</v>
      </c>
      <c r="F63" s="52">
        <v>7.7</v>
      </c>
      <c r="G63" s="52">
        <v>34.299999999999997</v>
      </c>
      <c r="H63" s="52">
        <v>8.5</v>
      </c>
      <c r="I63" s="52">
        <v>21.4</v>
      </c>
      <c r="J63" s="58">
        <v>6.1</v>
      </c>
      <c r="K63" s="62">
        <v>57</v>
      </c>
      <c r="L63" s="62" t="s">
        <v>81</v>
      </c>
      <c r="M63" s="57" t="s">
        <v>17</v>
      </c>
      <c r="N63" s="58" t="s">
        <v>17</v>
      </c>
      <c r="O63" s="57" t="s">
        <v>19</v>
      </c>
      <c r="P63" s="52" t="s">
        <v>18</v>
      </c>
      <c r="Q63" s="58" t="s">
        <v>18</v>
      </c>
      <c r="R63" s="57">
        <v>4</v>
      </c>
      <c r="S63" s="52">
        <v>1</v>
      </c>
      <c r="T63" s="58">
        <v>1</v>
      </c>
      <c r="W63">
        <v>2</v>
      </c>
      <c r="X63">
        <v>1</v>
      </c>
      <c r="Y63">
        <v>2</v>
      </c>
      <c r="Z63">
        <v>1</v>
      </c>
      <c r="AA63">
        <v>2</v>
      </c>
      <c r="AB63">
        <v>1</v>
      </c>
      <c r="AC63" s="355">
        <f>IF(VLOOKUP($B63,'Change Summary_Detailed'!$A$4:$X$216,AC$3,FALSE)=0,"N/A",VLOOKUP($B63,'Change Summary_Detailed'!$A$4:$X$216,AC$3,FALSE))</f>
        <v>42156</v>
      </c>
      <c r="AD63" s="21" t="str">
        <f>VLOOKUP($B63,'Change Summary_Detailed'!$A$4:$X$216,AD$3,FALSE)</f>
        <v>10-15</v>
      </c>
      <c r="AE63" s="21">
        <f>VLOOKUP($B63,'Change Summary_Detailed'!$A$4:$X$216,AE$3,FALSE)</f>
        <v>30</v>
      </c>
      <c r="AF63" s="21" t="str">
        <f>VLOOKUP($B63,'Change Summary_Detailed'!$A$4:$X$216,AF$3,FALSE)</f>
        <v>30-60</v>
      </c>
      <c r="AG63" s="21">
        <f>VLOOKUP($B63,'Change Summary_Detailed'!$A$4:$X$216,AG$3,FALSE)</f>
        <v>30</v>
      </c>
      <c r="AH63" s="21">
        <f>VLOOKUP($B63,'Change Summary_Detailed'!$A$4:$X$216,AH$3,FALSE)</f>
        <v>30</v>
      </c>
      <c r="AI63" s="21" t="str">
        <f>VLOOKUP($B63,'Change Summary_Detailed'!$A$4:$X$216,AI$3,FALSE)</f>
        <v>10-15</v>
      </c>
      <c r="AJ63" s="21">
        <f>VLOOKUP($B63,'Change Summary_Detailed'!$A$4:$X$216,AJ$3,FALSE)</f>
        <v>30</v>
      </c>
      <c r="AK63" s="21" t="str">
        <f>VLOOKUP($B63,'Change Summary_Detailed'!$A$4:$X$216,AK$3,FALSE)</f>
        <v>30-60</v>
      </c>
      <c r="AL63" s="21">
        <f>VLOOKUP($B63,'Change Summary_Detailed'!$A$4:$X$216,AL$3,FALSE)</f>
        <v>30</v>
      </c>
      <c r="AM63" s="21">
        <f>VLOOKUP($B63,'Change Summary_Detailed'!$A$4:$X$216,AM$3,FALSE)</f>
        <v>30</v>
      </c>
      <c r="AN63" s="21" t="str">
        <f>VLOOKUP($B63,'Change Summary_Detailed'!$A$4:$X$216,AN$3,FALSE)</f>
        <v>Before 12:00 AM</v>
      </c>
      <c r="AO63" s="21" t="str">
        <f>VLOOKUP($B63,'Change Summary_Detailed'!$A$4:$X$216,AO$3,FALSE)</f>
        <v>Before 11:00 PM</v>
      </c>
      <c r="AP63" s="21" t="str">
        <f>VLOOKUP($B63,'Change Summary_Detailed'!$A$4:$X$216,AP$3,FALSE)</f>
        <v>End service earlier.</v>
      </c>
      <c r="AQ63" s="21">
        <f>VLOOKUP($B63,'Change Summary_Detailed'!$A$4:$X$216,AQ$3,FALSE)</f>
        <v>1</v>
      </c>
      <c r="AR63" s="21" t="str">
        <f>VLOOKUP($B63,'Change Summary_Detailed'!$A$4:$X$216,AR$3,FALSE)</f>
        <v>Low performing</v>
      </c>
      <c r="AS63" s="21" t="str">
        <f>VLOOKUP($B63,'Change Summary_Detailed'!$A$4:$X$216,AS$3,FALSE)</f>
        <v>Reduced the lowest performing trips at night to preserve service for the most riders</v>
      </c>
      <c r="AT63" s="21" t="str">
        <f>VLOOKUP($B63,'Change Summary_Detailed'!$A$4:$X$216,AT$3,FALSE)</f>
        <v>Revised</v>
      </c>
    </row>
    <row r="64" spans="1:46" x14ac:dyDescent="0.25">
      <c r="A64" t="s">
        <v>342</v>
      </c>
      <c r="B64" s="122" t="s">
        <v>127</v>
      </c>
      <c r="C64" s="57" t="s">
        <v>701</v>
      </c>
      <c r="D64" s="71" t="s">
        <v>128</v>
      </c>
      <c r="E64" s="57">
        <v>52.8</v>
      </c>
      <c r="F64" s="52">
        <v>18.8</v>
      </c>
      <c r="G64" s="52">
        <v>40.9</v>
      </c>
      <c r="H64" s="52">
        <v>13.7</v>
      </c>
      <c r="I64" s="52">
        <v>27.3</v>
      </c>
      <c r="J64" s="58">
        <v>8.9</v>
      </c>
      <c r="K64" s="62">
        <v>68</v>
      </c>
      <c r="L64" s="62" t="s">
        <v>15</v>
      </c>
      <c r="M64" s="57" t="s">
        <v>17</v>
      </c>
      <c r="N64" s="58" t="s">
        <v>17</v>
      </c>
      <c r="O64" s="57" t="s">
        <v>18</v>
      </c>
      <c r="P64" s="52" t="s">
        <v>19</v>
      </c>
      <c r="Q64" s="58" t="s">
        <v>18</v>
      </c>
      <c r="R64" s="57" t="s">
        <v>54</v>
      </c>
      <c r="S64" s="52" t="s">
        <v>54</v>
      </c>
      <c r="T64" s="58" t="s">
        <v>54</v>
      </c>
      <c r="W64">
        <v>4</v>
      </c>
      <c r="X64">
        <v>4</v>
      </c>
      <c r="Y64">
        <v>2</v>
      </c>
      <c r="Z64">
        <v>3</v>
      </c>
      <c r="AA64">
        <v>3</v>
      </c>
      <c r="AB64">
        <v>3</v>
      </c>
      <c r="AC64" s="355">
        <f>IF(VLOOKUP($B64,'Change Summary_Detailed'!$A$4:$X$216,AC$3,FALSE)=0,"N/A",VLOOKUP($B64,'Change Summary_Detailed'!$A$4:$X$216,AC$3,FALSE))</f>
        <v>42156</v>
      </c>
      <c r="AD64" s="21">
        <f>VLOOKUP($B64,'Change Summary_Detailed'!$A$4:$X$216,AD$3,FALSE)</f>
        <v>30</v>
      </c>
      <c r="AE64" s="21">
        <f>VLOOKUP($B64,'Change Summary_Detailed'!$A$4:$X$216,AE$3,FALSE)</f>
        <v>30</v>
      </c>
      <c r="AF64" s="21" t="str">
        <f>VLOOKUP($B64,'Change Summary_Detailed'!$A$4:$X$216,AF$3,FALSE)</f>
        <v>30-60</v>
      </c>
      <c r="AG64" s="21">
        <f>VLOOKUP($B64,'Change Summary_Detailed'!$A$4:$X$216,AG$3,FALSE)</f>
        <v>30</v>
      </c>
      <c r="AH64" s="21">
        <f>VLOOKUP($B64,'Change Summary_Detailed'!$A$4:$X$216,AH$3,FALSE)</f>
        <v>30</v>
      </c>
      <c r="AI64" s="21" t="str">
        <f>VLOOKUP($B64,'Change Summary_Detailed'!$A$4:$X$216,AI$3,FALSE)</f>
        <v/>
      </c>
      <c r="AJ64" s="21" t="str">
        <f>VLOOKUP($B64,'Change Summary_Detailed'!$A$4:$X$216,AJ$3,FALSE)</f>
        <v/>
      </c>
      <c r="AK64" s="21" t="str">
        <f>VLOOKUP($B64,'Change Summary_Detailed'!$A$4:$X$216,AK$3,FALSE)</f>
        <v/>
      </c>
      <c r="AL64" s="21" t="str">
        <f>VLOOKUP($B64,'Change Summary_Detailed'!$A$4:$X$216,AL$3,FALSE)</f>
        <v/>
      </c>
      <c r="AM64" s="21" t="str">
        <f>VLOOKUP($B64,'Change Summary_Detailed'!$A$4:$X$216,AM$3,FALSE)</f>
        <v/>
      </c>
      <c r="AN64" s="21" t="str">
        <f>VLOOKUP($B64,'Change Summary_Detailed'!$A$4:$X$216,AN$3,FALSE)</f>
        <v>Before 1:00 AM</v>
      </c>
      <c r="AO64" s="21">
        <f>VLOOKUP($B64,'Change Summary_Detailed'!$A$4:$X$216,AO$3,FALSE)</f>
        <v>0</v>
      </c>
      <c r="AP64" s="21" t="str">
        <f>VLOOKUP($B64,'Change Summary_Detailed'!$A$4:$X$216,AP$3,FALSE)</f>
        <v>Delete</v>
      </c>
      <c r="AQ64" s="21">
        <f>VLOOKUP($B64,'Change Summary_Detailed'!$A$4:$X$216,AQ$3,FALSE)</f>
        <v>2</v>
      </c>
      <c r="AR64" s="21" t="str">
        <f>VLOOKUP($B64,'Change Summary_Detailed'!$A$4:$X$216,AR$3,FALSE)</f>
        <v>Restructure</v>
      </c>
      <c r="AS64" s="21" t="str">
        <f>VLOOKUP($B64,'Change Summary_Detailed'!$A$4:$X$216,AS$3,FALSE)</f>
        <v>Use revised routes 70 or 73.</v>
      </c>
      <c r="AT64" s="21" t="str">
        <f>VLOOKUP($B64,'Change Summary_Detailed'!$A$4:$X$216,AT$3,FALSE)</f>
        <v>Deleted</v>
      </c>
    </row>
    <row r="65" spans="1:46" x14ac:dyDescent="0.25">
      <c r="A65" t="s">
        <v>342</v>
      </c>
      <c r="B65" s="122">
        <v>67</v>
      </c>
      <c r="C65" s="57" t="s">
        <v>702</v>
      </c>
      <c r="D65" s="71" t="s">
        <v>130</v>
      </c>
      <c r="E65" s="57">
        <v>40.9</v>
      </c>
      <c r="F65" s="52">
        <v>12.8</v>
      </c>
      <c r="G65" s="52">
        <v>53.5</v>
      </c>
      <c r="H65" s="52">
        <v>20.6</v>
      </c>
      <c r="I65" s="52">
        <v>24.6</v>
      </c>
      <c r="J65" s="58">
        <v>6.7</v>
      </c>
      <c r="K65" s="62">
        <v>68</v>
      </c>
      <c r="L65" s="62" t="s">
        <v>15</v>
      </c>
      <c r="M65" s="57" t="s">
        <v>17</v>
      </c>
      <c r="N65" s="58" t="s">
        <v>17</v>
      </c>
      <c r="O65" s="57" t="s">
        <v>18</v>
      </c>
      <c r="P65" s="52" t="s">
        <v>19</v>
      </c>
      <c r="Q65" s="58" t="s">
        <v>18</v>
      </c>
      <c r="R65" s="57">
        <v>3</v>
      </c>
      <c r="S65" s="52" t="s">
        <v>54</v>
      </c>
      <c r="T65" s="58">
        <v>3</v>
      </c>
      <c r="W65">
        <v>3</v>
      </c>
      <c r="X65">
        <v>2</v>
      </c>
      <c r="Y65">
        <v>4</v>
      </c>
      <c r="Z65">
        <v>4</v>
      </c>
      <c r="AA65">
        <v>2</v>
      </c>
      <c r="AB65">
        <v>2</v>
      </c>
      <c r="AC65" s="355">
        <f>IF(VLOOKUP($B65,'Change Summary_Detailed'!$A$4:$X$216,AC$3,FALSE)=0,"N/A",VLOOKUP($B65,'Change Summary_Detailed'!$A$4:$X$216,AC$3,FALSE))</f>
        <v>42156</v>
      </c>
      <c r="AD65" s="21">
        <f>VLOOKUP($B65,'Change Summary_Detailed'!$A$4:$X$216,AD$3,FALSE)</f>
        <v>15</v>
      </c>
      <c r="AE65" s="21">
        <f>VLOOKUP($B65,'Change Summary_Detailed'!$A$4:$X$216,AE$3,FALSE)</f>
        <v>30</v>
      </c>
      <c r="AF65" s="21">
        <f>VLOOKUP($B65,'Change Summary_Detailed'!$A$4:$X$216,AF$3,FALSE)</f>
        <v>30</v>
      </c>
      <c r="AG65" s="21" t="str">
        <f>VLOOKUP($B65,'Change Summary_Detailed'!$A$4:$X$216,AG$3,FALSE)</f>
        <v/>
      </c>
      <c r="AH65" s="21" t="str">
        <f>VLOOKUP($B65,'Change Summary_Detailed'!$A$4:$X$216,AH$3,FALSE)</f>
        <v/>
      </c>
      <c r="AI65" s="21" t="str">
        <f>VLOOKUP($B65,'Change Summary_Detailed'!$A$4:$X$216,AI$3,FALSE)</f>
        <v/>
      </c>
      <c r="AJ65" s="21" t="str">
        <f>VLOOKUP($B65,'Change Summary_Detailed'!$A$4:$X$216,AJ$3,FALSE)</f>
        <v/>
      </c>
      <c r="AK65" s="21" t="str">
        <f>VLOOKUP($B65,'Change Summary_Detailed'!$A$4:$X$216,AK$3,FALSE)</f>
        <v/>
      </c>
      <c r="AL65" s="21" t="str">
        <f>VLOOKUP($B65,'Change Summary_Detailed'!$A$4:$X$216,AL$3,FALSE)</f>
        <v/>
      </c>
      <c r="AM65" s="21" t="str">
        <f>VLOOKUP($B65,'Change Summary_Detailed'!$A$4:$X$216,AM$3,FALSE)</f>
        <v/>
      </c>
      <c r="AN65" s="21" t="str">
        <f>VLOOKUP($B65,'Change Summary_Detailed'!$A$4:$X$216,AN$3,FALSE)</f>
        <v>Before 9:00 PM</v>
      </c>
      <c r="AO65" s="21">
        <f>VLOOKUP($B65,'Change Summary_Detailed'!$A$4:$X$216,AO$3,FALSE)</f>
        <v>0</v>
      </c>
      <c r="AP65" s="21" t="str">
        <f>VLOOKUP($B65,'Change Summary_Detailed'!$A$4:$X$216,AP$3,FALSE)</f>
        <v>Delete</v>
      </c>
      <c r="AQ65" s="21" t="str">
        <f>VLOOKUP($B65,'Change Summary_Detailed'!$A$4:$X$216,AQ$3,FALSE)</f>
        <v>2, 3</v>
      </c>
      <c r="AR65" s="21" t="str">
        <f>VLOOKUP($B65,'Change Summary_Detailed'!$A$4:$X$216,AR$3,FALSE)</f>
        <v>Restructure</v>
      </c>
      <c r="AS65" s="21" t="str">
        <f>VLOOKUP($B65,'Change Summary_Detailed'!$A$4:$X$216,AS$3,FALSE)</f>
        <v>Use revised Route 73.</v>
      </c>
      <c r="AT65" s="21" t="str">
        <f>VLOOKUP($B65,'Change Summary_Detailed'!$A$4:$X$216,AT$3,FALSE)</f>
        <v>Deleted</v>
      </c>
    </row>
    <row r="66" spans="1:46" x14ac:dyDescent="0.25">
      <c r="A66" t="s">
        <v>342</v>
      </c>
      <c r="B66" s="122">
        <v>68</v>
      </c>
      <c r="C66" s="57" t="s">
        <v>703</v>
      </c>
      <c r="D66" s="71" t="s">
        <v>131</v>
      </c>
      <c r="E66" s="57">
        <v>39.799999999999997</v>
      </c>
      <c r="F66" s="52">
        <v>8.6999999999999993</v>
      </c>
      <c r="G66" s="52">
        <v>56.5</v>
      </c>
      <c r="H66" s="52">
        <v>13.6</v>
      </c>
      <c r="I66" s="52" t="s">
        <v>298</v>
      </c>
      <c r="J66" s="58" t="s">
        <v>298</v>
      </c>
      <c r="K66" s="62">
        <v>70</v>
      </c>
      <c r="L66" s="62" t="s">
        <v>15</v>
      </c>
      <c r="M66" s="57" t="s">
        <v>17</v>
      </c>
      <c r="N66" s="58" t="s">
        <v>17</v>
      </c>
      <c r="O66" s="57" t="s">
        <v>19</v>
      </c>
      <c r="P66" s="52" t="s">
        <v>19</v>
      </c>
      <c r="Q66" s="58" t="s">
        <v>19</v>
      </c>
      <c r="R66" s="57">
        <v>4</v>
      </c>
      <c r="S66" s="52" t="s">
        <v>54</v>
      </c>
      <c r="T66" s="58" t="s">
        <v>54</v>
      </c>
      <c r="W66">
        <v>3</v>
      </c>
      <c r="X66">
        <v>1</v>
      </c>
      <c r="Y66">
        <v>4</v>
      </c>
      <c r="Z66">
        <v>3</v>
      </c>
      <c r="AA66" t="s">
        <v>17</v>
      </c>
      <c r="AB66" t="s">
        <v>17</v>
      </c>
      <c r="AC66" s="355">
        <f>IF(VLOOKUP($B66,'Change Summary_Detailed'!$A$4:$X$216,AC$3,FALSE)=0,"N/A",VLOOKUP($B66,'Change Summary_Detailed'!$A$4:$X$216,AC$3,FALSE))</f>
        <v>42156</v>
      </c>
      <c r="AD66" s="21" t="str">
        <f>VLOOKUP($B66,'Change Summary_Detailed'!$A$4:$X$216,AD$3,FALSE)</f>
        <v>15-30</v>
      </c>
      <c r="AE66" s="21">
        <f>VLOOKUP($B66,'Change Summary_Detailed'!$A$4:$X$216,AE$3,FALSE)</f>
        <v>30</v>
      </c>
      <c r="AF66" s="21" t="str">
        <f>VLOOKUP($B66,'Change Summary_Detailed'!$A$4:$X$216,AF$3,FALSE)</f>
        <v/>
      </c>
      <c r="AG66" s="21">
        <f>VLOOKUP($B66,'Change Summary_Detailed'!$A$4:$X$216,AG$3,FALSE)</f>
        <v>30</v>
      </c>
      <c r="AH66" s="21" t="str">
        <f>VLOOKUP($B66,'Change Summary_Detailed'!$A$4:$X$216,AH$3,FALSE)</f>
        <v/>
      </c>
      <c r="AI66" s="21" t="str">
        <f>VLOOKUP($B66,'Change Summary_Detailed'!$A$4:$X$216,AI$3,FALSE)</f>
        <v/>
      </c>
      <c r="AJ66" s="21" t="str">
        <f>VLOOKUP($B66,'Change Summary_Detailed'!$A$4:$X$216,AJ$3,FALSE)</f>
        <v/>
      </c>
      <c r="AK66" s="21" t="str">
        <f>VLOOKUP($B66,'Change Summary_Detailed'!$A$4:$X$216,AK$3,FALSE)</f>
        <v/>
      </c>
      <c r="AL66" s="21" t="str">
        <f>VLOOKUP($B66,'Change Summary_Detailed'!$A$4:$X$216,AL$3,FALSE)</f>
        <v/>
      </c>
      <c r="AM66" s="21" t="str">
        <f>VLOOKUP($B66,'Change Summary_Detailed'!$A$4:$X$216,AM$3,FALSE)</f>
        <v/>
      </c>
      <c r="AN66" s="21" t="str">
        <f>VLOOKUP($B66,'Change Summary_Detailed'!$A$4:$X$216,AN$3,FALSE)</f>
        <v>Before 6:00 PM</v>
      </c>
      <c r="AO66" s="21">
        <f>VLOOKUP($B66,'Change Summary_Detailed'!$A$4:$X$216,AO$3,FALSE)</f>
        <v>0</v>
      </c>
      <c r="AP66" s="21" t="str">
        <f>VLOOKUP($B66,'Change Summary_Detailed'!$A$4:$X$216,AP$3,FALSE)</f>
        <v>Delete</v>
      </c>
      <c r="AQ66" s="21" t="str">
        <f>VLOOKUP($B66,'Change Summary_Detailed'!$A$4:$X$216,AQ$3,FALSE)</f>
        <v>2, 4</v>
      </c>
      <c r="AR66" s="21" t="str">
        <f>VLOOKUP($B66,'Change Summary_Detailed'!$A$4:$X$216,AR$3,FALSE)</f>
        <v>Restructure</v>
      </c>
      <c r="AS66" s="21" t="str">
        <f>VLOOKUP($B66,'Change Summary_Detailed'!$A$4:$X$216,AS$3,FALSE)</f>
        <v>Along 25th Avenue NE use revised Route 372 Express.
In Roosevelt and Maple Leaf, use revised Route 73 on Roosevelt Way NE.</v>
      </c>
      <c r="AT66" s="21" t="str">
        <f>VLOOKUP($B66,'Change Summary_Detailed'!$A$4:$X$216,AT$3,FALSE)</f>
        <v>Deleted</v>
      </c>
    </row>
    <row r="67" spans="1:46" x14ac:dyDescent="0.25">
      <c r="A67" t="s">
        <v>342</v>
      </c>
      <c r="B67" s="122">
        <v>70</v>
      </c>
      <c r="C67" s="57" t="s">
        <v>704</v>
      </c>
      <c r="D67" s="71" t="s">
        <v>132</v>
      </c>
      <c r="E67" s="57">
        <v>49.5</v>
      </c>
      <c r="F67" s="52">
        <v>14.8</v>
      </c>
      <c r="G67" s="52">
        <v>40</v>
      </c>
      <c r="H67" s="52">
        <v>11.5</v>
      </c>
      <c r="I67" s="52" t="s">
        <v>298</v>
      </c>
      <c r="J67" s="58" t="s">
        <v>298</v>
      </c>
      <c r="K67" s="62">
        <v>104</v>
      </c>
      <c r="L67" s="62" t="s">
        <v>15</v>
      </c>
      <c r="M67" s="57" t="s">
        <v>17</v>
      </c>
      <c r="N67" s="58" t="s">
        <v>17</v>
      </c>
      <c r="O67" s="57" t="s">
        <v>18</v>
      </c>
      <c r="P67" s="52" t="s">
        <v>18</v>
      </c>
      <c r="Q67" s="58" t="s">
        <v>133</v>
      </c>
      <c r="R67" s="57" t="s">
        <v>54</v>
      </c>
      <c r="S67" s="52">
        <v>3</v>
      </c>
      <c r="T67" s="58" t="s">
        <v>54</v>
      </c>
      <c r="W67">
        <v>4</v>
      </c>
      <c r="X67">
        <v>3</v>
      </c>
      <c r="Y67">
        <v>2</v>
      </c>
      <c r="Z67">
        <v>2</v>
      </c>
      <c r="AA67" t="s">
        <v>17</v>
      </c>
      <c r="AB67" t="s">
        <v>17</v>
      </c>
      <c r="AC67" s="355">
        <f>IF(VLOOKUP($B67,'Change Summary_Detailed'!$A$4:$X$216,AC$3,FALSE)=0,"N/A",VLOOKUP($B67,'Change Summary_Detailed'!$A$4:$X$216,AC$3,FALSE))</f>
        <v>42248</v>
      </c>
      <c r="AD67" s="21" t="str">
        <f>VLOOKUP($B67,'Change Summary_Detailed'!$A$4:$X$216,AD$3,FALSE)</f>
        <v>10-15</v>
      </c>
      <c r="AE67" s="21">
        <f>VLOOKUP($B67,'Change Summary_Detailed'!$A$4:$X$216,AE$3,FALSE)</f>
        <v>15</v>
      </c>
      <c r="AF67" s="21" t="str">
        <f>VLOOKUP($B67,'Change Summary_Detailed'!$A$4:$X$216,AF$3,FALSE)</f>
        <v/>
      </c>
      <c r="AG67" s="21">
        <f>VLOOKUP($B67,'Change Summary_Detailed'!$A$4:$X$216,AG$3,FALSE)</f>
        <v>15</v>
      </c>
      <c r="AH67" s="21" t="str">
        <f>VLOOKUP($B67,'Change Summary_Detailed'!$A$4:$X$216,AH$3,FALSE)</f>
        <v/>
      </c>
      <c r="AI67" s="21">
        <f>VLOOKUP($B67,'Change Summary_Detailed'!$A$4:$X$216,AI$3,FALSE)</f>
        <v>10</v>
      </c>
      <c r="AJ67" s="21">
        <f>VLOOKUP($B67,'Change Summary_Detailed'!$A$4:$X$216,AJ$3,FALSE)</f>
        <v>15</v>
      </c>
      <c r="AK67" s="21" t="str">
        <f>VLOOKUP($B67,'Change Summary_Detailed'!$A$4:$X$216,AK$3,FALSE)</f>
        <v/>
      </c>
      <c r="AL67" s="21">
        <f>VLOOKUP($B67,'Change Summary_Detailed'!$A$4:$X$216,AL$3,FALSE)</f>
        <v>15</v>
      </c>
      <c r="AM67" s="21">
        <f>VLOOKUP($B67,'Change Summary_Detailed'!$A$4:$X$216,AM$3,FALSE)</f>
        <v>20</v>
      </c>
      <c r="AN67" s="21" t="str">
        <f>VLOOKUP($B67,'Change Summary_Detailed'!$A$4:$X$216,AN$3,FALSE)</f>
        <v>Before 7:00 PM</v>
      </c>
      <c r="AO67" s="21" t="str">
        <f>VLOOKUP($B67,'Change Summary_Detailed'!$A$4:$X$216,AO$3,FALSE)</f>
        <v>Before 7:00 PM</v>
      </c>
      <c r="AP67" s="21" t="str">
        <f>VLOOKUP($B67,'Change Summary_Detailed'!$A$4:$X$216,AP$3,FALSE)</f>
        <v>Connect Route 70 with Route 36 to make the route more efficient to operate.
Operate service more often during commute hours and add Sunday service to match the service levels on Route 36.</v>
      </c>
      <c r="AQ67" s="21" t="str">
        <f>VLOOKUP($B67,'Change Summary_Detailed'!$A$4:$X$216,AQ$3,FALSE)</f>
        <v>2, 3</v>
      </c>
      <c r="AR67" s="21" t="str">
        <f>VLOOKUP($B67,'Change Summary_Detailed'!$A$4:$X$216,AR$3,FALSE)</f>
        <v>Restructure</v>
      </c>
      <c r="AS67" s="21">
        <f>VLOOKUP($B67,'Change Summary_Detailed'!$A$4:$X$216,AS$3,FALSE)</f>
        <v>0</v>
      </c>
      <c r="AT67" s="21" t="str">
        <f>VLOOKUP($B67,'Change Summary_Detailed'!$A$4:$X$216,AT$3,FALSE)</f>
        <v>Revised</v>
      </c>
    </row>
    <row r="68" spans="1:46" x14ac:dyDescent="0.25">
      <c r="A68" t="s">
        <v>342</v>
      </c>
      <c r="B68" s="122">
        <v>71</v>
      </c>
      <c r="C68" s="57" t="s">
        <v>705</v>
      </c>
      <c r="D68" s="71" t="s">
        <v>134</v>
      </c>
      <c r="E68" s="57">
        <v>63.9</v>
      </c>
      <c r="F68" s="52">
        <v>20.2</v>
      </c>
      <c r="G68" s="52">
        <v>57.4</v>
      </c>
      <c r="H68" s="52">
        <v>19</v>
      </c>
      <c r="I68" s="52">
        <v>44.2</v>
      </c>
      <c r="J68" s="58">
        <v>14.5</v>
      </c>
      <c r="K68" s="62">
        <v>110</v>
      </c>
      <c r="L68" s="62" t="s">
        <v>135</v>
      </c>
      <c r="M68" s="57" t="s">
        <v>17</v>
      </c>
      <c r="N68" s="58" t="s">
        <v>17</v>
      </c>
      <c r="O68" s="57" t="s">
        <v>18</v>
      </c>
      <c r="P68" s="52" t="s">
        <v>18</v>
      </c>
      <c r="Q68" s="58" t="s">
        <v>18</v>
      </c>
      <c r="R68" s="57" t="s">
        <v>54</v>
      </c>
      <c r="S68" s="52" t="s">
        <v>54</v>
      </c>
      <c r="T68" s="58" t="s">
        <v>54</v>
      </c>
      <c r="W68">
        <v>4</v>
      </c>
      <c r="X68">
        <v>4</v>
      </c>
      <c r="Y68">
        <v>4</v>
      </c>
      <c r="Z68">
        <v>4</v>
      </c>
      <c r="AA68">
        <v>4</v>
      </c>
      <c r="AB68">
        <v>4</v>
      </c>
      <c r="AC68" s="355">
        <f>IF(VLOOKUP($B68,'Change Summary_Detailed'!$A$4:$X$216,AC$3,FALSE)=0,"N/A",VLOOKUP($B68,'Change Summary_Detailed'!$A$4:$X$216,AC$3,FALSE))</f>
        <v>42156</v>
      </c>
      <c r="AD68" s="21">
        <f>VLOOKUP($B68,'Change Summary_Detailed'!$A$4:$X$216,AD$3,FALSE)</f>
        <v>30</v>
      </c>
      <c r="AE68" s="21">
        <f>VLOOKUP($B68,'Change Summary_Detailed'!$A$4:$X$216,AE$3,FALSE)</f>
        <v>30</v>
      </c>
      <c r="AF68" s="21">
        <f>VLOOKUP($B68,'Change Summary_Detailed'!$A$4:$X$216,AF$3,FALSE)</f>
        <v>30</v>
      </c>
      <c r="AG68" s="21">
        <f>VLOOKUP($B68,'Change Summary_Detailed'!$A$4:$X$216,AG$3,FALSE)</f>
        <v>30</v>
      </c>
      <c r="AH68" s="21">
        <f>VLOOKUP($B68,'Change Summary_Detailed'!$A$4:$X$216,AH$3,FALSE)</f>
        <v>30</v>
      </c>
      <c r="AI68" s="21">
        <f>VLOOKUP($B68,'Change Summary_Detailed'!$A$4:$X$216,AI$3,FALSE)</f>
        <v>60</v>
      </c>
      <c r="AJ68" s="21">
        <f>VLOOKUP($B68,'Change Summary_Detailed'!$A$4:$X$216,AJ$3,FALSE)</f>
        <v>60</v>
      </c>
      <c r="AK68" s="21" t="str">
        <f>VLOOKUP($B68,'Change Summary_Detailed'!$A$4:$X$216,AK$3,FALSE)</f>
        <v/>
      </c>
      <c r="AL68" s="21" t="str">
        <f>VLOOKUP($B68,'Change Summary_Detailed'!$A$4:$X$216,AL$3,FALSE)</f>
        <v>-</v>
      </c>
      <c r="AM68" s="21" t="str">
        <f>VLOOKUP($B68,'Change Summary_Detailed'!$A$4:$X$216,AM$3,FALSE)</f>
        <v>-</v>
      </c>
      <c r="AN68" s="21" t="str">
        <f>VLOOKUP($B68,'Change Summary_Detailed'!$A$4:$X$216,AN$3,FALSE)</f>
        <v>Before 12:00 AM</v>
      </c>
      <c r="AO68" s="21" t="str">
        <f>VLOOKUP($B68,'Change Summary_Detailed'!$A$4:$X$216,AO$3,FALSE)</f>
        <v>Before 7:00 PM</v>
      </c>
      <c r="AP68" s="21" t="str">
        <f>VLOOKUP($B68,'Change Summary_Detailed'!$A$4:$X$216,AP$3,FALSE)</f>
        <v>Eliminate the part of the route north and south of NE 65th Street. 
Extend route to Roosevelt district for connections with revised Route 73 and to Sand Point for connections with Route 75.
Operate service less often on weekdays and eliminate weekend service.
End service earlier.</v>
      </c>
      <c r="AQ68" s="21">
        <f>VLOOKUP($B68,'Change Summary_Detailed'!$A$4:$X$216,AQ$3,FALSE)</f>
        <v>2</v>
      </c>
      <c r="AR68" s="21" t="str">
        <f>VLOOKUP($B68,'Change Summary_Detailed'!$A$4:$X$216,AR$3,FALSE)</f>
        <v>Restructure</v>
      </c>
      <c r="AS68" s="21" t="str">
        <f>VLOOKUP($B68,'Change Summary_Detailed'!$A$4:$X$216,AS$3,FALSE)</f>
        <v>At Wedgwood terminal, use routes 64 or 65.
In View Ridge, use revised Route 71 on NE 65th Street.
Along NE 65th Street, use revised route 71 or 73EX on Roosevelt Way NE/12th Avenue NE or Route 65 on 35th Avenue NE or 372EX on 25th Avenue NE.</v>
      </c>
      <c r="AT68" s="21" t="str">
        <f>VLOOKUP($B68,'Change Summary_Detailed'!$A$4:$X$216,AT$3,FALSE)</f>
        <v>Revised</v>
      </c>
    </row>
    <row r="69" spans="1:46" x14ac:dyDescent="0.25">
      <c r="A69" t="s">
        <v>342</v>
      </c>
      <c r="B69" s="122">
        <v>72</v>
      </c>
      <c r="C69" s="57" t="s">
        <v>706</v>
      </c>
      <c r="D69" s="71" t="s">
        <v>136</v>
      </c>
      <c r="E69" s="57">
        <v>63.2</v>
      </c>
      <c r="F69" s="52">
        <v>20.399999999999999</v>
      </c>
      <c r="G69" s="52">
        <v>64.8</v>
      </c>
      <c r="H69" s="52">
        <v>22.5</v>
      </c>
      <c r="I69" s="52">
        <v>43.3</v>
      </c>
      <c r="J69" s="58">
        <v>13.9</v>
      </c>
      <c r="K69" s="62" t="s">
        <v>32</v>
      </c>
      <c r="L69" s="62" t="s">
        <v>32</v>
      </c>
      <c r="M69" s="57" t="s">
        <v>17</v>
      </c>
      <c r="N69" s="58" t="s">
        <v>17</v>
      </c>
      <c r="O69" s="110" t="s">
        <v>32</v>
      </c>
      <c r="P69" s="111" t="s">
        <v>32</v>
      </c>
      <c r="Q69" s="112" t="s">
        <v>32</v>
      </c>
      <c r="R69" s="57" t="s">
        <v>54</v>
      </c>
      <c r="S69" s="52" t="s">
        <v>54</v>
      </c>
      <c r="T69" s="58" t="s">
        <v>54</v>
      </c>
      <c r="W69">
        <v>4</v>
      </c>
      <c r="X69">
        <v>4</v>
      </c>
      <c r="Y69">
        <v>4</v>
      </c>
      <c r="Z69">
        <v>4</v>
      </c>
      <c r="AA69">
        <v>4</v>
      </c>
      <c r="AB69">
        <v>4</v>
      </c>
      <c r="AC69" s="355">
        <f>IF(VLOOKUP($B69,'Change Summary_Detailed'!$A$4:$X$216,AC$3,FALSE)=0,"N/A",VLOOKUP($B69,'Change Summary_Detailed'!$A$4:$X$216,AC$3,FALSE))</f>
        <v>42156</v>
      </c>
      <c r="AD69" s="21">
        <f>VLOOKUP($B69,'Change Summary_Detailed'!$A$4:$X$216,AD$3,FALSE)</f>
        <v>30</v>
      </c>
      <c r="AE69" s="21">
        <f>VLOOKUP($B69,'Change Summary_Detailed'!$A$4:$X$216,AE$3,FALSE)</f>
        <v>30</v>
      </c>
      <c r="AF69" s="21">
        <f>VLOOKUP($B69,'Change Summary_Detailed'!$A$4:$X$216,AF$3,FALSE)</f>
        <v>60</v>
      </c>
      <c r="AG69" s="21">
        <f>VLOOKUP($B69,'Change Summary_Detailed'!$A$4:$X$216,AG$3,FALSE)</f>
        <v>30</v>
      </c>
      <c r="AH69" s="21">
        <f>VLOOKUP($B69,'Change Summary_Detailed'!$A$4:$X$216,AH$3,FALSE)</f>
        <v>60</v>
      </c>
      <c r="AI69" s="21" t="str">
        <f>VLOOKUP($B69,'Change Summary_Detailed'!$A$4:$X$216,AI$3,FALSE)</f>
        <v/>
      </c>
      <c r="AJ69" s="21" t="str">
        <f>VLOOKUP($B69,'Change Summary_Detailed'!$A$4:$X$216,AJ$3,FALSE)</f>
        <v/>
      </c>
      <c r="AK69" s="21" t="str">
        <f>VLOOKUP($B69,'Change Summary_Detailed'!$A$4:$X$216,AK$3,FALSE)</f>
        <v/>
      </c>
      <c r="AL69" s="21" t="str">
        <f>VLOOKUP($B69,'Change Summary_Detailed'!$A$4:$X$216,AL$3,FALSE)</f>
        <v/>
      </c>
      <c r="AM69" s="21" t="str">
        <f>VLOOKUP($B69,'Change Summary_Detailed'!$A$4:$X$216,AM$3,FALSE)</f>
        <v/>
      </c>
      <c r="AN69" s="21" t="str">
        <f>VLOOKUP($B69,'Change Summary_Detailed'!$A$4:$X$216,AN$3,FALSE)</f>
        <v>Before 1:00 AM</v>
      </c>
      <c r="AO69" s="21">
        <f>VLOOKUP($B69,'Change Summary_Detailed'!$A$4:$X$216,AO$3,FALSE)</f>
        <v>0</v>
      </c>
      <c r="AP69" s="21" t="str">
        <f>VLOOKUP($B69,'Change Summary_Detailed'!$A$4:$X$216,AP$3,FALSE)</f>
        <v>Delete</v>
      </c>
      <c r="AQ69" s="21">
        <f>VLOOKUP($B69,'Change Summary_Detailed'!$A$4:$X$216,AQ$3,FALSE)</f>
        <v>2</v>
      </c>
      <c r="AR69" s="21" t="str">
        <f>VLOOKUP($B69,'Change Summary_Detailed'!$A$4:$X$216,AR$3,FALSE)</f>
        <v>Restructure</v>
      </c>
      <c r="AS69" s="21" t="str">
        <f>VLOOKUP($B69,'Change Summary_Detailed'!$A$4:$X$216,AS$3,FALSE)</f>
        <v>Along Lake City Way NE, use revised Routes 312 Express or 372 Express, or Sound Transit Route 522.
South of NE 95th Street, use revised Routes 73 or 372 Express or Route 373 (unchanged).</v>
      </c>
      <c r="AT69" s="21" t="str">
        <f>VLOOKUP($B69,'Change Summary_Detailed'!$A$4:$X$216,AT$3,FALSE)</f>
        <v>Deleted</v>
      </c>
    </row>
    <row r="70" spans="1:46" x14ac:dyDescent="0.25">
      <c r="A70" t="s">
        <v>342</v>
      </c>
      <c r="B70" s="122">
        <v>73</v>
      </c>
      <c r="C70" s="57" t="s">
        <v>707</v>
      </c>
      <c r="D70" s="71" t="s">
        <v>137</v>
      </c>
      <c r="E70" s="57">
        <v>69.099999999999994</v>
      </c>
      <c r="F70" s="52">
        <v>20.399999999999999</v>
      </c>
      <c r="G70" s="52">
        <v>63.3</v>
      </c>
      <c r="H70" s="52">
        <v>20.5</v>
      </c>
      <c r="I70" s="52">
        <v>51.2</v>
      </c>
      <c r="J70" s="58">
        <v>15.8</v>
      </c>
      <c r="K70" s="62">
        <v>25</v>
      </c>
      <c r="L70" s="62" t="s">
        <v>15</v>
      </c>
      <c r="M70" s="57" t="s">
        <v>17</v>
      </c>
      <c r="N70" s="58" t="s">
        <v>17</v>
      </c>
      <c r="O70" s="57" t="s">
        <v>18</v>
      </c>
      <c r="P70" s="52" t="s">
        <v>18</v>
      </c>
      <c r="Q70" s="58" t="s">
        <v>19</v>
      </c>
      <c r="R70" s="57" t="s">
        <v>54</v>
      </c>
      <c r="S70" s="52" t="s">
        <v>54</v>
      </c>
      <c r="T70" s="58" t="s">
        <v>54</v>
      </c>
      <c r="W70">
        <v>4</v>
      </c>
      <c r="X70">
        <v>4</v>
      </c>
      <c r="Y70">
        <v>4</v>
      </c>
      <c r="Z70">
        <v>4</v>
      </c>
      <c r="AA70">
        <v>4</v>
      </c>
      <c r="AB70">
        <v>4</v>
      </c>
      <c r="AC70" s="355">
        <f>IF(VLOOKUP($B70,'Change Summary_Detailed'!$A$4:$X$216,AC$3,FALSE)=0,"N/A",VLOOKUP($B70,'Change Summary_Detailed'!$A$4:$X$216,AC$3,FALSE))</f>
        <v>42156</v>
      </c>
      <c r="AD70" s="21">
        <f>VLOOKUP($B70,'Change Summary_Detailed'!$A$4:$X$216,AD$3,FALSE)</f>
        <v>30</v>
      </c>
      <c r="AE70" s="21">
        <f>VLOOKUP($B70,'Change Summary_Detailed'!$A$4:$X$216,AE$3,FALSE)</f>
        <v>30</v>
      </c>
      <c r="AF70" s="21">
        <f>VLOOKUP($B70,'Change Summary_Detailed'!$A$4:$X$216,AF$3,FALSE)</f>
        <v>60</v>
      </c>
      <c r="AG70" s="21">
        <f>VLOOKUP($B70,'Change Summary_Detailed'!$A$4:$X$216,AG$3,FALSE)</f>
        <v>30</v>
      </c>
      <c r="AH70" s="21">
        <f>VLOOKUP($B70,'Change Summary_Detailed'!$A$4:$X$216,AH$3,FALSE)</f>
        <v>60</v>
      </c>
      <c r="AI70" s="21">
        <f>VLOOKUP($B70,'Change Summary_Detailed'!$A$4:$X$216,AI$3,FALSE)</f>
        <v>8</v>
      </c>
      <c r="AJ70" s="21">
        <f>VLOOKUP($B70,'Change Summary_Detailed'!$A$4:$X$216,AJ$3,FALSE)</f>
        <v>8</v>
      </c>
      <c r="AK70" s="21" t="str">
        <f>VLOOKUP($B70,'Change Summary_Detailed'!$A$4:$X$216,AK$3,FALSE)</f>
        <v>15-30</v>
      </c>
      <c r="AL70" s="21">
        <f>VLOOKUP($B70,'Change Summary_Detailed'!$A$4:$X$216,AL$3,FALSE)</f>
        <v>10</v>
      </c>
      <c r="AM70" s="21">
        <f>VLOOKUP($B70,'Change Summary_Detailed'!$A$4:$X$216,AM$3,FALSE)</f>
        <v>12</v>
      </c>
      <c r="AN70" s="21" t="str">
        <f>VLOOKUP($B70,'Change Summary_Detailed'!$A$4:$X$216,AN$3,FALSE)</f>
        <v>Before 12:00 AM</v>
      </c>
      <c r="AO70" s="21" t="str">
        <f>VLOOKUP($B70,'Change Summary_Detailed'!$A$4:$X$216,AO$3,FALSE)</f>
        <v>Before 1:00 AM</v>
      </c>
      <c r="AP70" s="21" t="str">
        <f>VLOOKUP($B70,'Change Summary_Detailed'!$A$4:$X$216,AP$3,FALSE)</f>
        <v>Combine service with routes 66EX, 67, 68, 71 and 72 to make service between northeast Seattle and downtown Seattle more efficient to operate.
Shift route to Roosevelt Way NE from 15th Avenue NE to provide frequent service on a centralized corridor that more riders can access.</v>
      </c>
      <c r="AQ70" s="21">
        <f>VLOOKUP($B70,'Change Summary_Detailed'!$A$4:$X$216,AQ$3,FALSE)</f>
        <v>2</v>
      </c>
      <c r="AR70" s="21" t="str">
        <f>VLOOKUP($B70,'Change Summary_Detailed'!$A$4:$X$216,AR$3,FALSE)</f>
        <v>Restructure</v>
      </c>
      <c r="AS70" s="21" t="str">
        <f>VLOOKUP($B70,'Change Summary_Detailed'!$A$4:$X$216,AS$3,FALSE)</f>
        <v>North of NE Northgate Way, use routes 77, 347, 348 or 373EX.
South of NE Northgate Way, use routes 73, 77 or 373EX.</v>
      </c>
      <c r="AT70" s="21" t="str">
        <f>VLOOKUP($B70,'Change Summary_Detailed'!$A$4:$X$216,AT$3,FALSE)</f>
        <v>Revised</v>
      </c>
    </row>
    <row r="71" spans="1:46" x14ac:dyDescent="0.25">
      <c r="A71" t="s">
        <v>342</v>
      </c>
      <c r="B71" s="122" t="s">
        <v>138</v>
      </c>
      <c r="C71" s="57" t="s">
        <v>708</v>
      </c>
      <c r="D71" s="71" t="s">
        <v>139</v>
      </c>
      <c r="E71" s="57">
        <v>60.9</v>
      </c>
      <c r="F71" s="52">
        <v>17.7</v>
      </c>
      <c r="G71" s="52" t="s">
        <v>298</v>
      </c>
      <c r="H71" s="52" t="s">
        <v>298</v>
      </c>
      <c r="I71" s="52" t="s">
        <v>298</v>
      </c>
      <c r="J71" s="58" t="s">
        <v>298</v>
      </c>
      <c r="K71" s="62" t="s">
        <v>8</v>
      </c>
      <c r="L71" s="62" t="s">
        <v>8</v>
      </c>
      <c r="M71" s="57" t="s">
        <v>45</v>
      </c>
      <c r="N71" s="58" t="s">
        <v>45</v>
      </c>
      <c r="O71" s="110" t="s">
        <v>8</v>
      </c>
      <c r="P71" s="111" t="s">
        <v>8</v>
      </c>
      <c r="Q71" s="112" t="s">
        <v>8</v>
      </c>
      <c r="R71" s="57" t="s">
        <v>54</v>
      </c>
      <c r="S71" s="52" t="s">
        <v>54</v>
      </c>
      <c r="T71" s="58" t="s">
        <v>54</v>
      </c>
      <c r="W71">
        <v>4</v>
      </c>
      <c r="X71">
        <v>4</v>
      </c>
      <c r="Y71" t="s">
        <v>17</v>
      </c>
      <c r="Z71" t="s">
        <v>17</v>
      </c>
      <c r="AA71" t="s">
        <v>17</v>
      </c>
      <c r="AB71" t="s">
        <v>17</v>
      </c>
      <c r="AC71" s="355" t="str">
        <f>IF(VLOOKUP($B71,'Change Summary_Detailed'!$A$4:$X$216,AC$3,FALSE)=0,"N/A",VLOOKUP($B71,'Change Summary_Detailed'!$A$4:$X$216,AC$3,FALSE))</f>
        <v>N/A</v>
      </c>
      <c r="AD71" s="21" t="str">
        <f>VLOOKUP($B71,'Change Summary_Detailed'!$A$4:$X$216,AD$3,FALSE)</f>
        <v/>
      </c>
      <c r="AE71" s="21" t="str">
        <f>VLOOKUP($B71,'Change Summary_Detailed'!$A$4:$X$216,AE$3,FALSE)</f>
        <v/>
      </c>
      <c r="AF71" s="21" t="str">
        <f>VLOOKUP($B71,'Change Summary_Detailed'!$A$4:$X$216,AF$3,FALSE)</f>
        <v/>
      </c>
      <c r="AG71" s="21" t="str">
        <f>VLOOKUP($B71,'Change Summary_Detailed'!$A$4:$X$216,AG$3,FALSE)</f>
        <v/>
      </c>
      <c r="AH71" s="21" t="str">
        <f>VLOOKUP($B71,'Change Summary_Detailed'!$A$4:$X$216,AH$3,FALSE)</f>
        <v/>
      </c>
      <c r="AI71" s="21" t="str">
        <f>VLOOKUP($B71,'Change Summary_Detailed'!$A$4:$X$216,AI$3,FALSE)</f>
        <v/>
      </c>
      <c r="AJ71" s="21" t="str">
        <f>VLOOKUP($B71,'Change Summary_Detailed'!$A$4:$X$216,AJ$3,FALSE)</f>
        <v/>
      </c>
      <c r="AK71" s="21" t="str">
        <f>VLOOKUP($B71,'Change Summary_Detailed'!$A$4:$X$216,AK$3,FALSE)</f>
        <v/>
      </c>
      <c r="AL71" s="21" t="str">
        <f>VLOOKUP($B71,'Change Summary_Detailed'!$A$4:$X$216,AL$3,FALSE)</f>
        <v/>
      </c>
      <c r="AM71" s="21" t="str">
        <f>VLOOKUP($B71,'Change Summary_Detailed'!$A$4:$X$216,AM$3,FALSE)</f>
        <v/>
      </c>
      <c r="AN71" s="21" t="str">
        <f>VLOOKUP($B71,'Change Summary_Detailed'!$A$4:$X$216,AN$3,FALSE)</f>
        <v/>
      </c>
      <c r="AO71" s="21" t="str">
        <f>VLOOKUP($B71,'Change Summary_Detailed'!$A$4:$X$216,AO$3,FALSE)</f>
        <v/>
      </c>
      <c r="AP71" s="21" t="str">
        <f>VLOOKUP($B71,'Change Summary_Detailed'!$A$4:$X$216,AP$3,FALSE)</f>
        <v>Unchanged</v>
      </c>
      <c r="AQ71" s="21">
        <f>VLOOKUP($B71,'Change Summary_Detailed'!$A$4:$X$216,AQ$3,FALSE)</f>
        <v>0</v>
      </c>
      <c r="AR71" s="21">
        <f>VLOOKUP($B71,'Change Summary_Detailed'!$A$4:$X$216,AR$3,FALSE)</f>
        <v>0</v>
      </c>
      <c r="AS71" s="21">
        <f>VLOOKUP($B71,'Change Summary_Detailed'!$A$4:$X$216,AS$3,FALSE)</f>
        <v>0</v>
      </c>
      <c r="AT71" s="21" t="str">
        <f>VLOOKUP($B71,'Change Summary_Detailed'!$A$4:$X$216,AT$3,FALSE)</f>
        <v>Unchanged</v>
      </c>
    </row>
    <row r="72" spans="1:46" x14ac:dyDescent="0.25">
      <c r="A72" t="s">
        <v>342</v>
      </c>
      <c r="B72" s="122">
        <v>75</v>
      </c>
      <c r="C72" s="57" t="s">
        <v>709</v>
      </c>
      <c r="D72" s="71" t="s">
        <v>140</v>
      </c>
      <c r="E72" s="57">
        <v>44.7</v>
      </c>
      <c r="F72" s="52">
        <v>11.3</v>
      </c>
      <c r="G72" s="52">
        <v>47.8</v>
      </c>
      <c r="H72" s="52">
        <v>12.4</v>
      </c>
      <c r="I72" s="52">
        <v>37.700000000000003</v>
      </c>
      <c r="J72" s="58">
        <v>9.1999999999999993</v>
      </c>
      <c r="K72" s="62">
        <v>56</v>
      </c>
      <c r="L72" s="62" t="s">
        <v>81</v>
      </c>
      <c r="M72" s="57" t="s">
        <v>17</v>
      </c>
      <c r="N72" s="58" t="s">
        <v>17</v>
      </c>
      <c r="O72" s="57" t="s">
        <v>19</v>
      </c>
      <c r="P72" s="52" t="s">
        <v>18</v>
      </c>
      <c r="Q72" s="58" t="s">
        <v>18</v>
      </c>
      <c r="R72" s="57" t="s">
        <v>54</v>
      </c>
      <c r="S72" s="52" t="s">
        <v>54</v>
      </c>
      <c r="T72" s="58" t="s">
        <v>54</v>
      </c>
      <c r="W72">
        <v>3</v>
      </c>
      <c r="X72">
        <v>2</v>
      </c>
      <c r="Y72">
        <v>3</v>
      </c>
      <c r="Z72">
        <v>3</v>
      </c>
      <c r="AA72">
        <v>4</v>
      </c>
      <c r="AB72">
        <v>3</v>
      </c>
      <c r="AC72" s="355">
        <f>IF(VLOOKUP($B72,'Change Summary_Detailed'!$A$4:$X$216,AC$3,FALSE)=0,"N/A",VLOOKUP($B72,'Change Summary_Detailed'!$A$4:$X$216,AC$3,FALSE))</f>
        <v>42156</v>
      </c>
      <c r="AD72" s="21" t="str">
        <f>VLOOKUP($B72,'Change Summary_Detailed'!$A$4:$X$216,AD$3,FALSE)</f>
        <v>12-15</v>
      </c>
      <c r="AE72" s="21">
        <f>VLOOKUP($B72,'Change Summary_Detailed'!$A$4:$X$216,AE$3,FALSE)</f>
        <v>30</v>
      </c>
      <c r="AF72" s="21">
        <f>VLOOKUP($B72,'Change Summary_Detailed'!$A$4:$X$216,AF$3,FALSE)</f>
        <v>30</v>
      </c>
      <c r="AG72" s="21">
        <f>VLOOKUP($B72,'Change Summary_Detailed'!$A$4:$X$216,AG$3,FALSE)</f>
        <v>30</v>
      </c>
      <c r="AH72" s="21">
        <f>VLOOKUP($B72,'Change Summary_Detailed'!$A$4:$X$216,AH$3,FALSE)</f>
        <v>30</v>
      </c>
      <c r="AI72" s="21" t="str">
        <f>VLOOKUP($B72,'Change Summary_Detailed'!$A$4:$X$216,AI$3,FALSE)</f>
        <v>12-15</v>
      </c>
      <c r="AJ72" s="21">
        <f>VLOOKUP($B72,'Change Summary_Detailed'!$A$4:$X$216,AJ$3,FALSE)</f>
        <v>30</v>
      </c>
      <c r="AK72" s="21">
        <f>VLOOKUP($B72,'Change Summary_Detailed'!$A$4:$X$216,AK$3,FALSE)</f>
        <v>30</v>
      </c>
      <c r="AL72" s="21">
        <f>VLOOKUP($B72,'Change Summary_Detailed'!$A$4:$X$216,AL$3,FALSE)</f>
        <v>30</v>
      </c>
      <c r="AM72" s="21">
        <f>VLOOKUP($B72,'Change Summary_Detailed'!$A$4:$X$216,AM$3,FALSE)</f>
        <v>30</v>
      </c>
      <c r="AN72" s="21" t="str">
        <f>VLOOKUP($B72,'Change Summary_Detailed'!$A$4:$X$216,AN$3,FALSE)</f>
        <v>Before 12:00 AM</v>
      </c>
      <c r="AO72" s="21" t="str">
        <f>VLOOKUP($B72,'Change Summary_Detailed'!$A$4:$X$216,AO$3,FALSE)</f>
        <v>Before 12:00 AM</v>
      </c>
      <c r="AP72" s="21" t="str">
        <f>VLOOKUP($B72,'Change Summary_Detailed'!$A$4:$X$216,AP$3,FALSE)</f>
        <v>Loss of through-route with Route 31</v>
      </c>
      <c r="AQ72" s="21">
        <f>VLOOKUP($B72,'Change Summary_Detailed'!$A$4:$X$216,AQ$3,FALSE)</f>
        <v>0</v>
      </c>
      <c r="AR72" s="21">
        <f>VLOOKUP($B72,'Change Summary_Detailed'!$A$4:$X$216,AR$3,FALSE)</f>
        <v>0</v>
      </c>
      <c r="AS72" s="21">
        <f>VLOOKUP($B72,'Change Summary_Detailed'!$A$4:$X$216,AS$3,FALSE)</f>
        <v>0</v>
      </c>
      <c r="AT72" s="21" t="str">
        <f>VLOOKUP($B72,'Change Summary_Detailed'!$A$4:$X$216,AT$3,FALSE)</f>
        <v>Revised</v>
      </c>
    </row>
    <row r="73" spans="1:46" x14ac:dyDescent="0.25">
      <c r="A73" t="s">
        <v>342</v>
      </c>
      <c r="B73" s="122">
        <v>76</v>
      </c>
      <c r="C73" s="57" t="s">
        <v>710</v>
      </c>
      <c r="D73" s="71" t="s">
        <v>141</v>
      </c>
      <c r="E73" s="57">
        <v>54.8</v>
      </c>
      <c r="F73" s="52">
        <v>18.399999999999999</v>
      </c>
      <c r="G73" s="52" t="s">
        <v>298</v>
      </c>
      <c r="H73" s="52" t="s">
        <v>298</v>
      </c>
      <c r="I73" s="52" t="s">
        <v>298</v>
      </c>
      <c r="J73" s="58" t="s">
        <v>298</v>
      </c>
      <c r="K73" s="62" t="s">
        <v>8</v>
      </c>
      <c r="L73" s="62" t="s">
        <v>8</v>
      </c>
      <c r="M73" s="57" t="s">
        <v>45</v>
      </c>
      <c r="N73" s="58" t="s">
        <v>45</v>
      </c>
      <c r="O73" s="110" t="s">
        <v>8</v>
      </c>
      <c r="P73" s="111" t="s">
        <v>8</v>
      </c>
      <c r="Q73" s="112" t="s">
        <v>8</v>
      </c>
      <c r="R73" s="57" t="s">
        <v>54</v>
      </c>
      <c r="S73" s="52" t="s">
        <v>54</v>
      </c>
      <c r="T73" s="58" t="s">
        <v>54</v>
      </c>
      <c r="W73">
        <v>4</v>
      </c>
      <c r="X73">
        <v>4</v>
      </c>
      <c r="Y73" t="s">
        <v>17</v>
      </c>
      <c r="Z73" t="s">
        <v>17</v>
      </c>
      <c r="AA73" t="s">
        <v>17</v>
      </c>
      <c r="AB73" t="s">
        <v>17</v>
      </c>
      <c r="AC73" s="355" t="str">
        <f>IF(VLOOKUP($B73,'Change Summary_Detailed'!$A$4:$X$216,AC$3,FALSE)=0,"N/A",VLOOKUP($B73,'Change Summary_Detailed'!$A$4:$X$216,AC$3,FALSE))</f>
        <v>N/A</v>
      </c>
      <c r="AD73" s="21" t="str">
        <f>VLOOKUP($B73,'Change Summary_Detailed'!$A$4:$X$216,AD$3,FALSE)</f>
        <v/>
      </c>
      <c r="AE73" s="21" t="str">
        <f>VLOOKUP($B73,'Change Summary_Detailed'!$A$4:$X$216,AE$3,FALSE)</f>
        <v/>
      </c>
      <c r="AF73" s="21" t="str">
        <f>VLOOKUP($B73,'Change Summary_Detailed'!$A$4:$X$216,AF$3,FALSE)</f>
        <v/>
      </c>
      <c r="AG73" s="21" t="str">
        <f>VLOOKUP($B73,'Change Summary_Detailed'!$A$4:$X$216,AG$3,FALSE)</f>
        <v/>
      </c>
      <c r="AH73" s="21" t="str">
        <f>VLOOKUP($B73,'Change Summary_Detailed'!$A$4:$X$216,AH$3,FALSE)</f>
        <v/>
      </c>
      <c r="AI73" s="21" t="str">
        <f>VLOOKUP($B73,'Change Summary_Detailed'!$A$4:$X$216,AI$3,FALSE)</f>
        <v/>
      </c>
      <c r="AJ73" s="21" t="str">
        <f>VLOOKUP($B73,'Change Summary_Detailed'!$A$4:$X$216,AJ$3,FALSE)</f>
        <v/>
      </c>
      <c r="AK73" s="21" t="str">
        <f>VLOOKUP($B73,'Change Summary_Detailed'!$A$4:$X$216,AK$3,FALSE)</f>
        <v/>
      </c>
      <c r="AL73" s="21" t="str">
        <f>VLOOKUP($B73,'Change Summary_Detailed'!$A$4:$X$216,AL$3,FALSE)</f>
        <v/>
      </c>
      <c r="AM73" s="21" t="str">
        <f>VLOOKUP($B73,'Change Summary_Detailed'!$A$4:$X$216,AM$3,FALSE)</f>
        <v/>
      </c>
      <c r="AN73" s="21" t="str">
        <f>VLOOKUP($B73,'Change Summary_Detailed'!$A$4:$X$216,AN$3,FALSE)</f>
        <v/>
      </c>
      <c r="AO73" s="21" t="str">
        <f>VLOOKUP($B73,'Change Summary_Detailed'!$A$4:$X$216,AO$3,FALSE)</f>
        <v/>
      </c>
      <c r="AP73" s="21" t="str">
        <f>VLOOKUP($B73,'Change Summary_Detailed'!$A$4:$X$216,AP$3,FALSE)</f>
        <v>Unchanged</v>
      </c>
      <c r="AQ73" s="21">
        <f>VLOOKUP($B73,'Change Summary_Detailed'!$A$4:$X$216,AQ$3,FALSE)</f>
        <v>0</v>
      </c>
      <c r="AR73" s="21">
        <f>VLOOKUP($B73,'Change Summary_Detailed'!$A$4:$X$216,AR$3,FALSE)</f>
        <v>0</v>
      </c>
      <c r="AS73" s="21">
        <f>VLOOKUP($B73,'Change Summary_Detailed'!$A$4:$X$216,AS$3,FALSE)</f>
        <v>0</v>
      </c>
      <c r="AT73" s="21" t="str">
        <f>VLOOKUP($B73,'Change Summary_Detailed'!$A$4:$X$216,AT$3,FALSE)</f>
        <v>Unchanged</v>
      </c>
    </row>
    <row r="74" spans="1:46" x14ac:dyDescent="0.25">
      <c r="A74" t="s">
        <v>341</v>
      </c>
      <c r="B74" s="122">
        <v>77</v>
      </c>
      <c r="C74" s="57" t="s">
        <v>711</v>
      </c>
      <c r="D74" s="71" t="s">
        <v>142</v>
      </c>
      <c r="E74" s="57">
        <v>44.8</v>
      </c>
      <c r="F74" s="52">
        <v>16.8</v>
      </c>
      <c r="G74" s="52" t="s">
        <v>298</v>
      </c>
      <c r="H74" s="52" t="s">
        <v>298</v>
      </c>
      <c r="I74" s="52" t="s">
        <v>298</v>
      </c>
      <c r="J74" s="58" t="s">
        <v>298</v>
      </c>
      <c r="K74" s="62" t="s">
        <v>8</v>
      </c>
      <c r="L74" s="62" t="s">
        <v>8</v>
      </c>
      <c r="M74" s="57" t="s">
        <v>52</v>
      </c>
      <c r="N74" s="58" t="s">
        <v>45</v>
      </c>
      <c r="O74" s="110" t="s">
        <v>8</v>
      </c>
      <c r="P74" s="111" t="s">
        <v>8</v>
      </c>
      <c r="Q74" s="112" t="s">
        <v>8</v>
      </c>
      <c r="R74" s="57" t="s">
        <v>54</v>
      </c>
      <c r="S74" s="52" t="s">
        <v>54</v>
      </c>
      <c r="T74" s="58" t="s">
        <v>54</v>
      </c>
      <c r="W74">
        <v>3</v>
      </c>
      <c r="X74">
        <v>4</v>
      </c>
      <c r="Y74" t="s">
        <v>17</v>
      </c>
      <c r="Z74" t="s">
        <v>17</v>
      </c>
      <c r="AA74" t="s">
        <v>17</v>
      </c>
      <c r="AB74" t="s">
        <v>17</v>
      </c>
      <c r="AC74" s="355" t="str">
        <f>IF(VLOOKUP($B74,'Change Summary_Detailed'!$A$4:$X$216,AC$3,FALSE)=0,"N/A",VLOOKUP($B74,'Change Summary_Detailed'!$A$4:$X$216,AC$3,FALSE))</f>
        <v>N/A</v>
      </c>
      <c r="AD74" s="21" t="str">
        <f>VLOOKUP($B74,'Change Summary_Detailed'!$A$4:$X$216,AD$3,FALSE)</f>
        <v/>
      </c>
      <c r="AE74" s="21" t="str">
        <f>VLOOKUP($B74,'Change Summary_Detailed'!$A$4:$X$216,AE$3,FALSE)</f>
        <v/>
      </c>
      <c r="AF74" s="21" t="str">
        <f>VLOOKUP($B74,'Change Summary_Detailed'!$A$4:$X$216,AF$3,FALSE)</f>
        <v/>
      </c>
      <c r="AG74" s="21" t="str">
        <f>VLOOKUP($B74,'Change Summary_Detailed'!$A$4:$X$216,AG$3,FALSE)</f>
        <v/>
      </c>
      <c r="AH74" s="21" t="str">
        <f>VLOOKUP($B74,'Change Summary_Detailed'!$A$4:$X$216,AH$3,FALSE)</f>
        <v/>
      </c>
      <c r="AI74" s="21" t="str">
        <f>VLOOKUP($B74,'Change Summary_Detailed'!$A$4:$X$216,AI$3,FALSE)</f>
        <v/>
      </c>
      <c r="AJ74" s="21" t="str">
        <f>VLOOKUP($B74,'Change Summary_Detailed'!$A$4:$X$216,AJ$3,FALSE)</f>
        <v/>
      </c>
      <c r="AK74" s="21" t="str">
        <f>VLOOKUP($B74,'Change Summary_Detailed'!$A$4:$X$216,AK$3,FALSE)</f>
        <v/>
      </c>
      <c r="AL74" s="21" t="str">
        <f>VLOOKUP($B74,'Change Summary_Detailed'!$A$4:$X$216,AL$3,FALSE)</f>
        <v/>
      </c>
      <c r="AM74" s="21" t="str">
        <f>VLOOKUP($B74,'Change Summary_Detailed'!$A$4:$X$216,AM$3,FALSE)</f>
        <v/>
      </c>
      <c r="AN74" s="21" t="str">
        <f>VLOOKUP($B74,'Change Summary_Detailed'!$A$4:$X$216,AN$3,FALSE)</f>
        <v/>
      </c>
      <c r="AO74" s="21" t="str">
        <f>VLOOKUP($B74,'Change Summary_Detailed'!$A$4:$X$216,AO$3,FALSE)</f>
        <v/>
      </c>
      <c r="AP74" s="21" t="str">
        <f>VLOOKUP($B74,'Change Summary_Detailed'!$A$4:$X$216,AP$3,FALSE)</f>
        <v>Unchanged</v>
      </c>
      <c r="AQ74" s="21">
        <f>VLOOKUP($B74,'Change Summary_Detailed'!$A$4:$X$216,AQ$3,FALSE)</f>
        <v>0</v>
      </c>
      <c r="AR74" s="21">
        <f>VLOOKUP($B74,'Change Summary_Detailed'!$A$4:$X$216,AR$3,FALSE)</f>
        <v>0</v>
      </c>
      <c r="AS74" s="21">
        <f>VLOOKUP($B74,'Change Summary_Detailed'!$A$4:$X$216,AS$3,FALSE)</f>
        <v>0</v>
      </c>
      <c r="AT74" s="21" t="str">
        <f>VLOOKUP($B74,'Change Summary_Detailed'!$A$4:$X$216,AT$3,FALSE)</f>
        <v>Unchanged</v>
      </c>
    </row>
    <row r="75" spans="1:46" x14ac:dyDescent="0.25">
      <c r="A75" t="s">
        <v>342</v>
      </c>
      <c r="B75" s="122">
        <v>77</v>
      </c>
      <c r="C75" s="57" t="s">
        <v>711</v>
      </c>
      <c r="D75" s="71" t="s">
        <v>142</v>
      </c>
      <c r="E75" s="57">
        <v>44.8</v>
      </c>
      <c r="F75" s="52">
        <v>16.8</v>
      </c>
      <c r="G75" s="52" t="s">
        <v>298</v>
      </c>
      <c r="H75" s="52" t="s">
        <v>298</v>
      </c>
      <c r="I75" s="52" t="s">
        <v>298</v>
      </c>
      <c r="J75" s="58" t="s">
        <v>298</v>
      </c>
      <c r="K75" s="62" t="s">
        <v>8</v>
      </c>
      <c r="L75" s="62" t="s">
        <v>8</v>
      </c>
      <c r="M75" s="57" t="s">
        <v>52</v>
      </c>
      <c r="N75" s="58" t="s">
        <v>45</v>
      </c>
      <c r="O75" s="110" t="s">
        <v>8</v>
      </c>
      <c r="P75" s="111" t="s">
        <v>8</v>
      </c>
      <c r="Q75" s="112" t="s">
        <v>8</v>
      </c>
      <c r="R75" s="57" t="s">
        <v>54</v>
      </c>
      <c r="S75" s="52" t="s">
        <v>54</v>
      </c>
      <c r="T75" s="58" t="s">
        <v>54</v>
      </c>
      <c r="W75">
        <v>3</v>
      </c>
      <c r="X75">
        <v>4</v>
      </c>
      <c r="Y75" t="s">
        <v>17</v>
      </c>
      <c r="Z75" t="s">
        <v>17</v>
      </c>
      <c r="AA75" t="s">
        <v>17</v>
      </c>
      <c r="AB75" t="s">
        <v>17</v>
      </c>
      <c r="AC75" s="355" t="str">
        <f>IF(VLOOKUP($B75,'Change Summary_Detailed'!$A$4:$X$216,AC$3,FALSE)=0,"N/A",VLOOKUP($B75,'Change Summary_Detailed'!$A$4:$X$216,AC$3,FALSE))</f>
        <v>N/A</v>
      </c>
      <c r="AD75" s="21" t="str">
        <f>VLOOKUP($B75,'Change Summary_Detailed'!$A$4:$X$216,AD$3,FALSE)</f>
        <v/>
      </c>
      <c r="AE75" s="21" t="str">
        <f>VLOOKUP($B75,'Change Summary_Detailed'!$A$4:$X$216,AE$3,FALSE)</f>
        <v/>
      </c>
      <c r="AF75" s="21" t="str">
        <f>VLOOKUP($B75,'Change Summary_Detailed'!$A$4:$X$216,AF$3,FALSE)</f>
        <v/>
      </c>
      <c r="AG75" s="21" t="str">
        <f>VLOOKUP($B75,'Change Summary_Detailed'!$A$4:$X$216,AG$3,FALSE)</f>
        <v/>
      </c>
      <c r="AH75" s="21" t="str">
        <f>VLOOKUP($B75,'Change Summary_Detailed'!$A$4:$X$216,AH$3,FALSE)</f>
        <v/>
      </c>
      <c r="AI75" s="21" t="str">
        <f>VLOOKUP($B75,'Change Summary_Detailed'!$A$4:$X$216,AI$3,FALSE)</f>
        <v/>
      </c>
      <c r="AJ75" s="21" t="str">
        <f>VLOOKUP($B75,'Change Summary_Detailed'!$A$4:$X$216,AJ$3,FALSE)</f>
        <v/>
      </c>
      <c r="AK75" s="21" t="str">
        <f>VLOOKUP($B75,'Change Summary_Detailed'!$A$4:$X$216,AK$3,FALSE)</f>
        <v/>
      </c>
      <c r="AL75" s="21" t="str">
        <f>VLOOKUP($B75,'Change Summary_Detailed'!$A$4:$X$216,AL$3,FALSE)</f>
        <v/>
      </c>
      <c r="AM75" s="21" t="str">
        <f>VLOOKUP($B75,'Change Summary_Detailed'!$A$4:$X$216,AM$3,FALSE)</f>
        <v/>
      </c>
      <c r="AN75" s="21" t="str">
        <f>VLOOKUP($B75,'Change Summary_Detailed'!$A$4:$X$216,AN$3,FALSE)</f>
        <v/>
      </c>
      <c r="AO75" s="21" t="str">
        <f>VLOOKUP($B75,'Change Summary_Detailed'!$A$4:$X$216,AO$3,FALSE)</f>
        <v/>
      </c>
      <c r="AP75" s="21" t="str">
        <f>VLOOKUP($B75,'Change Summary_Detailed'!$A$4:$X$216,AP$3,FALSE)</f>
        <v>Unchanged</v>
      </c>
      <c r="AQ75" s="21">
        <f>VLOOKUP($B75,'Change Summary_Detailed'!$A$4:$X$216,AQ$3,FALSE)</f>
        <v>0</v>
      </c>
      <c r="AR75" s="21">
        <f>VLOOKUP($B75,'Change Summary_Detailed'!$A$4:$X$216,AR$3,FALSE)</f>
        <v>0</v>
      </c>
      <c r="AS75" s="21">
        <f>VLOOKUP($B75,'Change Summary_Detailed'!$A$4:$X$216,AS$3,FALSE)</f>
        <v>0</v>
      </c>
      <c r="AT75" s="21" t="str">
        <f>VLOOKUP($B75,'Change Summary_Detailed'!$A$4:$X$216,AT$3,FALSE)</f>
        <v>Unchanged</v>
      </c>
    </row>
    <row r="76" spans="1:46" x14ac:dyDescent="0.25">
      <c r="A76" t="s">
        <v>342</v>
      </c>
      <c r="B76" s="122">
        <v>82</v>
      </c>
      <c r="C76" s="57" t="s">
        <v>712</v>
      </c>
      <c r="D76" s="71" t="s">
        <v>143</v>
      </c>
      <c r="E76" s="57" t="s">
        <v>298</v>
      </c>
      <c r="F76" s="52" t="s">
        <v>298</v>
      </c>
      <c r="G76" s="52" t="s">
        <v>298</v>
      </c>
      <c r="H76" s="52" t="s">
        <v>298</v>
      </c>
      <c r="I76" s="52">
        <v>12.6</v>
      </c>
      <c r="J76" s="58">
        <v>4.8</v>
      </c>
      <c r="K76" s="62" t="s">
        <v>144</v>
      </c>
      <c r="L76" s="62" t="s">
        <v>144</v>
      </c>
      <c r="M76" s="57" t="s">
        <v>17</v>
      </c>
      <c r="N76" s="58" t="s">
        <v>17</v>
      </c>
      <c r="O76" s="110" t="s">
        <v>144</v>
      </c>
      <c r="P76" s="111" t="s">
        <v>144</v>
      </c>
      <c r="Q76" s="112" t="s">
        <v>144</v>
      </c>
      <c r="R76" s="57" t="s">
        <v>54</v>
      </c>
      <c r="S76" s="52" t="s">
        <v>54</v>
      </c>
      <c r="T76" s="58">
        <v>1</v>
      </c>
      <c r="W76" t="s">
        <v>17</v>
      </c>
      <c r="X76" t="s">
        <v>17</v>
      </c>
      <c r="Y76" t="s">
        <v>17</v>
      </c>
      <c r="Z76" t="s">
        <v>17</v>
      </c>
      <c r="AA76">
        <v>1</v>
      </c>
      <c r="AB76">
        <v>1</v>
      </c>
      <c r="AC76" s="355">
        <f>IF(VLOOKUP($B76,'Change Summary_Detailed'!$A$4:$X$216,AC$3,FALSE)=0,"N/A",VLOOKUP($B76,'Change Summary_Detailed'!$A$4:$X$216,AC$3,FALSE))</f>
        <v>41883</v>
      </c>
      <c r="AD76" s="21" t="str">
        <f>VLOOKUP($B76,'Change Summary_Detailed'!$A$4:$X$216,AD$3,FALSE)</f>
        <v/>
      </c>
      <c r="AE76" s="21" t="str">
        <f>VLOOKUP($B76,'Change Summary_Detailed'!$A$4:$X$216,AE$3,FALSE)</f>
        <v/>
      </c>
      <c r="AF76" s="21" t="str">
        <f>VLOOKUP($B76,'Change Summary_Detailed'!$A$4:$X$216,AF$3,FALSE)</f>
        <v/>
      </c>
      <c r="AG76" s="21" t="str">
        <f>VLOOKUP($B76,'Change Summary_Detailed'!$A$4:$X$216,AG$3,FALSE)</f>
        <v/>
      </c>
      <c r="AH76" s="21" t="str">
        <f>VLOOKUP($B76,'Change Summary_Detailed'!$A$4:$X$216,AH$3,FALSE)</f>
        <v/>
      </c>
      <c r="AI76" s="21" t="str">
        <f>VLOOKUP($B76,'Change Summary_Detailed'!$A$4:$X$216,AI$3,FALSE)</f>
        <v/>
      </c>
      <c r="AJ76" s="21" t="str">
        <f>VLOOKUP($B76,'Change Summary_Detailed'!$A$4:$X$216,AJ$3,FALSE)</f>
        <v/>
      </c>
      <c r="AK76" s="21" t="str">
        <f>VLOOKUP($B76,'Change Summary_Detailed'!$A$4:$X$216,AK$3,FALSE)</f>
        <v/>
      </c>
      <c r="AL76" s="21" t="str">
        <f>VLOOKUP($B76,'Change Summary_Detailed'!$A$4:$X$216,AL$3,FALSE)</f>
        <v/>
      </c>
      <c r="AM76" s="21" t="str">
        <f>VLOOKUP($B76,'Change Summary_Detailed'!$A$4:$X$216,AM$3,FALSE)</f>
        <v/>
      </c>
      <c r="AN76" s="21" t="str">
        <f>VLOOKUP($B76,'Change Summary_Detailed'!$A$4:$X$216,AN$3,FALSE)</f>
        <v/>
      </c>
      <c r="AO76" s="21">
        <f>VLOOKUP($B76,'Change Summary_Detailed'!$A$4:$X$216,AO$3,FALSE)</f>
        <v>0</v>
      </c>
      <c r="AP76" s="21" t="str">
        <f>VLOOKUP($B76,'Change Summary_Detailed'!$A$4:$X$216,AP$3,FALSE)</f>
        <v>Delete</v>
      </c>
      <c r="AQ76" s="21">
        <f>VLOOKUP($B76,'Change Summary_Detailed'!$A$4:$X$216,AQ$3,FALSE)</f>
        <v>1</v>
      </c>
      <c r="AR76" s="21" t="str">
        <f>VLOOKUP($B76,'Change Summary_Detailed'!$A$4:$X$216,AR$3,FALSE)</f>
        <v>Lowest performing</v>
      </c>
      <c r="AS76" s="21" t="str">
        <f>VLOOKUP($B76,'Change Summary_Detailed'!$A$4:$X$216,AS$3,FALSE)</f>
        <v>Use the RapidRide E Line.</v>
      </c>
      <c r="AT76" s="21" t="str">
        <f>VLOOKUP($B76,'Change Summary_Detailed'!$A$4:$X$216,AT$3,FALSE)</f>
        <v>Deleted</v>
      </c>
    </row>
    <row r="77" spans="1:46" x14ac:dyDescent="0.25">
      <c r="A77" t="s">
        <v>342</v>
      </c>
      <c r="B77" s="122">
        <v>83</v>
      </c>
      <c r="C77" s="57" t="s">
        <v>713</v>
      </c>
      <c r="D77" s="71" t="s">
        <v>145</v>
      </c>
      <c r="E77" s="57" t="s">
        <v>298</v>
      </c>
      <c r="F77" s="52" t="s">
        <v>298</v>
      </c>
      <c r="G77" s="52" t="s">
        <v>298</v>
      </c>
      <c r="H77" s="52" t="s">
        <v>298</v>
      </c>
      <c r="I77" s="52">
        <v>15.8</v>
      </c>
      <c r="J77" s="58">
        <v>7.8</v>
      </c>
      <c r="K77" s="62" t="s">
        <v>144</v>
      </c>
      <c r="L77" s="62" t="s">
        <v>144</v>
      </c>
      <c r="M77" s="57" t="s">
        <v>17</v>
      </c>
      <c r="N77" s="58" t="s">
        <v>17</v>
      </c>
      <c r="O77" s="110" t="s">
        <v>144</v>
      </c>
      <c r="P77" s="111" t="s">
        <v>144</v>
      </c>
      <c r="Q77" s="112" t="s">
        <v>144</v>
      </c>
      <c r="R77" s="57" t="s">
        <v>54</v>
      </c>
      <c r="S77" s="52" t="s">
        <v>54</v>
      </c>
      <c r="T77" s="58">
        <v>1</v>
      </c>
      <c r="W77" t="s">
        <v>17</v>
      </c>
      <c r="X77" t="s">
        <v>17</v>
      </c>
      <c r="Y77" t="s">
        <v>17</v>
      </c>
      <c r="Z77" t="s">
        <v>17</v>
      </c>
      <c r="AA77">
        <v>1</v>
      </c>
      <c r="AB77">
        <v>2</v>
      </c>
      <c r="AC77" s="355">
        <f>IF(VLOOKUP($B77,'Change Summary_Detailed'!$A$4:$X$216,AC$3,FALSE)=0,"N/A",VLOOKUP($B77,'Change Summary_Detailed'!$A$4:$X$216,AC$3,FALSE))</f>
        <v>41883</v>
      </c>
      <c r="AD77" s="21" t="str">
        <f>VLOOKUP($B77,'Change Summary_Detailed'!$A$4:$X$216,AD$3,FALSE)</f>
        <v/>
      </c>
      <c r="AE77" s="21" t="str">
        <f>VLOOKUP($B77,'Change Summary_Detailed'!$A$4:$X$216,AE$3,FALSE)</f>
        <v/>
      </c>
      <c r="AF77" s="21" t="str">
        <f>VLOOKUP($B77,'Change Summary_Detailed'!$A$4:$X$216,AF$3,FALSE)</f>
        <v/>
      </c>
      <c r="AG77" s="21" t="str">
        <f>VLOOKUP($B77,'Change Summary_Detailed'!$A$4:$X$216,AG$3,FALSE)</f>
        <v/>
      </c>
      <c r="AH77" s="21" t="str">
        <f>VLOOKUP($B77,'Change Summary_Detailed'!$A$4:$X$216,AH$3,FALSE)</f>
        <v/>
      </c>
      <c r="AI77" s="21" t="str">
        <f>VLOOKUP($B77,'Change Summary_Detailed'!$A$4:$X$216,AI$3,FALSE)</f>
        <v/>
      </c>
      <c r="AJ77" s="21" t="str">
        <f>VLOOKUP($B77,'Change Summary_Detailed'!$A$4:$X$216,AJ$3,FALSE)</f>
        <v/>
      </c>
      <c r="AK77" s="21" t="str">
        <f>VLOOKUP($B77,'Change Summary_Detailed'!$A$4:$X$216,AK$3,FALSE)</f>
        <v/>
      </c>
      <c r="AL77" s="21" t="str">
        <f>VLOOKUP($B77,'Change Summary_Detailed'!$A$4:$X$216,AL$3,FALSE)</f>
        <v/>
      </c>
      <c r="AM77" s="21" t="str">
        <f>VLOOKUP($B77,'Change Summary_Detailed'!$A$4:$X$216,AM$3,FALSE)</f>
        <v/>
      </c>
      <c r="AN77" s="21" t="str">
        <f>VLOOKUP($B77,'Change Summary_Detailed'!$A$4:$X$216,AN$3,FALSE)</f>
        <v/>
      </c>
      <c r="AO77" s="21">
        <f>VLOOKUP($B77,'Change Summary_Detailed'!$A$4:$X$216,AO$3,FALSE)</f>
        <v>0</v>
      </c>
      <c r="AP77" s="21" t="str">
        <f>VLOOKUP($B77,'Change Summary_Detailed'!$A$4:$X$216,AP$3,FALSE)</f>
        <v>Delete</v>
      </c>
      <c r="AQ77" s="21">
        <f>VLOOKUP($B77,'Change Summary_Detailed'!$A$4:$X$216,AQ$3,FALSE)</f>
        <v>1</v>
      </c>
      <c r="AR77" s="21" t="str">
        <f>VLOOKUP($B77,'Change Summary_Detailed'!$A$4:$X$216,AR$3,FALSE)</f>
        <v>Lowest performing</v>
      </c>
      <c r="AS77" s="21" t="str">
        <f>VLOOKUP($B77,'Change Summary_Detailed'!$A$4:$X$216,AS$3,FALSE)</f>
        <v>Metro’s TaxiScrip or RideShare programs may be options.</v>
      </c>
      <c r="AT77" s="21" t="str">
        <f>VLOOKUP($B77,'Change Summary_Detailed'!$A$4:$X$216,AT$3,FALSE)</f>
        <v>Deleted</v>
      </c>
    </row>
    <row r="78" spans="1:46" x14ac:dyDescent="0.25">
      <c r="A78" t="s">
        <v>342</v>
      </c>
      <c r="B78" s="122">
        <v>84</v>
      </c>
      <c r="C78" s="57" t="s">
        <v>714</v>
      </c>
      <c r="D78" s="71" t="s">
        <v>146</v>
      </c>
      <c r="E78" s="57" t="s">
        <v>298</v>
      </c>
      <c r="F78" s="52" t="s">
        <v>298</v>
      </c>
      <c r="G78" s="52" t="s">
        <v>298</v>
      </c>
      <c r="H78" s="52" t="s">
        <v>298</v>
      </c>
      <c r="I78" s="52">
        <v>8.1</v>
      </c>
      <c r="J78" s="58">
        <v>1.3</v>
      </c>
      <c r="K78" s="62" t="s">
        <v>144</v>
      </c>
      <c r="L78" s="62" t="s">
        <v>144</v>
      </c>
      <c r="M78" s="57" t="s">
        <v>17</v>
      </c>
      <c r="N78" s="58" t="s">
        <v>17</v>
      </c>
      <c r="O78" s="110" t="s">
        <v>144</v>
      </c>
      <c r="P78" s="111" t="s">
        <v>144</v>
      </c>
      <c r="Q78" s="112" t="s">
        <v>144</v>
      </c>
      <c r="R78" s="57" t="s">
        <v>54</v>
      </c>
      <c r="S78" s="52" t="s">
        <v>54</v>
      </c>
      <c r="T78" s="58">
        <v>1</v>
      </c>
      <c r="W78" t="s">
        <v>17</v>
      </c>
      <c r="X78" t="s">
        <v>17</v>
      </c>
      <c r="Y78" t="s">
        <v>17</v>
      </c>
      <c r="Z78" t="s">
        <v>17</v>
      </c>
      <c r="AA78">
        <v>1</v>
      </c>
      <c r="AB78">
        <v>1</v>
      </c>
      <c r="AC78" s="355">
        <f>IF(VLOOKUP($B78,'Change Summary_Detailed'!$A$4:$X$216,AC$3,FALSE)=0,"N/A",VLOOKUP($B78,'Change Summary_Detailed'!$A$4:$X$216,AC$3,FALSE))</f>
        <v>41883</v>
      </c>
      <c r="AD78" s="21" t="str">
        <f>VLOOKUP($B78,'Change Summary_Detailed'!$A$4:$X$216,AD$3,FALSE)</f>
        <v/>
      </c>
      <c r="AE78" s="21" t="str">
        <f>VLOOKUP($B78,'Change Summary_Detailed'!$A$4:$X$216,AE$3,FALSE)</f>
        <v/>
      </c>
      <c r="AF78" s="21" t="str">
        <f>VLOOKUP($B78,'Change Summary_Detailed'!$A$4:$X$216,AF$3,FALSE)</f>
        <v/>
      </c>
      <c r="AG78" s="21" t="str">
        <f>VLOOKUP($B78,'Change Summary_Detailed'!$A$4:$X$216,AG$3,FALSE)</f>
        <v/>
      </c>
      <c r="AH78" s="21" t="str">
        <f>VLOOKUP($B78,'Change Summary_Detailed'!$A$4:$X$216,AH$3,FALSE)</f>
        <v/>
      </c>
      <c r="AI78" s="21" t="str">
        <f>VLOOKUP($B78,'Change Summary_Detailed'!$A$4:$X$216,AI$3,FALSE)</f>
        <v/>
      </c>
      <c r="AJ78" s="21" t="str">
        <f>VLOOKUP($B78,'Change Summary_Detailed'!$A$4:$X$216,AJ$3,FALSE)</f>
        <v/>
      </c>
      <c r="AK78" s="21" t="str">
        <f>VLOOKUP($B78,'Change Summary_Detailed'!$A$4:$X$216,AK$3,FALSE)</f>
        <v/>
      </c>
      <c r="AL78" s="21" t="str">
        <f>VLOOKUP($B78,'Change Summary_Detailed'!$A$4:$X$216,AL$3,FALSE)</f>
        <v/>
      </c>
      <c r="AM78" s="21" t="str">
        <f>VLOOKUP($B78,'Change Summary_Detailed'!$A$4:$X$216,AM$3,FALSE)</f>
        <v/>
      </c>
      <c r="AN78" s="21" t="str">
        <f>VLOOKUP($B78,'Change Summary_Detailed'!$A$4:$X$216,AN$3,FALSE)</f>
        <v/>
      </c>
      <c r="AO78" s="21">
        <f>VLOOKUP($B78,'Change Summary_Detailed'!$A$4:$X$216,AO$3,FALSE)</f>
        <v>0</v>
      </c>
      <c r="AP78" s="21" t="str">
        <f>VLOOKUP($B78,'Change Summary_Detailed'!$A$4:$X$216,AP$3,FALSE)</f>
        <v>Delete</v>
      </c>
      <c r="AQ78" s="21">
        <f>VLOOKUP($B78,'Change Summary_Detailed'!$A$4:$X$216,AQ$3,FALSE)</f>
        <v>1</v>
      </c>
      <c r="AR78" s="21" t="str">
        <f>VLOOKUP($B78,'Change Summary_Detailed'!$A$4:$X$216,AR$3,FALSE)</f>
        <v>Lowest performing</v>
      </c>
      <c r="AS78" s="21" t="str">
        <f>VLOOKUP($B78,'Change Summary_Detailed'!$A$4:$X$216,AS$3,FALSE)</f>
        <v>Metro’s TaxiScrip or RideShare programs may be options.</v>
      </c>
      <c r="AT78" s="21" t="str">
        <f>VLOOKUP($B78,'Change Summary_Detailed'!$A$4:$X$216,AT$3,FALSE)</f>
        <v>Deleted</v>
      </c>
    </row>
    <row r="79" spans="1:46" x14ac:dyDescent="0.25">
      <c r="A79" t="s">
        <v>342</v>
      </c>
      <c r="B79" s="122">
        <v>99</v>
      </c>
      <c r="C79" s="57" t="s">
        <v>715</v>
      </c>
      <c r="D79" s="71" t="s">
        <v>147</v>
      </c>
      <c r="E79" s="57">
        <v>25</v>
      </c>
      <c r="F79" s="52">
        <v>6.1</v>
      </c>
      <c r="G79" s="52" t="s">
        <v>298</v>
      </c>
      <c r="H79" s="52" t="s">
        <v>298</v>
      </c>
      <c r="I79" s="52" t="s">
        <v>298</v>
      </c>
      <c r="J79" s="58" t="s">
        <v>298</v>
      </c>
      <c r="K79" s="62" t="s">
        <v>8</v>
      </c>
      <c r="L79" s="62" t="s">
        <v>8</v>
      </c>
      <c r="M79" s="57" t="s">
        <v>52</v>
      </c>
      <c r="N79" s="58" t="s">
        <v>45</v>
      </c>
      <c r="O79" s="110" t="s">
        <v>8</v>
      </c>
      <c r="P79" s="111" t="s">
        <v>8</v>
      </c>
      <c r="Q79" s="112" t="s">
        <v>8</v>
      </c>
      <c r="R79" s="57">
        <v>1</v>
      </c>
      <c r="S79" s="52" t="s">
        <v>54</v>
      </c>
      <c r="T79" s="58" t="s">
        <v>54</v>
      </c>
      <c r="W79">
        <v>2</v>
      </c>
      <c r="X79">
        <v>1</v>
      </c>
      <c r="Y79" t="s">
        <v>17</v>
      </c>
      <c r="Z79" t="s">
        <v>17</v>
      </c>
      <c r="AA79" t="s">
        <v>17</v>
      </c>
      <c r="AB79" t="s">
        <v>17</v>
      </c>
      <c r="AC79" s="355">
        <f>IF(VLOOKUP($B79,'Change Summary_Detailed'!$A$4:$X$216,AC$3,FALSE)=0,"N/A",VLOOKUP($B79,'Change Summary_Detailed'!$A$4:$X$216,AC$3,FALSE))</f>
        <v>42248</v>
      </c>
      <c r="AD79" s="21" t="str">
        <f>VLOOKUP($B79,'Change Summary_Detailed'!$A$4:$X$216,AD$3,FALSE)</f>
        <v/>
      </c>
      <c r="AE79" s="21" t="str">
        <f>VLOOKUP($B79,'Change Summary_Detailed'!$A$4:$X$216,AE$3,FALSE)</f>
        <v/>
      </c>
      <c r="AF79" s="21" t="str">
        <f>VLOOKUP($B79,'Change Summary_Detailed'!$A$4:$X$216,AF$3,FALSE)</f>
        <v/>
      </c>
      <c r="AG79" s="21" t="str">
        <f>VLOOKUP($B79,'Change Summary_Detailed'!$A$4:$X$216,AG$3,FALSE)</f>
        <v/>
      </c>
      <c r="AH79" s="21" t="str">
        <f>VLOOKUP($B79,'Change Summary_Detailed'!$A$4:$X$216,AH$3,FALSE)</f>
        <v/>
      </c>
      <c r="AI79" s="21" t="str">
        <f>VLOOKUP($B79,'Change Summary_Detailed'!$A$4:$X$216,AI$3,FALSE)</f>
        <v/>
      </c>
      <c r="AJ79" s="21" t="str">
        <f>VLOOKUP($B79,'Change Summary_Detailed'!$A$4:$X$216,AJ$3,FALSE)</f>
        <v/>
      </c>
      <c r="AK79" s="21" t="str">
        <f>VLOOKUP($B79,'Change Summary_Detailed'!$A$4:$X$216,AK$3,FALSE)</f>
        <v/>
      </c>
      <c r="AL79" s="21" t="str">
        <f>VLOOKUP($B79,'Change Summary_Detailed'!$A$4:$X$216,AL$3,FALSE)</f>
        <v/>
      </c>
      <c r="AM79" s="21" t="str">
        <f>VLOOKUP($B79,'Change Summary_Detailed'!$A$4:$X$216,AM$3,FALSE)</f>
        <v/>
      </c>
      <c r="AN79" s="21" t="str">
        <f>VLOOKUP($B79,'Change Summary_Detailed'!$A$4:$X$216,AN$3,FALSE)</f>
        <v/>
      </c>
      <c r="AO79" s="21">
        <f>VLOOKUP($B79,'Change Summary_Detailed'!$A$4:$X$216,AO$3,FALSE)</f>
        <v>0</v>
      </c>
      <c r="AP79" s="21" t="str">
        <f>VLOOKUP($B79,'Change Summary_Detailed'!$A$4:$X$216,AP$3,FALSE)</f>
        <v>Delete</v>
      </c>
      <c r="AQ79" s="21">
        <f>VLOOKUP($B79,'Change Summary_Detailed'!$A$4:$X$216,AQ$3,FALSE)</f>
        <v>1</v>
      </c>
      <c r="AR79" s="21" t="str">
        <f>VLOOKUP($B79,'Change Summary_Detailed'!$A$4:$X$216,AR$3,FALSE)</f>
        <v>Lowest performing</v>
      </c>
      <c r="AS79" s="21" t="str">
        <f>VLOOKUP($B79,'Change Summary_Detailed'!$A$4:$X$216,AS$3,FALSE)</f>
        <v>Use revised Route 1 or multiple other routes that travel through the downtown Seattle core.</v>
      </c>
      <c r="AT79" s="21" t="str">
        <f>VLOOKUP($B79,'Change Summary_Detailed'!$A$4:$X$216,AT$3,FALSE)</f>
        <v>Deleted</v>
      </c>
    </row>
    <row r="80" spans="1:46" x14ac:dyDescent="0.25">
      <c r="A80" t="s">
        <v>342</v>
      </c>
      <c r="B80" s="122">
        <v>101</v>
      </c>
      <c r="C80" s="57" t="s">
        <v>716</v>
      </c>
      <c r="D80" s="71" t="s">
        <v>148</v>
      </c>
      <c r="E80" s="57">
        <v>42.9</v>
      </c>
      <c r="F80" s="52">
        <v>22.9</v>
      </c>
      <c r="G80" s="52">
        <v>52.7</v>
      </c>
      <c r="H80" s="52">
        <v>28.1</v>
      </c>
      <c r="I80" s="52">
        <v>35.700000000000003</v>
      </c>
      <c r="J80" s="58">
        <v>19.399999999999999</v>
      </c>
      <c r="K80" s="62">
        <v>84</v>
      </c>
      <c r="L80" s="62" t="s">
        <v>15</v>
      </c>
      <c r="M80" s="57" t="s">
        <v>17</v>
      </c>
      <c r="N80" s="58" t="s">
        <v>17</v>
      </c>
      <c r="O80" s="57" t="s">
        <v>18</v>
      </c>
      <c r="P80" s="52" t="s">
        <v>19</v>
      </c>
      <c r="Q80" s="58" t="s">
        <v>18</v>
      </c>
      <c r="R80" s="57" t="s">
        <v>54</v>
      </c>
      <c r="S80" s="52" t="s">
        <v>54</v>
      </c>
      <c r="T80" s="58" t="s">
        <v>54</v>
      </c>
      <c r="W80">
        <v>3</v>
      </c>
      <c r="X80">
        <v>4</v>
      </c>
      <c r="Y80">
        <v>4</v>
      </c>
      <c r="Z80">
        <v>4</v>
      </c>
      <c r="AA80">
        <v>4</v>
      </c>
      <c r="AB80">
        <v>4</v>
      </c>
      <c r="AC80" s="355" t="str">
        <f>IF(VLOOKUP($B80,'Change Summary_Detailed'!$A$4:$X$216,AC$3,FALSE)=0,"N/A",VLOOKUP($B80,'Change Summary_Detailed'!$A$4:$X$216,AC$3,FALSE))</f>
        <v>N/A</v>
      </c>
      <c r="AD80" s="21">
        <f>VLOOKUP($B80,'Change Summary_Detailed'!$A$4:$X$216,AD$3,FALSE)</f>
        <v>15</v>
      </c>
      <c r="AE80" s="21">
        <f>VLOOKUP($B80,'Change Summary_Detailed'!$A$4:$X$216,AE$3,FALSE)</f>
        <v>30</v>
      </c>
      <c r="AF80" s="21">
        <f>VLOOKUP($B80,'Change Summary_Detailed'!$A$4:$X$216,AF$3,FALSE)</f>
        <v>30</v>
      </c>
      <c r="AG80" s="21">
        <f>VLOOKUP($B80,'Change Summary_Detailed'!$A$4:$X$216,AG$3,FALSE)</f>
        <v>30</v>
      </c>
      <c r="AH80" s="21">
        <f>VLOOKUP($B80,'Change Summary_Detailed'!$A$4:$X$216,AH$3,FALSE)</f>
        <v>30</v>
      </c>
      <c r="AI80" s="21">
        <f>VLOOKUP($B80,'Change Summary_Detailed'!$A$4:$X$216,AI$3,FALSE)</f>
        <v>15</v>
      </c>
      <c r="AJ80" s="21">
        <f>VLOOKUP($B80,'Change Summary_Detailed'!$A$4:$X$216,AJ$3,FALSE)</f>
        <v>30</v>
      </c>
      <c r="AK80" s="21">
        <f>VLOOKUP($B80,'Change Summary_Detailed'!$A$4:$X$216,AK$3,FALSE)</f>
        <v>30</v>
      </c>
      <c r="AL80" s="21">
        <f>VLOOKUP($B80,'Change Summary_Detailed'!$A$4:$X$216,AL$3,FALSE)</f>
        <v>30</v>
      </c>
      <c r="AM80" s="21">
        <f>VLOOKUP($B80,'Change Summary_Detailed'!$A$4:$X$216,AM$3,FALSE)</f>
        <v>30</v>
      </c>
      <c r="AN80" s="21" t="str">
        <f>VLOOKUP($B80,'Change Summary_Detailed'!$A$4:$X$216,AN$3,FALSE)</f>
        <v>Before 10:00 PM</v>
      </c>
      <c r="AO80" s="21" t="str">
        <f>VLOOKUP($B80,'Change Summary_Detailed'!$A$4:$X$216,AO$3,FALSE)</f>
        <v>Before 10:00 PM</v>
      </c>
      <c r="AP80" s="21" t="str">
        <f>VLOOKUP($B80,'Change Summary_Detailed'!$A$4:$X$216,AP$3,FALSE)</f>
        <v>Unchanged</v>
      </c>
      <c r="AQ80" s="21">
        <f>VLOOKUP($B80,'Change Summary_Detailed'!$A$4:$X$216,AQ$3,FALSE)</f>
        <v>0</v>
      </c>
      <c r="AR80" s="21">
        <f>VLOOKUP($B80,'Change Summary_Detailed'!$A$4:$X$216,AR$3,FALSE)</f>
        <v>0</v>
      </c>
      <c r="AS80" s="21">
        <f>VLOOKUP($B80,'Change Summary_Detailed'!$A$4:$X$216,AS$3,FALSE)</f>
        <v>0</v>
      </c>
      <c r="AT80" s="21" t="str">
        <f>VLOOKUP($B80,'Change Summary_Detailed'!$A$4:$X$216,AT$3,FALSE)</f>
        <v>Unchanged</v>
      </c>
    </row>
    <row r="81" spans="1:46" x14ac:dyDescent="0.25">
      <c r="A81" t="s">
        <v>370</v>
      </c>
      <c r="B81" s="122">
        <v>101</v>
      </c>
      <c r="C81" s="57" t="s">
        <v>716</v>
      </c>
      <c r="D81" s="71" t="s">
        <v>148</v>
      </c>
      <c r="E81" s="57">
        <v>42.9</v>
      </c>
      <c r="F81" s="52">
        <v>22.9</v>
      </c>
      <c r="G81" s="52">
        <v>52.7</v>
      </c>
      <c r="H81" s="52">
        <v>28.1</v>
      </c>
      <c r="I81" s="52">
        <v>35.700000000000003</v>
      </c>
      <c r="J81" s="58">
        <v>19.399999999999999</v>
      </c>
      <c r="K81" s="62">
        <v>84</v>
      </c>
      <c r="L81" s="62" t="s">
        <v>15</v>
      </c>
      <c r="M81" s="57" t="s">
        <v>17</v>
      </c>
      <c r="N81" s="58" t="s">
        <v>17</v>
      </c>
      <c r="O81" s="57" t="s">
        <v>18</v>
      </c>
      <c r="P81" s="52" t="s">
        <v>19</v>
      </c>
      <c r="Q81" s="58" t="s">
        <v>18</v>
      </c>
      <c r="R81" s="57" t="s">
        <v>54</v>
      </c>
      <c r="S81" s="52" t="s">
        <v>54</v>
      </c>
      <c r="T81" s="58" t="s">
        <v>54</v>
      </c>
      <c r="W81">
        <v>3</v>
      </c>
      <c r="X81">
        <v>4</v>
      </c>
      <c r="Y81">
        <v>4</v>
      </c>
      <c r="Z81">
        <v>4</v>
      </c>
      <c r="AA81">
        <v>4</v>
      </c>
      <c r="AB81">
        <v>4</v>
      </c>
      <c r="AC81" s="355" t="str">
        <f>IF(VLOOKUP($B81,'Change Summary_Detailed'!$A$4:$X$216,AC$3,FALSE)=0,"N/A",VLOOKUP($B81,'Change Summary_Detailed'!$A$4:$X$216,AC$3,FALSE))</f>
        <v>N/A</v>
      </c>
      <c r="AD81" s="21">
        <f>VLOOKUP($B81,'Change Summary_Detailed'!$A$4:$X$216,AD$3,FALSE)</f>
        <v>15</v>
      </c>
      <c r="AE81" s="21">
        <f>VLOOKUP($B81,'Change Summary_Detailed'!$A$4:$X$216,AE$3,FALSE)</f>
        <v>30</v>
      </c>
      <c r="AF81" s="21">
        <f>VLOOKUP($B81,'Change Summary_Detailed'!$A$4:$X$216,AF$3,FALSE)</f>
        <v>30</v>
      </c>
      <c r="AG81" s="21">
        <f>VLOOKUP($B81,'Change Summary_Detailed'!$A$4:$X$216,AG$3,FALSE)</f>
        <v>30</v>
      </c>
      <c r="AH81" s="21">
        <f>VLOOKUP($B81,'Change Summary_Detailed'!$A$4:$X$216,AH$3,FALSE)</f>
        <v>30</v>
      </c>
      <c r="AI81" s="21">
        <f>VLOOKUP($B81,'Change Summary_Detailed'!$A$4:$X$216,AI$3,FALSE)</f>
        <v>15</v>
      </c>
      <c r="AJ81" s="21">
        <f>VLOOKUP($B81,'Change Summary_Detailed'!$A$4:$X$216,AJ$3,FALSE)</f>
        <v>30</v>
      </c>
      <c r="AK81" s="21">
        <f>VLOOKUP($B81,'Change Summary_Detailed'!$A$4:$X$216,AK$3,FALSE)</f>
        <v>30</v>
      </c>
      <c r="AL81" s="21">
        <f>VLOOKUP($B81,'Change Summary_Detailed'!$A$4:$X$216,AL$3,FALSE)</f>
        <v>30</v>
      </c>
      <c r="AM81" s="21">
        <f>VLOOKUP($B81,'Change Summary_Detailed'!$A$4:$X$216,AM$3,FALSE)</f>
        <v>30</v>
      </c>
      <c r="AN81" s="21" t="str">
        <f>VLOOKUP($B81,'Change Summary_Detailed'!$A$4:$X$216,AN$3,FALSE)</f>
        <v>Before 10:00 PM</v>
      </c>
      <c r="AO81" s="21" t="str">
        <f>VLOOKUP($B81,'Change Summary_Detailed'!$A$4:$X$216,AO$3,FALSE)</f>
        <v>Before 10:00 PM</v>
      </c>
      <c r="AP81" s="21" t="str">
        <f>VLOOKUP($B81,'Change Summary_Detailed'!$A$4:$X$216,AP$3,FALSE)</f>
        <v>Unchanged</v>
      </c>
      <c r="AQ81" s="21">
        <f>VLOOKUP($B81,'Change Summary_Detailed'!$A$4:$X$216,AQ$3,FALSE)</f>
        <v>0</v>
      </c>
      <c r="AR81" s="21">
        <f>VLOOKUP($B81,'Change Summary_Detailed'!$A$4:$X$216,AR$3,FALSE)</f>
        <v>0</v>
      </c>
      <c r="AS81" s="21">
        <f>VLOOKUP($B81,'Change Summary_Detailed'!$A$4:$X$216,AS$3,FALSE)</f>
        <v>0</v>
      </c>
      <c r="AT81" s="21" t="str">
        <f>VLOOKUP($B81,'Change Summary_Detailed'!$A$4:$X$216,AT$3,FALSE)</f>
        <v>Unchanged</v>
      </c>
    </row>
    <row r="82" spans="1:46" x14ac:dyDescent="0.25">
      <c r="A82" t="s">
        <v>357</v>
      </c>
      <c r="B82" s="122">
        <v>101</v>
      </c>
      <c r="C82" s="57" t="s">
        <v>716</v>
      </c>
      <c r="D82" s="71" t="s">
        <v>148</v>
      </c>
      <c r="E82" s="57">
        <v>42.9</v>
      </c>
      <c r="F82" s="52">
        <v>22.9</v>
      </c>
      <c r="G82" s="52">
        <v>52.7</v>
      </c>
      <c r="H82" s="52">
        <v>28.1</v>
      </c>
      <c r="I82" s="52">
        <v>35.700000000000003</v>
      </c>
      <c r="J82" s="58">
        <v>19.399999999999999</v>
      </c>
      <c r="K82" s="62">
        <v>84</v>
      </c>
      <c r="L82" s="62" t="s">
        <v>15</v>
      </c>
      <c r="M82" s="57" t="s">
        <v>17</v>
      </c>
      <c r="N82" s="58" t="s">
        <v>17</v>
      </c>
      <c r="O82" s="57" t="s">
        <v>18</v>
      </c>
      <c r="P82" s="52" t="s">
        <v>19</v>
      </c>
      <c r="Q82" s="58" t="s">
        <v>18</v>
      </c>
      <c r="R82" s="57" t="s">
        <v>54</v>
      </c>
      <c r="S82" s="52" t="s">
        <v>54</v>
      </c>
      <c r="T82" s="58" t="s">
        <v>54</v>
      </c>
      <c r="W82">
        <v>3</v>
      </c>
      <c r="X82">
        <v>4</v>
      </c>
      <c r="Y82">
        <v>4</v>
      </c>
      <c r="Z82">
        <v>4</v>
      </c>
      <c r="AA82">
        <v>4</v>
      </c>
      <c r="AB82">
        <v>4</v>
      </c>
      <c r="AC82" s="355" t="str">
        <f>IF(VLOOKUP($B82,'Change Summary_Detailed'!$A$4:$X$216,AC$3,FALSE)=0,"N/A",VLOOKUP($B82,'Change Summary_Detailed'!$A$4:$X$216,AC$3,FALSE))</f>
        <v>N/A</v>
      </c>
      <c r="AD82" s="21">
        <f>VLOOKUP($B82,'Change Summary_Detailed'!$A$4:$X$216,AD$3,FALSE)</f>
        <v>15</v>
      </c>
      <c r="AE82" s="21">
        <f>VLOOKUP($B82,'Change Summary_Detailed'!$A$4:$X$216,AE$3,FALSE)</f>
        <v>30</v>
      </c>
      <c r="AF82" s="21">
        <f>VLOOKUP($B82,'Change Summary_Detailed'!$A$4:$X$216,AF$3,FALSE)</f>
        <v>30</v>
      </c>
      <c r="AG82" s="21">
        <f>VLOOKUP($B82,'Change Summary_Detailed'!$A$4:$X$216,AG$3,FALSE)</f>
        <v>30</v>
      </c>
      <c r="AH82" s="21">
        <f>VLOOKUP($B82,'Change Summary_Detailed'!$A$4:$X$216,AH$3,FALSE)</f>
        <v>30</v>
      </c>
      <c r="AI82" s="21">
        <f>VLOOKUP($B82,'Change Summary_Detailed'!$A$4:$X$216,AI$3,FALSE)</f>
        <v>15</v>
      </c>
      <c r="AJ82" s="21">
        <f>VLOOKUP($B82,'Change Summary_Detailed'!$A$4:$X$216,AJ$3,FALSE)</f>
        <v>30</v>
      </c>
      <c r="AK82" s="21">
        <f>VLOOKUP($B82,'Change Summary_Detailed'!$A$4:$X$216,AK$3,FALSE)</f>
        <v>30</v>
      </c>
      <c r="AL82" s="21">
        <f>VLOOKUP($B82,'Change Summary_Detailed'!$A$4:$X$216,AL$3,FALSE)</f>
        <v>30</v>
      </c>
      <c r="AM82" s="21">
        <f>VLOOKUP($B82,'Change Summary_Detailed'!$A$4:$X$216,AM$3,FALSE)</f>
        <v>30</v>
      </c>
      <c r="AN82" s="21" t="str">
        <f>VLOOKUP($B82,'Change Summary_Detailed'!$A$4:$X$216,AN$3,FALSE)</f>
        <v>Before 10:00 PM</v>
      </c>
      <c r="AO82" s="21" t="str">
        <f>VLOOKUP($B82,'Change Summary_Detailed'!$A$4:$X$216,AO$3,FALSE)</f>
        <v>Before 10:00 PM</v>
      </c>
      <c r="AP82" s="21" t="str">
        <f>VLOOKUP($B82,'Change Summary_Detailed'!$A$4:$X$216,AP$3,FALSE)</f>
        <v>Unchanged</v>
      </c>
      <c r="AQ82" s="21">
        <f>VLOOKUP($B82,'Change Summary_Detailed'!$A$4:$X$216,AQ$3,FALSE)</f>
        <v>0</v>
      </c>
      <c r="AR82" s="21">
        <f>VLOOKUP($B82,'Change Summary_Detailed'!$A$4:$X$216,AR$3,FALSE)</f>
        <v>0</v>
      </c>
      <c r="AS82" s="21">
        <f>VLOOKUP($B82,'Change Summary_Detailed'!$A$4:$X$216,AS$3,FALSE)</f>
        <v>0</v>
      </c>
      <c r="AT82" s="21" t="str">
        <f>VLOOKUP($B82,'Change Summary_Detailed'!$A$4:$X$216,AT$3,FALSE)</f>
        <v>Unchanged</v>
      </c>
    </row>
    <row r="83" spans="1:46" x14ac:dyDescent="0.25">
      <c r="A83" t="s">
        <v>342</v>
      </c>
      <c r="B83" s="122">
        <v>102</v>
      </c>
      <c r="C83" s="57" t="s">
        <v>717</v>
      </c>
      <c r="D83" s="71" t="s">
        <v>149</v>
      </c>
      <c r="E83" s="57">
        <v>36.5</v>
      </c>
      <c r="F83" s="52">
        <v>20.7</v>
      </c>
      <c r="G83" s="52" t="s">
        <v>298</v>
      </c>
      <c r="H83" s="52" t="s">
        <v>298</v>
      </c>
      <c r="I83" s="52" t="s">
        <v>298</v>
      </c>
      <c r="J83" s="58" t="s">
        <v>298</v>
      </c>
      <c r="K83" s="62" t="s">
        <v>8</v>
      </c>
      <c r="L83" s="62" t="s">
        <v>8</v>
      </c>
      <c r="M83" s="57" t="s">
        <v>45</v>
      </c>
      <c r="N83" s="58" t="s">
        <v>52</v>
      </c>
      <c r="O83" s="110" t="s">
        <v>8</v>
      </c>
      <c r="P83" s="111" t="s">
        <v>8</v>
      </c>
      <c r="Q83" s="112" t="s">
        <v>8</v>
      </c>
      <c r="R83" s="57" t="s">
        <v>54</v>
      </c>
      <c r="S83" s="52" t="s">
        <v>54</v>
      </c>
      <c r="T83" s="58" t="s">
        <v>54</v>
      </c>
      <c r="W83">
        <v>3</v>
      </c>
      <c r="X83">
        <v>4</v>
      </c>
      <c r="Y83" t="s">
        <v>17</v>
      </c>
      <c r="Z83" t="s">
        <v>17</v>
      </c>
      <c r="AA83" t="s">
        <v>17</v>
      </c>
      <c r="AB83" t="s">
        <v>17</v>
      </c>
      <c r="AC83" s="355" t="str">
        <f>IF(VLOOKUP($B83,'Change Summary_Detailed'!$A$4:$X$216,AC$3,FALSE)=0,"N/A",VLOOKUP($B83,'Change Summary_Detailed'!$A$4:$X$216,AC$3,FALSE))</f>
        <v>N/A</v>
      </c>
      <c r="AD83" s="21" t="str">
        <f>VLOOKUP($B83,'Change Summary_Detailed'!$A$4:$X$216,AD$3,FALSE)</f>
        <v/>
      </c>
      <c r="AE83" s="21" t="str">
        <f>VLOOKUP($B83,'Change Summary_Detailed'!$A$4:$X$216,AE$3,FALSE)</f>
        <v/>
      </c>
      <c r="AF83" s="21" t="str">
        <f>VLOOKUP($B83,'Change Summary_Detailed'!$A$4:$X$216,AF$3,FALSE)</f>
        <v/>
      </c>
      <c r="AG83" s="21" t="str">
        <f>VLOOKUP($B83,'Change Summary_Detailed'!$A$4:$X$216,AG$3,FALSE)</f>
        <v/>
      </c>
      <c r="AH83" s="21" t="str">
        <f>VLOOKUP($B83,'Change Summary_Detailed'!$A$4:$X$216,AH$3,FALSE)</f>
        <v/>
      </c>
      <c r="AI83" s="21" t="str">
        <f>VLOOKUP($B83,'Change Summary_Detailed'!$A$4:$X$216,AI$3,FALSE)</f>
        <v/>
      </c>
      <c r="AJ83" s="21" t="str">
        <f>VLOOKUP($B83,'Change Summary_Detailed'!$A$4:$X$216,AJ$3,FALSE)</f>
        <v/>
      </c>
      <c r="AK83" s="21" t="str">
        <f>VLOOKUP($B83,'Change Summary_Detailed'!$A$4:$X$216,AK$3,FALSE)</f>
        <v/>
      </c>
      <c r="AL83" s="21" t="str">
        <f>VLOOKUP($B83,'Change Summary_Detailed'!$A$4:$X$216,AL$3,FALSE)</f>
        <v/>
      </c>
      <c r="AM83" s="21" t="str">
        <f>VLOOKUP($B83,'Change Summary_Detailed'!$A$4:$X$216,AM$3,FALSE)</f>
        <v/>
      </c>
      <c r="AN83" s="21" t="str">
        <f>VLOOKUP($B83,'Change Summary_Detailed'!$A$4:$X$216,AN$3,FALSE)</f>
        <v/>
      </c>
      <c r="AO83" s="21" t="str">
        <f>VLOOKUP($B83,'Change Summary_Detailed'!$A$4:$X$216,AO$3,FALSE)</f>
        <v/>
      </c>
      <c r="AP83" s="21" t="str">
        <f>VLOOKUP($B83,'Change Summary_Detailed'!$A$4:$X$216,AP$3,FALSE)</f>
        <v>Unchanged</v>
      </c>
      <c r="AQ83" s="21">
        <f>VLOOKUP($B83,'Change Summary_Detailed'!$A$4:$X$216,AQ$3,FALSE)</f>
        <v>0</v>
      </c>
      <c r="AR83" s="21">
        <f>VLOOKUP($B83,'Change Summary_Detailed'!$A$4:$X$216,AR$3,FALSE)</f>
        <v>0</v>
      </c>
      <c r="AS83" s="21">
        <f>VLOOKUP($B83,'Change Summary_Detailed'!$A$4:$X$216,AS$3,FALSE)</f>
        <v>0</v>
      </c>
      <c r="AT83" s="21" t="str">
        <f>VLOOKUP($B83,'Change Summary_Detailed'!$A$4:$X$216,AT$3,FALSE)</f>
        <v>Unchanged</v>
      </c>
    </row>
    <row r="84" spans="1:46" x14ac:dyDescent="0.25">
      <c r="A84" t="s">
        <v>370</v>
      </c>
      <c r="B84" s="122">
        <v>102</v>
      </c>
      <c r="C84" s="57" t="s">
        <v>717</v>
      </c>
      <c r="D84" s="71" t="s">
        <v>149</v>
      </c>
      <c r="E84" s="57">
        <v>36.5</v>
      </c>
      <c r="F84" s="52">
        <v>20.7</v>
      </c>
      <c r="G84" s="52" t="s">
        <v>298</v>
      </c>
      <c r="H84" s="52" t="s">
        <v>298</v>
      </c>
      <c r="I84" s="52" t="s">
        <v>298</v>
      </c>
      <c r="J84" s="58" t="s">
        <v>298</v>
      </c>
      <c r="K84" s="62" t="s">
        <v>8</v>
      </c>
      <c r="L84" s="62" t="s">
        <v>8</v>
      </c>
      <c r="M84" s="57" t="s">
        <v>45</v>
      </c>
      <c r="N84" s="58" t="s">
        <v>52</v>
      </c>
      <c r="O84" s="110" t="s">
        <v>8</v>
      </c>
      <c r="P84" s="111" t="s">
        <v>8</v>
      </c>
      <c r="Q84" s="112" t="s">
        <v>8</v>
      </c>
      <c r="R84" s="57" t="s">
        <v>54</v>
      </c>
      <c r="S84" s="52" t="s">
        <v>54</v>
      </c>
      <c r="T84" s="58" t="s">
        <v>54</v>
      </c>
      <c r="W84">
        <v>3</v>
      </c>
      <c r="X84">
        <v>4</v>
      </c>
      <c r="Y84" t="s">
        <v>17</v>
      </c>
      <c r="Z84" t="s">
        <v>17</v>
      </c>
      <c r="AA84" t="s">
        <v>17</v>
      </c>
      <c r="AB84" t="s">
        <v>17</v>
      </c>
      <c r="AC84" s="355" t="str">
        <f>IF(VLOOKUP($B84,'Change Summary_Detailed'!$A$4:$X$216,AC$3,FALSE)=0,"N/A",VLOOKUP($B84,'Change Summary_Detailed'!$A$4:$X$216,AC$3,FALSE))</f>
        <v>N/A</v>
      </c>
      <c r="AD84" s="21" t="str">
        <f>VLOOKUP($B84,'Change Summary_Detailed'!$A$4:$X$216,AD$3,FALSE)</f>
        <v/>
      </c>
      <c r="AE84" s="21" t="str">
        <f>VLOOKUP($B84,'Change Summary_Detailed'!$A$4:$X$216,AE$3,FALSE)</f>
        <v/>
      </c>
      <c r="AF84" s="21" t="str">
        <f>VLOOKUP($B84,'Change Summary_Detailed'!$A$4:$X$216,AF$3,FALSE)</f>
        <v/>
      </c>
      <c r="AG84" s="21" t="str">
        <f>VLOOKUP($B84,'Change Summary_Detailed'!$A$4:$X$216,AG$3,FALSE)</f>
        <v/>
      </c>
      <c r="AH84" s="21" t="str">
        <f>VLOOKUP($B84,'Change Summary_Detailed'!$A$4:$X$216,AH$3,FALSE)</f>
        <v/>
      </c>
      <c r="AI84" s="21" t="str">
        <f>VLOOKUP($B84,'Change Summary_Detailed'!$A$4:$X$216,AI$3,FALSE)</f>
        <v/>
      </c>
      <c r="AJ84" s="21" t="str">
        <f>VLOOKUP($B84,'Change Summary_Detailed'!$A$4:$X$216,AJ$3,FALSE)</f>
        <v/>
      </c>
      <c r="AK84" s="21" t="str">
        <f>VLOOKUP($B84,'Change Summary_Detailed'!$A$4:$X$216,AK$3,FALSE)</f>
        <v/>
      </c>
      <c r="AL84" s="21" t="str">
        <f>VLOOKUP($B84,'Change Summary_Detailed'!$A$4:$X$216,AL$3,FALSE)</f>
        <v/>
      </c>
      <c r="AM84" s="21" t="str">
        <f>VLOOKUP($B84,'Change Summary_Detailed'!$A$4:$X$216,AM$3,FALSE)</f>
        <v/>
      </c>
      <c r="AN84" s="21" t="str">
        <f>VLOOKUP($B84,'Change Summary_Detailed'!$A$4:$X$216,AN$3,FALSE)</f>
        <v/>
      </c>
      <c r="AO84" s="21" t="str">
        <f>VLOOKUP($B84,'Change Summary_Detailed'!$A$4:$X$216,AO$3,FALSE)</f>
        <v/>
      </c>
      <c r="AP84" s="21" t="str">
        <f>VLOOKUP($B84,'Change Summary_Detailed'!$A$4:$X$216,AP$3,FALSE)</f>
        <v>Unchanged</v>
      </c>
      <c r="AQ84" s="21">
        <f>VLOOKUP($B84,'Change Summary_Detailed'!$A$4:$X$216,AQ$3,FALSE)</f>
        <v>0</v>
      </c>
      <c r="AR84" s="21">
        <f>VLOOKUP($B84,'Change Summary_Detailed'!$A$4:$X$216,AR$3,FALSE)</f>
        <v>0</v>
      </c>
      <c r="AS84" s="21">
        <f>VLOOKUP($B84,'Change Summary_Detailed'!$A$4:$X$216,AS$3,FALSE)</f>
        <v>0</v>
      </c>
      <c r="AT84" s="21" t="str">
        <f>VLOOKUP($B84,'Change Summary_Detailed'!$A$4:$X$216,AT$3,FALSE)</f>
        <v>Unchanged</v>
      </c>
    </row>
    <row r="85" spans="1:46" x14ac:dyDescent="0.25">
      <c r="A85" t="s">
        <v>357</v>
      </c>
      <c r="B85" s="122">
        <v>102</v>
      </c>
      <c r="C85" s="57" t="s">
        <v>717</v>
      </c>
      <c r="D85" s="71" t="s">
        <v>149</v>
      </c>
      <c r="E85" s="57">
        <v>36.5</v>
      </c>
      <c r="F85" s="52">
        <v>20.7</v>
      </c>
      <c r="G85" s="52" t="s">
        <v>298</v>
      </c>
      <c r="H85" s="52" t="s">
        <v>298</v>
      </c>
      <c r="I85" s="52" t="s">
        <v>298</v>
      </c>
      <c r="J85" s="58" t="s">
        <v>298</v>
      </c>
      <c r="K85" s="62" t="s">
        <v>8</v>
      </c>
      <c r="L85" s="62" t="s">
        <v>8</v>
      </c>
      <c r="M85" s="57" t="s">
        <v>45</v>
      </c>
      <c r="N85" s="58" t="s">
        <v>52</v>
      </c>
      <c r="O85" s="110" t="s">
        <v>8</v>
      </c>
      <c r="P85" s="111" t="s">
        <v>8</v>
      </c>
      <c r="Q85" s="112" t="s">
        <v>8</v>
      </c>
      <c r="R85" s="57" t="s">
        <v>54</v>
      </c>
      <c r="S85" s="52" t="s">
        <v>54</v>
      </c>
      <c r="T85" s="58" t="s">
        <v>54</v>
      </c>
      <c r="W85">
        <v>3</v>
      </c>
      <c r="X85">
        <v>4</v>
      </c>
      <c r="Y85" t="s">
        <v>17</v>
      </c>
      <c r="Z85" t="s">
        <v>17</v>
      </c>
      <c r="AA85" t="s">
        <v>17</v>
      </c>
      <c r="AB85" t="s">
        <v>17</v>
      </c>
      <c r="AC85" s="355" t="str">
        <f>IF(VLOOKUP($B85,'Change Summary_Detailed'!$A$4:$X$216,AC$3,FALSE)=0,"N/A",VLOOKUP($B85,'Change Summary_Detailed'!$A$4:$X$216,AC$3,FALSE))</f>
        <v>N/A</v>
      </c>
      <c r="AD85" s="21" t="str">
        <f>VLOOKUP($B85,'Change Summary_Detailed'!$A$4:$X$216,AD$3,FALSE)</f>
        <v/>
      </c>
      <c r="AE85" s="21" t="str">
        <f>VLOOKUP($B85,'Change Summary_Detailed'!$A$4:$X$216,AE$3,FALSE)</f>
        <v/>
      </c>
      <c r="AF85" s="21" t="str">
        <f>VLOOKUP($B85,'Change Summary_Detailed'!$A$4:$X$216,AF$3,FALSE)</f>
        <v/>
      </c>
      <c r="AG85" s="21" t="str">
        <f>VLOOKUP($B85,'Change Summary_Detailed'!$A$4:$X$216,AG$3,FALSE)</f>
        <v/>
      </c>
      <c r="AH85" s="21" t="str">
        <f>VLOOKUP($B85,'Change Summary_Detailed'!$A$4:$X$216,AH$3,FALSE)</f>
        <v/>
      </c>
      <c r="AI85" s="21" t="str">
        <f>VLOOKUP($B85,'Change Summary_Detailed'!$A$4:$X$216,AI$3,FALSE)</f>
        <v/>
      </c>
      <c r="AJ85" s="21" t="str">
        <f>VLOOKUP($B85,'Change Summary_Detailed'!$A$4:$X$216,AJ$3,FALSE)</f>
        <v/>
      </c>
      <c r="AK85" s="21" t="str">
        <f>VLOOKUP($B85,'Change Summary_Detailed'!$A$4:$X$216,AK$3,FALSE)</f>
        <v/>
      </c>
      <c r="AL85" s="21" t="str">
        <f>VLOOKUP($B85,'Change Summary_Detailed'!$A$4:$X$216,AL$3,FALSE)</f>
        <v/>
      </c>
      <c r="AM85" s="21" t="str">
        <f>VLOOKUP($B85,'Change Summary_Detailed'!$A$4:$X$216,AM$3,FALSE)</f>
        <v/>
      </c>
      <c r="AN85" s="21" t="str">
        <f>VLOOKUP($B85,'Change Summary_Detailed'!$A$4:$X$216,AN$3,FALSE)</f>
        <v/>
      </c>
      <c r="AO85" s="21" t="str">
        <f>VLOOKUP($B85,'Change Summary_Detailed'!$A$4:$X$216,AO$3,FALSE)</f>
        <v/>
      </c>
      <c r="AP85" s="21" t="str">
        <f>VLOOKUP($B85,'Change Summary_Detailed'!$A$4:$X$216,AP$3,FALSE)</f>
        <v>Unchanged</v>
      </c>
      <c r="AQ85" s="21">
        <f>VLOOKUP($B85,'Change Summary_Detailed'!$A$4:$X$216,AQ$3,FALSE)</f>
        <v>0</v>
      </c>
      <c r="AR85" s="21">
        <f>VLOOKUP($B85,'Change Summary_Detailed'!$A$4:$X$216,AR$3,FALSE)</f>
        <v>0</v>
      </c>
      <c r="AS85" s="21">
        <f>VLOOKUP($B85,'Change Summary_Detailed'!$A$4:$X$216,AS$3,FALSE)</f>
        <v>0</v>
      </c>
      <c r="AT85" s="21" t="str">
        <f>VLOOKUP($B85,'Change Summary_Detailed'!$A$4:$X$216,AT$3,FALSE)</f>
        <v>Unchanged</v>
      </c>
    </row>
    <row r="86" spans="1:46" x14ac:dyDescent="0.25">
      <c r="A86" t="s">
        <v>377</v>
      </c>
      <c r="B86" s="122">
        <v>102</v>
      </c>
      <c r="C86" s="57" t="s">
        <v>717</v>
      </c>
      <c r="D86" s="71" t="s">
        <v>149</v>
      </c>
      <c r="E86" s="57">
        <v>36.5</v>
      </c>
      <c r="F86" s="52">
        <v>20.7</v>
      </c>
      <c r="G86" s="52" t="s">
        <v>298</v>
      </c>
      <c r="H86" s="52" t="s">
        <v>298</v>
      </c>
      <c r="I86" s="52" t="s">
        <v>298</v>
      </c>
      <c r="J86" s="58" t="s">
        <v>298</v>
      </c>
      <c r="K86" s="62" t="s">
        <v>8</v>
      </c>
      <c r="L86" s="62" t="s">
        <v>8</v>
      </c>
      <c r="M86" s="57" t="s">
        <v>45</v>
      </c>
      <c r="N86" s="58" t="s">
        <v>52</v>
      </c>
      <c r="O86" s="110" t="s">
        <v>8</v>
      </c>
      <c r="P86" s="111" t="s">
        <v>8</v>
      </c>
      <c r="Q86" s="112" t="s">
        <v>8</v>
      </c>
      <c r="R86" s="57" t="s">
        <v>54</v>
      </c>
      <c r="S86" s="52" t="s">
        <v>54</v>
      </c>
      <c r="T86" s="58" t="s">
        <v>54</v>
      </c>
      <c r="W86">
        <v>3</v>
      </c>
      <c r="X86">
        <v>4</v>
      </c>
      <c r="Y86" t="s">
        <v>17</v>
      </c>
      <c r="Z86" t="s">
        <v>17</v>
      </c>
      <c r="AA86" t="s">
        <v>17</v>
      </c>
      <c r="AB86" t="s">
        <v>17</v>
      </c>
      <c r="AC86" s="355" t="str">
        <f>IF(VLOOKUP($B86,'Change Summary_Detailed'!$A$4:$X$216,AC$3,FALSE)=0,"N/A",VLOOKUP($B86,'Change Summary_Detailed'!$A$4:$X$216,AC$3,FALSE))</f>
        <v>N/A</v>
      </c>
      <c r="AD86" s="21" t="str">
        <f>VLOOKUP($B86,'Change Summary_Detailed'!$A$4:$X$216,AD$3,FALSE)</f>
        <v/>
      </c>
      <c r="AE86" s="21" t="str">
        <f>VLOOKUP($B86,'Change Summary_Detailed'!$A$4:$X$216,AE$3,FALSE)</f>
        <v/>
      </c>
      <c r="AF86" s="21" t="str">
        <f>VLOOKUP($B86,'Change Summary_Detailed'!$A$4:$X$216,AF$3,FALSE)</f>
        <v/>
      </c>
      <c r="AG86" s="21" t="str">
        <f>VLOOKUP($B86,'Change Summary_Detailed'!$A$4:$X$216,AG$3,FALSE)</f>
        <v/>
      </c>
      <c r="AH86" s="21" t="str">
        <f>VLOOKUP($B86,'Change Summary_Detailed'!$A$4:$X$216,AH$3,FALSE)</f>
        <v/>
      </c>
      <c r="AI86" s="21" t="str">
        <f>VLOOKUP($B86,'Change Summary_Detailed'!$A$4:$X$216,AI$3,FALSE)</f>
        <v/>
      </c>
      <c r="AJ86" s="21" t="str">
        <f>VLOOKUP($B86,'Change Summary_Detailed'!$A$4:$X$216,AJ$3,FALSE)</f>
        <v/>
      </c>
      <c r="AK86" s="21" t="str">
        <f>VLOOKUP($B86,'Change Summary_Detailed'!$A$4:$X$216,AK$3,FALSE)</f>
        <v/>
      </c>
      <c r="AL86" s="21" t="str">
        <f>VLOOKUP($B86,'Change Summary_Detailed'!$A$4:$X$216,AL$3,FALSE)</f>
        <v/>
      </c>
      <c r="AM86" s="21" t="str">
        <f>VLOOKUP($B86,'Change Summary_Detailed'!$A$4:$X$216,AM$3,FALSE)</f>
        <v/>
      </c>
      <c r="AN86" s="21" t="str">
        <f>VLOOKUP($B86,'Change Summary_Detailed'!$A$4:$X$216,AN$3,FALSE)</f>
        <v/>
      </c>
      <c r="AO86" s="21" t="str">
        <f>VLOOKUP($B86,'Change Summary_Detailed'!$A$4:$X$216,AO$3,FALSE)</f>
        <v/>
      </c>
      <c r="AP86" s="21" t="str">
        <f>VLOOKUP($B86,'Change Summary_Detailed'!$A$4:$X$216,AP$3,FALSE)</f>
        <v>Unchanged</v>
      </c>
      <c r="AQ86" s="21">
        <f>VLOOKUP($B86,'Change Summary_Detailed'!$A$4:$X$216,AQ$3,FALSE)</f>
        <v>0</v>
      </c>
      <c r="AR86" s="21">
        <f>VLOOKUP($B86,'Change Summary_Detailed'!$A$4:$X$216,AR$3,FALSE)</f>
        <v>0</v>
      </c>
      <c r="AS86" s="21">
        <f>VLOOKUP($B86,'Change Summary_Detailed'!$A$4:$X$216,AS$3,FALSE)</f>
        <v>0</v>
      </c>
      <c r="AT86" s="21" t="str">
        <f>VLOOKUP($B86,'Change Summary_Detailed'!$A$4:$X$216,AT$3,FALSE)</f>
        <v>Unchanged</v>
      </c>
    </row>
    <row r="87" spans="1:46" x14ac:dyDescent="0.25">
      <c r="A87" t="s">
        <v>370</v>
      </c>
      <c r="B87" s="122">
        <v>105</v>
      </c>
      <c r="C87" s="57" t="s">
        <v>718</v>
      </c>
      <c r="D87" s="71" t="s">
        <v>150</v>
      </c>
      <c r="E87" s="57">
        <v>31.5</v>
      </c>
      <c r="F87" s="52">
        <v>7.3</v>
      </c>
      <c r="G87" s="52">
        <v>28.2</v>
      </c>
      <c r="H87" s="52">
        <v>8.1999999999999993</v>
      </c>
      <c r="I87" s="52">
        <v>18.899999999999999</v>
      </c>
      <c r="J87" s="58">
        <v>5.7</v>
      </c>
      <c r="K87" s="62">
        <v>87</v>
      </c>
      <c r="L87" s="62" t="s">
        <v>81</v>
      </c>
      <c r="M87" s="57" t="s">
        <v>17</v>
      </c>
      <c r="N87" s="58" t="s">
        <v>17</v>
      </c>
      <c r="O87" s="57" t="s">
        <v>19</v>
      </c>
      <c r="P87" s="52" t="s">
        <v>18</v>
      </c>
      <c r="Q87" s="58" t="s">
        <v>18</v>
      </c>
      <c r="R87" s="57" t="s">
        <v>54</v>
      </c>
      <c r="S87" s="52" t="s">
        <v>54</v>
      </c>
      <c r="T87" s="58" t="s">
        <v>54</v>
      </c>
      <c r="W87">
        <v>4</v>
      </c>
      <c r="X87">
        <v>3</v>
      </c>
      <c r="Y87">
        <v>4</v>
      </c>
      <c r="Z87">
        <v>4</v>
      </c>
      <c r="AA87">
        <v>4</v>
      </c>
      <c r="AB87">
        <v>3</v>
      </c>
      <c r="AC87" s="355" t="str">
        <f>IF(VLOOKUP($B87,'Change Summary_Detailed'!$A$4:$X$216,AC$3,FALSE)=0,"N/A",VLOOKUP($B87,'Change Summary_Detailed'!$A$4:$X$216,AC$3,FALSE))</f>
        <v>N/A</v>
      </c>
      <c r="AD87" s="21">
        <f>VLOOKUP($B87,'Change Summary_Detailed'!$A$4:$X$216,AD$3,FALSE)</f>
        <v>30</v>
      </c>
      <c r="AE87" s="21">
        <f>VLOOKUP($B87,'Change Summary_Detailed'!$A$4:$X$216,AE$3,FALSE)</f>
        <v>30</v>
      </c>
      <c r="AF87" s="21" t="str">
        <f>VLOOKUP($B87,'Change Summary_Detailed'!$A$4:$X$216,AF$3,FALSE)</f>
        <v>30-60</v>
      </c>
      <c r="AG87" s="21">
        <f>VLOOKUP($B87,'Change Summary_Detailed'!$A$4:$X$216,AG$3,FALSE)</f>
        <v>30</v>
      </c>
      <c r="AH87" s="21">
        <f>VLOOKUP($B87,'Change Summary_Detailed'!$A$4:$X$216,AH$3,FALSE)</f>
        <v>60</v>
      </c>
      <c r="AI87" s="21">
        <f>VLOOKUP($B87,'Change Summary_Detailed'!$A$4:$X$216,AI$3,FALSE)</f>
        <v>30</v>
      </c>
      <c r="AJ87" s="21">
        <f>VLOOKUP($B87,'Change Summary_Detailed'!$A$4:$X$216,AJ$3,FALSE)</f>
        <v>30</v>
      </c>
      <c r="AK87" s="21">
        <f>VLOOKUP($B87,'Change Summary_Detailed'!$A$4:$X$216,AK$3,FALSE)</f>
        <v>30</v>
      </c>
      <c r="AL87" s="21">
        <f>VLOOKUP($B87,'Change Summary_Detailed'!$A$4:$X$216,AL$3,FALSE)</f>
        <v>30</v>
      </c>
      <c r="AM87" s="21">
        <f>VLOOKUP($B87,'Change Summary_Detailed'!$A$4:$X$216,AM$3,FALSE)</f>
        <v>60</v>
      </c>
      <c r="AN87" s="21" t="str">
        <f>VLOOKUP($B87,'Change Summary_Detailed'!$A$4:$X$216,AN$3,FALSE)</f>
        <v>Before 11:00 PM</v>
      </c>
      <c r="AO87" s="21" t="str">
        <f>VLOOKUP($B87,'Change Summary_Detailed'!$A$4:$X$216,AO$3,FALSE)</f>
        <v>Before 11:00 PM</v>
      </c>
      <c r="AP87" s="21" t="str">
        <f>VLOOKUP($B87,'Change Summary_Detailed'!$A$4:$X$216,AP$3,FALSE)</f>
        <v>Unchanged</v>
      </c>
      <c r="AQ87" s="21">
        <f>VLOOKUP($B87,'Change Summary_Detailed'!$A$4:$X$216,AQ$3,FALSE)</f>
        <v>0</v>
      </c>
      <c r="AR87" s="21">
        <f>VLOOKUP($B87,'Change Summary_Detailed'!$A$4:$X$216,AR$3,FALSE)</f>
        <v>0</v>
      </c>
      <c r="AS87" s="21">
        <f>VLOOKUP($B87,'Change Summary_Detailed'!$A$4:$X$216,AS$3,FALSE)</f>
        <v>0</v>
      </c>
      <c r="AT87" s="21" t="str">
        <f>VLOOKUP($B87,'Change Summary_Detailed'!$A$4:$X$216,AT$3,FALSE)</f>
        <v>Unchanged</v>
      </c>
    </row>
    <row r="88" spans="1:46" x14ac:dyDescent="0.25">
      <c r="A88" t="s">
        <v>342</v>
      </c>
      <c r="B88" s="122">
        <v>106</v>
      </c>
      <c r="C88" s="57" t="s">
        <v>719</v>
      </c>
      <c r="D88" s="71" t="s">
        <v>151</v>
      </c>
      <c r="E88" s="57">
        <v>38.9</v>
      </c>
      <c r="F88" s="52">
        <v>12.1</v>
      </c>
      <c r="G88" s="52">
        <v>38.4</v>
      </c>
      <c r="H88" s="52">
        <v>13.7</v>
      </c>
      <c r="I88" s="52">
        <v>23.7</v>
      </c>
      <c r="J88" s="58">
        <v>9.1999999999999993</v>
      </c>
      <c r="K88" s="62">
        <v>86</v>
      </c>
      <c r="L88" s="62" t="s">
        <v>15</v>
      </c>
      <c r="M88" s="57" t="s">
        <v>17</v>
      </c>
      <c r="N88" s="58" t="s">
        <v>17</v>
      </c>
      <c r="O88" s="57" t="s">
        <v>18</v>
      </c>
      <c r="P88" s="52" t="s">
        <v>19</v>
      </c>
      <c r="Q88" s="58" t="s">
        <v>18</v>
      </c>
      <c r="R88" s="57">
        <v>3</v>
      </c>
      <c r="S88" s="52" t="s">
        <v>54</v>
      </c>
      <c r="T88" s="58">
        <v>3</v>
      </c>
      <c r="W88">
        <v>3</v>
      </c>
      <c r="X88">
        <v>2</v>
      </c>
      <c r="Y88">
        <v>2</v>
      </c>
      <c r="Z88">
        <v>3</v>
      </c>
      <c r="AA88">
        <v>2</v>
      </c>
      <c r="AB88">
        <v>3</v>
      </c>
      <c r="AC88" s="355">
        <f>IF(VLOOKUP($B88,'Change Summary_Detailed'!$A$4:$X$216,AC$3,FALSE)=0,"N/A",VLOOKUP($B88,'Change Summary_Detailed'!$A$4:$X$216,AC$3,FALSE))</f>
        <v>42036</v>
      </c>
      <c r="AD88" s="21">
        <f>VLOOKUP($B88,'Change Summary_Detailed'!$A$4:$X$216,AD$3,FALSE)</f>
        <v>15</v>
      </c>
      <c r="AE88" s="21">
        <f>VLOOKUP($B88,'Change Summary_Detailed'!$A$4:$X$216,AE$3,FALSE)</f>
        <v>30</v>
      </c>
      <c r="AF88" s="21" t="str">
        <f>VLOOKUP($B88,'Change Summary_Detailed'!$A$4:$X$216,AF$3,FALSE)</f>
        <v>30-60</v>
      </c>
      <c r="AG88" s="21">
        <f>VLOOKUP($B88,'Change Summary_Detailed'!$A$4:$X$216,AG$3,FALSE)</f>
        <v>30</v>
      </c>
      <c r="AH88" s="21">
        <f>VLOOKUP($B88,'Change Summary_Detailed'!$A$4:$X$216,AH$3,FALSE)</f>
        <v>30</v>
      </c>
      <c r="AI88" s="21">
        <f>VLOOKUP($B88,'Change Summary_Detailed'!$A$4:$X$216,AI$3,FALSE)</f>
        <v>15</v>
      </c>
      <c r="AJ88" s="21">
        <f>VLOOKUP($B88,'Change Summary_Detailed'!$A$4:$X$216,AJ$3,FALSE)</f>
        <v>15</v>
      </c>
      <c r="AK88" s="21" t="str">
        <f>VLOOKUP($B88,'Change Summary_Detailed'!$A$4:$X$216,AK$3,FALSE)</f>
        <v>30-60</v>
      </c>
      <c r="AL88" s="21">
        <f>VLOOKUP($B88,'Change Summary_Detailed'!$A$4:$X$216,AL$3,FALSE)</f>
        <v>30</v>
      </c>
      <c r="AM88" s="21">
        <f>VLOOKUP($B88,'Change Summary_Detailed'!$A$4:$X$216,AM$3,FALSE)</f>
        <v>30</v>
      </c>
      <c r="AN88" s="21" t="str">
        <f>VLOOKUP($B88,'Change Summary_Detailed'!$A$4:$X$216,AN$3,FALSE)</f>
        <v>Before 1:00 AM</v>
      </c>
      <c r="AO88" s="21" t="str">
        <f>VLOOKUP($B88,'Change Summary_Detailed'!$A$4:$X$216,AO$3,FALSE)</f>
        <v>Before 12:00 AM</v>
      </c>
      <c r="AP88" s="21" t="str">
        <f>VLOOKUP($B88,'Change Summary_Detailed'!$A$4:$X$216,AP$3,FALSE)</f>
        <v>Combine with the south part of Route 8 in the Rainier Valley.
Shift route to Martin Luther King Junior Way S, S Jackson Street, and E Yesler Way between Rainier Beach and downtown Seattle.  
Revise Route 60 and extend Route 107 to provide service to South Beacon Hill.
Operate service more often in the midday to match the current service levels of Route 8.
End service earlier.</v>
      </c>
      <c r="AQ88" s="21" t="str">
        <f>VLOOKUP($B88,'Change Summary_Detailed'!$A$4:$X$216,AQ$3,FALSE)</f>
        <v>2, 3</v>
      </c>
      <c r="AR88" s="21" t="str">
        <f>VLOOKUP($B88,'Change Summary_Detailed'!$A$4:$X$216,AR$3,FALSE)</f>
        <v>Restructure</v>
      </c>
      <c r="AS88" s="21" t="str">
        <f>VLOOKUP($B88,'Change Summary_Detailed'!$A$4:$X$216,AS$3,FALSE)</f>
        <v>For trips between Renton and downtown Seattle, connect with Link at Rainier Beach Station for a faster trip.
On South Beacon Hill, use revised Route 107 to connect with Link at the Beacon Hill or Rainier Beach stations. 
On Airport Way S, use Route 124.</v>
      </c>
      <c r="AT88" s="21" t="str">
        <f>VLOOKUP($B88,'Change Summary_Detailed'!$A$4:$X$216,AT$3,FALSE)</f>
        <v>Revised</v>
      </c>
    </row>
    <row r="89" spans="1:46" x14ac:dyDescent="0.25">
      <c r="A89" t="s">
        <v>357</v>
      </c>
      <c r="B89" s="122">
        <v>106</v>
      </c>
      <c r="C89" s="57" t="s">
        <v>719</v>
      </c>
      <c r="D89" s="71" t="s">
        <v>151</v>
      </c>
      <c r="E89" s="57">
        <v>38.9</v>
      </c>
      <c r="F89" s="52">
        <v>12.1</v>
      </c>
      <c r="G89" s="52">
        <v>38.4</v>
      </c>
      <c r="H89" s="52">
        <v>13.7</v>
      </c>
      <c r="I89" s="52">
        <v>23.7</v>
      </c>
      <c r="J89" s="58">
        <v>9.1999999999999993</v>
      </c>
      <c r="K89" s="62">
        <v>86</v>
      </c>
      <c r="L89" s="62" t="s">
        <v>15</v>
      </c>
      <c r="M89" s="57" t="s">
        <v>17</v>
      </c>
      <c r="N89" s="58" t="s">
        <v>17</v>
      </c>
      <c r="O89" s="57" t="s">
        <v>18</v>
      </c>
      <c r="P89" s="52" t="s">
        <v>19</v>
      </c>
      <c r="Q89" s="58" t="s">
        <v>18</v>
      </c>
      <c r="R89" s="57">
        <v>3</v>
      </c>
      <c r="S89" s="52" t="s">
        <v>54</v>
      </c>
      <c r="T89" s="58">
        <v>3</v>
      </c>
      <c r="W89">
        <v>3</v>
      </c>
      <c r="X89">
        <v>2</v>
      </c>
      <c r="Y89">
        <v>2</v>
      </c>
      <c r="Z89">
        <v>3</v>
      </c>
      <c r="AA89">
        <v>2</v>
      </c>
      <c r="AB89">
        <v>3</v>
      </c>
      <c r="AC89" s="355">
        <f>IF(VLOOKUP($B89,'Change Summary_Detailed'!$A$4:$X$216,AC$3,FALSE)=0,"N/A",VLOOKUP($B89,'Change Summary_Detailed'!$A$4:$X$216,AC$3,FALSE))</f>
        <v>42036</v>
      </c>
      <c r="AD89" s="21">
        <f>VLOOKUP($B89,'Change Summary_Detailed'!$A$4:$X$216,AD$3,FALSE)</f>
        <v>15</v>
      </c>
      <c r="AE89" s="21">
        <f>VLOOKUP($B89,'Change Summary_Detailed'!$A$4:$X$216,AE$3,FALSE)</f>
        <v>30</v>
      </c>
      <c r="AF89" s="21" t="str">
        <f>VLOOKUP($B89,'Change Summary_Detailed'!$A$4:$X$216,AF$3,FALSE)</f>
        <v>30-60</v>
      </c>
      <c r="AG89" s="21">
        <f>VLOOKUP($B89,'Change Summary_Detailed'!$A$4:$X$216,AG$3,FALSE)</f>
        <v>30</v>
      </c>
      <c r="AH89" s="21">
        <f>VLOOKUP($B89,'Change Summary_Detailed'!$A$4:$X$216,AH$3,FALSE)</f>
        <v>30</v>
      </c>
      <c r="AI89" s="21">
        <f>VLOOKUP($B89,'Change Summary_Detailed'!$A$4:$X$216,AI$3,FALSE)</f>
        <v>15</v>
      </c>
      <c r="AJ89" s="21">
        <f>VLOOKUP($B89,'Change Summary_Detailed'!$A$4:$X$216,AJ$3,FALSE)</f>
        <v>15</v>
      </c>
      <c r="AK89" s="21" t="str">
        <f>VLOOKUP($B89,'Change Summary_Detailed'!$A$4:$X$216,AK$3,FALSE)</f>
        <v>30-60</v>
      </c>
      <c r="AL89" s="21">
        <f>VLOOKUP($B89,'Change Summary_Detailed'!$A$4:$X$216,AL$3,FALSE)</f>
        <v>30</v>
      </c>
      <c r="AM89" s="21">
        <f>VLOOKUP($B89,'Change Summary_Detailed'!$A$4:$X$216,AM$3,FALSE)</f>
        <v>30</v>
      </c>
      <c r="AN89" s="21" t="str">
        <f>VLOOKUP($B89,'Change Summary_Detailed'!$A$4:$X$216,AN$3,FALSE)</f>
        <v>Before 1:00 AM</v>
      </c>
      <c r="AO89" s="21" t="str">
        <f>VLOOKUP($B89,'Change Summary_Detailed'!$A$4:$X$216,AO$3,FALSE)</f>
        <v>Before 12:00 AM</v>
      </c>
      <c r="AP89" s="21" t="str">
        <f>VLOOKUP($B89,'Change Summary_Detailed'!$A$4:$X$216,AP$3,FALSE)</f>
        <v>Combine with the south part of Route 8 in the Rainier Valley.
Shift route to Martin Luther King Junior Way S, S Jackson Street, and E Yesler Way between Rainier Beach and downtown Seattle.  
Revise Route 60 and extend Route 107 to provide service to South Beacon Hill.
Operate service more often in the midday to match the current service levels of Route 8.
End service earlier.</v>
      </c>
      <c r="AQ89" s="21" t="str">
        <f>VLOOKUP($B89,'Change Summary_Detailed'!$A$4:$X$216,AQ$3,FALSE)</f>
        <v>2, 3</v>
      </c>
      <c r="AR89" s="21" t="str">
        <f>VLOOKUP($B89,'Change Summary_Detailed'!$A$4:$X$216,AR$3,FALSE)</f>
        <v>Restructure</v>
      </c>
      <c r="AS89" s="21" t="str">
        <f>VLOOKUP($B89,'Change Summary_Detailed'!$A$4:$X$216,AS$3,FALSE)</f>
        <v>For trips between Renton and downtown Seattle, connect with Link at Rainier Beach Station for a faster trip.
On South Beacon Hill, use revised Route 107 to connect with Link at the Beacon Hill or Rainier Beach stations. 
On Airport Way S, use Route 124.</v>
      </c>
      <c r="AT89" s="21" t="str">
        <f>VLOOKUP($B89,'Change Summary_Detailed'!$A$4:$X$216,AT$3,FALSE)</f>
        <v>Revised</v>
      </c>
    </row>
    <row r="90" spans="1:46" x14ac:dyDescent="0.25">
      <c r="A90" t="s">
        <v>370</v>
      </c>
      <c r="B90" s="122">
        <v>106</v>
      </c>
      <c r="C90" s="57" t="s">
        <v>719</v>
      </c>
      <c r="D90" s="71" t="s">
        <v>151</v>
      </c>
      <c r="E90" s="57">
        <v>38.9</v>
      </c>
      <c r="F90" s="52">
        <v>12.1</v>
      </c>
      <c r="G90" s="52">
        <v>38.4</v>
      </c>
      <c r="H90" s="52">
        <v>13.7</v>
      </c>
      <c r="I90" s="52">
        <v>23.7</v>
      </c>
      <c r="J90" s="58">
        <v>9.1999999999999993</v>
      </c>
      <c r="K90" s="62">
        <v>86</v>
      </c>
      <c r="L90" s="62" t="s">
        <v>15</v>
      </c>
      <c r="M90" s="57" t="s">
        <v>17</v>
      </c>
      <c r="N90" s="58" t="s">
        <v>17</v>
      </c>
      <c r="O90" s="57" t="s">
        <v>18</v>
      </c>
      <c r="P90" s="52" t="s">
        <v>19</v>
      </c>
      <c r="Q90" s="58" t="s">
        <v>18</v>
      </c>
      <c r="R90" s="57">
        <v>3</v>
      </c>
      <c r="S90" s="52" t="s">
        <v>54</v>
      </c>
      <c r="T90" s="58">
        <v>3</v>
      </c>
      <c r="W90">
        <v>3</v>
      </c>
      <c r="X90">
        <v>2</v>
      </c>
      <c r="Y90">
        <v>2</v>
      </c>
      <c r="Z90">
        <v>3</v>
      </c>
      <c r="AA90">
        <v>2</v>
      </c>
      <c r="AB90">
        <v>3</v>
      </c>
      <c r="AC90" s="355">
        <f>IF(VLOOKUP($B90,'Change Summary_Detailed'!$A$4:$X$216,AC$3,FALSE)=0,"N/A",VLOOKUP($B90,'Change Summary_Detailed'!$A$4:$X$216,AC$3,FALSE))</f>
        <v>42036</v>
      </c>
      <c r="AD90" s="21">
        <f>VLOOKUP($B90,'Change Summary_Detailed'!$A$4:$X$216,AD$3,FALSE)</f>
        <v>15</v>
      </c>
      <c r="AE90" s="21">
        <f>VLOOKUP($B90,'Change Summary_Detailed'!$A$4:$X$216,AE$3,FALSE)</f>
        <v>30</v>
      </c>
      <c r="AF90" s="21" t="str">
        <f>VLOOKUP($B90,'Change Summary_Detailed'!$A$4:$X$216,AF$3,FALSE)</f>
        <v>30-60</v>
      </c>
      <c r="AG90" s="21">
        <f>VLOOKUP($B90,'Change Summary_Detailed'!$A$4:$X$216,AG$3,FALSE)</f>
        <v>30</v>
      </c>
      <c r="AH90" s="21">
        <f>VLOOKUP($B90,'Change Summary_Detailed'!$A$4:$X$216,AH$3,FALSE)</f>
        <v>30</v>
      </c>
      <c r="AI90" s="21">
        <f>VLOOKUP($B90,'Change Summary_Detailed'!$A$4:$X$216,AI$3,FALSE)</f>
        <v>15</v>
      </c>
      <c r="AJ90" s="21">
        <f>VLOOKUP($B90,'Change Summary_Detailed'!$A$4:$X$216,AJ$3,FALSE)</f>
        <v>15</v>
      </c>
      <c r="AK90" s="21" t="str">
        <f>VLOOKUP($B90,'Change Summary_Detailed'!$A$4:$X$216,AK$3,FALSE)</f>
        <v>30-60</v>
      </c>
      <c r="AL90" s="21">
        <f>VLOOKUP($B90,'Change Summary_Detailed'!$A$4:$X$216,AL$3,FALSE)</f>
        <v>30</v>
      </c>
      <c r="AM90" s="21">
        <f>VLOOKUP($B90,'Change Summary_Detailed'!$A$4:$X$216,AM$3,FALSE)</f>
        <v>30</v>
      </c>
      <c r="AN90" s="21" t="str">
        <f>VLOOKUP($B90,'Change Summary_Detailed'!$A$4:$X$216,AN$3,FALSE)</f>
        <v>Before 1:00 AM</v>
      </c>
      <c r="AO90" s="21" t="str">
        <f>VLOOKUP($B90,'Change Summary_Detailed'!$A$4:$X$216,AO$3,FALSE)</f>
        <v>Before 12:00 AM</v>
      </c>
      <c r="AP90" s="21" t="str">
        <f>VLOOKUP($B90,'Change Summary_Detailed'!$A$4:$X$216,AP$3,FALSE)</f>
        <v>Combine with the south part of Route 8 in the Rainier Valley.
Shift route to Martin Luther King Junior Way S, S Jackson Street, and E Yesler Way between Rainier Beach and downtown Seattle.  
Revise Route 60 and extend Route 107 to provide service to South Beacon Hill.
Operate service more often in the midday to match the current service levels of Route 8.
End service earlier.</v>
      </c>
      <c r="AQ90" s="21" t="str">
        <f>VLOOKUP($B90,'Change Summary_Detailed'!$A$4:$X$216,AQ$3,FALSE)</f>
        <v>2, 3</v>
      </c>
      <c r="AR90" s="21" t="str">
        <f>VLOOKUP($B90,'Change Summary_Detailed'!$A$4:$X$216,AR$3,FALSE)</f>
        <v>Restructure</v>
      </c>
      <c r="AS90" s="21" t="str">
        <f>VLOOKUP($B90,'Change Summary_Detailed'!$A$4:$X$216,AS$3,FALSE)</f>
        <v>For trips between Renton and downtown Seattle, connect with Link at Rainier Beach Station for a faster trip.
On South Beacon Hill, use revised Route 107 to connect with Link at the Beacon Hill or Rainier Beach stations. 
On Airport Way S, use Route 124.</v>
      </c>
      <c r="AT90" s="21" t="str">
        <f>VLOOKUP($B90,'Change Summary_Detailed'!$A$4:$X$216,AT$3,FALSE)</f>
        <v>Revised</v>
      </c>
    </row>
    <row r="91" spans="1:46" x14ac:dyDescent="0.25">
      <c r="A91" t="s">
        <v>342</v>
      </c>
      <c r="B91" s="122">
        <v>107</v>
      </c>
      <c r="C91" s="57" t="s">
        <v>720</v>
      </c>
      <c r="D91" s="71" t="s">
        <v>152</v>
      </c>
      <c r="E91" s="57">
        <v>24.2</v>
      </c>
      <c r="F91" s="52">
        <v>6.1</v>
      </c>
      <c r="G91" s="52">
        <v>22</v>
      </c>
      <c r="H91" s="52">
        <v>6</v>
      </c>
      <c r="I91" s="52">
        <v>15</v>
      </c>
      <c r="J91" s="58">
        <v>4.3</v>
      </c>
      <c r="K91" s="62">
        <v>85</v>
      </c>
      <c r="L91" s="62" t="s">
        <v>81</v>
      </c>
      <c r="M91" s="57" t="s">
        <v>17</v>
      </c>
      <c r="N91" s="58" t="s">
        <v>17</v>
      </c>
      <c r="O91" s="57" t="s">
        <v>18</v>
      </c>
      <c r="P91" s="52" t="s">
        <v>18</v>
      </c>
      <c r="Q91" s="58" t="s">
        <v>18</v>
      </c>
      <c r="R91" s="57" t="s">
        <v>54</v>
      </c>
      <c r="S91" s="52" t="s">
        <v>54</v>
      </c>
      <c r="T91" s="58">
        <v>3</v>
      </c>
      <c r="W91">
        <v>4</v>
      </c>
      <c r="X91">
        <v>3</v>
      </c>
      <c r="Y91">
        <v>3</v>
      </c>
      <c r="Z91">
        <v>3</v>
      </c>
      <c r="AA91">
        <v>2</v>
      </c>
      <c r="AB91">
        <v>2</v>
      </c>
      <c r="AC91" s="355">
        <f>IF(VLOOKUP($B91,'Change Summary_Detailed'!$A$4:$X$216,AC$3,FALSE)=0,"N/A",VLOOKUP($B91,'Change Summary_Detailed'!$A$4:$X$216,AC$3,FALSE))</f>
        <v>42036</v>
      </c>
      <c r="AD91" s="21" t="str">
        <f>VLOOKUP($B91,'Change Summary_Detailed'!$A$4:$X$216,AD$3,FALSE)</f>
        <v>15-30</v>
      </c>
      <c r="AE91" s="21">
        <f>VLOOKUP($B91,'Change Summary_Detailed'!$A$4:$X$216,AE$3,FALSE)</f>
        <v>30</v>
      </c>
      <c r="AF91" s="21" t="str">
        <f>VLOOKUP($B91,'Change Summary_Detailed'!$A$4:$X$216,AF$3,FALSE)</f>
        <v>30-60</v>
      </c>
      <c r="AG91" s="21">
        <f>VLOOKUP($B91,'Change Summary_Detailed'!$A$4:$X$216,AG$3,FALSE)</f>
        <v>30</v>
      </c>
      <c r="AH91" s="21">
        <f>VLOOKUP($B91,'Change Summary_Detailed'!$A$4:$X$216,AH$3,FALSE)</f>
        <v>30</v>
      </c>
      <c r="AI91" s="21">
        <f>VLOOKUP($B91,'Change Summary_Detailed'!$A$4:$X$216,AI$3,FALSE)</f>
        <v>30</v>
      </c>
      <c r="AJ91" s="21">
        <f>VLOOKUP($B91,'Change Summary_Detailed'!$A$4:$X$216,AJ$3,FALSE)</f>
        <v>30</v>
      </c>
      <c r="AK91" s="21" t="str">
        <f>VLOOKUP($B91,'Change Summary_Detailed'!$A$4:$X$216,AK$3,FALSE)</f>
        <v>30-60</v>
      </c>
      <c r="AL91" s="21">
        <f>VLOOKUP($B91,'Change Summary_Detailed'!$A$4:$X$216,AL$3,FALSE)</f>
        <v>30</v>
      </c>
      <c r="AM91" s="21">
        <f>VLOOKUP($B91,'Change Summary_Detailed'!$A$4:$X$216,AM$3,FALSE)</f>
        <v>30</v>
      </c>
      <c r="AN91" s="21" t="str">
        <f>VLOOKUP($B91,'Change Summary_Detailed'!$A$4:$X$216,AN$3,FALSE)</f>
        <v>Before 12:00 AM</v>
      </c>
      <c r="AO91" s="21" t="str">
        <f>VLOOKUP($B91,'Change Summary_Detailed'!$A$4:$X$216,AO$3,FALSE)</f>
        <v>Before 11:00 PM</v>
      </c>
      <c r="AP91" s="21" t="str">
        <f>VLOOKUP($B91,'Change Summary_Detailed'!$A$4:$X$216,AP$3,FALSE)</f>
        <v>Extend route from Rainier Beach Link Station to Beacon Link Station on Beacon Avenue S and 15th Avenue S, since routes 60 and 106 would no longer serve the area.
Operate service less often during commute hours.
End service earlier.</v>
      </c>
      <c r="AQ91" s="21" t="str">
        <f>VLOOKUP($B91,'Change Summary_Detailed'!$A$4:$X$216,AQ$3,FALSE)</f>
        <v>2, 3</v>
      </c>
      <c r="AR91" s="21" t="str">
        <f>VLOOKUP($B91,'Change Summary_Detailed'!$A$4:$X$216,AR$3,FALSE)</f>
        <v>Restructure</v>
      </c>
      <c r="AS91" s="21">
        <f>VLOOKUP($B91,'Change Summary_Detailed'!$A$4:$X$216,AS$3,FALSE)</f>
        <v>0</v>
      </c>
      <c r="AT91" s="21" t="str">
        <f>VLOOKUP($B91,'Change Summary_Detailed'!$A$4:$X$216,AT$3,FALSE)</f>
        <v>Revised</v>
      </c>
    </row>
    <row r="92" spans="1:46" x14ac:dyDescent="0.25">
      <c r="A92" t="s">
        <v>370</v>
      </c>
      <c r="B92" s="122">
        <v>107</v>
      </c>
      <c r="C92" s="57" t="s">
        <v>720</v>
      </c>
      <c r="D92" s="71" t="s">
        <v>152</v>
      </c>
      <c r="E92" s="57">
        <v>24.2</v>
      </c>
      <c r="F92" s="52">
        <v>6.1</v>
      </c>
      <c r="G92" s="52">
        <v>22</v>
      </c>
      <c r="H92" s="52">
        <v>6</v>
      </c>
      <c r="I92" s="52">
        <v>15</v>
      </c>
      <c r="J92" s="58">
        <v>4.3</v>
      </c>
      <c r="K92" s="62">
        <v>85</v>
      </c>
      <c r="L92" s="62" t="s">
        <v>81</v>
      </c>
      <c r="M92" s="57" t="s">
        <v>17</v>
      </c>
      <c r="N92" s="58" t="s">
        <v>17</v>
      </c>
      <c r="O92" s="57" t="s">
        <v>18</v>
      </c>
      <c r="P92" s="52" t="s">
        <v>18</v>
      </c>
      <c r="Q92" s="58" t="s">
        <v>18</v>
      </c>
      <c r="R92" s="57" t="s">
        <v>54</v>
      </c>
      <c r="S92" s="52" t="s">
        <v>54</v>
      </c>
      <c r="T92" s="58">
        <v>3</v>
      </c>
      <c r="W92">
        <v>4</v>
      </c>
      <c r="X92">
        <v>3</v>
      </c>
      <c r="Y92">
        <v>3</v>
      </c>
      <c r="Z92">
        <v>3</v>
      </c>
      <c r="AA92">
        <v>2</v>
      </c>
      <c r="AB92">
        <v>2</v>
      </c>
      <c r="AC92" s="355">
        <f>IF(VLOOKUP($B92,'Change Summary_Detailed'!$A$4:$X$216,AC$3,FALSE)=0,"N/A",VLOOKUP($B92,'Change Summary_Detailed'!$A$4:$X$216,AC$3,FALSE))</f>
        <v>42036</v>
      </c>
      <c r="AD92" s="21" t="str">
        <f>VLOOKUP($B92,'Change Summary_Detailed'!$A$4:$X$216,AD$3,FALSE)</f>
        <v>15-30</v>
      </c>
      <c r="AE92" s="21">
        <f>VLOOKUP($B92,'Change Summary_Detailed'!$A$4:$X$216,AE$3,FALSE)</f>
        <v>30</v>
      </c>
      <c r="AF92" s="21" t="str">
        <f>VLOOKUP($B92,'Change Summary_Detailed'!$A$4:$X$216,AF$3,FALSE)</f>
        <v>30-60</v>
      </c>
      <c r="AG92" s="21">
        <f>VLOOKUP($B92,'Change Summary_Detailed'!$A$4:$X$216,AG$3,FALSE)</f>
        <v>30</v>
      </c>
      <c r="AH92" s="21">
        <f>VLOOKUP($B92,'Change Summary_Detailed'!$A$4:$X$216,AH$3,FALSE)</f>
        <v>30</v>
      </c>
      <c r="AI92" s="21">
        <f>VLOOKUP($B92,'Change Summary_Detailed'!$A$4:$X$216,AI$3,FALSE)</f>
        <v>30</v>
      </c>
      <c r="AJ92" s="21">
        <f>VLOOKUP($B92,'Change Summary_Detailed'!$A$4:$X$216,AJ$3,FALSE)</f>
        <v>30</v>
      </c>
      <c r="AK92" s="21" t="str">
        <f>VLOOKUP($B92,'Change Summary_Detailed'!$A$4:$X$216,AK$3,FALSE)</f>
        <v>30-60</v>
      </c>
      <c r="AL92" s="21">
        <f>VLOOKUP($B92,'Change Summary_Detailed'!$A$4:$X$216,AL$3,FALSE)</f>
        <v>30</v>
      </c>
      <c r="AM92" s="21">
        <f>VLOOKUP($B92,'Change Summary_Detailed'!$A$4:$X$216,AM$3,FALSE)</f>
        <v>30</v>
      </c>
      <c r="AN92" s="21" t="str">
        <f>VLOOKUP($B92,'Change Summary_Detailed'!$A$4:$X$216,AN$3,FALSE)</f>
        <v>Before 12:00 AM</v>
      </c>
      <c r="AO92" s="21" t="str">
        <f>VLOOKUP($B92,'Change Summary_Detailed'!$A$4:$X$216,AO$3,FALSE)</f>
        <v>Before 11:00 PM</v>
      </c>
      <c r="AP92" s="21" t="str">
        <f>VLOOKUP($B92,'Change Summary_Detailed'!$A$4:$X$216,AP$3,FALSE)</f>
        <v>Extend route from Rainier Beach Link Station to Beacon Link Station on Beacon Avenue S and 15th Avenue S, since routes 60 and 106 would no longer serve the area.
Operate service less often during commute hours.
End service earlier.</v>
      </c>
      <c r="AQ92" s="21" t="str">
        <f>VLOOKUP($B92,'Change Summary_Detailed'!$A$4:$X$216,AQ$3,FALSE)</f>
        <v>2, 3</v>
      </c>
      <c r="AR92" s="21" t="str">
        <f>VLOOKUP($B92,'Change Summary_Detailed'!$A$4:$X$216,AR$3,FALSE)</f>
        <v>Restructure</v>
      </c>
      <c r="AS92" s="21">
        <f>VLOOKUP($B92,'Change Summary_Detailed'!$A$4:$X$216,AS$3,FALSE)</f>
        <v>0</v>
      </c>
      <c r="AT92" s="21" t="str">
        <f>VLOOKUP($B92,'Change Summary_Detailed'!$A$4:$X$216,AT$3,FALSE)</f>
        <v>Revised</v>
      </c>
    </row>
    <row r="93" spans="1:46" x14ac:dyDescent="0.25">
      <c r="A93" t="s">
        <v>357</v>
      </c>
      <c r="B93" s="122">
        <v>107</v>
      </c>
      <c r="C93" s="57" t="s">
        <v>720</v>
      </c>
      <c r="D93" s="71" t="s">
        <v>152</v>
      </c>
      <c r="E93" s="57">
        <v>24.2</v>
      </c>
      <c r="F93" s="52">
        <v>6.1</v>
      </c>
      <c r="G93" s="52">
        <v>22</v>
      </c>
      <c r="H93" s="52">
        <v>6</v>
      </c>
      <c r="I93" s="52">
        <v>15</v>
      </c>
      <c r="J93" s="58">
        <v>4.3</v>
      </c>
      <c r="K93" s="62">
        <v>85</v>
      </c>
      <c r="L93" s="62" t="s">
        <v>81</v>
      </c>
      <c r="M93" s="57" t="s">
        <v>17</v>
      </c>
      <c r="N93" s="58" t="s">
        <v>17</v>
      </c>
      <c r="O93" s="57" t="s">
        <v>18</v>
      </c>
      <c r="P93" s="52" t="s">
        <v>18</v>
      </c>
      <c r="Q93" s="58" t="s">
        <v>18</v>
      </c>
      <c r="R93" s="57" t="s">
        <v>54</v>
      </c>
      <c r="S93" s="52" t="s">
        <v>54</v>
      </c>
      <c r="T93" s="58">
        <v>3</v>
      </c>
      <c r="W93">
        <v>4</v>
      </c>
      <c r="X93">
        <v>3</v>
      </c>
      <c r="Y93">
        <v>3</v>
      </c>
      <c r="Z93">
        <v>3</v>
      </c>
      <c r="AA93">
        <v>2</v>
      </c>
      <c r="AB93">
        <v>2</v>
      </c>
      <c r="AC93" s="355">
        <f>IF(VLOOKUP($B93,'Change Summary_Detailed'!$A$4:$X$216,AC$3,FALSE)=0,"N/A",VLOOKUP($B93,'Change Summary_Detailed'!$A$4:$X$216,AC$3,FALSE))</f>
        <v>42036</v>
      </c>
      <c r="AD93" s="21" t="str">
        <f>VLOOKUP($B93,'Change Summary_Detailed'!$A$4:$X$216,AD$3,FALSE)</f>
        <v>15-30</v>
      </c>
      <c r="AE93" s="21">
        <f>VLOOKUP($B93,'Change Summary_Detailed'!$A$4:$X$216,AE$3,FALSE)</f>
        <v>30</v>
      </c>
      <c r="AF93" s="21" t="str">
        <f>VLOOKUP($B93,'Change Summary_Detailed'!$A$4:$X$216,AF$3,FALSE)</f>
        <v>30-60</v>
      </c>
      <c r="AG93" s="21">
        <f>VLOOKUP($B93,'Change Summary_Detailed'!$A$4:$X$216,AG$3,FALSE)</f>
        <v>30</v>
      </c>
      <c r="AH93" s="21">
        <f>VLOOKUP($B93,'Change Summary_Detailed'!$A$4:$X$216,AH$3,FALSE)</f>
        <v>30</v>
      </c>
      <c r="AI93" s="21">
        <f>VLOOKUP($B93,'Change Summary_Detailed'!$A$4:$X$216,AI$3,FALSE)</f>
        <v>30</v>
      </c>
      <c r="AJ93" s="21">
        <f>VLOOKUP($B93,'Change Summary_Detailed'!$A$4:$X$216,AJ$3,FALSE)</f>
        <v>30</v>
      </c>
      <c r="AK93" s="21" t="str">
        <f>VLOOKUP($B93,'Change Summary_Detailed'!$A$4:$X$216,AK$3,FALSE)</f>
        <v>30-60</v>
      </c>
      <c r="AL93" s="21">
        <f>VLOOKUP($B93,'Change Summary_Detailed'!$A$4:$X$216,AL$3,FALSE)</f>
        <v>30</v>
      </c>
      <c r="AM93" s="21">
        <f>VLOOKUP($B93,'Change Summary_Detailed'!$A$4:$X$216,AM$3,FALSE)</f>
        <v>30</v>
      </c>
      <c r="AN93" s="21" t="str">
        <f>VLOOKUP($B93,'Change Summary_Detailed'!$A$4:$X$216,AN$3,FALSE)</f>
        <v>Before 12:00 AM</v>
      </c>
      <c r="AO93" s="21" t="str">
        <f>VLOOKUP($B93,'Change Summary_Detailed'!$A$4:$X$216,AO$3,FALSE)</f>
        <v>Before 11:00 PM</v>
      </c>
      <c r="AP93" s="21" t="str">
        <f>VLOOKUP($B93,'Change Summary_Detailed'!$A$4:$X$216,AP$3,FALSE)</f>
        <v>Extend route from Rainier Beach Link Station to Beacon Link Station on Beacon Avenue S and 15th Avenue S, since routes 60 and 106 would no longer serve the area.
Operate service less often during commute hours.
End service earlier.</v>
      </c>
      <c r="AQ93" s="21" t="str">
        <f>VLOOKUP($B93,'Change Summary_Detailed'!$A$4:$X$216,AQ$3,FALSE)</f>
        <v>2, 3</v>
      </c>
      <c r="AR93" s="21" t="str">
        <f>VLOOKUP($B93,'Change Summary_Detailed'!$A$4:$X$216,AR$3,FALSE)</f>
        <v>Restructure</v>
      </c>
      <c r="AS93" s="21">
        <f>VLOOKUP($B93,'Change Summary_Detailed'!$A$4:$X$216,AS$3,FALSE)</f>
        <v>0</v>
      </c>
      <c r="AT93" s="21" t="str">
        <f>VLOOKUP($B93,'Change Summary_Detailed'!$A$4:$X$216,AT$3,FALSE)</f>
        <v>Revised</v>
      </c>
    </row>
    <row r="94" spans="1:46" x14ac:dyDescent="0.25">
      <c r="A94" t="s">
        <v>377</v>
      </c>
      <c r="B94" s="122">
        <v>107</v>
      </c>
      <c r="C94" s="57" t="s">
        <v>720</v>
      </c>
      <c r="D94" s="71" t="s">
        <v>152</v>
      </c>
      <c r="E94" s="57">
        <v>24.2</v>
      </c>
      <c r="F94" s="52">
        <v>6.1</v>
      </c>
      <c r="G94" s="52">
        <v>22</v>
      </c>
      <c r="H94" s="52">
        <v>6</v>
      </c>
      <c r="I94" s="52">
        <v>15</v>
      </c>
      <c r="J94" s="58">
        <v>4.3</v>
      </c>
      <c r="K94" s="62">
        <v>85</v>
      </c>
      <c r="L94" s="62" t="s">
        <v>81</v>
      </c>
      <c r="M94" s="57" t="s">
        <v>17</v>
      </c>
      <c r="N94" s="58" t="s">
        <v>17</v>
      </c>
      <c r="O94" s="57" t="s">
        <v>18</v>
      </c>
      <c r="P94" s="52" t="s">
        <v>18</v>
      </c>
      <c r="Q94" s="58" t="s">
        <v>18</v>
      </c>
      <c r="R94" s="57" t="s">
        <v>54</v>
      </c>
      <c r="S94" s="52" t="s">
        <v>54</v>
      </c>
      <c r="T94" s="58">
        <v>3</v>
      </c>
      <c r="W94">
        <v>4</v>
      </c>
      <c r="X94">
        <v>3</v>
      </c>
      <c r="Y94">
        <v>3</v>
      </c>
      <c r="Z94">
        <v>3</v>
      </c>
      <c r="AA94">
        <v>2</v>
      </c>
      <c r="AB94">
        <v>2</v>
      </c>
      <c r="AC94" s="355">
        <f>IF(VLOOKUP($B94,'Change Summary_Detailed'!$A$4:$X$216,AC$3,FALSE)=0,"N/A",VLOOKUP($B94,'Change Summary_Detailed'!$A$4:$X$216,AC$3,FALSE))</f>
        <v>42036</v>
      </c>
      <c r="AD94" s="21" t="str">
        <f>VLOOKUP($B94,'Change Summary_Detailed'!$A$4:$X$216,AD$3,FALSE)</f>
        <v>15-30</v>
      </c>
      <c r="AE94" s="21">
        <f>VLOOKUP($B94,'Change Summary_Detailed'!$A$4:$X$216,AE$3,FALSE)</f>
        <v>30</v>
      </c>
      <c r="AF94" s="21" t="str">
        <f>VLOOKUP($B94,'Change Summary_Detailed'!$A$4:$X$216,AF$3,FALSE)</f>
        <v>30-60</v>
      </c>
      <c r="AG94" s="21">
        <f>VLOOKUP($B94,'Change Summary_Detailed'!$A$4:$X$216,AG$3,FALSE)</f>
        <v>30</v>
      </c>
      <c r="AH94" s="21">
        <f>VLOOKUP($B94,'Change Summary_Detailed'!$A$4:$X$216,AH$3,FALSE)</f>
        <v>30</v>
      </c>
      <c r="AI94" s="21">
        <f>VLOOKUP($B94,'Change Summary_Detailed'!$A$4:$X$216,AI$3,FALSE)</f>
        <v>30</v>
      </c>
      <c r="AJ94" s="21">
        <f>VLOOKUP($B94,'Change Summary_Detailed'!$A$4:$X$216,AJ$3,FALSE)</f>
        <v>30</v>
      </c>
      <c r="AK94" s="21" t="str">
        <f>VLOOKUP($B94,'Change Summary_Detailed'!$A$4:$X$216,AK$3,FALSE)</f>
        <v>30-60</v>
      </c>
      <c r="AL94" s="21">
        <f>VLOOKUP($B94,'Change Summary_Detailed'!$A$4:$X$216,AL$3,FALSE)</f>
        <v>30</v>
      </c>
      <c r="AM94" s="21">
        <f>VLOOKUP($B94,'Change Summary_Detailed'!$A$4:$X$216,AM$3,FALSE)</f>
        <v>30</v>
      </c>
      <c r="AN94" s="21" t="str">
        <f>VLOOKUP($B94,'Change Summary_Detailed'!$A$4:$X$216,AN$3,FALSE)</f>
        <v>Before 12:00 AM</v>
      </c>
      <c r="AO94" s="21" t="str">
        <f>VLOOKUP($B94,'Change Summary_Detailed'!$A$4:$X$216,AO$3,FALSE)</f>
        <v>Before 11:00 PM</v>
      </c>
      <c r="AP94" s="21" t="str">
        <f>VLOOKUP($B94,'Change Summary_Detailed'!$A$4:$X$216,AP$3,FALSE)</f>
        <v>Extend route from Rainier Beach Link Station to Beacon Link Station on Beacon Avenue S and 15th Avenue S, since routes 60 and 106 would no longer serve the area.
Operate service less often during commute hours.
End service earlier.</v>
      </c>
      <c r="AQ94" s="21" t="str">
        <f>VLOOKUP($B94,'Change Summary_Detailed'!$A$4:$X$216,AQ$3,FALSE)</f>
        <v>2, 3</v>
      </c>
      <c r="AR94" s="21" t="str">
        <f>VLOOKUP($B94,'Change Summary_Detailed'!$A$4:$X$216,AR$3,FALSE)</f>
        <v>Restructure</v>
      </c>
      <c r="AS94" s="21">
        <f>VLOOKUP($B94,'Change Summary_Detailed'!$A$4:$X$216,AS$3,FALSE)</f>
        <v>0</v>
      </c>
      <c r="AT94" s="21" t="str">
        <f>VLOOKUP($B94,'Change Summary_Detailed'!$A$4:$X$216,AT$3,FALSE)</f>
        <v>Revised</v>
      </c>
    </row>
    <row r="95" spans="1:46" x14ac:dyDescent="0.25">
      <c r="A95" t="s">
        <v>370</v>
      </c>
      <c r="B95" s="122">
        <v>110</v>
      </c>
      <c r="C95" s="57" t="s">
        <v>721</v>
      </c>
      <c r="D95" s="71" t="s">
        <v>153</v>
      </c>
      <c r="E95" s="57">
        <v>12.5</v>
      </c>
      <c r="F95" s="52">
        <v>2</v>
      </c>
      <c r="G95" s="52" t="s">
        <v>298</v>
      </c>
      <c r="H95" s="52" t="s">
        <v>298</v>
      </c>
      <c r="I95" s="52" t="s">
        <v>298</v>
      </c>
      <c r="J95" s="58" t="s">
        <v>298</v>
      </c>
      <c r="K95" s="62" t="s">
        <v>8</v>
      </c>
      <c r="L95" s="62" t="s">
        <v>8</v>
      </c>
      <c r="M95" s="57" t="s">
        <v>52</v>
      </c>
      <c r="N95" s="58" t="s">
        <v>45</v>
      </c>
      <c r="O95" s="110" t="s">
        <v>8</v>
      </c>
      <c r="P95" s="111" t="s">
        <v>8</v>
      </c>
      <c r="Q95" s="112" t="s">
        <v>8</v>
      </c>
      <c r="R95" s="57">
        <v>1</v>
      </c>
      <c r="S95" s="52" t="s">
        <v>54</v>
      </c>
      <c r="T95" s="58" t="s">
        <v>54</v>
      </c>
      <c r="W95">
        <v>2</v>
      </c>
      <c r="X95">
        <v>1</v>
      </c>
      <c r="Y95" t="s">
        <v>17</v>
      </c>
      <c r="Z95" t="s">
        <v>17</v>
      </c>
      <c r="AA95" t="s">
        <v>17</v>
      </c>
      <c r="AB95" t="s">
        <v>17</v>
      </c>
      <c r="AC95" s="355" t="str">
        <f>IF(VLOOKUP($B95,'Change Summary_Detailed'!$A$4:$X$216,AC$3,FALSE)=0,"N/A",VLOOKUP($B95,'Change Summary_Detailed'!$A$4:$X$216,AC$3,FALSE))</f>
        <v>N/A</v>
      </c>
      <c r="AD95" s="21" t="str">
        <f>VLOOKUP($B95,'Change Summary_Detailed'!$A$4:$X$216,AD$3,FALSE)</f>
        <v/>
      </c>
      <c r="AE95" s="21" t="str">
        <f>VLOOKUP($B95,'Change Summary_Detailed'!$A$4:$X$216,AE$3,FALSE)</f>
        <v/>
      </c>
      <c r="AF95" s="21" t="str">
        <f>VLOOKUP($B95,'Change Summary_Detailed'!$A$4:$X$216,AF$3,FALSE)</f>
        <v/>
      </c>
      <c r="AG95" s="21" t="str">
        <f>VLOOKUP($B95,'Change Summary_Detailed'!$A$4:$X$216,AG$3,FALSE)</f>
        <v/>
      </c>
      <c r="AH95" s="21" t="str">
        <f>VLOOKUP($B95,'Change Summary_Detailed'!$A$4:$X$216,AH$3,FALSE)</f>
        <v/>
      </c>
      <c r="AI95" s="21" t="str">
        <f>VLOOKUP($B95,'Change Summary_Detailed'!$A$4:$X$216,AI$3,FALSE)</f>
        <v/>
      </c>
      <c r="AJ95" s="21" t="str">
        <f>VLOOKUP($B95,'Change Summary_Detailed'!$A$4:$X$216,AJ$3,FALSE)</f>
        <v/>
      </c>
      <c r="AK95" s="21" t="str">
        <f>VLOOKUP($B95,'Change Summary_Detailed'!$A$4:$X$216,AK$3,FALSE)</f>
        <v/>
      </c>
      <c r="AL95" s="21" t="str">
        <f>VLOOKUP($B95,'Change Summary_Detailed'!$A$4:$X$216,AL$3,FALSE)</f>
        <v/>
      </c>
      <c r="AM95" s="21" t="str">
        <f>VLOOKUP($B95,'Change Summary_Detailed'!$A$4:$X$216,AM$3,FALSE)</f>
        <v/>
      </c>
      <c r="AN95" s="21" t="str">
        <f>VLOOKUP($B95,'Change Summary_Detailed'!$A$4:$X$216,AN$3,FALSE)</f>
        <v/>
      </c>
      <c r="AO95" s="21">
        <f>VLOOKUP($B95,'Change Summary_Detailed'!$A$4:$X$216,AO$3,FALSE)</f>
        <v>0</v>
      </c>
      <c r="AP95" s="21" t="str">
        <f>VLOOKUP($B95,'Change Summary_Detailed'!$A$4:$X$216,AP$3,FALSE)</f>
        <v>Delete</v>
      </c>
      <c r="AQ95" s="21">
        <f>VLOOKUP($B95,'Change Summary_Detailed'!$A$4:$X$216,AQ$3,FALSE)</f>
        <v>1</v>
      </c>
      <c r="AR95" s="21" t="str">
        <f>VLOOKUP($B95,'Change Summary_Detailed'!$A$4:$X$216,AR$3,FALSE)</f>
        <v>This route will be discontinued when RapidRide F Line is launched June 2014.</v>
      </c>
      <c r="AS95" s="21" t="str">
        <f>VLOOKUP($B95,'Change Summary_Detailed'!$A$4:$X$216,AS$3,FALSE)</f>
        <v>Use the new RapidRide F Line.</v>
      </c>
      <c r="AT95" s="21" t="str">
        <f>VLOOKUP($B95,'Change Summary_Detailed'!$A$4:$X$216,AT$3,FALSE)</f>
        <v>Deleted</v>
      </c>
    </row>
    <row r="96" spans="1:46" x14ac:dyDescent="0.25">
      <c r="A96" t="s">
        <v>357</v>
      </c>
      <c r="B96" s="122">
        <v>111</v>
      </c>
      <c r="C96" s="57" t="s">
        <v>722</v>
      </c>
      <c r="D96" s="71" t="s">
        <v>154</v>
      </c>
      <c r="E96" s="57">
        <v>25.6</v>
      </c>
      <c r="F96" s="52">
        <v>16.399999999999999</v>
      </c>
      <c r="G96" s="52" t="s">
        <v>298</v>
      </c>
      <c r="H96" s="52" t="s">
        <v>298</v>
      </c>
      <c r="I96" s="52" t="s">
        <v>298</v>
      </c>
      <c r="J96" s="58" t="s">
        <v>298</v>
      </c>
      <c r="K96" s="62" t="s">
        <v>8</v>
      </c>
      <c r="L96" s="62" t="s">
        <v>8</v>
      </c>
      <c r="M96" s="57" t="s">
        <v>52</v>
      </c>
      <c r="N96" s="58" t="s">
        <v>52</v>
      </c>
      <c r="O96" s="110" t="s">
        <v>8</v>
      </c>
      <c r="P96" s="111" t="s">
        <v>8</v>
      </c>
      <c r="Q96" s="112" t="s">
        <v>8</v>
      </c>
      <c r="R96" s="57">
        <v>3</v>
      </c>
      <c r="S96" s="52" t="s">
        <v>54</v>
      </c>
      <c r="T96" s="58" t="s">
        <v>54</v>
      </c>
      <c r="W96">
        <v>2</v>
      </c>
      <c r="X96">
        <v>3</v>
      </c>
      <c r="Y96" t="s">
        <v>17</v>
      </c>
      <c r="Z96" t="s">
        <v>17</v>
      </c>
      <c r="AA96" t="s">
        <v>17</v>
      </c>
      <c r="AB96" t="s">
        <v>17</v>
      </c>
      <c r="AC96" s="355">
        <f>IF(VLOOKUP($B96,'Change Summary_Detailed'!$A$4:$X$216,AC$3,FALSE)=0,"N/A",VLOOKUP($B96,'Change Summary_Detailed'!$A$4:$X$216,AC$3,FALSE))</f>
        <v>42248</v>
      </c>
      <c r="AD96" s="21" t="str">
        <f>VLOOKUP($B96,'Change Summary_Detailed'!$A$4:$X$216,AD$3,FALSE)</f>
        <v/>
      </c>
      <c r="AE96" s="21" t="str">
        <f>VLOOKUP($B96,'Change Summary_Detailed'!$A$4:$X$216,AE$3,FALSE)</f>
        <v/>
      </c>
      <c r="AF96" s="21" t="str">
        <f>VLOOKUP($B96,'Change Summary_Detailed'!$A$4:$X$216,AF$3,FALSE)</f>
        <v/>
      </c>
      <c r="AG96" s="21" t="str">
        <f>VLOOKUP($B96,'Change Summary_Detailed'!$A$4:$X$216,AG$3,FALSE)</f>
        <v/>
      </c>
      <c r="AH96" s="21" t="str">
        <f>VLOOKUP($B96,'Change Summary_Detailed'!$A$4:$X$216,AH$3,FALSE)</f>
        <v/>
      </c>
      <c r="AI96" s="21" t="str">
        <f>VLOOKUP($B96,'Change Summary_Detailed'!$A$4:$X$216,AI$3,FALSE)</f>
        <v/>
      </c>
      <c r="AJ96" s="21" t="str">
        <f>VLOOKUP($B96,'Change Summary_Detailed'!$A$4:$X$216,AJ$3,FALSE)</f>
        <v/>
      </c>
      <c r="AK96" s="21" t="str">
        <f>VLOOKUP($B96,'Change Summary_Detailed'!$A$4:$X$216,AK$3,FALSE)</f>
        <v/>
      </c>
      <c r="AL96" s="21" t="str">
        <f>VLOOKUP($B96,'Change Summary_Detailed'!$A$4:$X$216,AL$3,FALSE)</f>
        <v/>
      </c>
      <c r="AM96" s="21" t="str">
        <f>VLOOKUP($B96,'Change Summary_Detailed'!$A$4:$X$216,AM$3,FALSE)</f>
        <v/>
      </c>
      <c r="AN96" s="21" t="str">
        <f>VLOOKUP($B96,'Change Summary_Detailed'!$A$4:$X$216,AN$3,FALSE)</f>
        <v/>
      </c>
      <c r="AO96" s="21" t="str">
        <f>VLOOKUP($B96,'Change Summary_Detailed'!$A$4:$X$216,AO$3,FALSE)</f>
        <v/>
      </c>
      <c r="AP96" s="21" t="str">
        <f>VLOOKUP($B96,'Change Summary_Detailed'!$A$4:$X$216,AP$3,FALSE)</f>
        <v>Eliminate the part of the route east of 156th Avenue SE.
Reduce one afternoon trip.</v>
      </c>
      <c r="AQ96" s="21" t="str">
        <f>VLOOKUP($B96,'Change Summary_Detailed'!$A$4:$X$216,AQ$3,FALSE)</f>
        <v>2, 3</v>
      </c>
      <c r="AR96" s="21" t="str">
        <f>VLOOKUP($B96,'Change Summary_Detailed'!$A$4:$X$216,AR$3,FALSE)</f>
        <v>Low performing</v>
      </c>
      <c r="AS96" s="21" t="str">
        <f>VLOOKUP($B96,'Change Summary_Detailed'!$A$4:$X$216,AS$3,FALSE)</f>
        <v>East of 156th Avenue SE in Lake Kathleen, Metro's RideShare or VanPool programs may be an option.</v>
      </c>
      <c r="AT96" s="21" t="str">
        <f>VLOOKUP($B96,'Change Summary_Detailed'!$A$4:$X$216,AT$3,FALSE)</f>
        <v>Revised</v>
      </c>
    </row>
    <row r="97" spans="1:46" x14ac:dyDescent="0.25">
      <c r="A97" t="s">
        <v>370</v>
      </c>
      <c r="B97" s="122">
        <v>111</v>
      </c>
      <c r="C97" s="57" t="s">
        <v>722</v>
      </c>
      <c r="D97" s="71" t="s">
        <v>154</v>
      </c>
      <c r="E97" s="57">
        <v>25.6</v>
      </c>
      <c r="F97" s="52">
        <v>16.399999999999999</v>
      </c>
      <c r="G97" s="52" t="s">
        <v>298</v>
      </c>
      <c r="H97" s="52" t="s">
        <v>298</v>
      </c>
      <c r="I97" s="52" t="s">
        <v>298</v>
      </c>
      <c r="J97" s="58" t="s">
        <v>298</v>
      </c>
      <c r="K97" s="62" t="s">
        <v>8</v>
      </c>
      <c r="L97" s="62" t="s">
        <v>8</v>
      </c>
      <c r="M97" s="57" t="s">
        <v>52</v>
      </c>
      <c r="N97" s="58" t="s">
        <v>52</v>
      </c>
      <c r="O97" s="110" t="s">
        <v>8</v>
      </c>
      <c r="P97" s="111" t="s">
        <v>8</v>
      </c>
      <c r="Q97" s="112" t="s">
        <v>8</v>
      </c>
      <c r="R97" s="57">
        <v>3</v>
      </c>
      <c r="S97" s="52" t="s">
        <v>54</v>
      </c>
      <c r="T97" s="58" t="s">
        <v>54</v>
      </c>
      <c r="W97">
        <v>2</v>
      </c>
      <c r="X97">
        <v>3</v>
      </c>
      <c r="Y97" t="s">
        <v>17</v>
      </c>
      <c r="Z97" t="s">
        <v>17</v>
      </c>
      <c r="AA97" t="s">
        <v>17</v>
      </c>
      <c r="AB97" t="s">
        <v>17</v>
      </c>
      <c r="AC97" s="355">
        <f>IF(VLOOKUP($B97,'Change Summary_Detailed'!$A$4:$X$216,AC$3,FALSE)=0,"N/A",VLOOKUP($B97,'Change Summary_Detailed'!$A$4:$X$216,AC$3,FALSE))</f>
        <v>42248</v>
      </c>
      <c r="AD97" s="21" t="str">
        <f>VLOOKUP($B97,'Change Summary_Detailed'!$A$4:$X$216,AD$3,FALSE)</f>
        <v/>
      </c>
      <c r="AE97" s="21" t="str">
        <f>VLOOKUP($B97,'Change Summary_Detailed'!$A$4:$X$216,AE$3,FALSE)</f>
        <v/>
      </c>
      <c r="AF97" s="21" t="str">
        <f>VLOOKUP($B97,'Change Summary_Detailed'!$A$4:$X$216,AF$3,FALSE)</f>
        <v/>
      </c>
      <c r="AG97" s="21" t="str">
        <f>VLOOKUP($B97,'Change Summary_Detailed'!$A$4:$X$216,AG$3,FALSE)</f>
        <v/>
      </c>
      <c r="AH97" s="21" t="str">
        <f>VLOOKUP($B97,'Change Summary_Detailed'!$A$4:$X$216,AH$3,FALSE)</f>
        <v/>
      </c>
      <c r="AI97" s="21" t="str">
        <f>VLOOKUP($B97,'Change Summary_Detailed'!$A$4:$X$216,AI$3,FALSE)</f>
        <v/>
      </c>
      <c r="AJ97" s="21" t="str">
        <f>VLOOKUP($B97,'Change Summary_Detailed'!$A$4:$X$216,AJ$3,FALSE)</f>
        <v/>
      </c>
      <c r="AK97" s="21" t="str">
        <f>VLOOKUP($B97,'Change Summary_Detailed'!$A$4:$X$216,AK$3,FALSE)</f>
        <v/>
      </c>
      <c r="AL97" s="21" t="str">
        <f>VLOOKUP($B97,'Change Summary_Detailed'!$A$4:$X$216,AL$3,FALSE)</f>
        <v/>
      </c>
      <c r="AM97" s="21" t="str">
        <f>VLOOKUP($B97,'Change Summary_Detailed'!$A$4:$X$216,AM$3,FALSE)</f>
        <v/>
      </c>
      <c r="AN97" s="21" t="str">
        <f>VLOOKUP($B97,'Change Summary_Detailed'!$A$4:$X$216,AN$3,FALSE)</f>
        <v/>
      </c>
      <c r="AO97" s="21" t="str">
        <f>VLOOKUP($B97,'Change Summary_Detailed'!$A$4:$X$216,AO$3,FALSE)</f>
        <v/>
      </c>
      <c r="AP97" s="21" t="str">
        <f>VLOOKUP($B97,'Change Summary_Detailed'!$A$4:$X$216,AP$3,FALSE)</f>
        <v>Eliminate the part of the route east of 156th Avenue SE.
Reduce one afternoon trip.</v>
      </c>
      <c r="AQ97" s="21" t="str">
        <f>VLOOKUP($B97,'Change Summary_Detailed'!$A$4:$X$216,AQ$3,FALSE)</f>
        <v>2, 3</v>
      </c>
      <c r="AR97" s="21" t="str">
        <f>VLOOKUP($B97,'Change Summary_Detailed'!$A$4:$X$216,AR$3,FALSE)</f>
        <v>Low performing</v>
      </c>
      <c r="AS97" s="21" t="str">
        <f>VLOOKUP($B97,'Change Summary_Detailed'!$A$4:$X$216,AS$3,FALSE)</f>
        <v>East of 156th Avenue SE in Lake Kathleen, Metro's RideShare or VanPool programs may be an option.</v>
      </c>
      <c r="AT97" s="21" t="str">
        <f>VLOOKUP($B97,'Change Summary_Detailed'!$A$4:$X$216,AT$3,FALSE)</f>
        <v>Revised</v>
      </c>
    </row>
    <row r="98" spans="1:46" x14ac:dyDescent="0.25">
      <c r="A98" t="s">
        <v>344</v>
      </c>
      <c r="B98" s="122">
        <v>111</v>
      </c>
      <c r="C98" s="57" t="s">
        <v>722</v>
      </c>
      <c r="D98" s="71" t="s">
        <v>154</v>
      </c>
      <c r="E98" s="57">
        <v>25.6</v>
      </c>
      <c r="F98" s="52">
        <v>16.399999999999999</v>
      </c>
      <c r="G98" s="52" t="s">
        <v>298</v>
      </c>
      <c r="H98" s="52" t="s">
        <v>298</v>
      </c>
      <c r="I98" s="52" t="s">
        <v>298</v>
      </c>
      <c r="J98" s="58" t="s">
        <v>298</v>
      </c>
      <c r="K98" s="62" t="s">
        <v>8</v>
      </c>
      <c r="L98" s="62" t="s">
        <v>8</v>
      </c>
      <c r="M98" s="57" t="s">
        <v>52</v>
      </c>
      <c r="N98" s="58" t="s">
        <v>52</v>
      </c>
      <c r="O98" s="110" t="s">
        <v>8</v>
      </c>
      <c r="P98" s="111" t="s">
        <v>8</v>
      </c>
      <c r="Q98" s="112" t="s">
        <v>8</v>
      </c>
      <c r="R98" s="57">
        <v>3</v>
      </c>
      <c r="S98" s="52" t="s">
        <v>54</v>
      </c>
      <c r="T98" s="58" t="s">
        <v>54</v>
      </c>
      <c r="W98">
        <v>2</v>
      </c>
      <c r="X98">
        <v>3</v>
      </c>
      <c r="Y98" t="s">
        <v>17</v>
      </c>
      <c r="Z98" t="s">
        <v>17</v>
      </c>
      <c r="AA98" t="s">
        <v>17</v>
      </c>
      <c r="AB98" t="s">
        <v>17</v>
      </c>
      <c r="AC98" s="355">
        <f>IF(VLOOKUP($B98,'Change Summary_Detailed'!$A$4:$X$216,AC$3,FALSE)=0,"N/A",VLOOKUP($B98,'Change Summary_Detailed'!$A$4:$X$216,AC$3,FALSE))</f>
        <v>42248</v>
      </c>
      <c r="AD98" s="21" t="str">
        <f>VLOOKUP($B98,'Change Summary_Detailed'!$A$4:$X$216,AD$3,FALSE)</f>
        <v/>
      </c>
      <c r="AE98" s="21" t="str">
        <f>VLOOKUP($B98,'Change Summary_Detailed'!$A$4:$X$216,AE$3,FALSE)</f>
        <v/>
      </c>
      <c r="AF98" s="21" t="str">
        <f>VLOOKUP($B98,'Change Summary_Detailed'!$A$4:$X$216,AF$3,FALSE)</f>
        <v/>
      </c>
      <c r="AG98" s="21" t="str">
        <f>VLOOKUP($B98,'Change Summary_Detailed'!$A$4:$X$216,AG$3,FALSE)</f>
        <v/>
      </c>
      <c r="AH98" s="21" t="str">
        <f>VLOOKUP($B98,'Change Summary_Detailed'!$A$4:$X$216,AH$3,FALSE)</f>
        <v/>
      </c>
      <c r="AI98" s="21" t="str">
        <f>VLOOKUP($B98,'Change Summary_Detailed'!$A$4:$X$216,AI$3,FALSE)</f>
        <v/>
      </c>
      <c r="AJ98" s="21" t="str">
        <f>VLOOKUP($B98,'Change Summary_Detailed'!$A$4:$X$216,AJ$3,FALSE)</f>
        <v/>
      </c>
      <c r="AK98" s="21" t="str">
        <f>VLOOKUP($B98,'Change Summary_Detailed'!$A$4:$X$216,AK$3,FALSE)</f>
        <v/>
      </c>
      <c r="AL98" s="21" t="str">
        <f>VLOOKUP($B98,'Change Summary_Detailed'!$A$4:$X$216,AL$3,FALSE)</f>
        <v/>
      </c>
      <c r="AM98" s="21" t="str">
        <f>VLOOKUP($B98,'Change Summary_Detailed'!$A$4:$X$216,AM$3,FALSE)</f>
        <v/>
      </c>
      <c r="AN98" s="21" t="str">
        <f>VLOOKUP($B98,'Change Summary_Detailed'!$A$4:$X$216,AN$3,FALSE)</f>
        <v/>
      </c>
      <c r="AO98" s="21" t="str">
        <f>VLOOKUP($B98,'Change Summary_Detailed'!$A$4:$X$216,AO$3,FALSE)</f>
        <v/>
      </c>
      <c r="AP98" s="21" t="str">
        <f>VLOOKUP($B98,'Change Summary_Detailed'!$A$4:$X$216,AP$3,FALSE)</f>
        <v>Eliminate the part of the route east of 156th Avenue SE.
Reduce one afternoon trip.</v>
      </c>
      <c r="AQ98" s="21" t="str">
        <f>VLOOKUP($B98,'Change Summary_Detailed'!$A$4:$X$216,AQ$3,FALSE)</f>
        <v>2, 3</v>
      </c>
      <c r="AR98" s="21" t="str">
        <f>VLOOKUP($B98,'Change Summary_Detailed'!$A$4:$X$216,AR$3,FALSE)</f>
        <v>Low performing</v>
      </c>
      <c r="AS98" s="21" t="str">
        <f>VLOOKUP($B98,'Change Summary_Detailed'!$A$4:$X$216,AS$3,FALSE)</f>
        <v>East of 156th Avenue SE in Lake Kathleen, Metro's RideShare or VanPool programs may be an option.</v>
      </c>
      <c r="AT98" s="21" t="str">
        <f>VLOOKUP($B98,'Change Summary_Detailed'!$A$4:$X$216,AT$3,FALSE)</f>
        <v>Revised</v>
      </c>
    </row>
    <row r="99" spans="1:46" x14ac:dyDescent="0.25">
      <c r="A99" t="s">
        <v>342</v>
      </c>
      <c r="B99" s="122">
        <v>111</v>
      </c>
      <c r="C99" s="57" t="s">
        <v>722</v>
      </c>
      <c r="D99" s="71" t="s">
        <v>154</v>
      </c>
      <c r="E99" s="57">
        <v>25.6</v>
      </c>
      <c r="F99" s="52">
        <v>16.399999999999999</v>
      </c>
      <c r="G99" s="52" t="s">
        <v>298</v>
      </c>
      <c r="H99" s="52" t="s">
        <v>298</v>
      </c>
      <c r="I99" s="52" t="s">
        <v>298</v>
      </c>
      <c r="J99" s="58" t="s">
        <v>298</v>
      </c>
      <c r="K99" s="62" t="s">
        <v>8</v>
      </c>
      <c r="L99" s="62" t="s">
        <v>8</v>
      </c>
      <c r="M99" s="57" t="s">
        <v>52</v>
      </c>
      <c r="N99" s="58" t="s">
        <v>52</v>
      </c>
      <c r="O99" s="110" t="s">
        <v>8</v>
      </c>
      <c r="P99" s="111" t="s">
        <v>8</v>
      </c>
      <c r="Q99" s="112" t="s">
        <v>8</v>
      </c>
      <c r="R99" s="57">
        <v>3</v>
      </c>
      <c r="S99" s="52" t="s">
        <v>54</v>
      </c>
      <c r="T99" s="58" t="s">
        <v>54</v>
      </c>
      <c r="W99">
        <v>2</v>
      </c>
      <c r="X99">
        <v>3</v>
      </c>
      <c r="Y99" t="s">
        <v>17</v>
      </c>
      <c r="Z99" t="s">
        <v>17</v>
      </c>
      <c r="AA99" t="s">
        <v>17</v>
      </c>
      <c r="AB99" t="s">
        <v>17</v>
      </c>
      <c r="AC99" s="355">
        <f>IF(VLOOKUP($B99,'Change Summary_Detailed'!$A$4:$X$216,AC$3,FALSE)=0,"N/A",VLOOKUP($B99,'Change Summary_Detailed'!$A$4:$X$216,AC$3,FALSE))</f>
        <v>42248</v>
      </c>
      <c r="AD99" s="21" t="str">
        <f>VLOOKUP($B99,'Change Summary_Detailed'!$A$4:$X$216,AD$3,FALSE)</f>
        <v/>
      </c>
      <c r="AE99" s="21" t="str">
        <f>VLOOKUP($B99,'Change Summary_Detailed'!$A$4:$X$216,AE$3,FALSE)</f>
        <v/>
      </c>
      <c r="AF99" s="21" t="str">
        <f>VLOOKUP($B99,'Change Summary_Detailed'!$A$4:$X$216,AF$3,FALSE)</f>
        <v/>
      </c>
      <c r="AG99" s="21" t="str">
        <f>VLOOKUP($B99,'Change Summary_Detailed'!$A$4:$X$216,AG$3,FALSE)</f>
        <v/>
      </c>
      <c r="AH99" s="21" t="str">
        <f>VLOOKUP($B99,'Change Summary_Detailed'!$A$4:$X$216,AH$3,FALSE)</f>
        <v/>
      </c>
      <c r="AI99" s="21" t="str">
        <f>VLOOKUP($B99,'Change Summary_Detailed'!$A$4:$X$216,AI$3,FALSE)</f>
        <v/>
      </c>
      <c r="AJ99" s="21" t="str">
        <f>VLOOKUP($B99,'Change Summary_Detailed'!$A$4:$X$216,AJ$3,FALSE)</f>
        <v/>
      </c>
      <c r="AK99" s="21" t="str">
        <f>VLOOKUP($B99,'Change Summary_Detailed'!$A$4:$X$216,AK$3,FALSE)</f>
        <v/>
      </c>
      <c r="AL99" s="21" t="str">
        <f>VLOOKUP($B99,'Change Summary_Detailed'!$A$4:$X$216,AL$3,FALSE)</f>
        <v/>
      </c>
      <c r="AM99" s="21" t="str">
        <f>VLOOKUP($B99,'Change Summary_Detailed'!$A$4:$X$216,AM$3,FALSE)</f>
        <v/>
      </c>
      <c r="AN99" s="21" t="str">
        <f>VLOOKUP($B99,'Change Summary_Detailed'!$A$4:$X$216,AN$3,FALSE)</f>
        <v/>
      </c>
      <c r="AO99" s="21" t="str">
        <f>VLOOKUP($B99,'Change Summary_Detailed'!$A$4:$X$216,AO$3,FALSE)</f>
        <v/>
      </c>
      <c r="AP99" s="21" t="str">
        <f>VLOOKUP($B99,'Change Summary_Detailed'!$A$4:$X$216,AP$3,FALSE)</f>
        <v>Eliminate the part of the route east of 156th Avenue SE.
Reduce one afternoon trip.</v>
      </c>
      <c r="AQ99" s="21" t="str">
        <f>VLOOKUP($B99,'Change Summary_Detailed'!$A$4:$X$216,AQ$3,FALSE)</f>
        <v>2, 3</v>
      </c>
      <c r="AR99" s="21" t="str">
        <f>VLOOKUP($B99,'Change Summary_Detailed'!$A$4:$X$216,AR$3,FALSE)</f>
        <v>Low performing</v>
      </c>
      <c r="AS99" s="21" t="str">
        <f>VLOOKUP($B99,'Change Summary_Detailed'!$A$4:$X$216,AS$3,FALSE)</f>
        <v>East of 156th Avenue SE in Lake Kathleen, Metro's RideShare or VanPool programs may be an option.</v>
      </c>
      <c r="AT99" s="21" t="str">
        <f>VLOOKUP($B99,'Change Summary_Detailed'!$A$4:$X$216,AT$3,FALSE)</f>
        <v>Revised</v>
      </c>
    </row>
    <row r="100" spans="1:46" x14ac:dyDescent="0.25">
      <c r="A100" t="s">
        <v>377</v>
      </c>
      <c r="B100" s="122">
        <v>111</v>
      </c>
      <c r="C100" s="57" t="s">
        <v>722</v>
      </c>
      <c r="D100" s="71" t="s">
        <v>154</v>
      </c>
      <c r="E100" s="57">
        <v>25.6</v>
      </c>
      <c r="F100" s="52">
        <v>16.399999999999999</v>
      </c>
      <c r="G100" s="52" t="s">
        <v>298</v>
      </c>
      <c r="H100" s="52" t="s">
        <v>298</v>
      </c>
      <c r="I100" s="52" t="s">
        <v>298</v>
      </c>
      <c r="J100" s="58" t="s">
        <v>298</v>
      </c>
      <c r="K100" s="62" t="s">
        <v>8</v>
      </c>
      <c r="L100" s="62" t="s">
        <v>8</v>
      </c>
      <c r="M100" s="57" t="s">
        <v>52</v>
      </c>
      <c r="N100" s="58" t="s">
        <v>52</v>
      </c>
      <c r="O100" s="110" t="s">
        <v>8</v>
      </c>
      <c r="P100" s="111" t="s">
        <v>8</v>
      </c>
      <c r="Q100" s="112" t="s">
        <v>8</v>
      </c>
      <c r="R100" s="57">
        <v>3</v>
      </c>
      <c r="S100" s="52" t="s">
        <v>54</v>
      </c>
      <c r="T100" s="58" t="s">
        <v>54</v>
      </c>
      <c r="W100">
        <v>2</v>
      </c>
      <c r="X100">
        <v>3</v>
      </c>
      <c r="Y100" t="s">
        <v>17</v>
      </c>
      <c r="Z100" t="s">
        <v>17</v>
      </c>
      <c r="AA100" t="s">
        <v>17</v>
      </c>
      <c r="AB100" t="s">
        <v>17</v>
      </c>
      <c r="AC100" s="355">
        <f>IF(VLOOKUP($B100,'Change Summary_Detailed'!$A$4:$X$216,AC$3,FALSE)=0,"N/A",VLOOKUP($B100,'Change Summary_Detailed'!$A$4:$X$216,AC$3,FALSE))</f>
        <v>42248</v>
      </c>
      <c r="AD100" s="21" t="str">
        <f>VLOOKUP($B100,'Change Summary_Detailed'!$A$4:$X$216,AD$3,FALSE)</f>
        <v/>
      </c>
      <c r="AE100" s="21" t="str">
        <f>VLOOKUP($B100,'Change Summary_Detailed'!$A$4:$X$216,AE$3,FALSE)</f>
        <v/>
      </c>
      <c r="AF100" s="21" t="str">
        <f>VLOOKUP($B100,'Change Summary_Detailed'!$A$4:$X$216,AF$3,FALSE)</f>
        <v/>
      </c>
      <c r="AG100" s="21" t="str">
        <f>VLOOKUP($B100,'Change Summary_Detailed'!$A$4:$X$216,AG$3,FALSE)</f>
        <v/>
      </c>
      <c r="AH100" s="21" t="str">
        <f>VLOOKUP($B100,'Change Summary_Detailed'!$A$4:$X$216,AH$3,FALSE)</f>
        <v/>
      </c>
      <c r="AI100" s="21" t="str">
        <f>VLOOKUP($B100,'Change Summary_Detailed'!$A$4:$X$216,AI$3,FALSE)</f>
        <v/>
      </c>
      <c r="AJ100" s="21" t="str">
        <f>VLOOKUP($B100,'Change Summary_Detailed'!$A$4:$X$216,AJ$3,FALSE)</f>
        <v/>
      </c>
      <c r="AK100" s="21" t="str">
        <f>VLOOKUP($B100,'Change Summary_Detailed'!$A$4:$X$216,AK$3,FALSE)</f>
        <v/>
      </c>
      <c r="AL100" s="21" t="str">
        <f>VLOOKUP($B100,'Change Summary_Detailed'!$A$4:$X$216,AL$3,FALSE)</f>
        <v/>
      </c>
      <c r="AM100" s="21" t="str">
        <f>VLOOKUP($B100,'Change Summary_Detailed'!$A$4:$X$216,AM$3,FALSE)</f>
        <v/>
      </c>
      <c r="AN100" s="21" t="str">
        <f>VLOOKUP($B100,'Change Summary_Detailed'!$A$4:$X$216,AN$3,FALSE)</f>
        <v/>
      </c>
      <c r="AO100" s="21" t="str">
        <f>VLOOKUP($B100,'Change Summary_Detailed'!$A$4:$X$216,AO$3,FALSE)</f>
        <v/>
      </c>
      <c r="AP100" s="21" t="str">
        <f>VLOOKUP($B100,'Change Summary_Detailed'!$A$4:$X$216,AP$3,FALSE)</f>
        <v>Eliminate the part of the route east of 156th Avenue SE.
Reduce one afternoon trip.</v>
      </c>
      <c r="AQ100" s="21" t="str">
        <f>VLOOKUP($B100,'Change Summary_Detailed'!$A$4:$X$216,AQ$3,FALSE)</f>
        <v>2, 3</v>
      </c>
      <c r="AR100" s="21" t="str">
        <f>VLOOKUP($B100,'Change Summary_Detailed'!$A$4:$X$216,AR$3,FALSE)</f>
        <v>Low performing</v>
      </c>
      <c r="AS100" s="21" t="str">
        <f>VLOOKUP($B100,'Change Summary_Detailed'!$A$4:$X$216,AS$3,FALSE)</f>
        <v>East of 156th Avenue SE in Lake Kathleen, Metro's RideShare or VanPool programs may be an option.</v>
      </c>
      <c r="AT100" s="21" t="str">
        <f>VLOOKUP($B100,'Change Summary_Detailed'!$A$4:$X$216,AT$3,FALSE)</f>
        <v>Revised</v>
      </c>
    </row>
    <row r="101" spans="1:46" x14ac:dyDescent="0.25">
      <c r="A101" t="s">
        <v>357</v>
      </c>
      <c r="B101" s="122">
        <v>113</v>
      </c>
      <c r="C101" s="57" t="s">
        <v>723</v>
      </c>
      <c r="D101" s="71" t="s">
        <v>155</v>
      </c>
      <c r="E101" s="57">
        <v>27.9</v>
      </c>
      <c r="F101" s="52">
        <v>12.3</v>
      </c>
      <c r="G101" s="52" t="s">
        <v>298</v>
      </c>
      <c r="H101" s="52" t="s">
        <v>298</v>
      </c>
      <c r="I101" s="52" t="s">
        <v>298</v>
      </c>
      <c r="J101" s="58" t="s">
        <v>298</v>
      </c>
      <c r="K101" s="62" t="s">
        <v>8</v>
      </c>
      <c r="L101" s="62" t="s">
        <v>8</v>
      </c>
      <c r="M101" s="57" t="s">
        <v>52</v>
      </c>
      <c r="N101" s="58" t="s">
        <v>52</v>
      </c>
      <c r="O101" s="110" t="s">
        <v>8</v>
      </c>
      <c r="P101" s="111" t="s">
        <v>8</v>
      </c>
      <c r="Q101" s="112" t="s">
        <v>8</v>
      </c>
      <c r="R101" s="57">
        <v>3</v>
      </c>
      <c r="S101" s="52" t="s">
        <v>54</v>
      </c>
      <c r="T101" s="58" t="s">
        <v>54</v>
      </c>
      <c r="W101">
        <v>2</v>
      </c>
      <c r="X101">
        <v>2</v>
      </c>
      <c r="Y101" t="s">
        <v>17</v>
      </c>
      <c r="Z101" t="s">
        <v>17</v>
      </c>
      <c r="AA101" t="s">
        <v>17</v>
      </c>
      <c r="AB101" t="s">
        <v>17</v>
      </c>
      <c r="AC101" s="355" t="str">
        <f>IF(VLOOKUP($B101,'Change Summary_Detailed'!$A$4:$X$216,AC$3,FALSE)=0,"N/A",VLOOKUP($B101,'Change Summary_Detailed'!$A$4:$X$216,AC$3,FALSE))</f>
        <v>N/A</v>
      </c>
      <c r="AD101" s="21" t="str">
        <f>VLOOKUP($B101,'Change Summary_Detailed'!$A$4:$X$216,AD$3,FALSE)</f>
        <v/>
      </c>
      <c r="AE101" s="21" t="str">
        <f>VLOOKUP($B101,'Change Summary_Detailed'!$A$4:$X$216,AE$3,FALSE)</f>
        <v/>
      </c>
      <c r="AF101" s="21" t="str">
        <f>VLOOKUP($B101,'Change Summary_Detailed'!$A$4:$X$216,AF$3,FALSE)</f>
        <v/>
      </c>
      <c r="AG101" s="21" t="str">
        <f>VLOOKUP($B101,'Change Summary_Detailed'!$A$4:$X$216,AG$3,FALSE)</f>
        <v/>
      </c>
      <c r="AH101" s="21" t="str">
        <f>VLOOKUP($B101,'Change Summary_Detailed'!$A$4:$X$216,AH$3,FALSE)</f>
        <v/>
      </c>
      <c r="AI101" s="21" t="str">
        <f>VLOOKUP($B101,'Change Summary_Detailed'!$A$4:$X$216,AI$3,FALSE)</f>
        <v/>
      </c>
      <c r="AJ101" s="21" t="str">
        <f>VLOOKUP($B101,'Change Summary_Detailed'!$A$4:$X$216,AJ$3,FALSE)</f>
        <v/>
      </c>
      <c r="AK101" s="21" t="str">
        <f>VLOOKUP($B101,'Change Summary_Detailed'!$A$4:$X$216,AK$3,FALSE)</f>
        <v/>
      </c>
      <c r="AL101" s="21" t="str">
        <f>VLOOKUP($B101,'Change Summary_Detailed'!$A$4:$X$216,AL$3,FALSE)</f>
        <v/>
      </c>
      <c r="AM101" s="21" t="str">
        <f>VLOOKUP($B101,'Change Summary_Detailed'!$A$4:$X$216,AM$3,FALSE)</f>
        <v/>
      </c>
      <c r="AN101" s="21" t="str">
        <f>VLOOKUP($B101,'Change Summary_Detailed'!$A$4:$X$216,AN$3,FALSE)</f>
        <v/>
      </c>
      <c r="AO101" s="21">
        <f>VLOOKUP($B101,'Change Summary_Detailed'!$A$4:$X$216,AO$3,FALSE)</f>
        <v>0</v>
      </c>
      <c r="AP101" s="21" t="str">
        <f>VLOOKUP($B101,'Change Summary_Detailed'!$A$4:$X$216,AP$3,FALSE)</f>
        <v>Unchanged</v>
      </c>
      <c r="AQ101" s="21">
        <f>VLOOKUP($B101,'Change Summary_Detailed'!$A$4:$X$216,AQ$3,FALSE)</f>
        <v>0</v>
      </c>
      <c r="AR101" s="21">
        <f>VLOOKUP($B101,'Change Summary_Detailed'!$A$4:$X$216,AR$3,FALSE)</f>
        <v>0</v>
      </c>
      <c r="AS101" s="21">
        <f>VLOOKUP($B101,'Change Summary_Detailed'!$A$4:$X$216,AS$3,FALSE)</f>
        <v>0</v>
      </c>
      <c r="AT101" s="21" t="str">
        <f>VLOOKUP($B101,'Change Summary_Detailed'!$A$4:$X$216,AT$3,FALSE)</f>
        <v>Unchanged</v>
      </c>
    </row>
    <row r="102" spans="1:46" x14ac:dyDescent="0.25">
      <c r="A102" t="s">
        <v>377</v>
      </c>
      <c r="B102" s="122">
        <v>113</v>
      </c>
      <c r="C102" s="57" t="s">
        <v>723</v>
      </c>
      <c r="D102" s="71" t="s">
        <v>155</v>
      </c>
      <c r="E102" s="57">
        <v>27.9</v>
      </c>
      <c r="F102" s="52">
        <v>12.3</v>
      </c>
      <c r="G102" s="52" t="s">
        <v>298</v>
      </c>
      <c r="H102" s="52" t="s">
        <v>298</v>
      </c>
      <c r="I102" s="52" t="s">
        <v>298</v>
      </c>
      <c r="J102" s="58" t="s">
        <v>298</v>
      </c>
      <c r="K102" s="62" t="s">
        <v>8</v>
      </c>
      <c r="L102" s="62" t="s">
        <v>8</v>
      </c>
      <c r="M102" s="57" t="s">
        <v>52</v>
      </c>
      <c r="N102" s="58" t="s">
        <v>52</v>
      </c>
      <c r="O102" s="110" t="s">
        <v>8</v>
      </c>
      <c r="P102" s="111" t="s">
        <v>8</v>
      </c>
      <c r="Q102" s="112" t="s">
        <v>8</v>
      </c>
      <c r="R102" s="57">
        <v>3</v>
      </c>
      <c r="S102" s="52" t="s">
        <v>54</v>
      </c>
      <c r="T102" s="58" t="s">
        <v>54</v>
      </c>
      <c r="W102">
        <v>2</v>
      </c>
      <c r="X102">
        <v>2</v>
      </c>
      <c r="Y102" t="s">
        <v>17</v>
      </c>
      <c r="Z102" t="s">
        <v>17</v>
      </c>
      <c r="AA102" t="s">
        <v>17</v>
      </c>
      <c r="AB102" t="s">
        <v>17</v>
      </c>
      <c r="AC102" s="355" t="str">
        <f>IF(VLOOKUP($B102,'Change Summary_Detailed'!$A$4:$X$216,AC$3,FALSE)=0,"N/A",VLOOKUP($B102,'Change Summary_Detailed'!$A$4:$X$216,AC$3,FALSE))</f>
        <v>N/A</v>
      </c>
      <c r="AD102" s="21" t="str">
        <f>VLOOKUP($B102,'Change Summary_Detailed'!$A$4:$X$216,AD$3,FALSE)</f>
        <v/>
      </c>
      <c r="AE102" s="21" t="str">
        <f>VLOOKUP($B102,'Change Summary_Detailed'!$A$4:$X$216,AE$3,FALSE)</f>
        <v/>
      </c>
      <c r="AF102" s="21" t="str">
        <f>VLOOKUP($B102,'Change Summary_Detailed'!$A$4:$X$216,AF$3,FALSE)</f>
        <v/>
      </c>
      <c r="AG102" s="21" t="str">
        <f>VLOOKUP($B102,'Change Summary_Detailed'!$A$4:$X$216,AG$3,FALSE)</f>
        <v/>
      </c>
      <c r="AH102" s="21" t="str">
        <f>VLOOKUP($B102,'Change Summary_Detailed'!$A$4:$X$216,AH$3,FALSE)</f>
        <v/>
      </c>
      <c r="AI102" s="21" t="str">
        <f>VLOOKUP($B102,'Change Summary_Detailed'!$A$4:$X$216,AI$3,FALSE)</f>
        <v/>
      </c>
      <c r="AJ102" s="21" t="str">
        <f>VLOOKUP($B102,'Change Summary_Detailed'!$A$4:$X$216,AJ$3,FALSE)</f>
        <v/>
      </c>
      <c r="AK102" s="21" t="str">
        <f>VLOOKUP($B102,'Change Summary_Detailed'!$A$4:$X$216,AK$3,FALSE)</f>
        <v/>
      </c>
      <c r="AL102" s="21" t="str">
        <f>VLOOKUP($B102,'Change Summary_Detailed'!$A$4:$X$216,AL$3,FALSE)</f>
        <v/>
      </c>
      <c r="AM102" s="21" t="str">
        <f>VLOOKUP($B102,'Change Summary_Detailed'!$A$4:$X$216,AM$3,FALSE)</f>
        <v/>
      </c>
      <c r="AN102" s="21" t="str">
        <f>VLOOKUP($B102,'Change Summary_Detailed'!$A$4:$X$216,AN$3,FALSE)</f>
        <v/>
      </c>
      <c r="AO102" s="21">
        <f>VLOOKUP($B102,'Change Summary_Detailed'!$A$4:$X$216,AO$3,FALSE)</f>
        <v>0</v>
      </c>
      <c r="AP102" s="21" t="str">
        <f>VLOOKUP($B102,'Change Summary_Detailed'!$A$4:$X$216,AP$3,FALSE)</f>
        <v>Unchanged</v>
      </c>
      <c r="AQ102" s="21">
        <f>VLOOKUP($B102,'Change Summary_Detailed'!$A$4:$X$216,AQ$3,FALSE)</f>
        <v>0</v>
      </c>
      <c r="AR102" s="21">
        <f>VLOOKUP($B102,'Change Summary_Detailed'!$A$4:$X$216,AR$3,FALSE)</f>
        <v>0</v>
      </c>
      <c r="AS102" s="21">
        <f>VLOOKUP($B102,'Change Summary_Detailed'!$A$4:$X$216,AS$3,FALSE)</f>
        <v>0</v>
      </c>
      <c r="AT102" s="21" t="str">
        <f>VLOOKUP($B102,'Change Summary_Detailed'!$A$4:$X$216,AT$3,FALSE)</f>
        <v>Unchanged</v>
      </c>
    </row>
    <row r="103" spans="1:46" x14ac:dyDescent="0.25">
      <c r="A103" t="s">
        <v>342</v>
      </c>
      <c r="B103" s="122">
        <v>113</v>
      </c>
      <c r="C103" s="57" t="s">
        <v>723</v>
      </c>
      <c r="D103" s="71" t="s">
        <v>155</v>
      </c>
      <c r="E103" s="57">
        <v>27.9</v>
      </c>
      <c r="F103" s="52">
        <v>12.3</v>
      </c>
      <c r="G103" s="52" t="s">
        <v>298</v>
      </c>
      <c r="H103" s="52" t="s">
        <v>298</v>
      </c>
      <c r="I103" s="52" t="s">
        <v>298</v>
      </c>
      <c r="J103" s="58" t="s">
        <v>298</v>
      </c>
      <c r="K103" s="62" t="s">
        <v>8</v>
      </c>
      <c r="L103" s="62" t="s">
        <v>8</v>
      </c>
      <c r="M103" s="57" t="s">
        <v>52</v>
      </c>
      <c r="N103" s="58" t="s">
        <v>52</v>
      </c>
      <c r="O103" s="110" t="s">
        <v>8</v>
      </c>
      <c r="P103" s="111" t="s">
        <v>8</v>
      </c>
      <c r="Q103" s="112" t="s">
        <v>8</v>
      </c>
      <c r="R103" s="57">
        <v>3</v>
      </c>
      <c r="S103" s="52" t="s">
        <v>54</v>
      </c>
      <c r="T103" s="58" t="s">
        <v>54</v>
      </c>
      <c r="W103">
        <v>2</v>
      </c>
      <c r="X103">
        <v>2</v>
      </c>
      <c r="Y103" t="s">
        <v>17</v>
      </c>
      <c r="Z103" t="s">
        <v>17</v>
      </c>
      <c r="AA103" t="s">
        <v>17</v>
      </c>
      <c r="AB103" t="s">
        <v>17</v>
      </c>
      <c r="AC103" s="355" t="str">
        <f>IF(VLOOKUP($B103,'Change Summary_Detailed'!$A$4:$X$216,AC$3,FALSE)=0,"N/A",VLOOKUP($B103,'Change Summary_Detailed'!$A$4:$X$216,AC$3,FALSE))</f>
        <v>N/A</v>
      </c>
      <c r="AD103" s="21" t="str">
        <f>VLOOKUP($B103,'Change Summary_Detailed'!$A$4:$X$216,AD$3,FALSE)</f>
        <v/>
      </c>
      <c r="AE103" s="21" t="str">
        <f>VLOOKUP($B103,'Change Summary_Detailed'!$A$4:$X$216,AE$3,FALSE)</f>
        <v/>
      </c>
      <c r="AF103" s="21" t="str">
        <f>VLOOKUP($B103,'Change Summary_Detailed'!$A$4:$X$216,AF$3,FALSE)</f>
        <v/>
      </c>
      <c r="AG103" s="21" t="str">
        <f>VLOOKUP($B103,'Change Summary_Detailed'!$A$4:$X$216,AG$3,FALSE)</f>
        <v/>
      </c>
      <c r="AH103" s="21" t="str">
        <f>VLOOKUP($B103,'Change Summary_Detailed'!$A$4:$X$216,AH$3,FALSE)</f>
        <v/>
      </c>
      <c r="AI103" s="21" t="str">
        <f>VLOOKUP($B103,'Change Summary_Detailed'!$A$4:$X$216,AI$3,FALSE)</f>
        <v/>
      </c>
      <c r="AJ103" s="21" t="str">
        <f>VLOOKUP($B103,'Change Summary_Detailed'!$A$4:$X$216,AJ$3,FALSE)</f>
        <v/>
      </c>
      <c r="AK103" s="21" t="str">
        <f>VLOOKUP($B103,'Change Summary_Detailed'!$A$4:$X$216,AK$3,FALSE)</f>
        <v/>
      </c>
      <c r="AL103" s="21" t="str">
        <f>VLOOKUP($B103,'Change Summary_Detailed'!$A$4:$X$216,AL$3,FALSE)</f>
        <v/>
      </c>
      <c r="AM103" s="21" t="str">
        <f>VLOOKUP($B103,'Change Summary_Detailed'!$A$4:$X$216,AM$3,FALSE)</f>
        <v/>
      </c>
      <c r="AN103" s="21" t="str">
        <f>VLOOKUP($B103,'Change Summary_Detailed'!$A$4:$X$216,AN$3,FALSE)</f>
        <v/>
      </c>
      <c r="AO103" s="21">
        <f>VLOOKUP($B103,'Change Summary_Detailed'!$A$4:$X$216,AO$3,FALSE)</f>
        <v>0</v>
      </c>
      <c r="AP103" s="21" t="str">
        <f>VLOOKUP($B103,'Change Summary_Detailed'!$A$4:$X$216,AP$3,FALSE)</f>
        <v>Unchanged</v>
      </c>
      <c r="AQ103" s="21">
        <f>VLOOKUP($B103,'Change Summary_Detailed'!$A$4:$X$216,AQ$3,FALSE)</f>
        <v>0</v>
      </c>
      <c r="AR103" s="21">
        <f>VLOOKUP($B103,'Change Summary_Detailed'!$A$4:$X$216,AR$3,FALSE)</f>
        <v>0</v>
      </c>
      <c r="AS103" s="21">
        <f>VLOOKUP($B103,'Change Summary_Detailed'!$A$4:$X$216,AS$3,FALSE)</f>
        <v>0</v>
      </c>
      <c r="AT103" s="21" t="str">
        <f>VLOOKUP($B103,'Change Summary_Detailed'!$A$4:$X$216,AT$3,FALSE)</f>
        <v>Unchanged</v>
      </c>
    </row>
    <row r="104" spans="1:46" x14ac:dyDescent="0.25">
      <c r="A104" t="s">
        <v>344</v>
      </c>
      <c r="B104" s="122">
        <v>114</v>
      </c>
      <c r="C104" s="57" t="s">
        <v>724</v>
      </c>
      <c r="D104" s="71" t="s">
        <v>156</v>
      </c>
      <c r="E104" s="57">
        <v>22</v>
      </c>
      <c r="F104" s="52">
        <v>13</v>
      </c>
      <c r="G104" s="52" t="s">
        <v>298</v>
      </c>
      <c r="H104" s="52" t="s">
        <v>298</v>
      </c>
      <c r="I104" s="52" t="s">
        <v>298</v>
      </c>
      <c r="J104" s="58" t="s">
        <v>298</v>
      </c>
      <c r="K104" s="62" t="s">
        <v>8</v>
      </c>
      <c r="L104" s="62" t="s">
        <v>8</v>
      </c>
      <c r="M104" s="57" t="s">
        <v>52</v>
      </c>
      <c r="N104" s="58" t="s">
        <v>52</v>
      </c>
      <c r="O104" s="110" t="s">
        <v>8</v>
      </c>
      <c r="P104" s="111" t="s">
        <v>8</v>
      </c>
      <c r="Q104" s="112" t="s">
        <v>8</v>
      </c>
      <c r="R104" s="57">
        <v>3</v>
      </c>
      <c r="S104" s="52" t="s">
        <v>54</v>
      </c>
      <c r="T104" s="58" t="s">
        <v>54</v>
      </c>
      <c r="W104">
        <v>1</v>
      </c>
      <c r="X104">
        <v>2</v>
      </c>
      <c r="Y104" t="s">
        <v>17</v>
      </c>
      <c r="Z104" t="s">
        <v>17</v>
      </c>
      <c r="AA104" t="s">
        <v>17</v>
      </c>
      <c r="AB104" t="s">
        <v>17</v>
      </c>
      <c r="AC104" s="355">
        <f>IF(VLOOKUP($B104,'Change Summary_Detailed'!$A$4:$X$216,AC$3,FALSE)=0,"N/A",VLOOKUP($B104,'Change Summary_Detailed'!$A$4:$X$216,AC$3,FALSE))</f>
        <v>42248</v>
      </c>
      <c r="AD104" s="21" t="str">
        <f>VLOOKUP($B104,'Change Summary_Detailed'!$A$4:$X$216,AD$3,FALSE)</f>
        <v/>
      </c>
      <c r="AE104" s="21" t="str">
        <f>VLOOKUP($B104,'Change Summary_Detailed'!$A$4:$X$216,AE$3,FALSE)</f>
        <v/>
      </c>
      <c r="AF104" s="21" t="str">
        <f>VLOOKUP($B104,'Change Summary_Detailed'!$A$4:$X$216,AF$3,FALSE)</f>
        <v/>
      </c>
      <c r="AG104" s="21" t="str">
        <f>VLOOKUP($B104,'Change Summary_Detailed'!$A$4:$X$216,AG$3,FALSE)</f>
        <v/>
      </c>
      <c r="AH104" s="21" t="str">
        <f>VLOOKUP($B104,'Change Summary_Detailed'!$A$4:$X$216,AH$3,FALSE)</f>
        <v/>
      </c>
      <c r="AI104" s="21" t="str">
        <f>VLOOKUP($B104,'Change Summary_Detailed'!$A$4:$X$216,AI$3,FALSE)</f>
        <v/>
      </c>
      <c r="AJ104" s="21" t="str">
        <f>VLOOKUP($B104,'Change Summary_Detailed'!$A$4:$X$216,AJ$3,FALSE)</f>
        <v/>
      </c>
      <c r="AK104" s="21" t="str">
        <f>VLOOKUP($B104,'Change Summary_Detailed'!$A$4:$X$216,AK$3,FALSE)</f>
        <v/>
      </c>
      <c r="AL104" s="21" t="str">
        <f>VLOOKUP($B104,'Change Summary_Detailed'!$A$4:$X$216,AL$3,FALSE)</f>
        <v/>
      </c>
      <c r="AM104" s="21" t="str">
        <f>VLOOKUP($B104,'Change Summary_Detailed'!$A$4:$X$216,AM$3,FALSE)</f>
        <v/>
      </c>
      <c r="AN104" s="21" t="str">
        <f>VLOOKUP($B104,'Change Summary_Detailed'!$A$4:$X$216,AN$3,FALSE)</f>
        <v/>
      </c>
      <c r="AO104" s="21" t="str">
        <f>VLOOKUP($B104,'Change Summary_Detailed'!$A$4:$X$216,AO$3,FALSE)</f>
        <v/>
      </c>
      <c r="AP104" s="21" t="str">
        <f>VLOOKUP($B104,'Change Summary_Detailed'!$A$4:$X$216,AP$3,FALSE)</f>
        <v>Reduce two morning trips and one afternoon trip.</v>
      </c>
      <c r="AQ104" s="21">
        <f>VLOOKUP($B104,'Change Summary_Detailed'!$A$4:$X$216,AQ$3,FALSE)</f>
        <v>3</v>
      </c>
      <c r="AR104" s="21" t="str">
        <f>VLOOKUP($B104,'Change Summary_Detailed'!$A$4:$X$216,AR$3,FALSE)</f>
        <v>Low performing</v>
      </c>
      <c r="AS104" s="21">
        <f>VLOOKUP($B104,'Change Summary_Detailed'!$A$4:$X$216,AS$3,FALSE)</f>
        <v>0</v>
      </c>
      <c r="AT104" s="21" t="str">
        <f>VLOOKUP($B104,'Change Summary_Detailed'!$A$4:$X$216,AT$3,FALSE)</f>
        <v>Revised</v>
      </c>
    </row>
    <row r="105" spans="1:46" x14ac:dyDescent="0.25">
      <c r="A105" t="s">
        <v>366</v>
      </c>
      <c r="B105" s="122">
        <v>114</v>
      </c>
      <c r="C105" s="57" t="s">
        <v>724</v>
      </c>
      <c r="D105" s="71" t="s">
        <v>156</v>
      </c>
      <c r="E105" s="57">
        <v>22</v>
      </c>
      <c r="F105" s="52">
        <v>13</v>
      </c>
      <c r="G105" s="52" t="s">
        <v>298</v>
      </c>
      <c r="H105" s="52" t="s">
        <v>298</v>
      </c>
      <c r="I105" s="52" t="s">
        <v>298</v>
      </c>
      <c r="J105" s="58" t="s">
        <v>298</v>
      </c>
      <c r="K105" s="62" t="s">
        <v>8</v>
      </c>
      <c r="L105" s="62" t="s">
        <v>8</v>
      </c>
      <c r="M105" s="57" t="s">
        <v>52</v>
      </c>
      <c r="N105" s="58" t="s">
        <v>52</v>
      </c>
      <c r="O105" s="110" t="s">
        <v>8</v>
      </c>
      <c r="P105" s="111" t="s">
        <v>8</v>
      </c>
      <c r="Q105" s="112" t="s">
        <v>8</v>
      </c>
      <c r="R105" s="57">
        <v>3</v>
      </c>
      <c r="S105" s="52" t="s">
        <v>54</v>
      </c>
      <c r="T105" s="58" t="s">
        <v>54</v>
      </c>
      <c r="W105">
        <v>1</v>
      </c>
      <c r="X105">
        <v>2</v>
      </c>
      <c r="Y105" t="s">
        <v>17</v>
      </c>
      <c r="Z105" t="s">
        <v>17</v>
      </c>
      <c r="AA105" t="s">
        <v>17</v>
      </c>
      <c r="AB105" t="s">
        <v>17</v>
      </c>
      <c r="AC105" s="355">
        <f>IF(VLOOKUP($B105,'Change Summary_Detailed'!$A$4:$X$216,AC$3,FALSE)=0,"N/A",VLOOKUP($B105,'Change Summary_Detailed'!$A$4:$X$216,AC$3,FALSE))</f>
        <v>42248</v>
      </c>
      <c r="AD105" s="21" t="str">
        <f>VLOOKUP($B105,'Change Summary_Detailed'!$A$4:$X$216,AD$3,FALSE)</f>
        <v/>
      </c>
      <c r="AE105" s="21" t="str">
        <f>VLOOKUP($B105,'Change Summary_Detailed'!$A$4:$X$216,AE$3,FALSE)</f>
        <v/>
      </c>
      <c r="AF105" s="21" t="str">
        <f>VLOOKUP($B105,'Change Summary_Detailed'!$A$4:$X$216,AF$3,FALSE)</f>
        <v/>
      </c>
      <c r="AG105" s="21" t="str">
        <f>VLOOKUP($B105,'Change Summary_Detailed'!$A$4:$X$216,AG$3,FALSE)</f>
        <v/>
      </c>
      <c r="AH105" s="21" t="str">
        <f>VLOOKUP($B105,'Change Summary_Detailed'!$A$4:$X$216,AH$3,FALSE)</f>
        <v/>
      </c>
      <c r="AI105" s="21" t="str">
        <f>VLOOKUP($B105,'Change Summary_Detailed'!$A$4:$X$216,AI$3,FALSE)</f>
        <v/>
      </c>
      <c r="AJ105" s="21" t="str">
        <f>VLOOKUP($B105,'Change Summary_Detailed'!$A$4:$X$216,AJ$3,FALSE)</f>
        <v/>
      </c>
      <c r="AK105" s="21" t="str">
        <f>VLOOKUP($B105,'Change Summary_Detailed'!$A$4:$X$216,AK$3,FALSE)</f>
        <v/>
      </c>
      <c r="AL105" s="21" t="str">
        <f>VLOOKUP($B105,'Change Summary_Detailed'!$A$4:$X$216,AL$3,FALSE)</f>
        <v/>
      </c>
      <c r="AM105" s="21" t="str">
        <f>VLOOKUP($B105,'Change Summary_Detailed'!$A$4:$X$216,AM$3,FALSE)</f>
        <v/>
      </c>
      <c r="AN105" s="21" t="str">
        <f>VLOOKUP($B105,'Change Summary_Detailed'!$A$4:$X$216,AN$3,FALSE)</f>
        <v/>
      </c>
      <c r="AO105" s="21" t="str">
        <f>VLOOKUP($B105,'Change Summary_Detailed'!$A$4:$X$216,AO$3,FALSE)</f>
        <v/>
      </c>
      <c r="AP105" s="21" t="str">
        <f>VLOOKUP($B105,'Change Summary_Detailed'!$A$4:$X$216,AP$3,FALSE)</f>
        <v>Reduce two morning trips and one afternoon trip.</v>
      </c>
      <c r="AQ105" s="21">
        <f>VLOOKUP($B105,'Change Summary_Detailed'!$A$4:$X$216,AQ$3,FALSE)</f>
        <v>3</v>
      </c>
      <c r="AR105" s="21" t="str">
        <f>VLOOKUP($B105,'Change Summary_Detailed'!$A$4:$X$216,AR$3,FALSE)</f>
        <v>Low performing</v>
      </c>
      <c r="AS105" s="21">
        <f>VLOOKUP($B105,'Change Summary_Detailed'!$A$4:$X$216,AS$3,FALSE)</f>
        <v>0</v>
      </c>
      <c r="AT105" s="21" t="str">
        <f>VLOOKUP($B105,'Change Summary_Detailed'!$A$4:$X$216,AT$3,FALSE)</f>
        <v>Revised</v>
      </c>
    </row>
    <row r="106" spans="1:46" x14ac:dyDescent="0.25">
      <c r="A106" t="s">
        <v>370</v>
      </c>
      <c r="B106" s="122">
        <v>114</v>
      </c>
      <c r="C106" s="57" t="s">
        <v>724</v>
      </c>
      <c r="D106" s="71" t="s">
        <v>156</v>
      </c>
      <c r="E106" s="57">
        <v>22</v>
      </c>
      <c r="F106" s="52">
        <v>13</v>
      </c>
      <c r="G106" s="52" t="s">
        <v>298</v>
      </c>
      <c r="H106" s="52" t="s">
        <v>298</v>
      </c>
      <c r="I106" s="52" t="s">
        <v>298</v>
      </c>
      <c r="J106" s="58" t="s">
        <v>298</v>
      </c>
      <c r="K106" s="62" t="s">
        <v>8</v>
      </c>
      <c r="L106" s="62" t="s">
        <v>8</v>
      </c>
      <c r="M106" s="57" t="s">
        <v>52</v>
      </c>
      <c r="N106" s="58" t="s">
        <v>52</v>
      </c>
      <c r="O106" s="110" t="s">
        <v>8</v>
      </c>
      <c r="P106" s="111" t="s">
        <v>8</v>
      </c>
      <c r="Q106" s="112" t="s">
        <v>8</v>
      </c>
      <c r="R106" s="57">
        <v>3</v>
      </c>
      <c r="S106" s="52" t="s">
        <v>54</v>
      </c>
      <c r="T106" s="58" t="s">
        <v>54</v>
      </c>
      <c r="W106">
        <v>1</v>
      </c>
      <c r="X106">
        <v>2</v>
      </c>
      <c r="Y106" t="s">
        <v>17</v>
      </c>
      <c r="Z106" t="s">
        <v>17</v>
      </c>
      <c r="AA106" t="s">
        <v>17</v>
      </c>
      <c r="AB106" t="s">
        <v>17</v>
      </c>
      <c r="AC106" s="355">
        <f>IF(VLOOKUP($B106,'Change Summary_Detailed'!$A$4:$X$216,AC$3,FALSE)=0,"N/A",VLOOKUP($B106,'Change Summary_Detailed'!$A$4:$X$216,AC$3,FALSE))</f>
        <v>42248</v>
      </c>
      <c r="AD106" s="21" t="str">
        <f>VLOOKUP($B106,'Change Summary_Detailed'!$A$4:$X$216,AD$3,FALSE)</f>
        <v/>
      </c>
      <c r="AE106" s="21" t="str">
        <f>VLOOKUP($B106,'Change Summary_Detailed'!$A$4:$X$216,AE$3,FALSE)</f>
        <v/>
      </c>
      <c r="AF106" s="21" t="str">
        <f>VLOOKUP($B106,'Change Summary_Detailed'!$A$4:$X$216,AF$3,FALSE)</f>
        <v/>
      </c>
      <c r="AG106" s="21" t="str">
        <f>VLOOKUP($B106,'Change Summary_Detailed'!$A$4:$X$216,AG$3,FALSE)</f>
        <v/>
      </c>
      <c r="AH106" s="21" t="str">
        <f>VLOOKUP($B106,'Change Summary_Detailed'!$A$4:$X$216,AH$3,FALSE)</f>
        <v/>
      </c>
      <c r="AI106" s="21" t="str">
        <f>VLOOKUP($B106,'Change Summary_Detailed'!$A$4:$X$216,AI$3,FALSE)</f>
        <v/>
      </c>
      <c r="AJ106" s="21" t="str">
        <f>VLOOKUP($B106,'Change Summary_Detailed'!$A$4:$X$216,AJ$3,FALSE)</f>
        <v/>
      </c>
      <c r="AK106" s="21" t="str">
        <f>VLOOKUP($B106,'Change Summary_Detailed'!$A$4:$X$216,AK$3,FALSE)</f>
        <v/>
      </c>
      <c r="AL106" s="21" t="str">
        <f>VLOOKUP($B106,'Change Summary_Detailed'!$A$4:$X$216,AL$3,FALSE)</f>
        <v/>
      </c>
      <c r="AM106" s="21" t="str">
        <f>VLOOKUP($B106,'Change Summary_Detailed'!$A$4:$X$216,AM$3,FALSE)</f>
        <v/>
      </c>
      <c r="AN106" s="21" t="str">
        <f>VLOOKUP($B106,'Change Summary_Detailed'!$A$4:$X$216,AN$3,FALSE)</f>
        <v/>
      </c>
      <c r="AO106" s="21" t="str">
        <f>VLOOKUP($B106,'Change Summary_Detailed'!$A$4:$X$216,AO$3,FALSE)</f>
        <v/>
      </c>
      <c r="AP106" s="21" t="str">
        <f>VLOOKUP($B106,'Change Summary_Detailed'!$A$4:$X$216,AP$3,FALSE)</f>
        <v>Reduce two morning trips and one afternoon trip.</v>
      </c>
      <c r="AQ106" s="21">
        <f>VLOOKUP($B106,'Change Summary_Detailed'!$A$4:$X$216,AQ$3,FALSE)</f>
        <v>3</v>
      </c>
      <c r="AR106" s="21" t="str">
        <f>VLOOKUP($B106,'Change Summary_Detailed'!$A$4:$X$216,AR$3,FALSE)</f>
        <v>Low performing</v>
      </c>
      <c r="AS106" s="21">
        <f>VLOOKUP($B106,'Change Summary_Detailed'!$A$4:$X$216,AS$3,FALSE)</f>
        <v>0</v>
      </c>
      <c r="AT106" s="21" t="str">
        <f>VLOOKUP($B106,'Change Summary_Detailed'!$A$4:$X$216,AT$3,FALSE)</f>
        <v>Revised</v>
      </c>
    </row>
    <row r="107" spans="1:46" x14ac:dyDescent="0.25">
      <c r="A107" t="s">
        <v>342</v>
      </c>
      <c r="B107" s="122">
        <v>114</v>
      </c>
      <c r="C107" s="57" t="s">
        <v>724</v>
      </c>
      <c r="D107" s="71" t="s">
        <v>156</v>
      </c>
      <c r="E107" s="57">
        <v>22</v>
      </c>
      <c r="F107" s="52">
        <v>13</v>
      </c>
      <c r="G107" s="52" t="s">
        <v>298</v>
      </c>
      <c r="H107" s="52" t="s">
        <v>298</v>
      </c>
      <c r="I107" s="52" t="s">
        <v>298</v>
      </c>
      <c r="J107" s="58" t="s">
        <v>298</v>
      </c>
      <c r="K107" s="62" t="s">
        <v>8</v>
      </c>
      <c r="L107" s="62" t="s">
        <v>8</v>
      </c>
      <c r="M107" s="57" t="s">
        <v>52</v>
      </c>
      <c r="N107" s="58" t="s">
        <v>52</v>
      </c>
      <c r="O107" s="110" t="s">
        <v>8</v>
      </c>
      <c r="P107" s="111" t="s">
        <v>8</v>
      </c>
      <c r="Q107" s="112" t="s">
        <v>8</v>
      </c>
      <c r="R107" s="57">
        <v>3</v>
      </c>
      <c r="S107" s="52" t="s">
        <v>54</v>
      </c>
      <c r="T107" s="58" t="s">
        <v>54</v>
      </c>
      <c r="W107">
        <v>1</v>
      </c>
      <c r="X107">
        <v>2</v>
      </c>
      <c r="Y107" t="s">
        <v>17</v>
      </c>
      <c r="Z107" t="s">
        <v>17</v>
      </c>
      <c r="AA107" t="s">
        <v>17</v>
      </c>
      <c r="AB107" t="s">
        <v>17</v>
      </c>
      <c r="AC107" s="355">
        <f>IF(VLOOKUP($B107,'Change Summary_Detailed'!$A$4:$X$216,AC$3,FALSE)=0,"N/A",VLOOKUP($B107,'Change Summary_Detailed'!$A$4:$X$216,AC$3,FALSE))</f>
        <v>42248</v>
      </c>
      <c r="AD107" s="21" t="str">
        <f>VLOOKUP($B107,'Change Summary_Detailed'!$A$4:$X$216,AD$3,FALSE)</f>
        <v/>
      </c>
      <c r="AE107" s="21" t="str">
        <f>VLOOKUP($B107,'Change Summary_Detailed'!$A$4:$X$216,AE$3,FALSE)</f>
        <v/>
      </c>
      <c r="AF107" s="21" t="str">
        <f>VLOOKUP($B107,'Change Summary_Detailed'!$A$4:$X$216,AF$3,FALSE)</f>
        <v/>
      </c>
      <c r="AG107" s="21" t="str">
        <f>VLOOKUP($B107,'Change Summary_Detailed'!$A$4:$X$216,AG$3,FALSE)</f>
        <v/>
      </c>
      <c r="AH107" s="21" t="str">
        <f>VLOOKUP($B107,'Change Summary_Detailed'!$A$4:$X$216,AH$3,FALSE)</f>
        <v/>
      </c>
      <c r="AI107" s="21" t="str">
        <f>VLOOKUP($B107,'Change Summary_Detailed'!$A$4:$X$216,AI$3,FALSE)</f>
        <v/>
      </c>
      <c r="AJ107" s="21" t="str">
        <f>VLOOKUP($B107,'Change Summary_Detailed'!$A$4:$X$216,AJ$3,FALSE)</f>
        <v/>
      </c>
      <c r="AK107" s="21" t="str">
        <f>VLOOKUP($B107,'Change Summary_Detailed'!$A$4:$X$216,AK$3,FALSE)</f>
        <v/>
      </c>
      <c r="AL107" s="21" t="str">
        <f>VLOOKUP($B107,'Change Summary_Detailed'!$A$4:$X$216,AL$3,FALSE)</f>
        <v/>
      </c>
      <c r="AM107" s="21" t="str">
        <f>VLOOKUP($B107,'Change Summary_Detailed'!$A$4:$X$216,AM$3,FALSE)</f>
        <v/>
      </c>
      <c r="AN107" s="21" t="str">
        <f>VLOOKUP($B107,'Change Summary_Detailed'!$A$4:$X$216,AN$3,FALSE)</f>
        <v/>
      </c>
      <c r="AO107" s="21" t="str">
        <f>VLOOKUP($B107,'Change Summary_Detailed'!$A$4:$X$216,AO$3,FALSE)</f>
        <v/>
      </c>
      <c r="AP107" s="21" t="str">
        <f>VLOOKUP($B107,'Change Summary_Detailed'!$A$4:$X$216,AP$3,FALSE)</f>
        <v>Reduce two morning trips and one afternoon trip.</v>
      </c>
      <c r="AQ107" s="21">
        <f>VLOOKUP($B107,'Change Summary_Detailed'!$A$4:$X$216,AQ$3,FALSE)</f>
        <v>3</v>
      </c>
      <c r="AR107" s="21" t="str">
        <f>VLOOKUP($B107,'Change Summary_Detailed'!$A$4:$X$216,AR$3,FALSE)</f>
        <v>Low performing</v>
      </c>
      <c r="AS107" s="21">
        <f>VLOOKUP($B107,'Change Summary_Detailed'!$A$4:$X$216,AS$3,FALSE)</f>
        <v>0</v>
      </c>
      <c r="AT107" s="21" t="str">
        <f>VLOOKUP($B107,'Change Summary_Detailed'!$A$4:$X$216,AT$3,FALSE)</f>
        <v>Revised</v>
      </c>
    </row>
    <row r="108" spans="1:46" x14ac:dyDescent="0.25">
      <c r="A108" t="s">
        <v>342</v>
      </c>
      <c r="B108" s="122" t="s">
        <v>157</v>
      </c>
      <c r="C108" s="57" t="s">
        <v>725</v>
      </c>
      <c r="D108" s="71" t="s">
        <v>158</v>
      </c>
      <c r="E108" s="57">
        <v>19.7</v>
      </c>
      <c r="F108" s="52">
        <v>8.6</v>
      </c>
      <c r="G108" s="52" t="s">
        <v>298</v>
      </c>
      <c r="H108" s="52" t="s">
        <v>298</v>
      </c>
      <c r="I108" s="52" t="s">
        <v>298</v>
      </c>
      <c r="J108" s="58" t="s">
        <v>298</v>
      </c>
      <c r="K108" s="62" t="s">
        <v>8</v>
      </c>
      <c r="L108" s="62" t="s">
        <v>8</v>
      </c>
      <c r="M108" s="57" t="s">
        <v>52</v>
      </c>
      <c r="N108" s="58" t="s">
        <v>45</v>
      </c>
      <c r="O108" s="110" t="s">
        <v>8</v>
      </c>
      <c r="P108" s="111" t="s">
        <v>8</v>
      </c>
      <c r="Q108" s="112" t="s">
        <v>8</v>
      </c>
      <c r="R108" s="57">
        <v>1</v>
      </c>
      <c r="S108" s="52" t="s">
        <v>54</v>
      </c>
      <c r="T108" s="58" t="s">
        <v>54</v>
      </c>
      <c r="W108">
        <v>1</v>
      </c>
      <c r="X108">
        <v>1</v>
      </c>
      <c r="Y108" t="s">
        <v>17</v>
      </c>
      <c r="Z108" t="s">
        <v>17</v>
      </c>
      <c r="AA108" t="s">
        <v>17</v>
      </c>
      <c r="AB108" t="s">
        <v>17</v>
      </c>
      <c r="AC108" s="355">
        <f>IF(VLOOKUP($B108,'Change Summary_Detailed'!$A$4:$X$216,AC$3,FALSE)=0,"N/A",VLOOKUP($B108,'Change Summary_Detailed'!$A$4:$X$216,AC$3,FALSE))</f>
        <v>42248</v>
      </c>
      <c r="AD108" s="21" t="str">
        <f>VLOOKUP($B108,'Change Summary_Detailed'!$A$4:$X$216,AD$3,FALSE)</f>
        <v/>
      </c>
      <c r="AE108" s="21" t="str">
        <f>VLOOKUP($B108,'Change Summary_Detailed'!$A$4:$X$216,AE$3,FALSE)</f>
        <v/>
      </c>
      <c r="AF108" s="21" t="str">
        <f>VLOOKUP($B108,'Change Summary_Detailed'!$A$4:$X$216,AF$3,FALSE)</f>
        <v/>
      </c>
      <c r="AG108" s="21" t="str">
        <f>VLOOKUP($B108,'Change Summary_Detailed'!$A$4:$X$216,AG$3,FALSE)</f>
        <v/>
      </c>
      <c r="AH108" s="21" t="str">
        <f>VLOOKUP($B108,'Change Summary_Detailed'!$A$4:$X$216,AH$3,FALSE)</f>
        <v/>
      </c>
      <c r="AI108" s="21" t="str">
        <f>VLOOKUP($B108,'Change Summary_Detailed'!$A$4:$X$216,AI$3,FALSE)</f>
        <v/>
      </c>
      <c r="AJ108" s="21" t="str">
        <f>VLOOKUP($B108,'Change Summary_Detailed'!$A$4:$X$216,AJ$3,FALSE)</f>
        <v/>
      </c>
      <c r="AK108" s="21" t="str">
        <f>VLOOKUP($B108,'Change Summary_Detailed'!$A$4:$X$216,AK$3,FALSE)</f>
        <v/>
      </c>
      <c r="AL108" s="21" t="str">
        <f>VLOOKUP($B108,'Change Summary_Detailed'!$A$4:$X$216,AL$3,FALSE)</f>
        <v/>
      </c>
      <c r="AM108" s="21" t="str">
        <f>VLOOKUP($B108,'Change Summary_Detailed'!$A$4:$X$216,AM$3,FALSE)</f>
        <v/>
      </c>
      <c r="AN108" s="21" t="str">
        <f>VLOOKUP($B108,'Change Summary_Detailed'!$A$4:$X$216,AN$3,FALSE)</f>
        <v/>
      </c>
      <c r="AO108" s="21" t="str">
        <f>VLOOKUP($B108,'Change Summary_Detailed'!$A$4:$X$216,AO$3,FALSE)</f>
        <v/>
      </c>
      <c r="AP108" s="21" t="str">
        <f>VLOOKUP($B108,'Change Summary_Detailed'!$A$4:$X$216,AP$3,FALSE)</f>
        <v>Reduce two morning trips and one afternoon trip.</v>
      </c>
      <c r="AQ108" s="21" t="str">
        <f>VLOOKUP($B108,'Change Summary_Detailed'!$A$4:$X$216,AQ$3,FALSE)</f>
        <v>1, 2</v>
      </c>
      <c r="AR108" s="21" t="str">
        <f>VLOOKUP($B108,'Change Summary_Detailed'!$A$4:$X$216,AR$3,FALSE)</f>
        <v>Restructure</v>
      </c>
      <c r="AS108" s="21">
        <f>VLOOKUP($B108,'Change Summary_Detailed'!$A$4:$X$216,AS$3,FALSE)</f>
        <v>0</v>
      </c>
      <c r="AT108" s="21" t="str">
        <f>VLOOKUP($B108,'Change Summary_Detailed'!$A$4:$X$216,AT$3,FALSE)</f>
        <v>Revised</v>
      </c>
    </row>
    <row r="109" spans="1:46" x14ac:dyDescent="0.25">
      <c r="A109" t="s">
        <v>357</v>
      </c>
      <c r="B109" s="122">
        <v>118</v>
      </c>
      <c r="C109" s="57" t="s">
        <v>726</v>
      </c>
      <c r="D109" s="71" t="s">
        <v>159</v>
      </c>
      <c r="E109" s="57">
        <v>14.8</v>
      </c>
      <c r="F109" s="52">
        <v>2.5</v>
      </c>
      <c r="G109" s="52">
        <v>12.8</v>
      </c>
      <c r="H109" s="52">
        <v>2.1</v>
      </c>
      <c r="I109" s="52">
        <v>13.4</v>
      </c>
      <c r="J109" s="58">
        <v>3.1</v>
      </c>
      <c r="K109" s="62">
        <v>91</v>
      </c>
      <c r="L109" s="62" t="s">
        <v>160</v>
      </c>
      <c r="M109" s="57" t="s">
        <v>17</v>
      </c>
      <c r="N109" s="58" t="s">
        <v>17</v>
      </c>
      <c r="O109" s="57" t="s">
        <v>18</v>
      </c>
      <c r="P109" s="52" t="s">
        <v>18</v>
      </c>
      <c r="Q109" s="58" t="s">
        <v>18</v>
      </c>
      <c r="R109" s="57">
        <v>3</v>
      </c>
      <c r="S109" s="52">
        <v>1</v>
      </c>
      <c r="T109" s="58">
        <v>3</v>
      </c>
      <c r="W109">
        <v>2</v>
      </c>
      <c r="X109">
        <v>2</v>
      </c>
      <c r="Y109">
        <v>2</v>
      </c>
      <c r="Z109">
        <v>1</v>
      </c>
      <c r="AA109">
        <v>2</v>
      </c>
      <c r="AB109">
        <v>2</v>
      </c>
      <c r="AC109" s="355">
        <f>IF(VLOOKUP($B109,'Change Summary_Detailed'!$A$4:$X$216,AC$3,FALSE)=0,"N/A",VLOOKUP($B109,'Change Summary_Detailed'!$A$4:$X$216,AC$3,FALSE))</f>
        <v>42248</v>
      </c>
      <c r="AD109" s="21">
        <f>VLOOKUP($B109,'Change Summary_Detailed'!$A$4:$X$216,AD$3,FALSE)</f>
        <v>60</v>
      </c>
      <c r="AE109" s="21">
        <f>VLOOKUP($B109,'Change Summary_Detailed'!$A$4:$X$216,AE$3,FALSE)</f>
        <v>120</v>
      </c>
      <c r="AF109" s="21">
        <f>VLOOKUP($B109,'Change Summary_Detailed'!$A$4:$X$216,AF$3,FALSE)</f>
        <v>120</v>
      </c>
      <c r="AG109" s="21">
        <f>VLOOKUP($B109,'Change Summary_Detailed'!$A$4:$X$216,AG$3,FALSE)</f>
        <v>120</v>
      </c>
      <c r="AH109" s="21" t="str">
        <f>VLOOKUP($B109,'Change Summary_Detailed'!$A$4:$X$216,AH$3,FALSE)</f>
        <v/>
      </c>
      <c r="AI109" s="21">
        <f>VLOOKUP($B109,'Change Summary_Detailed'!$A$4:$X$216,AI$3,FALSE)</f>
        <v>60</v>
      </c>
      <c r="AJ109" s="21">
        <f>VLOOKUP($B109,'Change Summary_Detailed'!$A$4:$X$216,AJ$3,FALSE)</f>
        <v>120</v>
      </c>
      <c r="AK109" s="21">
        <f>VLOOKUP($B109,'Change Summary_Detailed'!$A$4:$X$216,AK$3,FALSE)</f>
        <v>120</v>
      </c>
      <c r="AL109" s="21">
        <f>VLOOKUP($B109,'Change Summary_Detailed'!$A$4:$X$216,AL$3,FALSE)</f>
        <v>120</v>
      </c>
      <c r="AM109" s="21" t="str">
        <f>VLOOKUP($B109,'Change Summary_Detailed'!$A$4:$X$216,AM$3,FALSE)</f>
        <v/>
      </c>
      <c r="AN109" s="21" t="str">
        <f>VLOOKUP($B109,'Change Summary_Detailed'!$A$4:$X$216,AN$3,FALSE)</f>
        <v>Before 9:00 PM</v>
      </c>
      <c r="AO109" s="21" t="str">
        <f>VLOOKUP($B109,'Change Summary_Detailed'!$A$4:$X$216,AO$3,FALSE)</f>
        <v>Before 9:00 PM</v>
      </c>
      <c r="AP109" s="21" t="str">
        <f>VLOOKUP($B109,'Change Summary_Detailed'!$A$4:$X$216,AP$3,FALSE)</f>
        <v>Operate trips less frequently during the day. Begin service later in the morning and end service earlier in the evening.</v>
      </c>
      <c r="AQ109" s="21" t="str">
        <f>VLOOKUP($B109,'Change Summary_Detailed'!$A$4:$X$216,AQ$3,FALSE)</f>
        <v>1, 3</v>
      </c>
      <c r="AR109" s="21" t="str">
        <f>VLOOKUP($B109,'Change Summary_Detailed'!$A$4:$X$216,AR$3,FALSE)</f>
        <v>Lowest performing</v>
      </c>
      <c r="AS109" s="21">
        <f>VLOOKUP($B109,'Change Summary_Detailed'!$A$4:$X$216,AS$3,FALSE)</f>
        <v>0</v>
      </c>
      <c r="AT109" s="21" t="str">
        <f>VLOOKUP($B109,'Change Summary_Detailed'!$A$4:$X$216,AT$3,FALSE)</f>
        <v>Revised</v>
      </c>
    </row>
    <row r="110" spans="1:46" x14ac:dyDescent="0.25">
      <c r="A110" t="s">
        <v>342</v>
      </c>
      <c r="B110" s="122" t="s">
        <v>161</v>
      </c>
      <c r="C110" s="57" t="s">
        <v>843</v>
      </c>
      <c r="D110" s="71" t="s">
        <v>162</v>
      </c>
      <c r="E110" s="57">
        <v>21</v>
      </c>
      <c r="F110" s="52">
        <v>10.199999999999999</v>
      </c>
      <c r="G110" s="52" t="s">
        <v>298</v>
      </c>
      <c r="H110" s="52" t="s">
        <v>298</v>
      </c>
      <c r="I110" s="52" t="s">
        <v>298</v>
      </c>
      <c r="J110" s="58" t="s">
        <v>298</v>
      </c>
      <c r="K110" s="62" t="s">
        <v>8</v>
      </c>
      <c r="L110" s="62" t="s">
        <v>8</v>
      </c>
      <c r="M110" s="57" t="s">
        <v>52</v>
      </c>
      <c r="N110" s="58" t="s">
        <v>52</v>
      </c>
      <c r="O110" s="110" t="s">
        <v>8</v>
      </c>
      <c r="P110" s="111" t="s">
        <v>8</v>
      </c>
      <c r="Q110" s="112" t="s">
        <v>8</v>
      </c>
      <c r="R110" s="57">
        <v>3</v>
      </c>
      <c r="S110" s="52" t="s">
        <v>54</v>
      </c>
      <c r="T110" s="58" t="s">
        <v>54</v>
      </c>
      <c r="W110">
        <v>1</v>
      </c>
      <c r="X110">
        <v>1</v>
      </c>
      <c r="Y110" t="s">
        <v>17</v>
      </c>
      <c r="Z110" t="s">
        <v>17</v>
      </c>
      <c r="AA110" t="s">
        <v>17</v>
      </c>
      <c r="AB110" t="s">
        <v>17</v>
      </c>
      <c r="AC110" s="355">
        <f>IF(VLOOKUP($B110,'Change Summary_Detailed'!$A$4:$X$216,AC$3,FALSE)=0,"N/A",VLOOKUP($B110,'Change Summary_Detailed'!$A$4:$X$216,AC$3,FALSE))</f>
        <v>42248</v>
      </c>
      <c r="AD110" s="21" t="str">
        <f>VLOOKUP($B110,'Change Summary_Detailed'!$A$4:$X$216,AD$3,FALSE)</f>
        <v/>
      </c>
      <c r="AE110" s="21" t="str">
        <f>VLOOKUP($B110,'Change Summary_Detailed'!$A$4:$X$216,AE$3,FALSE)</f>
        <v/>
      </c>
      <c r="AF110" s="21" t="str">
        <f>VLOOKUP($B110,'Change Summary_Detailed'!$A$4:$X$216,AF$3,FALSE)</f>
        <v/>
      </c>
      <c r="AG110" s="21" t="str">
        <f>VLOOKUP($B110,'Change Summary_Detailed'!$A$4:$X$216,AG$3,FALSE)</f>
        <v/>
      </c>
      <c r="AH110" s="21" t="str">
        <f>VLOOKUP($B110,'Change Summary_Detailed'!$A$4:$X$216,AH$3,FALSE)</f>
        <v/>
      </c>
      <c r="AI110" s="21" t="str">
        <f>VLOOKUP($B110,'Change Summary_Detailed'!$A$4:$X$216,AI$3,FALSE)</f>
        <v/>
      </c>
      <c r="AJ110" s="21" t="str">
        <f>VLOOKUP($B110,'Change Summary_Detailed'!$A$4:$X$216,AJ$3,FALSE)</f>
        <v/>
      </c>
      <c r="AK110" s="21" t="str">
        <f>VLOOKUP($B110,'Change Summary_Detailed'!$A$4:$X$216,AK$3,FALSE)</f>
        <v/>
      </c>
      <c r="AL110" s="21" t="str">
        <f>VLOOKUP($B110,'Change Summary_Detailed'!$A$4:$X$216,AL$3,FALSE)</f>
        <v/>
      </c>
      <c r="AM110" s="21" t="str">
        <f>VLOOKUP($B110,'Change Summary_Detailed'!$A$4:$X$216,AM$3,FALSE)</f>
        <v/>
      </c>
      <c r="AN110" s="21" t="str">
        <f>VLOOKUP($B110,'Change Summary_Detailed'!$A$4:$X$216,AN$3,FALSE)</f>
        <v/>
      </c>
      <c r="AO110" s="21" t="str">
        <f>VLOOKUP($B110,'Change Summary_Detailed'!$A$4:$X$216,AO$3,FALSE)</f>
        <v/>
      </c>
      <c r="AP110" s="21" t="str">
        <f>VLOOKUP($B110,'Change Summary_Detailed'!$A$4:$X$216,AP$3,FALSE)</f>
        <v>Reduce one morning and one afternoon trip.</v>
      </c>
      <c r="AQ110" s="21" t="str">
        <f>VLOOKUP($B110,'Change Summary_Detailed'!$A$4:$X$216,AQ$3,FALSE)</f>
        <v>2, 3</v>
      </c>
      <c r="AR110" s="21" t="str">
        <f>VLOOKUP($B110,'Change Summary_Detailed'!$A$4:$X$216,AR$3,FALSE)</f>
        <v>Restructure</v>
      </c>
      <c r="AS110" s="21">
        <f>VLOOKUP($B110,'Change Summary_Detailed'!$A$4:$X$216,AS$3,FALSE)</f>
        <v>0</v>
      </c>
      <c r="AT110" s="21" t="str">
        <f>VLOOKUP($B110,'Change Summary_Detailed'!$A$4:$X$216,AT$3,FALSE)</f>
        <v>Revised</v>
      </c>
    </row>
    <row r="111" spans="1:46" x14ac:dyDescent="0.25">
      <c r="A111" t="s">
        <v>357</v>
      </c>
      <c r="B111" s="122" t="s">
        <v>161</v>
      </c>
      <c r="C111" s="57" t="s">
        <v>843</v>
      </c>
      <c r="D111" s="71" t="s">
        <v>162</v>
      </c>
      <c r="E111" s="57">
        <v>21</v>
      </c>
      <c r="F111" s="52">
        <v>10.199999999999999</v>
      </c>
      <c r="G111" s="52" t="s">
        <v>298</v>
      </c>
      <c r="H111" s="52" t="s">
        <v>298</v>
      </c>
      <c r="I111" s="52" t="s">
        <v>298</v>
      </c>
      <c r="J111" s="58" t="s">
        <v>298</v>
      </c>
      <c r="K111" s="62" t="s">
        <v>8</v>
      </c>
      <c r="L111" s="62" t="s">
        <v>8</v>
      </c>
      <c r="M111" s="57" t="s">
        <v>52</v>
      </c>
      <c r="N111" s="58" t="s">
        <v>52</v>
      </c>
      <c r="O111" s="110" t="s">
        <v>8</v>
      </c>
      <c r="P111" s="111" t="s">
        <v>8</v>
      </c>
      <c r="Q111" s="112" t="s">
        <v>8</v>
      </c>
      <c r="R111" s="57">
        <v>3</v>
      </c>
      <c r="S111" s="52" t="s">
        <v>54</v>
      </c>
      <c r="T111" s="58" t="s">
        <v>54</v>
      </c>
      <c r="W111">
        <v>1</v>
      </c>
      <c r="X111">
        <v>1</v>
      </c>
      <c r="Y111" t="s">
        <v>17</v>
      </c>
      <c r="Z111" t="s">
        <v>17</v>
      </c>
      <c r="AA111" t="s">
        <v>17</v>
      </c>
      <c r="AB111" t="s">
        <v>17</v>
      </c>
      <c r="AC111" s="355">
        <f>IF(VLOOKUP($B111,'Change Summary_Detailed'!$A$4:$X$216,AC$3,FALSE)=0,"N/A",VLOOKUP($B111,'Change Summary_Detailed'!$A$4:$X$216,AC$3,FALSE))</f>
        <v>42248</v>
      </c>
      <c r="AD111" s="21" t="str">
        <f>VLOOKUP($B111,'Change Summary_Detailed'!$A$4:$X$216,AD$3,FALSE)</f>
        <v/>
      </c>
      <c r="AE111" s="21" t="str">
        <f>VLOOKUP($B111,'Change Summary_Detailed'!$A$4:$X$216,AE$3,FALSE)</f>
        <v/>
      </c>
      <c r="AF111" s="21" t="str">
        <f>VLOOKUP($B111,'Change Summary_Detailed'!$A$4:$X$216,AF$3,FALSE)</f>
        <v/>
      </c>
      <c r="AG111" s="21" t="str">
        <f>VLOOKUP($B111,'Change Summary_Detailed'!$A$4:$X$216,AG$3,FALSE)</f>
        <v/>
      </c>
      <c r="AH111" s="21" t="str">
        <f>VLOOKUP($B111,'Change Summary_Detailed'!$A$4:$X$216,AH$3,FALSE)</f>
        <v/>
      </c>
      <c r="AI111" s="21" t="str">
        <f>VLOOKUP($B111,'Change Summary_Detailed'!$A$4:$X$216,AI$3,FALSE)</f>
        <v/>
      </c>
      <c r="AJ111" s="21" t="str">
        <f>VLOOKUP($B111,'Change Summary_Detailed'!$A$4:$X$216,AJ$3,FALSE)</f>
        <v/>
      </c>
      <c r="AK111" s="21" t="str">
        <f>VLOOKUP($B111,'Change Summary_Detailed'!$A$4:$X$216,AK$3,FALSE)</f>
        <v/>
      </c>
      <c r="AL111" s="21" t="str">
        <f>VLOOKUP($B111,'Change Summary_Detailed'!$A$4:$X$216,AL$3,FALSE)</f>
        <v/>
      </c>
      <c r="AM111" s="21" t="str">
        <f>VLOOKUP($B111,'Change Summary_Detailed'!$A$4:$X$216,AM$3,FALSE)</f>
        <v/>
      </c>
      <c r="AN111" s="21" t="str">
        <f>VLOOKUP($B111,'Change Summary_Detailed'!$A$4:$X$216,AN$3,FALSE)</f>
        <v/>
      </c>
      <c r="AO111" s="21" t="str">
        <f>VLOOKUP($B111,'Change Summary_Detailed'!$A$4:$X$216,AO$3,FALSE)</f>
        <v/>
      </c>
      <c r="AP111" s="21" t="str">
        <f>VLOOKUP($B111,'Change Summary_Detailed'!$A$4:$X$216,AP$3,FALSE)</f>
        <v>Reduce one morning and one afternoon trip.</v>
      </c>
      <c r="AQ111" s="21" t="str">
        <f>VLOOKUP($B111,'Change Summary_Detailed'!$A$4:$X$216,AQ$3,FALSE)</f>
        <v>2, 3</v>
      </c>
      <c r="AR111" s="21" t="str">
        <f>VLOOKUP($B111,'Change Summary_Detailed'!$A$4:$X$216,AR$3,FALSE)</f>
        <v>Restructure</v>
      </c>
      <c r="AS111" s="21">
        <f>VLOOKUP($B111,'Change Summary_Detailed'!$A$4:$X$216,AS$3,FALSE)</f>
        <v>0</v>
      </c>
      <c r="AT111" s="21" t="str">
        <f>VLOOKUP($B111,'Change Summary_Detailed'!$A$4:$X$216,AT$3,FALSE)</f>
        <v>Revised</v>
      </c>
    </row>
    <row r="112" spans="1:46" x14ac:dyDescent="0.25">
      <c r="A112" t="s">
        <v>357</v>
      </c>
      <c r="B112" s="122">
        <v>119</v>
      </c>
      <c r="C112" s="57" t="s">
        <v>727</v>
      </c>
      <c r="D112" s="71" t="s">
        <v>163</v>
      </c>
      <c r="E112" s="57">
        <v>13.4</v>
      </c>
      <c r="F112" s="52">
        <v>2.2999999999999998</v>
      </c>
      <c r="G112" s="52">
        <v>10.1</v>
      </c>
      <c r="H112" s="52">
        <v>1.3</v>
      </c>
      <c r="I112" s="52" t="s">
        <v>298</v>
      </c>
      <c r="J112" s="58" t="s">
        <v>298</v>
      </c>
      <c r="K112" s="62" t="s">
        <v>32</v>
      </c>
      <c r="L112" s="62" t="s">
        <v>32</v>
      </c>
      <c r="M112" s="57" t="s">
        <v>17</v>
      </c>
      <c r="N112" s="58" t="s">
        <v>17</v>
      </c>
      <c r="O112" s="110" t="s">
        <v>32</v>
      </c>
      <c r="P112" s="111" t="s">
        <v>32</v>
      </c>
      <c r="Q112" s="112" t="s">
        <v>32</v>
      </c>
      <c r="R112" s="57">
        <v>1</v>
      </c>
      <c r="S112" s="52">
        <v>1</v>
      </c>
      <c r="T112" s="58" t="s">
        <v>54</v>
      </c>
      <c r="W112">
        <v>2</v>
      </c>
      <c r="X112">
        <v>1</v>
      </c>
      <c r="Y112">
        <v>1</v>
      </c>
      <c r="Z112">
        <v>1</v>
      </c>
      <c r="AA112" t="s">
        <v>17</v>
      </c>
      <c r="AB112" t="s">
        <v>17</v>
      </c>
      <c r="AC112" s="355">
        <f>IF(VLOOKUP($B112,'Change Summary_Detailed'!$A$4:$X$216,AC$3,FALSE)=0,"N/A",VLOOKUP($B112,'Change Summary_Detailed'!$A$4:$X$216,AC$3,FALSE))</f>
        <v>42248</v>
      </c>
      <c r="AD112" s="21">
        <f>VLOOKUP($B112,'Change Summary_Detailed'!$A$4:$X$216,AD$3,FALSE)</f>
        <v>120</v>
      </c>
      <c r="AE112" s="21">
        <f>VLOOKUP($B112,'Change Summary_Detailed'!$A$4:$X$216,AE$3,FALSE)</f>
        <v>240</v>
      </c>
      <c r="AF112" s="21" t="str">
        <f>VLOOKUP($B112,'Change Summary_Detailed'!$A$4:$X$216,AF$3,FALSE)</f>
        <v/>
      </c>
      <c r="AG112" s="21" t="str">
        <f>VLOOKUP($B112,'Change Summary_Detailed'!$A$4:$X$216,AG$3,FALSE)</f>
        <v/>
      </c>
      <c r="AH112" s="21" t="str">
        <f>VLOOKUP($B112,'Change Summary_Detailed'!$A$4:$X$216,AH$3,FALSE)</f>
        <v/>
      </c>
      <c r="AI112" s="21">
        <f>VLOOKUP($B112,'Change Summary_Detailed'!$A$4:$X$216,AI$3,FALSE)</f>
        <v>120</v>
      </c>
      <c r="AJ112" s="21">
        <f>VLOOKUP($B112,'Change Summary_Detailed'!$A$4:$X$216,AJ$3,FALSE)</f>
        <v>240</v>
      </c>
      <c r="AK112" s="21" t="str">
        <f>VLOOKUP($B112,'Change Summary_Detailed'!$A$4:$X$216,AK$3,FALSE)</f>
        <v/>
      </c>
      <c r="AL112" s="21" t="str">
        <f>VLOOKUP($B112,'Change Summary_Detailed'!$A$4:$X$216,AL$3,FALSE)</f>
        <v/>
      </c>
      <c r="AM112" s="21" t="str">
        <f>VLOOKUP($B112,'Change Summary_Detailed'!$A$4:$X$216,AM$3,FALSE)</f>
        <v/>
      </c>
      <c r="AN112" s="21" t="str">
        <f>VLOOKUP($B112,'Change Summary_Detailed'!$A$4:$X$216,AN$3,FALSE)</f>
        <v>Before 5:00 PM</v>
      </c>
      <c r="AO112" s="21" t="str">
        <f>VLOOKUP($B112,'Change Summary_Detailed'!$A$4:$X$216,AO$3,FALSE)</f>
        <v>Before 5:00 PM</v>
      </c>
      <c r="AP112" s="21" t="str">
        <f>VLOOKUP($B112,'Change Summary_Detailed'!$A$4:$X$216,AP$3,FALSE)</f>
        <v>Weekday service would be reduced with trips operating less frequently during the day.</v>
      </c>
      <c r="AQ112" s="21">
        <f>VLOOKUP($B112,'Change Summary_Detailed'!$A$4:$X$216,AQ$3,FALSE)</f>
        <v>1</v>
      </c>
      <c r="AR112" s="21" t="str">
        <f>VLOOKUP($B112,'Change Summary_Detailed'!$A$4:$X$216,AR$3,FALSE)</f>
        <v>Lowest performing</v>
      </c>
      <c r="AS112" s="21">
        <f>VLOOKUP($B112,'Change Summary_Detailed'!$A$4:$X$216,AS$3,FALSE)</f>
        <v>0</v>
      </c>
      <c r="AT112" s="21" t="str">
        <f>VLOOKUP($B112,'Change Summary_Detailed'!$A$4:$X$216,AT$3,FALSE)</f>
        <v>Revised</v>
      </c>
    </row>
    <row r="113" spans="1:46" x14ac:dyDescent="0.25">
      <c r="A113" t="s">
        <v>342</v>
      </c>
      <c r="B113" s="122" t="s">
        <v>164</v>
      </c>
      <c r="C113" s="57" t="s">
        <v>844</v>
      </c>
      <c r="D113" s="71" t="s">
        <v>165</v>
      </c>
      <c r="E113" s="57">
        <v>16.899999999999999</v>
      </c>
      <c r="F113" s="52">
        <v>9.6</v>
      </c>
      <c r="G113" s="52" t="s">
        <v>298</v>
      </c>
      <c r="H113" s="52" t="s">
        <v>298</v>
      </c>
      <c r="I113" s="52" t="s">
        <v>298</v>
      </c>
      <c r="J113" s="58" t="s">
        <v>298</v>
      </c>
      <c r="K113" s="62" t="s">
        <v>8</v>
      </c>
      <c r="L113" s="62" t="s">
        <v>8</v>
      </c>
      <c r="M113" s="57" t="s">
        <v>52</v>
      </c>
      <c r="N113" s="58" t="s">
        <v>52</v>
      </c>
      <c r="O113" s="110" t="s">
        <v>8</v>
      </c>
      <c r="P113" s="111" t="s">
        <v>8</v>
      </c>
      <c r="Q113" s="112" t="s">
        <v>8</v>
      </c>
      <c r="R113" s="57">
        <v>3</v>
      </c>
      <c r="S113" s="52" t="s">
        <v>54</v>
      </c>
      <c r="T113" s="58" t="s">
        <v>54</v>
      </c>
      <c r="W113">
        <v>1</v>
      </c>
      <c r="X113">
        <v>1</v>
      </c>
      <c r="Y113" t="s">
        <v>17</v>
      </c>
      <c r="Z113" t="s">
        <v>17</v>
      </c>
      <c r="AA113" t="s">
        <v>17</v>
      </c>
      <c r="AB113" t="s">
        <v>17</v>
      </c>
      <c r="AC113" s="355" t="str">
        <f>IF(VLOOKUP($B113,'Change Summary_Detailed'!$A$4:$X$216,AC$3,FALSE)=0,"N/A",VLOOKUP($B113,'Change Summary_Detailed'!$A$4:$X$216,AC$3,FALSE))</f>
        <v>N/A</v>
      </c>
      <c r="AD113" s="21" t="str">
        <f>VLOOKUP($B113,'Change Summary_Detailed'!$A$4:$X$216,AD$3,FALSE)</f>
        <v/>
      </c>
      <c r="AE113" s="21" t="str">
        <f>VLOOKUP($B113,'Change Summary_Detailed'!$A$4:$X$216,AE$3,FALSE)</f>
        <v/>
      </c>
      <c r="AF113" s="21" t="str">
        <f>VLOOKUP($B113,'Change Summary_Detailed'!$A$4:$X$216,AF$3,FALSE)</f>
        <v/>
      </c>
      <c r="AG113" s="21" t="str">
        <f>VLOOKUP($B113,'Change Summary_Detailed'!$A$4:$X$216,AG$3,FALSE)</f>
        <v/>
      </c>
      <c r="AH113" s="21" t="str">
        <f>VLOOKUP($B113,'Change Summary_Detailed'!$A$4:$X$216,AH$3,FALSE)</f>
        <v/>
      </c>
      <c r="AI113" s="21" t="str">
        <f>VLOOKUP($B113,'Change Summary_Detailed'!$A$4:$X$216,AI$3,FALSE)</f>
        <v/>
      </c>
      <c r="AJ113" s="21" t="str">
        <f>VLOOKUP($B113,'Change Summary_Detailed'!$A$4:$X$216,AJ$3,FALSE)</f>
        <v/>
      </c>
      <c r="AK113" s="21" t="str">
        <f>VLOOKUP($B113,'Change Summary_Detailed'!$A$4:$X$216,AK$3,FALSE)</f>
        <v/>
      </c>
      <c r="AL113" s="21" t="str">
        <f>VLOOKUP($B113,'Change Summary_Detailed'!$A$4:$X$216,AL$3,FALSE)</f>
        <v/>
      </c>
      <c r="AM113" s="21" t="str">
        <f>VLOOKUP($B113,'Change Summary_Detailed'!$A$4:$X$216,AM$3,FALSE)</f>
        <v/>
      </c>
      <c r="AN113" s="21" t="str">
        <f>VLOOKUP($B113,'Change Summary_Detailed'!$A$4:$X$216,AN$3,FALSE)</f>
        <v/>
      </c>
      <c r="AO113" s="21" t="str">
        <f>VLOOKUP($B113,'Change Summary_Detailed'!$A$4:$X$216,AO$3,FALSE)</f>
        <v/>
      </c>
      <c r="AP113" s="21" t="str">
        <f>VLOOKUP($B113,'Change Summary_Detailed'!$A$4:$X$216,AP$3,FALSE)</f>
        <v>Unchanged</v>
      </c>
      <c r="AQ113" s="21">
        <f>VLOOKUP($B113,'Change Summary_Detailed'!$A$4:$X$216,AQ$3,FALSE)</f>
        <v>0</v>
      </c>
      <c r="AR113" s="21">
        <f>VLOOKUP($B113,'Change Summary_Detailed'!$A$4:$X$216,AR$3,FALSE)</f>
        <v>0</v>
      </c>
      <c r="AS113" s="21">
        <f>VLOOKUP($B113,'Change Summary_Detailed'!$A$4:$X$216,AS$3,FALSE)</f>
        <v>0</v>
      </c>
      <c r="AT113" s="21" t="str">
        <f>VLOOKUP($B113,'Change Summary_Detailed'!$A$4:$X$216,AT$3,FALSE)</f>
        <v>Unchanged</v>
      </c>
    </row>
    <row r="114" spans="1:46" x14ac:dyDescent="0.25">
      <c r="A114" t="s">
        <v>357</v>
      </c>
      <c r="B114" s="122" t="s">
        <v>164</v>
      </c>
      <c r="C114" s="57" t="s">
        <v>844</v>
      </c>
      <c r="D114" s="71" t="s">
        <v>165</v>
      </c>
      <c r="E114" s="57">
        <v>16.899999999999999</v>
      </c>
      <c r="F114" s="52">
        <v>9.6</v>
      </c>
      <c r="G114" s="52" t="s">
        <v>298</v>
      </c>
      <c r="H114" s="52" t="s">
        <v>298</v>
      </c>
      <c r="I114" s="52" t="s">
        <v>298</v>
      </c>
      <c r="J114" s="58" t="s">
        <v>298</v>
      </c>
      <c r="K114" s="62" t="s">
        <v>8</v>
      </c>
      <c r="L114" s="62" t="s">
        <v>8</v>
      </c>
      <c r="M114" s="57" t="s">
        <v>52</v>
      </c>
      <c r="N114" s="58" t="s">
        <v>52</v>
      </c>
      <c r="O114" s="110" t="s">
        <v>8</v>
      </c>
      <c r="P114" s="111" t="s">
        <v>8</v>
      </c>
      <c r="Q114" s="112" t="s">
        <v>8</v>
      </c>
      <c r="R114" s="57">
        <v>3</v>
      </c>
      <c r="S114" s="52" t="s">
        <v>54</v>
      </c>
      <c r="T114" s="58" t="s">
        <v>54</v>
      </c>
      <c r="W114">
        <v>1</v>
      </c>
      <c r="X114">
        <v>1</v>
      </c>
      <c r="Y114" t="s">
        <v>17</v>
      </c>
      <c r="Z114" t="s">
        <v>17</v>
      </c>
      <c r="AA114" t="s">
        <v>17</v>
      </c>
      <c r="AB114" t="s">
        <v>17</v>
      </c>
      <c r="AC114" s="355" t="str">
        <f>IF(VLOOKUP($B114,'Change Summary_Detailed'!$A$4:$X$216,AC$3,FALSE)=0,"N/A",VLOOKUP($B114,'Change Summary_Detailed'!$A$4:$X$216,AC$3,FALSE))</f>
        <v>N/A</v>
      </c>
      <c r="AD114" s="21" t="str">
        <f>VLOOKUP($B114,'Change Summary_Detailed'!$A$4:$X$216,AD$3,FALSE)</f>
        <v/>
      </c>
      <c r="AE114" s="21" t="str">
        <f>VLOOKUP($B114,'Change Summary_Detailed'!$A$4:$X$216,AE$3,FALSE)</f>
        <v/>
      </c>
      <c r="AF114" s="21" t="str">
        <f>VLOOKUP($B114,'Change Summary_Detailed'!$A$4:$X$216,AF$3,FALSE)</f>
        <v/>
      </c>
      <c r="AG114" s="21" t="str">
        <f>VLOOKUP($B114,'Change Summary_Detailed'!$A$4:$X$216,AG$3,FALSE)</f>
        <v/>
      </c>
      <c r="AH114" s="21" t="str">
        <f>VLOOKUP($B114,'Change Summary_Detailed'!$A$4:$X$216,AH$3,FALSE)</f>
        <v/>
      </c>
      <c r="AI114" s="21" t="str">
        <f>VLOOKUP($B114,'Change Summary_Detailed'!$A$4:$X$216,AI$3,FALSE)</f>
        <v/>
      </c>
      <c r="AJ114" s="21" t="str">
        <f>VLOOKUP($B114,'Change Summary_Detailed'!$A$4:$X$216,AJ$3,FALSE)</f>
        <v/>
      </c>
      <c r="AK114" s="21" t="str">
        <f>VLOOKUP($B114,'Change Summary_Detailed'!$A$4:$X$216,AK$3,FALSE)</f>
        <v/>
      </c>
      <c r="AL114" s="21" t="str">
        <f>VLOOKUP($B114,'Change Summary_Detailed'!$A$4:$X$216,AL$3,FALSE)</f>
        <v/>
      </c>
      <c r="AM114" s="21" t="str">
        <f>VLOOKUP($B114,'Change Summary_Detailed'!$A$4:$X$216,AM$3,FALSE)</f>
        <v/>
      </c>
      <c r="AN114" s="21" t="str">
        <f>VLOOKUP($B114,'Change Summary_Detailed'!$A$4:$X$216,AN$3,FALSE)</f>
        <v/>
      </c>
      <c r="AO114" s="21" t="str">
        <f>VLOOKUP($B114,'Change Summary_Detailed'!$A$4:$X$216,AO$3,FALSE)</f>
        <v/>
      </c>
      <c r="AP114" s="21" t="str">
        <f>VLOOKUP($B114,'Change Summary_Detailed'!$A$4:$X$216,AP$3,FALSE)</f>
        <v>Unchanged</v>
      </c>
      <c r="AQ114" s="21">
        <f>VLOOKUP($B114,'Change Summary_Detailed'!$A$4:$X$216,AQ$3,FALSE)</f>
        <v>0</v>
      </c>
      <c r="AR114" s="21">
        <f>VLOOKUP($B114,'Change Summary_Detailed'!$A$4:$X$216,AR$3,FALSE)</f>
        <v>0</v>
      </c>
      <c r="AS114" s="21">
        <f>VLOOKUP($B114,'Change Summary_Detailed'!$A$4:$X$216,AS$3,FALSE)</f>
        <v>0</v>
      </c>
      <c r="AT114" s="21" t="str">
        <f>VLOOKUP($B114,'Change Summary_Detailed'!$A$4:$X$216,AT$3,FALSE)</f>
        <v>Unchanged</v>
      </c>
    </row>
    <row r="115" spans="1:46" x14ac:dyDescent="0.25">
      <c r="A115" t="s">
        <v>342</v>
      </c>
      <c r="B115" s="122">
        <v>120</v>
      </c>
      <c r="C115" s="57" t="s">
        <v>728</v>
      </c>
      <c r="D115" s="71" t="s">
        <v>166</v>
      </c>
      <c r="E115" s="57">
        <v>39.5</v>
      </c>
      <c r="F115" s="52">
        <v>17.8</v>
      </c>
      <c r="G115" s="52">
        <v>46.8</v>
      </c>
      <c r="H115" s="52">
        <v>21.6</v>
      </c>
      <c r="I115" s="52">
        <v>36.6</v>
      </c>
      <c r="J115" s="58">
        <v>17.5</v>
      </c>
      <c r="K115" s="62">
        <v>17</v>
      </c>
      <c r="L115" s="62" t="s">
        <v>15</v>
      </c>
      <c r="M115" s="57" t="s">
        <v>17</v>
      </c>
      <c r="N115" s="58" t="s">
        <v>17</v>
      </c>
      <c r="O115" s="57" t="s">
        <v>18</v>
      </c>
      <c r="P115" s="52" t="s">
        <v>18</v>
      </c>
      <c r="Q115" s="58" t="s">
        <v>18</v>
      </c>
      <c r="R115" s="57" t="s">
        <v>54</v>
      </c>
      <c r="S115" s="52" t="s">
        <v>54</v>
      </c>
      <c r="T115" s="58" t="s">
        <v>54</v>
      </c>
      <c r="W115">
        <v>3</v>
      </c>
      <c r="X115">
        <v>4</v>
      </c>
      <c r="Y115">
        <v>3</v>
      </c>
      <c r="Z115">
        <v>4</v>
      </c>
      <c r="AA115">
        <v>4</v>
      </c>
      <c r="AB115">
        <v>4</v>
      </c>
      <c r="AC115" s="355" t="str">
        <f>IF(VLOOKUP($B115,'Change Summary_Detailed'!$A$4:$X$216,AC$3,FALSE)=0,"N/A",VLOOKUP($B115,'Change Summary_Detailed'!$A$4:$X$216,AC$3,FALSE))</f>
        <v>N/A</v>
      </c>
      <c r="AD115" s="21">
        <f>VLOOKUP($B115,'Change Summary_Detailed'!$A$4:$X$216,AD$3,FALSE)</f>
        <v>8</v>
      </c>
      <c r="AE115" s="21">
        <f>VLOOKUP($B115,'Change Summary_Detailed'!$A$4:$X$216,AE$3,FALSE)</f>
        <v>15</v>
      </c>
      <c r="AF115" s="21" t="str">
        <f>VLOOKUP($B115,'Change Summary_Detailed'!$A$4:$X$216,AF$3,FALSE)</f>
        <v>30-60</v>
      </c>
      <c r="AG115" s="21">
        <f>VLOOKUP($B115,'Change Summary_Detailed'!$A$4:$X$216,AG$3,FALSE)</f>
        <v>15</v>
      </c>
      <c r="AH115" s="21">
        <f>VLOOKUP($B115,'Change Summary_Detailed'!$A$4:$X$216,AH$3,FALSE)</f>
        <v>30</v>
      </c>
      <c r="AI115" s="21">
        <f>VLOOKUP($B115,'Change Summary_Detailed'!$A$4:$X$216,AI$3,FALSE)</f>
        <v>10</v>
      </c>
      <c r="AJ115" s="21">
        <f>VLOOKUP($B115,'Change Summary_Detailed'!$A$4:$X$216,AJ$3,FALSE)</f>
        <v>15</v>
      </c>
      <c r="AK115" s="21" t="str">
        <f>VLOOKUP($B115,'Change Summary_Detailed'!$A$4:$X$216,AK$3,FALSE)</f>
        <v>30-60</v>
      </c>
      <c r="AL115" s="21">
        <f>VLOOKUP($B115,'Change Summary_Detailed'!$A$4:$X$216,AL$3,FALSE)</f>
        <v>15</v>
      </c>
      <c r="AM115" s="21">
        <f>VLOOKUP($B115,'Change Summary_Detailed'!$A$4:$X$216,AM$3,FALSE)</f>
        <v>30</v>
      </c>
      <c r="AN115" s="21" t="str">
        <f>VLOOKUP($B115,'Change Summary_Detailed'!$A$4:$X$216,AN$3,FALSE)</f>
        <v>Before 2:00 AM</v>
      </c>
      <c r="AO115" s="21" t="str">
        <f>VLOOKUP($B115,'Change Summary_Detailed'!$A$4:$X$216,AO$3,FALSE)</f>
        <v>Before 2:00 AM</v>
      </c>
      <c r="AP115" s="21" t="str">
        <f>VLOOKUP($B115,'Change Summary_Detailed'!$A$4:$X$216,AP$3,FALSE)</f>
        <v>Unchanged</v>
      </c>
      <c r="AQ115" s="21">
        <f>VLOOKUP($B115,'Change Summary_Detailed'!$A$4:$X$216,AQ$3,FALSE)</f>
        <v>0</v>
      </c>
      <c r="AR115" s="21">
        <f>VLOOKUP($B115,'Change Summary_Detailed'!$A$4:$X$216,AR$3,FALSE)</f>
        <v>0</v>
      </c>
      <c r="AS115" s="21">
        <f>VLOOKUP($B115,'Change Summary_Detailed'!$A$4:$X$216,AS$3,FALSE)</f>
        <v>0</v>
      </c>
      <c r="AT115" s="21" t="str">
        <f>VLOOKUP($B115,'Change Summary_Detailed'!$A$4:$X$216,AT$3,FALSE)</f>
        <v>Unchanged</v>
      </c>
    </row>
    <row r="116" spans="1:46" x14ac:dyDescent="0.25">
      <c r="A116" t="s">
        <v>357</v>
      </c>
      <c r="B116" s="122">
        <v>120</v>
      </c>
      <c r="C116" s="57" t="s">
        <v>728</v>
      </c>
      <c r="D116" s="71" t="s">
        <v>166</v>
      </c>
      <c r="E116" s="57">
        <v>39.5</v>
      </c>
      <c r="F116" s="52">
        <v>17.8</v>
      </c>
      <c r="G116" s="52">
        <v>46.8</v>
      </c>
      <c r="H116" s="52">
        <v>21.6</v>
      </c>
      <c r="I116" s="52">
        <v>36.6</v>
      </c>
      <c r="J116" s="58">
        <v>17.5</v>
      </c>
      <c r="K116" s="62">
        <v>17</v>
      </c>
      <c r="L116" s="62" t="s">
        <v>15</v>
      </c>
      <c r="M116" s="57" t="s">
        <v>17</v>
      </c>
      <c r="N116" s="58" t="s">
        <v>17</v>
      </c>
      <c r="O116" s="57" t="s">
        <v>18</v>
      </c>
      <c r="P116" s="52" t="s">
        <v>18</v>
      </c>
      <c r="Q116" s="58" t="s">
        <v>18</v>
      </c>
      <c r="R116" s="57" t="s">
        <v>54</v>
      </c>
      <c r="S116" s="52" t="s">
        <v>54</v>
      </c>
      <c r="T116" s="58" t="s">
        <v>54</v>
      </c>
      <c r="W116">
        <v>3</v>
      </c>
      <c r="X116">
        <v>4</v>
      </c>
      <c r="Y116">
        <v>3</v>
      </c>
      <c r="Z116">
        <v>4</v>
      </c>
      <c r="AA116">
        <v>4</v>
      </c>
      <c r="AB116">
        <v>4</v>
      </c>
      <c r="AC116" s="355" t="str">
        <f>IF(VLOOKUP($B116,'Change Summary_Detailed'!$A$4:$X$216,AC$3,FALSE)=0,"N/A",VLOOKUP($B116,'Change Summary_Detailed'!$A$4:$X$216,AC$3,FALSE))</f>
        <v>N/A</v>
      </c>
      <c r="AD116" s="21">
        <f>VLOOKUP($B116,'Change Summary_Detailed'!$A$4:$X$216,AD$3,FALSE)</f>
        <v>8</v>
      </c>
      <c r="AE116" s="21">
        <f>VLOOKUP($B116,'Change Summary_Detailed'!$A$4:$X$216,AE$3,FALSE)</f>
        <v>15</v>
      </c>
      <c r="AF116" s="21" t="str">
        <f>VLOOKUP($B116,'Change Summary_Detailed'!$A$4:$X$216,AF$3,FALSE)</f>
        <v>30-60</v>
      </c>
      <c r="AG116" s="21">
        <f>VLOOKUP($B116,'Change Summary_Detailed'!$A$4:$X$216,AG$3,FALSE)</f>
        <v>15</v>
      </c>
      <c r="AH116" s="21">
        <f>VLOOKUP($B116,'Change Summary_Detailed'!$A$4:$X$216,AH$3,FALSE)</f>
        <v>30</v>
      </c>
      <c r="AI116" s="21">
        <f>VLOOKUP($B116,'Change Summary_Detailed'!$A$4:$X$216,AI$3,FALSE)</f>
        <v>10</v>
      </c>
      <c r="AJ116" s="21">
        <f>VLOOKUP($B116,'Change Summary_Detailed'!$A$4:$X$216,AJ$3,FALSE)</f>
        <v>15</v>
      </c>
      <c r="AK116" s="21" t="str">
        <f>VLOOKUP($B116,'Change Summary_Detailed'!$A$4:$X$216,AK$3,FALSE)</f>
        <v>30-60</v>
      </c>
      <c r="AL116" s="21">
        <f>VLOOKUP($B116,'Change Summary_Detailed'!$A$4:$X$216,AL$3,FALSE)</f>
        <v>15</v>
      </c>
      <c r="AM116" s="21">
        <f>VLOOKUP($B116,'Change Summary_Detailed'!$A$4:$X$216,AM$3,FALSE)</f>
        <v>30</v>
      </c>
      <c r="AN116" s="21" t="str">
        <f>VLOOKUP($B116,'Change Summary_Detailed'!$A$4:$X$216,AN$3,FALSE)</f>
        <v>Before 2:00 AM</v>
      </c>
      <c r="AO116" s="21" t="str">
        <f>VLOOKUP($B116,'Change Summary_Detailed'!$A$4:$X$216,AO$3,FALSE)</f>
        <v>Before 2:00 AM</v>
      </c>
      <c r="AP116" s="21" t="str">
        <f>VLOOKUP($B116,'Change Summary_Detailed'!$A$4:$X$216,AP$3,FALSE)</f>
        <v>Unchanged</v>
      </c>
      <c r="AQ116" s="21">
        <f>VLOOKUP($B116,'Change Summary_Detailed'!$A$4:$X$216,AQ$3,FALSE)</f>
        <v>0</v>
      </c>
      <c r="AR116" s="21">
        <f>VLOOKUP($B116,'Change Summary_Detailed'!$A$4:$X$216,AR$3,FALSE)</f>
        <v>0</v>
      </c>
      <c r="AS116" s="21">
        <f>VLOOKUP($B116,'Change Summary_Detailed'!$A$4:$X$216,AS$3,FALSE)</f>
        <v>0</v>
      </c>
      <c r="AT116" s="21" t="str">
        <f>VLOOKUP($B116,'Change Summary_Detailed'!$A$4:$X$216,AT$3,FALSE)</f>
        <v>Unchanged</v>
      </c>
    </row>
    <row r="117" spans="1:46" x14ac:dyDescent="0.25">
      <c r="A117" t="s">
        <v>377</v>
      </c>
      <c r="B117" s="122">
        <v>120</v>
      </c>
      <c r="C117" s="57" t="s">
        <v>728</v>
      </c>
      <c r="D117" s="71" t="s">
        <v>166</v>
      </c>
      <c r="E117" s="57">
        <v>39.5</v>
      </c>
      <c r="F117" s="52">
        <v>17.8</v>
      </c>
      <c r="G117" s="52">
        <v>46.8</v>
      </c>
      <c r="H117" s="52">
        <v>21.6</v>
      </c>
      <c r="I117" s="52">
        <v>36.6</v>
      </c>
      <c r="J117" s="58">
        <v>17.5</v>
      </c>
      <c r="K117" s="62">
        <v>17</v>
      </c>
      <c r="L117" s="62" t="s">
        <v>15</v>
      </c>
      <c r="M117" s="57" t="s">
        <v>17</v>
      </c>
      <c r="N117" s="58" t="s">
        <v>17</v>
      </c>
      <c r="O117" s="57" t="s">
        <v>18</v>
      </c>
      <c r="P117" s="52" t="s">
        <v>18</v>
      </c>
      <c r="Q117" s="58" t="s">
        <v>18</v>
      </c>
      <c r="R117" s="57" t="s">
        <v>54</v>
      </c>
      <c r="S117" s="52" t="s">
        <v>54</v>
      </c>
      <c r="T117" s="58" t="s">
        <v>54</v>
      </c>
      <c r="W117">
        <v>3</v>
      </c>
      <c r="X117">
        <v>4</v>
      </c>
      <c r="Y117">
        <v>3</v>
      </c>
      <c r="Z117">
        <v>4</v>
      </c>
      <c r="AA117">
        <v>4</v>
      </c>
      <c r="AB117">
        <v>4</v>
      </c>
      <c r="AC117" s="355" t="str">
        <f>IF(VLOOKUP($B117,'Change Summary_Detailed'!$A$4:$X$216,AC$3,FALSE)=0,"N/A",VLOOKUP($B117,'Change Summary_Detailed'!$A$4:$X$216,AC$3,FALSE))</f>
        <v>N/A</v>
      </c>
      <c r="AD117" s="21">
        <f>VLOOKUP($B117,'Change Summary_Detailed'!$A$4:$X$216,AD$3,FALSE)</f>
        <v>8</v>
      </c>
      <c r="AE117" s="21">
        <f>VLOOKUP($B117,'Change Summary_Detailed'!$A$4:$X$216,AE$3,FALSE)</f>
        <v>15</v>
      </c>
      <c r="AF117" s="21" t="str">
        <f>VLOOKUP($B117,'Change Summary_Detailed'!$A$4:$X$216,AF$3,FALSE)</f>
        <v>30-60</v>
      </c>
      <c r="AG117" s="21">
        <f>VLOOKUP($B117,'Change Summary_Detailed'!$A$4:$X$216,AG$3,FALSE)</f>
        <v>15</v>
      </c>
      <c r="AH117" s="21">
        <f>VLOOKUP($B117,'Change Summary_Detailed'!$A$4:$X$216,AH$3,FALSE)</f>
        <v>30</v>
      </c>
      <c r="AI117" s="21">
        <f>VLOOKUP($B117,'Change Summary_Detailed'!$A$4:$X$216,AI$3,FALSE)</f>
        <v>10</v>
      </c>
      <c r="AJ117" s="21">
        <f>VLOOKUP($B117,'Change Summary_Detailed'!$A$4:$X$216,AJ$3,FALSE)</f>
        <v>15</v>
      </c>
      <c r="AK117" s="21" t="str">
        <f>VLOOKUP($B117,'Change Summary_Detailed'!$A$4:$X$216,AK$3,FALSE)</f>
        <v>30-60</v>
      </c>
      <c r="AL117" s="21">
        <f>VLOOKUP($B117,'Change Summary_Detailed'!$A$4:$X$216,AL$3,FALSE)</f>
        <v>15</v>
      </c>
      <c r="AM117" s="21">
        <f>VLOOKUP($B117,'Change Summary_Detailed'!$A$4:$X$216,AM$3,FALSE)</f>
        <v>30</v>
      </c>
      <c r="AN117" s="21" t="str">
        <f>VLOOKUP($B117,'Change Summary_Detailed'!$A$4:$X$216,AN$3,FALSE)</f>
        <v>Before 2:00 AM</v>
      </c>
      <c r="AO117" s="21" t="str">
        <f>VLOOKUP($B117,'Change Summary_Detailed'!$A$4:$X$216,AO$3,FALSE)</f>
        <v>Before 2:00 AM</v>
      </c>
      <c r="AP117" s="21" t="str">
        <f>VLOOKUP($B117,'Change Summary_Detailed'!$A$4:$X$216,AP$3,FALSE)</f>
        <v>Unchanged</v>
      </c>
      <c r="AQ117" s="21">
        <f>VLOOKUP($B117,'Change Summary_Detailed'!$A$4:$X$216,AQ$3,FALSE)</f>
        <v>0</v>
      </c>
      <c r="AR117" s="21">
        <f>VLOOKUP($B117,'Change Summary_Detailed'!$A$4:$X$216,AR$3,FALSE)</f>
        <v>0</v>
      </c>
      <c r="AS117" s="21">
        <f>VLOOKUP($B117,'Change Summary_Detailed'!$A$4:$X$216,AS$3,FALSE)</f>
        <v>0</v>
      </c>
      <c r="AT117" s="21" t="str">
        <f>VLOOKUP($B117,'Change Summary_Detailed'!$A$4:$X$216,AT$3,FALSE)</f>
        <v>Unchanged</v>
      </c>
    </row>
    <row r="118" spans="1:46" x14ac:dyDescent="0.25">
      <c r="A118" t="s">
        <v>347</v>
      </c>
      <c r="B118" s="122">
        <v>120</v>
      </c>
      <c r="C118" s="57" t="s">
        <v>728</v>
      </c>
      <c r="D118" s="71" t="s">
        <v>166</v>
      </c>
      <c r="E118" s="57">
        <v>39.5</v>
      </c>
      <c r="F118" s="52">
        <v>17.8</v>
      </c>
      <c r="G118" s="52">
        <v>46.8</v>
      </c>
      <c r="H118" s="52">
        <v>21.6</v>
      </c>
      <c r="I118" s="52">
        <v>36.6</v>
      </c>
      <c r="J118" s="58">
        <v>17.5</v>
      </c>
      <c r="K118" s="62">
        <v>17</v>
      </c>
      <c r="L118" s="62" t="s">
        <v>15</v>
      </c>
      <c r="M118" s="57" t="s">
        <v>17</v>
      </c>
      <c r="N118" s="58" t="s">
        <v>17</v>
      </c>
      <c r="O118" s="57" t="s">
        <v>18</v>
      </c>
      <c r="P118" s="52" t="s">
        <v>18</v>
      </c>
      <c r="Q118" s="58" t="s">
        <v>18</v>
      </c>
      <c r="R118" s="57" t="s">
        <v>54</v>
      </c>
      <c r="S118" s="52" t="s">
        <v>54</v>
      </c>
      <c r="T118" s="58" t="s">
        <v>54</v>
      </c>
      <c r="W118">
        <v>3</v>
      </c>
      <c r="X118">
        <v>4</v>
      </c>
      <c r="Y118">
        <v>3</v>
      </c>
      <c r="Z118">
        <v>4</v>
      </c>
      <c r="AA118">
        <v>4</v>
      </c>
      <c r="AB118">
        <v>4</v>
      </c>
      <c r="AC118" s="355" t="str">
        <f>IF(VLOOKUP($B118,'Change Summary_Detailed'!$A$4:$X$216,AC$3,FALSE)=0,"N/A",VLOOKUP($B118,'Change Summary_Detailed'!$A$4:$X$216,AC$3,FALSE))</f>
        <v>N/A</v>
      </c>
      <c r="AD118" s="21">
        <f>VLOOKUP($B118,'Change Summary_Detailed'!$A$4:$X$216,AD$3,FALSE)</f>
        <v>8</v>
      </c>
      <c r="AE118" s="21">
        <f>VLOOKUP($B118,'Change Summary_Detailed'!$A$4:$X$216,AE$3,FALSE)</f>
        <v>15</v>
      </c>
      <c r="AF118" s="21" t="str">
        <f>VLOOKUP($B118,'Change Summary_Detailed'!$A$4:$X$216,AF$3,FALSE)</f>
        <v>30-60</v>
      </c>
      <c r="AG118" s="21">
        <f>VLOOKUP($B118,'Change Summary_Detailed'!$A$4:$X$216,AG$3,FALSE)</f>
        <v>15</v>
      </c>
      <c r="AH118" s="21">
        <f>VLOOKUP($B118,'Change Summary_Detailed'!$A$4:$X$216,AH$3,FALSE)</f>
        <v>30</v>
      </c>
      <c r="AI118" s="21">
        <f>VLOOKUP($B118,'Change Summary_Detailed'!$A$4:$X$216,AI$3,FALSE)</f>
        <v>10</v>
      </c>
      <c r="AJ118" s="21">
        <f>VLOOKUP($B118,'Change Summary_Detailed'!$A$4:$X$216,AJ$3,FALSE)</f>
        <v>15</v>
      </c>
      <c r="AK118" s="21" t="str">
        <f>VLOOKUP($B118,'Change Summary_Detailed'!$A$4:$X$216,AK$3,FALSE)</f>
        <v>30-60</v>
      </c>
      <c r="AL118" s="21">
        <f>VLOOKUP($B118,'Change Summary_Detailed'!$A$4:$X$216,AL$3,FALSE)</f>
        <v>15</v>
      </c>
      <c r="AM118" s="21">
        <f>VLOOKUP($B118,'Change Summary_Detailed'!$A$4:$X$216,AM$3,FALSE)</f>
        <v>30</v>
      </c>
      <c r="AN118" s="21" t="str">
        <f>VLOOKUP($B118,'Change Summary_Detailed'!$A$4:$X$216,AN$3,FALSE)</f>
        <v>Before 2:00 AM</v>
      </c>
      <c r="AO118" s="21" t="str">
        <f>VLOOKUP($B118,'Change Summary_Detailed'!$A$4:$X$216,AO$3,FALSE)</f>
        <v>Before 2:00 AM</v>
      </c>
      <c r="AP118" s="21" t="str">
        <f>VLOOKUP($B118,'Change Summary_Detailed'!$A$4:$X$216,AP$3,FALSE)</f>
        <v>Unchanged</v>
      </c>
      <c r="AQ118" s="21">
        <f>VLOOKUP($B118,'Change Summary_Detailed'!$A$4:$X$216,AQ$3,FALSE)</f>
        <v>0</v>
      </c>
      <c r="AR118" s="21">
        <f>VLOOKUP($B118,'Change Summary_Detailed'!$A$4:$X$216,AR$3,FALSE)</f>
        <v>0</v>
      </c>
      <c r="AS118" s="21">
        <f>VLOOKUP($B118,'Change Summary_Detailed'!$A$4:$X$216,AS$3,FALSE)</f>
        <v>0</v>
      </c>
      <c r="AT118" s="21" t="str">
        <f>VLOOKUP($B118,'Change Summary_Detailed'!$A$4:$X$216,AT$3,FALSE)</f>
        <v>Unchanged</v>
      </c>
    </row>
    <row r="119" spans="1:46" x14ac:dyDescent="0.25">
      <c r="A119" t="s">
        <v>342</v>
      </c>
      <c r="B119" s="122">
        <v>121</v>
      </c>
      <c r="C119" s="57" t="s">
        <v>729</v>
      </c>
      <c r="D119" s="71" t="s">
        <v>167</v>
      </c>
      <c r="E119" s="57">
        <v>20.399999999999999</v>
      </c>
      <c r="F119" s="52">
        <v>9</v>
      </c>
      <c r="G119" s="52" t="s">
        <v>298</v>
      </c>
      <c r="H119" s="52" t="s">
        <v>298</v>
      </c>
      <c r="I119" s="52" t="s">
        <v>298</v>
      </c>
      <c r="J119" s="58" t="s">
        <v>298</v>
      </c>
      <c r="K119" s="62" t="s">
        <v>8</v>
      </c>
      <c r="L119" s="62" t="s">
        <v>8</v>
      </c>
      <c r="M119" s="57" t="s">
        <v>52</v>
      </c>
      <c r="N119" s="58" t="s">
        <v>45</v>
      </c>
      <c r="O119" s="110" t="s">
        <v>8</v>
      </c>
      <c r="P119" s="111" t="s">
        <v>8</v>
      </c>
      <c r="Q119" s="112" t="s">
        <v>8</v>
      </c>
      <c r="R119" s="57">
        <v>1</v>
      </c>
      <c r="S119" s="52" t="s">
        <v>54</v>
      </c>
      <c r="T119" s="58" t="s">
        <v>54</v>
      </c>
      <c r="W119">
        <v>1</v>
      </c>
      <c r="X119">
        <v>1</v>
      </c>
      <c r="Y119" t="s">
        <v>17</v>
      </c>
      <c r="Z119" t="s">
        <v>17</v>
      </c>
      <c r="AA119" t="s">
        <v>17</v>
      </c>
      <c r="AB119" t="s">
        <v>17</v>
      </c>
      <c r="AC119" s="355">
        <f>IF(VLOOKUP($B119,'Change Summary_Detailed'!$A$4:$X$216,AC$3,FALSE)=0,"N/A",VLOOKUP($B119,'Change Summary_Detailed'!$A$4:$X$216,AC$3,FALSE))</f>
        <v>42248</v>
      </c>
      <c r="AD119" s="21" t="str">
        <f>VLOOKUP($B119,'Change Summary_Detailed'!$A$4:$X$216,AD$3,FALSE)</f>
        <v/>
      </c>
      <c r="AE119" s="21" t="str">
        <f>VLOOKUP($B119,'Change Summary_Detailed'!$A$4:$X$216,AE$3,FALSE)</f>
        <v/>
      </c>
      <c r="AF119" s="21" t="str">
        <f>VLOOKUP($B119,'Change Summary_Detailed'!$A$4:$X$216,AF$3,FALSE)</f>
        <v/>
      </c>
      <c r="AG119" s="21" t="str">
        <f>VLOOKUP($B119,'Change Summary_Detailed'!$A$4:$X$216,AG$3,FALSE)</f>
        <v/>
      </c>
      <c r="AH119" s="21" t="str">
        <f>VLOOKUP($B119,'Change Summary_Detailed'!$A$4:$X$216,AH$3,FALSE)</f>
        <v/>
      </c>
      <c r="AI119" s="21" t="str">
        <f>VLOOKUP($B119,'Change Summary_Detailed'!$A$4:$X$216,AI$3,FALSE)</f>
        <v/>
      </c>
      <c r="AJ119" s="21" t="str">
        <f>VLOOKUP($B119,'Change Summary_Detailed'!$A$4:$X$216,AJ$3,FALSE)</f>
        <v/>
      </c>
      <c r="AK119" s="21" t="str">
        <f>VLOOKUP($B119,'Change Summary_Detailed'!$A$4:$X$216,AK$3,FALSE)</f>
        <v/>
      </c>
      <c r="AL119" s="21" t="str">
        <f>VLOOKUP($B119,'Change Summary_Detailed'!$A$4:$X$216,AL$3,FALSE)</f>
        <v/>
      </c>
      <c r="AM119" s="21" t="str">
        <f>VLOOKUP($B119,'Change Summary_Detailed'!$A$4:$X$216,AM$3,FALSE)</f>
        <v/>
      </c>
      <c r="AN119" s="21" t="str">
        <f>VLOOKUP($B119,'Change Summary_Detailed'!$A$4:$X$216,AN$3,FALSE)</f>
        <v/>
      </c>
      <c r="AO119" s="21" t="str">
        <f>VLOOKUP($B119,'Change Summary_Detailed'!$A$4:$X$216,AO$3,FALSE)</f>
        <v/>
      </c>
      <c r="AP119" s="21" t="str">
        <f>VLOOKUP($B119,'Change Summary_Detailed'!$A$4:$X$216,AP$3,FALSE)</f>
        <v>Reduce three morning and five afternoon trips.</v>
      </c>
      <c r="AQ119" s="21" t="str">
        <f>VLOOKUP($B119,'Change Summary_Detailed'!$A$4:$X$216,AQ$3,FALSE)</f>
        <v>1, 2</v>
      </c>
      <c r="AR119" s="21" t="str">
        <f>VLOOKUP($B119,'Change Summary_Detailed'!$A$4:$X$216,AR$3,FALSE)</f>
        <v>Restructure</v>
      </c>
      <c r="AS119" s="21">
        <f>VLOOKUP($B119,'Change Summary_Detailed'!$A$4:$X$216,AS$3,FALSE)</f>
        <v>0</v>
      </c>
      <c r="AT119" s="21" t="str">
        <f>VLOOKUP($B119,'Change Summary_Detailed'!$A$4:$X$216,AT$3,FALSE)</f>
        <v>Revised</v>
      </c>
    </row>
    <row r="120" spans="1:46" x14ac:dyDescent="0.25">
      <c r="A120" t="s">
        <v>347</v>
      </c>
      <c r="B120" s="122">
        <v>121</v>
      </c>
      <c r="C120" s="57" t="s">
        <v>729</v>
      </c>
      <c r="D120" s="71" t="s">
        <v>167</v>
      </c>
      <c r="E120" s="57">
        <v>20.399999999999999</v>
      </c>
      <c r="F120" s="52">
        <v>9</v>
      </c>
      <c r="G120" s="52" t="s">
        <v>298</v>
      </c>
      <c r="H120" s="52" t="s">
        <v>298</v>
      </c>
      <c r="I120" s="52" t="s">
        <v>298</v>
      </c>
      <c r="J120" s="58" t="s">
        <v>298</v>
      </c>
      <c r="K120" s="62" t="s">
        <v>8</v>
      </c>
      <c r="L120" s="62" t="s">
        <v>8</v>
      </c>
      <c r="M120" s="57" t="s">
        <v>52</v>
      </c>
      <c r="N120" s="58" t="s">
        <v>45</v>
      </c>
      <c r="O120" s="110" t="s">
        <v>8</v>
      </c>
      <c r="P120" s="111" t="s">
        <v>8</v>
      </c>
      <c r="Q120" s="112" t="s">
        <v>8</v>
      </c>
      <c r="R120" s="57">
        <v>1</v>
      </c>
      <c r="S120" s="52" t="s">
        <v>54</v>
      </c>
      <c r="T120" s="58" t="s">
        <v>54</v>
      </c>
      <c r="W120">
        <v>1</v>
      </c>
      <c r="X120">
        <v>1</v>
      </c>
      <c r="Y120" t="s">
        <v>17</v>
      </c>
      <c r="Z120" t="s">
        <v>17</v>
      </c>
      <c r="AA120" t="s">
        <v>17</v>
      </c>
      <c r="AB120" t="s">
        <v>17</v>
      </c>
      <c r="AC120" s="355">
        <f>IF(VLOOKUP($B120,'Change Summary_Detailed'!$A$4:$X$216,AC$3,FALSE)=0,"N/A",VLOOKUP($B120,'Change Summary_Detailed'!$A$4:$X$216,AC$3,FALSE))</f>
        <v>42248</v>
      </c>
      <c r="AD120" s="21" t="str">
        <f>VLOOKUP($B120,'Change Summary_Detailed'!$A$4:$X$216,AD$3,FALSE)</f>
        <v/>
      </c>
      <c r="AE120" s="21" t="str">
        <f>VLOOKUP($B120,'Change Summary_Detailed'!$A$4:$X$216,AE$3,FALSE)</f>
        <v/>
      </c>
      <c r="AF120" s="21" t="str">
        <f>VLOOKUP($B120,'Change Summary_Detailed'!$A$4:$X$216,AF$3,FALSE)</f>
        <v/>
      </c>
      <c r="AG120" s="21" t="str">
        <f>VLOOKUP($B120,'Change Summary_Detailed'!$A$4:$X$216,AG$3,FALSE)</f>
        <v/>
      </c>
      <c r="AH120" s="21" t="str">
        <f>VLOOKUP($B120,'Change Summary_Detailed'!$A$4:$X$216,AH$3,FALSE)</f>
        <v/>
      </c>
      <c r="AI120" s="21" t="str">
        <f>VLOOKUP($B120,'Change Summary_Detailed'!$A$4:$X$216,AI$3,FALSE)</f>
        <v/>
      </c>
      <c r="AJ120" s="21" t="str">
        <f>VLOOKUP($B120,'Change Summary_Detailed'!$A$4:$X$216,AJ$3,FALSE)</f>
        <v/>
      </c>
      <c r="AK120" s="21" t="str">
        <f>VLOOKUP($B120,'Change Summary_Detailed'!$A$4:$X$216,AK$3,FALSE)</f>
        <v/>
      </c>
      <c r="AL120" s="21" t="str">
        <f>VLOOKUP($B120,'Change Summary_Detailed'!$A$4:$X$216,AL$3,FALSE)</f>
        <v/>
      </c>
      <c r="AM120" s="21" t="str">
        <f>VLOOKUP($B120,'Change Summary_Detailed'!$A$4:$X$216,AM$3,FALSE)</f>
        <v/>
      </c>
      <c r="AN120" s="21" t="str">
        <f>VLOOKUP($B120,'Change Summary_Detailed'!$A$4:$X$216,AN$3,FALSE)</f>
        <v/>
      </c>
      <c r="AO120" s="21" t="str">
        <f>VLOOKUP($B120,'Change Summary_Detailed'!$A$4:$X$216,AO$3,FALSE)</f>
        <v/>
      </c>
      <c r="AP120" s="21" t="str">
        <f>VLOOKUP($B120,'Change Summary_Detailed'!$A$4:$X$216,AP$3,FALSE)</f>
        <v>Reduce three morning and five afternoon trips.</v>
      </c>
      <c r="AQ120" s="21" t="str">
        <f>VLOOKUP($B120,'Change Summary_Detailed'!$A$4:$X$216,AQ$3,FALSE)</f>
        <v>1, 2</v>
      </c>
      <c r="AR120" s="21" t="str">
        <f>VLOOKUP($B120,'Change Summary_Detailed'!$A$4:$X$216,AR$3,FALSE)</f>
        <v>Restructure</v>
      </c>
      <c r="AS120" s="21">
        <f>VLOOKUP($B120,'Change Summary_Detailed'!$A$4:$X$216,AS$3,FALSE)</f>
        <v>0</v>
      </c>
      <c r="AT120" s="21" t="str">
        <f>VLOOKUP($B120,'Change Summary_Detailed'!$A$4:$X$216,AT$3,FALSE)</f>
        <v>Revised</v>
      </c>
    </row>
    <row r="121" spans="1:46" x14ac:dyDescent="0.25">
      <c r="A121" t="s">
        <v>368</v>
      </c>
      <c r="B121" s="122">
        <v>121</v>
      </c>
      <c r="C121" s="57" t="s">
        <v>729</v>
      </c>
      <c r="D121" s="71" t="s">
        <v>167</v>
      </c>
      <c r="E121" s="57">
        <v>20.399999999999999</v>
      </c>
      <c r="F121" s="52">
        <v>9</v>
      </c>
      <c r="G121" s="52" t="s">
        <v>298</v>
      </c>
      <c r="H121" s="52" t="s">
        <v>298</v>
      </c>
      <c r="I121" s="52" t="s">
        <v>298</v>
      </c>
      <c r="J121" s="58" t="s">
        <v>298</v>
      </c>
      <c r="K121" s="62" t="s">
        <v>8</v>
      </c>
      <c r="L121" s="62" t="s">
        <v>8</v>
      </c>
      <c r="M121" s="57" t="s">
        <v>52</v>
      </c>
      <c r="N121" s="58" t="s">
        <v>45</v>
      </c>
      <c r="O121" s="110" t="s">
        <v>8</v>
      </c>
      <c r="P121" s="111" t="s">
        <v>8</v>
      </c>
      <c r="Q121" s="112" t="s">
        <v>8</v>
      </c>
      <c r="R121" s="57">
        <v>1</v>
      </c>
      <c r="S121" s="52" t="s">
        <v>54</v>
      </c>
      <c r="T121" s="58" t="s">
        <v>54</v>
      </c>
      <c r="W121">
        <v>1</v>
      </c>
      <c r="X121">
        <v>1</v>
      </c>
      <c r="Y121" t="s">
        <v>17</v>
      </c>
      <c r="Z121" t="s">
        <v>17</v>
      </c>
      <c r="AA121" t="s">
        <v>17</v>
      </c>
      <c r="AB121" t="s">
        <v>17</v>
      </c>
      <c r="AC121" s="355">
        <f>IF(VLOOKUP($B121,'Change Summary_Detailed'!$A$4:$X$216,AC$3,FALSE)=0,"N/A",VLOOKUP($B121,'Change Summary_Detailed'!$A$4:$X$216,AC$3,FALSE))</f>
        <v>42248</v>
      </c>
      <c r="AD121" s="21" t="str">
        <f>VLOOKUP($B121,'Change Summary_Detailed'!$A$4:$X$216,AD$3,FALSE)</f>
        <v/>
      </c>
      <c r="AE121" s="21" t="str">
        <f>VLOOKUP($B121,'Change Summary_Detailed'!$A$4:$X$216,AE$3,FALSE)</f>
        <v/>
      </c>
      <c r="AF121" s="21" t="str">
        <f>VLOOKUP($B121,'Change Summary_Detailed'!$A$4:$X$216,AF$3,FALSE)</f>
        <v/>
      </c>
      <c r="AG121" s="21" t="str">
        <f>VLOOKUP($B121,'Change Summary_Detailed'!$A$4:$X$216,AG$3,FALSE)</f>
        <v/>
      </c>
      <c r="AH121" s="21" t="str">
        <f>VLOOKUP($B121,'Change Summary_Detailed'!$A$4:$X$216,AH$3,FALSE)</f>
        <v/>
      </c>
      <c r="AI121" s="21" t="str">
        <f>VLOOKUP($B121,'Change Summary_Detailed'!$A$4:$X$216,AI$3,FALSE)</f>
        <v/>
      </c>
      <c r="AJ121" s="21" t="str">
        <f>VLOOKUP($B121,'Change Summary_Detailed'!$A$4:$X$216,AJ$3,FALSE)</f>
        <v/>
      </c>
      <c r="AK121" s="21" t="str">
        <f>VLOOKUP($B121,'Change Summary_Detailed'!$A$4:$X$216,AK$3,FALSE)</f>
        <v/>
      </c>
      <c r="AL121" s="21" t="str">
        <f>VLOOKUP($B121,'Change Summary_Detailed'!$A$4:$X$216,AL$3,FALSE)</f>
        <v/>
      </c>
      <c r="AM121" s="21" t="str">
        <f>VLOOKUP($B121,'Change Summary_Detailed'!$A$4:$X$216,AM$3,FALSE)</f>
        <v/>
      </c>
      <c r="AN121" s="21" t="str">
        <f>VLOOKUP($B121,'Change Summary_Detailed'!$A$4:$X$216,AN$3,FALSE)</f>
        <v/>
      </c>
      <c r="AO121" s="21" t="str">
        <f>VLOOKUP($B121,'Change Summary_Detailed'!$A$4:$X$216,AO$3,FALSE)</f>
        <v/>
      </c>
      <c r="AP121" s="21" t="str">
        <f>VLOOKUP($B121,'Change Summary_Detailed'!$A$4:$X$216,AP$3,FALSE)</f>
        <v>Reduce three morning and five afternoon trips.</v>
      </c>
      <c r="AQ121" s="21" t="str">
        <f>VLOOKUP($B121,'Change Summary_Detailed'!$A$4:$X$216,AQ$3,FALSE)</f>
        <v>1, 2</v>
      </c>
      <c r="AR121" s="21" t="str">
        <f>VLOOKUP($B121,'Change Summary_Detailed'!$A$4:$X$216,AR$3,FALSE)</f>
        <v>Restructure</v>
      </c>
      <c r="AS121" s="21">
        <f>VLOOKUP($B121,'Change Summary_Detailed'!$A$4:$X$216,AS$3,FALSE)</f>
        <v>0</v>
      </c>
      <c r="AT121" s="21" t="str">
        <f>VLOOKUP($B121,'Change Summary_Detailed'!$A$4:$X$216,AT$3,FALSE)</f>
        <v>Revised</v>
      </c>
    </row>
    <row r="122" spans="1:46" x14ac:dyDescent="0.25">
      <c r="A122" t="s">
        <v>351</v>
      </c>
      <c r="B122" s="122">
        <v>121</v>
      </c>
      <c r="C122" s="57" t="s">
        <v>729</v>
      </c>
      <c r="D122" s="71" t="s">
        <v>167</v>
      </c>
      <c r="E122" s="57">
        <v>20.399999999999999</v>
      </c>
      <c r="F122" s="52">
        <v>9</v>
      </c>
      <c r="G122" s="52" t="s">
        <v>298</v>
      </c>
      <c r="H122" s="52" t="s">
        <v>298</v>
      </c>
      <c r="I122" s="52" t="s">
        <v>298</v>
      </c>
      <c r="J122" s="58" t="s">
        <v>298</v>
      </c>
      <c r="K122" s="62" t="s">
        <v>8</v>
      </c>
      <c r="L122" s="62" t="s">
        <v>8</v>
      </c>
      <c r="M122" s="57" t="s">
        <v>52</v>
      </c>
      <c r="N122" s="58" t="s">
        <v>45</v>
      </c>
      <c r="O122" s="110" t="s">
        <v>8</v>
      </c>
      <c r="P122" s="111" t="s">
        <v>8</v>
      </c>
      <c r="Q122" s="112" t="s">
        <v>8</v>
      </c>
      <c r="R122" s="57">
        <v>1</v>
      </c>
      <c r="S122" s="52" t="s">
        <v>54</v>
      </c>
      <c r="T122" s="58" t="s">
        <v>54</v>
      </c>
      <c r="W122">
        <v>1</v>
      </c>
      <c r="X122">
        <v>1</v>
      </c>
      <c r="Y122" t="s">
        <v>17</v>
      </c>
      <c r="Z122" t="s">
        <v>17</v>
      </c>
      <c r="AA122" t="s">
        <v>17</v>
      </c>
      <c r="AB122" t="s">
        <v>17</v>
      </c>
      <c r="AC122" s="355">
        <f>IF(VLOOKUP($B122,'Change Summary_Detailed'!$A$4:$X$216,AC$3,FALSE)=0,"N/A",VLOOKUP($B122,'Change Summary_Detailed'!$A$4:$X$216,AC$3,FALSE))</f>
        <v>42248</v>
      </c>
      <c r="AD122" s="21" t="str">
        <f>VLOOKUP($B122,'Change Summary_Detailed'!$A$4:$X$216,AD$3,FALSE)</f>
        <v/>
      </c>
      <c r="AE122" s="21" t="str">
        <f>VLOOKUP($B122,'Change Summary_Detailed'!$A$4:$X$216,AE$3,FALSE)</f>
        <v/>
      </c>
      <c r="AF122" s="21" t="str">
        <f>VLOOKUP($B122,'Change Summary_Detailed'!$A$4:$X$216,AF$3,FALSE)</f>
        <v/>
      </c>
      <c r="AG122" s="21" t="str">
        <f>VLOOKUP($B122,'Change Summary_Detailed'!$A$4:$X$216,AG$3,FALSE)</f>
        <v/>
      </c>
      <c r="AH122" s="21" t="str">
        <f>VLOOKUP($B122,'Change Summary_Detailed'!$A$4:$X$216,AH$3,FALSE)</f>
        <v/>
      </c>
      <c r="AI122" s="21" t="str">
        <f>VLOOKUP($B122,'Change Summary_Detailed'!$A$4:$X$216,AI$3,FALSE)</f>
        <v/>
      </c>
      <c r="AJ122" s="21" t="str">
        <f>VLOOKUP($B122,'Change Summary_Detailed'!$A$4:$X$216,AJ$3,FALSE)</f>
        <v/>
      </c>
      <c r="AK122" s="21" t="str">
        <f>VLOOKUP($B122,'Change Summary_Detailed'!$A$4:$X$216,AK$3,FALSE)</f>
        <v/>
      </c>
      <c r="AL122" s="21" t="str">
        <f>VLOOKUP($B122,'Change Summary_Detailed'!$A$4:$X$216,AL$3,FALSE)</f>
        <v/>
      </c>
      <c r="AM122" s="21" t="str">
        <f>VLOOKUP($B122,'Change Summary_Detailed'!$A$4:$X$216,AM$3,FALSE)</f>
        <v/>
      </c>
      <c r="AN122" s="21" t="str">
        <f>VLOOKUP($B122,'Change Summary_Detailed'!$A$4:$X$216,AN$3,FALSE)</f>
        <v/>
      </c>
      <c r="AO122" s="21" t="str">
        <f>VLOOKUP($B122,'Change Summary_Detailed'!$A$4:$X$216,AO$3,FALSE)</f>
        <v/>
      </c>
      <c r="AP122" s="21" t="str">
        <f>VLOOKUP($B122,'Change Summary_Detailed'!$A$4:$X$216,AP$3,FALSE)</f>
        <v>Reduce three morning and five afternoon trips.</v>
      </c>
      <c r="AQ122" s="21" t="str">
        <f>VLOOKUP($B122,'Change Summary_Detailed'!$A$4:$X$216,AQ$3,FALSE)</f>
        <v>1, 2</v>
      </c>
      <c r="AR122" s="21" t="str">
        <f>VLOOKUP($B122,'Change Summary_Detailed'!$A$4:$X$216,AR$3,FALSE)</f>
        <v>Restructure</v>
      </c>
      <c r="AS122" s="21">
        <f>VLOOKUP($B122,'Change Summary_Detailed'!$A$4:$X$216,AS$3,FALSE)</f>
        <v>0</v>
      </c>
      <c r="AT122" s="21" t="str">
        <f>VLOOKUP($B122,'Change Summary_Detailed'!$A$4:$X$216,AT$3,FALSE)</f>
        <v>Revised</v>
      </c>
    </row>
    <row r="123" spans="1:46" x14ac:dyDescent="0.25">
      <c r="A123" t="s">
        <v>357</v>
      </c>
      <c r="B123" s="122">
        <v>121</v>
      </c>
      <c r="C123" s="57" t="s">
        <v>729</v>
      </c>
      <c r="D123" s="71" t="s">
        <v>167</v>
      </c>
      <c r="E123" s="57">
        <v>20.399999999999999</v>
      </c>
      <c r="F123" s="52">
        <v>9</v>
      </c>
      <c r="G123" s="52" t="s">
        <v>298</v>
      </c>
      <c r="H123" s="52" t="s">
        <v>298</v>
      </c>
      <c r="I123" s="52" t="s">
        <v>298</v>
      </c>
      <c r="J123" s="58" t="s">
        <v>298</v>
      </c>
      <c r="K123" s="62" t="s">
        <v>8</v>
      </c>
      <c r="L123" s="62" t="s">
        <v>8</v>
      </c>
      <c r="M123" s="57" t="s">
        <v>52</v>
      </c>
      <c r="N123" s="58" t="s">
        <v>45</v>
      </c>
      <c r="O123" s="110" t="s">
        <v>8</v>
      </c>
      <c r="P123" s="111" t="s">
        <v>8</v>
      </c>
      <c r="Q123" s="112" t="s">
        <v>8</v>
      </c>
      <c r="R123" s="57">
        <v>1</v>
      </c>
      <c r="S123" s="52" t="s">
        <v>54</v>
      </c>
      <c r="T123" s="58" t="s">
        <v>54</v>
      </c>
      <c r="W123">
        <v>1</v>
      </c>
      <c r="X123">
        <v>1</v>
      </c>
      <c r="Y123" t="s">
        <v>17</v>
      </c>
      <c r="Z123" t="s">
        <v>17</v>
      </c>
      <c r="AA123" t="s">
        <v>17</v>
      </c>
      <c r="AB123" t="s">
        <v>17</v>
      </c>
      <c r="AC123" s="355">
        <f>IF(VLOOKUP($B123,'Change Summary_Detailed'!$A$4:$X$216,AC$3,FALSE)=0,"N/A",VLOOKUP($B123,'Change Summary_Detailed'!$A$4:$X$216,AC$3,FALSE))</f>
        <v>42248</v>
      </c>
      <c r="AD123" s="21" t="str">
        <f>VLOOKUP($B123,'Change Summary_Detailed'!$A$4:$X$216,AD$3,FALSE)</f>
        <v/>
      </c>
      <c r="AE123" s="21" t="str">
        <f>VLOOKUP($B123,'Change Summary_Detailed'!$A$4:$X$216,AE$3,FALSE)</f>
        <v/>
      </c>
      <c r="AF123" s="21" t="str">
        <f>VLOOKUP($B123,'Change Summary_Detailed'!$A$4:$X$216,AF$3,FALSE)</f>
        <v/>
      </c>
      <c r="AG123" s="21" t="str">
        <f>VLOOKUP($B123,'Change Summary_Detailed'!$A$4:$X$216,AG$3,FALSE)</f>
        <v/>
      </c>
      <c r="AH123" s="21" t="str">
        <f>VLOOKUP($B123,'Change Summary_Detailed'!$A$4:$X$216,AH$3,FALSE)</f>
        <v/>
      </c>
      <c r="AI123" s="21" t="str">
        <f>VLOOKUP($B123,'Change Summary_Detailed'!$A$4:$X$216,AI$3,FALSE)</f>
        <v/>
      </c>
      <c r="AJ123" s="21" t="str">
        <f>VLOOKUP($B123,'Change Summary_Detailed'!$A$4:$X$216,AJ$3,FALSE)</f>
        <v/>
      </c>
      <c r="AK123" s="21" t="str">
        <f>VLOOKUP($B123,'Change Summary_Detailed'!$A$4:$X$216,AK$3,FALSE)</f>
        <v/>
      </c>
      <c r="AL123" s="21" t="str">
        <f>VLOOKUP($B123,'Change Summary_Detailed'!$A$4:$X$216,AL$3,FALSE)</f>
        <v/>
      </c>
      <c r="AM123" s="21" t="str">
        <f>VLOOKUP($B123,'Change Summary_Detailed'!$A$4:$X$216,AM$3,FALSE)</f>
        <v/>
      </c>
      <c r="AN123" s="21" t="str">
        <f>VLOOKUP($B123,'Change Summary_Detailed'!$A$4:$X$216,AN$3,FALSE)</f>
        <v/>
      </c>
      <c r="AO123" s="21" t="str">
        <f>VLOOKUP($B123,'Change Summary_Detailed'!$A$4:$X$216,AO$3,FALSE)</f>
        <v/>
      </c>
      <c r="AP123" s="21" t="str">
        <f>VLOOKUP($B123,'Change Summary_Detailed'!$A$4:$X$216,AP$3,FALSE)</f>
        <v>Reduce three morning and five afternoon trips.</v>
      </c>
      <c r="AQ123" s="21" t="str">
        <f>VLOOKUP($B123,'Change Summary_Detailed'!$A$4:$X$216,AQ$3,FALSE)</f>
        <v>1, 2</v>
      </c>
      <c r="AR123" s="21" t="str">
        <f>VLOOKUP($B123,'Change Summary_Detailed'!$A$4:$X$216,AR$3,FALSE)</f>
        <v>Restructure</v>
      </c>
      <c r="AS123" s="21">
        <f>VLOOKUP($B123,'Change Summary_Detailed'!$A$4:$X$216,AS$3,FALSE)</f>
        <v>0</v>
      </c>
      <c r="AT123" s="21" t="str">
        <f>VLOOKUP($B123,'Change Summary_Detailed'!$A$4:$X$216,AT$3,FALSE)</f>
        <v>Revised</v>
      </c>
    </row>
    <row r="124" spans="1:46" x14ac:dyDescent="0.25">
      <c r="A124" t="s">
        <v>351</v>
      </c>
      <c r="B124" s="122">
        <v>122</v>
      </c>
      <c r="C124" s="57" t="s">
        <v>730</v>
      </c>
      <c r="D124" s="71" t="s">
        <v>168</v>
      </c>
      <c r="E124" s="57">
        <v>22.8</v>
      </c>
      <c r="F124" s="52">
        <v>10.9</v>
      </c>
      <c r="G124" s="52" t="s">
        <v>298</v>
      </c>
      <c r="H124" s="52" t="s">
        <v>298</v>
      </c>
      <c r="I124" s="52" t="s">
        <v>298</v>
      </c>
      <c r="J124" s="58" t="s">
        <v>298</v>
      </c>
      <c r="K124" s="62" t="s">
        <v>8</v>
      </c>
      <c r="L124" s="62" t="s">
        <v>8</v>
      </c>
      <c r="M124" s="57" t="s">
        <v>52</v>
      </c>
      <c r="N124" s="58" t="s">
        <v>52</v>
      </c>
      <c r="O124" s="110" t="s">
        <v>8</v>
      </c>
      <c r="P124" s="111" t="s">
        <v>8</v>
      </c>
      <c r="Q124" s="112" t="s">
        <v>8</v>
      </c>
      <c r="R124" s="57">
        <v>3</v>
      </c>
      <c r="S124" s="52" t="s">
        <v>54</v>
      </c>
      <c r="T124" s="58" t="s">
        <v>54</v>
      </c>
      <c r="W124">
        <v>1</v>
      </c>
      <c r="X124">
        <v>2</v>
      </c>
      <c r="Y124" t="s">
        <v>17</v>
      </c>
      <c r="Z124" t="s">
        <v>17</v>
      </c>
      <c r="AA124" t="s">
        <v>17</v>
      </c>
      <c r="AB124" t="s">
        <v>17</v>
      </c>
      <c r="AC124" s="355">
        <f>IF(VLOOKUP($B124,'Change Summary_Detailed'!$A$4:$X$216,AC$3,FALSE)=0,"N/A",VLOOKUP($B124,'Change Summary_Detailed'!$A$4:$X$216,AC$3,FALSE))</f>
        <v>42248</v>
      </c>
      <c r="AD124" s="21" t="str">
        <f>VLOOKUP($B124,'Change Summary_Detailed'!$A$4:$X$216,AD$3,FALSE)</f>
        <v/>
      </c>
      <c r="AE124" s="21" t="str">
        <f>VLOOKUP($B124,'Change Summary_Detailed'!$A$4:$X$216,AE$3,FALSE)</f>
        <v/>
      </c>
      <c r="AF124" s="21" t="str">
        <f>VLOOKUP($B124,'Change Summary_Detailed'!$A$4:$X$216,AF$3,FALSE)</f>
        <v/>
      </c>
      <c r="AG124" s="21" t="str">
        <f>VLOOKUP($B124,'Change Summary_Detailed'!$A$4:$X$216,AG$3,FALSE)</f>
        <v/>
      </c>
      <c r="AH124" s="21" t="str">
        <f>VLOOKUP($B124,'Change Summary_Detailed'!$A$4:$X$216,AH$3,FALSE)</f>
        <v/>
      </c>
      <c r="AI124" s="21" t="str">
        <f>VLOOKUP($B124,'Change Summary_Detailed'!$A$4:$X$216,AI$3,FALSE)</f>
        <v/>
      </c>
      <c r="AJ124" s="21" t="str">
        <f>VLOOKUP($B124,'Change Summary_Detailed'!$A$4:$X$216,AJ$3,FALSE)</f>
        <v/>
      </c>
      <c r="AK124" s="21" t="str">
        <f>VLOOKUP($B124,'Change Summary_Detailed'!$A$4:$X$216,AK$3,FALSE)</f>
        <v/>
      </c>
      <c r="AL124" s="21" t="str">
        <f>VLOOKUP($B124,'Change Summary_Detailed'!$A$4:$X$216,AL$3,FALSE)</f>
        <v/>
      </c>
      <c r="AM124" s="21" t="str">
        <f>VLOOKUP($B124,'Change Summary_Detailed'!$A$4:$X$216,AM$3,FALSE)</f>
        <v/>
      </c>
      <c r="AN124" s="21" t="str">
        <f>VLOOKUP($B124,'Change Summary_Detailed'!$A$4:$X$216,AN$3,FALSE)</f>
        <v/>
      </c>
      <c r="AO124" s="21" t="str">
        <f>VLOOKUP($B124,'Change Summary_Detailed'!$A$4:$X$216,AO$3,FALSE)</f>
        <v/>
      </c>
      <c r="AP124" s="21" t="str">
        <f>VLOOKUP($B124,'Change Summary_Detailed'!$A$4:$X$216,AP$3,FALSE)</f>
        <v>Reduce one morning and one afternoon trip.</v>
      </c>
      <c r="AQ124" s="21" t="str">
        <f>VLOOKUP($B124,'Change Summary_Detailed'!$A$4:$X$216,AQ$3,FALSE)</f>
        <v>2, 3</v>
      </c>
      <c r="AR124" s="21" t="str">
        <f>VLOOKUP($B124,'Change Summary_Detailed'!$A$4:$X$216,AR$3,FALSE)</f>
        <v>Restructure</v>
      </c>
      <c r="AS124" s="21">
        <f>VLOOKUP($B124,'Change Summary_Detailed'!$A$4:$X$216,AS$3,FALSE)</f>
        <v>0</v>
      </c>
      <c r="AT124" s="21" t="str">
        <f>VLOOKUP($B124,'Change Summary_Detailed'!$A$4:$X$216,AT$3,FALSE)</f>
        <v>Revised</v>
      </c>
    </row>
    <row r="125" spans="1:46" x14ac:dyDescent="0.25">
      <c r="A125" t="s">
        <v>347</v>
      </c>
      <c r="B125" s="122">
        <v>122</v>
      </c>
      <c r="C125" s="57" t="s">
        <v>730</v>
      </c>
      <c r="D125" s="71" t="s">
        <v>168</v>
      </c>
      <c r="E125" s="57">
        <v>22.8</v>
      </c>
      <c r="F125" s="52">
        <v>10.9</v>
      </c>
      <c r="G125" s="52" t="s">
        <v>298</v>
      </c>
      <c r="H125" s="52" t="s">
        <v>298</v>
      </c>
      <c r="I125" s="52" t="s">
        <v>298</v>
      </c>
      <c r="J125" s="58" t="s">
        <v>298</v>
      </c>
      <c r="K125" s="62" t="s">
        <v>8</v>
      </c>
      <c r="L125" s="62" t="s">
        <v>8</v>
      </c>
      <c r="M125" s="57" t="s">
        <v>52</v>
      </c>
      <c r="N125" s="58" t="s">
        <v>52</v>
      </c>
      <c r="O125" s="110" t="s">
        <v>8</v>
      </c>
      <c r="P125" s="111" t="s">
        <v>8</v>
      </c>
      <c r="Q125" s="112" t="s">
        <v>8</v>
      </c>
      <c r="R125" s="57">
        <v>3</v>
      </c>
      <c r="S125" s="52" t="s">
        <v>54</v>
      </c>
      <c r="T125" s="58" t="s">
        <v>54</v>
      </c>
      <c r="W125">
        <v>1</v>
      </c>
      <c r="X125">
        <v>2</v>
      </c>
      <c r="Y125" t="s">
        <v>17</v>
      </c>
      <c r="Z125" t="s">
        <v>17</v>
      </c>
      <c r="AA125" t="s">
        <v>17</v>
      </c>
      <c r="AB125" t="s">
        <v>17</v>
      </c>
      <c r="AC125" s="355">
        <f>IF(VLOOKUP($B125,'Change Summary_Detailed'!$A$4:$X$216,AC$3,FALSE)=0,"N/A",VLOOKUP($B125,'Change Summary_Detailed'!$A$4:$X$216,AC$3,FALSE))</f>
        <v>42248</v>
      </c>
      <c r="AD125" s="21" t="str">
        <f>VLOOKUP($B125,'Change Summary_Detailed'!$A$4:$X$216,AD$3,FALSE)</f>
        <v/>
      </c>
      <c r="AE125" s="21" t="str">
        <f>VLOOKUP($B125,'Change Summary_Detailed'!$A$4:$X$216,AE$3,FALSE)</f>
        <v/>
      </c>
      <c r="AF125" s="21" t="str">
        <f>VLOOKUP($B125,'Change Summary_Detailed'!$A$4:$X$216,AF$3,FALSE)</f>
        <v/>
      </c>
      <c r="AG125" s="21" t="str">
        <f>VLOOKUP($B125,'Change Summary_Detailed'!$A$4:$X$216,AG$3,FALSE)</f>
        <v/>
      </c>
      <c r="AH125" s="21" t="str">
        <f>VLOOKUP($B125,'Change Summary_Detailed'!$A$4:$X$216,AH$3,FALSE)</f>
        <v/>
      </c>
      <c r="AI125" s="21" t="str">
        <f>VLOOKUP($B125,'Change Summary_Detailed'!$A$4:$X$216,AI$3,FALSE)</f>
        <v/>
      </c>
      <c r="AJ125" s="21" t="str">
        <f>VLOOKUP($B125,'Change Summary_Detailed'!$A$4:$X$216,AJ$3,FALSE)</f>
        <v/>
      </c>
      <c r="AK125" s="21" t="str">
        <f>VLOOKUP($B125,'Change Summary_Detailed'!$A$4:$X$216,AK$3,FALSE)</f>
        <v/>
      </c>
      <c r="AL125" s="21" t="str">
        <f>VLOOKUP($B125,'Change Summary_Detailed'!$A$4:$X$216,AL$3,FALSE)</f>
        <v/>
      </c>
      <c r="AM125" s="21" t="str">
        <f>VLOOKUP($B125,'Change Summary_Detailed'!$A$4:$X$216,AM$3,FALSE)</f>
        <v/>
      </c>
      <c r="AN125" s="21" t="str">
        <f>VLOOKUP($B125,'Change Summary_Detailed'!$A$4:$X$216,AN$3,FALSE)</f>
        <v/>
      </c>
      <c r="AO125" s="21" t="str">
        <f>VLOOKUP($B125,'Change Summary_Detailed'!$A$4:$X$216,AO$3,FALSE)</f>
        <v/>
      </c>
      <c r="AP125" s="21" t="str">
        <f>VLOOKUP($B125,'Change Summary_Detailed'!$A$4:$X$216,AP$3,FALSE)</f>
        <v>Reduce one morning and one afternoon trip.</v>
      </c>
      <c r="AQ125" s="21" t="str">
        <f>VLOOKUP($B125,'Change Summary_Detailed'!$A$4:$X$216,AQ$3,FALSE)</f>
        <v>2, 3</v>
      </c>
      <c r="AR125" s="21" t="str">
        <f>VLOOKUP($B125,'Change Summary_Detailed'!$A$4:$X$216,AR$3,FALSE)</f>
        <v>Restructure</v>
      </c>
      <c r="AS125" s="21">
        <f>VLOOKUP($B125,'Change Summary_Detailed'!$A$4:$X$216,AS$3,FALSE)</f>
        <v>0</v>
      </c>
      <c r="AT125" s="21" t="str">
        <f>VLOOKUP($B125,'Change Summary_Detailed'!$A$4:$X$216,AT$3,FALSE)</f>
        <v>Revised</v>
      </c>
    </row>
    <row r="126" spans="1:46" x14ac:dyDescent="0.25">
      <c r="A126" t="s">
        <v>370</v>
      </c>
      <c r="B126" s="122">
        <v>122</v>
      </c>
      <c r="C126" s="57" t="s">
        <v>730</v>
      </c>
      <c r="D126" s="71" t="s">
        <v>168</v>
      </c>
      <c r="E126" s="57">
        <v>22.8</v>
      </c>
      <c r="F126" s="52">
        <v>10.9</v>
      </c>
      <c r="G126" s="52" t="s">
        <v>298</v>
      </c>
      <c r="H126" s="52" t="s">
        <v>298</v>
      </c>
      <c r="I126" s="52" t="s">
        <v>298</v>
      </c>
      <c r="J126" s="58" t="s">
        <v>298</v>
      </c>
      <c r="K126" s="62" t="s">
        <v>8</v>
      </c>
      <c r="L126" s="62" t="s">
        <v>8</v>
      </c>
      <c r="M126" s="57" t="s">
        <v>52</v>
      </c>
      <c r="N126" s="58" t="s">
        <v>52</v>
      </c>
      <c r="O126" s="110" t="s">
        <v>8</v>
      </c>
      <c r="P126" s="111" t="s">
        <v>8</v>
      </c>
      <c r="Q126" s="112" t="s">
        <v>8</v>
      </c>
      <c r="R126" s="57">
        <v>3</v>
      </c>
      <c r="S126" s="52" t="s">
        <v>54</v>
      </c>
      <c r="T126" s="58" t="s">
        <v>54</v>
      </c>
      <c r="W126">
        <v>1</v>
      </c>
      <c r="X126">
        <v>2</v>
      </c>
      <c r="Y126" t="s">
        <v>17</v>
      </c>
      <c r="Z126" t="s">
        <v>17</v>
      </c>
      <c r="AA126" t="s">
        <v>17</v>
      </c>
      <c r="AB126" t="s">
        <v>17</v>
      </c>
      <c r="AC126" s="355">
        <f>IF(VLOOKUP($B126,'Change Summary_Detailed'!$A$4:$X$216,AC$3,FALSE)=0,"N/A",VLOOKUP($B126,'Change Summary_Detailed'!$A$4:$X$216,AC$3,FALSE))</f>
        <v>42248</v>
      </c>
      <c r="AD126" s="21" t="str">
        <f>VLOOKUP($B126,'Change Summary_Detailed'!$A$4:$X$216,AD$3,FALSE)</f>
        <v/>
      </c>
      <c r="AE126" s="21" t="str">
        <f>VLOOKUP($B126,'Change Summary_Detailed'!$A$4:$X$216,AE$3,FALSE)</f>
        <v/>
      </c>
      <c r="AF126" s="21" t="str">
        <f>VLOOKUP($B126,'Change Summary_Detailed'!$A$4:$X$216,AF$3,FALSE)</f>
        <v/>
      </c>
      <c r="AG126" s="21" t="str">
        <f>VLOOKUP($B126,'Change Summary_Detailed'!$A$4:$X$216,AG$3,FALSE)</f>
        <v/>
      </c>
      <c r="AH126" s="21" t="str">
        <f>VLOOKUP($B126,'Change Summary_Detailed'!$A$4:$X$216,AH$3,FALSE)</f>
        <v/>
      </c>
      <c r="AI126" s="21" t="str">
        <f>VLOOKUP($B126,'Change Summary_Detailed'!$A$4:$X$216,AI$3,FALSE)</f>
        <v/>
      </c>
      <c r="AJ126" s="21" t="str">
        <f>VLOOKUP($B126,'Change Summary_Detailed'!$A$4:$X$216,AJ$3,FALSE)</f>
        <v/>
      </c>
      <c r="AK126" s="21" t="str">
        <f>VLOOKUP($B126,'Change Summary_Detailed'!$A$4:$X$216,AK$3,FALSE)</f>
        <v/>
      </c>
      <c r="AL126" s="21" t="str">
        <f>VLOOKUP($B126,'Change Summary_Detailed'!$A$4:$X$216,AL$3,FALSE)</f>
        <v/>
      </c>
      <c r="AM126" s="21" t="str">
        <f>VLOOKUP($B126,'Change Summary_Detailed'!$A$4:$X$216,AM$3,FALSE)</f>
        <v/>
      </c>
      <c r="AN126" s="21" t="str">
        <f>VLOOKUP($B126,'Change Summary_Detailed'!$A$4:$X$216,AN$3,FALSE)</f>
        <v/>
      </c>
      <c r="AO126" s="21" t="str">
        <f>VLOOKUP($B126,'Change Summary_Detailed'!$A$4:$X$216,AO$3,FALSE)</f>
        <v/>
      </c>
      <c r="AP126" s="21" t="str">
        <f>VLOOKUP($B126,'Change Summary_Detailed'!$A$4:$X$216,AP$3,FALSE)</f>
        <v>Reduce one morning and one afternoon trip.</v>
      </c>
      <c r="AQ126" s="21" t="str">
        <f>VLOOKUP($B126,'Change Summary_Detailed'!$A$4:$X$216,AQ$3,FALSE)</f>
        <v>2, 3</v>
      </c>
      <c r="AR126" s="21" t="str">
        <f>VLOOKUP($B126,'Change Summary_Detailed'!$A$4:$X$216,AR$3,FALSE)</f>
        <v>Restructure</v>
      </c>
      <c r="AS126" s="21">
        <f>VLOOKUP($B126,'Change Summary_Detailed'!$A$4:$X$216,AS$3,FALSE)</f>
        <v>0</v>
      </c>
      <c r="AT126" s="21" t="str">
        <f>VLOOKUP($B126,'Change Summary_Detailed'!$A$4:$X$216,AT$3,FALSE)</f>
        <v>Revised</v>
      </c>
    </row>
    <row r="127" spans="1:46" x14ac:dyDescent="0.25">
      <c r="A127" t="s">
        <v>342</v>
      </c>
      <c r="B127" s="122">
        <v>122</v>
      </c>
      <c r="C127" s="57" t="s">
        <v>730</v>
      </c>
      <c r="D127" s="71" t="s">
        <v>168</v>
      </c>
      <c r="E127" s="57">
        <v>22.8</v>
      </c>
      <c r="F127" s="52">
        <v>10.9</v>
      </c>
      <c r="G127" s="52" t="s">
        <v>298</v>
      </c>
      <c r="H127" s="52" t="s">
        <v>298</v>
      </c>
      <c r="I127" s="52" t="s">
        <v>298</v>
      </c>
      <c r="J127" s="58" t="s">
        <v>298</v>
      </c>
      <c r="K127" s="62" t="s">
        <v>8</v>
      </c>
      <c r="L127" s="62" t="s">
        <v>8</v>
      </c>
      <c r="M127" s="57" t="s">
        <v>52</v>
      </c>
      <c r="N127" s="58" t="s">
        <v>52</v>
      </c>
      <c r="O127" s="110" t="s">
        <v>8</v>
      </c>
      <c r="P127" s="111" t="s">
        <v>8</v>
      </c>
      <c r="Q127" s="112" t="s">
        <v>8</v>
      </c>
      <c r="R127" s="57">
        <v>3</v>
      </c>
      <c r="S127" s="52" t="s">
        <v>54</v>
      </c>
      <c r="T127" s="58" t="s">
        <v>54</v>
      </c>
      <c r="W127">
        <v>1</v>
      </c>
      <c r="X127">
        <v>2</v>
      </c>
      <c r="Y127" t="s">
        <v>17</v>
      </c>
      <c r="Z127" t="s">
        <v>17</v>
      </c>
      <c r="AA127" t="s">
        <v>17</v>
      </c>
      <c r="AB127" t="s">
        <v>17</v>
      </c>
      <c r="AC127" s="355">
        <f>IF(VLOOKUP($B127,'Change Summary_Detailed'!$A$4:$X$216,AC$3,FALSE)=0,"N/A",VLOOKUP($B127,'Change Summary_Detailed'!$A$4:$X$216,AC$3,FALSE))</f>
        <v>42248</v>
      </c>
      <c r="AD127" s="21" t="str">
        <f>VLOOKUP($B127,'Change Summary_Detailed'!$A$4:$X$216,AD$3,FALSE)</f>
        <v/>
      </c>
      <c r="AE127" s="21" t="str">
        <f>VLOOKUP($B127,'Change Summary_Detailed'!$A$4:$X$216,AE$3,FALSE)</f>
        <v/>
      </c>
      <c r="AF127" s="21" t="str">
        <f>VLOOKUP($B127,'Change Summary_Detailed'!$A$4:$X$216,AF$3,FALSE)</f>
        <v/>
      </c>
      <c r="AG127" s="21" t="str">
        <f>VLOOKUP($B127,'Change Summary_Detailed'!$A$4:$X$216,AG$3,FALSE)</f>
        <v/>
      </c>
      <c r="AH127" s="21" t="str">
        <f>VLOOKUP($B127,'Change Summary_Detailed'!$A$4:$X$216,AH$3,FALSE)</f>
        <v/>
      </c>
      <c r="AI127" s="21" t="str">
        <f>VLOOKUP($B127,'Change Summary_Detailed'!$A$4:$X$216,AI$3,FALSE)</f>
        <v/>
      </c>
      <c r="AJ127" s="21" t="str">
        <f>VLOOKUP($B127,'Change Summary_Detailed'!$A$4:$X$216,AJ$3,FALSE)</f>
        <v/>
      </c>
      <c r="AK127" s="21" t="str">
        <f>VLOOKUP($B127,'Change Summary_Detailed'!$A$4:$X$216,AK$3,FALSE)</f>
        <v/>
      </c>
      <c r="AL127" s="21" t="str">
        <f>VLOOKUP($B127,'Change Summary_Detailed'!$A$4:$X$216,AL$3,FALSE)</f>
        <v/>
      </c>
      <c r="AM127" s="21" t="str">
        <f>VLOOKUP($B127,'Change Summary_Detailed'!$A$4:$X$216,AM$3,FALSE)</f>
        <v/>
      </c>
      <c r="AN127" s="21" t="str">
        <f>VLOOKUP($B127,'Change Summary_Detailed'!$A$4:$X$216,AN$3,FALSE)</f>
        <v/>
      </c>
      <c r="AO127" s="21" t="str">
        <f>VLOOKUP($B127,'Change Summary_Detailed'!$A$4:$X$216,AO$3,FALSE)</f>
        <v/>
      </c>
      <c r="AP127" s="21" t="str">
        <f>VLOOKUP($B127,'Change Summary_Detailed'!$A$4:$X$216,AP$3,FALSE)</f>
        <v>Reduce one morning and one afternoon trip.</v>
      </c>
      <c r="AQ127" s="21" t="str">
        <f>VLOOKUP($B127,'Change Summary_Detailed'!$A$4:$X$216,AQ$3,FALSE)</f>
        <v>2, 3</v>
      </c>
      <c r="AR127" s="21" t="str">
        <f>VLOOKUP($B127,'Change Summary_Detailed'!$A$4:$X$216,AR$3,FALSE)</f>
        <v>Restructure</v>
      </c>
      <c r="AS127" s="21">
        <f>VLOOKUP($B127,'Change Summary_Detailed'!$A$4:$X$216,AS$3,FALSE)</f>
        <v>0</v>
      </c>
      <c r="AT127" s="21" t="str">
        <f>VLOOKUP($B127,'Change Summary_Detailed'!$A$4:$X$216,AT$3,FALSE)</f>
        <v>Revised</v>
      </c>
    </row>
    <row r="128" spans="1:46" x14ac:dyDescent="0.25">
      <c r="A128" t="s">
        <v>357</v>
      </c>
      <c r="B128" s="122">
        <v>122</v>
      </c>
      <c r="C128" s="57" t="s">
        <v>730</v>
      </c>
      <c r="D128" s="71" t="s">
        <v>168</v>
      </c>
      <c r="E128" s="57">
        <v>22.8</v>
      </c>
      <c r="F128" s="52">
        <v>10.9</v>
      </c>
      <c r="G128" s="52" t="s">
        <v>298</v>
      </c>
      <c r="H128" s="52" t="s">
        <v>298</v>
      </c>
      <c r="I128" s="52" t="s">
        <v>298</v>
      </c>
      <c r="J128" s="58" t="s">
        <v>298</v>
      </c>
      <c r="K128" s="62" t="s">
        <v>8</v>
      </c>
      <c r="L128" s="62" t="s">
        <v>8</v>
      </c>
      <c r="M128" s="57" t="s">
        <v>52</v>
      </c>
      <c r="N128" s="58" t="s">
        <v>52</v>
      </c>
      <c r="O128" s="110" t="s">
        <v>8</v>
      </c>
      <c r="P128" s="111" t="s">
        <v>8</v>
      </c>
      <c r="Q128" s="112" t="s">
        <v>8</v>
      </c>
      <c r="R128" s="57">
        <v>3</v>
      </c>
      <c r="S128" s="52" t="s">
        <v>54</v>
      </c>
      <c r="T128" s="58" t="s">
        <v>54</v>
      </c>
      <c r="W128">
        <v>1</v>
      </c>
      <c r="X128">
        <v>2</v>
      </c>
      <c r="Y128" t="s">
        <v>17</v>
      </c>
      <c r="Z128" t="s">
        <v>17</v>
      </c>
      <c r="AA128" t="s">
        <v>17</v>
      </c>
      <c r="AB128" t="s">
        <v>17</v>
      </c>
      <c r="AC128" s="355">
        <f>IF(VLOOKUP($B128,'Change Summary_Detailed'!$A$4:$X$216,AC$3,FALSE)=0,"N/A",VLOOKUP($B128,'Change Summary_Detailed'!$A$4:$X$216,AC$3,FALSE))</f>
        <v>42248</v>
      </c>
      <c r="AD128" s="21" t="str">
        <f>VLOOKUP($B128,'Change Summary_Detailed'!$A$4:$X$216,AD$3,FALSE)</f>
        <v/>
      </c>
      <c r="AE128" s="21" t="str">
        <f>VLOOKUP($B128,'Change Summary_Detailed'!$A$4:$X$216,AE$3,FALSE)</f>
        <v/>
      </c>
      <c r="AF128" s="21" t="str">
        <f>VLOOKUP($B128,'Change Summary_Detailed'!$A$4:$X$216,AF$3,FALSE)</f>
        <v/>
      </c>
      <c r="AG128" s="21" t="str">
        <f>VLOOKUP($B128,'Change Summary_Detailed'!$A$4:$X$216,AG$3,FALSE)</f>
        <v/>
      </c>
      <c r="AH128" s="21" t="str">
        <f>VLOOKUP($B128,'Change Summary_Detailed'!$A$4:$X$216,AH$3,FALSE)</f>
        <v/>
      </c>
      <c r="AI128" s="21" t="str">
        <f>VLOOKUP($B128,'Change Summary_Detailed'!$A$4:$X$216,AI$3,FALSE)</f>
        <v/>
      </c>
      <c r="AJ128" s="21" t="str">
        <f>VLOOKUP($B128,'Change Summary_Detailed'!$A$4:$X$216,AJ$3,FALSE)</f>
        <v/>
      </c>
      <c r="AK128" s="21" t="str">
        <f>VLOOKUP($B128,'Change Summary_Detailed'!$A$4:$X$216,AK$3,FALSE)</f>
        <v/>
      </c>
      <c r="AL128" s="21" t="str">
        <f>VLOOKUP($B128,'Change Summary_Detailed'!$A$4:$X$216,AL$3,FALSE)</f>
        <v/>
      </c>
      <c r="AM128" s="21" t="str">
        <f>VLOOKUP($B128,'Change Summary_Detailed'!$A$4:$X$216,AM$3,FALSE)</f>
        <v/>
      </c>
      <c r="AN128" s="21" t="str">
        <f>VLOOKUP($B128,'Change Summary_Detailed'!$A$4:$X$216,AN$3,FALSE)</f>
        <v/>
      </c>
      <c r="AO128" s="21" t="str">
        <f>VLOOKUP($B128,'Change Summary_Detailed'!$A$4:$X$216,AO$3,FALSE)</f>
        <v/>
      </c>
      <c r="AP128" s="21" t="str">
        <f>VLOOKUP($B128,'Change Summary_Detailed'!$A$4:$X$216,AP$3,FALSE)</f>
        <v>Reduce one morning and one afternoon trip.</v>
      </c>
      <c r="AQ128" s="21" t="str">
        <f>VLOOKUP($B128,'Change Summary_Detailed'!$A$4:$X$216,AQ$3,FALSE)</f>
        <v>2, 3</v>
      </c>
      <c r="AR128" s="21" t="str">
        <f>VLOOKUP($B128,'Change Summary_Detailed'!$A$4:$X$216,AR$3,FALSE)</f>
        <v>Restructure</v>
      </c>
      <c r="AS128" s="21">
        <f>VLOOKUP($B128,'Change Summary_Detailed'!$A$4:$X$216,AS$3,FALSE)</f>
        <v>0</v>
      </c>
      <c r="AT128" s="21" t="str">
        <f>VLOOKUP($B128,'Change Summary_Detailed'!$A$4:$X$216,AT$3,FALSE)</f>
        <v>Revised</v>
      </c>
    </row>
    <row r="129" spans="1:46" x14ac:dyDescent="0.25">
      <c r="A129" t="s">
        <v>347</v>
      </c>
      <c r="B129" s="122">
        <v>123</v>
      </c>
      <c r="C129" s="57" t="s">
        <v>731</v>
      </c>
      <c r="D129" s="71" t="s">
        <v>169</v>
      </c>
      <c r="E129" s="57">
        <v>26.1</v>
      </c>
      <c r="F129" s="52">
        <v>16.3</v>
      </c>
      <c r="G129" s="52" t="s">
        <v>298</v>
      </c>
      <c r="H129" s="52" t="s">
        <v>298</v>
      </c>
      <c r="I129" s="52" t="s">
        <v>298</v>
      </c>
      <c r="J129" s="58" t="s">
        <v>298</v>
      </c>
      <c r="K129" s="62" t="s">
        <v>8</v>
      </c>
      <c r="L129" s="62" t="s">
        <v>8</v>
      </c>
      <c r="M129" s="57" t="s">
        <v>45</v>
      </c>
      <c r="N129" s="58" t="s">
        <v>45</v>
      </c>
      <c r="O129" s="110" t="s">
        <v>8</v>
      </c>
      <c r="P129" s="111" t="s">
        <v>8</v>
      </c>
      <c r="Q129" s="112" t="s">
        <v>8</v>
      </c>
      <c r="R129" s="57">
        <v>3</v>
      </c>
      <c r="S129" s="52" t="s">
        <v>54</v>
      </c>
      <c r="T129" s="58" t="s">
        <v>54</v>
      </c>
      <c r="W129">
        <v>2</v>
      </c>
      <c r="X129">
        <v>3</v>
      </c>
      <c r="Y129" t="s">
        <v>17</v>
      </c>
      <c r="Z129" t="s">
        <v>17</v>
      </c>
      <c r="AA129" t="s">
        <v>17</v>
      </c>
      <c r="AB129" t="s">
        <v>17</v>
      </c>
      <c r="AC129" s="355" t="str">
        <f>IF(VLOOKUP($B129,'Change Summary_Detailed'!$A$4:$X$216,AC$3,FALSE)=0,"N/A",VLOOKUP($B129,'Change Summary_Detailed'!$A$4:$X$216,AC$3,FALSE))</f>
        <v>N/A</v>
      </c>
      <c r="AD129" s="21" t="str">
        <f>VLOOKUP($B129,'Change Summary_Detailed'!$A$4:$X$216,AD$3,FALSE)</f>
        <v/>
      </c>
      <c r="AE129" s="21" t="str">
        <f>VLOOKUP($B129,'Change Summary_Detailed'!$A$4:$X$216,AE$3,FALSE)</f>
        <v/>
      </c>
      <c r="AF129" s="21" t="str">
        <f>VLOOKUP($B129,'Change Summary_Detailed'!$A$4:$X$216,AF$3,FALSE)</f>
        <v/>
      </c>
      <c r="AG129" s="21" t="str">
        <f>VLOOKUP($B129,'Change Summary_Detailed'!$A$4:$X$216,AG$3,FALSE)</f>
        <v/>
      </c>
      <c r="AH129" s="21" t="str">
        <f>VLOOKUP($B129,'Change Summary_Detailed'!$A$4:$X$216,AH$3,FALSE)</f>
        <v/>
      </c>
      <c r="AI129" s="21" t="str">
        <f>VLOOKUP($B129,'Change Summary_Detailed'!$A$4:$X$216,AI$3,FALSE)</f>
        <v/>
      </c>
      <c r="AJ129" s="21" t="str">
        <f>VLOOKUP($B129,'Change Summary_Detailed'!$A$4:$X$216,AJ$3,FALSE)</f>
        <v/>
      </c>
      <c r="AK129" s="21" t="str">
        <f>VLOOKUP($B129,'Change Summary_Detailed'!$A$4:$X$216,AK$3,FALSE)</f>
        <v/>
      </c>
      <c r="AL129" s="21" t="str">
        <f>VLOOKUP($B129,'Change Summary_Detailed'!$A$4:$X$216,AL$3,FALSE)</f>
        <v/>
      </c>
      <c r="AM129" s="21" t="str">
        <f>VLOOKUP($B129,'Change Summary_Detailed'!$A$4:$X$216,AM$3,FALSE)</f>
        <v/>
      </c>
      <c r="AN129" s="21" t="str">
        <f>VLOOKUP($B129,'Change Summary_Detailed'!$A$4:$X$216,AN$3,FALSE)</f>
        <v/>
      </c>
      <c r="AO129" s="21" t="str">
        <f>VLOOKUP($B129,'Change Summary_Detailed'!$A$4:$X$216,AO$3,FALSE)</f>
        <v/>
      </c>
      <c r="AP129" s="21" t="str">
        <f>VLOOKUP($B129,'Change Summary_Detailed'!$A$4:$X$216,AP$3,FALSE)</f>
        <v>Unchanged</v>
      </c>
      <c r="AQ129" s="21">
        <f>VLOOKUP($B129,'Change Summary_Detailed'!$A$4:$X$216,AQ$3,FALSE)</f>
        <v>0</v>
      </c>
      <c r="AR129" s="21">
        <f>VLOOKUP($B129,'Change Summary_Detailed'!$A$4:$X$216,AR$3,FALSE)</f>
        <v>0</v>
      </c>
      <c r="AS129" s="21">
        <f>VLOOKUP($B129,'Change Summary_Detailed'!$A$4:$X$216,AS$3,FALSE)</f>
        <v>0</v>
      </c>
      <c r="AT129" s="21" t="str">
        <f>VLOOKUP($B129,'Change Summary_Detailed'!$A$4:$X$216,AT$3,FALSE)</f>
        <v>Unchanged</v>
      </c>
    </row>
    <row r="130" spans="1:46" x14ac:dyDescent="0.25">
      <c r="A130" t="s">
        <v>342</v>
      </c>
      <c r="B130" s="122">
        <v>123</v>
      </c>
      <c r="C130" s="57" t="s">
        <v>731</v>
      </c>
      <c r="D130" s="71" t="s">
        <v>169</v>
      </c>
      <c r="E130" s="57">
        <v>26.1</v>
      </c>
      <c r="F130" s="52">
        <v>16.3</v>
      </c>
      <c r="G130" s="52" t="s">
        <v>298</v>
      </c>
      <c r="H130" s="52" t="s">
        <v>298</v>
      </c>
      <c r="I130" s="52" t="s">
        <v>298</v>
      </c>
      <c r="J130" s="58" t="s">
        <v>298</v>
      </c>
      <c r="K130" s="62" t="s">
        <v>8</v>
      </c>
      <c r="L130" s="62" t="s">
        <v>8</v>
      </c>
      <c r="M130" s="57" t="s">
        <v>45</v>
      </c>
      <c r="N130" s="58" t="s">
        <v>45</v>
      </c>
      <c r="O130" s="110" t="s">
        <v>8</v>
      </c>
      <c r="P130" s="111" t="s">
        <v>8</v>
      </c>
      <c r="Q130" s="112" t="s">
        <v>8</v>
      </c>
      <c r="R130" s="57">
        <v>3</v>
      </c>
      <c r="S130" s="52" t="s">
        <v>54</v>
      </c>
      <c r="T130" s="58" t="s">
        <v>54</v>
      </c>
      <c r="W130">
        <v>2</v>
      </c>
      <c r="X130">
        <v>3</v>
      </c>
      <c r="Y130" t="s">
        <v>17</v>
      </c>
      <c r="Z130" t="s">
        <v>17</v>
      </c>
      <c r="AA130" t="s">
        <v>17</v>
      </c>
      <c r="AB130" t="s">
        <v>17</v>
      </c>
      <c r="AC130" s="355" t="str">
        <f>IF(VLOOKUP($B130,'Change Summary_Detailed'!$A$4:$X$216,AC$3,FALSE)=0,"N/A",VLOOKUP($B130,'Change Summary_Detailed'!$A$4:$X$216,AC$3,FALSE))</f>
        <v>N/A</v>
      </c>
      <c r="AD130" s="21" t="str">
        <f>VLOOKUP($B130,'Change Summary_Detailed'!$A$4:$X$216,AD$3,FALSE)</f>
        <v/>
      </c>
      <c r="AE130" s="21" t="str">
        <f>VLOOKUP($B130,'Change Summary_Detailed'!$A$4:$X$216,AE$3,FALSE)</f>
        <v/>
      </c>
      <c r="AF130" s="21" t="str">
        <f>VLOOKUP($B130,'Change Summary_Detailed'!$A$4:$X$216,AF$3,FALSE)</f>
        <v/>
      </c>
      <c r="AG130" s="21" t="str">
        <f>VLOOKUP($B130,'Change Summary_Detailed'!$A$4:$X$216,AG$3,FALSE)</f>
        <v/>
      </c>
      <c r="AH130" s="21" t="str">
        <f>VLOOKUP($B130,'Change Summary_Detailed'!$A$4:$X$216,AH$3,FALSE)</f>
        <v/>
      </c>
      <c r="AI130" s="21" t="str">
        <f>VLOOKUP($B130,'Change Summary_Detailed'!$A$4:$X$216,AI$3,FALSE)</f>
        <v/>
      </c>
      <c r="AJ130" s="21" t="str">
        <f>VLOOKUP($B130,'Change Summary_Detailed'!$A$4:$X$216,AJ$3,FALSE)</f>
        <v/>
      </c>
      <c r="AK130" s="21" t="str">
        <f>VLOOKUP($B130,'Change Summary_Detailed'!$A$4:$X$216,AK$3,FALSE)</f>
        <v/>
      </c>
      <c r="AL130" s="21" t="str">
        <f>VLOOKUP($B130,'Change Summary_Detailed'!$A$4:$X$216,AL$3,FALSE)</f>
        <v/>
      </c>
      <c r="AM130" s="21" t="str">
        <f>VLOOKUP($B130,'Change Summary_Detailed'!$A$4:$X$216,AM$3,FALSE)</f>
        <v/>
      </c>
      <c r="AN130" s="21" t="str">
        <f>VLOOKUP($B130,'Change Summary_Detailed'!$A$4:$X$216,AN$3,FALSE)</f>
        <v/>
      </c>
      <c r="AO130" s="21" t="str">
        <f>VLOOKUP($B130,'Change Summary_Detailed'!$A$4:$X$216,AO$3,FALSE)</f>
        <v/>
      </c>
      <c r="AP130" s="21" t="str">
        <f>VLOOKUP($B130,'Change Summary_Detailed'!$A$4:$X$216,AP$3,FALSE)</f>
        <v>Unchanged</v>
      </c>
      <c r="AQ130" s="21">
        <f>VLOOKUP($B130,'Change Summary_Detailed'!$A$4:$X$216,AQ$3,FALSE)</f>
        <v>0</v>
      </c>
      <c r="AR130" s="21">
        <f>VLOOKUP($B130,'Change Summary_Detailed'!$A$4:$X$216,AR$3,FALSE)</f>
        <v>0</v>
      </c>
      <c r="AS130" s="21">
        <f>VLOOKUP($B130,'Change Summary_Detailed'!$A$4:$X$216,AS$3,FALSE)</f>
        <v>0</v>
      </c>
      <c r="AT130" s="21" t="str">
        <f>VLOOKUP($B130,'Change Summary_Detailed'!$A$4:$X$216,AT$3,FALSE)</f>
        <v>Unchanged</v>
      </c>
    </row>
    <row r="131" spans="1:46" x14ac:dyDescent="0.25">
      <c r="A131" t="s">
        <v>357</v>
      </c>
      <c r="B131" s="122">
        <v>123</v>
      </c>
      <c r="C131" s="57" t="s">
        <v>731</v>
      </c>
      <c r="D131" s="71" t="s">
        <v>169</v>
      </c>
      <c r="E131" s="57">
        <v>26.1</v>
      </c>
      <c r="F131" s="52">
        <v>16.3</v>
      </c>
      <c r="G131" s="52" t="s">
        <v>298</v>
      </c>
      <c r="H131" s="52" t="s">
        <v>298</v>
      </c>
      <c r="I131" s="52" t="s">
        <v>298</v>
      </c>
      <c r="J131" s="58" t="s">
        <v>298</v>
      </c>
      <c r="K131" s="62" t="s">
        <v>8</v>
      </c>
      <c r="L131" s="62" t="s">
        <v>8</v>
      </c>
      <c r="M131" s="57" t="s">
        <v>45</v>
      </c>
      <c r="N131" s="58" t="s">
        <v>45</v>
      </c>
      <c r="O131" s="110" t="s">
        <v>8</v>
      </c>
      <c r="P131" s="111" t="s">
        <v>8</v>
      </c>
      <c r="Q131" s="112" t="s">
        <v>8</v>
      </c>
      <c r="R131" s="57">
        <v>3</v>
      </c>
      <c r="S131" s="52" t="s">
        <v>54</v>
      </c>
      <c r="T131" s="58" t="s">
        <v>54</v>
      </c>
      <c r="W131">
        <v>2</v>
      </c>
      <c r="X131">
        <v>3</v>
      </c>
      <c r="Y131" t="s">
        <v>17</v>
      </c>
      <c r="Z131" t="s">
        <v>17</v>
      </c>
      <c r="AA131" t="s">
        <v>17</v>
      </c>
      <c r="AB131" t="s">
        <v>17</v>
      </c>
      <c r="AC131" s="355" t="str">
        <f>IF(VLOOKUP($B131,'Change Summary_Detailed'!$A$4:$X$216,AC$3,FALSE)=0,"N/A",VLOOKUP($B131,'Change Summary_Detailed'!$A$4:$X$216,AC$3,FALSE))</f>
        <v>N/A</v>
      </c>
      <c r="AD131" s="21" t="str">
        <f>VLOOKUP($B131,'Change Summary_Detailed'!$A$4:$X$216,AD$3,FALSE)</f>
        <v/>
      </c>
      <c r="AE131" s="21" t="str">
        <f>VLOOKUP($B131,'Change Summary_Detailed'!$A$4:$X$216,AE$3,FALSE)</f>
        <v/>
      </c>
      <c r="AF131" s="21" t="str">
        <f>VLOOKUP($B131,'Change Summary_Detailed'!$A$4:$X$216,AF$3,FALSE)</f>
        <v/>
      </c>
      <c r="AG131" s="21" t="str">
        <f>VLOOKUP($B131,'Change Summary_Detailed'!$A$4:$X$216,AG$3,FALSE)</f>
        <v/>
      </c>
      <c r="AH131" s="21" t="str">
        <f>VLOOKUP($B131,'Change Summary_Detailed'!$A$4:$X$216,AH$3,FALSE)</f>
        <v/>
      </c>
      <c r="AI131" s="21" t="str">
        <f>VLOOKUP($B131,'Change Summary_Detailed'!$A$4:$X$216,AI$3,FALSE)</f>
        <v/>
      </c>
      <c r="AJ131" s="21" t="str">
        <f>VLOOKUP($B131,'Change Summary_Detailed'!$A$4:$X$216,AJ$3,FALSE)</f>
        <v/>
      </c>
      <c r="AK131" s="21" t="str">
        <f>VLOOKUP($B131,'Change Summary_Detailed'!$A$4:$X$216,AK$3,FALSE)</f>
        <v/>
      </c>
      <c r="AL131" s="21" t="str">
        <f>VLOOKUP($B131,'Change Summary_Detailed'!$A$4:$X$216,AL$3,FALSE)</f>
        <v/>
      </c>
      <c r="AM131" s="21" t="str">
        <f>VLOOKUP($B131,'Change Summary_Detailed'!$A$4:$X$216,AM$3,FALSE)</f>
        <v/>
      </c>
      <c r="AN131" s="21" t="str">
        <f>VLOOKUP($B131,'Change Summary_Detailed'!$A$4:$X$216,AN$3,FALSE)</f>
        <v/>
      </c>
      <c r="AO131" s="21" t="str">
        <f>VLOOKUP($B131,'Change Summary_Detailed'!$A$4:$X$216,AO$3,FALSE)</f>
        <v/>
      </c>
      <c r="AP131" s="21" t="str">
        <f>VLOOKUP($B131,'Change Summary_Detailed'!$A$4:$X$216,AP$3,FALSE)</f>
        <v>Unchanged</v>
      </c>
      <c r="AQ131" s="21">
        <f>VLOOKUP($B131,'Change Summary_Detailed'!$A$4:$X$216,AQ$3,FALSE)</f>
        <v>0</v>
      </c>
      <c r="AR131" s="21">
        <f>VLOOKUP($B131,'Change Summary_Detailed'!$A$4:$X$216,AR$3,FALSE)</f>
        <v>0</v>
      </c>
      <c r="AS131" s="21">
        <f>VLOOKUP($B131,'Change Summary_Detailed'!$A$4:$X$216,AS$3,FALSE)</f>
        <v>0</v>
      </c>
      <c r="AT131" s="21" t="str">
        <f>VLOOKUP($B131,'Change Summary_Detailed'!$A$4:$X$216,AT$3,FALSE)</f>
        <v>Unchanged</v>
      </c>
    </row>
    <row r="132" spans="1:46" x14ac:dyDescent="0.25">
      <c r="A132" t="s">
        <v>376</v>
      </c>
      <c r="B132" s="122">
        <v>124</v>
      </c>
      <c r="C132" s="57" t="s">
        <v>732</v>
      </c>
      <c r="D132" s="71" t="s">
        <v>170</v>
      </c>
      <c r="E132" s="57">
        <v>35.299999999999997</v>
      </c>
      <c r="F132" s="52">
        <v>12.5</v>
      </c>
      <c r="G132" s="52">
        <v>37.700000000000003</v>
      </c>
      <c r="H132" s="52">
        <v>15.4</v>
      </c>
      <c r="I132" s="52">
        <v>23.9</v>
      </c>
      <c r="J132" s="58">
        <v>10</v>
      </c>
      <c r="K132" s="62">
        <v>99</v>
      </c>
      <c r="L132" s="62" t="s">
        <v>15</v>
      </c>
      <c r="M132" s="57" t="s">
        <v>17</v>
      </c>
      <c r="N132" s="58" t="s">
        <v>17</v>
      </c>
      <c r="O132" s="57" t="s">
        <v>19</v>
      </c>
      <c r="P132" s="52" t="s">
        <v>19</v>
      </c>
      <c r="Q132" s="58" t="s">
        <v>18</v>
      </c>
      <c r="R132" s="57" t="s">
        <v>54</v>
      </c>
      <c r="S132" s="52" t="s">
        <v>54</v>
      </c>
      <c r="T132" s="58">
        <v>3</v>
      </c>
      <c r="W132">
        <v>2</v>
      </c>
      <c r="X132">
        <v>2</v>
      </c>
      <c r="Y132">
        <v>2</v>
      </c>
      <c r="Z132">
        <v>3</v>
      </c>
      <c r="AA132">
        <v>2</v>
      </c>
      <c r="AB132">
        <v>3</v>
      </c>
      <c r="AC132" s="355">
        <f>IF(VLOOKUP($B132,'Change Summary_Detailed'!$A$4:$X$216,AC$3,FALSE)=0,"N/A",VLOOKUP($B132,'Change Summary_Detailed'!$A$4:$X$216,AC$3,FALSE))</f>
        <v>42248</v>
      </c>
      <c r="AD132" s="21">
        <f>VLOOKUP($B132,'Change Summary_Detailed'!$A$4:$X$216,AD$3,FALSE)</f>
        <v>30</v>
      </c>
      <c r="AE132" s="21">
        <f>VLOOKUP($B132,'Change Summary_Detailed'!$A$4:$X$216,AE$3,FALSE)</f>
        <v>30</v>
      </c>
      <c r="AF132" s="21" t="str">
        <f>VLOOKUP($B132,'Change Summary_Detailed'!$A$4:$X$216,AF$3,FALSE)</f>
        <v>30-60</v>
      </c>
      <c r="AG132" s="21">
        <f>VLOOKUP($B132,'Change Summary_Detailed'!$A$4:$X$216,AG$3,FALSE)</f>
        <v>30</v>
      </c>
      <c r="AH132" s="21">
        <f>VLOOKUP($B132,'Change Summary_Detailed'!$A$4:$X$216,AH$3,FALSE)</f>
        <v>30</v>
      </c>
      <c r="AI132" s="21">
        <f>VLOOKUP($B132,'Change Summary_Detailed'!$A$4:$X$216,AI$3,FALSE)</f>
        <v>30</v>
      </c>
      <c r="AJ132" s="21">
        <f>VLOOKUP($B132,'Change Summary_Detailed'!$A$4:$X$216,AJ$3,FALSE)</f>
        <v>30</v>
      </c>
      <c r="AK132" s="21" t="str">
        <f>VLOOKUP($B132,'Change Summary_Detailed'!$A$4:$X$216,AK$3,FALSE)</f>
        <v>30-60</v>
      </c>
      <c r="AL132" s="21">
        <f>VLOOKUP($B132,'Change Summary_Detailed'!$A$4:$X$216,AL$3,FALSE)</f>
        <v>30</v>
      </c>
      <c r="AM132" s="21">
        <f>VLOOKUP($B132,'Change Summary_Detailed'!$A$4:$X$216,AM$3,FALSE)</f>
        <v>30</v>
      </c>
      <c r="AN132" s="21" t="str">
        <f>VLOOKUP($B132,'Change Summary_Detailed'!$A$4:$X$216,AN$3,FALSE)</f>
        <v>Before 3:00 AM</v>
      </c>
      <c r="AO132" s="21" t="str">
        <f>VLOOKUP($B132,'Change Summary_Detailed'!$A$4:$X$216,AO$3,FALSE)</f>
        <v>Before 2:00 AM</v>
      </c>
      <c r="AP132" s="21" t="str">
        <f>VLOOKUP($B132,'Change Summary_Detailed'!$A$4:$X$216,AP$3,FALSE)</f>
        <v>End service earlier.</v>
      </c>
      <c r="AQ132" s="21">
        <f>VLOOKUP($B132,'Change Summary_Detailed'!$A$4:$X$216,AQ$3,FALSE)</f>
        <v>3</v>
      </c>
      <c r="AR132" s="21" t="str">
        <f>VLOOKUP($B132,'Change Summary_Detailed'!$A$4:$X$216,AR$3,FALSE)</f>
        <v>Low performing</v>
      </c>
      <c r="AS132" s="21">
        <f>VLOOKUP($B132,'Change Summary_Detailed'!$A$4:$X$216,AS$3,FALSE)</f>
        <v>0</v>
      </c>
      <c r="AT132" s="21" t="str">
        <f>VLOOKUP($B132,'Change Summary_Detailed'!$A$4:$X$216,AT$3,FALSE)</f>
        <v>Revised</v>
      </c>
    </row>
    <row r="133" spans="1:46" x14ac:dyDescent="0.25">
      <c r="A133" t="s">
        <v>342</v>
      </c>
      <c r="B133" s="122">
        <v>124</v>
      </c>
      <c r="C133" s="57" t="s">
        <v>732</v>
      </c>
      <c r="D133" s="71" t="s">
        <v>170</v>
      </c>
      <c r="E133" s="57">
        <v>35.299999999999997</v>
      </c>
      <c r="F133" s="52">
        <v>12.5</v>
      </c>
      <c r="G133" s="52">
        <v>37.700000000000003</v>
      </c>
      <c r="H133" s="52">
        <v>15.4</v>
      </c>
      <c r="I133" s="52">
        <v>23.9</v>
      </c>
      <c r="J133" s="58">
        <v>10</v>
      </c>
      <c r="K133" s="62">
        <v>99</v>
      </c>
      <c r="L133" s="62" t="s">
        <v>15</v>
      </c>
      <c r="M133" s="57" t="s">
        <v>17</v>
      </c>
      <c r="N133" s="58" t="s">
        <v>17</v>
      </c>
      <c r="O133" s="57" t="s">
        <v>19</v>
      </c>
      <c r="P133" s="52" t="s">
        <v>19</v>
      </c>
      <c r="Q133" s="58" t="s">
        <v>18</v>
      </c>
      <c r="R133" s="57" t="s">
        <v>54</v>
      </c>
      <c r="S133" s="52" t="s">
        <v>54</v>
      </c>
      <c r="T133" s="58">
        <v>3</v>
      </c>
      <c r="W133">
        <v>2</v>
      </c>
      <c r="X133">
        <v>2</v>
      </c>
      <c r="Y133">
        <v>2</v>
      </c>
      <c r="Z133">
        <v>3</v>
      </c>
      <c r="AA133">
        <v>2</v>
      </c>
      <c r="AB133">
        <v>3</v>
      </c>
      <c r="AC133" s="355">
        <f>IF(VLOOKUP($B133,'Change Summary_Detailed'!$A$4:$X$216,AC$3,FALSE)=0,"N/A",VLOOKUP($B133,'Change Summary_Detailed'!$A$4:$X$216,AC$3,FALSE))</f>
        <v>42248</v>
      </c>
      <c r="AD133" s="21">
        <f>VLOOKUP($B133,'Change Summary_Detailed'!$A$4:$X$216,AD$3,FALSE)</f>
        <v>30</v>
      </c>
      <c r="AE133" s="21">
        <f>VLOOKUP($B133,'Change Summary_Detailed'!$A$4:$X$216,AE$3,FALSE)</f>
        <v>30</v>
      </c>
      <c r="AF133" s="21" t="str">
        <f>VLOOKUP($B133,'Change Summary_Detailed'!$A$4:$X$216,AF$3,FALSE)</f>
        <v>30-60</v>
      </c>
      <c r="AG133" s="21">
        <f>VLOOKUP($B133,'Change Summary_Detailed'!$A$4:$X$216,AG$3,FALSE)</f>
        <v>30</v>
      </c>
      <c r="AH133" s="21">
        <f>VLOOKUP($B133,'Change Summary_Detailed'!$A$4:$X$216,AH$3,FALSE)</f>
        <v>30</v>
      </c>
      <c r="AI133" s="21">
        <f>VLOOKUP($B133,'Change Summary_Detailed'!$A$4:$X$216,AI$3,FALSE)</f>
        <v>30</v>
      </c>
      <c r="AJ133" s="21">
        <f>VLOOKUP($B133,'Change Summary_Detailed'!$A$4:$X$216,AJ$3,FALSE)</f>
        <v>30</v>
      </c>
      <c r="AK133" s="21" t="str">
        <f>VLOOKUP($B133,'Change Summary_Detailed'!$A$4:$X$216,AK$3,FALSE)</f>
        <v>30-60</v>
      </c>
      <c r="AL133" s="21">
        <f>VLOOKUP($B133,'Change Summary_Detailed'!$A$4:$X$216,AL$3,FALSE)</f>
        <v>30</v>
      </c>
      <c r="AM133" s="21">
        <f>VLOOKUP($B133,'Change Summary_Detailed'!$A$4:$X$216,AM$3,FALSE)</f>
        <v>30</v>
      </c>
      <c r="AN133" s="21" t="str">
        <f>VLOOKUP($B133,'Change Summary_Detailed'!$A$4:$X$216,AN$3,FALSE)</f>
        <v>Before 3:00 AM</v>
      </c>
      <c r="AO133" s="21" t="str">
        <f>VLOOKUP($B133,'Change Summary_Detailed'!$A$4:$X$216,AO$3,FALSE)</f>
        <v>Before 2:00 AM</v>
      </c>
      <c r="AP133" s="21" t="str">
        <f>VLOOKUP($B133,'Change Summary_Detailed'!$A$4:$X$216,AP$3,FALSE)</f>
        <v>End service earlier.</v>
      </c>
      <c r="AQ133" s="21">
        <f>VLOOKUP($B133,'Change Summary_Detailed'!$A$4:$X$216,AQ$3,FALSE)</f>
        <v>3</v>
      </c>
      <c r="AR133" s="21" t="str">
        <f>VLOOKUP($B133,'Change Summary_Detailed'!$A$4:$X$216,AR$3,FALSE)</f>
        <v>Low performing</v>
      </c>
      <c r="AS133" s="21">
        <f>VLOOKUP($B133,'Change Summary_Detailed'!$A$4:$X$216,AS$3,FALSE)</f>
        <v>0</v>
      </c>
      <c r="AT133" s="21" t="str">
        <f>VLOOKUP($B133,'Change Summary_Detailed'!$A$4:$X$216,AT$3,FALSE)</f>
        <v>Revised</v>
      </c>
    </row>
    <row r="134" spans="1:46" x14ac:dyDescent="0.25">
      <c r="A134" t="s">
        <v>342</v>
      </c>
      <c r="B134" s="122">
        <v>125</v>
      </c>
      <c r="C134" s="57" t="s">
        <v>733</v>
      </c>
      <c r="D134" s="71" t="s">
        <v>171</v>
      </c>
      <c r="E134" s="57">
        <v>35.799999999999997</v>
      </c>
      <c r="F134" s="52">
        <v>14.5</v>
      </c>
      <c r="G134" s="52">
        <v>28.9</v>
      </c>
      <c r="H134" s="52">
        <v>12.9</v>
      </c>
      <c r="I134" s="52">
        <v>20.5</v>
      </c>
      <c r="J134" s="58">
        <v>8.9</v>
      </c>
      <c r="K134" s="62">
        <v>112</v>
      </c>
      <c r="L134" s="62" t="s">
        <v>81</v>
      </c>
      <c r="M134" s="57" t="s">
        <v>17</v>
      </c>
      <c r="N134" s="58" t="s">
        <v>17</v>
      </c>
      <c r="O134" s="57" t="s">
        <v>19</v>
      </c>
      <c r="P134" s="52" t="s">
        <v>18</v>
      </c>
      <c r="Q134" s="58" t="s">
        <v>19</v>
      </c>
      <c r="R134" s="57" t="s">
        <v>54</v>
      </c>
      <c r="S134" s="52">
        <v>1</v>
      </c>
      <c r="T134" s="58">
        <v>4</v>
      </c>
      <c r="W134">
        <v>2</v>
      </c>
      <c r="X134">
        <v>3</v>
      </c>
      <c r="Y134">
        <v>1</v>
      </c>
      <c r="Z134">
        <v>3</v>
      </c>
      <c r="AA134">
        <v>1</v>
      </c>
      <c r="AB134">
        <v>3</v>
      </c>
      <c r="AC134" s="355">
        <f>IF(VLOOKUP($B134,'Change Summary_Detailed'!$A$4:$X$216,AC$3,FALSE)=0,"N/A",VLOOKUP($B134,'Change Summary_Detailed'!$A$4:$X$216,AC$3,FALSE))</f>
        <v>42248</v>
      </c>
      <c r="AD134" s="21">
        <f>VLOOKUP($B134,'Change Summary_Detailed'!$A$4:$X$216,AD$3,FALSE)</f>
        <v>20</v>
      </c>
      <c r="AE134" s="21">
        <f>VLOOKUP($B134,'Change Summary_Detailed'!$A$4:$X$216,AE$3,FALSE)</f>
        <v>30</v>
      </c>
      <c r="AF134" s="21">
        <f>VLOOKUP($B134,'Change Summary_Detailed'!$A$4:$X$216,AF$3,FALSE)</f>
        <v>45</v>
      </c>
      <c r="AG134" s="21">
        <f>VLOOKUP($B134,'Change Summary_Detailed'!$A$4:$X$216,AG$3,FALSE)</f>
        <v>45</v>
      </c>
      <c r="AH134" s="21" t="str">
        <f>VLOOKUP($B134,'Change Summary_Detailed'!$A$4:$X$216,AH$3,FALSE)</f>
        <v/>
      </c>
      <c r="AI134" s="21">
        <f>VLOOKUP($B134,'Change Summary_Detailed'!$A$4:$X$216,AI$3,FALSE)</f>
        <v>20</v>
      </c>
      <c r="AJ134" s="21" t="str">
        <f>VLOOKUP($B134,'Change Summary_Detailed'!$A$4:$X$216,AJ$3,FALSE)</f>
        <v>-</v>
      </c>
      <c r="AK134" s="21" t="str">
        <f>VLOOKUP($B134,'Change Summary_Detailed'!$A$4:$X$216,AK$3,FALSE)</f>
        <v>-</v>
      </c>
      <c r="AL134" s="21" t="str">
        <f>VLOOKUP($B134,'Change Summary_Detailed'!$A$4:$X$216,AL$3,FALSE)</f>
        <v>-</v>
      </c>
      <c r="AM134" s="21" t="str">
        <f>VLOOKUP($B134,'Change Summary_Detailed'!$A$4:$X$216,AM$3,FALSE)</f>
        <v>-</v>
      </c>
      <c r="AN134" s="21" t="str">
        <f>VLOOKUP($B134,'Change Summary_Detailed'!$A$4:$X$216,AN$3,FALSE)</f>
        <v>Before 10:00 PM</v>
      </c>
      <c r="AO134" s="21" t="str">
        <f>VLOOKUP($B134,'Change Summary_Detailed'!$A$4:$X$216,AO$3,FALSE)</f>
        <v>-</v>
      </c>
      <c r="AP134" s="21" t="str">
        <f>VLOOKUP($B134,'Change Summary_Detailed'!$A$4:$X$216,AP$3,FALSE)</f>
        <v>Operate Route 125 only during commute hours and revise routing to serve Morgan Junction and Westwood Village via Sylvan Way, California Ave SW and SW Thistle St.</v>
      </c>
      <c r="AQ134" s="21" t="str">
        <f>VLOOKUP($B134,'Change Summary_Detailed'!$A$4:$X$216,AQ$3,FALSE)</f>
        <v>1, 2, 4</v>
      </c>
      <c r="AR134" s="21" t="str">
        <f>VLOOKUP($B134,'Change Summary_Detailed'!$A$4:$X$216,AR$3,FALSE)</f>
        <v>Restructure</v>
      </c>
      <c r="AS134" s="21" t="str">
        <f>VLOOKUP($B134,'Change Summary_Detailed'!$A$4:$X$216,AS$3,FALSE)</f>
        <v xml:space="preserve">Outside of commute hours, use revised Route 128.  
Traveling between West Seattle and downtown Seattle, connect with Route 120 on Delridge Way SW. </v>
      </c>
      <c r="AT134" s="21" t="str">
        <f>VLOOKUP($B134,'Change Summary_Detailed'!$A$4:$X$216,AT$3,FALSE)</f>
        <v>Revised</v>
      </c>
    </row>
    <row r="135" spans="1:46" x14ac:dyDescent="0.25">
      <c r="A135" t="s">
        <v>376</v>
      </c>
      <c r="B135" s="122">
        <v>128</v>
      </c>
      <c r="C135" s="57" t="s">
        <v>734</v>
      </c>
      <c r="D135" s="71" t="s">
        <v>172</v>
      </c>
      <c r="E135" s="57">
        <v>33.799999999999997</v>
      </c>
      <c r="F135" s="52">
        <v>10.9</v>
      </c>
      <c r="G135" s="52">
        <v>35.4</v>
      </c>
      <c r="H135" s="52">
        <v>12</v>
      </c>
      <c r="I135" s="52">
        <v>17.2</v>
      </c>
      <c r="J135" s="58">
        <v>5.8</v>
      </c>
      <c r="K135" s="62">
        <v>1</v>
      </c>
      <c r="L135" s="62" t="s">
        <v>15</v>
      </c>
      <c r="M135" s="57" t="s">
        <v>17</v>
      </c>
      <c r="N135" s="58" t="s">
        <v>17</v>
      </c>
      <c r="O135" s="57" t="s">
        <v>19</v>
      </c>
      <c r="P135" s="52" t="s">
        <v>19</v>
      </c>
      <c r="Q135" s="58" t="s">
        <v>18</v>
      </c>
      <c r="R135" s="57" t="s">
        <v>54</v>
      </c>
      <c r="S135" s="52" t="s">
        <v>54</v>
      </c>
      <c r="T135" s="58" t="s">
        <v>54</v>
      </c>
      <c r="W135">
        <v>4</v>
      </c>
      <c r="X135">
        <v>4</v>
      </c>
      <c r="Y135">
        <v>4</v>
      </c>
      <c r="Z135">
        <v>4</v>
      </c>
      <c r="AA135">
        <v>3</v>
      </c>
      <c r="AB135">
        <v>3</v>
      </c>
      <c r="AC135" s="355">
        <f>IF(VLOOKUP($B135,'Change Summary_Detailed'!$A$4:$X$216,AC$3,FALSE)=0,"N/A",VLOOKUP($B135,'Change Summary_Detailed'!$A$4:$X$216,AC$3,FALSE))</f>
        <v>42248</v>
      </c>
      <c r="AD135" s="21">
        <f>VLOOKUP($B135,'Change Summary_Detailed'!$A$4:$X$216,AD$3,FALSE)</f>
        <v>30</v>
      </c>
      <c r="AE135" s="21">
        <f>VLOOKUP($B135,'Change Summary_Detailed'!$A$4:$X$216,AE$3,FALSE)</f>
        <v>30</v>
      </c>
      <c r="AF135" s="21">
        <f>VLOOKUP($B135,'Change Summary_Detailed'!$A$4:$X$216,AF$3,FALSE)</f>
        <v>30</v>
      </c>
      <c r="AG135" s="21">
        <f>VLOOKUP($B135,'Change Summary_Detailed'!$A$4:$X$216,AG$3,FALSE)</f>
        <v>30</v>
      </c>
      <c r="AH135" s="21">
        <f>VLOOKUP($B135,'Change Summary_Detailed'!$A$4:$X$216,AH$3,FALSE)</f>
        <v>30</v>
      </c>
      <c r="AI135" s="21">
        <f>VLOOKUP($B135,'Change Summary_Detailed'!$A$4:$X$216,AI$3,FALSE)</f>
        <v>20</v>
      </c>
      <c r="AJ135" s="21">
        <f>VLOOKUP($B135,'Change Summary_Detailed'!$A$4:$X$216,AJ$3,FALSE)</f>
        <v>30</v>
      </c>
      <c r="AK135" s="21">
        <f>VLOOKUP($B135,'Change Summary_Detailed'!$A$4:$X$216,AK$3,FALSE)</f>
        <v>30</v>
      </c>
      <c r="AL135" s="21">
        <f>VLOOKUP($B135,'Change Summary_Detailed'!$A$4:$X$216,AL$3,FALSE)</f>
        <v>30</v>
      </c>
      <c r="AM135" s="21">
        <f>VLOOKUP($B135,'Change Summary_Detailed'!$A$4:$X$216,AM$3,FALSE)</f>
        <v>30</v>
      </c>
      <c r="AN135" s="21" t="str">
        <f>VLOOKUP($B135,'Change Summary_Detailed'!$A$4:$X$216,AN$3,FALSE)</f>
        <v>Before 12:00 AM</v>
      </c>
      <c r="AO135" s="21" t="str">
        <f>VLOOKUP($B135,'Change Summary_Detailed'!$A$4:$X$216,AO$3,FALSE)</f>
        <v>Before 12:00 AM</v>
      </c>
      <c r="AP135" s="21" t="str">
        <f>VLOOKUP($B135,'Change Summary_Detailed'!$A$4:$X$216,AP$3,FALSE)</f>
        <v>Extend service to Alki in West Seattle.
Revise routing to use 16th Avenue SW, SW Genesee Street, SW Alaska Street, California Avenue SW and SW Admiral Street between South Seattle Community College and Alki. 
Operate service more often in the peak periods.</v>
      </c>
      <c r="AQ135" s="21">
        <f>VLOOKUP($B135,'Change Summary_Detailed'!$A$4:$X$216,AQ$3,FALSE)</f>
        <v>2</v>
      </c>
      <c r="AR135" s="21" t="str">
        <f>VLOOKUP($B135,'Change Summary_Detailed'!$A$4:$X$216,AR$3,FALSE)</f>
        <v>Restructure</v>
      </c>
      <c r="AS135" s="21" t="str">
        <f>VLOOKUP($B135,'Change Summary_Detailed'!$A$4:$X$216,AS$3,FALSE)</f>
        <v>In High Point and Morgan Junction, use the RapidRide C Line or revised Route 50 and connect with revised Route 128 at 35th Avenue SW and SW Alaska Street.
In North Admiral, use revised Route 55 during the commute hours.</v>
      </c>
      <c r="AT135" s="21" t="str">
        <f>VLOOKUP($B135,'Change Summary_Detailed'!$A$4:$X$216,AT$3,FALSE)</f>
        <v>Revised</v>
      </c>
    </row>
    <row r="136" spans="1:46" x14ac:dyDescent="0.25">
      <c r="A136" t="s">
        <v>357</v>
      </c>
      <c r="B136" s="122">
        <v>128</v>
      </c>
      <c r="C136" s="57" t="s">
        <v>734</v>
      </c>
      <c r="D136" s="71" t="s">
        <v>172</v>
      </c>
      <c r="E136" s="57">
        <v>33.799999999999997</v>
      </c>
      <c r="F136" s="52">
        <v>10.9</v>
      </c>
      <c r="G136" s="52">
        <v>35.4</v>
      </c>
      <c r="H136" s="52">
        <v>12</v>
      </c>
      <c r="I136" s="52">
        <v>17.2</v>
      </c>
      <c r="J136" s="58">
        <v>5.8</v>
      </c>
      <c r="K136" s="62">
        <v>1</v>
      </c>
      <c r="L136" s="62" t="s">
        <v>15</v>
      </c>
      <c r="M136" s="57" t="s">
        <v>17</v>
      </c>
      <c r="N136" s="58" t="s">
        <v>17</v>
      </c>
      <c r="O136" s="57" t="s">
        <v>19</v>
      </c>
      <c r="P136" s="52" t="s">
        <v>19</v>
      </c>
      <c r="Q136" s="58" t="s">
        <v>18</v>
      </c>
      <c r="R136" s="57" t="s">
        <v>54</v>
      </c>
      <c r="S136" s="52" t="s">
        <v>54</v>
      </c>
      <c r="T136" s="58" t="s">
        <v>54</v>
      </c>
      <c r="W136">
        <v>4</v>
      </c>
      <c r="X136">
        <v>4</v>
      </c>
      <c r="Y136">
        <v>4</v>
      </c>
      <c r="Z136">
        <v>4</v>
      </c>
      <c r="AA136">
        <v>3</v>
      </c>
      <c r="AB136">
        <v>3</v>
      </c>
      <c r="AC136" s="355">
        <f>IF(VLOOKUP($B136,'Change Summary_Detailed'!$A$4:$X$216,AC$3,FALSE)=0,"N/A",VLOOKUP($B136,'Change Summary_Detailed'!$A$4:$X$216,AC$3,FALSE))</f>
        <v>42248</v>
      </c>
      <c r="AD136" s="21">
        <f>VLOOKUP($B136,'Change Summary_Detailed'!$A$4:$X$216,AD$3,FALSE)</f>
        <v>30</v>
      </c>
      <c r="AE136" s="21">
        <f>VLOOKUP($B136,'Change Summary_Detailed'!$A$4:$X$216,AE$3,FALSE)</f>
        <v>30</v>
      </c>
      <c r="AF136" s="21">
        <f>VLOOKUP($B136,'Change Summary_Detailed'!$A$4:$X$216,AF$3,FALSE)</f>
        <v>30</v>
      </c>
      <c r="AG136" s="21">
        <f>VLOOKUP($B136,'Change Summary_Detailed'!$A$4:$X$216,AG$3,FALSE)</f>
        <v>30</v>
      </c>
      <c r="AH136" s="21">
        <f>VLOOKUP($B136,'Change Summary_Detailed'!$A$4:$X$216,AH$3,FALSE)</f>
        <v>30</v>
      </c>
      <c r="AI136" s="21">
        <f>VLOOKUP($B136,'Change Summary_Detailed'!$A$4:$X$216,AI$3,FALSE)</f>
        <v>20</v>
      </c>
      <c r="AJ136" s="21">
        <f>VLOOKUP($B136,'Change Summary_Detailed'!$A$4:$X$216,AJ$3,FALSE)</f>
        <v>30</v>
      </c>
      <c r="AK136" s="21">
        <f>VLOOKUP($B136,'Change Summary_Detailed'!$A$4:$X$216,AK$3,FALSE)</f>
        <v>30</v>
      </c>
      <c r="AL136" s="21">
        <f>VLOOKUP($B136,'Change Summary_Detailed'!$A$4:$X$216,AL$3,FALSE)</f>
        <v>30</v>
      </c>
      <c r="AM136" s="21">
        <f>VLOOKUP($B136,'Change Summary_Detailed'!$A$4:$X$216,AM$3,FALSE)</f>
        <v>30</v>
      </c>
      <c r="AN136" s="21" t="str">
        <f>VLOOKUP($B136,'Change Summary_Detailed'!$A$4:$X$216,AN$3,FALSE)</f>
        <v>Before 12:00 AM</v>
      </c>
      <c r="AO136" s="21" t="str">
        <f>VLOOKUP($B136,'Change Summary_Detailed'!$A$4:$X$216,AO$3,FALSE)</f>
        <v>Before 12:00 AM</v>
      </c>
      <c r="AP136" s="21" t="str">
        <f>VLOOKUP($B136,'Change Summary_Detailed'!$A$4:$X$216,AP$3,FALSE)</f>
        <v>Extend service to Alki in West Seattle.
Revise routing to use 16th Avenue SW, SW Genesee Street, SW Alaska Street, California Avenue SW and SW Admiral Street between South Seattle Community College and Alki. 
Operate service more often in the peak periods.</v>
      </c>
      <c r="AQ136" s="21">
        <f>VLOOKUP($B136,'Change Summary_Detailed'!$A$4:$X$216,AQ$3,FALSE)</f>
        <v>2</v>
      </c>
      <c r="AR136" s="21" t="str">
        <f>VLOOKUP($B136,'Change Summary_Detailed'!$A$4:$X$216,AR$3,FALSE)</f>
        <v>Restructure</v>
      </c>
      <c r="AS136" s="21" t="str">
        <f>VLOOKUP($B136,'Change Summary_Detailed'!$A$4:$X$216,AS$3,FALSE)</f>
        <v>In High Point and Morgan Junction, use the RapidRide C Line or revised Route 50 and connect with revised Route 128 at 35th Avenue SW and SW Alaska Street.
In North Admiral, use revised Route 55 during the commute hours.</v>
      </c>
      <c r="AT136" s="21" t="str">
        <f>VLOOKUP($B136,'Change Summary_Detailed'!$A$4:$X$216,AT$3,FALSE)</f>
        <v>Revised</v>
      </c>
    </row>
    <row r="137" spans="1:46" x14ac:dyDescent="0.25">
      <c r="A137" t="s">
        <v>342</v>
      </c>
      <c r="B137" s="122">
        <v>128</v>
      </c>
      <c r="C137" s="57" t="s">
        <v>734</v>
      </c>
      <c r="D137" s="71" t="s">
        <v>172</v>
      </c>
      <c r="E137" s="57">
        <v>33.799999999999997</v>
      </c>
      <c r="F137" s="52">
        <v>10.9</v>
      </c>
      <c r="G137" s="52">
        <v>35.4</v>
      </c>
      <c r="H137" s="52">
        <v>12</v>
      </c>
      <c r="I137" s="52">
        <v>17.2</v>
      </c>
      <c r="J137" s="58">
        <v>5.8</v>
      </c>
      <c r="K137" s="62">
        <v>1</v>
      </c>
      <c r="L137" s="62" t="s">
        <v>15</v>
      </c>
      <c r="M137" s="57" t="s">
        <v>17</v>
      </c>
      <c r="N137" s="58" t="s">
        <v>17</v>
      </c>
      <c r="O137" s="57" t="s">
        <v>19</v>
      </c>
      <c r="P137" s="52" t="s">
        <v>19</v>
      </c>
      <c r="Q137" s="58" t="s">
        <v>18</v>
      </c>
      <c r="R137" s="57" t="s">
        <v>54</v>
      </c>
      <c r="S137" s="52" t="s">
        <v>54</v>
      </c>
      <c r="T137" s="58" t="s">
        <v>54</v>
      </c>
      <c r="W137">
        <v>4</v>
      </c>
      <c r="X137">
        <v>4</v>
      </c>
      <c r="Y137">
        <v>4</v>
      </c>
      <c r="Z137">
        <v>4</v>
      </c>
      <c r="AA137">
        <v>3</v>
      </c>
      <c r="AB137">
        <v>3</v>
      </c>
      <c r="AC137" s="355">
        <f>IF(VLOOKUP($B137,'Change Summary_Detailed'!$A$4:$X$216,AC$3,FALSE)=0,"N/A",VLOOKUP($B137,'Change Summary_Detailed'!$A$4:$X$216,AC$3,FALSE))</f>
        <v>42248</v>
      </c>
      <c r="AD137" s="21">
        <f>VLOOKUP($B137,'Change Summary_Detailed'!$A$4:$X$216,AD$3,FALSE)</f>
        <v>30</v>
      </c>
      <c r="AE137" s="21">
        <f>VLOOKUP($B137,'Change Summary_Detailed'!$A$4:$X$216,AE$3,FALSE)</f>
        <v>30</v>
      </c>
      <c r="AF137" s="21">
        <f>VLOOKUP($B137,'Change Summary_Detailed'!$A$4:$X$216,AF$3,FALSE)</f>
        <v>30</v>
      </c>
      <c r="AG137" s="21">
        <f>VLOOKUP($B137,'Change Summary_Detailed'!$A$4:$X$216,AG$3,FALSE)</f>
        <v>30</v>
      </c>
      <c r="AH137" s="21">
        <f>VLOOKUP($B137,'Change Summary_Detailed'!$A$4:$X$216,AH$3,FALSE)</f>
        <v>30</v>
      </c>
      <c r="AI137" s="21">
        <f>VLOOKUP($B137,'Change Summary_Detailed'!$A$4:$X$216,AI$3,FALSE)</f>
        <v>20</v>
      </c>
      <c r="AJ137" s="21">
        <f>VLOOKUP($B137,'Change Summary_Detailed'!$A$4:$X$216,AJ$3,FALSE)</f>
        <v>30</v>
      </c>
      <c r="AK137" s="21">
        <f>VLOOKUP($B137,'Change Summary_Detailed'!$A$4:$X$216,AK$3,FALSE)</f>
        <v>30</v>
      </c>
      <c r="AL137" s="21">
        <f>VLOOKUP($B137,'Change Summary_Detailed'!$A$4:$X$216,AL$3,FALSE)</f>
        <v>30</v>
      </c>
      <c r="AM137" s="21">
        <f>VLOOKUP($B137,'Change Summary_Detailed'!$A$4:$X$216,AM$3,FALSE)</f>
        <v>30</v>
      </c>
      <c r="AN137" s="21" t="str">
        <f>VLOOKUP($B137,'Change Summary_Detailed'!$A$4:$X$216,AN$3,FALSE)</f>
        <v>Before 12:00 AM</v>
      </c>
      <c r="AO137" s="21" t="str">
        <f>VLOOKUP($B137,'Change Summary_Detailed'!$A$4:$X$216,AO$3,FALSE)</f>
        <v>Before 12:00 AM</v>
      </c>
      <c r="AP137" s="21" t="str">
        <f>VLOOKUP($B137,'Change Summary_Detailed'!$A$4:$X$216,AP$3,FALSE)</f>
        <v>Extend service to Alki in West Seattle.
Revise routing to use 16th Avenue SW, SW Genesee Street, SW Alaska Street, California Avenue SW and SW Admiral Street between South Seattle Community College and Alki. 
Operate service more often in the peak periods.</v>
      </c>
      <c r="AQ137" s="21">
        <f>VLOOKUP($B137,'Change Summary_Detailed'!$A$4:$X$216,AQ$3,FALSE)</f>
        <v>2</v>
      </c>
      <c r="AR137" s="21" t="str">
        <f>VLOOKUP($B137,'Change Summary_Detailed'!$A$4:$X$216,AR$3,FALSE)</f>
        <v>Restructure</v>
      </c>
      <c r="AS137" s="21" t="str">
        <f>VLOOKUP($B137,'Change Summary_Detailed'!$A$4:$X$216,AS$3,FALSE)</f>
        <v>In High Point and Morgan Junction, use the RapidRide C Line or revised Route 50 and connect with revised Route 128 at 35th Avenue SW and SW Alaska Street.
In North Admiral, use revised Route 55 during the commute hours.</v>
      </c>
      <c r="AT137" s="21" t="str">
        <f>VLOOKUP($B137,'Change Summary_Detailed'!$A$4:$X$216,AT$3,FALSE)</f>
        <v>Revised</v>
      </c>
    </row>
    <row r="138" spans="1:46" x14ac:dyDescent="0.25">
      <c r="A138" t="s">
        <v>374</v>
      </c>
      <c r="B138" s="122">
        <v>128</v>
      </c>
      <c r="C138" s="57" t="s">
        <v>734</v>
      </c>
      <c r="D138" s="71" t="s">
        <v>172</v>
      </c>
      <c r="E138" s="57">
        <v>33.799999999999997</v>
      </c>
      <c r="F138" s="52">
        <v>10.9</v>
      </c>
      <c r="G138" s="52">
        <v>35.4</v>
      </c>
      <c r="H138" s="52">
        <v>12</v>
      </c>
      <c r="I138" s="52">
        <v>17.2</v>
      </c>
      <c r="J138" s="58">
        <v>5.8</v>
      </c>
      <c r="K138" s="62">
        <v>1</v>
      </c>
      <c r="L138" s="62" t="s">
        <v>15</v>
      </c>
      <c r="M138" s="57" t="s">
        <v>17</v>
      </c>
      <c r="N138" s="58" t="s">
        <v>17</v>
      </c>
      <c r="O138" s="57" t="s">
        <v>19</v>
      </c>
      <c r="P138" s="52" t="s">
        <v>19</v>
      </c>
      <c r="Q138" s="58" t="s">
        <v>18</v>
      </c>
      <c r="R138" s="57" t="s">
        <v>54</v>
      </c>
      <c r="S138" s="52" t="s">
        <v>54</v>
      </c>
      <c r="T138" s="58" t="s">
        <v>54</v>
      </c>
      <c r="W138">
        <v>4</v>
      </c>
      <c r="X138">
        <v>4</v>
      </c>
      <c r="Y138">
        <v>4</v>
      </c>
      <c r="Z138">
        <v>4</v>
      </c>
      <c r="AA138">
        <v>3</v>
      </c>
      <c r="AB138">
        <v>3</v>
      </c>
      <c r="AC138" s="355">
        <f>IF(VLOOKUP($B138,'Change Summary_Detailed'!$A$4:$X$216,AC$3,FALSE)=0,"N/A",VLOOKUP($B138,'Change Summary_Detailed'!$A$4:$X$216,AC$3,FALSE))</f>
        <v>42248</v>
      </c>
      <c r="AD138" s="21">
        <f>VLOOKUP($B138,'Change Summary_Detailed'!$A$4:$X$216,AD$3,FALSE)</f>
        <v>30</v>
      </c>
      <c r="AE138" s="21">
        <f>VLOOKUP($B138,'Change Summary_Detailed'!$A$4:$X$216,AE$3,FALSE)</f>
        <v>30</v>
      </c>
      <c r="AF138" s="21">
        <f>VLOOKUP($B138,'Change Summary_Detailed'!$A$4:$X$216,AF$3,FALSE)</f>
        <v>30</v>
      </c>
      <c r="AG138" s="21">
        <f>VLOOKUP($B138,'Change Summary_Detailed'!$A$4:$X$216,AG$3,FALSE)</f>
        <v>30</v>
      </c>
      <c r="AH138" s="21">
        <f>VLOOKUP($B138,'Change Summary_Detailed'!$A$4:$X$216,AH$3,FALSE)</f>
        <v>30</v>
      </c>
      <c r="AI138" s="21">
        <f>VLOOKUP($B138,'Change Summary_Detailed'!$A$4:$X$216,AI$3,FALSE)</f>
        <v>20</v>
      </c>
      <c r="AJ138" s="21">
        <f>VLOOKUP($B138,'Change Summary_Detailed'!$A$4:$X$216,AJ$3,FALSE)</f>
        <v>30</v>
      </c>
      <c r="AK138" s="21">
        <f>VLOOKUP($B138,'Change Summary_Detailed'!$A$4:$X$216,AK$3,FALSE)</f>
        <v>30</v>
      </c>
      <c r="AL138" s="21">
        <f>VLOOKUP($B138,'Change Summary_Detailed'!$A$4:$X$216,AL$3,FALSE)</f>
        <v>30</v>
      </c>
      <c r="AM138" s="21">
        <f>VLOOKUP($B138,'Change Summary_Detailed'!$A$4:$X$216,AM$3,FALSE)</f>
        <v>30</v>
      </c>
      <c r="AN138" s="21" t="str">
        <f>VLOOKUP($B138,'Change Summary_Detailed'!$A$4:$X$216,AN$3,FALSE)</f>
        <v>Before 12:00 AM</v>
      </c>
      <c r="AO138" s="21" t="str">
        <f>VLOOKUP($B138,'Change Summary_Detailed'!$A$4:$X$216,AO$3,FALSE)</f>
        <v>Before 12:00 AM</v>
      </c>
      <c r="AP138" s="21" t="str">
        <f>VLOOKUP($B138,'Change Summary_Detailed'!$A$4:$X$216,AP$3,FALSE)</f>
        <v>Extend service to Alki in West Seattle.
Revise routing to use 16th Avenue SW, SW Genesee Street, SW Alaska Street, California Avenue SW and SW Admiral Street between South Seattle Community College and Alki. 
Operate service more often in the peak periods.</v>
      </c>
      <c r="AQ138" s="21">
        <f>VLOOKUP($B138,'Change Summary_Detailed'!$A$4:$X$216,AQ$3,FALSE)</f>
        <v>2</v>
      </c>
      <c r="AR138" s="21" t="str">
        <f>VLOOKUP($B138,'Change Summary_Detailed'!$A$4:$X$216,AR$3,FALSE)</f>
        <v>Restructure</v>
      </c>
      <c r="AS138" s="21" t="str">
        <f>VLOOKUP($B138,'Change Summary_Detailed'!$A$4:$X$216,AS$3,FALSE)</f>
        <v>In High Point and Morgan Junction, use the RapidRide C Line or revised Route 50 and connect with revised Route 128 at 35th Avenue SW and SW Alaska Street.
In North Admiral, use revised Route 55 during the commute hours.</v>
      </c>
      <c r="AT138" s="21" t="str">
        <f>VLOOKUP($B138,'Change Summary_Detailed'!$A$4:$X$216,AT$3,FALSE)</f>
        <v>Revised</v>
      </c>
    </row>
    <row r="139" spans="1:46" x14ac:dyDescent="0.25">
      <c r="A139" t="s">
        <v>342</v>
      </c>
      <c r="B139" s="122">
        <v>131</v>
      </c>
      <c r="C139" s="57" t="s">
        <v>735</v>
      </c>
      <c r="D139" s="71" t="s">
        <v>173</v>
      </c>
      <c r="E139" s="57">
        <v>40.299999999999997</v>
      </c>
      <c r="F139" s="52">
        <v>16.8</v>
      </c>
      <c r="G139" s="52">
        <v>32.5</v>
      </c>
      <c r="H139" s="52">
        <v>13.1</v>
      </c>
      <c r="I139" s="52">
        <v>23.6</v>
      </c>
      <c r="J139" s="58">
        <v>10.6</v>
      </c>
      <c r="K139" s="62">
        <v>18</v>
      </c>
      <c r="L139" s="62" t="s">
        <v>15</v>
      </c>
      <c r="M139" s="57" t="s">
        <v>17</v>
      </c>
      <c r="N139" s="58" t="s">
        <v>17</v>
      </c>
      <c r="O139" s="57" t="s">
        <v>19</v>
      </c>
      <c r="P139" s="52" t="s">
        <v>19</v>
      </c>
      <c r="Q139" s="58" t="s">
        <v>18</v>
      </c>
      <c r="R139" s="57" t="s">
        <v>54</v>
      </c>
      <c r="S139" s="52">
        <v>4</v>
      </c>
      <c r="T139" s="58">
        <v>3</v>
      </c>
      <c r="W139">
        <v>3</v>
      </c>
      <c r="X139">
        <v>4</v>
      </c>
      <c r="Y139">
        <v>1</v>
      </c>
      <c r="Z139">
        <v>3</v>
      </c>
      <c r="AA139">
        <v>2</v>
      </c>
      <c r="AB139">
        <v>3</v>
      </c>
      <c r="AC139" s="355" t="str">
        <f>IF(VLOOKUP($B139,'Change Summary_Detailed'!$A$4:$X$216,AC$3,FALSE)=0,"N/A",VLOOKUP($B139,'Change Summary_Detailed'!$A$4:$X$216,AC$3,FALSE))</f>
        <v>N/A</v>
      </c>
      <c r="AD139" s="21">
        <f>VLOOKUP($B139,'Change Summary_Detailed'!$A$4:$X$216,AD$3,FALSE)</f>
        <v>30</v>
      </c>
      <c r="AE139" s="21">
        <f>VLOOKUP($B139,'Change Summary_Detailed'!$A$4:$X$216,AE$3,FALSE)</f>
        <v>30</v>
      </c>
      <c r="AF139" s="21" t="str">
        <f>VLOOKUP($B139,'Change Summary_Detailed'!$A$4:$X$216,AF$3,FALSE)</f>
        <v>30-60</v>
      </c>
      <c r="AG139" s="21">
        <f>VLOOKUP($B139,'Change Summary_Detailed'!$A$4:$X$216,AG$3,FALSE)</f>
        <v>30</v>
      </c>
      <c r="AH139" s="21">
        <f>VLOOKUP($B139,'Change Summary_Detailed'!$A$4:$X$216,AH$3,FALSE)</f>
        <v>30</v>
      </c>
      <c r="AI139" s="21">
        <f>VLOOKUP($B139,'Change Summary_Detailed'!$A$4:$X$216,AI$3,FALSE)</f>
        <v>30</v>
      </c>
      <c r="AJ139" s="21">
        <f>VLOOKUP($B139,'Change Summary_Detailed'!$A$4:$X$216,AJ$3,FALSE)</f>
        <v>30</v>
      </c>
      <c r="AK139" s="21" t="str">
        <f>VLOOKUP($B139,'Change Summary_Detailed'!$A$4:$X$216,AK$3,FALSE)</f>
        <v>30-60</v>
      </c>
      <c r="AL139" s="21">
        <f>VLOOKUP($B139,'Change Summary_Detailed'!$A$4:$X$216,AL$3,FALSE)</f>
        <v>30</v>
      </c>
      <c r="AM139" s="21">
        <f>VLOOKUP($B139,'Change Summary_Detailed'!$A$4:$X$216,AM$3,FALSE)</f>
        <v>30</v>
      </c>
      <c r="AN139" s="21" t="str">
        <f>VLOOKUP($B139,'Change Summary_Detailed'!$A$4:$X$216,AN$3,FALSE)</f>
        <v>Before 12:00 AM</v>
      </c>
      <c r="AO139" s="21" t="str">
        <f>VLOOKUP($B139,'Change Summary_Detailed'!$A$4:$X$216,AO$3,FALSE)</f>
        <v>Before 12:00 AM</v>
      </c>
      <c r="AP139" s="21" t="str">
        <f>VLOOKUP($B139,'Change Summary_Detailed'!$A$4:$X$216,AP$3,FALSE)</f>
        <v>Unchanged</v>
      </c>
      <c r="AQ139" s="21">
        <f>VLOOKUP($B139,'Change Summary_Detailed'!$A$4:$X$216,AQ$3,FALSE)</f>
        <v>0</v>
      </c>
      <c r="AR139" s="21">
        <f>VLOOKUP($B139,'Change Summary_Detailed'!$A$4:$X$216,AR$3,FALSE)</f>
        <v>0</v>
      </c>
      <c r="AS139" s="21">
        <f>VLOOKUP($B139,'Change Summary_Detailed'!$A$4:$X$216,AS$3,FALSE)</f>
        <v>0</v>
      </c>
      <c r="AT139" s="21" t="str">
        <f>VLOOKUP($B139,'Change Summary_Detailed'!$A$4:$X$216,AT$3,FALSE)</f>
        <v>Unchanged</v>
      </c>
    </row>
    <row r="140" spans="1:46" x14ac:dyDescent="0.25">
      <c r="A140" t="s">
        <v>357</v>
      </c>
      <c r="B140" s="122">
        <v>131</v>
      </c>
      <c r="C140" s="57" t="s">
        <v>735</v>
      </c>
      <c r="D140" s="71" t="s">
        <v>173</v>
      </c>
      <c r="E140" s="57">
        <v>40.299999999999997</v>
      </c>
      <c r="F140" s="52">
        <v>16.8</v>
      </c>
      <c r="G140" s="52">
        <v>32.5</v>
      </c>
      <c r="H140" s="52">
        <v>13.1</v>
      </c>
      <c r="I140" s="52">
        <v>23.6</v>
      </c>
      <c r="J140" s="58">
        <v>10.6</v>
      </c>
      <c r="K140" s="62">
        <v>18</v>
      </c>
      <c r="L140" s="62" t="s">
        <v>15</v>
      </c>
      <c r="M140" s="57" t="s">
        <v>17</v>
      </c>
      <c r="N140" s="58" t="s">
        <v>17</v>
      </c>
      <c r="O140" s="57" t="s">
        <v>19</v>
      </c>
      <c r="P140" s="52" t="s">
        <v>19</v>
      </c>
      <c r="Q140" s="58" t="s">
        <v>18</v>
      </c>
      <c r="R140" s="57" t="s">
        <v>54</v>
      </c>
      <c r="S140" s="52">
        <v>4</v>
      </c>
      <c r="T140" s="58">
        <v>3</v>
      </c>
      <c r="W140">
        <v>3</v>
      </c>
      <c r="X140">
        <v>4</v>
      </c>
      <c r="Y140">
        <v>1</v>
      </c>
      <c r="Z140">
        <v>3</v>
      </c>
      <c r="AA140">
        <v>2</v>
      </c>
      <c r="AB140">
        <v>3</v>
      </c>
      <c r="AC140" s="355" t="str">
        <f>IF(VLOOKUP($B140,'Change Summary_Detailed'!$A$4:$X$216,AC$3,FALSE)=0,"N/A",VLOOKUP($B140,'Change Summary_Detailed'!$A$4:$X$216,AC$3,FALSE))</f>
        <v>N/A</v>
      </c>
      <c r="AD140" s="21">
        <f>VLOOKUP($B140,'Change Summary_Detailed'!$A$4:$X$216,AD$3,FALSE)</f>
        <v>30</v>
      </c>
      <c r="AE140" s="21">
        <f>VLOOKUP($B140,'Change Summary_Detailed'!$A$4:$X$216,AE$3,FALSE)</f>
        <v>30</v>
      </c>
      <c r="AF140" s="21" t="str">
        <f>VLOOKUP($B140,'Change Summary_Detailed'!$A$4:$X$216,AF$3,FALSE)</f>
        <v>30-60</v>
      </c>
      <c r="AG140" s="21">
        <f>VLOOKUP($B140,'Change Summary_Detailed'!$A$4:$X$216,AG$3,FALSE)</f>
        <v>30</v>
      </c>
      <c r="AH140" s="21">
        <f>VLOOKUP($B140,'Change Summary_Detailed'!$A$4:$X$216,AH$3,FALSE)</f>
        <v>30</v>
      </c>
      <c r="AI140" s="21">
        <f>VLOOKUP($B140,'Change Summary_Detailed'!$A$4:$X$216,AI$3,FALSE)</f>
        <v>30</v>
      </c>
      <c r="AJ140" s="21">
        <f>VLOOKUP($B140,'Change Summary_Detailed'!$A$4:$X$216,AJ$3,FALSE)</f>
        <v>30</v>
      </c>
      <c r="AK140" s="21" t="str">
        <f>VLOOKUP($B140,'Change Summary_Detailed'!$A$4:$X$216,AK$3,FALSE)</f>
        <v>30-60</v>
      </c>
      <c r="AL140" s="21">
        <f>VLOOKUP($B140,'Change Summary_Detailed'!$A$4:$X$216,AL$3,FALSE)</f>
        <v>30</v>
      </c>
      <c r="AM140" s="21">
        <f>VLOOKUP($B140,'Change Summary_Detailed'!$A$4:$X$216,AM$3,FALSE)</f>
        <v>30</v>
      </c>
      <c r="AN140" s="21" t="str">
        <f>VLOOKUP($B140,'Change Summary_Detailed'!$A$4:$X$216,AN$3,FALSE)</f>
        <v>Before 12:00 AM</v>
      </c>
      <c r="AO140" s="21" t="str">
        <f>VLOOKUP($B140,'Change Summary_Detailed'!$A$4:$X$216,AO$3,FALSE)</f>
        <v>Before 12:00 AM</v>
      </c>
      <c r="AP140" s="21" t="str">
        <f>VLOOKUP($B140,'Change Summary_Detailed'!$A$4:$X$216,AP$3,FALSE)</f>
        <v>Unchanged</v>
      </c>
      <c r="AQ140" s="21">
        <f>VLOOKUP($B140,'Change Summary_Detailed'!$A$4:$X$216,AQ$3,FALSE)</f>
        <v>0</v>
      </c>
      <c r="AR140" s="21">
        <f>VLOOKUP($B140,'Change Summary_Detailed'!$A$4:$X$216,AR$3,FALSE)</f>
        <v>0</v>
      </c>
      <c r="AS140" s="21">
        <f>VLOOKUP($B140,'Change Summary_Detailed'!$A$4:$X$216,AS$3,FALSE)</f>
        <v>0</v>
      </c>
      <c r="AT140" s="21" t="str">
        <f>VLOOKUP($B140,'Change Summary_Detailed'!$A$4:$X$216,AT$3,FALSE)</f>
        <v>Unchanged</v>
      </c>
    </row>
    <row r="141" spans="1:46" x14ac:dyDescent="0.25">
      <c r="A141" t="s">
        <v>347</v>
      </c>
      <c r="B141" s="122">
        <v>131</v>
      </c>
      <c r="C141" s="57" t="s">
        <v>735</v>
      </c>
      <c r="D141" s="71" t="s">
        <v>173</v>
      </c>
      <c r="E141" s="57">
        <v>40.299999999999997</v>
      </c>
      <c r="F141" s="52">
        <v>16.8</v>
      </c>
      <c r="G141" s="52">
        <v>32.5</v>
      </c>
      <c r="H141" s="52">
        <v>13.1</v>
      </c>
      <c r="I141" s="52">
        <v>23.6</v>
      </c>
      <c r="J141" s="58">
        <v>10.6</v>
      </c>
      <c r="K141" s="62">
        <v>18</v>
      </c>
      <c r="L141" s="62" t="s">
        <v>15</v>
      </c>
      <c r="M141" s="57" t="s">
        <v>17</v>
      </c>
      <c r="N141" s="58" t="s">
        <v>17</v>
      </c>
      <c r="O141" s="57" t="s">
        <v>19</v>
      </c>
      <c r="P141" s="52" t="s">
        <v>19</v>
      </c>
      <c r="Q141" s="58" t="s">
        <v>18</v>
      </c>
      <c r="R141" s="57" t="s">
        <v>54</v>
      </c>
      <c r="S141" s="52">
        <v>4</v>
      </c>
      <c r="T141" s="58">
        <v>3</v>
      </c>
      <c r="W141">
        <v>3</v>
      </c>
      <c r="X141">
        <v>4</v>
      </c>
      <c r="Y141">
        <v>1</v>
      </c>
      <c r="Z141">
        <v>3</v>
      </c>
      <c r="AA141">
        <v>2</v>
      </c>
      <c r="AB141">
        <v>3</v>
      </c>
      <c r="AC141" s="355" t="str">
        <f>IF(VLOOKUP($B141,'Change Summary_Detailed'!$A$4:$X$216,AC$3,FALSE)=0,"N/A",VLOOKUP($B141,'Change Summary_Detailed'!$A$4:$X$216,AC$3,FALSE))</f>
        <v>N/A</v>
      </c>
      <c r="AD141" s="21">
        <f>VLOOKUP($B141,'Change Summary_Detailed'!$A$4:$X$216,AD$3,FALSE)</f>
        <v>30</v>
      </c>
      <c r="AE141" s="21">
        <f>VLOOKUP($B141,'Change Summary_Detailed'!$A$4:$X$216,AE$3,FALSE)</f>
        <v>30</v>
      </c>
      <c r="AF141" s="21" t="str">
        <f>VLOOKUP($B141,'Change Summary_Detailed'!$A$4:$X$216,AF$3,FALSE)</f>
        <v>30-60</v>
      </c>
      <c r="AG141" s="21">
        <f>VLOOKUP($B141,'Change Summary_Detailed'!$A$4:$X$216,AG$3,FALSE)</f>
        <v>30</v>
      </c>
      <c r="AH141" s="21">
        <f>VLOOKUP($B141,'Change Summary_Detailed'!$A$4:$X$216,AH$3,FALSE)</f>
        <v>30</v>
      </c>
      <c r="AI141" s="21">
        <f>VLOOKUP($B141,'Change Summary_Detailed'!$A$4:$X$216,AI$3,FALSE)</f>
        <v>30</v>
      </c>
      <c r="AJ141" s="21">
        <f>VLOOKUP($B141,'Change Summary_Detailed'!$A$4:$X$216,AJ$3,FALSE)</f>
        <v>30</v>
      </c>
      <c r="AK141" s="21" t="str">
        <f>VLOOKUP($B141,'Change Summary_Detailed'!$A$4:$X$216,AK$3,FALSE)</f>
        <v>30-60</v>
      </c>
      <c r="AL141" s="21">
        <f>VLOOKUP($B141,'Change Summary_Detailed'!$A$4:$X$216,AL$3,FALSE)</f>
        <v>30</v>
      </c>
      <c r="AM141" s="21">
        <f>VLOOKUP($B141,'Change Summary_Detailed'!$A$4:$X$216,AM$3,FALSE)</f>
        <v>30</v>
      </c>
      <c r="AN141" s="21" t="str">
        <f>VLOOKUP($B141,'Change Summary_Detailed'!$A$4:$X$216,AN$3,FALSE)</f>
        <v>Before 12:00 AM</v>
      </c>
      <c r="AO141" s="21" t="str">
        <f>VLOOKUP($B141,'Change Summary_Detailed'!$A$4:$X$216,AO$3,FALSE)</f>
        <v>Before 12:00 AM</v>
      </c>
      <c r="AP141" s="21" t="str">
        <f>VLOOKUP($B141,'Change Summary_Detailed'!$A$4:$X$216,AP$3,FALSE)</f>
        <v>Unchanged</v>
      </c>
      <c r="AQ141" s="21">
        <f>VLOOKUP($B141,'Change Summary_Detailed'!$A$4:$X$216,AQ$3,FALSE)</f>
        <v>0</v>
      </c>
      <c r="AR141" s="21">
        <f>VLOOKUP($B141,'Change Summary_Detailed'!$A$4:$X$216,AR$3,FALSE)</f>
        <v>0</v>
      </c>
      <c r="AS141" s="21">
        <f>VLOOKUP($B141,'Change Summary_Detailed'!$A$4:$X$216,AS$3,FALSE)</f>
        <v>0</v>
      </c>
      <c r="AT141" s="21" t="str">
        <f>VLOOKUP($B141,'Change Summary_Detailed'!$A$4:$X$216,AT$3,FALSE)</f>
        <v>Unchanged</v>
      </c>
    </row>
    <row r="142" spans="1:46" x14ac:dyDescent="0.25">
      <c r="A142" t="s">
        <v>342</v>
      </c>
      <c r="B142" s="122">
        <v>132</v>
      </c>
      <c r="C142" s="57" t="s">
        <v>736</v>
      </c>
      <c r="D142" s="71" t="s">
        <v>174</v>
      </c>
      <c r="E142" s="57">
        <v>36.299999999999997</v>
      </c>
      <c r="F142" s="52">
        <v>14.8</v>
      </c>
      <c r="G142" s="52">
        <v>28.3</v>
      </c>
      <c r="H142" s="52">
        <v>12.1</v>
      </c>
      <c r="I142" s="52">
        <v>20.3</v>
      </c>
      <c r="J142" s="58">
        <v>8.8000000000000007</v>
      </c>
      <c r="K142" s="62">
        <v>19</v>
      </c>
      <c r="L142" s="62" t="s">
        <v>15</v>
      </c>
      <c r="M142" s="57" t="s">
        <v>17</v>
      </c>
      <c r="N142" s="58" t="s">
        <v>17</v>
      </c>
      <c r="O142" s="57" t="s">
        <v>19</v>
      </c>
      <c r="P142" s="52" t="s">
        <v>19</v>
      </c>
      <c r="Q142" s="58" t="s">
        <v>18</v>
      </c>
      <c r="R142" s="57" t="s">
        <v>54</v>
      </c>
      <c r="S142" s="52">
        <v>4</v>
      </c>
      <c r="T142" s="58">
        <v>1</v>
      </c>
      <c r="W142">
        <v>3</v>
      </c>
      <c r="X142">
        <v>3</v>
      </c>
      <c r="Y142">
        <v>1</v>
      </c>
      <c r="Z142">
        <v>2</v>
      </c>
      <c r="AA142">
        <v>1</v>
      </c>
      <c r="AB142">
        <v>3</v>
      </c>
      <c r="AC142" s="355" t="str">
        <f>IF(VLOOKUP($B142,'Change Summary_Detailed'!$A$4:$X$216,AC$3,FALSE)=0,"N/A",VLOOKUP($B142,'Change Summary_Detailed'!$A$4:$X$216,AC$3,FALSE))</f>
        <v>N/A</v>
      </c>
      <c r="AD142" s="21">
        <f>VLOOKUP($B142,'Change Summary_Detailed'!$A$4:$X$216,AD$3,FALSE)</f>
        <v>30</v>
      </c>
      <c r="AE142" s="21">
        <f>VLOOKUP($B142,'Change Summary_Detailed'!$A$4:$X$216,AE$3,FALSE)</f>
        <v>30</v>
      </c>
      <c r="AF142" s="21" t="str">
        <f>VLOOKUP($B142,'Change Summary_Detailed'!$A$4:$X$216,AF$3,FALSE)</f>
        <v>30-60</v>
      </c>
      <c r="AG142" s="21">
        <f>VLOOKUP($B142,'Change Summary_Detailed'!$A$4:$X$216,AG$3,FALSE)</f>
        <v>30</v>
      </c>
      <c r="AH142" s="21">
        <f>VLOOKUP($B142,'Change Summary_Detailed'!$A$4:$X$216,AH$3,FALSE)</f>
        <v>30</v>
      </c>
      <c r="AI142" s="21">
        <f>VLOOKUP($B142,'Change Summary_Detailed'!$A$4:$X$216,AI$3,FALSE)</f>
        <v>30</v>
      </c>
      <c r="AJ142" s="21">
        <f>VLOOKUP($B142,'Change Summary_Detailed'!$A$4:$X$216,AJ$3,FALSE)</f>
        <v>30</v>
      </c>
      <c r="AK142" s="21" t="str">
        <f>VLOOKUP($B142,'Change Summary_Detailed'!$A$4:$X$216,AK$3,FALSE)</f>
        <v>30-60</v>
      </c>
      <c r="AL142" s="21">
        <f>VLOOKUP($B142,'Change Summary_Detailed'!$A$4:$X$216,AL$3,FALSE)</f>
        <v>30</v>
      </c>
      <c r="AM142" s="21">
        <f>VLOOKUP($B142,'Change Summary_Detailed'!$A$4:$X$216,AM$3,FALSE)</f>
        <v>30</v>
      </c>
      <c r="AN142" s="21" t="str">
        <f>VLOOKUP($B142,'Change Summary_Detailed'!$A$4:$X$216,AN$3,FALSE)</f>
        <v>Before 1:00 AM</v>
      </c>
      <c r="AO142" s="21" t="str">
        <f>VLOOKUP($B142,'Change Summary_Detailed'!$A$4:$X$216,AO$3,FALSE)</f>
        <v>Before 1:00 AM</v>
      </c>
      <c r="AP142" s="21" t="str">
        <f>VLOOKUP($B142,'Change Summary_Detailed'!$A$4:$X$216,AP$3,FALSE)</f>
        <v>Unchanged</v>
      </c>
      <c r="AQ142" s="21">
        <f>VLOOKUP($B142,'Change Summary_Detailed'!$A$4:$X$216,AQ$3,FALSE)</f>
        <v>0</v>
      </c>
      <c r="AR142" s="21">
        <f>VLOOKUP($B142,'Change Summary_Detailed'!$A$4:$X$216,AR$3,FALSE)</f>
        <v>0</v>
      </c>
      <c r="AS142" s="21">
        <f>VLOOKUP($B142,'Change Summary_Detailed'!$A$4:$X$216,AS$3,FALSE)</f>
        <v>0</v>
      </c>
      <c r="AT142" s="21" t="str">
        <f>VLOOKUP($B142,'Change Summary_Detailed'!$A$4:$X$216,AT$3,FALSE)</f>
        <v>Unchanged</v>
      </c>
    </row>
    <row r="143" spans="1:46" x14ac:dyDescent="0.25">
      <c r="A143" t="s">
        <v>374</v>
      </c>
      <c r="B143" s="122">
        <v>132</v>
      </c>
      <c r="C143" s="57" t="s">
        <v>736</v>
      </c>
      <c r="D143" s="71" t="s">
        <v>174</v>
      </c>
      <c r="E143" s="57">
        <v>36.299999999999997</v>
      </c>
      <c r="F143" s="52">
        <v>14.8</v>
      </c>
      <c r="G143" s="52">
        <v>28.3</v>
      </c>
      <c r="H143" s="52">
        <v>12.1</v>
      </c>
      <c r="I143" s="52">
        <v>20.3</v>
      </c>
      <c r="J143" s="58">
        <v>8.8000000000000007</v>
      </c>
      <c r="K143" s="62">
        <v>19</v>
      </c>
      <c r="L143" s="62" t="s">
        <v>15</v>
      </c>
      <c r="M143" s="57" t="s">
        <v>17</v>
      </c>
      <c r="N143" s="58" t="s">
        <v>17</v>
      </c>
      <c r="O143" s="57" t="s">
        <v>19</v>
      </c>
      <c r="P143" s="52" t="s">
        <v>19</v>
      </c>
      <c r="Q143" s="58" t="s">
        <v>18</v>
      </c>
      <c r="R143" s="57" t="s">
        <v>54</v>
      </c>
      <c r="S143" s="52">
        <v>4</v>
      </c>
      <c r="T143" s="58">
        <v>1</v>
      </c>
      <c r="W143">
        <v>3</v>
      </c>
      <c r="X143">
        <v>3</v>
      </c>
      <c r="Y143">
        <v>1</v>
      </c>
      <c r="Z143">
        <v>2</v>
      </c>
      <c r="AA143">
        <v>1</v>
      </c>
      <c r="AB143">
        <v>3</v>
      </c>
      <c r="AC143" s="355" t="str">
        <f>IF(VLOOKUP($B143,'Change Summary_Detailed'!$A$4:$X$216,AC$3,FALSE)=0,"N/A",VLOOKUP($B143,'Change Summary_Detailed'!$A$4:$X$216,AC$3,FALSE))</f>
        <v>N/A</v>
      </c>
      <c r="AD143" s="21">
        <f>VLOOKUP($B143,'Change Summary_Detailed'!$A$4:$X$216,AD$3,FALSE)</f>
        <v>30</v>
      </c>
      <c r="AE143" s="21">
        <f>VLOOKUP($B143,'Change Summary_Detailed'!$A$4:$X$216,AE$3,FALSE)</f>
        <v>30</v>
      </c>
      <c r="AF143" s="21" t="str">
        <f>VLOOKUP($B143,'Change Summary_Detailed'!$A$4:$X$216,AF$3,FALSE)</f>
        <v>30-60</v>
      </c>
      <c r="AG143" s="21">
        <f>VLOOKUP($B143,'Change Summary_Detailed'!$A$4:$X$216,AG$3,FALSE)</f>
        <v>30</v>
      </c>
      <c r="AH143" s="21">
        <f>VLOOKUP($B143,'Change Summary_Detailed'!$A$4:$X$216,AH$3,FALSE)</f>
        <v>30</v>
      </c>
      <c r="AI143" s="21">
        <f>VLOOKUP($B143,'Change Summary_Detailed'!$A$4:$X$216,AI$3,FALSE)</f>
        <v>30</v>
      </c>
      <c r="AJ143" s="21">
        <f>VLOOKUP($B143,'Change Summary_Detailed'!$A$4:$X$216,AJ$3,FALSE)</f>
        <v>30</v>
      </c>
      <c r="AK143" s="21" t="str">
        <f>VLOOKUP($B143,'Change Summary_Detailed'!$A$4:$X$216,AK$3,FALSE)</f>
        <v>30-60</v>
      </c>
      <c r="AL143" s="21">
        <f>VLOOKUP($B143,'Change Summary_Detailed'!$A$4:$X$216,AL$3,FALSE)</f>
        <v>30</v>
      </c>
      <c r="AM143" s="21">
        <f>VLOOKUP($B143,'Change Summary_Detailed'!$A$4:$X$216,AM$3,FALSE)</f>
        <v>30</v>
      </c>
      <c r="AN143" s="21" t="str">
        <f>VLOOKUP($B143,'Change Summary_Detailed'!$A$4:$X$216,AN$3,FALSE)</f>
        <v>Before 1:00 AM</v>
      </c>
      <c r="AO143" s="21" t="str">
        <f>VLOOKUP($B143,'Change Summary_Detailed'!$A$4:$X$216,AO$3,FALSE)</f>
        <v>Before 1:00 AM</v>
      </c>
      <c r="AP143" s="21" t="str">
        <f>VLOOKUP($B143,'Change Summary_Detailed'!$A$4:$X$216,AP$3,FALSE)</f>
        <v>Unchanged</v>
      </c>
      <c r="AQ143" s="21">
        <f>VLOOKUP($B143,'Change Summary_Detailed'!$A$4:$X$216,AQ$3,FALSE)</f>
        <v>0</v>
      </c>
      <c r="AR143" s="21">
        <f>VLOOKUP($B143,'Change Summary_Detailed'!$A$4:$X$216,AR$3,FALSE)</f>
        <v>0</v>
      </c>
      <c r="AS143" s="21">
        <f>VLOOKUP($B143,'Change Summary_Detailed'!$A$4:$X$216,AS$3,FALSE)</f>
        <v>0</v>
      </c>
      <c r="AT143" s="21" t="str">
        <f>VLOOKUP($B143,'Change Summary_Detailed'!$A$4:$X$216,AT$3,FALSE)</f>
        <v>Unchanged</v>
      </c>
    </row>
    <row r="144" spans="1:46" x14ac:dyDescent="0.25">
      <c r="A144" t="s">
        <v>357</v>
      </c>
      <c r="B144" s="122">
        <v>132</v>
      </c>
      <c r="C144" s="57" t="s">
        <v>736</v>
      </c>
      <c r="D144" s="71" t="s">
        <v>174</v>
      </c>
      <c r="E144" s="57">
        <v>36.299999999999997</v>
      </c>
      <c r="F144" s="52">
        <v>14.8</v>
      </c>
      <c r="G144" s="52">
        <v>28.3</v>
      </c>
      <c r="H144" s="52">
        <v>12.1</v>
      </c>
      <c r="I144" s="52">
        <v>20.3</v>
      </c>
      <c r="J144" s="58">
        <v>8.8000000000000007</v>
      </c>
      <c r="K144" s="62">
        <v>19</v>
      </c>
      <c r="L144" s="62" t="s">
        <v>15</v>
      </c>
      <c r="M144" s="57" t="s">
        <v>17</v>
      </c>
      <c r="N144" s="58" t="s">
        <v>17</v>
      </c>
      <c r="O144" s="57" t="s">
        <v>19</v>
      </c>
      <c r="P144" s="52" t="s">
        <v>19</v>
      </c>
      <c r="Q144" s="58" t="s">
        <v>18</v>
      </c>
      <c r="R144" s="57" t="s">
        <v>54</v>
      </c>
      <c r="S144" s="52">
        <v>4</v>
      </c>
      <c r="T144" s="58">
        <v>1</v>
      </c>
      <c r="W144">
        <v>3</v>
      </c>
      <c r="X144">
        <v>3</v>
      </c>
      <c r="Y144">
        <v>1</v>
      </c>
      <c r="Z144">
        <v>2</v>
      </c>
      <c r="AA144">
        <v>1</v>
      </c>
      <c r="AB144">
        <v>3</v>
      </c>
      <c r="AC144" s="355" t="str">
        <f>IF(VLOOKUP($B144,'Change Summary_Detailed'!$A$4:$X$216,AC$3,FALSE)=0,"N/A",VLOOKUP($B144,'Change Summary_Detailed'!$A$4:$X$216,AC$3,FALSE))</f>
        <v>N/A</v>
      </c>
      <c r="AD144" s="21">
        <f>VLOOKUP($B144,'Change Summary_Detailed'!$A$4:$X$216,AD$3,FALSE)</f>
        <v>30</v>
      </c>
      <c r="AE144" s="21">
        <f>VLOOKUP($B144,'Change Summary_Detailed'!$A$4:$X$216,AE$3,FALSE)</f>
        <v>30</v>
      </c>
      <c r="AF144" s="21" t="str">
        <f>VLOOKUP($B144,'Change Summary_Detailed'!$A$4:$X$216,AF$3,FALSE)</f>
        <v>30-60</v>
      </c>
      <c r="AG144" s="21">
        <f>VLOOKUP($B144,'Change Summary_Detailed'!$A$4:$X$216,AG$3,FALSE)</f>
        <v>30</v>
      </c>
      <c r="AH144" s="21">
        <f>VLOOKUP($B144,'Change Summary_Detailed'!$A$4:$X$216,AH$3,FALSE)</f>
        <v>30</v>
      </c>
      <c r="AI144" s="21">
        <f>VLOOKUP($B144,'Change Summary_Detailed'!$A$4:$X$216,AI$3,FALSE)</f>
        <v>30</v>
      </c>
      <c r="AJ144" s="21">
        <f>VLOOKUP($B144,'Change Summary_Detailed'!$A$4:$X$216,AJ$3,FALSE)</f>
        <v>30</v>
      </c>
      <c r="AK144" s="21" t="str">
        <f>VLOOKUP($B144,'Change Summary_Detailed'!$A$4:$X$216,AK$3,FALSE)</f>
        <v>30-60</v>
      </c>
      <c r="AL144" s="21">
        <f>VLOOKUP($B144,'Change Summary_Detailed'!$A$4:$X$216,AL$3,FALSE)</f>
        <v>30</v>
      </c>
      <c r="AM144" s="21">
        <f>VLOOKUP($B144,'Change Summary_Detailed'!$A$4:$X$216,AM$3,FALSE)</f>
        <v>30</v>
      </c>
      <c r="AN144" s="21" t="str">
        <f>VLOOKUP($B144,'Change Summary_Detailed'!$A$4:$X$216,AN$3,FALSE)</f>
        <v>Before 1:00 AM</v>
      </c>
      <c r="AO144" s="21" t="str">
        <f>VLOOKUP($B144,'Change Summary_Detailed'!$A$4:$X$216,AO$3,FALSE)</f>
        <v>Before 1:00 AM</v>
      </c>
      <c r="AP144" s="21" t="str">
        <f>VLOOKUP($B144,'Change Summary_Detailed'!$A$4:$X$216,AP$3,FALSE)</f>
        <v>Unchanged</v>
      </c>
      <c r="AQ144" s="21">
        <f>VLOOKUP($B144,'Change Summary_Detailed'!$A$4:$X$216,AQ$3,FALSE)</f>
        <v>0</v>
      </c>
      <c r="AR144" s="21">
        <f>VLOOKUP($B144,'Change Summary_Detailed'!$A$4:$X$216,AR$3,FALSE)</f>
        <v>0</v>
      </c>
      <c r="AS144" s="21">
        <f>VLOOKUP($B144,'Change Summary_Detailed'!$A$4:$X$216,AS$3,FALSE)</f>
        <v>0</v>
      </c>
      <c r="AT144" s="21" t="str">
        <f>VLOOKUP($B144,'Change Summary_Detailed'!$A$4:$X$216,AT$3,FALSE)</f>
        <v>Unchanged</v>
      </c>
    </row>
    <row r="145" spans="1:46" x14ac:dyDescent="0.25">
      <c r="A145" t="s">
        <v>347</v>
      </c>
      <c r="B145" s="122">
        <v>132</v>
      </c>
      <c r="C145" s="57" t="s">
        <v>736</v>
      </c>
      <c r="D145" s="71" t="s">
        <v>174</v>
      </c>
      <c r="E145" s="57">
        <v>36.299999999999997</v>
      </c>
      <c r="F145" s="52">
        <v>14.8</v>
      </c>
      <c r="G145" s="52">
        <v>28.3</v>
      </c>
      <c r="H145" s="52">
        <v>12.1</v>
      </c>
      <c r="I145" s="52">
        <v>20.3</v>
      </c>
      <c r="J145" s="58">
        <v>8.8000000000000007</v>
      </c>
      <c r="K145" s="62">
        <v>19</v>
      </c>
      <c r="L145" s="62" t="s">
        <v>15</v>
      </c>
      <c r="M145" s="57" t="s">
        <v>17</v>
      </c>
      <c r="N145" s="58" t="s">
        <v>17</v>
      </c>
      <c r="O145" s="57" t="s">
        <v>19</v>
      </c>
      <c r="P145" s="52" t="s">
        <v>19</v>
      </c>
      <c r="Q145" s="58" t="s">
        <v>18</v>
      </c>
      <c r="R145" s="57" t="s">
        <v>54</v>
      </c>
      <c r="S145" s="52">
        <v>4</v>
      </c>
      <c r="T145" s="58">
        <v>1</v>
      </c>
      <c r="W145">
        <v>3</v>
      </c>
      <c r="X145">
        <v>3</v>
      </c>
      <c r="Y145">
        <v>1</v>
      </c>
      <c r="Z145">
        <v>2</v>
      </c>
      <c r="AA145">
        <v>1</v>
      </c>
      <c r="AB145">
        <v>3</v>
      </c>
      <c r="AC145" s="355" t="str">
        <f>IF(VLOOKUP($B145,'Change Summary_Detailed'!$A$4:$X$216,AC$3,FALSE)=0,"N/A",VLOOKUP($B145,'Change Summary_Detailed'!$A$4:$X$216,AC$3,FALSE))</f>
        <v>N/A</v>
      </c>
      <c r="AD145" s="21">
        <f>VLOOKUP($B145,'Change Summary_Detailed'!$A$4:$X$216,AD$3,FALSE)</f>
        <v>30</v>
      </c>
      <c r="AE145" s="21">
        <f>VLOOKUP($B145,'Change Summary_Detailed'!$A$4:$X$216,AE$3,FALSE)</f>
        <v>30</v>
      </c>
      <c r="AF145" s="21" t="str">
        <f>VLOOKUP($B145,'Change Summary_Detailed'!$A$4:$X$216,AF$3,FALSE)</f>
        <v>30-60</v>
      </c>
      <c r="AG145" s="21">
        <f>VLOOKUP($B145,'Change Summary_Detailed'!$A$4:$X$216,AG$3,FALSE)</f>
        <v>30</v>
      </c>
      <c r="AH145" s="21">
        <f>VLOOKUP($B145,'Change Summary_Detailed'!$A$4:$X$216,AH$3,FALSE)</f>
        <v>30</v>
      </c>
      <c r="AI145" s="21">
        <f>VLOOKUP($B145,'Change Summary_Detailed'!$A$4:$X$216,AI$3,FALSE)</f>
        <v>30</v>
      </c>
      <c r="AJ145" s="21">
        <f>VLOOKUP($B145,'Change Summary_Detailed'!$A$4:$X$216,AJ$3,FALSE)</f>
        <v>30</v>
      </c>
      <c r="AK145" s="21" t="str">
        <f>VLOOKUP($B145,'Change Summary_Detailed'!$A$4:$X$216,AK$3,FALSE)</f>
        <v>30-60</v>
      </c>
      <c r="AL145" s="21">
        <f>VLOOKUP($B145,'Change Summary_Detailed'!$A$4:$X$216,AL$3,FALSE)</f>
        <v>30</v>
      </c>
      <c r="AM145" s="21">
        <f>VLOOKUP($B145,'Change Summary_Detailed'!$A$4:$X$216,AM$3,FALSE)</f>
        <v>30</v>
      </c>
      <c r="AN145" s="21" t="str">
        <f>VLOOKUP($B145,'Change Summary_Detailed'!$A$4:$X$216,AN$3,FALSE)</f>
        <v>Before 1:00 AM</v>
      </c>
      <c r="AO145" s="21" t="str">
        <f>VLOOKUP($B145,'Change Summary_Detailed'!$A$4:$X$216,AO$3,FALSE)</f>
        <v>Before 1:00 AM</v>
      </c>
      <c r="AP145" s="21" t="str">
        <f>VLOOKUP($B145,'Change Summary_Detailed'!$A$4:$X$216,AP$3,FALSE)</f>
        <v>Unchanged</v>
      </c>
      <c r="AQ145" s="21">
        <f>VLOOKUP($B145,'Change Summary_Detailed'!$A$4:$X$216,AQ$3,FALSE)</f>
        <v>0</v>
      </c>
      <c r="AR145" s="21">
        <f>VLOOKUP($B145,'Change Summary_Detailed'!$A$4:$X$216,AR$3,FALSE)</f>
        <v>0</v>
      </c>
      <c r="AS145" s="21">
        <f>VLOOKUP($B145,'Change Summary_Detailed'!$A$4:$X$216,AS$3,FALSE)</f>
        <v>0</v>
      </c>
      <c r="AT145" s="21" t="str">
        <f>VLOOKUP($B145,'Change Summary_Detailed'!$A$4:$X$216,AT$3,FALSE)</f>
        <v>Unchanged</v>
      </c>
    </row>
    <row r="146" spans="1:46" x14ac:dyDescent="0.25">
      <c r="A146" t="s">
        <v>347</v>
      </c>
      <c r="B146" s="122">
        <v>139</v>
      </c>
      <c r="C146" s="57" t="s">
        <v>737</v>
      </c>
      <c r="D146" s="71" t="s">
        <v>175</v>
      </c>
      <c r="E146" s="57">
        <v>11.2</v>
      </c>
      <c r="F146" s="52">
        <v>2.1</v>
      </c>
      <c r="G146" s="52">
        <v>12</v>
      </c>
      <c r="H146" s="52">
        <v>2.5</v>
      </c>
      <c r="I146" s="52">
        <v>6.2</v>
      </c>
      <c r="J146" s="58">
        <v>1.1000000000000001</v>
      </c>
      <c r="K146" s="62" t="s">
        <v>32</v>
      </c>
      <c r="L146" s="62" t="s">
        <v>32</v>
      </c>
      <c r="M146" s="57" t="s">
        <v>17</v>
      </c>
      <c r="N146" s="58" t="s">
        <v>17</v>
      </c>
      <c r="O146" s="110" t="s">
        <v>32</v>
      </c>
      <c r="P146" s="111" t="s">
        <v>32</v>
      </c>
      <c r="Q146" s="112" t="s">
        <v>32</v>
      </c>
      <c r="R146" s="57">
        <v>1</v>
      </c>
      <c r="S146" s="52">
        <v>1</v>
      </c>
      <c r="T146" s="58">
        <v>1</v>
      </c>
      <c r="W146">
        <v>1</v>
      </c>
      <c r="X146">
        <v>1</v>
      </c>
      <c r="Y146">
        <v>2</v>
      </c>
      <c r="Z146">
        <v>1</v>
      </c>
      <c r="AA146">
        <v>1</v>
      </c>
      <c r="AB146">
        <v>1</v>
      </c>
      <c r="AC146" s="355">
        <f>IF(VLOOKUP($B146,'Change Summary_Detailed'!$A$4:$X$216,AC$3,FALSE)=0,"N/A",VLOOKUP($B146,'Change Summary_Detailed'!$A$4:$X$216,AC$3,FALSE))</f>
        <v>41883</v>
      </c>
      <c r="AD146" s="21">
        <f>VLOOKUP($B146,'Change Summary_Detailed'!$A$4:$X$216,AD$3,FALSE)</f>
        <v>30</v>
      </c>
      <c r="AE146" s="21">
        <f>VLOOKUP($B146,'Change Summary_Detailed'!$A$4:$X$216,AE$3,FALSE)</f>
        <v>30</v>
      </c>
      <c r="AF146" s="21" t="str">
        <f>VLOOKUP($B146,'Change Summary_Detailed'!$A$4:$X$216,AF$3,FALSE)</f>
        <v/>
      </c>
      <c r="AG146" s="21">
        <f>VLOOKUP($B146,'Change Summary_Detailed'!$A$4:$X$216,AG$3,FALSE)</f>
        <v>30</v>
      </c>
      <c r="AH146" s="21">
        <f>VLOOKUP($B146,'Change Summary_Detailed'!$A$4:$X$216,AH$3,FALSE)</f>
        <v>30</v>
      </c>
      <c r="AI146" s="21" t="str">
        <f>VLOOKUP($B146,'Change Summary_Detailed'!$A$4:$X$216,AI$3,FALSE)</f>
        <v/>
      </c>
      <c r="AJ146" s="21" t="str">
        <f>VLOOKUP($B146,'Change Summary_Detailed'!$A$4:$X$216,AJ$3,FALSE)</f>
        <v/>
      </c>
      <c r="AK146" s="21" t="str">
        <f>VLOOKUP($B146,'Change Summary_Detailed'!$A$4:$X$216,AK$3,FALSE)</f>
        <v/>
      </c>
      <c r="AL146" s="21" t="str">
        <f>VLOOKUP($B146,'Change Summary_Detailed'!$A$4:$X$216,AL$3,FALSE)</f>
        <v/>
      </c>
      <c r="AM146" s="21" t="str">
        <f>VLOOKUP($B146,'Change Summary_Detailed'!$A$4:$X$216,AM$3,FALSE)</f>
        <v/>
      </c>
      <c r="AN146" s="21" t="str">
        <f>VLOOKUP($B146,'Change Summary_Detailed'!$A$4:$X$216,AN$3,FALSE)</f>
        <v>Before 7:00 PM</v>
      </c>
      <c r="AO146" s="21">
        <f>VLOOKUP($B146,'Change Summary_Detailed'!$A$4:$X$216,AO$3,FALSE)</f>
        <v>0</v>
      </c>
      <c r="AP146" s="21" t="str">
        <f>VLOOKUP($B146,'Change Summary_Detailed'!$A$4:$X$216,AP$3,FALSE)</f>
        <v>Delete</v>
      </c>
      <c r="AQ146" s="21">
        <f>VLOOKUP($B146,'Change Summary_Detailed'!$A$4:$X$216,AQ$3,FALSE)</f>
        <v>1</v>
      </c>
      <c r="AR146" s="21" t="str">
        <f>VLOOKUP($B146,'Change Summary_Detailed'!$A$4:$X$216,AR$3,FALSE)</f>
        <v>Lowest performing</v>
      </c>
      <c r="AS146" s="21" t="str">
        <f>VLOOKUP($B146,'Change Summary_Detailed'!$A$4:$X$216,AS$3,FALSE)</f>
        <v>During peak periods, use revised Route 123.</v>
      </c>
      <c r="AT146" s="21" t="str">
        <f>VLOOKUP($B146,'Change Summary_Detailed'!$A$4:$X$216,AT$3,FALSE)</f>
        <v>Deleted</v>
      </c>
    </row>
    <row r="147" spans="1:46" x14ac:dyDescent="0.25">
      <c r="A147" t="s">
        <v>370</v>
      </c>
      <c r="B147" s="122">
        <v>140</v>
      </c>
      <c r="C147" s="57" t="s">
        <v>738</v>
      </c>
      <c r="D147" s="71" t="s">
        <v>176</v>
      </c>
      <c r="E147" s="57">
        <v>29.6</v>
      </c>
      <c r="F147" s="52">
        <v>9</v>
      </c>
      <c r="G147" s="52">
        <v>33.6</v>
      </c>
      <c r="H147" s="52">
        <v>11.3</v>
      </c>
      <c r="I147" s="52">
        <v>28.8</v>
      </c>
      <c r="J147" s="58">
        <v>9.6999999999999993</v>
      </c>
      <c r="K147" s="62">
        <v>83</v>
      </c>
      <c r="L147" s="62" t="s">
        <v>15</v>
      </c>
      <c r="M147" s="57" t="s">
        <v>17</v>
      </c>
      <c r="N147" s="58" t="s">
        <v>17</v>
      </c>
      <c r="O147" s="57" t="s">
        <v>19</v>
      </c>
      <c r="P147" s="52" t="s">
        <v>18</v>
      </c>
      <c r="Q147" s="58" t="s">
        <v>19</v>
      </c>
      <c r="R147" s="57" t="s">
        <v>54</v>
      </c>
      <c r="S147" s="52" t="s">
        <v>54</v>
      </c>
      <c r="T147" s="58" t="s">
        <v>54</v>
      </c>
      <c r="W147">
        <v>4</v>
      </c>
      <c r="X147">
        <v>4</v>
      </c>
      <c r="Y147">
        <v>4</v>
      </c>
      <c r="Z147">
        <v>4</v>
      </c>
      <c r="AA147">
        <v>4</v>
      </c>
      <c r="AB147">
        <v>4</v>
      </c>
      <c r="AC147" s="355" t="str">
        <f>IF(VLOOKUP($B147,'Change Summary_Detailed'!$A$4:$X$216,AC$3,FALSE)=0,"N/A",VLOOKUP($B147,'Change Summary_Detailed'!$A$4:$X$216,AC$3,FALSE))</f>
        <v>N/A</v>
      </c>
      <c r="AD147" s="21">
        <f>VLOOKUP($B147,'Change Summary_Detailed'!$A$4:$X$216,AD$3,FALSE)</f>
        <v>15</v>
      </c>
      <c r="AE147" s="21">
        <f>VLOOKUP($B147,'Change Summary_Detailed'!$A$4:$X$216,AE$3,FALSE)</f>
        <v>15</v>
      </c>
      <c r="AF147" s="21">
        <f>VLOOKUP($B147,'Change Summary_Detailed'!$A$4:$X$216,AF$3,FALSE)</f>
        <v>30</v>
      </c>
      <c r="AG147" s="21">
        <f>VLOOKUP($B147,'Change Summary_Detailed'!$A$4:$X$216,AG$3,FALSE)</f>
        <v>30</v>
      </c>
      <c r="AH147" s="21">
        <f>VLOOKUP($B147,'Change Summary_Detailed'!$A$4:$X$216,AH$3,FALSE)</f>
        <v>30</v>
      </c>
      <c r="AI147" s="21">
        <f>VLOOKUP($B147,'Change Summary_Detailed'!$A$4:$X$216,AI$3,FALSE)</f>
        <v>15</v>
      </c>
      <c r="AJ147" s="21">
        <f>VLOOKUP($B147,'Change Summary_Detailed'!$A$4:$X$216,AJ$3,FALSE)</f>
        <v>15</v>
      </c>
      <c r="AK147" s="21">
        <f>VLOOKUP($B147,'Change Summary_Detailed'!$A$4:$X$216,AK$3,FALSE)</f>
        <v>30</v>
      </c>
      <c r="AL147" s="21">
        <f>VLOOKUP($B147,'Change Summary_Detailed'!$A$4:$X$216,AL$3,FALSE)</f>
        <v>30</v>
      </c>
      <c r="AM147" s="21">
        <f>VLOOKUP($B147,'Change Summary_Detailed'!$A$4:$X$216,AM$3,FALSE)</f>
        <v>30</v>
      </c>
      <c r="AN147" s="21" t="str">
        <f>VLOOKUP($B147,'Change Summary_Detailed'!$A$4:$X$216,AN$3,FALSE)</f>
        <v>Before 10:00 PM</v>
      </c>
      <c r="AO147" s="21" t="str">
        <f>VLOOKUP($B147,'Change Summary_Detailed'!$A$4:$X$216,AO$3,FALSE)</f>
        <v>Before 10:00 PM</v>
      </c>
      <c r="AP147" s="21" t="str">
        <f>VLOOKUP($B147,'Change Summary_Detailed'!$A$4:$X$216,AP$3,FALSE)</f>
        <v>Route 140 will be replaced by the F Line in June 2014.</v>
      </c>
      <c r="AQ147" s="21">
        <f>VLOOKUP($B147,'Change Summary_Detailed'!$A$4:$X$216,AQ$3,FALSE)</f>
        <v>0</v>
      </c>
      <c r="AR147" s="21">
        <f>VLOOKUP($B147,'Change Summary_Detailed'!$A$4:$X$216,AR$3,FALSE)</f>
        <v>0</v>
      </c>
      <c r="AS147" s="21">
        <f>VLOOKUP($B147,'Change Summary_Detailed'!$A$4:$X$216,AS$3,FALSE)</f>
        <v>0</v>
      </c>
      <c r="AT147" s="21" t="str">
        <f>VLOOKUP($B147,'Change Summary_Detailed'!$A$4:$X$216,AT$3,FALSE)</f>
        <v>Unchanged</v>
      </c>
    </row>
    <row r="148" spans="1:46" x14ac:dyDescent="0.25">
      <c r="A148" t="s">
        <v>376</v>
      </c>
      <c r="B148" s="122">
        <v>140</v>
      </c>
      <c r="C148" s="57" t="s">
        <v>738</v>
      </c>
      <c r="D148" s="71" t="s">
        <v>176</v>
      </c>
      <c r="E148" s="57">
        <v>29.6</v>
      </c>
      <c r="F148" s="52">
        <v>9</v>
      </c>
      <c r="G148" s="52">
        <v>33.6</v>
      </c>
      <c r="H148" s="52">
        <v>11.3</v>
      </c>
      <c r="I148" s="52">
        <v>28.8</v>
      </c>
      <c r="J148" s="58">
        <v>9.6999999999999993</v>
      </c>
      <c r="K148" s="62">
        <v>83</v>
      </c>
      <c r="L148" s="62" t="s">
        <v>15</v>
      </c>
      <c r="M148" s="57" t="s">
        <v>17</v>
      </c>
      <c r="N148" s="58" t="s">
        <v>17</v>
      </c>
      <c r="O148" s="57" t="s">
        <v>19</v>
      </c>
      <c r="P148" s="52" t="s">
        <v>18</v>
      </c>
      <c r="Q148" s="58" t="s">
        <v>19</v>
      </c>
      <c r="R148" s="57" t="s">
        <v>54</v>
      </c>
      <c r="S148" s="52" t="s">
        <v>54</v>
      </c>
      <c r="T148" s="58" t="s">
        <v>54</v>
      </c>
      <c r="W148">
        <v>4</v>
      </c>
      <c r="X148">
        <v>4</v>
      </c>
      <c r="Y148">
        <v>4</v>
      </c>
      <c r="Z148">
        <v>4</v>
      </c>
      <c r="AA148">
        <v>4</v>
      </c>
      <c r="AB148">
        <v>4</v>
      </c>
      <c r="AC148" s="355" t="str">
        <f>IF(VLOOKUP($B148,'Change Summary_Detailed'!$A$4:$X$216,AC$3,FALSE)=0,"N/A",VLOOKUP($B148,'Change Summary_Detailed'!$A$4:$X$216,AC$3,FALSE))</f>
        <v>N/A</v>
      </c>
      <c r="AD148" s="21">
        <f>VLOOKUP($B148,'Change Summary_Detailed'!$A$4:$X$216,AD$3,FALSE)</f>
        <v>15</v>
      </c>
      <c r="AE148" s="21">
        <f>VLOOKUP($B148,'Change Summary_Detailed'!$A$4:$X$216,AE$3,FALSE)</f>
        <v>15</v>
      </c>
      <c r="AF148" s="21">
        <f>VLOOKUP($B148,'Change Summary_Detailed'!$A$4:$X$216,AF$3,FALSE)</f>
        <v>30</v>
      </c>
      <c r="AG148" s="21">
        <f>VLOOKUP($B148,'Change Summary_Detailed'!$A$4:$X$216,AG$3,FALSE)</f>
        <v>30</v>
      </c>
      <c r="AH148" s="21">
        <f>VLOOKUP($B148,'Change Summary_Detailed'!$A$4:$X$216,AH$3,FALSE)</f>
        <v>30</v>
      </c>
      <c r="AI148" s="21">
        <f>VLOOKUP($B148,'Change Summary_Detailed'!$A$4:$X$216,AI$3,FALSE)</f>
        <v>15</v>
      </c>
      <c r="AJ148" s="21">
        <f>VLOOKUP($B148,'Change Summary_Detailed'!$A$4:$X$216,AJ$3,FALSE)</f>
        <v>15</v>
      </c>
      <c r="AK148" s="21">
        <f>VLOOKUP($B148,'Change Summary_Detailed'!$A$4:$X$216,AK$3,FALSE)</f>
        <v>30</v>
      </c>
      <c r="AL148" s="21">
        <f>VLOOKUP($B148,'Change Summary_Detailed'!$A$4:$X$216,AL$3,FALSE)</f>
        <v>30</v>
      </c>
      <c r="AM148" s="21">
        <f>VLOOKUP($B148,'Change Summary_Detailed'!$A$4:$X$216,AM$3,FALSE)</f>
        <v>30</v>
      </c>
      <c r="AN148" s="21" t="str">
        <f>VLOOKUP($B148,'Change Summary_Detailed'!$A$4:$X$216,AN$3,FALSE)</f>
        <v>Before 10:00 PM</v>
      </c>
      <c r="AO148" s="21" t="str">
        <f>VLOOKUP($B148,'Change Summary_Detailed'!$A$4:$X$216,AO$3,FALSE)</f>
        <v>Before 10:00 PM</v>
      </c>
      <c r="AP148" s="21" t="str">
        <f>VLOOKUP($B148,'Change Summary_Detailed'!$A$4:$X$216,AP$3,FALSE)</f>
        <v>Route 140 will be replaced by the F Line in June 2014.</v>
      </c>
      <c r="AQ148" s="21">
        <f>VLOOKUP($B148,'Change Summary_Detailed'!$A$4:$X$216,AQ$3,FALSE)</f>
        <v>0</v>
      </c>
      <c r="AR148" s="21">
        <f>VLOOKUP($B148,'Change Summary_Detailed'!$A$4:$X$216,AR$3,FALSE)</f>
        <v>0</v>
      </c>
      <c r="AS148" s="21">
        <f>VLOOKUP($B148,'Change Summary_Detailed'!$A$4:$X$216,AS$3,FALSE)</f>
        <v>0</v>
      </c>
      <c r="AT148" s="21" t="str">
        <f>VLOOKUP($B148,'Change Summary_Detailed'!$A$4:$X$216,AT$3,FALSE)</f>
        <v>Unchanged</v>
      </c>
    </row>
    <row r="149" spans="1:46" x14ac:dyDescent="0.25">
      <c r="A149" t="s">
        <v>374</v>
      </c>
      <c r="B149" s="122">
        <v>140</v>
      </c>
      <c r="C149" s="57" t="s">
        <v>738</v>
      </c>
      <c r="D149" s="71" t="s">
        <v>176</v>
      </c>
      <c r="E149" s="57">
        <v>29.6</v>
      </c>
      <c r="F149" s="52">
        <v>9</v>
      </c>
      <c r="G149" s="52">
        <v>33.6</v>
      </c>
      <c r="H149" s="52">
        <v>11.3</v>
      </c>
      <c r="I149" s="52">
        <v>28.8</v>
      </c>
      <c r="J149" s="58">
        <v>9.6999999999999993</v>
      </c>
      <c r="K149" s="62">
        <v>83</v>
      </c>
      <c r="L149" s="62" t="s">
        <v>15</v>
      </c>
      <c r="M149" s="57" t="s">
        <v>17</v>
      </c>
      <c r="N149" s="58" t="s">
        <v>17</v>
      </c>
      <c r="O149" s="57" t="s">
        <v>19</v>
      </c>
      <c r="P149" s="52" t="s">
        <v>18</v>
      </c>
      <c r="Q149" s="58" t="s">
        <v>19</v>
      </c>
      <c r="R149" s="57" t="s">
        <v>54</v>
      </c>
      <c r="S149" s="52" t="s">
        <v>54</v>
      </c>
      <c r="T149" s="58" t="s">
        <v>54</v>
      </c>
      <c r="W149">
        <v>4</v>
      </c>
      <c r="X149">
        <v>4</v>
      </c>
      <c r="Y149">
        <v>4</v>
      </c>
      <c r="Z149">
        <v>4</v>
      </c>
      <c r="AA149">
        <v>4</v>
      </c>
      <c r="AB149">
        <v>4</v>
      </c>
      <c r="AC149" s="355" t="str">
        <f>IF(VLOOKUP($B149,'Change Summary_Detailed'!$A$4:$X$216,AC$3,FALSE)=0,"N/A",VLOOKUP($B149,'Change Summary_Detailed'!$A$4:$X$216,AC$3,FALSE))</f>
        <v>N/A</v>
      </c>
      <c r="AD149" s="21">
        <f>VLOOKUP($B149,'Change Summary_Detailed'!$A$4:$X$216,AD$3,FALSE)</f>
        <v>15</v>
      </c>
      <c r="AE149" s="21">
        <f>VLOOKUP($B149,'Change Summary_Detailed'!$A$4:$X$216,AE$3,FALSE)</f>
        <v>15</v>
      </c>
      <c r="AF149" s="21">
        <f>VLOOKUP($B149,'Change Summary_Detailed'!$A$4:$X$216,AF$3,FALSE)</f>
        <v>30</v>
      </c>
      <c r="AG149" s="21">
        <f>VLOOKUP($B149,'Change Summary_Detailed'!$A$4:$X$216,AG$3,FALSE)</f>
        <v>30</v>
      </c>
      <c r="AH149" s="21">
        <f>VLOOKUP($B149,'Change Summary_Detailed'!$A$4:$X$216,AH$3,FALSE)</f>
        <v>30</v>
      </c>
      <c r="AI149" s="21">
        <f>VLOOKUP($B149,'Change Summary_Detailed'!$A$4:$X$216,AI$3,FALSE)</f>
        <v>15</v>
      </c>
      <c r="AJ149" s="21">
        <f>VLOOKUP($B149,'Change Summary_Detailed'!$A$4:$X$216,AJ$3,FALSE)</f>
        <v>15</v>
      </c>
      <c r="AK149" s="21">
        <f>VLOOKUP($B149,'Change Summary_Detailed'!$A$4:$X$216,AK$3,FALSE)</f>
        <v>30</v>
      </c>
      <c r="AL149" s="21">
        <f>VLOOKUP($B149,'Change Summary_Detailed'!$A$4:$X$216,AL$3,FALSE)</f>
        <v>30</v>
      </c>
      <c r="AM149" s="21">
        <f>VLOOKUP($B149,'Change Summary_Detailed'!$A$4:$X$216,AM$3,FALSE)</f>
        <v>30</v>
      </c>
      <c r="AN149" s="21" t="str">
        <f>VLOOKUP($B149,'Change Summary_Detailed'!$A$4:$X$216,AN$3,FALSE)</f>
        <v>Before 10:00 PM</v>
      </c>
      <c r="AO149" s="21" t="str">
        <f>VLOOKUP($B149,'Change Summary_Detailed'!$A$4:$X$216,AO$3,FALSE)</f>
        <v>Before 10:00 PM</v>
      </c>
      <c r="AP149" s="21" t="str">
        <f>VLOOKUP($B149,'Change Summary_Detailed'!$A$4:$X$216,AP$3,FALSE)</f>
        <v>Route 140 will be replaced by the F Line in June 2014.</v>
      </c>
      <c r="AQ149" s="21">
        <f>VLOOKUP($B149,'Change Summary_Detailed'!$A$4:$X$216,AQ$3,FALSE)</f>
        <v>0</v>
      </c>
      <c r="AR149" s="21">
        <f>VLOOKUP($B149,'Change Summary_Detailed'!$A$4:$X$216,AR$3,FALSE)</f>
        <v>0</v>
      </c>
      <c r="AS149" s="21">
        <f>VLOOKUP($B149,'Change Summary_Detailed'!$A$4:$X$216,AS$3,FALSE)</f>
        <v>0</v>
      </c>
      <c r="AT149" s="21" t="str">
        <f>VLOOKUP($B149,'Change Summary_Detailed'!$A$4:$X$216,AT$3,FALSE)</f>
        <v>Unchanged</v>
      </c>
    </row>
    <row r="150" spans="1:46" x14ac:dyDescent="0.25">
      <c r="A150" t="s">
        <v>347</v>
      </c>
      <c r="B150" s="122">
        <v>140</v>
      </c>
      <c r="C150" s="57" t="s">
        <v>738</v>
      </c>
      <c r="D150" s="71" t="s">
        <v>176</v>
      </c>
      <c r="E150" s="57">
        <v>29.6</v>
      </c>
      <c r="F150" s="52">
        <v>9</v>
      </c>
      <c r="G150" s="52">
        <v>33.6</v>
      </c>
      <c r="H150" s="52">
        <v>11.3</v>
      </c>
      <c r="I150" s="52">
        <v>28.8</v>
      </c>
      <c r="J150" s="58">
        <v>9.6999999999999993</v>
      </c>
      <c r="K150" s="62">
        <v>83</v>
      </c>
      <c r="L150" s="62" t="s">
        <v>15</v>
      </c>
      <c r="M150" s="57" t="s">
        <v>17</v>
      </c>
      <c r="N150" s="58" t="s">
        <v>17</v>
      </c>
      <c r="O150" s="57" t="s">
        <v>19</v>
      </c>
      <c r="P150" s="52" t="s">
        <v>18</v>
      </c>
      <c r="Q150" s="58" t="s">
        <v>19</v>
      </c>
      <c r="R150" s="57" t="s">
        <v>54</v>
      </c>
      <c r="S150" s="52" t="s">
        <v>54</v>
      </c>
      <c r="T150" s="58" t="s">
        <v>54</v>
      </c>
      <c r="W150">
        <v>4</v>
      </c>
      <c r="X150">
        <v>4</v>
      </c>
      <c r="Y150">
        <v>4</v>
      </c>
      <c r="Z150">
        <v>4</v>
      </c>
      <c r="AA150">
        <v>4</v>
      </c>
      <c r="AB150">
        <v>4</v>
      </c>
      <c r="AC150" s="355" t="str">
        <f>IF(VLOOKUP($B150,'Change Summary_Detailed'!$A$4:$X$216,AC$3,FALSE)=0,"N/A",VLOOKUP($B150,'Change Summary_Detailed'!$A$4:$X$216,AC$3,FALSE))</f>
        <v>N/A</v>
      </c>
      <c r="AD150" s="21">
        <f>VLOOKUP($B150,'Change Summary_Detailed'!$A$4:$X$216,AD$3,FALSE)</f>
        <v>15</v>
      </c>
      <c r="AE150" s="21">
        <f>VLOOKUP($B150,'Change Summary_Detailed'!$A$4:$X$216,AE$3,FALSE)</f>
        <v>15</v>
      </c>
      <c r="AF150" s="21">
        <f>VLOOKUP($B150,'Change Summary_Detailed'!$A$4:$X$216,AF$3,FALSE)</f>
        <v>30</v>
      </c>
      <c r="AG150" s="21">
        <f>VLOOKUP($B150,'Change Summary_Detailed'!$A$4:$X$216,AG$3,FALSE)</f>
        <v>30</v>
      </c>
      <c r="AH150" s="21">
        <f>VLOOKUP($B150,'Change Summary_Detailed'!$A$4:$X$216,AH$3,FALSE)</f>
        <v>30</v>
      </c>
      <c r="AI150" s="21">
        <f>VLOOKUP($B150,'Change Summary_Detailed'!$A$4:$X$216,AI$3,FALSE)</f>
        <v>15</v>
      </c>
      <c r="AJ150" s="21">
        <f>VLOOKUP($B150,'Change Summary_Detailed'!$A$4:$X$216,AJ$3,FALSE)</f>
        <v>15</v>
      </c>
      <c r="AK150" s="21">
        <f>VLOOKUP($B150,'Change Summary_Detailed'!$A$4:$X$216,AK$3,FALSE)</f>
        <v>30</v>
      </c>
      <c r="AL150" s="21">
        <f>VLOOKUP($B150,'Change Summary_Detailed'!$A$4:$X$216,AL$3,FALSE)</f>
        <v>30</v>
      </c>
      <c r="AM150" s="21">
        <f>VLOOKUP($B150,'Change Summary_Detailed'!$A$4:$X$216,AM$3,FALSE)</f>
        <v>30</v>
      </c>
      <c r="AN150" s="21" t="str">
        <f>VLOOKUP($B150,'Change Summary_Detailed'!$A$4:$X$216,AN$3,FALSE)</f>
        <v>Before 10:00 PM</v>
      </c>
      <c r="AO150" s="21" t="str">
        <f>VLOOKUP($B150,'Change Summary_Detailed'!$A$4:$X$216,AO$3,FALSE)</f>
        <v>Before 10:00 PM</v>
      </c>
      <c r="AP150" s="21" t="str">
        <f>VLOOKUP($B150,'Change Summary_Detailed'!$A$4:$X$216,AP$3,FALSE)</f>
        <v>Route 140 will be replaced by the F Line in June 2014.</v>
      </c>
      <c r="AQ150" s="21">
        <f>VLOOKUP($B150,'Change Summary_Detailed'!$A$4:$X$216,AQ$3,FALSE)</f>
        <v>0</v>
      </c>
      <c r="AR150" s="21">
        <f>VLOOKUP($B150,'Change Summary_Detailed'!$A$4:$X$216,AR$3,FALSE)</f>
        <v>0</v>
      </c>
      <c r="AS150" s="21">
        <f>VLOOKUP($B150,'Change Summary_Detailed'!$A$4:$X$216,AS$3,FALSE)</f>
        <v>0</v>
      </c>
      <c r="AT150" s="21" t="str">
        <f>VLOOKUP($B150,'Change Summary_Detailed'!$A$4:$X$216,AT$3,FALSE)</f>
        <v>Unchanged</v>
      </c>
    </row>
    <row r="151" spans="1:46" x14ac:dyDescent="0.25">
      <c r="A151" t="s">
        <v>357</v>
      </c>
      <c r="B151" s="122" t="s">
        <v>177</v>
      </c>
      <c r="C151" s="57" t="s">
        <v>739</v>
      </c>
      <c r="D151" s="71" t="s">
        <v>178</v>
      </c>
      <c r="E151" s="57">
        <v>22.9</v>
      </c>
      <c r="F151" s="52">
        <v>14.1</v>
      </c>
      <c r="G151" s="52" t="s">
        <v>298</v>
      </c>
      <c r="H151" s="52" t="s">
        <v>298</v>
      </c>
      <c r="I151" s="52" t="s">
        <v>298</v>
      </c>
      <c r="J151" s="58" t="s">
        <v>298</v>
      </c>
      <c r="K151" s="62" t="s">
        <v>8</v>
      </c>
      <c r="L151" s="62" t="s">
        <v>8</v>
      </c>
      <c r="M151" s="57" t="s">
        <v>52</v>
      </c>
      <c r="N151" s="58" t="s">
        <v>52</v>
      </c>
      <c r="O151" s="110" t="s">
        <v>8</v>
      </c>
      <c r="P151" s="111" t="s">
        <v>8</v>
      </c>
      <c r="Q151" s="112" t="s">
        <v>8</v>
      </c>
      <c r="R151" s="57">
        <v>3</v>
      </c>
      <c r="S151" s="52" t="s">
        <v>54</v>
      </c>
      <c r="T151" s="58" t="s">
        <v>54</v>
      </c>
      <c r="W151">
        <v>1</v>
      </c>
      <c r="X151">
        <v>3</v>
      </c>
      <c r="Y151" t="s">
        <v>17</v>
      </c>
      <c r="Z151" t="s">
        <v>17</v>
      </c>
      <c r="AA151" t="s">
        <v>17</v>
      </c>
      <c r="AB151" t="s">
        <v>17</v>
      </c>
      <c r="AC151" s="355">
        <f>IF(VLOOKUP($B151,'Change Summary_Detailed'!$A$4:$X$216,AC$3,FALSE)=0,"N/A",VLOOKUP($B151,'Change Summary_Detailed'!$A$4:$X$216,AC$3,FALSE))</f>
        <v>42248</v>
      </c>
      <c r="AD151" s="21" t="str">
        <f>VLOOKUP($B151,'Change Summary_Detailed'!$A$4:$X$216,AD$3,FALSE)</f>
        <v/>
      </c>
      <c r="AE151" s="21" t="str">
        <f>VLOOKUP($B151,'Change Summary_Detailed'!$A$4:$X$216,AE$3,FALSE)</f>
        <v/>
      </c>
      <c r="AF151" s="21" t="str">
        <f>VLOOKUP($B151,'Change Summary_Detailed'!$A$4:$X$216,AF$3,FALSE)</f>
        <v/>
      </c>
      <c r="AG151" s="21" t="str">
        <f>VLOOKUP($B151,'Change Summary_Detailed'!$A$4:$X$216,AG$3,FALSE)</f>
        <v/>
      </c>
      <c r="AH151" s="21" t="str">
        <f>VLOOKUP($B151,'Change Summary_Detailed'!$A$4:$X$216,AH$3,FALSE)</f>
        <v/>
      </c>
      <c r="AI151" s="21" t="str">
        <f>VLOOKUP($B151,'Change Summary_Detailed'!$A$4:$X$216,AI$3,FALSE)</f>
        <v/>
      </c>
      <c r="AJ151" s="21" t="str">
        <f>VLOOKUP($B151,'Change Summary_Detailed'!$A$4:$X$216,AJ$3,FALSE)</f>
        <v/>
      </c>
      <c r="AK151" s="21" t="str">
        <f>VLOOKUP($B151,'Change Summary_Detailed'!$A$4:$X$216,AK$3,FALSE)</f>
        <v/>
      </c>
      <c r="AL151" s="21" t="str">
        <f>VLOOKUP($B151,'Change Summary_Detailed'!$A$4:$X$216,AL$3,FALSE)</f>
        <v/>
      </c>
      <c r="AM151" s="21" t="str">
        <f>VLOOKUP($B151,'Change Summary_Detailed'!$A$4:$X$216,AM$3,FALSE)</f>
        <v/>
      </c>
      <c r="AN151" s="21" t="str">
        <f>VLOOKUP($B151,'Change Summary_Detailed'!$A$4:$X$216,AN$3,FALSE)</f>
        <v/>
      </c>
      <c r="AO151" s="21" t="str">
        <f>VLOOKUP($B151,'Change Summary_Detailed'!$A$4:$X$216,AO$3,FALSE)</f>
        <v/>
      </c>
      <c r="AP151" s="21" t="str">
        <f>VLOOKUP($B151,'Change Summary_Detailed'!$A$4:$X$216,AP$3,FALSE)</f>
        <v>Reduce one morning and one afternoon trip.</v>
      </c>
      <c r="AQ151" s="21">
        <f>VLOOKUP($B151,'Change Summary_Detailed'!$A$4:$X$216,AQ$3,FALSE)</f>
        <v>3</v>
      </c>
      <c r="AR151" s="21" t="str">
        <f>VLOOKUP($B151,'Change Summary_Detailed'!$A$4:$X$216,AR$3,FALSE)</f>
        <v>Low performing</v>
      </c>
      <c r="AS151" s="21">
        <f>VLOOKUP($B151,'Change Summary_Detailed'!$A$4:$X$216,AS$3,FALSE)</f>
        <v>0</v>
      </c>
      <c r="AT151" s="21" t="str">
        <f>VLOOKUP($B151,'Change Summary_Detailed'!$A$4:$X$216,AT$3,FALSE)</f>
        <v>Revised</v>
      </c>
    </row>
    <row r="152" spans="1:46" x14ac:dyDescent="0.25">
      <c r="A152" t="s">
        <v>345</v>
      </c>
      <c r="B152" s="122" t="s">
        <v>177</v>
      </c>
      <c r="C152" s="57" t="s">
        <v>739</v>
      </c>
      <c r="D152" s="71" t="s">
        <v>178</v>
      </c>
      <c r="E152" s="57">
        <v>22.9</v>
      </c>
      <c r="F152" s="52">
        <v>14.1</v>
      </c>
      <c r="G152" s="52" t="s">
        <v>298</v>
      </c>
      <c r="H152" s="52" t="s">
        <v>298</v>
      </c>
      <c r="I152" s="52" t="s">
        <v>298</v>
      </c>
      <c r="J152" s="58" t="s">
        <v>298</v>
      </c>
      <c r="K152" s="62" t="s">
        <v>8</v>
      </c>
      <c r="L152" s="62" t="s">
        <v>8</v>
      </c>
      <c r="M152" s="57" t="s">
        <v>52</v>
      </c>
      <c r="N152" s="58" t="s">
        <v>52</v>
      </c>
      <c r="O152" s="110" t="s">
        <v>8</v>
      </c>
      <c r="P152" s="111" t="s">
        <v>8</v>
      </c>
      <c r="Q152" s="112" t="s">
        <v>8</v>
      </c>
      <c r="R152" s="57">
        <v>3</v>
      </c>
      <c r="S152" s="52" t="s">
        <v>54</v>
      </c>
      <c r="T152" s="58" t="s">
        <v>54</v>
      </c>
      <c r="W152">
        <v>1</v>
      </c>
      <c r="X152">
        <v>3</v>
      </c>
      <c r="Y152" t="s">
        <v>17</v>
      </c>
      <c r="Z152" t="s">
        <v>17</v>
      </c>
      <c r="AA152" t="s">
        <v>17</v>
      </c>
      <c r="AB152" t="s">
        <v>17</v>
      </c>
      <c r="AC152" s="355">
        <f>IF(VLOOKUP($B152,'Change Summary_Detailed'!$A$4:$X$216,AC$3,FALSE)=0,"N/A",VLOOKUP($B152,'Change Summary_Detailed'!$A$4:$X$216,AC$3,FALSE))</f>
        <v>42248</v>
      </c>
      <c r="AD152" s="21" t="str">
        <f>VLOOKUP($B152,'Change Summary_Detailed'!$A$4:$X$216,AD$3,FALSE)</f>
        <v/>
      </c>
      <c r="AE152" s="21" t="str">
        <f>VLOOKUP($B152,'Change Summary_Detailed'!$A$4:$X$216,AE$3,FALSE)</f>
        <v/>
      </c>
      <c r="AF152" s="21" t="str">
        <f>VLOOKUP($B152,'Change Summary_Detailed'!$A$4:$X$216,AF$3,FALSE)</f>
        <v/>
      </c>
      <c r="AG152" s="21" t="str">
        <f>VLOOKUP($B152,'Change Summary_Detailed'!$A$4:$X$216,AG$3,FALSE)</f>
        <v/>
      </c>
      <c r="AH152" s="21" t="str">
        <f>VLOOKUP($B152,'Change Summary_Detailed'!$A$4:$X$216,AH$3,FALSE)</f>
        <v/>
      </c>
      <c r="AI152" s="21" t="str">
        <f>VLOOKUP($B152,'Change Summary_Detailed'!$A$4:$X$216,AI$3,FALSE)</f>
        <v/>
      </c>
      <c r="AJ152" s="21" t="str">
        <f>VLOOKUP($B152,'Change Summary_Detailed'!$A$4:$X$216,AJ$3,FALSE)</f>
        <v/>
      </c>
      <c r="AK152" s="21" t="str">
        <f>VLOOKUP($B152,'Change Summary_Detailed'!$A$4:$X$216,AK$3,FALSE)</f>
        <v/>
      </c>
      <c r="AL152" s="21" t="str">
        <f>VLOOKUP($B152,'Change Summary_Detailed'!$A$4:$X$216,AL$3,FALSE)</f>
        <v/>
      </c>
      <c r="AM152" s="21" t="str">
        <f>VLOOKUP($B152,'Change Summary_Detailed'!$A$4:$X$216,AM$3,FALSE)</f>
        <v/>
      </c>
      <c r="AN152" s="21" t="str">
        <f>VLOOKUP($B152,'Change Summary_Detailed'!$A$4:$X$216,AN$3,FALSE)</f>
        <v/>
      </c>
      <c r="AO152" s="21" t="str">
        <f>VLOOKUP($B152,'Change Summary_Detailed'!$A$4:$X$216,AO$3,FALSE)</f>
        <v/>
      </c>
      <c r="AP152" s="21" t="str">
        <f>VLOOKUP($B152,'Change Summary_Detailed'!$A$4:$X$216,AP$3,FALSE)</f>
        <v>Reduce one morning and one afternoon trip.</v>
      </c>
      <c r="AQ152" s="21">
        <f>VLOOKUP($B152,'Change Summary_Detailed'!$A$4:$X$216,AQ$3,FALSE)</f>
        <v>3</v>
      </c>
      <c r="AR152" s="21" t="str">
        <f>VLOOKUP($B152,'Change Summary_Detailed'!$A$4:$X$216,AR$3,FALSE)</f>
        <v>Low performing</v>
      </c>
      <c r="AS152" s="21">
        <f>VLOOKUP($B152,'Change Summary_Detailed'!$A$4:$X$216,AS$3,FALSE)</f>
        <v>0</v>
      </c>
      <c r="AT152" s="21" t="str">
        <f>VLOOKUP($B152,'Change Summary_Detailed'!$A$4:$X$216,AT$3,FALSE)</f>
        <v>Revised</v>
      </c>
    </row>
    <row r="153" spans="1:46" x14ac:dyDescent="0.25">
      <c r="A153" t="s">
        <v>365</v>
      </c>
      <c r="B153" s="122" t="s">
        <v>177</v>
      </c>
      <c r="C153" s="57" t="s">
        <v>739</v>
      </c>
      <c r="D153" s="71" t="s">
        <v>178</v>
      </c>
      <c r="E153" s="57">
        <v>22.9</v>
      </c>
      <c r="F153" s="52">
        <v>14.1</v>
      </c>
      <c r="G153" s="52" t="s">
        <v>298</v>
      </c>
      <c r="H153" s="52" t="s">
        <v>298</v>
      </c>
      <c r="I153" s="52" t="s">
        <v>298</v>
      </c>
      <c r="J153" s="58" t="s">
        <v>298</v>
      </c>
      <c r="K153" s="62" t="s">
        <v>8</v>
      </c>
      <c r="L153" s="62" t="s">
        <v>8</v>
      </c>
      <c r="M153" s="57" t="s">
        <v>52</v>
      </c>
      <c r="N153" s="58" t="s">
        <v>52</v>
      </c>
      <c r="O153" s="110" t="s">
        <v>8</v>
      </c>
      <c r="P153" s="111" t="s">
        <v>8</v>
      </c>
      <c r="Q153" s="112" t="s">
        <v>8</v>
      </c>
      <c r="R153" s="57">
        <v>3</v>
      </c>
      <c r="S153" s="52" t="s">
        <v>54</v>
      </c>
      <c r="T153" s="58" t="s">
        <v>54</v>
      </c>
      <c r="W153">
        <v>1</v>
      </c>
      <c r="X153">
        <v>3</v>
      </c>
      <c r="Y153" t="s">
        <v>17</v>
      </c>
      <c r="Z153" t="s">
        <v>17</v>
      </c>
      <c r="AA153" t="s">
        <v>17</v>
      </c>
      <c r="AB153" t="s">
        <v>17</v>
      </c>
      <c r="AC153" s="355">
        <f>IF(VLOOKUP($B153,'Change Summary_Detailed'!$A$4:$X$216,AC$3,FALSE)=0,"N/A",VLOOKUP($B153,'Change Summary_Detailed'!$A$4:$X$216,AC$3,FALSE))</f>
        <v>42248</v>
      </c>
      <c r="AD153" s="21" t="str">
        <f>VLOOKUP($B153,'Change Summary_Detailed'!$A$4:$X$216,AD$3,FALSE)</f>
        <v/>
      </c>
      <c r="AE153" s="21" t="str">
        <f>VLOOKUP($B153,'Change Summary_Detailed'!$A$4:$X$216,AE$3,FALSE)</f>
        <v/>
      </c>
      <c r="AF153" s="21" t="str">
        <f>VLOOKUP($B153,'Change Summary_Detailed'!$A$4:$X$216,AF$3,FALSE)</f>
        <v/>
      </c>
      <c r="AG153" s="21" t="str">
        <f>VLOOKUP($B153,'Change Summary_Detailed'!$A$4:$X$216,AG$3,FALSE)</f>
        <v/>
      </c>
      <c r="AH153" s="21" t="str">
        <f>VLOOKUP($B153,'Change Summary_Detailed'!$A$4:$X$216,AH$3,FALSE)</f>
        <v/>
      </c>
      <c r="AI153" s="21" t="str">
        <f>VLOOKUP($B153,'Change Summary_Detailed'!$A$4:$X$216,AI$3,FALSE)</f>
        <v/>
      </c>
      <c r="AJ153" s="21" t="str">
        <f>VLOOKUP($B153,'Change Summary_Detailed'!$A$4:$X$216,AJ$3,FALSE)</f>
        <v/>
      </c>
      <c r="AK153" s="21" t="str">
        <f>VLOOKUP($B153,'Change Summary_Detailed'!$A$4:$X$216,AK$3,FALSE)</f>
        <v/>
      </c>
      <c r="AL153" s="21" t="str">
        <f>VLOOKUP($B153,'Change Summary_Detailed'!$A$4:$X$216,AL$3,FALSE)</f>
        <v/>
      </c>
      <c r="AM153" s="21" t="str">
        <f>VLOOKUP($B153,'Change Summary_Detailed'!$A$4:$X$216,AM$3,FALSE)</f>
        <v/>
      </c>
      <c r="AN153" s="21" t="str">
        <f>VLOOKUP($B153,'Change Summary_Detailed'!$A$4:$X$216,AN$3,FALSE)</f>
        <v/>
      </c>
      <c r="AO153" s="21" t="str">
        <f>VLOOKUP($B153,'Change Summary_Detailed'!$A$4:$X$216,AO$3,FALSE)</f>
        <v/>
      </c>
      <c r="AP153" s="21" t="str">
        <f>VLOOKUP($B153,'Change Summary_Detailed'!$A$4:$X$216,AP$3,FALSE)</f>
        <v>Reduce one morning and one afternoon trip.</v>
      </c>
      <c r="AQ153" s="21">
        <f>VLOOKUP($B153,'Change Summary_Detailed'!$A$4:$X$216,AQ$3,FALSE)</f>
        <v>3</v>
      </c>
      <c r="AR153" s="21" t="str">
        <f>VLOOKUP($B153,'Change Summary_Detailed'!$A$4:$X$216,AR$3,FALSE)</f>
        <v>Low performing</v>
      </c>
      <c r="AS153" s="21">
        <f>VLOOKUP($B153,'Change Summary_Detailed'!$A$4:$X$216,AS$3,FALSE)</f>
        <v>0</v>
      </c>
      <c r="AT153" s="21" t="str">
        <f>VLOOKUP($B153,'Change Summary_Detailed'!$A$4:$X$216,AT$3,FALSE)</f>
        <v>Revised</v>
      </c>
    </row>
    <row r="154" spans="1:46" x14ac:dyDescent="0.25">
      <c r="A154" t="s">
        <v>370</v>
      </c>
      <c r="B154" s="122" t="s">
        <v>177</v>
      </c>
      <c r="C154" s="57" t="s">
        <v>739</v>
      </c>
      <c r="D154" s="71" t="s">
        <v>178</v>
      </c>
      <c r="E154" s="57">
        <v>22.9</v>
      </c>
      <c r="F154" s="52">
        <v>14.1</v>
      </c>
      <c r="G154" s="52" t="s">
        <v>298</v>
      </c>
      <c r="H154" s="52" t="s">
        <v>298</v>
      </c>
      <c r="I154" s="52" t="s">
        <v>298</v>
      </c>
      <c r="J154" s="58" t="s">
        <v>298</v>
      </c>
      <c r="K154" s="62" t="s">
        <v>8</v>
      </c>
      <c r="L154" s="62" t="s">
        <v>8</v>
      </c>
      <c r="M154" s="57" t="s">
        <v>52</v>
      </c>
      <c r="N154" s="58" t="s">
        <v>52</v>
      </c>
      <c r="O154" s="110" t="s">
        <v>8</v>
      </c>
      <c r="P154" s="111" t="s">
        <v>8</v>
      </c>
      <c r="Q154" s="112" t="s">
        <v>8</v>
      </c>
      <c r="R154" s="57">
        <v>3</v>
      </c>
      <c r="S154" s="52" t="s">
        <v>54</v>
      </c>
      <c r="T154" s="58" t="s">
        <v>54</v>
      </c>
      <c r="W154">
        <v>1</v>
      </c>
      <c r="X154">
        <v>3</v>
      </c>
      <c r="Y154" t="s">
        <v>17</v>
      </c>
      <c r="Z154" t="s">
        <v>17</v>
      </c>
      <c r="AA154" t="s">
        <v>17</v>
      </c>
      <c r="AB154" t="s">
        <v>17</v>
      </c>
      <c r="AC154" s="355">
        <f>IF(VLOOKUP($B154,'Change Summary_Detailed'!$A$4:$X$216,AC$3,FALSE)=0,"N/A",VLOOKUP($B154,'Change Summary_Detailed'!$A$4:$X$216,AC$3,FALSE))</f>
        <v>42248</v>
      </c>
      <c r="AD154" s="21" t="str">
        <f>VLOOKUP($B154,'Change Summary_Detailed'!$A$4:$X$216,AD$3,FALSE)</f>
        <v/>
      </c>
      <c r="AE154" s="21" t="str">
        <f>VLOOKUP($B154,'Change Summary_Detailed'!$A$4:$X$216,AE$3,FALSE)</f>
        <v/>
      </c>
      <c r="AF154" s="21" t="str">
        <f>VLOOKUP($B154,'Change Summary_Detailed'!$A$4:$X$216,AF$3,FALSE)</f>
        <v/>
      </c>
      <c r="AG154" s="21" t="str">
        <f>VLOOKUP($B154,'Change Summary_Detailed'!$A$4:$X$216,AG$3,FALSE)</f>
        <v/>
      </c>
      <c r="AH154" s="21" t="str">
        <f>VLOOKUP($B154,'Change Summary_Detailed'!$A$4:$X$216,AH$3,FALSE)</f>
        <v/>
      </c>
      <c r="AI154" s="21" t="str">
        <f>VLOOKUP($B154,'Change Summary_Detailed'!$A$4:$X$216,AI$3,FALSE)</f>
        <v/>
      </c>
      <c r="AJ154" s="21" t="str">
        <f>VLOOKUP($B154,'Change Summary_Detailed'!$A$4:$X$216,AJ$3,FALSE)</f>
        <v/>
      </c>
      <c r="AK154" s="21" t="str">
        <f>VLOOKUP($B154,'Change Summary_Detailed'!$A$4:$X$216,AK$3,FALSE)</f>
        <v/>
      </c>
      <c r="AL154" s="21" t="str">
        <f>VLOOKUP($B154,'Change Summary_Detailed'!$A$4:$X$216,AL$3,FALSE)</f>
        <v/>
      </c>
      <c r="AM154" s="21" t="str">
        <f>VLOOKUP($B154,'Change Summary_Detailed'!$A$4:$X$216,AM$3,FALSE)</f>
        <v/>
      </c>
      <c r="AN154" s="21" t="str">
        <f>VLOOKUP($B154,'Change Summary_Detailed'!$A$4:$X$216,AN$3,FALSE)</f>
        <v/>
      </c>
      <c r="AO154" s="21" t="str">
        <f>VLOOKUP($B154,'Change Summary_Detailed'!$A$4:$X$216,AO$3,FALSE)</f>
        <v/>
      </c>
      <c r="AP154" s="21" t="str">
        <f>VLOOKUP($B154,'Change Summary_Detailed'!$A$4:$X$216,AP$3,FALSE)</f>
        <v>Reduce one morning and one afternoon trip.</v>
      </c>
      <c r="AQ154" s="21">
        <f>VLOOKUP($B154,'Change Summary_Detailed'!$A$4:$X$216,AQ$3,FALSE)</f>
        <v>3</v>
      </c>
      <c r="AR154" s="21" t="str">
        <f>VLOOKUP($B154,'Change Summary_Detailed'!$A$4:$X$216,AR$3,FALSE)</f>
        <v>Low performing</v>
      </c>
      <c r="AS154" s="21">
        <f>VLOOKUP($B154,'Change Summary_Detailed'!$A$4:$X$216,AS$3,FALSE)</f>
        <v>0</v>
      </c>
      <c r="AT154" s="21" t="str">
        <f>VLOOKUP($B154,'Change Summary_Detailed'!$A$4:$X$216,AT$3,FALSE)</f>
        <v>Revised</v>
      </c>
    </row>
    <row r="155" spans="1:46" x14ac:dyDescent="0.25">
      <c r="A155" t="s">
        <v>342</v>
      </c>
      <c r="B155" s="122" t="s">
        <v>177</v>
      </c>
      <c r="C155" s="57" t="s">
        <v>739</v>
      </c>
      <c r="D155" s="71" t="s">
        <v>178</v>
      </c>
      <c r="E155" s="57">
        <v>22.9</v>
      </c>
      <c r="F155" s="52">
        <v>14.1</v>
      </c>
      <c r="G155" s="52" t="s">
        <v>298</v>
      </c>
      <c r="H155" s="52" t="s">
        <v>298</v>
      </c>
      <c r="I155" s="52" t="s">
        <v>298</v>
      </c>
      <c r="J155" s="58" t="s">
        <v>298</v>
      </c>
      <c r="K155" s="62" t="s">
        <v>8</v>
      </c>
      <c r="L155" s="62" t="s">
        <v>8</v>
      </c>
      <c r="M155" s="57" t="s">
        <v>52</v>
      </c>
      <c r="N155" s="58" t="s">
        <v>52</v>
      </c>
      <c r="O155" s="110" t="s">
        <v>8</v>
      </c>
      <c r="P155" s="111" t="s">
        <v>8</v>
      </c>
      <c r="Q155" s="112" t="s">
        <v>8</v>
      </c>
      <c r="R155" s="57">
        <v>3</v>
      </c>
      <c r="S155" s="52" t="s">
        <v>54</v>
      </c>
      <c r="T155" s="58" t="s">
        <v>54</v>
      </c>
      <c r="W155">
        <v>1</v>
      </c>
      <c r="X155">
        <v>3</v>
      </c>
      <c r="Y155" t="s">
        <v>17</v>
      </c>
      <c r="Z155" t="s">
        <v>17</v>
      </c>
      <c r="AA155" t="s">
        <v>17</v>
      </c>
      <c r="AB155" t="s">
        <v>17</v>
      </c>
      <c r="AC155" s="355">
        <f>IF(VLOOKUP($B155,'Change Summary_Detailed'!$A$4:$X$216,AC$3,FALSE)=0,"N/A",VLOOKUP($B155,'Change Summary_Detailed'!$A$4:$X$216,AC$3,FALSE))</f>
        <v>42248</v>
      </c>
      <c r="AD155" s="21" t="str">
        <f>VLOOKUP($B155,'Change Summary_Detailed'!$A$4:$X$216,AD$3,FALSE)</f>
        <v/>
      </c>
      <c r="AE155" s="21" t="str">
        <f>VLOOKUP($B155,'Change Summary_Detailed'!$A$4:$X$216,AE$3,FALSE)</f>
        <v/>
      </c>
      <c r="AF155" s="21" t="str">
        <f>VLOOKUP($B155,'Change Summary_Detailed'!$A$4:$X$216,AF$3,FALSE)</f>
        <v/>
      </c>
      <c r="AG155" s="21" t="str">
        <f>VLOOKUP($B155,'Change Summary_Detailed'!$A$4:$X$216,AG$3,FALSE)</f>
        <v/>
      </c>
      <c r="AH155" s="21" t="str">
        <f>VLOOKUP($B155,'Change Summary_Detailed'!$A$4:$X$216,AH$3,FALSE)</f>
        <v/>
      </c>
      <c r="AI155" s="21" t="str">
        <f>VLOOKUP($B155,'Change Summary_Detailed'!$A$4:$X$216,AI$3,FALSE)</f>
        <v/>
      </c>
      <c r="AJ155" s="21" t="str">
        <f>VLOOKUP($B155,'Change Summary_Detailed'!$A$4:$X$216,AJ$3,FALSE)</f>
        <v/>
      </c>
      <c r="AK155" s="21" t="str">
        <f>VLOOKUP($B155,'Change Summary_Detailed'!$A$4:$X$216,AK$3,FALSE)</f>
        <v/>
      </c>
      <c r="AL155" s="21" t="str">
        <f>VLOOKUP($B155,'Change Summary_Detailed'!$A$4:$X$216,AL$3,FALSE)</f>
        <v/>
      </c>
      <c r="AM155" s="21" t="str">
        <f>VLOOKUP($B155,'Change Summary_Detailed'!$A$4:$X$216,AM$3,FALSE)</f>
        <v/>
      </c>
      <c r="AN155" s="21" t="str">
        <f>VLOOKUP($B155,'Change Summary_Detailed'!$A$4:$X$216,AN$3,FALSE)</f>
        <v/>
      </c>
      <c r="AO155" s="21" t="str">
        <f>VLOOKUP($B155,'Change Summary_Detailed'!$A$4:$X$216,AO$3,FALSE)</f>
        <v/>
      </c>
      <c r="AP155" s="21" t="str">
        <f>VLOOKUP($B155,'Change Summary_Detailed'!$A$4:$X$216,AP$3,FALSE)</f>
        <v>Reduce one morning and one afternoon trip.</v>
      </c>
      <c r="AQ155" s="21">
        <f>VLOOKUP($B155,'Change Summary_Detailed'!$A$4:$X$216,AQ$3,FALSE)</f>
        <v>3</v>
      </c>
      <c r="AR155" s="21" t="str">
        <f>VLOOKUP($B155,'Change Summary_Detailed'!$A$4:$X$216,AR$3,FALSE)</f>
        <v>Low performing</v>
      </c>
      <c r="AS155" s="21">
        <f>VLOOKUP($B155,'Change Summary_Detailed'!$A$4:$X$216,AS$3,FALSE)</f>
        <v>0</v>
      </c>
      <c r="AT155" s="21" t="str">
        <f>VLOOKUP($B155,'Change Summary_Detailed'!$A$4:$X$216,AT$3,FALSE)</f>
        <v>Revised</v>
      </c>
    </row>
    <row r="156" spans="1:46" x14ac:dyDescent="0.25">
      <c r="A156" t="s">
        <v>377</v>
      </c>
      <c r="B156" s="122" t="s">
        <v>177</v>
      </c>
      <c r="C156" s="57" t="s">
        <v>739</v>
      </c>
      <c r="D156" s="71" t="s">
        <v>178</v>
      </c>
      <c r="E156" s="57">
        <v>22.9</v>
      </c>
      <c r="F156" s="52">
        <v>14.1</v>
      </c>
      <c r="G156" s="52" t="s">
        <v>298</v>
      </c>
      <c r="H156" s="52" t="s">
        <v>298</v>
      </c>
      <c r="I156" s="52" t="s">
        <v>298</v>
      </c>
      <c r="J156" s="58" t="s">
        <v>298</v>
      </c>
      <c r="K156" s="62" t="s">
        <v>8</v>
      </c>
      <c r="L156" s="62" t="s">
        <v>8</v>
      </c>
      <c r="M156" s="57" t="s">
        <v>52</v>
      </c>
      <c r="N156" s="58" t="s">
        <v>52</v>
      </c>
      <c r="O156" s="110" t="s">
        <v>8</v>
      </c>
      <c r="P156" s="111" t="s">
        <v>8</v>
      </c>
      <c r="Q156" s="112" t="s">
        <v>8</v>
      </c>
      <c r="R156" s="57">
        <v>3</v>
      </c>
      <c r="S156" s="52" t="s">
        <v>54</v>
      </c>
      <c r="T156" s="58" t="s">
        <v>54</v>
      </c>
      <c r="W156">
        <v>1</v>
      </c>
      <c r="X156">
        <v>3</v>
      </c>
      <c r="Y156" t="s">
        <v>17</v>
      </c>
      <c r="Z156" t="s">
        <v>17</v>
      </c>
      <c r="AA156" t="s">
        <v>17</v>
      </c>
      <c r="AB156" t="s">
        <v>17</v>
      </c>
      <c r="AC156" s="355">
        <f>IF(VLOOKUP($B156,'Change Summary_Detailed'!$A$4:$X$216,AC$3,FALSE)=0,"N/A",VLOOKUP($B156,'Change Summary_Detailed'!$A$4:$X$216,AC$3,FALSE))</f>
        <v>42248</v>
      </c>
      <c r="AD156" s="21" t="str">
        <f>VLOOKUP($B156,'Change Summary_Detailed'!$A$4:$X$216,AD$3,FALSE)</f>
        <v/>
      </c>
      <c r="AE156" s="21" t="str">
        <f>VLOOKUP($B156,'Change Summary_Detailed'!$A$4:$X$216,AE$3,FALSE)</f>
        <v/>
      </c>
      <c r="AF156" s="21" t="str">
        <f>VLOOKUP($B156,'Change Summary_Detailed'!$A$4:$X$216,AF$3,FALSE)</f>
        <v/>
      </c>
      <c r="AG156" s="21" t="str">
        <f>VLOOKUP($B156,'Change Summary_Detailed'!$A$4:$X$216,AG$3,FALSE)</f>
        <v/>
      </c>
      <c r="AH156" s="21" t="str">
        <f>VLOOKUP($B156,'Change Summary_Detailed'!$A$4:$X$216,AH$3,FALSE)</f>
        <v/>
      </c>
      <c r="AI156" s="21" t="str">
        <f>VLOOKUP($B156,'Change Summary_Detailed'!$A$4:$X$216,AI$3,FALSE)</f>
        <v/>
      </c>
      <c r="AJ156" s="21" t="str">
        <f>VLOOKUP($B156,'Change Summary_Detailed'!$A$4:$X$216,AJ$3,FALSE)</f>
        <v/>
      </c>
      <c r="AK156" s="21" t="str">
        <f>VLOOKUP($B156,'Change Summary_Detailed'!$A$4:$X$216,AK$3,FALSE)</f>
        <v/>
      </c>
      <c r="AL156" s="21" t="str">
        <f>VLOOKUP($B156,'Change Summary_Detailed'!$A$4:$X$216,AL$3,FALSE)</f>
        <v/>
      </c>
      <c r="AM156" s="21" t="str">
        <f>VLOOKUP($B156,'Change Summary_Detailed'!$A$4:$X$216,AM$3,FALSE)</f>
        <v/>
      </c>
      <c r="AN156" s="21" t="str">
        <f>VLOOKUP($B156,'Change Summary_Detailed'!$A$4:$X$216,AN$3,FALSE)</f>
        <v/>
      </c>
      <c r="AO156" s="21" t="str">
        <f>VLOOKUP($B156,'Change Summary_Detailed'!$A$4:$X$216,AO$3,FALSE)</f>
        <v/>
      </c>
      <c r="AP156" s="21" t="str">
        <f>VLOOKUP($B156,'Change Summary_Detailed'!$A$4:$X$216,AP$3,FALSE)</f>
        <v>Reduce one morning and one afternoon trip.</v>
      </c>
      <c r="AQ156" s="21">
        <f>VLOOKUP($B156,'Change Summary_Detailed'!$A$4:$X$216,AQ$3,FALSE)</f>
        <v>3</v>
      </c>
      <c r="AR156" s="21" t="str">
        <f>VLOOKUP($B156,'Change Summary_Detailed'!$A$4:$X$216,AR$3,FALSE)</f>
        <v>Low performing</v>
      </c>
      <c r="AS156" s="21">
        <f>VLOOKUP($B156,'Change Summary_Detailed'!$A$4:$X$216,AS$3,FALSE)</f>
        <v>0</v>
      </c>
      <c r="AT156" s="21" t="str">
        <f>VLOOKUP($B156,'Change Summary_Detailed'!$A$4:$X$216,AT$3,FALSE)</f>
        <v>Revised</v>
      </c>
    </row>
    <row r="157" spans="1:46" x14ac:dyDescent="0.25">
      <c r="A157" t="s">
        <v>370</v>
      </c>
      <c r="B157" s="122">
        <v>148</v>
      </c>
      <c r="C157" s="57" t="s">
        <v>740</v>
      </c>
      <c r="D157" s="71" t="s">
        <v>179</v>
      </c>
      <c r="E157" s="57">
        <v>16.399999999999999</v>
      </c>
      <c r="F157" s="52">
        <v>5.2</v>
      </c>
      <c r="G157" s="52">
        <v>17.3</v>
      </c>
      <c r="H157" s="52">
        <v>6</v>
      </c>
      <c r="I157" s="52">
        <v>19.8</v>
      </c>
      <c r="J157" s="58">
        <v>7</v>
      </c>
      <c r="K157" s="62">
        <v>31</v>
      </c>
      <c r="L157" s="62" t="s">
        <v>135</v>
      </c>
      <c r="M157" s="57" t="s">
        <v>17</v>
      </c>
      <c r="N157" s="58" t="s">
        <v>17</v>
      </c>
      <c r="O157" s="57" t="s">
        <v>18</v>
      </c>
      <c r="P157" s="52" t="s">
        <v>18</v>
      </c>
      <c r="Q157" s="58" t="s">
        <v>18</v>
      </c>
      <c r="R157" s="57">
        <v>3</v>
      </c>
      <c r="S157" s="52">
        <v>3</v>
      </c>
      <c r="T157" s="58" t="s">
        <v>54</v>
      </c>
      <c r="W157">
        <v>2</v>
      </c>
      <c r="X157">
        <v>2</v>
      </c>
      <c r="Y157">
        <v>2</v>
      </c>
      <c r="Z157">
        <v>3</v>
      </c>
      <c r="AA157">
        <v>4</v>
      </c>
      <c r="AB157">
        <v>4</v>
      </c>
      <c r="AC157" s="355">
        <f>IF(VLOOKUP($B157,'Change Summary_Detailed'!$A$4:$X$216,AC$3,FALSE)=0,"N/A",VLOOKUP($B157,'Change Summary_Detailed'!$A$4:$X$216,AC$3,FALSE))</f>
        <v>42248</v>
      </c>
      <c r="AD157" s="21">
        <f>VLOOKUP($B157,'Change Summary_Detailed'!$A$4:$X$216,AD$3,FALSE)</f>
        <v>30</v>
      </c>
      <c r="AE157" s="21">
        <f>VLOOKUP($B157,'Change Summary_Detailed'!$A$4:$X$216,AE$3,FALSE)</f>
        <v>30</v>
      </c>
      <c r="AF157" s="21">
        <f>VLOOKUP($B157,'Change Summary_Detailed'!$A$4:$X$216,AF$3,FALSE)</f>
        <v>60</v>
      </c>
      <c r="AG157" s="21">
        <f>VLOOKUP($B157,'Change Summary_Detailed'!$A$4:$X$216,AG$3,FALSE)</f>
        <v>60</v>
      </c>
      <c r="AH157" s="21">
        <f>VLOOKUP($B157,'Change Summary_Detailed'!$A$4:$X$216,AH$3,FALSE)</f>
        <v>60</v>
      </c>
      <c r="AI157" s="21">
        <f>VLOOKUP($B157,'Change Summary_Detailed'!$A$4:$X$216,AI$3,FALSE)</f>
        <v>60</v>
      </c>
      <c r="AJ157" s="21">
        <f>VLOOKUP($B157,'Change Summary_Detailed'!$A$4:$X$216,AJ$3,FALSE)</f>
        <v>60</v>
      </c>
      <c r="AK157" s="21">
        <f>VLOOKUP($B157,'Change Summary_Detailed'!$A$4:$X$216,AK$3,FALSE)</f>
        <v>60</v>
      </c>
      <c r="AL157" s="21">
        <f>VLOOKUP($B157,'Change Summary_Detailed'!$A$4:$X$216,AL$3,FALSE)</f>
        <v>60</v>
      </c>
      <c r="AM157" s="21">
        <f>VLOOKUP($B157,'Change Summary_Detailed'!$A$4:$X$216,AM$3,FALSE)</f>
        <v>60</v>
      </c>
      <c r="AN157" s="21" t="str">
        <f>VLOOKUP($B157,'Change Summary_Detailed'!$A$4:$X$216,AN$3,FALSE)</f>
        <v>Before 9:00 PM</v>
      </c>
      <c r="AO157" s="21" t="str">
        <f>VLOOKUP($B157,'Change Summary_Detailed'!$A$4:$X$216,AO$3,FALSE)</f>
        <v>Before 9:00 PM</v>
      </c>
      <c r="AP157" s="21" t="str">
        <f>VLOOKUP($B157,'Change Summary_Detailed'!$A$4:$X$216,AP$3,FALSE)</f>
        <v>Operate service less often during commute hours and the midday.</v>
      </c>
      <c r="AQ157" s="21">
        <f>VLOOKUP($B157,'Change Summary_Detailed'!$A$4:$X$216,AQ$3,FALSE)</f>
        <v>3</v>
      </c>
      <c r="AR157" s="21" t="str">
        <f>VLOOKUP($B157,'Change Summary_Detailed'!$A$4:$X$216,AR$3,FALSE)</f>
        <v>Low performing</v>
      </c>
      <c r="AS157" s="21">
        <f>VLOOKUP($B157,'Change Summary_Detailed'!$A$4:$X$216,AS$3,FALSE)</f>
        <v>0</v>
      </c>
      <c r="AT157" s="21" t="str">
        <f>VLOOKUP($B157,'Change Summary_Detailed'!$A$4:$X$216,AT$3,FALSE)</f>
        <v>Revised</v>
      </c>
    </row>
    <row r="158" spans="1:46" x14ac:dyDescent="0.25">
      <c r="A158" t="s">
        <v>357</v>
      </c>
      <c r="B158" s="122">
        <v>148</v>
      </c>
      <c r="C158" s="57" t="s">
        <v>740</v>
      </c>
      <c r="D158" s="71" t="s">
        <v>179</v>
      </c>
      <c r="E158" s="57">
        <v>16.399999999999999</v>
      </c>
      <c r="F158" s="52">
        <v>5.2</v>
      </c>
      <c r="G158" s="52">
        <v>17.3</v>
      </c>
      <c r="H158" s="52">
        <v>6</v>
      </c>
      <c r="I158" s="52">
        <v>19.8</v>
      </c>
      <c r="J158" s="58">
        <v>7</v>
      </c>
      <c r="K158" s="62">
        <v>31</v>
      </c>
      <c r="L158" s="62" t="s">
        <v>135</v>
      </c>
      <c r="M158" s="57" t="s">
        <v>17</v>
      </c>
      <c r="N158" s="58" t="s">
        <v>17</v>
      </c>
      <c r="O158" s="57" t="s">
        <v>18</v>
      </c>
      <c r="P158" s="52" t="s">
        <v>18</v>
      </c>
      <c r="Q158" s="58" t="s">
        <v>18</v>
      </c>
      <c r="R158" s="57">
        <v>3</v>
      </c>
      <c r="S158" s="52">
        <v>3</v>
      </c>
      <c r="T158" s="58" t="s">
        <v>54</v>
      </c>
      <c r="W158">
        <v>2</v>
      </c>
      <c r="X158">
        <v>2</v>
      </c>
      <c r="Y158">
        <v>2</v>
      </c>
      <c r="Z158">
        <v>3</v>
      </c>
      <c r="AA158">
        <v>4</v>
      </c>
      <c r="AB158">
        <v>4</v>
      </c>
      <c r="AC158" s="355">
        <f>IF(VLOOKUP($B158,'Change Summary_Detailed'!$A$4:$X$216,AC$3,FALSE)=0,"N/A",VLOOKUP($B158,'Change Summary_Detailed'!$A$4:$X$216,AC$3,FALSE))</f>
        <v>42248</v>
      </c>
      <c r="AD158" s="21">
        <f>VLOOKUP($B158,'Change Summary_Detailed'!$A$4:$X$216,AD$3,FALSE)</f>
        <v>30</v>
      </c>
      <c r="AE158" s="21">
        <f>VLOOKUP($B158,'Change Summary_Detailed'!$A$4:$X$216,AE$3,FALSE)</f>
        <v>30</v>
      </c>
      <c r="AF158" s="21">
        <f>VLOOKUP($B158,'Change Summary_Detailed'!$A$4:$X$216,AF$3,FALSE)</f>
        <v>60</v>
      </c>
      <c r="AG158" s="21">
        <f>VLOOKUP($B158,'Change Summary_Detailed'!$A$4:$X$216,AG$3,FALSE)</f>
        <v>60</v>
      </c>
      <c r="AH158" s="21">
        <f>VLOOKUP($B158,'Change Summary_Detailed'!$A$4:$X$216,AH$3,FALSE)</f>
        <v>60</v>
      </c>
      <c r="AI158" s="21">
        <f>VLOOKUP($B158,'Change Summary_Detailed'!$A$4:$X$216,AI$3,FALSE)</f>
        <v>60</v>
      </c>
      <c r="AJ158" s="21">
        <f>VLOOKUP($B158,'Change Summary_Detailed'!$A$4:$X$216,AJ$3,FALSE)</f>
        <v>60</v>
      </c>
      <c r="AK158" s="21">
        <f>VLOOKUP($B158,'Change Summary_Detailed'!$A$4:$X$216,AK$3,FALSE)</f>
        <v>60</v>
      </c>
      <c r="AL158" s="21">
        <f>VLOOKUP($B158,'Change Summary_Detailed'!$A$4:$X$216,AL$3,FALSE)</f>
        <v>60</v>
      </c>
      <c r="AM158" s="21">
        <f>VLOOKUP($B158,'Change Summary_Detailed'!$A$4:$X$216,AM$3,FALSE)</f>
        <v>60</v>
      </c>
      <c r="AN158" s="21" t="str">
        <f>VLOOKUP($B158,'Change Summary_Detailed'!$A$4:$X$216,AN$3,FALSE)</f>
        <v>Before 9:00 PM</v>
      </c>
      <c r="AO158" s="21" t="str">
        <f>VLOOKUP($B158,'Change Summary_Detailed'!$A$4:$X$216,AO$3,FALSE)</f>
        <v>Before 9:00 PM</v>
      </c>
      <c r="AP158" s="21" t="str">
        <f>VLOOKUP($B158,'Change Summary_Detailed'!$A$4:$X$216,AP$3,FALSE)</f>
        <v>Operate service less often during commute hours and the midday.</v>
      </c>
      <c r="AQ158" s="21">
        <f>VLOOKUP($B158,'Change Summary_Detailed'!$A$4:$X$216,AQ$3,FALSE)</f>
        <v>3</v>
      </c>
      <c r="AR158" s="21" t="str">
        <f>VLOOKUP($B158,'Change Summary_Detailed'!$A$4:$X$216,AR$3,FALSE)</f>
        <v>Low performing</v>
      </c>
      <c r="AS158" s="21">
        <f>VLOOKUP($B158,'Change Summary_Detailed'!$A$4:$X$216,AS$3,FALSE)</f>
        <v>0</v>
      </c>
      <c r="AT158" s="21" t="str">
        <f>VLOOKUP($B158,'Change Summary_Detailed'!$A$4:$X$216,AT$3,FALSE)</f>
        <v>Revised</v>
      </c>
    </row>
    <row r="159" spans="1:46" x14ac:dyDescent="0.25">
      <c r="A159" t="s">
        <v>342</v>
      </c>
      <c r="B159" s="122">
        <v>150</v>
      </c>
      <c r="C159" s="57" t="s">
        <v>741</v>
      </c>
      <c r="D159" s="71" t="s">
        <v>180</v>
      </c>
      <c r="E159" s="57">
        <v>40</v>
      </c>
      <c r="F159" s="52">
        <v>20.399999999999999</v>
      </c>
      <c r="G159" s="52">
        <v>39.799999999999997</v>
      </c>
      <c r="H159" s="52">
        <v>21.5</v>
      </c>
      <c r="I159" s="52">
        <v>31.2</v>
      </c>
      <c r="J159" s="58">
        <v>18.100000000000001</v>
      </c>
      <c r="K159" s="62">
        <v>51</v>
      </c>
      <c r="L159" s="62" t="s">
        <v>15</v>
      </c>
      <c r="M159" s="57" t="s">
        <v>17</v>
      </c>
      <c r="N159" s="58" t="s">
        <v>17</v>
      </c>
      <c r="O159" s="57" t="s">
        <v>19</v>
      </c>
      <c r="P159" s="52" t="s">
        <v>18</v>
      </c>
      <c r="Q159" s="58" t="s">
        <v>18</v>
      </c>
      <c r="R159" s="57" t="s">
        <v>54</v>
      </c>
      <c r="S159" s="52">
        <v>3</v>
      </c>
      <c r="T159" s="58" t="s">
        <v>54</v>
      </c>
      <c r="W159">
        <v>3</v>
      </c>
      <c r="X159">
        <v>4</v>
      </c>
      <c r="Y159">
        <v>2</v>
      </c>
      <c r="Z159">
        <v>4</v>
      </c>
      <c r="AA159">
        <v>3</v>
      </c>
      <c r="AB159">
        <v>4</v>
      </c>
      <c r="AC159" s="355" t="str">
        <f>IF(VLOOKUP($B159,'Change Summary_Detailed'!$A$4:$X$216,AC$3,FALSE)=0,"N/A",VLOOKUP($B159,'Change Summary_Detailed'!$A$4:$X$216,AC$3,FALSE))</f>
        <v>N/A</v>
      </c>
      <c r="AD159" s="21">
        <f>VLOOKUP($B159,'Change Summary_Detailed'!$A$4:$X$216,AD$3,FALSE)</f>
        <v>15</v>
      </c>
      <c r="AE159" s="21">
        <f>VLOOKUP($B159,'Change Summary_Detailed'!$A$4:$X$216,AE$3,FALSE)</f>
        <v>15</v>
      </c>
      <c r="AF159" s="21" t="str">
        <f>VLOOKUP($B159,'Change Summary_Detailed'!$A$4:$X$216,AF$3,FALSE)</f>
        <v>30-60</v>
      </c>
      <c r="AG159" s="21">
        <f>VLOOKUP($B159,'Change Summary_Detailed'!$A$4:$X$216,AG$3,FALSE)</f>
        <v>15</v>
      </c>
      <c r="AH159" s="21">
        <f>VLOOKUP($B159,'Change Summary_Detailed'!$A$4:$X$216,AH$3,FALSE)</f>
        <v>30</v>
      </c>
      <c r="AI159" s="21">
        <f>VLOOKUP($B159,'Change Summary_Detailed'!$A$4:$X$216,AI$3,FALSE)</f>
        <v>15</v>
      </c>
      <c r="AJ159" s="21">
        <f>VLOOKUP($B159,'Change Summary_Detailed'!$A$4:$X$216,AJ$3,FALSE)</f>
        <v>15</v>
      </c>
      <c r="AK159" s="21" t="str">
        <f>VLOOKUP($B159,'Change Summary_Detailed'!$A$4:$X$216,AK$3,FALSE)</f>
        <v>30-60</v>
      </c>
      <c r="AL159" s="21">
        <f>VLOOKUP($B159,'Change Summary_Detailed'!$A$4:$X$216,AL$3,FALSE)</f>
        <v>15</v>
      </c>
      <c r="AM159" s="21">
        <f>VLOOKUP($B159,'Change Summary_Detailed'!$A$4:$X$216,AM$3,FALSE)</f>
        <v>30</v>
      </c>
      <c r="AN159" s="21" t="str">
        <f>VLOOKUP($B159,'Change Summary_Detailed'!$A$4:$X$216,AN$3,FALSE)</f>
        <v>Before 1:00 AM</v>
      </c>
      <c r="AO159" s="21" t="str">
        <f>VLOOKUP($B159,'Change Summary_Detailed'!$A$4:$X$216,AO$3,FALSE)</f>
        <v>Before 1:00 AM</v>
      </c>
      <c r="AP159" s="21" t="str">
        <f>VLOOKUP($B159,'Change Summary_Detailed'!$A$4:$X$216,AP$3,FALSE)</f>
        <v>Unchanged</v>
      </c>
      <c r="AQ159" s="21">
        <f>VLOOKUP($B159,'Change Summary_Detailed'!$A$4:$X$216,AQ$3,FALSE)</f>
        <v>0</v>
      </c>
      <c r="AR159" s="21">
        <f>VLOOKUP($B159,'Change Summary_Detailed'!$A$4:$X$216,AR$3,FALSE)</f>
        <v>0</v>
      </c>
      <c r="AS159" s="21">
        <f>VLOOKUP($B159,'Change Summary_Detailed'!$A$4:$X$216,AS$3,FALSE)</f>
        <v>0</v>
      </c>
      <c r="AT159" s="21" t="str">
        <f>VLOOKUP($B159,'Change Summary_Detailed'!$A$4:$X$216,AT$3,FALSE)</f>
        <v>Unchanged</v>
      </c>
    </row>
    <row r="160" spans="1:46" x14ac:dyDescent="0.25">
      <c r="A160" t="s">
        <v>360</v>
      </c>
      <c r="B160" s="122">
        <v>150</v>
      </c>
      <c r="C160" s="57" t="s">
        <v>741</v>
      </c>
      <c r="D160" s="71" t="s">
        <v>180</v>
      </c>
      <c r="E160" s="57">
        <v>40</v>
      </c>
      <c r="F160" s="52">
        <v>20.399999999999999</v>
      </c>
      <c r="G160" s="52">
        <v>39.799999999999997</v>
      </c>
      <c r="H160" s="52">
        <v>21.5</v>
      </c>
      <c r="I160" s="52">
        <v>31.2</v>
      </c>
      <c r="J160" s="58">
        <v>18.100000000000001</v>
      </c>
      <c r="K160" s="62">
        <v>51</v>
      </c>
      <c r="L160" s="62" t="s">
        <v>15</v>
      </c>
      <c r="M160" s="57" t="s">
        <v>17</v>
      </c>
      <c r="N160" s="58" t="s">
        <v>17</v>
      </c>
      <c r="O160" s="57" t="s">
        <v>19</v>
      </c>
      <c r="P160" s="52" t="s">
        <v>18</v>
      </c>
      <c r="Q160" s="58" t="s">
        <v>18</v>
      </c>
      <c r="R160" s="57" t="s">
        <v>54</v>
      </c>
      <c r="S160" s="52">
        <v>3</v>
      </c>
      <c r="T160" s="58" t="s">
        <v>54</v>
      </c>
      <c r="W160">
        <v>3</v>
      </c>
      <c r="X160">
        <v>4</v>
      </c>
      <c r="Y160">
        <v>2</v>
      </c>
      <c r="Z160">
        <v>4</v>
      </c>
      <c r="AA160">
        <v>3</v>
      </c>
      <c r="AB160">
        <v>4</v>
      </c>
      <c r="AC160" s="355" t="str">
        <f>IF(VLOOKUP($B160,'Change Summary_Detailed'!$A$4:$X$216,AC$3,FALSE)=0,"N/A",VLOOKUP($B160,'Change Summary_Detailed'!$A$4:$X$216,AC$3,FALSE))</f>
        <v>N/A</v>
      </c>
      <c r="AD160" s="21">
        <f>VLOOKUP($B160,'Change Summary_Detailed'!$A$4:$X$216,AD$3,FALSE)</f>
        <v>15</v>
      </c>
      <c r="AE160" s="21">
        <f>VLOOKUP($B160,'Change Summary_Detailed'!$A$4:$X$216,AE$3,FALSE)</f>
        <v>15</v>
      </c>
      <c r="AF160" s="21" t="str">
        <f>VLOOKUP($B160,'Change Summary_Detailed'!$A$4:$X$216,AF$3,FALSE)</f>
        <v>30-60</v>
      </c>
      <c r="AG160" s="21">
        <f>VLOOKUP($B160,'Change Summary_Detailed'!$A$4:$X$216,AG$3,FALSE)</f>
        <v>15</v>
      </c>
      <c r="AH160" s="21">
        <f>VLOOKUP($B160,'Change Summary_Detailed'!$A$4:$X$216,AH$3,FALSE)</f>
        <v>30</v>
      </c>
      <c r="AI160" s="21">
        <f>VLOOKUP($B160,'Change Summary_Detailed'!$A$4:$X$216,AI$3,FALSE)</f>
        <v>15</v>
      </c>
      <c r="AJ160" s="21">
        <f>VLOOKUP($B160,'Change Summary_Detailed'!$A$4:$X$216,AJ$3,FALSE)</f>
        <v>15</v>
      </c>
      <c r="AK160" s="21" t="str">
        <f>VLOOKUP($B160,'Change Summary_Detailed'!$A$4:$X$216,AK$3,FALSE)</f>
        <v>30-60</v>
      </c>
      <c r="AL160" s="21">
        <f>VLOOKUP($B160,'Change Summary_Detailed'!$A$4:$X$216,AL$3,FALSE)</f>
        <v>15</v>
      </c>
      <c r="AM160" s="21">
        <f>VLOOKUP($B160,'Change Summary_Detailed'!$A$4:$X$216,AM$3,FALSE)</f>
        <v>30</v>
      </c>
      <c r="AN160" s="21" t="str">
        <f>VLOOKUP($B160,'Change Summary_Detailed'!$A$4:$X$216,AN$3,FALSE)</f>
        <v>Before 1:00 AM</v>
      </c>
      <c r="AO160" s="21" t="str">
        <f>VLOOKUP($B160,'Change Summary_Detailed'!$A$4:$X$216,AO$3,FALSE)</f>
        <v>Before 1:00 AM</v>
      </c>
      <c r="AP160" s="21" t="str">
        <f>VLOOKUP($B160,'Change Summary_Detailed'!$A$4:$X$216,AP$3,FALSE)</f>
        <v>Unchanged</v>
      </c>
      <c r="AQ160" s="21">
        <f>VLOOKUP($B160,'Change Summary_Detailed'!$A$4:$X$216,AQ$3,FALSE)</f>
        <v>0</v>
      </c>
      <c r="AR160" s="21">
        <f>VLOOKUP($B160,'Change Summary_Detailed'!$A$4:$X$216,AR$3,FALSE)</f>
        <v>0</v>
      </c>
      <c r="AS160" s="21">
        <f>VLOOKUP($B160,'Change Summary_Detailed'!$A$4:$X$216,AS$3,FALSE)</f>
        <v>0</v>
      </c>
      <c r="AT160" s="21" t="str">
        <f>VLOOKUP($B160,'Change Summary_Detailed'!$A$4:$X$216,AT$3,FALSE)</f>
        <v>Unchanged</v>
      </c>
    </row>
    <row r="161" spans="1:46" x14ac:dyDescent="0.25">
      <c r="A161" t="s">
        <v>376</v>
      </c>
      <c r="B161" s="122">
        <v>150</v>
      </c>
      <c r="C161" s="57" t="s">
        <v>741</v>
      </c>
      <c r="D161" s="71" t="s">
        <v>180</v>
      </c>
      <c r="E161" s="57">
        <v>40</v>
      </c>
      <c r="F161" s="52">
        <v>20.399999999999999</v>
      </c>
      <c r="G161" s="52">
        <v>39.799999999999997</v>
      </c>
      <c r="H161" s="52">
        <v>21.5</v>
      </c>
      <c r="I161" s="52">
        <v>31.2</v>
      </c>
      <c r="J161" s="58">
        <v>18.100000000000001</v>
      </c>
      <c r="K161" s="62">
        <v>51</v>
      </c>
      <c r="L161" s="62" t="s">
        <v>15</v>
      </c>
      <c r="M161" s="57" t="s">
        <v>17</v>
      </c>
      <c r="N161" s="58" t="s">
        <v>17</v>
      </c>
      <c r="O161" s="57" t="s">
        <v>19</v>
      </c>
      <c r="P161" s="52" t="s">
        <v>18</v>
      </c>
      <c r="Q161" s="58" t="s">
        <v>18</v>
      </c>
      <c r="R161" s="57" t="s">
        <v>54</v>
      </c>
      <c r="S161" s="52">
        <v>3</v>
      </c>
      <c r="T161" s="58" t="s">
        <v>54</v>
      </c>
      <c r="W161">
        <v>3</v>
      </c>
      <c r="X161">
        <v>4</v>
      </c>
      <c r="Y161">
        <v>2</v>
      </c>
      <c r="Z161">
        <v>4</v>
      </c>
      <c r="AA161">
        <v>3</v>
      </c>
      <c r="AB161">
        <v>4</v>
      </c>
      <c r="AC161" s="355" t="str">
        <f>IF(VLOOKUP($B161,'Change Summary_Detailed'!$A$4:$X$216,AC$3,FALSE)=0,"N/A",VLOOKUP($B161,'Change Summary_Detailed'!$A$4:$X$216,AC$3,FALSE))</f>
        <v>N/A</v>
      </c>
      <c r="AD161" s="21">
        <f>VLOOKUP($B161,'Change Summary_Detailed'!$A$4:$X$216,AD$3,FALSE)</f>
        <v>15</v>
      </c>
      <c r="AE161" s="21">
        <f>VLOOKUP($B161,'Change Summary_Detailed'!$A$4:$X$216,AE$3,FALSE)</f>
        <v>15</v>
      </c>
      <c r="AF161" s="21" t="str">
        <f>VLOOKUP($B161,'Change Summary_Detailed'!$A$4:$X$216,AF$3,FALSE)</f>
        <v>30-60</v>
      </c>
      <c r="AG161" s="21">
        <f>VLOOKUP($B161,'Change Summary_Detailed'!$A$4:$X$216,AG$3,FALSE)</f>
        <v>15</v>
      </c>
      <c r="AH161" s="21">
        <f>VLOOKUP($B161,'Change Summary_Detailed'!$A$4:$X$216,AH$3,FALSE)</f>
        <v>30</v>
      </c>
      <c r="AI161" s="21">
        <f>VLOOKUP($B161,'Change Summary_Detailed'!$A$4:$X$216,AI$3,FALSE)</f>
        <v>15</v>
      </c>
      <c r="AJ161" s="21">
        <f>VLOOKUP($B161,'Change Summary_Detailed'!$A$4:$X$216,AJ$3,FALSE)</f>
        <v>15</v>
      </c>
      <c r="AK161" s="21" t="str">
        <f>VLOOKUP($B161,'Change Summary_Detailed'!$A$4:$X$216,AK$3,FALSE)</f>
        <v>30-60</v>
      </c>
      <c r="AL161" s="21">
        <f>VLOOKUP($B161,'Change Summary_Detailed'!$A$4:$X$216,AL$3,FALSE)</f>
        <v>15</v>
      </c>
      <c r="AM161" s="21">
        <f>VLOOKUP($B161,'Change Summary_Detailed'!$A$4:$X$216,AM$3,FALSE)</f>
        <v>30</v>
      </c>
      <c r="AN161" s="21" t="str">
        <f>VLOOKUP($B161,'Change Summary_Detailed'!$A$4:$X$216,AN$3,FALSE)</f>
        <v>Before 1:00 AM</v>
      </c>
      <c r="AO161" s="21" t="str">
        <f>VLOOKUP($B161,'Change Summary_Detailed'!$A$4:$X$216,AO$3,FALSE)</f>
        <v>Before 1:00 AM</v>
      </c>
      <c r="AP161" s="21" t="str">
        <f>VLOOKUP($B161,'Change Summary_Detailed'!$A$4:$X$216,AP$3,FALSE)</f>
        <v>Unchanged</v>
      </c>
      <c r="AQ161" s="21">
        <f>VLOOKUP($B161,'Change Summary_Detailed'!$A$4:$X$216,AQ$3,FALSE)</f>
        <v>0</v>
      </c>
      <c r="AR161" s="21">
        <f>VLOOKUP($B161,'Change Summary_Detailed'!$A$4:$X$216,AR$3,FALSE)</f>
        <v>0</v>
      </c>
      <c r="AS161" s="21">
        <f>VLOOKUP($B161,'Change Summary_Detailed'!$A$4:$X$216,AS$3,FALSE)</f>
        <v>0</v>
      </c>
      <c r="AT161" s="21" t="str">
        <f>VLOOKUP($B161,'Change Summary_Detailed'!$A$4:$X$216,AT$3,FALSE)</f>
        <v>Unchanged</v>
      </c>
    </row>
    <row r="162" spans="1:46" x14ac:dyDescent="0.25">
      <c r="A162" t="s">
        <v>357</v>
      </c>
      <c r="B162" s="122">
        <v>152</v>
      </c>
      <c r="C162" s="57" t="s">
        <v>742</v>
      </c>
      <c r="D162" s="71" t="s">
        <v>181</v>
      </c>
      <c r="E162" s="57">
        <v>16.8</v>
      </c>
      <c r="F162" s="52">
        <v>11.4</v>
      </c>
      <c r="G162" s="52" t="s">
        <v>298</v>
      </c>
      <c r="H162" s="52" t="s">
        <v>298</v>
      </c>
      <c r="I162" s="52" t="s">
        <v>298</v>
      </c>
      <c r="J162" s="58" t="s">
        <v>298</v>
      </c>
      <c r="K162" s="62" t="s">
        <v>8</v>
      </c>
      <c r="L162" s="62" t="s">
        <v>8</v>
      </c>
      <c r="M162" s="57" t="s">
        <v>52</v>
      </c>
      <c r="N162" s="58" t="s">
        <v>45</v>
      </c>
      <c r="O162" s="110" t="s">
        <v>8</v>
      </c>
      <c r="P162" s="111" t="s">
        <v>8</v>
      </c>
      <c r="Q162" s="112" t="s">
        <v>8</v>
      </c>
      <c r="R162" s="57">
        <v>1</v>
      </c>
      <c r="S162" s="52" t="s">
        <v>54</v>
      </c>
      <c r="T162" s="58" t="s">
        <v>54</v>
      </c>
      <c r="W162">
        <v>1</v>
      </c>
      <c r="X162">
        <v>2</v>
      </c>
      <c r="Y162" t="s">
        <v>17</v>
      </c>
      <c r="Z162" t="s">
        <v>17</v>
      </c>
      <c r="AA162" t="s">
        <v>17</v>
      </c>
      <c r="AB162" t="s">
        <v>17</v>
      </c>
      <c r="AC162" s="355">
        <f>IF(VLOOKUP($B162,'Change Summary_Detailed'!$A$4:$X$216,AC$3,FALSE)=0,"N/A",VLOOKUP($B162,'Change Summary_Detailed'!$A$4:$X$216,AC$3,FALSE))</f>
        <v>41883</v>
      </c>
      <c r="AD162" s="21" t="str">
        <f>VLOOKUP($B162,'Change Summary_Detailed'!$A$4:$X$216,AD$3,FALSE)</f>
        <v/>
      </c>
      <c r="AE162" s="21" t="str">
        <f>VLOOKUP($B162,'Change Summary_Detailed'!$A$4:$X$216,AE$3,FALSE)</f>
        <v/>
      </c>
      <c r="AF162" s="21" t="str">
        <f>VLOOKUP($B162,'Change Summary_Detailed'!$A$4:$X$216,AF$3,FALSE)</f>
        <v/>
      </c>
      <c r="AG162" s="21" t="str">
        <f>VLOOKUP($B162,'Change Summary_Detailed'!$A$4:$X$216,AG$3,FALSE)</f>
        <v/>
      </c>
      <c r="AH162" s="21" t="str">
        <f>VLOOKUP($B162,'Change Summary_Detailed'!$A$4:$X$216,AH$3,FALSE)</f>
        <v/>
      </c>
      <c r="AI162" s="21" t="str">
        <f>VLOOKUP($B162,'Change Summary_Detailed'!$A$4:$X$216,AI$3,FALSE)</f>
        <v/>
      </c>
      <c r="AJ162" s="21" t="str">
        <f>VLOOKUP($B162,'Change Summary_Detailed'!$A$4:$X$216,AJ$3,FALSE)</f>
        <v/>
      </c>
      <c r="AK162" s="21" t="str">
        <f>VLOOKUP($B162,'Change Summary_Detailed'!$A$4:$X$216,AK$3,FALSE)</f>
        <v/>
      </c>
      <c r="AL162" s="21" t="str">
        <f>VLOOKUP($B162,'Change Summary_Detailed'!$A$4:$X$216,AL$3,FALSE)</f>
        <v/>
      </c>
      <c r="AM162" s="21" t="str">
        <f>VLOOKUP($B162,'Change Summary_Detailed'!$A$4:$X$216,AM$3,FALSE)</f>
        <v/>
      </c>
      <c r="AN162" s="21" t="str">
        <f>VLOOKUP($B162,'Change Summary_Detailed'!$A$4:$X$216,AN$3,FALSE)</f>
        <v/>
      </c>
      <c r="AO162" s="21">
        <f>VLOOKUP($B162,'Change Summary_Detailed'!$A$4:$X$216,AO$3,FALSE)</f>
        <v>0</v>
      </c>
      <c r="AP162" s="21" t="str">
        <f>VLOOKUP($B162,'Change Summary_Detailed'!$A$4:$X$216,AP$3,FALSE)</f>
        <v>Delete</v>
      </c>
      <c r="AQ162" s="21">
        <f>VLOOKUP($B162,'Change Summary_Detailed'!$A$4:$X$216,AQ$3,FALSE)</f>
        <v>1</v>
      </c>
      <c r="AR162" s="21" t="str">
        <f>VLOOKUP($B162,'Change Summary_Detailed'!$A$4:$X$216,AR$3,FALSE)</f>
        <v>Lowest performing</v>
      </c>
      <c r="AS162" s="21" t="str">
        <f>VLOOKUP($B162,'Change Summary_Detailed'!$A$4:$X$216,AS$3,FALSE)</f>
        <v>At Star Lake Park-and-Ride, use revised routes 177 or 193.
Between Auburn and I-5, Metro’s RideShare or VanPool programs may be options.
At Auburn Station, use Sounder commuter rail.</v>
      </c>
      <c r="AT162" s="21" t="str">
        <f>VLOOKUP($B162,'Change Summary_Detailed'!$A$4:$X$216,AT$3,FALSE)</f>
        <v>Deleted</v>
      </c>
    </row>
    <row r="163" spans="1:46" x14ac:dyDescent="0.25">
      <c r="A163" t="s">
        <v>343</v>
      </c>
      <c r="B163" s="122">
        <v>152</v>
      </c>
      <c r="C163" s="57" t="s">
        <v>742</v>
      </c>
      <c r="D163" s="71" t="s">
        <v>181</v>
      </c>
      <c r="E163" s="57">
        <v>16.8</v>
      </c>
      <c r="F163" s="52">
        <v>11.4</v>
      </c>
      <c r="G163" s="52" t="s">
        <v>298</v>
      </c>
      <c r="H163" s="52" t="s">
        <v>298</v>
      </c>
      <c r="I163" s="52" t="s">
        <v>298</v>
      </c>
      <c r="J163" s="58" t="s">
        <v>298</v>
      </c>
      <c r="K163" s="62" t="s">
        <v>8</v>
      </c>
      <c r="L163" s="62" t="s">
        <v>8</v>
      </c>
      <c r="M163" s="57" t="s">
        <v>52</v>
      </c>
      <c r="N163" s="58" t="s">
        <v>45</v>
      </c>
      <c r="O163" s="110" t="s">
        <v>8</v>
      </c>
      <c r="P163" s="111" t="s">
        <v>8</v>
      </c>
      <c r="Q163" s="112" t="s">
        <v>8</v>
      </c>
      <c r="R163" s="57">
        <v>1</v>
      </c>
      <c r="S163" s="52" t="s">
        <v>54</v>
      </c>
      <c r="T163" s="58" t="s">
        <v>54</v>
      </c>
      <c r="W163">
        <v>1</v>
      </c>
      <c r="X163">
        <v>2</v>
      </c>
      <c r="Y163" t="s">
        <v>17</v>
      </c>
      <c r="Z163" t="s">
        <v>17</v>
      </c>
      <c r="AA163" t="s">
        <v>17</v>
      </c>
      <c r="AB163" t="s">
        <v>17</v>
      </c>
      <c r="AC163" s="355">
        <f>IF(VLOOKUP($B163,'Change Summary_Detailed'!$A$4:$X$216,AC$3,FALSE)=0,"N/A",VLOOKUP($B163,'Change Summary_Detailed'!$A$4:$X$216,AC$3,FALSE))</f>
        <v>41883</v>
      </c>
      <c r="AD163" s="21" t="str">
        <f>VLOOKUP($B163,'Change Summary_Detailed'!$A$4:$X$216,AD$3,FALSE)</f>
        <v/>
      </c>
      <c r="AE163" s="21" t="str">
        <f>VLOOKUP($B163,'Change Summary_Detailed'!$A$4:$X$216,AE$3,FALSE)</f>
        <v/>
      </c>
      <c r="AF163" s="21" t="str">
        <f>VLOOKUP($B163,'Change Summary_Detailed'!$A$4:$X$216,AF$3,FALSE)</f>
        <v/>
      </c>
      <c r="AG163" s="21" t="str">
        <f>VLOOKUP($B163,'Change Summary_Detailed'!$A$4:$X$216,AG$3,FALSE)</f>
        <v/>
      </c>
      <c r="AH163" s="21" t="str">
        <f>VLOOKUP($B163,'Change Summary_Detailed'!$A$4:$X$216,AH$3,FALSE)</f>
        <v/>
      </c>
      <c r="AI163" s="21" t="str">
        <f>VLOOKUP($B163,'Change Summary_Detailed'!$A$4:$X$216,AI$3,FALSE)</f>
        <v/>
      </c>
      <c r="AJ163" s="21" t="str">
        <f>VLOOKUP($B163,'Change Summary_Detailed'!$A$4:$X$216,AJ$3,FALSE)</f>
        <v/>
      </c>
      <c r="AK163" s="21" t="str">
        <f>VLOOKUP($B163,'Change Summary_Detailed'!$A$4:$X$216,AK$3,FALSE)</f>
        <v/>
      </c>
      <c r="AL163" s="21" t="str">
        <f>VLOOKUP($B163,'Change Summary_Detailed'!$A$4:$X$216,AL$3,FALSE)</f>
        <v/>
      </c>
      <c r="AM163" s="21" t="str">
        <f>VLOOKUP($B163,'Change Summary_Detailed'!$A$4:$X$216,AM$3,FALSE)</f>
        <v/>
      </c>
      <c r="AN163" s="21" t="str">
        <f>VLOOKUP($B163,'Change Summary_Detailed'!$A$4:$X$216,AN$3,FALSE)</f>
        <v/>
      </c>
      <c r="AO163" s="21">
        <f>VLOOKUP($B163,'Change Summary_Detailed'!$A$4:$X$216,AO$3,FALSE)</f>
        <v>0</v>
      </c>
      <c r="AP163" s="21" t="str">
        <f>VLOOKUP($B163,'Change Summary_Detailed'!$A$4:$X$216,AP$3,FALSE)</f>
        <v>Delete</v>
      </c>
      <c r="AQ163" s="21">
        <f>VLOOKUP($B163,'Change Summary_Detailed'!$A$4:$X$216,AQ$3,FALSE)</f>
        <v>1</v>
      </c>
      <c r="AR163" s="21" t="str">
        <f>VLOOKUP($B163,'Change Summary_Detailed'!$A$4:$X$216,AR$3,FALSE)</f>
        <v>Lowest performing</v>
      </c>
      <c r="AS163" s="21" t="str">
        <f>VLOOKUP($B163,'Change Summary_Detailed'!$A$4:$X$216,AS$3,FALSE)</f>
        <v>At Star Lake Park-and-Ride, use revised routes 177 or 193.
Between Auburn and I-5, Metro’s RideShare or VanPool programs may be options.
At Auburn Station, use Sounder commuter rail.</v>
      </c>
      <c r="AT163" s="21" t="str">
        <f>VLOOKUP($B163,'Change Summary_Detailed'!$A$4:$X$216,AT$3,FALSE)</f>
        <v>Deleted</v>
      </c>
    </row>
    <row r="164" spans="1:46" x14ac:dyDescent="0.25">
      <c r="A164" t="s">
        <v>360</v>
      </c>
      <c r="B164" s="122">
        <v>152</v>
      </c>
      <c r="C164" s="57" t="s">
        <v>742</v>
      </c>
      <c r="D164" s="71" t="s">
        <v>181</v>
      </c>
      <c r="E164" s="57">
        <v>16.8</v>
      </c>
      <c r="F164" s="52">
        <v>11.4</v>
      </c>
      <c r="G164" s="52" t="s">
        <v>298</v>
      </c>
      <c r="H164" s="52" t="s">
        <v>298</v>
      </c>
      <c r="I164" s="52" t="s">
        <v>298</v>
      </c>
      <c r="J164" s="58" t="s">
        <v>298</v>
      </c>
      <c r="K164" s="62" t="s">
        <v>8</v>
      </c>
      <c r="L164" s="62" t="s">
        <v>8</v>
      </c>
      <c r="M164" s="57" t="s">
        <v>52</v>
      </c>
      <c r="N164" s="58" t="s">
        <v>45</v>
      </c>
      <c r="O164" s="110" t="s">
        <v>8</v>
      </c>
      <c r="P164" s="111" t="s">
        <v>8</v>
      </c>
      <c r="Q164" s="112" t="s">
        <v>8</v>
      </c>
      <c r="R164" s="57">
        <v>1</v>
      </c>
      <c r="S164" s="52" t="s">
        <v>54</v>
      </c>
      <c r="T164" s="58" t="s">
        <v>54</v>
      </c>
      <c r="W164">
        <v>1</v>
      </c>
      <c r="X164">
        <v>2</v>
      </c>
      <c r="Y164" t="s">
        <v>17</v>
      </c>
      <c r="Z164" t="s">
        <v>17</v>
      </c>
      <c r="AA164" t="s">
        <v>17</v>
      </c>
      <c r="AB164" t="s">
        <v>17</v>
      </c>
      <c r="AC164" s="355">
        <f>IF(VLOOKUP($B164,'Change Summary_Detailed'!$A$4:$X$216,AC$3,FALSE)=0,"N/A",VLOOKUP($B164,'Change Summary_Detailed'!$A$4:$X$216,AC$3,FALSE))</f>
        <v>41883</v>
      </c>
      <c r="AD164" s="21" t="str">
        <f>VLOOKUP($B164,'Change Summary_Detailed'!$A$4:$X$216,AD$3,FALSE)</f>
        <v/>
      </c>
      <c r="AE164" s="21" t="str">
        <f>VLOOKUP($B164,'Change Summary_Detailed'!$A$4:$X$216,AE$3,FALSE)</f>
        <v/>
      </c>
      <c r="AF164" s="21" t="str">
        <f>VLOOKUP($B164,'Change Summary_Detailed'!$A$4:$X$216,AF$3,FALSE)</f>
        <v/>
      </c>
      <c r="AG164" s="21" t="str">
        <f>VLOOKUP($B164,'Change Summary_Detailed'!$A$4:$X$216,AG$3,FALSE)</f>
        <v/>
      </c>
      <c r="AH164" s="21" t="str">
        <f>VLOOKUP($B164,'Change Summary_Detailed'!$A$4:$X$216,AH$3,FALSE)</f>
        <v/>
      </c>
      <c r="AI164" s="21" t="str">
        <f>VLOOKUP($B164,'Change Summary_Detailed'!$A$4:$X$216,AI$3,FALSE)</f>
        <v/>
      </c>
      <c r="AJ164" s="21" t="str">
        <f>VLOOKUP($B164,'Change Summary_Detailed'!$A$4:$X$216,AJ$3,FALSE)</f>
        <v/>
      </c>
      <c r="AK164" s="21" t="str">
        <f>VLOOKUP($B164,'Change Summary_Detailed'!$A$4:$X$216,AK$3,FALSE)</f>
        <v/>
      </c>
      <c r="AL164" s="21" t="str">
        <f>VLOOKUP($B164,'Change Summary_Detailed'!$A$4:$X$216,AL$3,FALSE)</f>
        <v/>
      </c>
      <c r="AM164" s="21" t="str">
        <f>VLOOKUP($B164,'Change Summary_Detailed'!$A$4:$X$216,AM$3,FALSE)</f>
        <v/>
      </c>
      <c r="AN164" s="21" t="str">
        <f>VLOOKUP($B164,'Change Summary_Detailed'!$A$4:$X$216,AN$3,FALSE)</f>
        <v/>
      </c>
      <c r="AO164" s="21">
        <f>VLOOKUP($B164,'Change Summary_Detailed'!$A$4:$X$216,AO$3,FALSE)</f>
        <v>0</v>
      </c>
      <c r="AP164" s="21" t="str">
        <f>VLOOKUP($B164,'Change Summary_Detailed'!$A$4:$X$216,AP$3,FALSE)</f>
        <v>Delete</v>
      </c>
      <c r="AQ164" s="21">
        <f>VLOOKUP($B164,'Change Summary_Detailed'!$A$4:$X$216,AQ$3,FALSE)</f>
        <v>1</v>
      </c>
      <c r="AR164" s="21" t="str">
        <f>VLOOKUP($B164,'Change Summary_Detailed'!$A$4:$X$216,AR$3,FALSE)</f>
        <v>Lowest performing</v>
      </c>
      <c r="AS164" s="21" t="str">
        <f>VLOOKUP($B164,'Change Summary_Detailed'!$A$4:$X$216,AS$3,FALSE)</f>
        <v>At Star Lake Park-and-Ride, use revised routes 177 or 193.
Between Auburn and I-5, Metro’s RideShare or VanPool programs may be options.
At Auburn Station, use Sounder commuter rail.</v>
      </c>
      <c r="AT164" s="21" t="str">
        <f>VLOOKUP($B164,'Change Summary_Detailed'!$A$4:$X$216,AT$3,FALSE)</f>
        <v>Deleted</v>
      </c>
    </row>
    <row r="165" spans="1:46" x14ac:dyDescent="0.25">
      <c r="A165" t="s">
        <v>342</v>
      </c>
      <c r="B165" s="122">
        <v>152</v>
      </c>
      <c r="C165" s="57" t="s">
        <v>742</v>
      </c>
      <c r="D165" s="71" t="s">
        <v>181</v>
      </c>
      <c r="E165" s="57">
        <v>16.8</v>
      </c>
      <c r="F165" s="52">
        <v>11.4</v>
      </c>
      <c r="G165" s="52" t="s">
        <v>298</v>
      </c>
      <c r="H165" s="52" t="s">
        <v>298</v>
      </c>
      <c r="I165" s="52" t="s">
        <v>298</v>
      </c>
      <c r="J165" s="58" t="s">
        <v>298</v>
      </c>
      <c r="K165" s="62" t="s">
        <v>8</v>
      </c>
      <c r="L165" s="62" t="s">
        <v>8</v>
      </c>
      <c r="M165" s="57" t="s">
        <v>52</v>
      </c>
      <c r="N165" s="58" t="s">
        <v>45</v>
      </c>
      <c r="O165" s="110" t="s">
        <v>8</v>
      </c>
      <c r="P165" s="111" t="s">
        <v>8</v>
      </c>
      <c r="Q165" s="112" t="s">
        <v>8</v>
      </c>
      <c r="R165" s="57">
        <v>1</v>
      </c>
      <c r="S165" s="52" t="s">
        <v>54</v>
      </c>
      <c r="T165" s="58" t="s">
        <v>54</v>
      </c>
      <c r="W165">
        <v>1</v>
      </c>
      <c r="X165">
        <v>2</v>
      </c>
      <c r="Y165" t="s">
        <v>17</v>
      </c>
      <c r="Z165" t="s">
        <v>17</v>
      </c>
      <c r="AA165" t="s">
        <v>17</v>
      </c>
      <c r="AB165" t="s">
        <v>17</v>
      </c>
      <c r="AC165" s="355">
        <f>IF(VLOOKUP($B165,'Change Summary_Detailed'!$A$4:$X$216,AC$3,FALSE)=0,"N/A",VLOOKUP($B165,'Change Summary_Detailed'!$A$4:$X$216,AC$3,FALSE))</f>
        <v>41883</v>
      </c>
      <c r="AD165" s="21" t="str">
        <f>VLOOKUP($B165,'Change Summary_Detailed'!$A$4:$X$216,AD$3,FALSE)</f>
        <v/>
      </c>
      <c r="AE165" s="21" t="str">
        <f>VLOOKUP($B165,'Change Summary_Detailed'!$A$4:$X$216,AE$3,FALSE)</f>
        <v/>
      </c>
      <c r="AF165" s="21" t="str">
        <f>VLOOKUP($B165,'Change Summary_Detailed'!$A$4:$X$216,AF$3,FALSE)</f>
        <v/>
      </c>
      <c r="AG165" s="21" t="str">
        <f>VLOOKUP($B165,'Change Summary_Detailed'!$A$4:$X$216,AG$3,FALSE)</f>
        <v/>
      </c>
      <c r="AH165" s="21" t="str">
        <f>VLOOKUP($B165,'Change Summary_Detailed'!$A$4:$X$216,AH$3,FALSE)</f>
        <v/>
      </c>
      <c r="AI165" s="21" t="str">
        <f>VLOOKUP($B165,'Change Summary_Detailed'!$A$4:$X$216,AI$3,FALSE)</f>
        <v/>
      </c>
      <c r="AJ165" s="21" t="str">
        <f>VLOOKUP($B165,'Change Summary_Detailed'!$A$4:$X$216,AJ$3,FALSE)</f>
        <v/>
      </c>
      <c r="AK165" s="21" t="str">
        <f>VLOOKUP($B165,'Change Summary_Detailed'!$A$4:$X$216,AK$3,FALSE)</f>
        <v/>
      </c>
      <c r="AL165" s="21" t="str">
        <f>VLOOKUP($B165,'Change Summary_Detailed'!$A$4:$X$216,AL$3,FALSE)</f>
        <v/>
      </c>
      <c r="AM165" s="21" t="str">
        <f>VLOOKUP($B165,'Change Summary_Detailed'!$A$4:$X$216,AM$3,FALSE)</f>
        <v/>
      </c>
      <c r="AN165" s="21" t="str">
        <f>VLOOKUP($B165,'Change Summary_Detailed'!$A$4:$X$216,AN$3,FALSE)</f>
        <v/>
      </c>
      <c r="AO165" s="21">
        <f>VLOOKUP($B165,'Change Summary_Detailed'!$A$4:$X$216,AO$3,FALSE)</f>
        <v>0</v>
      </c>
      <c r="AP165" s="21" t="str">
        <f>VLOOKUP($B165,'Change Summary_Detailed'!$A$4:$X$216,AP$3,FALSE)</f>
        <v>Delete</v>
      </c>
      <c r="AQ165" s="21">
        <f>VLOOKUP($B165,'Change Summary_Detailed'!$A$4:$X$216,AQ$3,FALSE)</f>
        <v>1</v>
      </c>
      <c r="AR165" s="21" t="str">
        <f>VLOOKUP($B165,'Change Summary_Detailed'!$A$4:$X$216,AR$3,FALSE)</f>
        <v>Lowest performing</v>
      </c>
      <c r="AS165" s="21" t="str">
        <f>VLOOKUP($B165,'Change Summary_Detailed'!$A$4:$X$216,AS$3,FALSE)</f>
        <v>At Star Lake Park-and-Ride, use revised routes 177 or 193.
Between Auburn and I-5, Metro’s RideShare or VanPool programs may be options.
At Auburn Station, use Sounder commuter rail.</v>
      </c>
      <c r="AT165" s="21" t="str">
        <f>VLOOKUP($B165,'Change Summary_Detailed'!$A$4:$X$216,AT$3,FALSE)</f>
        <v>Deleted</v>
      </c>
    </row>
    <row r="166" spans="1:46" x14ac:dyDescent="0.25">
      <c r="A166" t="s">
        <v>360</v>
      </c>
      <c r="B166" s="122">
        <v>153</v>
      </c>
      <c r="C166" s="57" t="s">
        <v>743</v>
      </c>
      <c r="D166" s="71" t="s">
        <v>182</v>
      </c>
      <c r="E166" s="57">
        <v>22.1</v>
      </c>
      <c r="F166" s="52">
        <v>6.2</v>
      </c>
      <c r="G166" s="52" t="s">
        <v>298</v>
      </c>
      <c r="H166" s="52" t="s">
        <v>298</v>
      </c>
      <c r="I166" s="52" t="s">
        <v>298</v>
      </c>
      <c r="J166" s="58" t="s">
        <v>298</v>
      </c>
      <c r="K166" s="62">
        <v>52</v>
      </c>
      <c r="L166" s="62" t="s">
        <v>81</v>
      </c>
      <c r="M166" s="65"/>
      <c r="N166" s="66"/>
      <c r="O166" s="57" t="s">
        <v>19</v>
      </c>
      <c r="P166" s="52" t="s">
        <v>19</v>
      </c>
      <c r="Q166" s="58" t="s">
        <v>19</v>
      </c>
      <c r="R166" s="57" t="s">
        <v>54</v>
      </c>
      <c r="S166" s="52" t="s">
        <v>54</v>
      </c>
      <c r="T166" s="58" t="s">
        <v>54</v>
      </c>
      <c r="W166">
        <v>3</v>
      </c>
      <c r="X166">
        <v>3</v>
      </c>
      <c r="Y166" t="s">
        <v>17</v>
      </c>
      <c r="Z166" t="s">
        <v>17</v>
      </c>
      <c r="AA166" t="s">
        <v>17</v>
      </c>
      <c r="AB166" t="s">
        <v>17</v>
      </c>
      <c r="AC166" s="355" t="str">
        <f>IF(VLOOKUP($B166,'Change Summary_Detailed'!$A$4:$X$216,AC$3,FALSE)=0,"N/A",VLOOKUP($B166,'Change Summary_Detailed'!$A$4:$X$216,AC$3,FALSE))</f>
        <v>N/A</v>
      </c>
      <c r="AD166" s="21">
        <f>VLOOKUP($B166,'Change Summary_Detailed'!$A$4:$X$216,AD$3,FALSE)</f>
        <v>30</v>
      </c>
      <c r="AE166" s="21" t="str">
        <f>VLOOKUP($B166,'Change Summary_Detailed'!$A$4:$X$216,AE$3,FALSE)</f>
        <v/>
      </c>
      <c r="AF166" s="21" t="str">
        <f>VLOOKUP($B166,'Change Summary_Detailed'!$A$4:$X$216,AF$3,FALSE)</f>
        <v/>
      </c>
      <c r="AG166" s="21" t="str">
        <f>VLOOKUP($B166,'Change Summary_Detailed'!$A$4:$X$216,AG$3,FALSE)</f>
        <v/>
      </c>
      <c r="AH166" s="21" t="str">
        <f>VLOOKUP($B166,'Change Summary_Detailed'!$A$4:$X$216,AH$3,FALSE)</f>
        <v/>
      </c>
      <c r="AI166" s="21">
        <f>VLOOKUP($B166,'Change Summary_Detailed'!$A$4:$X$216,AI$3,FALSE)</f>
        <v>30</v>
      </c>
      <c r="AJ166" s="21" t="str">
        <f>VLOOKUP($B166,'Change Summary_Detailed'!$A$4:$X$216,AJ$3,FALSE)</f>
        <v/>
      </c>
      <c r="AK166" s="21" t="str">
        <f>VLOOKUP($B166,'Change Summary_Detailed'!$A$4:$X$216,AK$3,FALSE)</f>
        <v/>
      </c>
      <c r="AL166" s="21" t="str">
        <f>VLOOKUP($B166,'Change Summary_Detailed'!$A$4:$X$216,AL$3,FALSE)</f>
        <v/>
      </c>
      <c r="AM166" s="21" t="str">
        <f>VLOOKUP($B166,'Change Summary_Detailed'!$A$4:$X$216,AM$3,FALSE)</f>
        <v/>
      </c>
      <c r="AN166" s="21" t="str">
        <f>VLOOKUP($B166,'Change Summary_Detailed'!$A$4:$X$216,AN$3,FALSE)</f>
        <v>Before 6:00 PM</v>
      </c>
      <c r="AO166" s="21" t="str">
        <f>VLOOKUP($B166,'Change Summary_Detailed'!$A$4:$X$216,AO$3,FALSE)</f>
        <v>Before 6:00 PM</v>
      </c>
      <c r="AP166" s="21" t="str">
        <f>VLOOKUP($B166,'Change Summary_Detailed'!$A$4:$X$216,AP$3,FALSE)</f>
        <v>Unchanged</v>
      </c>
      <c r="AQ166" s="21">
        <f>VLOOKUP($B166,'Change Summary_Detailed'!$A$4:$X$216,AQ$3,FALSE)</f>
        <v>0</v>
      </c>
      <c r="AR166" s="21">
        <f>VLOOKUP($B166,'Change Summary_Detailed'!$A$4:$X$216,AR$3,FALSE)</f>
        <v>0</v>
      </c>
      <c r="AS166" s="21">
        <f>VLOOKUP($B166,'Change Summary_Detailed'!$A$4:$X$216,AS$3,FALSE)</f>
        <v>0</v>
      </c>
      <c r="AT166" s="21" t="str">
        <f>VLOOKUP($B166,'Change Summary_Detailed'!$A$4:$X$216,AT$3,FALSE)</f>
        <v>Unchanged</v>
      </c>
    </row>
    <row r="167" spans="1:46" x14ac:dyDescent="0.25">
      <c r="A167" t="s">
        <v>370</v>
      </c>
      <c r="B167" s="122">
        <v>153</v>
      </c>
      <c r="C167" s="57" t="s">
        <v>743</v>
      </c>
      <c r="D167" s="71" t="s">
        <v>182</v>
      </c>
      <c r="E167" s="57">
        <v>22.1</v>
      </c>
      <c r="F167" s="52">
        <v>6.2</v>
      </c>
      <c r="G167" s="52" t="s">
        <v>298</v>
      </c>
      <c r="H167" s="52" t="s">
        <v>298</v>
      </c>
      <c r="I167" s="52" t="s">
        <v>298</v>
      </c>
      <c r="J167" s="58" t="s">
        <v>298</v>
      </c>
      <c r="K167" s="62">
        <v>52</v>
      </c>
      <c r="L167" s="62" t="s">
        <v>81</v>
      </c>
      <c r="M167" s="65"/>
      <c r="N167" s="66"/>
      <c r="O167" s="57" t="s">
        <v>19</v>
      </c>
      <c r="P167" s="52" t="s">
        <v>19</v>
      </c>
      <c r="Q167" s="58" t="s">
        <v>19</v>
      </c>
      <c r="R167" s="57" t="s">
        <v>54</v>
      </c>
      <c r="S167" s="52" t="s">
        <v>54</v>
      </c>
      <c r="T167" s="58" t="s">
        <v>54</v>
      </c>
      <c r="W167">
        <v>3</v>
      </c>
      <c r="X167">
        <v>3</v>
      </c>
      <c r="Y167" t="s">
        <v>17</v>
      </c>
      <c r="Z167" t="s">
        <v>17</v>
      </c>
      <c r="AA167" t="s">
        <v>17</v>
      </c>
      <c r="AB167" t="s">
        <v>17</v>
      </c>
      <c r="AC167" s="355" t="str">
        <f>IF(VLOOKUP($B167,'Change Summary_Detailed'!$A$4:$X$216,AC$3,FALSE)=0,"N/A",VLOOKUP($B167,'Change Summary_Detailed'!$A$4:$X$216,AC$3,FALSE))</f>
        <v>N/A</v>
      </c>
      <c r="AD167" s="21">
        <f>VLOOKUP($B167,'Change Summary_Detailed'!$A$4:$X$216,AD$3,FALSE)</f>
        <v>30</v>
      </c>
      <c r="AE167" s="21" t="str">
        <f>VLOOKUP($B167,'Change Summary_Detailed'!$A$4:$X$216,AE$3,FALSE)</f>
        <v/>
      </c>
      <c r="AF167" s="21" t="str">
        <f>VLOOKUP($B167,'Change Summary_Detailed'!$A$4:$X$216,AF$3,FALSE)</f>
        <v/>
      </c>
      <c r="AG167" s="21" t="str">
        <f>VLOOKUP($B167,'Change Summary_Detailed'!$A$4:$X$216,AG$3,FALSE)</f>
        <v/>
      </c>
      <c r="AH167" s="21" t="str">
        <f>VLOOKUP($B167,'Change Summary_Detailed'!$A$4:$X$216,AH$3,FALSE)</f>
        <v/>
      </c>
      <c r="AI167" s="21">
        <f>VLOOKUP($B167,'Change Summary_Detailed'!$A$4:$X$216,AI$3,FALSE)</f>
        <v>30</v>
      </c>
      <c r="AJ167" s="21" t="str">
        <f>VLOOKUP($B167,'Change Summary_Detailed'!$A$4:$X$216,AJ$3,FALSE)</f>
        <v/>
      </c>
      <c r="AK167" s="21" t="str">
        <f>VLOOKUP($B167,'Change Summary_Detailed'!$A$4:$X$216,AK$3,FALSE)</f>
        <v/>
      </c>
      <c r="AL167" s="21" t="str">
        <f>VLOOKUP($B167,'Change Summary_Detailed'!$A$4:$X$216,AL$3,FALSE)</f>
        <v/>
      </c>
      <c r="AM167" s="21" t="str">
        <f>VLOOKUP($B167,'Change Summary_Detailed'!$A$4:$X$216,AM$3,FALSE)</f>
        <v/>
      </c>
      <c r="AN167" s="21" t="str">
        <f>VLOOKUP($B167,'Change Summary_Detailed'!$A$4:$X$216,AN$3,FALSE)</f>
        <v>Before 6:00 PM</v>
      </c>
      <c r="AO167" s="21" t="str">
        <f>VLOOKUP($B167,'Change Summary_Detailed'!$A$4:$X$216,AO$3,FALSE)</f>
        <v>Before 6:00 PM</v>
      </c>
      <c r="AP167" s="21" t="str">
        <f>VLOOKUP($B167,'Change Summary_Detailed'!$A$4:$X$216,AP$3,FALSE)</f>
        <v>Unchanged</v>
      </c>
      <c r="AQ167" s="21">
        <f>VLOOKUP($B167,'Change Summary_Detailed'!$A$4:$X$216,AQ$3,FALSE)</f>
        <v>0</v>
      </c>
      <c r="AR167" s="21">
        <f>VLOOKUP($B167,'Change Summary_Detailed'!$A$4:$X$216,AR$3,FALSE)</f>
        <v>0</v>
      </c>
      <c r="AS167" s="21">
        <f>VLOOKUP($B167,'Change Summary_Detailed'!$A$4:$X$216,AS$3,FALSE)</f>
        <v>0</v>
      </c>
      <c r="AT167" s="21" t="str">
        <f>VLOOKUP($B167,'Change Summary_Detailed'!$A$4:$X$216,AT$3,FALSE)</f>
        <v>Unchanged</v>
      </c>
    </row>
    <row r="168" spans="1:46" x14ac:dyDescent="0.25">
      <c r="A168" t="s">
        <v>376</v>
      </c>
      <c r="B168" s="122">
        <v>154</v>
      </c>
      <c r="C168" s="57" t="s">
        <v>744</v>
      </c>
      <c r="D168" s="71" t="s">
        <v>183</v>
      </c>
      <c r="E168" s="57">
        <v>18.399999999999999</v>
      </c>
      <c r="F168" s="52">
        <v>5.3</v>
      </c>
      <c r="G168" s="52" t="s">
        <v>298</v>
      </c>
      <c r="H168" s="52" t="s">
        <v>298</v>
      </c>
      <c r="I168" s="52" t="s">
        <v>298</v>
      </c>
      <c r="J168" s="58" t="s">
        <v>298</v>
      </c>
      <c r="K168" s="62" t="s">
        <v>8</v>
      </c>
      <c r="L168" s="62" t="s">
        <v>8</v>
      </c>
      <c r="M168" s="57" t="s">
        <v>52</v>
      </c>
      <c r="N168" s="58" t="s">
        <v>45</v>
      </c>
      <c r="O168" s="110" t="s">
        <v>8</v>
      </c>
      <c r="P168" s="111" t="s">
        <v>8</v>
      </c>
      <c r="Q168" s="112" t="s">
        <v>8</v>
      </c>
      <c r="R168" s="57">
        <v>3</v>
      </c>
      <c r="S168" s="52" t="s">
        <v>54</v>
      </c>
      <c r="T168" s="58" t="s">
        <v>54</v>
      </c>
      <c r="W168">
        <v>2</v>
      </c>
      <c r="X168">
        <v>3</v>
      </c>
      <c r="Y168" t="s">
        <v>17</v>
      </c>
      <c r="Z168" t="s">
        <v>17</v>
      </c>
      <c r="AA168" t="s">
        <v>17</v>
      </c>
      <c r="AB168" t="s">
        <v>17</v>
      </c>
      <c r="AC168" s="355">
        <f>IF(VLOOKUP($B168,'Change Summary_Detailed'!$A$4:$X$216,AC$3,FALSE)=0,"N/A",VLOOKUP($B168,'Change Summary_Detailed'!$A$4:$X$216,AC$3,FALSE))</f>
        <v>42248</v>
      </c>
      <c r="AD168" s="21" t="str">
        <f>VLOOKUP($B168,'Change Summary_Detailed'!$A$4:$X$216,AD$3,FALSE)</f>
        <v/>
      </c>
      <c r="AE168" s="21" t="str">
        <f>VLOOKUP($B168,'Change Summary_Detailed'!$A$4:$X$216,AE$3,FALSE)</f>
        <v/>
      </c>
      <c r="AF168" s="21" t="str">
        <f>VLOOKUP($B168,'Change Summary_Detailed'!$A$4:$X$216,AF$3,FALSE)</f>
        <v/>
      </c>
      <c r="AG168" s="21" t="str">
        <f>VLOOKUP($B168,'Change Summary_Detailed'!$A$4:$X$216,AG$3,FALSE)</f>
        <v/>
      </c>
      <c r="AH168" s="21" t="str">
        <f>VLOOKUP($B168,'Change Summary_Detailed'!$A$4:$X$216,AH$3,FALSE)</f>
        <v/>
      </c>
      <c r="AI168" s="21" t="str">
        <f>VLOOKUP($B168,'Change Summary_Detailed'!$A$4:$X$216,AI$3,FALSE)</f>
        <v/>
      </c>
      <c r="AJ168" s="21" t="str">
        <f>VLOOKUP($B168,'Change Summary_Detailed'!$A$4:$X$216,AJ$3,FALSE)</f>
        <v/>
      </c>
      <c r="AK168" s="21" t="str">
        <f>VLOOKUP($B168,'Change Summary_Detailed'!$A$4:$X$216,AK$3,FALSE)</f>
        <v/>
      </c>
      <c r="AL168" s="21" t="str">
        <f>VLOOKUP($B168,'Change Summary_Detailed'!$A$4:$X$216,AL$3,FALSE)</f>
        <v/>
      </c>
      <c r="AM168" s="21" t="str">
        <f>VLOOKUP($B168,'Change Summary_Detailed'!$A$4:$X$216,AM$3,FALSE)</f>
        <v/>
      </c>
      <c r="AN168" s="21" t="str">
        <f>VLOOKUP($B168,'Change Summary_Detailed'!$A$4:$X$216,AN$3,FALSE)</f>
        <v/>
      </c>
      <c r="AO168" s="21">
        <f>VLOOKUP($B168,'Change Summary_Detailed'!$A$4:$X$216,AO$3,FALSE)</f>
        <v>0</v>
      </c>
      <c r="AP168" s="21" t="str">
        <f>VLOOKUP($B168,'Change Summary_Detailed'!$A$4:$X$216,AP$3,FALSE)</f>
        <v>Delete</v>
      </c>
      <c r="AQ168" s="21">
        <f>VLOOKUP($B168,'Change Summary_Detailed'!$A$4:$X$216,AQ$3,FALSE)</f>
        <v>3</v>
      </c>
      <c r="AR168" s="21" t="str">
        <f>VLOOKUP($B168,'Change Summary_Detailed'!$A$4:$X$216,AR$3,FALSE)</f>
        <v>Lowest performing</v>
      </c>
      <c r="AS168" s="21" t="str">
        <f>VLOOKUP($B168,'Change Summary_Detailed'!$A$4:$X$216,AS$3,FALSE)</f>
        <v>Use the new RapidRide F Line and connect with Route 124 at the Tukwila International Boulevard Station to reach the Boeing Industrial Area.</v>
      </c>
      <c r="AT168" s="21" t="str">
        <f>VLOOKUP($B168,'Change Summary_Detailed'!$A$4:$X$216,AT$3,FALSE)</f>
        <v>Deleted</v>
      </c>
    </row>
    <row r="169" spans="1:46" x14ac:dyDescent="0.25">
      <c r="A169" t="s">
        <v>370</v>
      </c>
      <c r="B169" s="122">
        <v>154</v>
      </c>
      <c r="C169" s="57" t="s">
        <v>744</v>
      </c>
      <c r="D169" s="71" t="s">
        <v>183</v>
      </c>
      <c r="E169" s="57">
        <v>18.399999999999999</v>
      </c>
      <c r="F169" s="52">
        <v>5.3</v>
      </c>
      <c r="G169" s="52" t="s">
        <v>298</v>
      </c>
      <c r="H169" s="52" t="s">
        <v>298</v>
      </c>
      <c r="I169" s="52" t="s">
        <v>298</v>
      </c>
      <c r="J169" s="58" t="s">
        <v>298</v>
      </c>
      <c r="K169" s="62" t="s">
        <v>8</v>
      </c>
      <c r="L169" s="62" t="s">
        <v>8</v>
      </c>
      <c r="M169" s="57" t="s">
        <v>52</v>
      </c>
      <c r="N169" s="58" t="s">
        <v>45</v>
      </c>
      <c r="O169" s="110" t="s">
        <v>8</v>
      </c>
      <c r="P169" s="111" t="s">
        <v>8</v>
      </c>
      <c r="Q169" s="112" t="s">
        <v>8</v>
      </c>
      <c r="R169" s="57">
        <v>3</v>
      </c>
      <c r="S169" s="52" t="s">
        <v>54</v>
      </c>
      <c r="T169" s="58" t="s">
        <v>54</v>
      </c>
      <c r="W169">
        <v>2</v>
      </c>
      <c r="X169">
        <v>3</v>
      </c>
      <c r="Y169" t="s">
        <v>17</v>
      </c>
      <c r="Z169" t="s">
        <v>17</v>
      </c>
      <c r="AA169" t="s">
        <v>17</v>
      </c>
      <c r="AB169" t="s">
        <v>17</v>
      </c>
      <c r="AC169" s="355">
        <f>IF(VLOOKUP($B169,'Change Summary_Detailed'!$A$4:$X$216,AC$3,FALSE)=0,"N/A",VLOOKUP($B169,'Change Summary_Detailed'!$A$4:$X$216,AC$3,FALSE))</f>
        <v>42248</v>
      </c>
      <c r="AD169" s="21" t="str">
        <f>VLOOKUP($B169,'Change Summary_Detailed'!$A$4:$X$216,AD$3,FALSE)</f>
        <v/>
      </c>
      <c r="AE169" s="21" t="str">
        <f>VLOOKUP($B169,'Change Summary_Detailed'!$A$4:$X$216,AE$3,FALSE)</f>
        <v/>
      </c>
      <c r="AF169" s="21" t="str">
        <f>VLOOKUP($B169,'Change Summary_Detailed'!$A$4:$X$216,AF$3,FALSE)</f>
        <v/>
      </c>
      <c r="AG169" s="21" t="str">
        <f>VLOOKUP($B169,'Change Summary_Detailed'!$A$4:$X$216,AG$3,FALSE)</f>
        <v/>
      </c>
      <c r="AH169" s="21" t="str">
        <f>VLOOKUP($B169,'Change Summary_Detailed'!$A$4:$X$216,AH$3,FALSE)</f>
        <v/>
      </c>
      <c r="AI169" s="21" t="str">
        <f>VLOOKUP($B169,'Change Summary_Detailed'!$A$4:$X$216,AI$3,FALSE)</f>
        <v/>
      </c>
      <c r="AJ169" s="21" t="str">
        <f>VLOOKUP($B169,'Change Summary_Detailed'!$A$4:$X$216,AJ$3,FALSE)</f>
        <v/>
      </c>
      <c r="AK169" s="21" t="str">
        <f>VLOOKUP($B169,'Change Summary_Detailed'!$A$4:$X$216,AK$3,FALSE)</f>
        <v/>
      </c>
      <c r="AL169" s="21" t="str">
        <f>VLOOKUP($B169,'Change Summary_Detailed'!$A$4:$X$216,AL$3,FALSE)</f>
        <v/>
      </c>
      <c r="AM169" s="21" t="str">
        <f>VLOOKUP($B169,'Change Summary_Detailed'!$A$4:$X$216,AM$3,FALSE)</f>
        <v/>
      </c>
      <c r="AN169" s="21" t="str">
        <f>VLOOKUP($B169,'Change Summary_Detailed'!$A$4:$X$216,AN$3,FALSE)</f>
        <v/>
      </c>
      <c r="AO169" s="21">
        <f>VLOOKUP($B169,'Change Summary_Detailed'!$A$4:$X$216,AO$3,FALSE)</f>
        <v>0</v>
      </c>
      <c r="AP169" s="21" t="str">
        <f>VLOOKUP($B169,'Change Summary_Detailed'!$A$4:$X$216,AP$3,FALSE)</f>
        <v>Delete</v>
      </c>
      <c r="AQ169" s="21">
        <f>VLOOKUP($B169,'Change Summary_Detailed'!$A$4:$X$216,AQ$3,FALSE)</f>
        <v>3</v>
      </c>
      <c r="AR169" s="21" t="str">
        <f>VLOOKUP($B169,'Change Summary_Detailed'!$A$4:$X$216,AR$3,FALSE)</f>
        <v>Lowest performing</v>
      </c>
      <c r="AS169" s="21" t="str">
        <f>VLOOKUP($B169,'Change Summary_Detailed'!$A$4:$X$216,AS$3,FALSE)</f>
        <v>Use the new RapidRide F Line and connect with Route 124 at the Tukwila International Boulevard Station to reach the Boeing Industrial Area.</v>
      </c>
      <c r="AT169" s="21" t="str">
        <f>VLOOKUP($B169,'Change Summary_Detailed'!$A$4:$X$216,AT$3,FALSE)</f>
        <v>Deleted</v>
      </c>
    </row>
    <row r="170" spans="1:46" x14ac:dyDescent="0.25">
      <c r="A170" t="s">
        <v>342</v>
      </c>
      <c r="B170" s="122">
        <v>154</v>
      </c>
      <c r="C170" s="57" t="s">
        <v>744</v>
      </c>
      <c r="D170" s="71" t="s">
        <v>183</v>
      </c>
      <c r="E170" s="57">
        <v>18.399999999999999</v>
      </c>
      <c r="F170" s="52">
        <v>5.3</v>
      </c>
      <c r="G170" s="52" t="s">
        <v>298</v>
      </c>
      <c r="H170" s="52" t="s">
        <v>298</v>
      </c>
      <c r="I170" s="52" t="s">
        <v>298</v>
      </c>
      <c r="J170" s="58" t="s">
        <v>298</v>
      </c>
      <c r="K170" s="62" t="s">
        <v>8</v>
      </c>
      <c r="L170" s="62" t="s">
        <v>8</v>
      </c>
      <c r="M170" s="57" t="s">
        <v>52</v>
      </c>
      <c r="N170" s="58" t="s">
        <v>45</v>
      </c>
      <c r="O170" s="110" t="s">
        <v>8</v>
      </c>
      <c r="P170" s="111" t="s">
        <v>8</v>
      </c>
      <c r="Q170" s="112" t="s">
        <v>8</v>
      </c>
      <c r="R170" s="57">
        <v>3</v>
      </c>
      <c r="S170" s="52" t="s">
        <v>54</v>
      </c>
      <c r="T170" s="58" t="s">
        <v>54</v>
      </c>
      <c r="W170">
        <v>2</v>
      </c>
      <c r="X170">
        <v>3</v>
      </c>
      <c r="Y170" t="s">
        <v>17</v>
      </c>
      <c r="Z170" t="s">
        <v>17</v>
      </c>
      <c r="AA170" t="s">
        <v>17</v>
      </c>
      <c r="AB170" t="s">
        <v>17</v>
      </c>
      <c r="AC170" s="355">
        <f>IF(VLOOKUP($B170,'Change Summary_Detailed'!$A$4:$X$216,AC$3,FALSE)=0,"N/A",VLOOKUP($B170,'Change Summary_Detailed'!$A$4:$X$216,AC$3,FALSE))</f>
        <v>42248</v>
      </c>
      <c r="AD170" s="21" t="str">
        <f>VLOOKUP($B170,'Change Summary_Detailed'!$A$4:$X$216,AD$3,FALSE)</f>
        <v/>
      </c>
      <c r="AE170" s="21" t="str">
        <f>VLOOKUP($B170,'Change Summary_Detailed'!$A$4:$X$216,AE$3,FALSE)</f>
        <v/>
      </c>
      <c r="AF170" s="21" t="str">
        <f>VLOOKUP($B170,'Change Summary_Detailed'!$A$4:$X$216,AF$3,FALSE)</f>
        <v/>
      </c>
      <c r="AG170" s="21" t="str">
        <f>VLOOKUP($B170,'Change Summary_Detailed'!$A$4:$X$216,AG$3,FALSE)</f>
        <v/>
      </c>
      <c r="AH170" s="21" t="str">
        <f>VLOOKUP($B170,'Change Summary_Detailed'!$A$4:$X$216,AH$3,FALSE)</f>
        <v/>
      </c>
      <c r="AI170" s="21" t="str">
        <f>VLOOKUP($B170,'Change Summary_Detailed'!$A$4:$X$216,AI$3,FALSE)</f>
        <v/>
      </c>
      <c r="AJ170" s="21" t="str">
        <f>VLOOKUP($B170,'Change Summary_Detailed'!$A$4:$X$216,AJ$3,FALSE)</f>
        <v/>
      </c>
      <c r="AK170" s="21" t="str">
        <f>VLOOKUP($B170,'Change Summary_Detailed'!$A$4:$X$216,AK$3,FALSE)</f>
        <v/>
      </c>
      <c r="AL170" s="21" t="str">
        <f>VLOOKUP($B170,'Change Summary_Detailed'!$A$4:$X$216,AL$3,FALSE)</f>
        <v/>
      </c>
      <c r="AM170" s="21" t="str">
        <f>VLOOKUP($B170,'Change Summary_Detailed'!$A$4:$X$216,AM$3,FALSE)</f>
        <v/>
      </c>
      <c r="AN170" s="21" t="str">
        <f>VLOOKUP($B170,'Change Summary_Detailed'!$A$4:$X$216,AN$3,FALSE)</f>
        <v/>
      </c>
      <c r="AO170" s="21">
        <f>VLOOKUP($B170,'Change Summary_Detailed'!$A$4:$X$216,AO$3,FALSE)</f>
        <v>0</v>
      </c>
      <c r="AP170" s="21" t="str">
        <f>VLOOKUP($B170,'Change Summary_Detailed'!$A$4:$X$216,AP$3,FALSE)</f>
        <v>Delete</v>
      </c>
      <c r="AQ170" s="21">
        <f>VLOOKUP($B170,'Change Summary_Detailed'!$A$4:$X$216,AQ$3,FALSE)</f>
        <v>3</v>
      </c>
      <c r="AR170" s="21" t="str">
        <f>VLOOKUP($B170,'Change Summary_Detailed'!$A$4:$X$216,AR$3,FALSE)</f>
        <v>Lowest performing</v>
      </c>
      <c r="AS170" s="21" t="str">
        <f>VLOOKUP($B170,'Change Summary_Detailed'!$A$4:$X$216,AS$3,FALSE)</f>
        <v>Use the new RapidRide F Line and connect with Route 124 at the Tukwila International Boulevard Station to reach the Boeing Industrial Area.</v>
      </c>
      <c r="AT170" s="21" t="str">
        <f>VLOOKUP($B170,'Change Summary_Detailed'!$A$4:$X$216,AT$3,FALSE)</f>
        <v>Deleted</v>
      </c>
    </row>
    <row r="171" spans="1:46" x14ac:dyDescent="0.25">
      <c r="A171" t="s">
        <v>376</v>
      </c>
      <c r="B171" s="122">
        <v>156</v>
      </c>
      <c r="C171" s="57" t="s">
        <v>746</v>
      </c>
      <c r="D171" s="71" t="s">
        <v>185</v>
      </c>
      <c r="E171" s="57">
        <v>15.2</v>
      </c>
      <c r="F171" s="52">
        <v>4.5999999999999996</v>
      </c>
      <c r="G171" s="52">
        <v>15.5</v>
      </c>
      <c r="H171" s="52">
        <v>5.3</v>
      </c>
      <c r="I171" s="52">
        <v>10.199999999999999</v>
      </c>
      <c r="J171" s="58">
        <v>2.6</v>
      </c>
      <c r="K171" s="62">
        <v>100</v>
      </c>
      <c r="L171" s="62" t="s">
        <v>81</v>
      </c>
      <c r="M171" s="57" t="s">
        <v>17</v>
      </c>
      <c r="N171" s="58" t="s">
        <v>17</v>
      </c>
      <c r="O171" s="57" t="s">
        <v>19</v>
      </c>
      <c r="P171" s="52" t="s">
        <v>18</v>
      </c>
      <c r="Q171" s="58" t="s">
        <v>19</v>
      </c>
      <c r="R171" s="57" t="s">
        <v>54</v>
      </c>
      <c r="S171" s="52">
        <v>3</v>
      </c>
      <c r="T171" s="58">
        <v>4</v>
      </c>
      <c r="W171">
        <v>2</v>
      </c>
      <c r="X171">
        <v>2</v>
      </c>
      <c r="Y171">
        <v>2</v>
      </c>
      <c r="Z171">
        <v>3</v>
      </c>
      <c r="AA171">
        <v>1</v>
      </c>
      <c r="AB171">
        <v>2</v>
      </c>
      <c r="AC171" s="355">
        <f>IF(VLOOKUP($B171,'Change Summary_Detailed'!$A$4:$X$216,AC$3,FALSE)=0,"N/A",VLOOKUP($B171,'Change Summary_Detailed'!$A$4:$X$216,AC$3,FALSE))</f>
        <v>42248</v>
      </c>
      <c r="AD171" s="21">
        <f>VLOOKUP($B171,'Change Summary_Detailed'!$A$4:$X$216,AD$3,FALSE)</f>
        <v>30</v>
      </c>
      <c r="AE171" s="21">
        <f>VLOOKUP($B171,'Change Summary_Detailed'!$A$4:$X$216,AE$3,FALSE)</f>
        <v>30</v>
      </c>
      <c r="AF171" s="21">
        <f>VLOOKUP($B171,'Change Summary_Detailed'!$A$4:$X$216,AF$3,FALSE)</f>
        <v>60</v>
      </c>
      <c r="AG171" s="21">
        <f>VLOOKUP($B171,'Change Summary_Detailed'!$A$4:$X$216,AG$3,FALSE)</f>
        <v>60</v>
      </c>
      <c r="AH171" s="21">
        <f>VLOOKUP($B171,'Change Summary_Detailed'!$A$4:$X$216,AH$3,FALSE)</f>
        <v>60</v>
      </c>
      <c r="AI171" s="21">
        <f>VLOOKUP($B171,'Change Summary_Detailed'!$A$4:$X$216,AI$3,FALSE)</f>
        <v>30</v>
      </c>
      <c r="AJ171" s="21">
        <f>VLOOKUP($B171,'Change Summary_Detailed'!$A$4:$X$216,AJ$3,FALSE)</f>
        <v>60</v>
      </c>
      <c r="AK171" s="21">
        <f>VLOOKUP($B171,'Change Summary_Detailed'!$A$4:$X$216,AK$3,FALSE)</f>
        <v>60</v>
      </c>
      <c r="AL171" s="21">
        <f>VLOOKUP($B171,'Change Summary_Detailed'!$A$4:$X$216,AL$3,FALSE)</f>
        <v>60</v>
      </c>
      <c r="AM171" s="21">
        <f>VLOOKUP($B171,'Change Summary_Detailed'!$A$4:$X$216,AM$3,FALSE)</f>
        <v>60</v>
      </c>
      <c r="AN171" s="21" t="str">
        <f>VLOOKUP($B171,'Change Summary_Detailed'!$A$4:$X$216,AN$3,FALSE)</f>
        <v>Before 10:00 PM</v>
      </c>
      <c r="AO171" s="21" t="str">
        <f>VLOOKUP($B171,'Change Summary_Detailed'!$A$4:$X$216,AO$3,FALSE)</f>
        <v>Before 7:00 PM</v>
      </c>
      <c r="AP171" s="21" t="str">
        <f>VLOOKUP($B171,'Change Summary_Detailed'!$A$4:$X$216,AP$3,FALSE)</f>
        <v>Operate service less often during the midday.
End service earlier.</v>
      </c>
      <c r="AQ171" s="21">
        <f>VLOOKUP($B171,'Change Summary_Detailed'!$A$4:$X$216,AQ$3,FALSE)</f>
        <v>0</v>
      </c>
      <c r="AR171" s="21" t="str">
        <f>VLOOKUP($B171,'Change Summary_Detailed'!$A$4:$X$216,AR$3,FALSE)</f>
        <v>Low performing</v>
      </c>
      <c r="AS171" s="21">
        <f>VLOOKUP($B171,'Change Summary_Detailed'!$A$4:$X$216,AS$3,FALSE)</f>
        <v>0</v>
      </c>
      <c r="AT171" s="21" t="str">
        <f>VLOOKUP($B171,'Change Summary_Detailed'!$A$4:$X$216,AT$3,FALSE)</f>
        <v>Revised</v>
      </c>
    </row>
    <row r="172" spans="1:46" x14ac:dyDescent="0.25">
      <c r="A172" t="s">
        <v>374</v>
      </c>
      <c r="B172" s="122">
        <v>156</v>
      </c>
      <c r="C172" s="57" t="s">
        <v>746</v>
      </c>
      <c r="D172" s="71" t="s">
        <v>185</v>
      </c>
      <c r="E172" s="57">
        <v>15.2</v>
      </c>
      <c r="F172" s="52">
        <v>4.5999999999999996</v>
      </c>
      <c r="G172" s="52">
        <v>15.5</v>
      </c>
      <c r="H172" s="52">
        <v>5.3</v>
      </c>
      <c r="I172" s="52">
        <v>10.199999999999999</v>
      </c>
      <c r="J172" s="58">
        <v>2.6</v>
      </c>
      <c r="K172" s="62">
        <v>100</v>
      </c>
      <c r="L172" s="62" t="s">
        <v>81</v>
      </c>
      <c r="M172" s="57" t="s">
        <v>17</v>
      </c>
      <c r="N172" s="58" t="s">
        <v>17</v>
      </c>
      <c r="O172" s="57" t="s">
        <v>19</v>
      </c>
      <c r="P172" s="52" t="s">
        <v>18</v>
      </c>
      <c r="Q172" s="58" t="s">
        <v>19</v>
      </c>
      <c r="R172" s="57" t="s">
        <v>54</v>
      </c>
      <c r="S172" s="52">
        <v>3</v>
      </c>
      <c r="T172" s="58">
        <v>4</v>
      </c>
      <c r="W172">
        <v>2</v>
      </c>
      <c r="X172">
        <v>2</v>
      </c>
      <c r="Y172">
        <v>2</v>
      </c>
      <c r="Z172">
        <v>3</v>
      </c>
      <c r="AA172">
        <v>1</v>
      </c>
      <c r="AB172">
        <v>2</v>
      </c>
      <c r="AC172" s="355">
        <f>IF(VLOOKUP($B172,'Change Summary_Detailed'!$A$4:$X$216,AC$3,FALSE)=0,"N/A",VLOOKUP($B172,'Change Summary_Detailed'!$A$4:$X$216,AC$3,FALSE))</f>
        <v>42248</v>
      </c>
      <c r="AD172" s="21">
        <f>VLOOKUP($B172,'Change Summary_Detailed'!$A$4:$X$216,AD$3,FALSE)</f>
        <v>30</v>
      </c>
      <c r="AE172" s="21">
        <f>VLOOKUP($B172,'Change Summary_Detailed'!$A$4:$X$216,AE$3,FALSE)</f>
        <v>30</v>
      </c>
      <c r="AF172" s="21">
        <f>VLOOKUP($B172,'Change Summary_Detailed'!$A$4:$X$216,AF$3,FALSE)</f>
        <v>60</v>
      </c>
      <c r="AG172" s="21">
        <f>VLOOKUP($B172,'Change Summary_Detailed'!$A$4:$X$216,AG$3,FALSE)</f>
        <v>60</v>
      </c>
      <c r="AH172" s="21">
        <f>VLOOKUP($B172,'Change Summary_Detailed'!$A$4:$X$216,AH$3,FALSE)</f>
        <v>60</v>
      </c>
      <c r="AI172" s="21">
        <f>VLOOKUP($B172,'Change Summary_Detailed'!$A$4:$X$216,AI$3,FALSE)</f>
        <v>30</v>
      </c>
      <c r="AJ172" s="21">
        <f>VLOOKUP($B172,'Change Summary_Detailed'!$A$4:$X$216,AJ$3,FALSE)</f>
        <v>60</v>
      </c>
      <c r="AK172" s="21">
        <f>VLOOKUP($B172,'Change Summary_Detailed'!$A$4:$X$216,AK$3,FALSE)</f>
        <v>60</v>
      </c>
      <c r="AL172" s="21">
        <f>VLOOKUP($B172,'Change Summary_Detailed'!$A$4:$X$216,AL$3,FALSE)</f>
        <v>60</v>
      </c>
      <c r="AM172" s="21">
        <f>VLOOKUP($B172,'Change Summary_Detailed'!$A$4:$X$216,AM$3,FALSE)</f>
        <v>60</v>
      </c>
      <c r="AN172" s="21" t="str">
        <f>VLOOKUP($B172,'Change Summary_Detailed'!$A$4:$X$216,AN$3,FALSE)</f>
        <v>Before 10:00 PM</v>
      </c>
      <c r="AO172" s="21" t="str">
        <f>VLOOKUP($B172,'Change Summary_Detailed'!$A$4:$X$216,AO$3,FALSE)</f>
        <v>Before 7:00 PM</v>
      </c>
      <c r="AP172" s="21" t="str">
        <f>VLOOKUP($B172,'Change Summary_Detailed'!$A$4:$X$216,AP$3,FALSE)</f>
        <v>Operate service less often during the midday.
End service earlier.</v>
      </c>
      <c r="AQ172" s="21">
        <f>VLOOKUP($B172,'Change Summary_Detailed'!$A$4:$X$216,AQ$3,FALSE)</f>
        <v>0</v>
      </c>
      <c r="AR172" s="21" t="str">
        <f>VLOOKUP($B172,'Change Summary_Detailed'!$A$4:$X$216,AR$3,FALSE)</f>
        <v>Low performing</v>
      </c>
      <c r="AS172" s="21">
        <f>VLOOKUP($B172,'Change Summary_Detailed'!$A$4:$X$216,AS$3,FALSE)</f>
        <v>0</v>
      </c>
      <c r="AT172" s="21" t="str">
        <f>VLOOKUP($B172,'Change Summary_Detailed'!$A$4:$X$216,AT$3,FALSE)</f>
        <v>Revised</v>
      </c>
    </row>
    <row r="173" spans="1:46" x14ac:dyDescent="0.25">
      <c r="A173" t="s">
        <v>351</v>
      </c>
      <c r="B173" s="122">
        <v>156</v>
      </c>
      <c r="C173" s="57" t="s">
        <v>746</v>
      </c>
      <c r="D173" s="71" t="s">
        <v>185</v>
      </c>
      <c r="E173" s="57">
        <v>15.2</v>
      </c>
      <c r="F173" s="52">
        <v>4.5999999999999996</v>
      </c>
      <c r="G173" s="52">
        <v>15.5</v>
      </c>
      <c r="H173" s="52">
        <v>5.3</v>
      </c>
      <c r="I173" s="52">
        <v>10.199999999999999</v>
      </c>
      <c r="J173" s="58">
        <v>2.6</v>
      </c>
      <c r="K173" s="62">
        <v>100</v>
      </c>
      <c r="L173" s="62" t="s">
        <v>81</v>
      </c>
      <c r="M173" s="57" t="s">
        <v>17</v>
      </c>
      <c r="N173" s="58" t="s">
        <v>17</v>
      </c>
      <c r="O173" s="57" t="s">
        <v>19</v>
      </c>
      <c r="P173" s="52" t="s">
        <v>18</v>
      </c>
      <c r="Q173" s="58" t="s">
        <v>19</v>
      </c>
      <c r="R173" s="57" t="s">
        <v>54</v>
      </c>
      <c r="S173" s="52">
        <v>3</v>
      </c>
      <c r="T173" s="58">
        <v>4</v>
      </c>
      <c r="W173">
        <v>2</v>
      </c>
      <c r="X173">
        <v>2</v>
      </c>
      <c r="Y173">
        <v>2</v>
      </c>
      <c r="Z173">
        <v>3</v>
      </c>
      <c r="AA173">
        <v>1</v>
      </c>
      <c r="AB173">
        <v>2</v>
      </c>
      <c r="AC173" s="355">
        <f>IF(VLOOKUP($B173,'Change Summary_Detailed'!$A$4:$X$216,AC$3,FALSE)=0,"N/A",VLOOKUP($B173,'Change Summary_Detailed'!$A$4:$X$216,AC$3,FALSE))</f>
        <v>42248</v>
      </c>
      <c r="AD173" s="21">
        <f>VLOOKUP($B173,'Change Summary_Detailed'!$A$4:$X$216,AD$3,FALSE)</f>
        <v>30</v>
      </c>
      <c r="AE173" s="21">
        <f>VLOOKUP($B173,'Change Summary_Detailed'!$A$4:$X$216,AE$3,FALSE)</f>
        <v>30</v>
      </c>
      <c r="AF173" s="21">
        <f>VLOOKUP($B173,'Change Summary_Detailed'!$A$4:$X$216,AF$3,FALSE)</f>
        <v>60</v>
      </c>
      <c r="AG173" s="21">
        <f>VLOOKUP($B173,'Change Summary_Detailed'!$A$4:$X$216,AG$3,FALSE)</f>
        <v>60</v>
      </c>
      <c r="AH173" s="21">
        <f>VLOOKUP($B173,'Change Summary_Detailed'!$A$4:$X$216,AH$3,FALSE)</f>
        <v>60</v>
      </c>
      <c r="AI173" s="21">
        <f>VLOOKUP($B173,'Change Summary_Detailed'!$A$4:$X$216,AI$3,FALSE)</f>
        <v>30</v>
      </c>
      <c r="AJ173" s="21">
        <f>VLOOKUP($B173,'Change Summary_Detailed'!$A$4:$X$216,AJ$3,FALSE)</f>
        <v>60</v>
      </c>
      <c r="AK173" s="21">
        <f>VLOOKUP($B173,'Change Summary_Detailed'!$A$4:$X$216,AK$3,FALSE)</f>
        <v>60</v>
      </c>
      <c r="AL173" s="21">
        <f>VLOOKUP($B173,'Change Summary_Detailed'!$A$4:$X$216,AL$3,FALSE)</f>
        <v>60</v>
      </c>
      <c r="AM173" s="21">
        <f>VLOOKUP($B173,'Change Summary_Detailed'!$A$4:$X$216,AM$3,FALSE)</f>
        <v>60</v>
      </c>
      <c r="AN173" s="21" t="str">
        <f>VLOOKUP($B173,'Change Summary_Detailed'!$A$4:$X$216,AN$3,FALSE)</f>
        <v>Before 10:00 PM</v>
      </c>
      <c r="AO173" s="21" t="str">
        <f>VLOOKUP($B173,'Change Summary_Detailed'!$A$4:$X$216,AO$3,FALSE)</f>
        <v>Before 7:00 PM</v>
      </c>
      <c r="AP173" s="21" t="str">
        <f>VLOOKUP($B173,'Change Summary_Detailed'!$A$4:$X$216,AP$3,FALSE)</f>
        <v>Operate service less often during the midday.
End service earlier.</v>
      </c>
      <c r="AQ173" s="21">
        <f>VLOOKUP($B173,'Change Summary_Detailed'!$A$4:$X$216,AQ$3,FALSE)</f>
        <v>0</v>
      </c>
      <c r="AR173" s="21" t="str">
        <f>VLOOKUP($B173,'Change Summary_Detailed'!$A$4:$X$216,AR$3,FALSE)</f>
        <v>Low performing</v>
      </c>
      <c r="AS173" s="21">
        <f>VLOOKUP($B173,'Change Summary_Detailed'!$A$4:$X$216,AS$3,FALSE)</f>
        <v>0</v>
      </c>
      <c r="AT173" s="21" t="str">
        <f>VLOOKUP($B173,'Change Summary_Detailed'!$A$4:$X$216,AT$3,FALSE)</f>
        <v>Revised</v>
      </c>
    </row>
    <row r="174" spans="1:46" x14ac:dyDescent="0.25">
      <c r="A174" t="s">
        <v>360</v>
      </c>
      <c r="B174" s="122">
        <v>157</v>
      </c>
      <c r="C174" s="57" t="s">
        <v>747</v>
      </c>
      <c r="D174" s="71" t="s">
        <v>186</v>
      </c>
      <c r="E174" s="57">
        <v>16.600000000000001</v>
      </c>
      <c r="F174" s="52">
        <v>11.3</v>
      </c>
      <c r="G174" s="52" t="s">
        <v>298</v>
      </c>
      <c r="H174" s="52" t="s">
        <v>298</v>
      </c>
      <c r="I174" s="52" t="s">
        <v>298</v>
      </c>
      <c r="J174" s="58" t="s">
        <v>298</v>
      </c>
      <c r="K174" s="62" t="s">
        <v>8</v>
      </c>
      <c r="L174" s="62" t="s">
        <v>8</v>
      </c>
      <c r="M174" s="57" t="s">
        <v>52</v>
      </c>
      <c r="N174" s="58" t="s">
        <v>52</v>
      </c>
      <c r="O174" s="110" t="s">
        <v>8</v>
      </c>
      <c r="P174" s="111" t="s">
        <v>8</v>
      </c>
      <c r="Q174" s="112" t="s">
        <v>8</v>
      </c>
      <c r="R174" s="57">
        <v>3</v>
      </c>
      <c r="S174" s="52" t="s">
        <v>54</v>
      </c>
      <c r="T174" s="58" t="s">
        <v>54</v>
      </c>
      <c r="W174">
        <v>1</v>
      </c>
      <c r="X174">
        <v>2</v>
      </c>
      <c r="Y174" t="s">
        <v>17</v>
      </c>
      <c r="Z174" t="s">
        <v>17</v>
      </c>
      <c r="AA174" t="s">
        <v>17</v>
      </c>
      <c r="AB174" t="s">
        <v>17</v>
      </c>
      <c r="AC174" s="355">
        <f>IF(VLOOKUP($B174,'Change Summary_Detailed'!$A$4:$X$216,AC$3,FALSE)=0,"N/A",VLOOKUP($B174,'Change Summary_Detailed'!$A$4:$X$216,AC$3,FALSE))</f>
        <v>42036</v>
      </c>
      <c r="AD174" s="21" t="str">
        <f>VLOOKUP($B174,'Change Summary_Detailed'!$A$4:$X$216,AD$3,FALSE)</f>
        <v/>
      </c>
      <c r="AE174" s="21" t="str">
        <f>VLOOKUP($B174,'Change Summary_Detailed'!$A$4:$X$216,AE$3,FALSE)</f>
        <v/>
      </c>
      <c r="AF174" s="21" t="str">
        <f>VLOOKUP($B174,'Change Summary_Detailed'!$A$4:$X$216,AF$3,FALSE)</f>
        <v/>
      </c>
      <c r="AG174" s="21" t="str">
        <f>VLOOKUP($B174,'Change Summary_Detailed'!$A$4:$X$216,AG$3,FALSE)</f>
        <v/>
      </c>
      <c r="AH174" s="21" t="str">
        <f>VLOOKUP($B174,'Change Summary_Detailed'!$A$4:$X$216,AH$3,FALSE)</f>
        <v/>
      </c>
      <c r="AI174" s="21" t="str">
        <f>VLOOKUP($B174,'Change Summary_Detailed'!$A$4:$X$216,AI$3,FALSE)</f>
        <v/>
      </c>
      <c r="AJ174" s="21" t="str">
        <f>VLOOKUP($B174,'Change Summary_Detailed'!$A$4:$X$216,AJ$3,FALSE)</f>
        <v/>
      </c>
      <c r="AK174" s="21" t="str">
        <f>VLOOKUP($B174,'Change Summary_Detailed'!$A$4:$X$216,AK$3,FALSE)</f>
        <v/>
      </c>
      <c r="AL174" s="21" t="str">
        <f>VLOOKUP($B174,'Change Summary_Detailed'!$A$4:$X$216,AL$3,FALSE)</f>
        <v/>
      </c>
      <c r="AM174" s="21" t="str">
        <f>VLOOKUP($B174,'Change Summary_Detailed'!$A$4:$X$216,AM$3,FALSE)</f>
        <v/>
      </c>
      <c r="AN174" s="21" t="str">
        <f>VLOOKUP($B174,'Change Summary_Detailed'!$A$4:$X$216,AN$3,FALSE)</f>
        <v/>
      </c>
      <c r="AO174" s="21" t="str">
        <f>VLOOKUP($B174,'Change Summary_Detailed'!$A$4:$X$216,AO$3,FALSE)</f>
        <v/>
      </c>
      <c r="AP174" s="21" t="str">
        <f>VLOOKUP($B174,'Change Summary_Detailed'!$A$4:$X$216,AP$3,FALSE)</f>
        <v>Combine service with routes 158 and 159.
Shift routing to 132nd Avenue SE from 116th Avenue SE between SE 240th Street and the Lake Meridian Park-and-Ride.
Add two morning and three afternoon trips since routes 158 and 159 would no longer operate.</v>
      </c>
      <c r="AQ174" s="21" t="str">
        <f>VLOOKUP($B174,'Change Summary_Detailed'!$A$4:$X$216,AQ$3,FALSE)</f>
        <v>2, 3</v>
      </c>
      <c r="AR174" s="21" t="str">
        <f>VLOOKUP($B174,'Change Summary_Detailed'!$A$4:$X$216,AR$3,FALSE)</f>
        <v>Restructure</v>
      </c>
      <c r="AS174" s="21">
        <f>VLOOKUP($B174,'Change Summary_Detailed'!$A$4:$X$216,AS$3,FALSE)</f>
        <v>0</v>
      </c>
      <c r="AT174" s="21" t="str">
        <f>VLOOKUP($B174,'Change Summary_Detailed'!$A$4:$X$216,AT$3,FALSE)</f>
        <v>Revised</v>
      </c>
    </row>
    <row r="175" spans="1:46" x14ac:dyDescent="0.25">
      <c r="A175" t="s">
        <v>342</v>
      </c>
      <c r="B175" s="122">
        <v>157</v>
      </c>
      <c r="C175" s="57" t="s">
        <v>747</v>
      </c>
      <c r="D175" s="71" t="s">
        <v>186</v>
      </c>
      <c r="E175" s="57">
        <v>16.600000000000001</v>
      </c>
      <c r="F175" s="52">
        <v>11.3</v>
      </c>
      <c r="G175" s="52" t="s">
        <v>298</v>
      </c>
      <c r="H175" s="52" t="s">
        <v>298</v>
      </c>
      <c r="I175" s="52" t="s">
        <v>298</v>
      </c>
      <c r="J175" s="58" t="s">
        <v>298</v>
      </c>
      <c r="K175" s="62" t="s">
        <v>8</v>
      </c>
      <c r="L175" s="62" t="s">
        <v>8</v>
      </c>
      <c r="M175" s="57" t="s">
        <v>52</v>
      </c>
      <c r="N175" s="58" t="s">
        <v>52</v>
      </c>
      <c r="O175" s="110" t="s">
        <v>8</v>
      </c>
      <c r="P175" s="111" t="s">
        <v>8</v>
      </c>
      <c r="Q175" s="112" t="s">
        <v>8</v>
      </c>
      <c r="R175" s="57">
        <v>3</v>
      </c>
      <c r="S175" s="52" t="s">
        <v>54</v>
      </c>
      <c r="T175" s="58" t="s">
        <v>54</v>
      </c>
      <c r="W175">
        <v>1</v>
      </c>
      <c r="X175">
        <v>2</v>
      </c>
      <c r="Y175" t="s">
        <v>17</v>
      </c>
      <c r="Z175" t="s">
        <v>17</v>
      </c>
      <c r="AA175" t="s">
        <v>17</v>
      </c>
      <c r="AB175" t="s">
        <v>17</v>
      </c>
      <c r="AC175" s="355">
        <f>IF(VLOOKUP($B175,'Change Summary_Detailed'!$A$4:$X$216,AC$3,FALSE)=0,"N/A",VLOOKUP($B175,'Change Summary_Detailed'!$A$4:$X$216,AC$3,FALSE))</f>
        <v>42036</v>
      </c>
      <c r="AD175" s="21" t="str">
        <f>VLOOKUP($B175,'Change Summary_Detailed'!$A$4:$X$216,AD$3,FALSE)</f>
        <v/>
      </c>
      <c r="AE175" s="21" t="str">
        <f>VLOOKUP($B175,'Change Summary_Detailed'!$A$4:$X$216,AE$3,FALSE)</f>
        <v/>
      </c>
      <c r="AF175" s="21" t="str">
        <f>VLOOKUP($B175,'Change Summary_Detailed'!$A$4:$X$216,AF$3,FALSE)</f>
        <v/>
      </c>
      <c r="AG175" s="21" t="str">
        <f>VLOOKUP($B175,'Change Summary_Detailed'!$A$4:$X$216,AG$3,FALSE)</f>
        <v/>
      </c>
      <c r="AH175" s="21" t="str">
        <f>VLOOKUP($B175,'Change Summary_Detailed'!$A$4:$X$216,AH$3,FALSE)</f>
        <v/>
      </c>
      <c r="AI175" s="21" t="str">
        <f>VLOOKUP($B175,'Change Summary_Detailed'!$A$4:$X$216,AI$3,FALSE)</f>
        <v/>
      </c>
      <c r="AJ175" s="21" t="str">
        <f>VLOOKUP($B175,'Change Summary_Detailed'!$A$4:$X$216,AJ$3,FALSE)</f>
        <v/>
      </c>
      <c r="AK175" s="21" t="str">
        <f>VLOOKUP($B175,'Change Summary_Detailed'!$A$4:$X$216,AK$3,FALSE)</f>
        <v/>
      </c>
      <c r="AL175" s="21" t="str">
        <f>VLOOKUP($B175,'Change Summary_Detailed'!$A$4:$X$216,AL$3,FALSE)</f>
        <v/>
      </c>
      <c r="AM175" s="21" t="str">
        <f>VLOOKUP($B175,'Change Summary_Detailed'!$A$4:$X$216,AM$3,FALSE)</f>
        <v/>
      </c>
      <c r="AN175" s="21" t="str">
        <f>VLOOKUP($B175,'Change Summary_Detailed'!$A$4:$X$216,AN$3,FALSE)</f>
        <v/>
      </c>
      <c r="AO175" s="21" t="str">
        <f>VLOOKUP($B175,'Change Summary_Detailed'!$A$4:$X$216,AO$3,FALSE)</f>
        <v/>
      </c>
      <c r="AP175" s="21" t="str">
        <f>VLOOKUP($B175,'Change Summary_Detailed'!$A$4:$X$216,AP$3,FALSE)</f>
        <v>Combine service with routes 158 and 159.
Shift routing to 132nd Avenue SE from 116th Avenue SE between SE 240th Street and the Lake Meridian Park-and-Ride.
Add two morning and three afternoon trips since routes 158 and 159 would no longer operate.</v>
      </c>
      <c r="AQ175" s="21" t="str">
        <f>VLOOKUP($B175,'Change Summary_Detailed'!$A$4:$X$216,AQ$3,FALSE)</f>
        <v>2, 3</v>
      </c>
      <c r="AR175" s="21" t="str">
        <f>VLOOKUP($B175,'Change Summary_Detailed'!$A$4:$X$216,AR$3,FALSE)</f>
        <v>Restructure</v>
      </c>
      <c r="AS175" s="21">
        <f>VLOOKUP($B175,'Change Summary_Detailed'!$A$4:$X$216,AS$3,FALSE)</f>
        <v>0</v>
      </c>
      <c r="AT175" s="21" t="str">
        <f>VLOOKUP($B175,'Change Summary_Detailed'!$A$4:$X$216,AT$3,FALSE)</f>
        <v>Revised</v>
      </c>
    </row>
    <row r="176" spans="1:46" x14ac:dyDescent="0.25">
      <c r="A176" t="s">
        <v>360</v>
      </c>
      <c r="B176" s="122">
        <v>158</v>
      </c>
      <c r="C176" s="57" t="s">
        <v>748</v>
      </c>
      <c r="D176" s="71" t="s">
        <v>187</v>
      </c>
      <c r="E176" s="57">
        <v>23.6</v>
      </c>
      <c r="F176" s="52">
        <v>16.600000000000001</v>
      </c>
      <c r="G176" s="52" t="s">
        <v>298</v>
      </c>
      <c r="H176" s="52" t="s">
        <v>298</v>
      </c>
      <c r="I176" s="52" t="s">
        <v>298</v>
      </c>
      <c r="J176" s="58" t="s">
        <v>298</v>
      </c>
      <c r="K176" s="62" t="s">
        <v>8</v>
      </c>
      <c r="L176" s="62" t="s">
        <v>8</v>
      </c>
      <c r="M176" s="57" t="s">
        <v>52</v>
      </c>
      <c r="N176" s="58" t="s">
        <v>52</v>
      </c>
      <c r="O176" s="110" t="s">
        <v>8</v>
      </c>
      <c r="P176" s="111" t="s">
        <v>8</v>
      </c>
      <c r="Q176" s="112" t="s">
        <v>8</v>
      </c>
      <c r="R176" s="57">
        <v>3</v>
      </c>
      <c r="S176" s="52" t="s">
        <v>54</v>
      </c>
      <c r="T176" s="58" t="s">
        <v>54</v>
      </c>
      <c r="W176">
        <v>1</v>
      </c>
      <c r="X176">
        <v>3</v>
      </c>
      <c r="Y176" t="s">
        <v>17</v>
      </c>
      <c r="Z176" t="s">
        <v>17</v>
      </c>
      <c r="AA176" t="s">
        <v>17</v>
      </c>
      <c r="AB176" t="s">
        <v>17</v>
      </c>
      <c r="AC176" s="355">
        <f>IF(VLOOKUP($B176,'Change Summary_Detailed'!$A$4:$X$216,AC$3,FALSE)=0,"N/A",VLOOKUP($B176,'Change Summary_Detailed'!$A$4:$X$216,AC$3,FALSE))</f>
        <v>42036</v>
      </c>
      <c r="AD176" s="21" t="str">
        <f>VLOOKUP($B176,'Change Summary_Detailed'!$A$4:$X$216,AD$3,FALSE)</f>
        <v/>
      </c>
      <c r="AE176" s="21" t="str">
        <f>VLOOKUP($B176,'Change Summary_Detailed'!$A$4:$X$216,AE$3,FALSE)</f>
        <v/>
      </c>
      <c r="AF176" s="21" t="str">
        <f>VLOOKUP($B176,'Change Summary_Detailed'!$A$4:$X$216,AF$3,FALSE)</f>
        <v/>
      </c>
      <c r="AG176" s="21" t="str">
        <f>VLOOKUP($B176,'Change Summary_Detailed'!$A$4:$X$216,AG$3,FALSE)</f>
        <v/>
      </c>
      <c r="AH176" s="21" t="str">
        <f>VLOOKUP($B176,'Change Summary_Detailed'!$A$4:$X$216,AH$3,FALSE)</f>
        <v/>
      </c>
      <c r="AI176" s="21" t="str">
        <f>VLOOKUP($B176,'Change Summary_Detailed'!$A$4:$X$216,AI$3,FALSE)</f>
        <v/>
      </c>
      <c r="AJ176" s="21" t="str">
        <f>VLOOKUP($B176,'Change Summary_Detailed'!$A$4:$X$216,AJ$3,FALSE)</f>
        <v/>
      </c>
      <c r="AK176" s="21" t="str">
        <f>VLOOKUP($B176,'Change Summary_Detailed'!$A$4:$X$216,AK$3,FALSE)</f>
        <v/>
      </c>
      <c r="AL176" s="21" t="str">
        <f>VLOOKUP($B176,'Change Summary_Detailed'!$A$4:$X$216,AL$3,FALSE)</f>
        <v/>
      </c>
      <c r="AM176" s="21" t="str">
        <f>VLOOKUP($B176,'Change Summary_Detailed'!$A$4:$X$216,AM$3,FALSE)</f>
        <v/>
      </c>
      <c r="AN176" s="21" t="str">
        <f>VLOOKUP($B176,'Change Summary_Detailed'!$A$4:$X$216,AN$3,FALSE)</f>
        <v/>
      </c>
      <c r="AO176" s="21">
        <f>VLOOKUP($B176,'Change Summary_Detailed'!$A$4:$X$216,AO$3,FALSE)</f>
        <v>0</v>
      </c>
      <c r="AP176" s="21" t="str">
        <f>VLOOKUP($B176,'Change Summary_Detailed'!$A$4:$X$216,AP$3,FALSE)</f>
        <v>Delete</v>
      </c>
      <c r="AQ176" s="21" t="str">
        <f>VLOOKUP($B176,'Change Summary_Detailed'!$A$4:$X$216,AQ$3,FALSE)</f>
        <v>2, 3</v>
      </c>
      <c r="AR176" s="21" t="str">
        <f>VLOOKUP($B176,'Change Summary_Detailed'!$A$4:$X$216,AR$3,FALSE)</f>
        <v>Restructure</v>
      </c>
      <c r="AS176" s="21" t="str">
        <f>VLOOKUP($B176,'Change Summary_Detailed'!$A$4:$X$216,AS$3,FALSE)</f>
        <v>In Lake Meridian and along 132nd Avenue SE and SE 240th Street, use revised Route 157.
Along SE 240th Street and James Street in Kent, use revised routes 164 and 168.
At the Kent/Des Moines Park-and-Ride, use revised routes 177 and 193 Express.
At the Kent Station, use Sounder commuter rail.</v>
      </c>
      <c r="AT176" s="21" t="str">
        <f>VLOOKUP($B176,'Change Summary_Detailed'!$A$4:$X$216,AT$3,FALSE)</f>
        <v>Deleted</v>
      </c>
    </row>
    <row r="177" spans="1:46" x14ac:dyDescent="0.25">
      <c r="A177" t="s">
        <v>342</v>
      </c>
      <c r="B177" s="122">
        <v>158</v>
      </c>
      <c r="C177" s="57" t="s">
        <v>748</v>
      </c>
      <c r="D177" s="71" t="s">
        <v>187</v>
      </c>
      <c r="E177" s="57">
        <v>23.6</v>
      </c>
      <c r="F177" s="52">
        <v>16.600000000000001</v>
      </c>
      <c r="G177" s="52" t="s">
        <v>298</v>
      </c>
      <c r="H177" s="52" t="s">
        <v>298</v>
      </c>
      <c r="I177" s="52" t="s">
        <v>298</v>
      </c>
      <c r="J177" s="58" t="s">
        <v>298</v>
      </c>
      <c r="K177" s="62" t="s">
        <v>8</v>
      </c>
      <c r="L177" s="62" t="s">
        <v>8</v>
      </c>
      <c r="M177" s="57" t="s">
        <v>52</v>
      </c>
      <c r="N177" s="58" t="s">
        <v>52</v>
      </c>
      <c r="O177" s="110" t="s">
        <v>8</v>
      </c>
      <c r="P177" s="111" t="s">
        <v>8</v>
      </c>
      <c r="Q177" s="112" t="s">
        <v>8</v>
      </c>
      <c r="R177" s="57">
        <v>3</v>
      </c>
      <c r="S177" s="52" t="s">
        <v>54</v>
      </c>
      <c r="T177" s="58" t="s">
        <v>54</v>
      </c>
      <c r="W177">
        <v>1</v>
      </c>
      <c r="X177">
        <v>3</v>
      </c>
      <c r="Y177" t="s">
        <v>17</v>
      </c>
      <c r="Z177" t="s">
        <v>17</v>
      </c>
      <c r="AA177" t="s">
        <v>17</v>
      </c>
      <c r="AB177" t="s">
        <v>17</v>
      </c>
      <c r="AC177" s="355">
        <f>IF(VLOOKUP($B177,'Change Summary_Detailed'!$A$4:$X$216,AC$3,FALSE)=0,"N/A",VLOOKUP($B177,'Change Summary_Detailed'!$A$4:$X$216,AC$3,FALSE))</f>
        <v>42036</v>
      </c>
      <c r="AD177" s="21" t="str">
        <f>VLOOKUP($B177,'Change Summary_Detailed'!$A$4:$X$216,AD$3,FALSE)</f>
        <v/>
      </c>
      <c r="AE177" s="21" t="str">
        <f>VLOOKUP($B177,'Change Summary_Detailed'!$A$4:$X$216,AE$3,FALSE)</f>
        <v/>
      </c>
      <c r="AF177" s="21" t="str">
        <f>VLOOKUP($B177,'Change Summary_Detailed'!$A$4:$X$216,AF$3,FALSE)</f>
        <v/>
      </c>
      <c r="AG177" s="21" t="str">
        <f>VLOOKUP($B177,'Change Summary_Detailed'!$A$4:$X$216,AG$3,FALSE)</f>
        <v/>
      </c>
      <c r="AH177" s="21" t="str">
        <f>VLOOKUP($B177,'Change Summary_Detailed'!$A$4:$X$216,AH$3,FALSE)</f>
        <v/>
      </c>
      <c r="AI177" s="21" t="str">
        <f>VLOOKUP($B177,'Change Summary_Detailed'!$A$4:$X$216,AI$3,FALSE)</f>
        <v/>
      </c>
      <c r="AJ177" s="21" t="str">
        <f>VLOOKUP($B177,'Change Summary_Detailed'!$A$4:$X$216,AJ$3,FALSE)</f>
        <v/>
      </c>
      <c r="AK177" s="21" t="str">
        <f>VLOOKUP($B177,'Change Summary_Detailed'!$A$4:$X$216,AK$3,FALSE)</f>
        <v/>
      </c>
      <c r="AL177" s="21" t="str">
        <f>VLOOKUP($B177,'Change Summary_Detailed'!$A$4:$X$216,AL$3,FALSE)</f>
        <v/>
      </c>
      <c r="AM177" s="21" t="str">
        <f>VLOOKUP($B177,'Change Summary_Detailed'!$A$4:$X$216,AM$3,FALSE)</f>
        <v/>
      </c>
      <c r="AN177" s="21" t="str">
        <f>VLOOKUP($B177,'Change Summary_Detailed'!$A$4:$X$216,AN$3,FALSE)</f>
        <v/>
      </c>
      <c r="AO177" s="21">
        <f>VLOOKUP($B177,'Change Summary_Detailed'!$A$4:$X$216,AO$3,FALSE)</f>
        <v>0</v>
      </c>
      <c r="AP177" s="21" t="str">
        <f>VLOOKUP($B177,'Change Summary_Detailed'!$A$4:$X$216,AP$3,FALSE)</f>
        <v>Delete</v>
      </c>
      <c r="AQ177" s="21" t="str">
        <f>VLOOKUP($B177,'Change Summary_Detailed'!$A$4:$X$216,AQ$3,FALSE)</f>
        <v>2, 3</v>
      </c>
      <c r="AR177" s="21" t="str">
        <f>VLOOKUP($B177,'Change Summary_Detailed'!$A$4:$X$216,AR$3,FALSE)</f>
        <v>Restructure</v>
      </c>
      <c r="AS177" s="21" t="str">
        <f>VLOOKUP($B177,'Change Summary_Detailed'!$A$4:$X$216,AS$3,FALSE)</f>
        <v>In Lake Meridian and along 132nd Avenue SE and SE 240th Street, use revised Route 157.
Along SE 240th Street and James Street in Kent, use revised routes 164 and 168.
At the Kent/Des Moines Park-and-Ride, use revised routes 177 and 193 Express.
At the Kent Station, use Sounder commuter rail.</v>
      </c>
      <c r="AT177" s="21" t="str">
        <f>VLOOKUP($B177,'Change Summary_Detailed'!$A$4:$X$216,AT$3,FALSE)</f>
        <v>Deleted</v>
      </c>
    </row>
    <row r="178" spans="1:46" x14ac:dyDescent="0.25">
      <c r="A178" t="s">
        <v>360</v>
      </c>
      <c r="B178" s="122">
        <v>159</v>
      </c>
      <c r="C178" s="57" t="s">
        <v>749</v>
      </c>
      <c r="D178" s="71" t="s">
        <v>188</v>
      </c>
      <c r="E178" s="57">
        <v>20.399999999999999</v>
      </c>
      <c r="F178" s="52">
        <v>14</v>
      </c>
      <c r="G178" s="52" t="s">
        <v>298</v>
      </c>
      <c r="H178" s="52" t="s">
        <v>298</v>
      </c>
      <c r="I178" s="52" t="s">
        <v>298</v>
      </c>
      <c r="J178" s="58" t="s">
        <v>298</v>
      </c>
      <c r="K178" s="62" t="s">
        <v>8</v>
      </c>
      <c r="L178" s="62" t="s">
        <v>8</v>
      </c>
      <c r="M178" s="57" t="s">
        <v>45</v>
      </c>
      <c r="N178" s="58" t="s">
        <v>45</v>
      </c>
      <c r="O178" s="110" t="s">
        <v>8</v>
      </c>
      <c r="P178" s="111" t="s">
        <v>8</v>
      </c>
      <c r="Q178" s="112" t="s">
        <v>8</v>
      </c>
      <c r="R178" s="57">
        <v>1</v>
      </c>
      <c r="S178" s="52" t="s">
        <v>54</v>
      </c>
      <c r="T178" s="58" t="s">
        <v>54</v>
      </c>
      <c r="W178">
        <v>1</v>
      </c>
      <c r="X178">
        <v>3</v>
      </c>
      <c r="Y178" t="s">
        <v>17</v>
      </c>
      <c r="Z178" t="s">
        <v>17</v>
      </c>
      <c r="AA178" t="s">
        <v>17</v>
      </c>
      <c r="AB178" t="s">
        <v>17</v>
      </c>
      <c r="AC178" s="355">
        <f>IF(VLOOKUP($B178,'Change Summary_Detailed'!$A$4:$X$216,AC$3,FALSE)=0,"N/A",VLOOKUP($B178,'Change Summary_Detailed'!$A$4:$X$216,AC$3,FALSE))</f>
        <v>42036</v>
      </c>
      <c r="AD178" s="21" t="str">
        <f>VLOOKUP($B178,'Change Summary_Detailed'!$A$4:$X$216,AD$3,FALSE)</f>
        <v/>
      </c>
      <c r="AE178" s="21" t="str">
        <f>VLOOKUP($B178,'Change Summary_Detailed'!$A$4:$X$216,AE$3,FALSE)</f>
        <v/>
      </c>
      <c r="AF178" s="21" t="str">
        <f>VLOOKUP($B178,'Change Summary_Detailed'!$A$4:$X$216,AF$3,FALSE)</f>
        <v/>
      </c>
      <c r="AG178" s="21" t="str">
        <f>VLOOKUP($B178,'Change Summary_Detailed'!$A$4:$X$216,AG$3,FALSE)</f>
        <v/>
      </c>
      <c r="AH178" s="21" t="str">
        <f>VLOOKUP($B178,'Change Summary_Detailed'!$A$4:$X$216,AH$3,FALSE)</f>
        <v/>
      </c>
      <c r="AI178" s="21" t="str">
        <f>VLOOKUP($B178,'Change Summary_Detailed'!$A$4:$X$216,AI$3,FALSE)</f>
        <v/>
      </c>
      <c r="AJ178" s="21" t="str">
        <f>VLOOKUP($B178,'Change Summary_Detailed'!$A$4:$X$216,AJ$3,FALSE)</f>
        <v/>
      </c>
      <c r="AK178" s="21" t="str">
        <f>VLOOKUP($B178,'Change Summary_Detailed'!$A$4:$X$216,AK$3,FALSE)</f>
        <v/>
      </c>
      <c r="AL178" s="21" t="str">
        <f>VLOOKUP($B178,'Change Summary_Detailed'!$A$4:$X$216,AL$3,FALSE)</f>
        <v/>
      </c>
      <c r="AM178" s="21" t="str">
        <f>VLOOKUP($B178,'Change Summary_Detailed'!$A$4:$X$216,AM$3,FALSE)</f>
        <v/>
      </c>
      <c r="AN178" s="21" t="str">
        <f>VLOOKUP($B178,'Change Summary_Detailed'!$A$4:$X$216,AN$3,FALSE)</f>
        <v/>
      </c>
      <c r="AO178" s="21">
        <f>VLOOKUP($B178,'Change Summary_Detailed'!$A$4:$X$216,AO$3,FALSE)</f>
        <v>0</v>
      </c>
      <c r="AP178" s="21" t="str">
        <f>VLOOKUP($B178,'Change Summary_Detailed'!$A$4:$X$216,AP$3,FALSE)</f>
        <v>Delete</v>
      </c>
      <c r="AQ178" s="21" t="str">
        <f>VLOOKUP($B178,'Change Summary_Detailed'!$A$4:$X$216,AQ$3,FALSE)</f>
        <v>1, 2</v>
      </c>
      <c r="AR178" s="21" t="str">
        <f>VLOOKUP($B178,'Change Summary_Detailed'!$A$4:$X$216,AR$3,FALSE)</f>
        <v>Restructure</v>
      </c>
      <c r="AS178" s="21" t="str">
        <f>VLOOKUP($B178,'Change Summary_Detailed'!$A$4:$X$216,AS$3,FALSE)</f>
        <v>At the Lake Meridian Park-and-Ride, use revised Route 157.
East of 104th Ave SE, use revised routes 164 and 168.
Along Canyon Drive SE, use Route 169 (unchanged).
At the Kent/Des Moines Park-and-Ride, use revised routes 177 and 193 Express.</v>
      </c>
      <c r="AT178" s="21" t="str">
        <f>VLOOKUP($B178,'Change Summary_Detailed'!$A$4:$X$216,AT$3,FALSE)</f>
        <v>Deleted</v>
      </c>
    </row>
    <row r="179" spans="1:46" x14ac:dyDescent="0.25">
      <c r="A179" t="s">
        <v>350</v>
      </c>
      <c r="B179" s="122">
        <v>159</v>
      </c>
      <c r="C179" s="57" t="s">
        <v>749</v>
      </c>
      <c r="D179" s="71" t="s">
        <v>188</v>
      </c>
      <c r="E179" s="57">
        <v>20.399999999999999</v>
      </c>
      <c r="F179" s="52">
        <v>14</v>
      </c>
      <c r="G179" s="52" t="s">
        <v>298</v>
      </c>
      <c r="H179" s="52" t="s">
        <v>298</v>
      </c>
      <c r="I179" s="52" t="s">
        <v>298</v>
      </c>
      <c r="J179" s="58" t="s">
        <v>298</v>
      </c>
      <c r="K179" s="62" t="s">
        <v>8</v>
      </c>
      <c r="L179" s="62" t="s">
        <v>8</v>
      </c>
      <c r="M179" s="57" t="s">
        <v>45</v>
      </c>
      <c r="N179" s="58" t="s">
        <v>45</v>
      </c>
      <c r="O179" s="110" t="s">
        <v>8</v>
      </c>
      <c r="P179" s="111" t="s">
        <v>8</v>
      </c>
      <c r="Q179" s="112" t="s">
        <v>8</v>
      </c>
      <c r="R179" s="57">
        <v>1</v>
      </c>
      <c r="S179" s="52" t="s">
        <v>54</v>
      </c>
      <c r="T179" s="58" t="s">
        <v>54</v>
      </c>
      <c r="W179">
        <v>1</v>
      </c>
      <c r="X179">
        <v>3</v>
      </c>
      <c r="Y179" t="s">
        <v>17</v>
      </c>
      <c r="Z179" t="s">
        <v>17</v>
      </c>
      <c r="AA179" t="s">
        <v>17</v>
      </c>
      <c r="AB179" t="s">
        <v>17</v>
      </c>
      <c r="AC179" s="355">
        <f>IF(VLOOKUP($B179,'Change Summary_Detailed'!$A$4:$X$216,AC$3,FALSE)=0,"N/A",VLOOKUP($B179,'Change Summary_Detailed'!$A$4:$X$216,AC$3,FALSE))</f>
        <v>42036</v>
      </c>
      <c r="AD179" s="21" t="str">
        <f>VLOOKUP($B179,'Change Summary_Detailed'!$A$4:$X$216,AD$3,FALSE)</f>
        <v/>
      </c>
      <c r="AE179" s="21" t="str">
        <f>VLOOKUP($B179,'Change Summary_Detailed'!$A$4:$X$216,AE$3,FALSE)</f>
        <v/>
      </c>
      <c r="AF179" s="21" t="str">
        <f>VLOOKUP($B179,'Change Summary_Detailed'!$A$4:$X$216,AF$3,FALSE)</f>
        <v/>
      </c>
      <c r="AG179" s="21" t="str">
        <f>VLOOKUP($B179,'Change Summary_Detailed'!$A$4:$X$216,AG$3,FALSE)</f>
        <v/>
      </c>
      <c r="AH179" s="21" t="str">
        <f>VLOOKUP($B179,'Change Summary_Detailed'!$A$4:$X$216,AH$3,FALSE)</f>
        <v/>
      </c>
      <c r="AI179" s="21" t="str">
        <f>VLOOKUP($B179,'Change Summary_Detailed'!$A$4:$X$216,AI$3,FALSE)</f>
        <v/>
      </c>
      <c r="AJ179" s="21" t="str">
        <f>VLOOKUP($B179,'Change Summary_Detailed'!$A$4:$X$216,AJ$3,FALSE)</f>
        <v/>
      </c>
      <c r="AK179" s="21" t="str">
        <f>VLOOKUP($B179,'Change Summary_Detailed'!$A$4:$X$216,AK$3,FALSE)</f>
        <v/>
      </c>
      <c r="AL179" s="21" t="str">
        <f>VLOOKUP($B179,'Change Summary_Detailed'!$A$4:$X$216,AL$3,FALSE)</f>
        <v/>
      </c>
      <c r="AM179" s="21" t="str">
        <f>VLOOKUP($B179,'Change Summary_Detailed'!$A$4:$X$216,AM$3,FALSE)</f>
        <v/>
      </c>
      <c r="AN179" s="21" t="str">
        <f>VLOOKUP($B179,'Change Summary_Detailed'!$A$4:$X$216,AN$3,FALSE)</f>
        <v/>
      </c>
      <c r="AO179" s="21">
        <f>VLOOKUP($B179,'Change Summary_Detailed'!$A$4:$X$216,AO$3,FALSE)</f>
        <v>0</v>
      </c>
      <c r="AP179" s="21" t="str">
        <f>VLOOKUP($B179,'Change Summary_Detailed'!$A$4:$X$216,AP$3,FALSE)</f>
        <v>Delete</v>
      </c>
      <c r="AQ179" s="21" t="str">
        <f>VLOOKUP($B179,'Change Summary_Detailed'!$A$4:$X$216,AQ$3,FALSE)</f>
        <v>1, 2</v>
      </c>
      <c r="AR179" s="21" t="str">
        <f>VLOOKUP($B179,'Change Summary_Detailed'!$A$4:$X$216,AR$3,FALSE)</f>
        <v>Restructure</v>
      </c>
      <c r="AS179" s="21" t="str">
        <f>VLOOKUP($B179,'Change Summary_Detailed'!$A$4:$X$216,AS$3,FALSE)</f>
        <v>At the Lake Meridian Park-and-Ride, use revised Route 157.
East of 104th Ave SE, use revised routes 164 and 168.
Along Canyon Drive SE, use Route 169 (unchanged).
At the Kent/Des Moines Park-and-Ride, use revised routes 177 and 193 Express.</v>
      </c>
      <c r="AT179" s="21" t="str">
        <f>VLOOKUP($B179,'Change Summary_Detailed'!$A$4:$X$216,AT$3,FALSE)</f>
        <v>Deleted</v>
      </c>
    </row>
    <row r="180" spans="1:46" x14ac:dyDescent="0.25">
      <c r="A180" t="s">
        <v>342</v>
      </c>
      <c r="B180" s="122">
        <v>159</v>
      </c>
      <c r="C180" s="57" t="s">
        <v>749</v>
      </c>
      <c r="D180" s="71" t="s">
        <v>188</v>
      </c>
      <c r="E180" s="57">
        <v>20.399999999999999</v>
      </c>
      <c r="F180" s="52">
        <v>14</v>
      </c>
      <c r="G180" s="52" t="s">
        <v>298</v>
      </c>
      <c r="H180" s="52" t="s">
        <v>298</v>
      </c>
      <c r="I180" s="52" t="s">
        <v>298</v>
      </c>
      <c r="J180" s="58" t="s">
        <v>298</v>
      </c>
      <c r="K180" s="62" t="s">
        <v>8</v>
      </c>
      <c r="L180" s="62" t="s">
        <v>8</v>
      </c>
      <c r="M180" s="57" t="s">
        <v>45</v>
      </c>
      <c r="N180" s="58" t="s">
        <v>45</v>
      </c>
      <c r="O180" s="110" t="s">
        <v>8</v>
      </c>
      <c r="P180" s="111" t="s">
        <v>8</v>
      </c>
      <c r="Q180" s="112" t="s">
        <v>8</v>
      </c>
      <c r="R180" s="57">
        <v>1</v>
      </c>
      <c r="S180" s="52" t="s">
        <v>54</v>
      </c>
      <c r="T180" s="58" t="s">
        <v>54</v>
      </c>
      <c r="W180">
        <v>1</v>
      </c>
      <c r="X180">
        <v>3</v>
      </c>
      <c r="Y180" t="s">
        <v>17</v>
      </c>
      <c r="Z180" t="s">
        <v>17</v>
      </c>
      <c r="AA180" t="s">
        <v>17</v>
      </c>
      <c r="AB180" t="s">
        <v>17</v>
      </c>
      <c r="AC180" s="355">
        <f>IF(VLOOKUP($B180,'Change Summary_Detailed'!$A$4:$X$216,AC$3,FALSE)=0,"N/A",VLOOKUP($B180,'Change Summary_Detailed'!$A$4:$X$216,AC$3,FALSE))</f>
        <v>42036</v>
      </c>
      <c r="AD180" s="21" t="str">
        <f>VLOOKUP($B180,'Change Summary_Detailed'!$A$4:$X$216,AD$3,FALSE)</f>
        <v/>
      </c>
      <c r="AE180" s="21" t="str">
        <f>VLOOKUP($B180,'Change Summary_Detailed'!$A$4:$X$216,AE$3,FALSE)</f>
        <v/>
      </c>
      <c r="AF180" s="21" t="str">
        <f>VLOOKUP($B180,'Change Summary_Detailed'!$A$4:$X$216,AF$3,FALSE)</f>
        <v/>
      </c>
      <c r="AG180" s="21" t="str">
        <f>VLOOKUP($B180,'Change Summary_Detailed'!$A$4:$X$216,AG$3,FALSE)</f>
        <v/>
      </c>
      <c r="AH180" s="21" t="str">
        <f>VLOOKUP($B180,'Change Summary_Detailed'!$A$4:$X$216,AH$3,FALSE)</f>
        <v/>
      </c>
      <c r="AI180" s="21" t="str">
        <f>VLOOKUP($B180,'Change Summary_Detailed'!$A$4:$X$216,AI$3,FALSE)</f>
        <v/>
      </c>
      <c r="AJ180" s="21" t="str">
        <f>VLOOKUP($B180,'Change Summary_Detailed'!$A$4:$X$216,AJ$3,FALSE)</f>
        <v/>
      </c>
      <c r="AK180" s="21" t="str">
        <f>VLOOKUP($B180,'Change Summary_Detailed'!$A$4:$X$216,AK$3,FALSE)</f>
        <v/>
      </c>
      <c r="AL180" s="21" t="str">
        <f>VLOOKUP($B180,'Change Summary_Detailed'!$A$4:$X$216,AL$3,FALSE)</f>
        <v/>
      </c>
      <c r="AM180" s="21" t="str">
        <f>VLOOKUP($B180,'Change Summary_Detailed'!$A$4:$X$216,AM$3,FALSE)</f>
        <v/>
      </c>
      <c r="AN180" s="21" t="str">
        <f>VLOOKUP($B180,'Change Summary_Detailed'!$A$4:$X$216,AN$3,FALSE)</f>
        <v/>
      </c>
      <c r="AO180" s="21">
        <f>VLOOKUP($B180,'Change Summary_Detailed'!$A$4:$X$216,AO$3,FALSE)</f>
        <v>0</v>
      </c>
      <c r="AP180" s="21" t="str">
        <f>VLOOKUP($B180,'Change Summary_Detailed'!$A$4:$X$216,AP$3,FALSE)</f>
        <v>Delete</v>
      </c>
      <c r="AQ180" s="21" t="str">
        <f>VLOOKUP($B180,'Change Summary_Detailed'!$A$4:$X$216,AQ$3,FALSE)</f>
        <v>1, 2</v>
      </c>
      <c r="AR180" s="21" t="str">
        <f>VLOOKUP($B180,'Change Summary_Detailed'!$A$4:$X$216,AR$3,FALSE)</f>
        <v>Restructure</v>
      </c>
      <c r="AS180" s="21" t="str">
        <f>VLOOKUP($B180,'Change Summary_Detailed'!$A$4:$X$216,AS$3,FALSE)</f>
        <v>At the Lake Meridian Park-and-Ride, use revised Route 157.
East of 104th Ave SE, use revised routes 164 and 168.
Along Canyon Drive SE, use Route 169 (unchanged).
At the Kent/Des Moines Park-and-Ride, use revised routes 177 and 193 Express.</v>
      </c>
      <c r="AT180" s="21" t="str">
        <f>VLOOKUP($B180,'Change Summary_Detailed'!$A$4:$X$216,AT$3,FALSE)</f>
        <v>Deleted</v>
      </c>
    </row>
    <row r="181" spans="1:46" x14ac:dyDescent="0.25">
      <c r="A181" t="s">
        <v>360</v>
      </c>
      <c r="B181" s="122">
        <v>161</v>
      </c>
      <c r="C181" s="57" t="s">
        <v>750</v>
      </c>
      <c r="D181" s="71" t="s">
        <v>186</v>
      </c>
      <c r="E181" s="57">
        <v>18.8</v>
      </c>
      <c r="F181" s="52">
        <v>10.7</v>
      </c>
      <c r="G181" s="52" t="s">
        <v>298</v>
      </c>
      <c r="H181" s="52" t="s">
        <v>298</v>
      </c>
      <c r="I181" s="52" t="s">
        <v>298</v>
      </c>
      <c r="J181" s="58" t="s">
        <v>298</v>
      </c>
      <c r="K181" s="62" t="s">
        <v>8</v>
      </c>
      <c r="L181" s="62" t="s">
        <v>8</v>
      </c>
      <c r="M181" s="57" t="s">
        <v>52</v>
      </c>
      <c r="N181" s="58" t="s">
        <v>45</v>
      </c>
      <c r="O181" s="110" t="s">
        <v>8</v>
      </c>
      <c r="P181" s="111" t="s">
        <v>8</v>
      </c>
      <c r="Q181" s="112" t="s">
        <v>8</v>
      </c>
      <c r="R181" s="57">
        <v>1</v>
      </c>
      <c r="S181" s="52" t="s">
        <v>54</v>
      </c>
      <c r="T181" s="58" t="s">
        <v>54</v>
      </c>
      <c r="W181">
        <v>1</v>
      </c>
      <c r="X181">
        <v>2</v>
      </c>
      <c r="Y181" t="s">
        <v>17</v>
      </c>
      <c r="Z181" t="s">
        <v>17</v>
      </c>
      <c r="AA181" t="s">
        <v>17</v>
      </c>
      <c r="AB181" t="s">
        <v>17</v>
      </c>
      <c r="AC181" s="355">
        <f>IF(VLOOKUP($B181,'Change Summary_Detailed'!$A$4:$X$216,AC$3,FALSE)=0,"N/A",VLOOKUP($B181,'Change Summary_Detailed'!$A$4:$X$216,AC$3,FALSE))</f>
        <v>41883</v>
      </c>
      <c r="AD181" s="21" t="str">
        <f>VLOOKUP($B181,'Change Summary_Detailed'!$A$4:$X$216,AD$3,FALSE)</f>
        <v/>
      </c>
      <c r="AE181" s="21" t="str">
        <f>VLOOKUP($B181,'Change Summary_Detailed'!$A$4:$X$216,AE$3,FALSE)</f>
        <v/>
      </c>
      <c r="AF181" s="21" t="str">
        <f>VLOOKUP($B181,'Change Summary_Detailed'!$A$4:$X$216,AF$3,FALSE)</f>
        <v/>
      </c>
      <c r="AG181" s="21" t="str">
        <f>VLOOKUP($B181,'Change Summary_Detailed'!$A$4:$X$216,AG$3,FALSE)</f>
        <v/>
      </c>
      <c r="AH181" s="21" t="str">
        <f>VLOOKUP($B181,'Change Summary_Detailed'!$A$4:$X$216,AH$3,FALSE)</f>
        <v/>
      </c>
      <c r="AI181" s="21" t="str">
        <f>VLOOKUP($B181,'Change Summary_Detailed'!$A$4:$X$216,AI$3,FALSE)</f>
        <v/>
      </c>
      <c r="AJ181" s="21" t="str">
        <f>VLOOKUP($B181,'Change Summary_Detailed'!$A$4:$X$216,AJ$3,FALSE)</f>
        <v/>
      </c>
      <c r="AK181" s="21" t="str">
        <f>VLOOKUP($B181,'Change Summary_Detailed'!$A$4:$X$216,AK$3,FALSE)</f>
        <v/>
      </c>
      <c r="AL181" s="21" t="str">
        <f>VLOOKUP($B181,'Change Summary_Detailed'!$A$4:$X$216,AL$3,FALSE)</f>
        <v/>
      </c>
      <c r="AM181" s="21" t="str">
        <f>VLOOKUP($B181,'Change Summary_Detailed'!$A$4:$X$216,AM$3,FALSE)</f>
        <v/>
      </c>
      <c r="AN181" s="21" t="str">
        <f>VLOOKUP($B181,'Change Summary_Detailed'!$A$4:$X$216,AN$3,FALSE)</f>
        <v/>
      </c>
      <c r="AO181" s="21">
        <f>VLOOKUP($B181,'Change Summary_Detailed'!$A$4:$X$216,AO$3,FALSE)</f>
        <v>0</v>
      </c>
      <c r="AP181" s="21" t="str">
        <f>VLOOKUP($B181,'Change Summary_Detailed'!$A$4:$X$216,AP$3,FALSE)</f>
        <v>Delete</v>
      </c>
      <c r="AQ181" s="21">
        <f>VLOOKUP($B181,'Change Summary_Detailed'!$A$4:$X$216,AQ$3,FALSE)</f>
        <v>1</v>
      </c>
      <c r="AR181" s="21" t="str">
        <f>VLOOKUP($B181,'Change Summary_Detailed'!$A$4:$X$216,AR$3,FALSE)</f>
        <v>Lowest performing</v>
      </c>
      <c r="AS181" s="21" t="str">
        <f>VLOOKUP($B181,'Change Summary_Detailed'!$A$4:$X$216,AS$3,FALSE)</f>
        <v>Along 104th Ave SE and 108th Ave SE, use Route 169 (unchanged).
In Tukwila, use revised Route 150.</v>
      </c>
      <c r="AT181" s="21" t="str">
        <f>VLOOKUP($B181,'Change Summary_Detailed'!$A$4:$X$216,AT$3,FALSE)</f>
        <v>Deleted</v>
      </c>
    </row>
    <row r="182" spans="1:46" x14ac:dyDescent="0.25">
      <c r="A182" t="s">
        <v>370</v>
      </c>
      <c r="B182" s="122">
        <v>161</v>
      </c>
      <c r="C182" s="57" t="s">
        <v>750</v>
      </c>
      <c r="D182" s="71" t="s">
        <v>186</v>
      </c>
      <c r="E182" s="57">
        <v>18.8</v>
      </c>
      <c r="F182" s="52">
        <v>10.7</v>
      </c>
      <c r="G182" s="52" t="s">
        <v>298</v>
      </c>
      <c r="H182" s="52" t="s">
        <v>298</v>
      </c>
      <c r="I182" s="52" t="s">
        <v>298</v>
      </c>
      <c r="J182" s="58" t="s">
        <v>298</v>
      </c>
      <c r="K182" s="62" t="s">
        <v>8</v>
      </c>
      <c r="L182" s="62" t="s">
        <v>8</v>
      </c>
      <c r="M182" s="57" t="s">
        <v>52</v>
      </c>
      <c r="N182" s="58" t="s">
        <v>45</v>
      </c>
      <c r="O182" s="110" t="s">
        <v>8</v>
      </c>
      <c r="P182" s="111" t="s">
        <v>8</v>
      </c>
      <c r="Q182" s="112" t="s">
        <v>8</v>
      </c>
      <c r="R182" s="57">
        <v>1</v>
      </c>
      <c r="S182" s="52" t="s">
        <v>54</v>
      </c>
      <c r="T182" s="58" t="s">
        <v>54</v>
      </c>
      <c r="W182">
        <v>1</v>
      </c>
      <c r="X182">
        <v>2</v>
      </c>
      <c r="Y182" t="s">
        <v>17</v>
      </c>
      <c r="Z182" t="s">
        <v>17</v>
      </c>
      <c r="AA182" t="s">
        <v>17</v>
      </c>
      <c r="AB182" t="s">
        <v>17</v>
      </c>
      <c r="AC182" s="355">
        <f>IF(VLOOKUP($B182,'Change Summary_Detailed'!$A$4:$X$216,AC$3,FALSE)=0,"N/A",VLOOKUP($B182,'Change Summary_Detailed'!$A$4:$X$216,AC$3,FALSE))</f>
        <v>41883</v>
      </c>
      <c r="AD182" s="21" t="str">
        <f>VLOOKUP($B182,'Change Summary_Detailed'!$A$4:$X$216,AD$3,FALSE)</f>
        <v/>
      </c>
      <c r="AE182" s="21" t="str">
        <f>VLOOKUP($B182,'Change Summary_Detailed'!$A$4:$X$216,AE$3,FALSE)</f>
        <v/>
      </c>
      <c r="AF182" s="21" t="str">
        <f>VLOOKUP($B182,'Change Summary_Detailed'!$A$4:$X$216,AF$3,FALSE)</f>
        <v/>
      </c>
      <c r="AG182" s="21" t="str">
        <f>VLOOKUP($B182,'Change Summary_Detailed'!$A$4:$X$216,AG$3,FALSE)</f>
        <v/>
      </c>
      <c r="AH182" s="21" t="str">
        <f>VLOOKUP($B182,'Change Summary_Detailed'!$A$4:$X$216,AH$3,FALSE)</f>
        <v/>
      </c>
      <c r="AI182" s="21" t="str">
        <f>VLOOKUP($B182,'Change Summary_Detailed'!$A$4:$X$216,AI$3,FALSE)</f>
        <v/>
      </c>
      <c r="AJ182" s="21" t="str">
        <f>VLOOKUP($B182,'Change Summary_Detailed'!$A$4:$X$216,AJ$3,FALSE)</f>
        <v/>
      </c>
      <c r="AK182" s="21" t="str">
        <f>VLOOKUP($B182,'Change Summary_Detailed'!$A$4:$X$216,AK$3,FALSE)</f>
        <v/>
      </c>
      <c r="AL182" s="21" t="str">
        <f>VLOOKUP($B182,'Change Summary_Detailed'!$A$4:$X$216,AL$3,FALSE)</f>
        <v/>
      </c>
      <c r="AM182" s="21" t="str">
        <f>VLOOKUP($B182,'Change Summary_Detailed'!$A$4:$X$216,AM$3,FALSE)</f>
        <v/>
      </c>
      <c r="AN182" s="21" t="str">
        <f>VLOOKUP($B182,'Change Summary_Detailed'!$A$4:$X$216,AN$3,FALSE)</f>
        <v/>
      </c>
      <c r="AO182" s="21">
        <f>VLOOKUP($B182,'Change Summary_Detailed'!$A$4:$X$216,AO$3,FALSE)</f>
        <v>0</v>
      </c>
      <c r="AP182" s="21" t="str">
        <f>VLOOKUP($B182,'Change Summary_Detailed'!$A$4:$X$216,AP$3,FALSE)</f>
        <v>Delete</v>
      </c>
      <c r="AQ182" s="21">
        <f>VLOOKUP($B182,'Change Summary_Detailed'!$A$4:$X$216,AQ$3,FALSE)</f>
        <v>1</v>
      </c>
      <c r="AR182" s="21" t="str">
        <f>VLOOKUP($B182,'Change Summary_Detailed'!$A$4:$X$216,AR$3,FALSE)</f>
        <v>Lowest performing</v>
      </c>
      <c r="AS182" s="21" t="str">
        <f>VLOOKUP($B182,'Change Summary_Detailed'!$A$4:$X$216,AS$3,FALSE)</f>
        <v>Along 104th Ave SE and 108th Ave SE, use Route 169 (unchanged).
In Tukwila, use revised Route 150.</v>
      </c>
      <c r="AT182" s="21" t="str">
        <f>VLOOKUP($B182,'Change Summary_Detailed'!$A$4:$X$216,AT$3,FALSE)</f>
        <v>Deleted</v>
      </c>
    </row>
    <row r="183" spans="1:46" x14ac:dyDescent="0.25">
      <c r="A183" t="s">
        <v>376</v>
      </c>
      <c r="B183" s="122">
        <v>161</v>
      </c>
      <c r="C183" s="57" t="s">
        <v>750</v>
      </c>
      <c r="D183" s="71" t="s">
        <v>186</v>
      </c>
      <c r="E183" s="57">
        <v>18.8</v>
      </c>
      <c r="F183" s="52">
        <v>10.7</v>
      </c>
      <c r="G183" s="52" t="s">
        <v>298</v>
      </c>
      <c r="H183" s="52" t="s">
        <v>298</v>
      </c>
      <c r="I183" s="52" t="s">
        <v>298</v>
      </c>
      <c r="J183" s="58" t="s">
        <v>298</v>
      </c>
      <c r="K183" s="62" t="s">
        <v>8</v>
      </c>
      <c r="L183" s="62" t="s">
        <v>8</v>
      </c>
      <c r="M183" s="57" t="s">
        <v>52</v>
      </c>
      <c r="N183" s="58" t="s">
        <v>45</v>
      </c>
      <c r="O183" s="110" t="s">
        <v>8</v>
      </c>
      <c r="P183" s="111" t="s">
        <v>8</v>
      </c>
      <c r="Q183" s="112" t="s">
        <v>8</v>
      </c>
      <c r="R183" s="57">
        <v>1</v>
      </c>
      <c r="S183" s="52" t="s">
        <v>54</v>
      </c>
      <c r="T183" s="58" t="s">
        <v>54</v>
      </c>
      <c r="W183">
        <v>1</v>
      </c>
      <c r="X183">
        <v>2</v>
      </c>
      <c r="Y183" t="s">
        <v>17</v>
      </c>
      <c r="Z183" t="s">
        <v>17</v>
      </c>
      <c r="AA183" t="s">
        <v>17</v>
      </c>
      <c r="AB183" t="s">
        <v>17</v>
      </c>
      <c r="AC183" s="355">
        <f>IF(VLOOKUP($B183,'Change Summary_Detailed'!$A$4:$X$216,AC$3,FALSE)=0,"N/A",VLOOKUP($B183,'Change Summary_Detailed'!$A$4:$X$216,AC$3,FALSE))</f>
        <v>41883</v>
      </c>
      <c r="AD183" s="21" t="str">
        <f>VLOOKUP($B183,'Change Summary_Detailed'!$A$4:$X$216,AD$3,FALSE)</f>
        <v/>
      </c>
      <c r="AE183" s="21" t="str">
        <f>VLOOKUP($B183,'Change Summary_Detailed'!$A$4:$X$216,AE$3,FALSE)</f>
        <v/>
      </c>
      <c r="AF183" s="21" t="str">
        <f>VLOOKUP($B183,'Change Summary_Detailed'!$A$4:$X$216,AF$3,FALSE)</f>
        <v/>
      </c>
      <c r="AG183" s="21" t="str">
        <f>VLOOKUP($B183,'Change Summary_Detailed'!$A$4:$X$216,AG$3,FALSE)</f>
        <v/>
      </c>
      <c r="AH183" s="21" t="str">
        <f>VLOOKUP($B183,'Change Summary_Detailed'!$A$4:$X$216,AH$3,FALSE)</f>
        <v/>
      </c>
      <c r="AI183" s="21" t="str">
        <f>VLOOKUP($B183,'Change Summary_Detailed'!$A$4:$X$216,AI$3,FALSE)</f>
        <v/>
      </c>
      <c r="AJ183" s="21" t="str">
        <f>VLOOKUP($B183,'Change Summary_Detailed'!$A$4:$X$216,AJ$3,FALSE)</f>
        <v/>
      </c>
      <c r="AK183" s="21" t="str">
        <f>VLOOKUP($B183,'Change Summary_Detailed'!$A$4:$X$216,AK$3,FALSE)</f>
        <v/>
      </c>
      <c r="AL183" s="21" t="str">
        <f>VLOOKUP($B183,'Change Summary_Detailed'!$A$4:$X$216,AL$3,FALSE)</f>
        <v/>
      </c>
      <c r="AM183" s="21" t="str">
        <f>VLOOKUP($B183,'Change Summary_Detailed'!$A$4:$X$216,AM$3,FALSE)</f>
        <v/>
      </c>
      <c r="AN183" s="21" t="str">
        <f>VLOOKUP($B183,'Change Summary_Detailed'!$A$4:$X$216,AN$3,FALSE)</f>
        <v/>
      </c>
      <c r="AO183" s="21">
        <f>VLOOKUP($B183,'Change Summary_Detailed'!$A$4:$X$216,AO$3,FALSE)</f>
        <v>0</v>
      </c>
      <c r="AP183" s="21" t="str">
        <f>VLOOKUP($B183,'Change Summary_Detailed'!$A$4:$X$216,AP$3,FALSE)</f>
        <v>Delete</v>
      </c>
      <c r="AQ183" s="21">
        <f>VLOOKUP($B183,'Change Summary_Detailed'!$A$4:$X$216,AQ$3,FALSE)</f>
        <v>1</v>
      </c>
      <c r="AR183" s="21" t="str">
        <f>VLOOKUP($B183,'Change Summary_Detailed'!$A$4:$X$216,AR$3,FALSE)</f>
        <v>Lowest performing</v>
      </c>
      <c r="AS183" s="21" t="str">
        <f>VLOOKUP($B183,'Change Summary_Detailed'!$A$4:$X$216,AS$3,FALSE)</f>
        <v>Along 104th Ave SE and 108th Ave SE, use Route 169 (unchanged).
In Tukwila, use revised Route 150.</v>
      </c>
      <c r="AT183" s="21" t="str">
        <f>VLOOKUP($B183,'Change Summary_Detailed'!$A$4:$X$216,AT$3,FALSE)</f>
        <v>Deleted</v>
      </c>
    </row>
    <row r="184" spans="1:46" x14ac:dyDescent="0.25">
      <c r="A184" t="s">
        <v>342</v>
      </c>
      <c r="B184" s="122">
        <v>161</v>
      </c>
      <c r="C184" s="57" t="s">
        <v>750</v>
      </c>
      <c r="D184" s="71" t="s">
        <v>186</v>
      </c>
      <c r="E184" s="57">
        <v>18.8</v>
      </c>
      <c r="F184" s="52">
        <v>10.7</v>
      </c>
      <c r="G184" s="52" t="s">
        <v>298</v>
      </c>
      <c r="H184" s="52" t="s">
        <v>298</v>
      </c>
      <c r="I184" s="52" t="s">
        <v>298</v>
      </c>
      <c r="J184" s="58" t="s">
        <v>298</v>
      </c>
      <c r="K184" s="62" t="s">
        <v>8</v>
      </c>
      <c r="L184" s="62" t="s">
        <v>8</v>
      </c>
      <c r="M184" s="57" t="s">
        <v>52</v>
      </c>
      <c r="N184" s="58" t="s">
        <v>45</v>
      </c>
      <c r="O184" s="110" t="s">
        <v>8</v>
      </c>
      <c r="P184" s="111" t="s">
        <v>8</v>
      </c>
      <c r="Q184" s="112" t="s">
        <v>8</v>
      </c>
      <c r="R184" s="57">
        <v>1</v>
      </c>
      <c r="S184" s="52" t="s">
        <v>54</v>
      </c>
      <c r="T184" s="58" t="s">
        <v>54</v>
      </c>
      <c r="W184">
        <v>1</v>
      </c>
      <c r="X184">
        <v>2</v>
      </c>
      <c r="Y184" t="s">
        <v>17</v>
      </c>
      <c r="Z184" t="s">
        <v>17</v>
      </c>
      <c r="AA184" t="s">
        <v>17</v>
      </c>
      <c r="AB184" t="s">
        <v>17</v>
      </c>
      <c r="AC184" s="355">
        <f>IF(VLOOKUP($B184,'Change Summary_Detailed'!$A$4:$X$216,AC$3,FALSE)=0,"N/A",VLOOKUP($B184,'Change Summary_Detailed'!$A$4:$X$216,AC$3,FALSE))</f>
        <v>41883</v>
      </c>
      <c r="AD184" s="21" t="str">
        <f>VLOOKUP($B184,'Change Summary_Detailed'!$A$4:$X$216,AD$3,FALSE)</f>
        <v/>
      </c>
      <c r="AE184" s="21" t="str">
        <f>VLOOKUP($B184,'Change Summary_Detailed'!$A$4:$X$216,AE$3,FALSE)</f>
        <v/>
      </c>
      <c r="AF184" s="21" t="str">
        <f>VLOOKUP($B184,'Change Summary_Detailed'!$A$4:$X$216,AF$3,FALSE)</f>
        <v/>
      </c>
      <c r="AG184" s="21" t="str">
        <f>VLOOKUP($B184,'Change Summary_Detailed'!$A$4:$X$216,AG$3,FALSE)</f>
        <v/>
      </c>
      <c r="AH184" s="21" t="str">
        <f>VLOOKUP($B184,'Change Summary_Detailed'!$A$4:$X$216,AH$3,FALSE)</f>
        <v/>
      </c>
      <c r="AI184" s="21" t="str">
        <f>VLOOKUP($B184,'Change Summary_Detailed'!$A$4:$X$216,AI$3,FALSE)</f>
        <v/>
      </c>
      <c r="AJ184" s="21" t="str">
        <f>VLOOKUP($B184,'Change Summary_Detailed'!$A$4:$X$216,AJ$3,FALSE)</f>
        <v/>
      </c>
      <c r="AK184" s="21" t="str">
        <f>VLOOKUP($B184,'Change Summary_Detailed'!$A$4:$X$216,AK$3,FALSE)</f>
        <v/>
      </c>
      <c r="AL184" s="21" t="str">
        <f>VLOOKUP($B184,'Change Summary_Detailed'!$A$4:$X$216,AL$3,FALSE)</f>
        <v/>
      </c>
      <c r="AM184" s="21" t="str">
        <f>VLOOKUP($B184,'Change Summary_Detailed'!$A$4:$X$216,AM$3,FALSE)</f>
        <v/>
      </c>
      <c r="AN184" s="21" t="str">
        <f>VLOOKUP($B184,'Change Summary_Detailed'!$A$4:$X$216,AN$3,FALSE)</f>
        <v/>
      </c>
      <c r="AO184" s="21">
        <f>VLOOKUP($B184,'Change Summary_Detailed'!$A$4:$X$216,AO$3,FALSE)</f>
        <v>0</v>
      </c>
      <c r="AP184" s="21" t="str">
        <f>VLOOKUP($B184,'Change Summary_Detailed'!$A$4:$X$216,AP$3,FALSE)</f>
        <v>Delete</v>
      </c>
      <c r="AQ184" s="21">
        <f>VLOOKUP($B184,'Change Summary_Detailed'!$A$4:$X$216,AQ$3,FALSE)</f>
        <v>1</v>
      </c>
      <c r="AR184" s="21" t="str">
        <f>VLOOKUP($B184,'Change Summary_Detailed'!$A$4:$X$216,AR$3,FALSE)</f>
        <v>Lowest performing</v>
      </c>
      <c r="AS184" s="21" t="str">
        <f>VLOOKUP($B184,'Change Summary_Detailed'!$A$4:$X$216,AS$3,FALSE)</f>
        <v>Along 104th Ave SE and 108th Ave SE, use Route 169 (unchanged).
In Tukwila, use revised Route 150.</v>
      </c>
      <c r="AT184" s="21" t="str">
        <f>VLOOKUP($B184,'Change Summary_Detailed'!$A$4:$X$216,AT$3,FALSE)</f>
        <v>Deleted</v>
      </c>
    </row>
    <row r="185" spans="1:46" x14ac:dyDescent="0.25">
      <c r="A185" t="s">
        <v>343</v>
      </c>
      <c r="B185" s="122">
        <v>164</v>
      </c>
      <c r="C185" s="57" t="s">
        <v>751</v>
      </c>
      <c r="D185" s="71" t="s">
        <v>189</v>
      </c>
      <c r="E185" s="57">
        <v>44.9</v>
      </c>
      <c r="F185" s="52">
        <v>13.2</v>
      </c>
      <c r="G185" s="52">
        <v>45</v>
      </c>
      <c r="H185" s="52">
        <v>16.2</v>
      </c>
      <c r="I185" s="52">
        <v>29</v>
      </c>
      <c r="J185" s="58">
        <v>8.4</v>
      </c>
      <c r="K185" s="62">
        <v>37</v>
      </c>
      <c r="L185" s="62" t="s">
        <v>15</v>
      </c>
      <c r="M185" s="57" t="s">
        <v>17</v>
      </c>
      <c r="N185" s="58" t="s">
        <v>17</v>
      </c>
      <c r="O185" s="57" t="s">
        <v>19</v>
      </c>
      <c r="P185" s="52" t="s">
        <v>19</v>
      </c>
      <c r="Q185" s="58" t="s">
        <v>19</v>
      </c>
      <c r="R185" s="57" t="s">
        <v>54</v>
      </c>
      <c r="S185" s="52" t="s">
        <v>54</v>
      </c>
      <c r="T185" s="58" t="s">
        <v>54</v>
      </c>
      <c r="W185">
        <v>4</v>
      </c>
      <c r="X185">
        <v>4</v>
      </c>
      <c r="Y185">
        <v>4</v>
      </c>
      <c r="Z185">
        <v>4</v>
      </c>
      <c r="AA185">
        <v>4</v>
      </c>
      <c r="AB185">
        <v>4</v>
      </c>
      <c r="AC185" s="355" t="str">
        <f>IF(VLOOKUP($B185,'Change Summary_Detailed'!$A$4:$X$216,AC$3,FALSE)=0,"N/A",VLOOKUP($B185,'Change Summary_Detailed'!$A$4:$X$216,AC$3,FALSE))</f>
        <v>N/A</v>
      </c>
      <c r="AD185" s="21">
        <f>VLOOKUP($B185,'Change Summary_Detailed'!$A$4:$X$216,AD$3,FALSE)</f>
        <v>30</v>
      </c>
      <c r="AE185" s="21">
        <f>VLOOKUP($B185,'Change Summary_Detailed'!$A$4:$X$216,AE$3,FALSE)</f>
        <v>30</v>
      </c>
      <c r="AF185" s="21">
        <f>VLOOKUP($B185,'Change Summary_Detailed'!$A$4:$X$216,AF$3,FALSE)</f>
        <v>60</v>
      </c>
      <c r="AG185" s="21">
        <f>VLOOKUP($B185,'Change Summary_Detailed'!$A$4:$X$216,AG$3,FALSE)</f>
        <v>60</v>
      </c>
      <c r="AH185" s="21" t="str">
        <f>VLOOKUP($B185,'Change Summary_Detailed'!$A$4:$X$216,AH$3,FALSE)</f>
        <v/>
      </c>
      <c r="AI185" s="21">
        <f>VLOOKUP($B185,'Change Summary_Detailed'!$A$4:$X$216,AI$3,FALSE)</f>
        <v>30</v>
      </c>
      <c r="AJ185" s="21">
        <f>VLOOKUP($B185,'Change Summary_Detailed'!$A$4:$X$216,AJ$3,FALSE)</f>
        <v>30</v>
      </c>
      <c r="AK185" s="21">
        <f>VLOOKUP($B185,'Change Summary_Detailed'!$A$4:$X$216,AK$3,FALSE)</f>
        <v>60</v>
      </c>
      <c r="AL185" s="21">
        <f>VLOOKUP($B185,'Change Summary_Detailed'!$A$4:$X$216,AL$3,FALSE)</f>
        <v>60</v>
      </c>
      <c r="AM185" s="21" t="str">
        <f>VLOOKUP($B185,'Change Summary_Detailed'!$A$4:$X$216,AM$3,FALSE)</f>
        <v/>
      </c>
      <c r="AN185" s="21" t="str">
        <f>VLOOKUP($B185,'Change Summary_Detailed'!$A$4:$X$216,AN$3,FALSE)</f>
        <v>Before 10:00 PM</v>
      </c>
      <c r="AO185" s="21" t="str">
        <f>VLOOKUP($B185,'Change Summary_Detailed'!$A$4:$X$216,AO$3,FALSE)</f>
        <v>Before 10:00 PM</v>
      </c>
      <c r="AP185" s="21" t="str">
        <f>VLOOKUP($B185,'Change Summary_Detailed'!$A$4:$X$216,AP$3,FALSE)</f>
        <v>Unchanged</v>
      </c>
      <c r="AQ185" s="21">
        <f>VLOOKUP($B185,'Change Summary_Detailed'!$A$4:$X$216,AQ$3,FALSE)</f>
        <v>0</v>
      </c>
      <c r="AR185" s="21">
        <f>VLOOKUP($B185,'Change Summary_Detailed'!$A$4:$X$216,AR$3,FALSE)</f>
        <v>0</v>
      </c>
      <c r="AS185" s="21">
        <f>VLOOKUP($B185,'Change Summary_Detailed'!$A$4:$X$216,AS$3,FALSE)</f>
        <v>0</v>
      </c>
      <c r="AT185" s="21" t="str">
        <f>VLOOKUP($B185,'Change Summary_Detailed'!$A$4:$X$216,AT$3,FALSE)</f>
        <v>Unchanged</v>
      </c>
    </row>
    <row r="186" spans="1:46" x14ac:dyDescent="0.25">
      <c r="A186" t="s">
        <v>360</v>
      </c>
      <c r="B186" s="122">
        <v>164</v>
      </c>
      <c r="C186" s="57" t="s">
        <v>751</v>
      </c>
      <c r="D186" s="71" t="s">
        <v>189</v>
      </c>
      <c r="E186" s="57">
        <v>44.9</v>
      </c>
      <c r="F186" s="52">
        <v>13.2</v>
      </c>
      <c r="G186" s="52">
        <v>45</v>
      </c>
      <c r="H186" s="52">
        <v>16.2</v>
      </c>
      <c r="I186" s="52">
        <v>29</v>
      </c>
      <c r="J186" s="58">
        <v>8.4</v>
      </c>
      <c r="K186" s="62">
        <v>37</v>
      </c>
      <c r="L186" s="62" t="s">
        <v>15</v>
      </c>
      <c r="M186" s="57" t="s">
        <v>17</v>
      </c>
      <c r="N186" s="58" t="s">
        <v>17</v>
      </c>
      <c r="O186" s="57" t="s">
        <v>19</v>
      </c>
      <c r="P186" s="52" t="s">
        <v>19</v>
      </c>
      <c r="Q186" s="58" t="s">
        <v>19</v>
      </c>
      <c r="R186" s="57" t="s">
        <v>54</v>
      </c>
      <c r="S186" s="52" t="s">
        <v>54</v>
      </c>
      <c r="T186" s="58" t="s">
        <v>54</v>
      </c>
      <c r="W186">
        <v>4</v>
      </c>
      <c r="X186">
        <v>4</v>
      </c>
      <c r="Y186">
        <v>4</v>
      </c>
      <c r="Z186">
        <v>4</v>
      </c>
      <c r="AA186">
        <v>4</v>
      </c>
      <c r="AB186">
        <v>4</v>
      </c>
      <c r="AC186" s="355" t="str">
        <f>IF(VLOOKUP($B186,'Change Summary_Detailed'!$A$4:$X$216,AC$3,FALSE)=0,"N/A",VLOOKUP($B186,'Change Summary_Detailed'!$A$4:$X$216,AC$3,FALSE))</f>
        <v>N/A</v>
      </c>
      <c r="AD186" s="21">
        <f>VLOOKUP($B186,'Change Summary_Detailed'!$A$4:$X$216,AD$3,FALSE)</f>
        <v>30</v>
      </c>
      <c r="AE186" s="21">
        <f>VLOOKUP($B186,'Change Summary_Detailed'!$A$4:$X$216,AE$3,FALSE)</f>
        <v>30</v>
      </c>
      <c r="AF186" s="21">
        <f>VLOOKUP($B186,'Change Summary_Detailed'!$A$4:$X$216,AF$3,FALSE)</f>
        <v>60</v>
      </c>
      <c r="AG186" s="21">
        <f>VLOOKUP($B186,'Change Summary_Detailed'!$A$4:$X$216,AG$3,FALSE)</f>
        <v>60</v>
      </c>
      <c r="AH186" s="21" t="str">
        <f>VLOOKUP($B186,'Change Summary_Detailed'!$A$4:$X$216,AH$3,FALSE)</f>
        <v/>
      </c>
      <c r="AI186" s="21">
        <f>VLOOKUP($B186,'Change Summary_Detailed'!$A$4:$X$216,AI$3,FALSE)</f>
        <v>30</v>
      </c>
      <c r="AJ186" s="21">
        <f>VLOOKUP($B186,'Change Summary_Detailed'!$A$4:$X$216,AJ$3,FALSE)</f>
        <v>30</v>
      </c>
      <c r="AK186" s="21">
        <f>VLOOKUP($B186,'Change Summary_Detailed'!$A$4:$X$216,AK$3,FALSE)</f>
        <v>60</v>
      </c>
      <c r="AL186" s="21">
        <f>VLOOKUP($B186,'Change Summary_Detailed'!$A$4:$X$216,AL$3,FALSE)</f>
        <v>60</v>
      </c>
      <c r="AM186" s="21" t="str">
        <f>VLOOKUP($B186,'Change Summary_Detailed'!$A$4:$X$216,AM$3,FALSE)</f>
        <v/>
      </c>
      <c r="AN186" s="21" t="str">
        <f>VLOOKUP($B186,'Change Summary_Detailed'!$A$4:$X$216,AN$3,FALSE)</f>
        <v>Before 10:00 PM</v>
      </c>
      <c r="AO186" s="21" t="str">
        <f>VLOOKUP($B186,'Change Summary_Detailed'!$A$4:$X$216,AO$3,FALSE)</f>
        <v>Before 10:00 PM</v>
      </c>
      <c r="AP186" s="21" t="str">
        <f>VLOOKUP($B186,'Change Summary_Detailed'!$A$4:$X$216,AP$3,FALSE)</f>
        <v>Unchanged</v>
      </c>
      <c r="AQ186" s="21">
        <f>VLOOKUP($B186,'Change Summary_Detailed'!$A$4:$X$216,AQ$3,FALSE)</f>
        <v>0</v>
      </c>
      <c r="AR186" s="21">
        <f>VLOOKUP($B186,'Change Summary_Detailed'!$A$4:$X$216,AR$3,FALSE)</f>
        <v>0</v>
      </c>
      <c r="AS186" s="21">
        <f>VLOOKUP($B186,'Change Summary_Detailed'!$A$4:$X$216,AS$3,FALSE)</f>
        <v>0</v>
      </c>
      <c r="AT186" s="21" t="str">
        <f>VLOOKUP($B186,'Change Summary_Detailed'!$A$4:$X$216,AT$3,FALSE)</f>
        <v>Unchanged</v>
      </c>
    </row>
    <row r="187" spans="1:46" x14ac:dyDescent="0.25">
      <c r="A187" t="s">
        <v>360</v>
      </c>
      <c r="B187" s="122">
        <v>166</v>
      </c>
      <c r="C187" s="57" t="s">
        <v>752</v>
      </c>
      <c r="D187" s="71" t="s">
        <v>190</v>
      </c>
      <c r="E187" s="57">
        <v>26.6</v>
      </c>
      <c r="F187" s="52">
        <v>8.1999999999999993</v>
      </c>
      <c r="G187" s="52">
        <v>30.7</v>
      </c>
      <c r="H187" s="52">
        <v>9.6</v>
      </c>
      <c r="I187" s="52">
        <v>19.2</v>
      </c>
      <c r="J187" s="58">
        <v>5.6</v>
      </c>
      <c r="K187" s="62">
        <v>48</v>
      </c>
      <c r="L187" s="62" t="s">
        <v>135</v>
      </c>
      <c r="M187" s="57" t="s">
        <v>17</v>
      </c>
      <c r="N187" s="58" t="s">
        <v>17</v>
      </c>
      <c r="O187" s="57" t="s">
        <v>18</v>
      </c>
      <c r="P187" s="52" t="s">
        <v>18</v>
      </c>
      <c r="Q187" s="58" t="s">
        <v>18</v>
      </c>
      <c r="R187" s="57" t="s">
        <v>54</v>
      </c>
      <c r="S187" s="52" t="s">
        <v>54</v>
      </c>
      <c r="T187" s="58" t="s">
        <v>54</v>
      </c>
      <c r="W187">
        <v>4</v>
      </c>
      <c r="X187">
        <v>4</v>
      </c>
      <c r="Y187">
        <v>4</v>
      </c>
      <c r="Z187">
        <v>4</v>
      </c>
      <c r="AA187">
        <v>4</v>
      </c>
      <c r="AB187">
        <v>3</v>
      </c>
      <c r="AC187" s="355" t="str">
        <f>IF(VLOOKUP($B187,'Change Summary_Detailed'!$A$4:$X$216,AC$3,FALSE)=0,"N/A",VLOOKUP($B187,'Change Summary_Detailed'!$A$4:$X$216,AC$3,FALSE))</f>
        <v>N/A</v>
      </c>
      <c r="AD187" s="21">
        <f>VLOOKUP($B187,'Change Summary_Detailed'!$A$4:$X$216,AD$3,FALSE)</f>
        <v>30</v>
      </c>
      <c r="AE187" s="21">
        <f>VLOOKUP($B187,'Change Summary_Detailed'!$A$4:$X$216,AE$3,FALSE)</f>
        <v>30</v>
      </c>
      <c r="AF187" s="21">
        <f>VLOOKUP($B187,'Change Summary_Detailed'!$A$4:$X$216,AF$3,FALSE)</f>
        <v>60</v>
      </c>
      <c r="AG187" s="21">
        <f>VLOOKUP($B187,'Change Summary_Detailed'!$A$4:$X$216,AG$3,FALSE)</f>
        <v>30</v>
      </c>
      <c r="AH187" s="21">
        <f>VLOOKUP($B187,'Change Summary_Detailed'!$A$4:$X$216,AH$3,FALSE)</f>
        <v>60</v>
      </c>
      <c r="AI187" s="21">
        <f>VLOOKUP($B187,'Change Summary_Detailed'!$A$4:$X$216,AI$3,FALSE)</f>
        <v>30</v>
      </c>
      <c r="AJ187" s="21">
        <f>VLOOKUP($B187,'Change Summary_Detailed'!$A$4:$X$216,AJ$3,FALSE)</f>
        <v>30</v>
      </c>
      <c r="AK187" s="21">
        <f>VLOOKUP($B187,'Change Summary_Detailed'!$A$4:$X$216,AK$3,FALSE)</f>
        <v>60</v>
      </c>
      <c r="AL187" s="21">
        <f>VLOOKUP($B187,'Change Summary_Detailed'!$A$4:$X$216,AL$3,FALSE)</f>
        <v>30</v>
      </c>
      <c r="AM187" s="21">
        <f>VLOOKUP($B187,'Change Summary_Detailed'!$A$4:$X$216,AM$3,FALSE)</f>
        <v>60</v>
      </c>
      <c r="AN187" s="21" t="str">
        <f>VLOOKUP($B187,'Change Summary_Detailed'!$A$4:$X$216,AN$3,FALSE)</f>
        <v>Before 11:00 PM</v>
      </c>
      <c r="AO187" s="21" t="str">
        <f>VLOOKUP($B187,'Change Summary_Detailed'!$A$4:$X$216,AO$3,FALSE)</f>
        <v>Before 11:00 PM</v>
      </c>
      <c r="AP187" s="21" t="str">
        <f>VLOOKUP($B187,'Change Summary_Detailed'!$A$4:$X$216,AP$3,FALSE)</f>
        <v>Unchanged</v>
      </c>
      <c r="AQ187" s="21">
        <f>VLOOKUP($B187,'Change Summary_Detailed'!$A$4:$X$216,AQ$3,FALSE)</f>
        <v>0</v>
      </c>
      <c r="AR187" s="21">
        <f>VLOOKUP($B187,'Change Summary_Detailed'!$A$4:$X$216,AR$3,FALSE)</f>
        <v>0</v>
      </c>
      <c r="AS187" s="21">
        <f>VLOOKUP($B187,'Change Summary_Detailed'!$A$4:$X$216,AS$3,FALSE)</f>
        <v>0</v>
      </c>
      <c r="AT187" s="21" t="str">
        <f>VLOOKUP($B187,'Change Summary_Detailed'!$A$4:$X$216,AT$3,FALSE)</f>
        <v>Unchanged</v>
      </c>
    </row>
    <row r="188" spans="1:46" x14ac:dyDescent="0.25">
      <c r="A188" t="s">
        <v>351</v>
      </c>
      <c r="B188" s="122">
        <v>166</v>
      </c>
      <c r="C188" s="57" t="s">
        <v>752</v>
      </c>
      <c r="D188" s="71" t="s">
        <v>190</v>
      </c>
      <c r="E188" s="57">
        <v>26.6</v>
      </c>
      <c r="F188" s="52">
        <v>8.1999999999999993</v>
      </c>
      <c r="G188" s="52">
        <v>30.7</v>
      </c>
      <c r="H188" s="52">
        <v>9.6</v>
      </c>
      <c r="I188" s="52">
        <v>19.2</v>
      </c>
      <c r="J188" s="58">
        <v>5.6</v>
      </c>
      <c r="K188" s="62">
        <v>48</v>
      </c>
      <c r="L188" s="62" t="s">
        <v>135</v>
      </c>
      <c r="M188" s="57" t="s">
        <v>17</v>
      </c>
      <c r="N188" s="58" t="s">
        <v>17</v>
      </c>
      <c r="O188" s="57" t="s">
        <v>18</v>
      </c>
      <c r="P188" s="52" t="s">
        <v>18</v>
      </c>
      <c r="Q188" s="58" t="s">
        <v>18</v>
      </c>
      <c r="R188" s="57" t="s">
        <v>54</v>
      </c>
      <c r="S188" s="52" t="s">
        <v>54</v>
      </c>
      <c r="T188" s="58" t="s">
        <v>54</v>
      </c>
      <c r="W188">
        <v>4</v>
      </c>
      <c r="X188">
        <v>4</v>
      </c>
      <c r="Y188">
        <v>4</v>
      </c>
      <c r="Z188">
        <v>4</v>
      </c>
      <c r="AA188">
        <v>4</v>
      </c>
      <c r="AB188">
        <v>3</v>
      </c>
      <c r="AC188" s="355" t="str">
        <f>IF(VLOOKUP($B188,'Change Summary_Detailed'!$A$4:$X$216,AC$3,FALSE)=0,"N/A",VLOOKUP($B188,'Change Summary_Detailed'!$A$4:$X$216,AC$3,FALSE))</f>
        <v>N/A</v>
      </c>
      <c r="AD188" s="21">
        <f>VLOOKUP($B188,'Change Summary_Detailed'!$A$4:$X$216,AD$3,FALSE)</f>
        <v>30</v>
      </c>
      <c r="AE188" s="21">
        <f>VLOOKUP($B188,'Change Summary_Detailed'!$A$4:$X$216,AE$3,FALSE)</f>
        <v>30</v>
      </c>
      <c r="AF188" s="21">
        <f>VLOOKUP($B188,'Change Summary_Detailed'!$A$4:$X$216,AF$3,FALSE)</f>
        <v>60</v>
      </c>
      <c r="AG188" s="21">
        <f>VLOOKUP($B188,'Change Summary_Detailed'!$A$4:$X$216,AG$3,FALSE)</f>
        <v>30</v>
      </c>
      <c r="AH188" s="21">
        <f>VLOOKUP($B188,'Change Summary_Detailed'!$A$4:$X$216,AH$3,FALSE)</f>
        <v>60</v>
      </c>
      <c r="AI188" s="21">
        <f>VLOOKUP($B188,'Change Summary_Detailed'!$A$4:$X$216,AI$3,FALSE)</f>
        <v>30</v>
      </c>
      <c r="AJ188" s="21">
        <f>VLOOKUP($B188,'Change Summary_Detailed'!$A$4:$X$216,AJ$3,FALSE)</f>
        <v>30</v>
      </c>
      <c r="AK188" s="21">
        <f>VLOOKUP($B188,'Change Summary_Detailed'!$A$4:$X$216,AK$3,FALSE)</f>
        <v>60</v>
      </c>
      <c r="AL188" s="21">
        <f>VLOOKUP($B188,'Change Summary_Detailed'!$A$4:$X$216,AL$3,FALSE)</f>
        <v>30</v>
      </c>
      <c r="AM188" s="21">
        <f>VLOOKUP($B188,'Change Summary_Detailed'!$A$4:$X$216,AM$3,FALSE)</f>
        <v>60</v>
      </c>
      <c r="AN188" s="21" t="str">
        <f>VLOOKUP($B188,'Change Summary_Detailed'!$A$4:$X$216,AN$3,FALSE)</f>
        <v>Before 11:00 PM</v>
      </c>
      <c r="AO188" s="21" t="str">
        <f>VLOOKUP($B188,'Change Summary_Detailed'!$A$4:$X$216,AO$3,FALSE)</f>
        <v>Before 11:00 PM</v>
      </c>
      <c r="AP188" s="21" t="str">
        <f>VLOOKUP($B188,'Change Summary_Detailed'!$A$4:$X$216,AP$3,FALSE)</f>
        <v>Unchanged</v>
      </c>
      <c r="AQ188" s="21">
        <f>VLOOKUP($B188,'Change Summary_Detailed'!$A$4:$X$216,AQ$3,FALSE)</f>
        <v>0</v>
      </c>
      <c r="AR188" s="21">
        <f>VLOOKUP($B188,'Change Summary_Detailed'!$A$4:$X$216,AR$3,FALSE)</f>
        <v>0</v>
      </c>
      <c r="AS188" s="21">
        <f>VLOOKUP($B188,'Change Summary_Detailed'!$A$4:$X$216,AS$3,FALSE)</f>
        <v>0</v>
      </c>
      <c r="AT188" s="21" t="str">
        <f>VLOOKUP($B188,'Change Summary_Detailed'!$A$4:$X$216,AT$3,FALSE)</f>
        <v>Unchanged</v>
      </c>
    </row>
    <row r="189" spans="1:46" x14ac:dyDescent="0.25">
      <c r="A189" t="s">
        <v>347</v>
      </c>
      <c r="B189" s="122">
        <v>166</v>
      </c>
      <c r="C189" s="57" t="s">
        <v>752</v>
      </c>
      <c r="D189" s="71" t="s">
        <v>190</v>
      </c>
      <c r="E189" s="57">
        <v>26.6</v>
      </c>
      <c r="F189" s="52">
        <v>8.1999999999999993</v>
      </c>
      <c r="G189" s="52">
        <v>30.7</v>
      </c>
      <c r="H189" s="52">
        <v>9.6</v>
      </c>
      <c r="I189" s="52">
        <v>19.2</v>
      </c>
      <c r="J189" s="58">
        <v>5.6</v>
      </c>
      <c r="K189" s="62">
        <v>48</v>
      </c>
      <c r="L189" s="62" t="s">
        <v>135</v>
      </c>
      <c r="M189" s="57" t="s">
        <v>17</v>
      </c>
      <c r="N189" s="58" t="s">
        <v>17</v>
      </c>
      <c r="O189" s="57" t="s">
        <v>18</v>
      </c>
      <c r="P189" s="52" t="s">
        <v>18</v>
      </c>
      <c r="Q189" s="58" t="s">
        <v>18</v>
      </c>
      <c r="R189" s="57" t="s">
        <v>54</v>
      </c>
      <c r="S189" s="52" t="s">
        <v>54</v>
      </c>
      <c r="T189" s="58" t="s">
        <v>54</v>
      </c>
      <c r="W189">
        <v>4</v>
      </c>
      <c r="X189">
        <v>4</v>
      </c>
      <c r="Y189">
        <v>4</v>
      </c>
      <c r="Z189">
        <v>4</v>
      </c>
      <c r="AA189">
        <v>4</v>
      </c>
      <c r="AB189">
        <v>3</v>
      </c>
      <c r="AC189" s="355" t="str">
        <f>IF(VLOOKUP($B189,'Change Summary_Detailed'!$A$4:$X$216,AC$3,FALSE)=0,"N/A",VLOOKUP($B189,'Change Summary_Detailed'!$A$4:$X$216,AC$3,FALSE))</f>
        <v>N/A</v>
      </c>
      <c r="AD189" s="21">
        <f>VLOOKUP($B189,'Change Summary_Detailed'!$A$4:$X$216,AD$3,FALSE)</f>
        <v>30</v>
      </c>
      <c r="AE189" s="21">
        <f>VLOOKUP($B189,'Change Summary_Detailed'!$A$4:$X$216,AE$3,FALSE)</f>
        <v>30</v>
      </c>
      <c r="AF189" s="21">
        <f>VLOOKUP($B189,'Change Summary_Detailed'!$A$4:$X$216,AF$3,FALSE)</f>
        <v>60</v>
      </c>
      <c r="AG189" s="21">
        <f>VLOOKUP($B189,'Change Summary_Detailed'!$A$4:$X$216,AG$3,FALSE)</f>
        <v>30</v>
      </c>
      <c r="AH189" s="21">
        <f>VLOOKUP($B189,'Change Summary_Detailed'!$A$4:$X$216,AH$3,FALSE)</f>
        <v>60</v>
      </c>
      <c r="AI189" s="21">
        <f>VLOOKUP($B189,'Change Summary_Detailed'!$A$4:$X$216,AI$3,FALSE)</f>
        <v>30</v>
      </c>
      <c r="AJ189" s="21">
        <f>VLOOKUP($B189,'Change Summary_Detailed'!$A$4:$X$216,AJ$3,FALSE)</f>
        <v>30</v>
      </c>
      <c r="AK189" s="21">
        <f>VLOOKUP($B189,'Change Summary_Detailed'!$A$4:$X$216,AK$3,FALSE)</f>
        <v>60</v>
      </c>
      <c r="AL189" s="21">
        <f>VLOOKUP($B189,'Change Summary_Detailed'!$A$4:$X$216,AL$3,FALSE)</f>
        <v>30</v>
      </c>
      <c r="AM189" s="21">
        <f>VLOOKUP($B189,'Change Summary_Detailed'!$A$4:$X$216,AM$3,FALSE)</f>
        <v>60</v>
      </c>
      <c r="AN189" s="21" t="str">
        <f>VLOOKUP($B189,'Change Summary_Detailed'!$A$4:$X$216,AN$3,FALSE)</f>
        <v>Before 11:00 PM</v>
      </c>
      <c r="AO189" s="21" t="str">
        <f>VLOOKUP($B189,'Change Summary_Detailed'!$A$4:$X$216,AO$3,FALSE)</f>
        <v>Before 11:00 PM</v>
      </c>
      <c r="AP189" s="21" t="str">
        <f>VLOOKUP($B189,'Change Summary_Detailed'!$A$4:$X$216,AP$3,FALSE)</f>
        <v>Unchanged</v>
      </c>
      <c r="AQ189" s="21">
        <f>VLOOKUP($B189,'Change Summary_Detailed'!$A$4:$X$216,AQ$3,FALSE)</f>
        <v>0</v>
      </c>
      <c r="AR189" s="21">
        <f>VLOOKUP($B189,'Change Summary_Detailed'!$A$4:$X$216,AR$3,FALSE)</f>
        <v>0</v>
      </c>
      <c r="AS189" s="21">
        <f>VLOOKUP($B189,'Change Summary_Detailed'!$A$4:$X$216,AS$3,FALSE)</f>
        <v>0</v>
      </c>
      <c r="AT189" s="21" t="str">
        <f>VLOOKUP($B189,'Change Summary_Detailed'!$A$4:$X$216,AT$3,FALSE)</f>
        <v>Unchanged</v>
      </c>
    </row>
    <row r="190" spans="1:46" x14ac:dyDescent="0.25">
      <c r="A190" t="s">
        <v>368</v>
      </c>
      <c r="B190" s="122">
        <v>166</v>
      </c>
      <c r="C190" s="57" t="s">
        <v>752</v>
      </c>
      <c r="D190" s="71" t="s">
        <v>190</v>
      </c>
      <c r="E190" s="57">
        <v>26.6</v>
      </c>
      <c r="F190" s="52">
        <v>8.1999999999999993</v>
      </c>
      <c r="G190" s="52">
        <v>30.7</v>
      </c>
      <c r="H190" s="52">
        <v>9.6</v>
      </c>
      <c r="I190" s="52">
        <v>19.2</v>
      </c>
      <c r="J190" s="58">
        <v>5.6</v>
      </c>
      <c r="K190" s="62">
        <v>48</v>
      </c>
      <c r="L190" s="62" t="s">
        <v>135</v>
      </c>
      <c r="M190" s="57" t="s">
        <v>17</v>
      </c>
      <c r="N190" s="58" t="s">
        <v>17</v>
      </c>
      <c r="O190" s="57" t="s">
        <v>18</v>
      </c>
      <c r="P190" s="52" t="s">
        <v>18</v>
      </c>
      <c r="Q190" s="58" t="s">
        <v>18</v>
      </c>
      <c r="R190" s="57" t="s">
        <v>54</v>
      </c>
      <c r="S190" s="52" t="s">
        <v>54</v>
      </c>
      <c r="T190" s="58" t="s">
        <v>54</v>
      </c>
      <c r="W190">
        <v>4</v>
      </c>
      <c r="X190">
        <v>4</v>
      </c>
      <c r="Y190">
        <v>4</v>
      </c>
      <c r="Z190">
        <v>4</v>
      </c>
      <c r="AA190">
        <v>4</v>
      </c>
      <c r="AB190">
        <v>3</v>
      </c>
      <c r="AC190" s="355" t="str">
        <f>IF(VLOOKUP($B190,'Change Summary_Detailed'!$A$4:$X$216,AC$3,FALSE)=0,"N/A",VLOOKUP($B190,'Change Summary_Detailed'!$A$4:$X$216,AC$3,FALSE))</f>
        <v>N/A</v>
      </c>
      <c r="AD190" s="21">
        <f>VLOOKUP($B190,'Change Summary_Detailed'!$A$4:$X$216,AD$3,FALSE)</f>
        <v>30</v>
      </c>
      <c r="AE190" s="21">
        <f>VLOOKUP($B190,'Change Summary_Detailed'!$A$4:$X$216,AE$3,FALSE)</f>
        <v>30</v>
      </c>
      <c r="AF190" s="21">
        <f>VLOOKUP($B190,'Change Summary_Detailed'!$A$4:$X$216,AF$3,FALSE)</f>
        <v>60</v>
      </c>
      <c r="AG190" s="21">
        <f>VLOOKUP($B190,'Change Summary_Detailed'!$A$4:$X$216,AG$3,FALSE)</f>
        <v>30</v>
      </c>
      <c r="AH190" s="21">
        <f>VLOOKUP($B190,'Change Summary_Detailed'!$A$4:$X$216,AH$3,FALSE)</f>
        <v>60</v>
      </c>
      <c r="AI190" s="21">
        <f>VLOOKUP($B190,'Change Summary_Detailed'!$A$4:$X$216,AI$3,FALSE)</f>
        <v>30</v>
      </c>
      <c r="AJ190" s="21">
        <f>VLOOKUP($B190,'Change Summary_Detailed'!$A$4:$X$216,AJ$3,FALSE)</f>
        <v>30</v>
      </c>
      <c r="AK190" s="21">
        <f>VLOOKUP($B190,'Change Summary_Detailed'!$A$4:$X$216,AK$3,FALSE)</f>
        <v>60</v>
      </c>
      <c r="AL190" s="21">
        <f>VLOOKUP($B190,'Change Summary_Detailed'!$A$4:$X$216,AL$3,FALSE)</f>
        <v>30</v>
      </c>
      <c r="AM190" s="21">
        <f>VLOOKUP($B190,'Change Summary_Detailed'!$A$4:$X$216,AM$3,FALSE)</f>
        <v>60</v>
      </c>
      <c r="AN190" s="21" t="str">
        <f>VLOOKUP($B190,'Change Summary_Detailed'!$A$4:$X$216,AN$3,FALSE)</f>
        <v>Before 11:00 PM</v>
      </c>
      <c r="AO190" s="21" t="str">
        <f>VLOOKUP($B190,'Change Summary_Detailed'!$A$4:$X$216,AO$3,FALSE)</f>
        <v>Before 11:00 PM</v>
      </c>
      <c r="AP190" s="21" t="str">
        <f>VLOOKUP($B190,'Change Summary_Detailed'!$A$4:$X$216,AP$3,FALSE)</f>
        <v>Unchanged</v>
      </c>
      <c r="AQ190" s="21">
        <f>VLOOKUP($B190,'Change Summary_Detailed'!$A$4:$X$216,AQ$3,FALSE)</f>
        <v>0</v>
      </c>
      <c r="AR190" s="21">
        <f>VLOOKUP($B190,'Change Summary_Detailed'!$A$4:$X$216,AR$3,FALSE)</f>
        <v>0</v>
      </c>
      <c r="AS190" s="21">
        <f>VLOOKUP($B190,'Change Summary_Detailed'!$A$4:$X$216,AS$3,FALSE)</f>
        <v>0</v>
      </c>
      <c r="AT190" s="21" t="str">
        <f>VLOOKUP($B190,'Change Summary_Detailed'!$A$4:$X$216,AT$3,FALSE)</f>
        <v>Unchanged</v>
      </c>
    </row>
    <row r="191" spans="1:46" x14ac:dyDescent="0.25">
      <c r="A191" t="s">
        <v>357</v>
      </c>
      <c r="B191" s="122">
        <v>166</v>
      </c>
      <c r="C191" s="57" t="s">
        <v>752</v>
      </c>
      <c r="D191" s="71" t="s">
        <v>190</v>
      </c>
      <c r="E191" s="57">
        <v>26.6</v>
      </c>
      <c r="F191" s="52">
        <v>8.1999999999999993</v>
      </c>
      <c r="G191" s="52">
        <v>30.7</v>
      </c>
      <c r="H191" s="52">
        <v>9.6</v>
      </c>
      <c r="I191" s="52">
        <v>19.2</v>
      </c>
      <c r="J191" s="58">
        <v>5.6</v>
      </c>
      <c r="K191" s="62">
        <v>48</v>
      </c>
      <c r="L191" s="62" t="s">
        <v>135</v>
      </c>
      <c r="M191" s="57" t="s">
        <v>17</v>
      </c>
      <c r="N191" s="58" t="s">
        <v>17</v>
      </c>
      <c r="O191" s="57" t="s">
        <v>18</v>
      </c>
      <c r="P191" s="52" t="s">
        <v>18</v>
      </c>
      <c r="Q191" s="58" t="s">
        <v>18</v>
      </c>
      <c r="R191" s="57" t="s">
        <v>54</v>
      </c>
      <c r="S191" s="52" t="s">
        <v>54</v>
      </c>
      <c r="T191" s="58" t="s">
        <v>54</v>
      </c>
      <c r="W191">
        <v>4</v>
      </c>
      <c r="X191">
        <v>4</v>
      </c>
      <c r="Y191">
        <v>4</v>
      </c>
      <c r="Z191">
        <v>4</v>
      </c>
      <c r="AA191">
        <v>4</v>
      </c>
      <c r="AB191">
        <v>3</v>
      </c>
      <c r="AC191" s="355" t="str">
        <f>IF(VLOOKUP($B191,'Change Summary_Detailed'!$A$4:$X$216,AC$3,FALSE)=0,"N/A",VLOOKUP($B191,'Change Summary_Detailed'!$A$4:$X$216,AC$3,FALSE))</f>
        <v>N/A</v>
      </c>
      <c r="AD191" s="21">
        <f>VLOOKUP($B191,'Change Summary_Detailed'!$A$4:$X$216,AD$3,FALSE)</f>
        <v>30</v>
      </c>
      <c r="AE191" s="21">
        <f>VLOOKUP($B191,'Change Summary_Detailed'!$A$4:$X$216,AE$3,FALSE)</f>
        <v>30</v>
      </c>
      <c r="AF191" s="21">
        <f>VLOOKUP($B191,'Change Summary_Detailed'!$A$4:$X$216,AF$3,FALSE)</f>
        <v>60</v>
      </c>
      <c r="AG191" s="21">
        <f>VLOOKUP($B191,'Change Summary_Detailed'!$A$4:$X$216,AG$3,FALSE)</f>
        <v>30</v>
      </c>
      <c r="AH191" s="21">
        <f>VLOOKUP($B191,'Change Summary_Detailed'!$A$4:$X$216,AH$3,FALSE)</f>
        <v>60</v>
      </c>
      <c r="AI191" s="21">
        <f>VLOOKUP($B191,'Change Summary_Detailed'!$A$4:$X$216,AI$3,FALSE)</f>
        <v>30</v>
      </c>
      <c r="AJ191" s="21">
        <f>VLOOKUP($B191,'Change Summary_Detailed'!$A$4:$X$216,AJ$3,FALSE)</f>
        <v>30</v>
      </c>
      <c r="AK191" s="21">
        <f>VLOOKUP($B191,'Change Summary_Detailed'!$A$4:$X$216,AK$3,FALSE)</f>
        <v>60</v>
      </c>
      <c r="AL191" s="21">
        <f>VLOOKUP($B191,'Change Summary_Detailed'!$A$4:$X$216,AL$3,FALSE)</f>
        <v>30</v>
      </c>
      <c r="AM191" s="21">
        <f>VLOOKUP($B191,'Change Summary_Detailed'!$A$4:$X$216,AM$3,FALSE)</f>
        <v>60</v>
      </c>
      <c r="AN191" s="21" t="str">
        <f>VLOOKUP($B191,'Change Summary_Detailed'!$A$4:$X$216,AN$3,FALSE)</f>
        <v>Before 11:00 PM</v>
      </c>
      <c r="AO191" s="21" t="str">
        <f>VLOOKUP($B191,'Change Summary_Detailed'!$A$4:$X$216,AO$3,FALSE)</f>
        <v>Before 11:00 PM</v>
      </c>
      <c r="AP191" s="21" t="str">
        <f>VLOOKUP($B191,'Change Summary_Detailed'!$A$4:$X$216,AP$3,FALSE)</f>
        <v>Unchanged</v>
      </c>
      <c r="AQ191" s="21">
        <f>VLOOKUP($B191,'Change Summary_Detailed'!$A$4:$X$216,AQ$3,FALSE)</f>
        <v>0</v>
      </c>
      <c r="AR191" s="21">
        <f>VLOOKUP($B191,'Change Summary_Detailed'!$A$4:$X$216,AR$3,FALSE)</f>
        <v>0</v>
      </c>
      <c r="AS191" s="21">
        <f>VLOOKUP($B191,'Change Summary_Detailed'!$A$4:$X$216,AS$3,FALSE)</f>
        <v>0</v>
      </c>
      <c r="AT191" s="21" t="str">
        <f>VLOOKUP($B191,'Change Summary_Detailed'!$A$4:$X$216,AT$3,FALSE)</f>
        <v>Unchanged</v>
      </c>
    </row>
    <row r="192" spans="1:46" x14ac:dyDescent="0.25">
      <c r="A192" t="s">
        <v>344</v>
      </c>
      <c r="B192" s="122">
        <v>167</v>
      </c>
      <c r="C192" s="57" t="s">
        <v>753</v>
      </c>
      <c r="D192" s="71" t="s">
        <v>191</v>
      </c>
      <c r="E192" s="57">
        <v>26.1</v>
      </c>
      <c r="F192" s="52">
        <v>21</v>
      </c>
      <c r="G192" s="52" t="s">
        <v>298</v>
      </c>
      <c r="H192" s="52" t="s">
        <v>298</v>
      </c>
      <c r="I192" s="52" t="s">
        <v>298</v>
      </c>
      <c r="J192" s="58" t="s">
        <v>298</v>
      </c>
      <c r="K192" s="62" t="s">
        <v>8</v>
      </c>
      <c r="L192" s="62" t="s">
        <v>8</v>
      </c>
      <c r="M192" s="57" t="s">
        <v>52</v>
      </c>
      <c r="N192" s="58" t="s">
        <v>52</v>
      </c>
      <c r="O192" s="110" t="s">
        <v>8</v>
      </c>
      <c r="P192" s="111" t="s">
        <v>8</v>
      </c>
      <c r="Q192" s="112" t="s">
        <v>8</v>
      </c>
      <c r="R192" s="57">
        <v>3</v>
      </c>
      <c r="S192" s="52" t="s">
        <v>54</v>
      </c>
      <c r="T192" s="58" t="s">
        <v>54</v>
      </c>
      <c r="W192">
        <v>2</v>
      </c>
      <c r="X192">
        <v>4</v>
      </c>
      <c r="Y192" t="s">
        <v>17</v>
      </c>
      <c r="Z192" t="s">
        <v>17</v>
      </c>
      <c r="AA192" t="s">
        <v>17</v>
      </c>
      <c r="AB192" t="s">
        <v>17</v>
      </c>
      <c r="AC192" s="355">
        <f>IF(VLOOKUP($B192,'Change Summary_Detailed'!$A$4:$X$216,AC$3,FALSE)=0,"N/A",VLOOKUP($B192,'Change Summary_Detailed'!$A$4:$X$216,AC$3,FALSE))</f>
        <v>42248</v>
      </c>
      <c r="AD192" s="21" t="str">
        <f>VLOOKUP($B192,'Change Summary_Detailed'!$A$4:$X$216,AD$3,FALSE)</f>
        <v/>
      </c>
      <c r="AE192" s="21" t="str">
        <f>VLOOKUP($B192,'Change Summary_Detailed'!$A$4:$X$216,AE$3,FALSE)</f>
        <v/>
      </c>
      <c r="AF192" s="21" t="str">
        <f>VLOOKUP($B192,'Change Summary_Detailed'!$A$4:$X$216,AF$3,FALSE)</f>
        <v/>
      </c>
      <c r="AG192" s="21" t="str">
        <f>VLOOKUP($B192,'Change Summary_Detailed'!$A$4:$X$216,AG$3,FALSE)</f>
        <v/>
      </c>
      <c r="AH192" s="21" t="str">
        <f>VLOOKUP($B192,'Change Summary_Detailed'!$A$4:$X$216,AH$3,FALSE)</f>
        <v/>
      </c>
      <c r="AI192" s="21" t="str">
        <f>VLOOKUP($B192,'Change Summary_Detailed'!$A$4:$X$216,AI$3,FALSE)</f>
        <v/>
      </c>
      <c r="AJ192" s="21" t="str">
        <f>VLOOKUP($B192,'Change Summary_Detailed'!$A$4:$X$216,AJ$3,FALSE)</f>
        <v/>
      </c>
      <c r="AK192" s="21" t="str">
        <f>VLOOKUP($B192,'Change Summary_Detailed'!$A$4:$X$216,AK$3,FALSE)</f>
        <v/>
      </c>
      <c r="AL192" s="21" t="str">
        <f>VLOOKUP($B192,'Change Summary_Detailed'!$A$4:$X$216,AL$3,FALSE)</f>
        <v/>
      </c>
      <c r="AM192" s="21" t="str">
        <f>VLOOKUP($B192,'Change Summary_Detailed'!$A$4:$X$216,AM$3,FALSE)</f>
        <v/>
      </c>
      <c r="AN192" s="21" t="str">
        <f>VLOOKUP($B192,'Change Summary_Detailed'!$A$4:$X$216,AN$3,FALSE)</f>
        <v/>
      </c>
      <c r="AO192" s="21">
        <f>VLOOKUP($B192,'Change Summary_Detailed'!$A$4:$X$216,AO$3,FALSE)</f>
        <v>0</v>
      </c>
      <c r="AP192" s="21" t="str">
        <f>VLOOKUP($B192,'Change Summary_Detailed'!$A$4:$X$216,AP$3,FALSE)</f>
        <v>Delete</v>
      </c>
      <c r="AQ192" s="21">
        <f>VLOOKUP($B192,'Change Summary_Detailed'!$A$4:$X$216,AQ$3,FALSE)</f>
        <v>3</v>
      </c>
      <c r="AR192" s="21" t="str">
        <f>VLOOKUP($B192,'Change Summary_Detailed'!$A$4:$X$216,AR$3,FALSE)</f>
        <v>Lowest performing</v>
      </c>
      <c r="AS192" s="21" t="str">
        <f>VLOOKUP($B192,'Change Summary_Detailed'!$A$4:$X$216,AS$3,FALSE)</f>
        <v>At the Renton Transit Center and South Renton Park-and-Ride, use Route 101 (unchanged) and connect with University District service in the Downtown Seattle Transit Tunnel.
At the Newport Hills Park-and-Ride, use revised Route 111 and connect with U-District service in the Downtown Seattle Transit Tunnel.
Along SR-520, use Sound Transit routes 540, 542, or 556.</v>
      </c>
      <c r="AT192" s="21" t="str">
        <f>VLOOKUP($B192,'Change Summary_Detailed'!$A$4:$X$216,AT$3,FALSE)</f>
        <v>Deleted</v>
      </c>
    </row>
    <row r="193" spans="1:46" x14ac:dyDescent="0.25">
      <c r="A193" t="s">
        <v>370</v>
      </c>
      <c r="B193" s="122">
        <v>167</v>
      </c>
      <c r="C193" s="57" t="s">
        <v>753</v>
      </c>
      <c r="D193" s="71" t="s">
        <v>191</v>
      </c>
      <c r="E193" s="57">
        <v>26.1</v>
      </c>
      <c r="F193" s="52">
        <v>21</v>
      </c>
      <c r="G193" s="52" t="s">
        <v>298</v>
      </c>
      <c r="H193" s="52" t="s">
        <v>298</v>
      </c>
      <c r="I193" s="52" t="s">
        <v>298</v>
      </c>
      <c r="J193" s="58" t="s">
        <v>298</v>
      </c>
      <c r="K193" s="62" t="s">
        <v>8</v>
      </c>
      <c r="L193" s="62" t="s">
        <v>8</v>
      </c>
      <c r="M193" s="57" t="s">
        <v>52</v>
      </c>
      <c r="N193" s="58" t="s">
        <v>52</v>
      </c>
      <c r="O193" s="110" t="s">
        <v>8</v>
      </c>
      <c r="P193" s="111" t="s">
        <v>8</v>
      </c>
      <c r="Q193" s="112" t="s">
        <v>8</v>
      </c>
      <c r="R193" s="57">
        <v>3</v>
      </c>
      <c r="S193" s="52" t="s">
        <v>54</v>
      </c>
      <c r="T193" s="58" t="s">
        <v>54</v>
      </c>
      <c r="W193">
        <v>2</v>
      </c>
      <c r="X193">
        <v>4</v>
      </c>
      <c r="Y193" t="s">
        <v>17</v>
      </c>
      <c r="Z193" t="s">
        <v>17</v>
      </c>
      <c r="AA193" t="s">
        <v>17</v>
      </c>
      <c r="AB193" t="s">
        <v>17</v>
      </c>
      <c r="AC193" s="355">
        <f>IF(VLOOKUP($B193,'Change Summary_Detailed'!$A$4:$X$216,AC$3,FALSE)=0,"N/A",VLOOKUP($B193,'Change Summary_Detailed'!$A$4:$X$216,AC$3,FALSE))</f>
        <v>42248</v>
      </c>
      <c r="AD193" s="21" t="str">
        <f>VLOOKUP($B193,'Change Summary_Detailed'!$A$4:$X$216,AD$3,FALSE)</f>
        <v/>
      </c>
      <c r="AE193" s="21" t="str">
        <f>VLOOKUP($B193,'Change Summary_Detailed'!$A$4:$X$216,AE$3,FALSE)</f>
        <v/>
      </c>
      <c r="AF193" s="21" t="str">
        <f>VLOOKUP($B193,'Change Summary_Detailed'!$A$4:$X$216,AF$3,FALSE)</f>
        <v/>
      </c>
      <c r="AG193" s="21" t="str">
        <f>VLOOKUP($B193,'Change Summary_Detailed'!$A$4:$X$216,AG$3,FALSE)</f>
        <v/>
      </c>
      <c r="AH193" s="21" t="str">
        <f>VLOOKUP($B193,'Change Summary_Detailed'!$A$4:$X$216,AH$3,FALSE)</f>
        <v/>
      </c>
      <c r="AI193" s="21" t="str">
        <f>VLOOKUP($B193,'Change Summary_Detailed'!$A$4:$X$216,AI$3,FALSE)</f>
        <v/>
      </c>
      <c r="AJ193" s="21" t="str">
        <f>VLOOKUP($B193,'Change Summary_Detailed'!$A$4:$X$216,AJ$3,FALSE)</f>
        <v/>
      </c>
      <c r="AK193" s="21" t="str">
        <f>VLOOKUP($B193,'Change Summary_Detailed'!$A$4:$X$216,AK$3,FALSE)</f>
        <v/>
      </c>
      <c r="AL193" s="21" t="str">
        <f>VLOOKUP($B193,'Change Summary_Detailed'!$A$4:$X$216,AL$3,FALSE)</f>
        <v/>
      </c>
      <c r="AM193" s="21" t="str">
        <f>VLOOKUP($B193,'Change Summary_Detailed'!$A$4:$X$216,AM$3,FALSE)</f>
        <v/>
      </c>
      <c r="AN193" s="21" t="str">
        <f>VLOOKUP($B193,'Change Summary_Detailed'!$A$4:$X$216,AN$3,FALSE)</f>
        <v/>
      </c>
      <c r="AO193" s="21">
        <f>VLOOKUP($B193,'Change Summary_Detailed'!$A$4:$X$216,AO$3,FALSE)</f>
        <v>0</v>
      </c>
      <c r="AP193" s="21" t="str">
        <f>VLOOKUP($B193,'Change Summary_Detailed'!$A$4:$X$216,AP$3,FALSE)</f>
        <v>Delete</v>
      </c>
      <c r="AQ193" s="21">
        <f>VLOOKUP($B193,'Change Summary_Detailed'!$A$4:$X$216,AQ$3,FALSE)</f>
        <v>3</v>
      </c>
      <c r="AR193" s="21" t="str">
        <f>VLOOKUP($B193,'Change Summary_Detailed'!$A$4:$X$216,AR$3,FALSE)</f>
        <v>Lowest performing</v>
      </c>
      <c r="AS193" s="21" t="str">
        <f>VLOOKUP($B193,'Change Summary_Detailed'!$A$4:$X$216,AS$3,FALSE)</f>
        <v>At the Renton Transit Center and South Renton Park-and-Ride, use Route 101 (unchanged) and connect with University District service in the Downtown Seattle Transit Tunnel.
At the Newport Hills Park-and-Ride, use revised Route 111 and connect with U-District service in the Downtown Seattle Transit Tunnel.
Along SR-520, use Sound Transit routes 540, 542, or 556.</v>
      </c>
      <c r="AT193" s="21" t="str">
        <f>VLOOKUP($B193,'Change Summary_Detailed'!$A$4:$X$216,AT$3,FALSE)</f>
        <v>Deleted</v>
      </c>
    </row>
    <row r="194" spans="1:46" x14ac:dyDescent="0.25">
      <c r="A194" t="s">
        <v>362</v>
      </c>
      <c r="B194" s="122">
        <v>167</v>
      </c>
      <c r="C194" s="57" t="s">
        <v>753</v>
      </c>
      <c r="D194" s="71" t="s">
        <v>191</v>
      </c>
      <c r="E194" s="57">
        <v>26.1</v>
      </c>
      <c r="F194" s="52">
        <v>21</v>
      </c>
      <c r="G194" s="52" t="s">
        <v>298</v>
      </c>
      <c r="H194" s="52" t="s">
        <v>298</v>
      </c>
      <c r="I194" s="52" t="s">
        <v>298</v>
      </c>
      <c r="J194" s="58" t="s">
        <v>298</v>
      </c>
      <c r="K194" s="62" t="s">
        <v>8</v>
      </c>
      <c r="L194" s="62" t="s">
        <v>8</v>
      </c>
      <c r="M194" s="57" t="s">
        <v>52</v>
      </c>
      <c r="N194" s="58" t="s">
        <v>52</v>
      </c>
      <c r="O194" s="110" t="s">
        <v>8</v>
      </c>
      <c r="P194" s="111" t="s">
        <v>8</v>
      </c>
      <c r="Q194" s="112" t="s">
        <v>8</v>
      </c>
      <c r="R194" s="57">
        <v>3</v>
      </c>
      <c r="S194" s="52" t="s">
        <v>54</v>
      </c>
      <c r="T194" s="58" t="s">
        <v>54</v>
      </c>
      <c r="W194">
        <v>2</v>
      </c>
      <c r="X194">
        <v>4</v>
      </c>
      <c r="Y194" t="s">
        <v>17</v>
      </c>
      <c r="Z194" t="s">
        <v>17</v>
      </c>
      <c r="AA194" t="s">
        <v>17</v>
      </c>
      <c r="AB194" t="s">
        <v>17</v>
      </c>
      <c r="AC194" s="355">
        <f>IF(VLOOKUP($B194,'Change Summary_Detailed'!$A$4:$X$216,AC$3,FALSE)=0,"N/A",VLOOKUP($B194,'Change Summary_Detailed'!$A$4:$X$216,AC$3,FALSE))</f>
        <v>42248</v>
      </c>
      <c r="AD194" s="21" t="str">
        <f>VLOOKUP($B194,'Change Summary_Detailed'!$A$4:$X$216,AD$3,FALSE)</f>
        <v/>
      </c>
      <c r="AE194" s="21" t="str">
        <f>VLOOKUP($B194,'Change Summary_Detailed'!$A$4:$X$216,AE$3,FALSE)</f>
        <v/>
      </c>
      <c r="AF194" s="21" t="str">
        <f>VLOOKUP($B194,'Change Summary_Detailed'!$A$4:$X$216,AF$3,FALSE)</f>
        <v/>
      </c>
      <c r="AG194" s="21" t="str">
        <f>VLOOKUP($B194,'Change Summary_Detailed'!$A$4:$X$216,AG$3,FALSE)</f>
        <v/>
      </c>
      <c r="AH194" s="21" t="str">
        <f>VLOOKUP($B194,'Change Summary_Detailed'!$A$4:$X$216,AH$3,FALSE)</f>
        <v/>
      </c>
      <c r="AI194" s="21" t="str">
        <f>VLOOKUP($B194,'Change Summary_Detailed'!$A$4:$X$216,AI$3,FALSE)</f>
        <v/>
      </c>
      <c r="AJ194" s="21" t="str">
        <f>VLOOKUP($B194,'Change Summary_Detailed'!$A$4:$X$216,AJ$3,FALSE)</f>
        <v/>
      </c>
      <c r="AK194" s="21" t="str">
        <f>VLOOKUP($B194,'Change Summary_Detailed'!$A$4:$X$216,AK$3,FALSE)</f>
        <v/>
      </c>
      <c r="AL194" s="21" t="str">
        <f>VLOOKUP($B194,'Change Summary_Detailed'!$A$4:$X$216,AL$3,FALSE)</f>
        <v/>
      </c>
      <c r="AM194" s="21" t="str">
        <f>VLOOKUP($B194,'Change Summary_Detailed'!$A$4:$X$216,AM$3,FALSE)</f>
        <v/>
      </c>
      <c r="AN194" s="21" t="str">
        <f>VLOOKUP($B194,'Change Summary_Detailed'!$A$4:$X$216,AN$3,FALSE)</f>
        <v/>
      </c>
      <c r="AO194" s="21">
        <f>VLOOKUP($B194,'Change Summary_Detailed'!$A$4:$X$216,AO$3,FALSE)</f>
        <v>0</v>
      </c>
      <c r="AP194" s="21" t="str">
        <f>VLOOKUP($B194,'Change Summary_Detailed'!$A$4:$X$216,AP$3,FALSE)</f>
        <v>Delete</v>
      </c>
      <c r="AQ194" s="21">
        <f>VLOOKUP($B194,'Change Summary_Detailed'!$A$4:$X$216,AQ$3,FALSE)</f>
        <v>3</v>
      </c>
      <c r="AR194" s="21" t="str">
        <f>VLOOKUP($B194,'Change Summary_Detailed'!$A$4:$X$216,AR$3,FALSE)</f>
        <v>Lowest performing</v>
      </c>
      <c r="AS194" s="21" t="str">
        <f>VLOOKUP($B194,'Change Summary_Detailed'!$A$4:$X$216,AS$3,FALSE)</f>
        <v>At the Renton Transit Center and South Renton Park-and-Ride, use Route 101 (unchanged) and connect with University District service in the Downtown Seattle Transit Tunnel.
At the Newport Hills Park-and-Ride, use revised Route 111 and connect with U-District service in the Downtown Seattle Transit Tunnel.
Along SR-520, use Sound Transit routes 540, 542, or 556.</v>
      </c>
      <c r="AT194" s="21" t="str">
        <f>VLOOKUP($B194,'Change Summary_Detailed'!$A$4:$X$216,AT$3,FALSE)</f>
        <v>Deleted</v>
      </c>
    </row>
    <row r="195" spans="1:46" x14ac:dyDescent="0.25">
      <c r="A195" t="s">
        <v>379</v>
      </c>
      <c r="B195" s="122">
        <v>167</v>
      </c>
      <c r="C195" s="57" t="s">
        <v>753</v>
      </c>
      <c r="D195" s="71" t="s">
        <v>191</v>
      </c>
      <c r="E195" s="57">
        <v>26.1</v>
      </c>
      <c r="F195" s="52">
        <v>21</v>
      </c>
      <c r="G195" s="52" t="s">
        <v>298</v>
      </c>
      <c r="H195" s="52" t="s">
        <v>298</v>
      </c>
      <c r="I195" s="52" t="s">
        <v>298</v>
      </c>
      <c r="J195" s="58" t="s">
        <v>298</v>
      </c>
      <c r="K195" s="62" t="s">
        <v>8</v>
      </c>
      <c r="L195" s="62" t="s">
        <v>8</v>
      </c>
      <c r="M195" s="57" t="s">
        <v>52</v>
      </c>
      <c r="N195" s="58" t="s">
        <v>52</v>
      </c>
      <c r="O195" s="110" t="s">
        <v>8</v>
      </c>
      <c r="P195" s="111" t="s">
        <v>8</v>
      </c>
      <c r="Q195" s="112" t="s">
        <v>8</v>
      </c>
      <c r="R195" s="57">
        <v>3</v>
      </c>
      <c r="S195" s="52" t="s">
        <v>54</v>
      </c>
      <c r="T195" s="58" t="s">
        <v>54</v>
      </c>
      <c r="W195">
        <v>2</v>
      </c>
      <c r="X195">
        <v>4</v>
      </c>
      <c r="Y195" t="s">
        <v>17</v>
      </c>
      <c r="Z195" t="s">
        <v>17</v>
      </c>
      <c r="AA195" t="s">
        <v>17</v>
      </c>
      <c r="AB195" t="s">
        <v>17</v>
      </c>
      <c r="AC195" s="355">
        <f>IF(VLOOKUP($B195,'Change Summary_Detailed'!$A$4:$X$216,AC$3,FALSE)=0,"N/A",VLOOKUP($B195,'Change Summary_Detailed'!$A$4:$X$216,AC$3,FALSE))</f>
        <v>42248</v>
      </c>
      <c r="AD195" s="21" t="str">
        <f>VLOOKUP($B195,'Change Summary_Detailed'!$A$4:$X$216,AD$3,FALSE)</f>
        <v/>
      </c>
      <c r="AE195" s="21" t="str">
        <f>VLOOKUP($B195,'Change Summary_Detailed'!$A$4:$X$216,AE$3,FALSE)</f>
        <v/>
      </c>
      <c r="AF195" s="21" t="str">
        <f>VLOOKUP($B195,'Change Summary_Detailed'!$A$4:$X$216,AF$3,FALSE)</f>
        <v/>
      </c>
      <c r="AG195" s="21" t="str">
        <f>VLOOKUP($B195,'Change Summary_Detailed'!$A$4:$X$216,AG$3,FALSE)</f>
        <v/>
      </c>
      <c r="AH195" s="21" t="str">
        <f>VLOOKUP($B195,'Change Summary_Detailed'!$A$4:$X$216,AH$3,FALSE)</f>
        <v/>
      </c>
      <c r="AI195" s="21" t="str">
        <f>VLOOKUP($B195,'Change Summary_Detailed'!$A$4:$X$216,AI$3,FALSE)</f>
        <v/>
      </c>
      <c r="AJ195" s="21" t="str">
        <f>VLOOKUP($B195,'Change Summary_Detailed'!$A$4:$X$216,AJ$3,FALSE)</f>
        <v/>
      </c>
      <c r="AK195" s="21" t="str">
        <f>VLOOKUP($B195,'Change Summary_Detailed'!$A$4:$X$216,AK$3,FALSE)</f>
        <v/>
      </c>
      <c r="AL195" s="21" t="str">
        <f>VLOOKUP($B195,'Change Summary_Detailed'!$A$4:$X$216,AL$3,FALSE)</f>
        <v/>
      </c>
      <c r="AM195" s="21" t="str">
        <f>VLOOKUP($B195,'Change Summary_Detailed'!$A$4:$X$216,AM$3,FALSE)</f>
        <v/>
      </c>
      <c r="AN195" s="21" t="str">
        <f>VLOOKUP($B195,'Change Summary_Detailed'!$A$4:$X$216,AN$3,FALSE)</f>
        <v/>
      </c>
      <c r="AO195" s="21">
        <f>VLOOKUP($B195,'Change Summary_Detailed'!$A$4:$X$216,AO$3,FALSE)</f>
        <v>0</v>
      </c>
      <c r="AP195" s="21" t="str">
        <f>VLOOKUP($B195,'Change Summary_Detailed'!$A$4:$X$216,AP$3,FALSE)</f>
        <v>Delete</v>
      </c>
      <c r="AQ195" s="21">
        <f>VLOOKUP($B195,'Change Summary_Detailed'!$A$4:$X$216,AQ$3,FALSE)</f>
        <v>3</v>
      </c>
      <c r="AR195" s="21" t="str">
        <f>VLOOKUP($B195,'Change Summary_Detailed'!$A$4:$X$216,AR$3,FALSE)</f>
        <v>Lowest performing</v>
      </c>
      <c r="AS195" s="21" t="str">
        <f>VLOOKUP($B195,'Change Summary_Detailed'!$A$4:$X$216,AS$3,FALSE)</f>
        <v>At the Renton Transit Center and South Renton Park-and-Ride, use Route 101 (unchanged) and connect with University District service in the Downtown Seattle Transit Tunnel.
At the Newport Hills Park-and-Ride, use revised Route 111 and connect with U-District service in the Downtown Seattle Transit Tunnel.
Along SR-520, use Sound Transit routes 540, 542, or 556.</v>
      </c>
      <c r="AT195" s="21" t="str">
        <f>VLOOKUP($B195,'Change Summary_Detailed'!$A$4:$X$216,AT$3,FALSE)</f>
        <v>Deleted</v>
      </c>
    </row>
    <row r="196" spans="1:46" x14ac:dyDescent="0.25">
      <c r="A196" t="s">
        <v>342</v>
      </c>
      <c r="B196" s="122">
        <v>167</v>
      </c>
      <c r="C196" s="57" t="s">
        <v>753</v>
      </c>
      <c r="D196" s="71" t="s">
        <v>191</v>
      </c>
      <c r="E196" s="57">
        <v>26.1</v>
      </c>
      <c r="F196" s="52">
        <v>21</v>
      </c>
      <c r="G196" s="52" t="s">
        <v>298</v>
      </c>
      <c r="H196" s="52" t="s">
        <v>298</v>
      </c>
      <c r="I196" s="52" t="s">
        <v>298</v>
      </c>
      <c r="J196" s="58" t="s">
        <v>298</v>
      </c>
      <c r="K196" s="62" t="s">
        <v>8</v>
      </c>
      <c r="L196" s="62" t="s">
        <v>8</v>
      </c>
      <c r="M196" s="57" t="s">
        <v>52</v>
      </c>
      <c r="N196" s="58" t="s">
        <v>52</v>
      </c>
      <c r="O196" s="110" t="s">
        <v>8</v>
      </c>
      <c r="P196" s="111" t="s">
        <v>8</v>
      </c>
      <c r="Q196" s="112" t="s">
        <v>8</v>
      </c>
      <c r="R196" s="57">
        <v>3</v>
      </c>
      <c r="S196" s="52" t="s">
        <v>54</v>
      </c>
      <c r="T196" s="58" t="s">
        <v>54</v>
      </c>
      <c r="W196">
        <v>2</v>
      </c>
      <c r="X196">
        <v>4</v>
      </c>
      <c r="Y196" t="s">
        <v>17</v>
      </c>
      <c r="Z196" t="s">
        <v>17</v>
      </c>
      <c r="AA196" t="s">
        <v>17</v>
      </c>
      <c r="AB196" t="s">
        <v>17</v>
      </c>
      <c r="AC196" s="355">
        <f>IF(VLOOKUP($B196,'Change Summary_Detailed'!$A$4:$X$216,AC$3,FALSE)=0,"N/A",VLOOKUP($B196,'Change Summary_Detailed'!$A$4:$X$216,AC$3,FALSE))</f>
        <v>42248</v>
      </c>
      <c r="AD196" s="21" t="str">
        <f>VLOOKUP($B196,'Change Summary_Detailed'!$A$4:$X$216,AD$3,FALSE)</f>
        <v/>
      </c>
      <c r="AE196" s="21" t="str">
        <f>VLOOKUP($B196,'Change Summary_Detailed'!$A$4:$X$216,AE$3,FALSE)</f>
        <v/>
      </c>
      <c r="AF196" s="21" t="str">
        <f>VLOOKUP($B196,'Change Summary_Detailed'!$A$4:$X$216,AF$3,FALSE)</f>
        <v/>
      </c>
      <c r="AG196" s="21" t="str">
        <f>VLOOKUP($B196,'Change Summary_Detailed'!$A$4:$X$216,AG$3,FALSE)</f>
        <v/>
      </c>
      <c r="AH196" s="21" t="str">
        <f>VLOOKUP($B196,'Change Summary_Detailed'!$A$4:$X$216,AH$3,FALSE)</f>
        <v/>
      </c>
      <c r="AI196" s="21" t="str">
        <f>VLOOKUP($B196,'Change Summary_Detailed'!$A$4:$X$216,AI$3,FALSE)</f>
        <v/>
      </c>
      <c r="AJ196" s="21" t="str">
        <f>VLOOKUP($B196,'Change Summary_Detailed'!$A$4:$X$216,AJ$3,FALSE)</f>
        <v/>
      </c>
      <c r="AK196" s="21" t="str">
        <f>VLOOKUP($B196,'Change Summary_Detailed'!$A$4:$X$216,AK$3,FALSE)</f>
        <v/>
      </c>
      <c r="AL196" s="21" t="str">
        <f>VLOOKUP($B196,'Change Summary_Detailed'!$A$4:$X$216,AL$3,FALSE)</f>
        <v/>
      </c>
      <c r="AM196" s="21" t="str">
        <f>VLOOKUP($B196,'Change Summary_Detailed'!$A$4:$X$216,AM$3,FALSE)</f>
        <v/>
      </c>
      <c r="AN196" s="21" t="str">
        <f>VLOOKUP($B196,'Change Summary_Detailed'!$A$4:$X$216,AN$3,FALSE)</f>
        <v/>
      </c>
      <c r="AO196" s="21">
        <f>VLOOKUP($B196,'Change Summary_Detailed'!$A$4:$X$216,AO$3,FALSE)</f>
        <v>0</v>
      </c>
      <c r="AP196" s="21" t="str">
        <f>VLOOKUP($B196,'Change Summary_Detailed'!$A$4:$X$216,AP$3,FALSE)</f>
        <v>Delete</v>
      </c>
      <c r="AQ196" s="21">
        <f>VLOOKUP($B196,'Change Summary_Detailed'!$A$4:$X$216,AQ$3,FALSE)</f>
        <v>3</v>
      </c>
      <c r="AR196" s="21" t="str">
        <f>VLOOKUP($B196,'Change Summary_Detailed'!$A$4:$X$216,AR$3,FALSE)</f>
        <v>Lowest performing</v>
      </c>
      <c r="AS196" s="21" t="str">
        <f>VLOOKUP($B196,'Change Summary_Detailed'!$A$4:$X$216,AS$3,FALSE)</f>
        <v>At the Renton Transit Center and South Renton Park-and-Ride, use Route 101 (unchanged) and connect with University District service in the Downtown Seattle Transit Tunnel.
At the Newport Hills Park-and-Ride, use revised Route 111 and connect with U-District service in the Downtown Seattle Transit Tunnel.
Along SR-520, use Sound Transit routes 540, 542, or 556.</v>
      </c>
      <c r="AT196" s="21" t="str">
        <f>VLOOKUP($B196,'Change Summary_Detailed'!$A$4:$X$216,AT$3,FALSE)</f>
        <v>Deleted</v>
      </c>
    </row>
    <row r="197" spans="1:46" x14ac:dyDescent="0.25">
      <c r="A197" t="s">
        <v>349</v>
      </c>
      <c r="B197" s="122">
        <v>167</v>
      </c>
      <c r="C197" s="57" t="s">
        <v>753</v>
      </c>
      <c r="D197" s="71" t="s">
        <v>191</v>
      </c>
      <c r="E197" s="57">
        <v>26.1</v>
      </c>
      <c r="F197" s="52">
        <v>21</v>
      </c>
      <c r="G197" s="52" t="s">
        <v>298</v>
      </c>
      <c r="H197" s="52" t="s">
        <v>298</v>
      </c>
      <c r="I197" s="52" t="s">
        <v>298</v>
      </c>
      <c r="J197" s="58" t="s">
        <v>298</v>
      </c>
      <c r="K197" s="62" t="s">
        <v>8</v>
      </c>
      <c r="L197" s="62" t="s">
        <v>8</v>
      </c>
      <c r="M197" s="57" t="s">
        <v>52</v>
      </c>
      <c r="N197" s="58" t="s">
        <v>52</v>
      </c>
      <c r="O197" s="110" t="s">
        <v>8</v>
      </c>
      <c r="P197" s="111" t="s">
        <v>8</v>
      </c>
      <c r="Q197" s="112" t="s">
        <v>8</v>
      </c>
      <c r="R197" s="57">
        <v>3</v>
      </c>
      <c r="S197" s="52" t="s">
        <v>54</v>
      </c>
      <c r="T197" s="58" t="s">
        <v>54</v>
      </c>
      <c r="W197">
        <v>2</v>
      </c>
      <c r="X197">
        <v>4</v>
      </c>
      <c r="Y197" t="s">
        <v>17</v>
      </c>
      <c r="Z197" t="s">
        <v>17</v>
      </c>
      <c r="AA197" t="s">
        <v>17</v>
      </c>
      <c r="AB197" t="s">
        <v>17</v>
      </c>
      <c r="AC197" s="355">
        <f>IF(VLOOKUP($B197,'Change Summary_Detailed'!$A$4:$X$216,AC$3,FALSE)=0,"N/A",VLOOKUP($B197,'Change Summary_Detailed'!$A$4:$X$216,AC$3,FALSE))</f>
        <v>42248</v>
      </c>
      <c r="AD197" s="21" t="str">
        <f>VLOOKUP($B197,'Change Summary_Detailed'!$A$4:$X$216,AD$3,FALSE)</f>
        <v/>
      </c>
      <c r="AE197" s="21" t="str">
        <f>VLOOKUP($B197,'Change Summary_Detailed'!$A$4:$X$216,AE$3,FALSE)</f>
        <v/>
      </c>
      <c r="AF197" s="21" t="str">
        <f>VLOOKUP($B197,'Change Summary_Detailed'!$A$4:$X$216,AF$3,FALSE)</f>
        <v/>
      </c>
      <c r="AG197" s="21" t="str">
        <f>VLOOKUP($B197,'Change Summary_Detailed'!$A$4:$X$216,AG$3,FALSE)</f>
        <v/>
      </c>
      <c r="AH197" s="21" t="str">
        <f>VLOOKUP($B197,'Change Summary_Detailed'!$A$4:$X$216,AH$3,FALSE)</f>
        <v/>
      </c>
      <c r="AI197" s="21" t="str">
        <f>VLOOKUP($B197,'Change Summary_Detailed'!$A$4:$X$216,AI$3,FALSE)</f>
        <v/>
      </c>
      <c r="AJ197" s="21" t="str">
        <f>VLOOKUP($B197,'Change Summary_Detailed'!$A$4:$X$216,AJ$3,FALSE)</f>
        <v/>
      </c>
      <c r="AK197" s="21" t="str">
        <f>VLOOKUP($B197,'Change Summary_Detailed'!$A$4:$X$216,AK$3,FALSE)</f>
        <v/>
      </c>
      <c r="AL197" s="21" t="str">
        <f>VLOOKUP($B197,'Change Summary_Detailed'!$A$4:$X$216,AL$3,FALSE)</f>
        <v/>
      </c>
      <c r="AM197" s="21" t="str">
        <f>VLOOKUP($B197,'Change Summary_Detailed'!$A$4:$X$216,AM$3,FALSE)</f>
        <v/>
      </c>
      <c r="AN197" s="21" t="str">
        <f>VLOOKUP($B197,'Change Summary_Detailed'!$A$4:$X$216,AN$3,FALSE)</f>
        <v/>
      </c>
      <c r="AO197" s="21">
        <f>VLOOKUP($B197,'Change Summary_Detailed'!$A$4:$X$216,AO$3,FALSE)</f>
        <v>0</v>
      </c>
      <c r="AP197" s="21" t="str">
        <f>VLOOKUP($B197,'Change Summary_Detailed'!$A$4:$X$216,AP$3,FALSE)</f>
        <v>Delete</v>
      </c>
      <c r="AQ197" s="21">
        <f>VLOOKUP($B197,'Change Summary_Detailed'!$A$4:$X$216,AQ$3,FALSE)</f>
        <v>3</v>
      </c>
      <c r="AR197" s="21" t="str">
        <f>VLOOKUP($B197,'Change Summary_Detailed'!$A$4:$X$216,AR$3,FALSE)</f>
        <v>Lowest performing</v>
      </c>
      <c r="AS197" s="21" t="str">
        <f>VLOOKUP($B197,'Change Summary_Detailed'!$A$4:$X$216,AS$3,FALSE)</f>
        <v>At the Renton Transit Center and South Renton Park-and-Ride, use Route 101 (unchanged) and connect with University District service in the Downtown Seattle Transit Tunnel.
At the Newport Hills Park-and-Ride, use revised Route 111 and connect with U-District service in the Downtown Seattle Transit Tunnel.
Along SR-520, use Sound Transit routes 540, 542, or 556.</v>
      </c>
      <c r="AT197" s="21" t="str">
        <f>VLOOKUP($B197,'Change Summary_Detailed'!$A$4:$X$216,AT$3,FALSE)</f>
        <v>Deleted</v>
      </c>
    </row>
    <row r="198" spans="1:46" x14ac:dyDescent="0.25">
      <c r="A198" t="s">
        <v>365</v>
      </c>
      <c r="B198" s="122">
        <v>168</v>
      </c>
      <c r="C198" s="57" t="s">
        <v>754</v>
      </c>
      <c r="D198" s="71" t="s">
        <v>192</v>
      </c>
      <c r="E198" s="57">
        <v>24.3</v>
      </c>
      <c r="F198" s="52">
        <v>7.3</v>
      </c>
      <c r="G198" s="52">
        <v>25.4</v>
      </c>
      <c r="H198" s="52">
        <v>8.6</v>
      </c>
      <c r="I198" s="52">
        <v>24.8</v>
      </c>
      <c r="J198" s="58">
        <v>7</v>
      </c>
      <c r="K198" s="62">
        <v>49</v>
      </c>
      <c r="L198" s="62" t="s">
        <v>81</v>
      </c>
      <c r="M198" s="57" t="s">
        <v>17</v>
      </c>
      <c r="N198" s="58" t="s">
        <v>17</v>
      </c>
      <c r="O198" s="57" t="s">
        <v>19</v>
      </c>
      <c r="P198" s="52" t="s">
        <v>18</v>
      </c>
      <c r="Q198" s="58" t="s">
        <v>19</v>
      </c>
      <c r="R198" s="57" t="s">
        <v>54</v>
      </c>
      <c r="S198" s="52" t="s">
        <v>54</v>
      </c>
      <c r="T198" s="58" t="s">
        <v>54</v>
      </c>
      <c r="W198">
        <v>4</v>
      </c>
      <c r="X198">
        <v>3</v>
      </c>
      <c r="Y198">
        <v>4</v>
      </c>
      <c r="Z198">
        <v>4</v>
      </c>
      <c r="AA198">
        <v>4</v>
      </c>
      <c r="AB198">
        <v>4</v>
      </c>
      <c r="AC198" s="355">
        <f>IF(VLOOKUP($B198,'Change Summary_Detailed'!$A$4:$X$216,AC$3,FALSE)=0,"N/A",VLOOKUP($B198,'Change Summary_Detailed'!$A$4:$X$216,AC$3,FALSE))</f>
        <v>42036</v>
      </c>
      <c r="AD198" s="21">
        <f>VLOOKUP($B198,'Change Summary_Detailed'!$A$4:$X$216,AD$3,FALSE)</f>
        <v>30</v>
      </c>
      <c r="AE198" s="21">
        <f>VLOOKUP($B198,'Change Summary_Detailed'!$A$4:$X$216,AE$3,FALSE)</f>
        <v>30</v>
      </c>
      <c r="AF198" s="21">
        <f>VLOOKUP($B198,'Change Summary_Detailed'!$A$4:$X$216,AF$3,FALSE)</f>
        <v>60</v>
      </c>
      <c r="AG198" s="21">
        <f>VLOOKUP($B198,'Change Summary_Detailed'!$A$4:$X$216,AG$3,FALSE)</f>
        <v>60</v>
      </c>
      <c r="AH198" s="21">
        <f>VLOOKUP($B198,'Change Summary_Detailed'!$A$4:$X$216,AH$3,FALSE)</f>
        <v>60</v>
      </c>
      <c r="AI198" s="21" t="str">
        <f>VLOOKUP($B198,'Change Summary_Detailed'!$A$4:$X$216,AI$3,FALSE)</f>
        <v>18-30</v>
      </c>
      <c r="AJ198" s="21">
        <f>VLOOKUP($B198,'Change Summary_Detailed'!$A$4:$X$216,AJ$3,FALSE)</f>
        <v>30</v>
      </c>
      <c r="AK198" s="21">
        <f>VLOOKUP($B198,'Change Summary_Detailed'!$A$4:$X$216,AK$3,FALSE)</f>
        <v>60</v>
      </c>
      <c r="AL198" s="21">
        <f>VLOOKUP($B198,'Change Summary_Detailed'!$A$4:$X$216,AL$3,FALSE)</f>
        <v>60</v>
      </c>
      <c r="AM198" s="21">
        <f>VLOOKUP($B198,'Change Summary_Detailed'!$A$4:$X$216,AM$3,FALSE)</f>
        <v>60</v>
      </c>
      <c r="AN198" s="21" t="str">
        <f>VLOOKUP($B198,'Change Summary_Detailed'!$A$4:$X$216,AN$3,FALSE)</f>
        <v>Before 11:00 PM</v>
      </c>
      <c r="AO198" s="21" t="str">
        <f>VLOOKUP($B198,'Change Summary_Detailed'!$A$4:$X$216,AO$3,FALSE)</f>
        <v>Before 11:00 PM</v>
      </c>
      <c r="AP198" s="21" t="str">
        <f>VLOOKUP($B198,'Change Summary_Detailed'!$A$4:$X$216,AP$3,FALSE)</f>
        <v>Add service during commute hours to connect with Sounder Commuter Rail in order to replace commuter service on routes 158 and 159.</v>
      </c>
      <c r="AQ198" s="21">
        <f>VLOOKUP($B198,'Change Summary_Detailed'!$A$4:$X$216,AQ$3,FALSE)</f>
        <v>2</v>
      </c>
      <c r="AR198" s="21" t="str">
        <f>VLOOKUP($B198,'Change Summary_Detailed'!$A$4:$X$216,AR$3,FALSE)</f>
        <v>Restructure</v>
      </c>
      <c r="AS198" s="21">
        <f>VLOOKUP($B198,'Change Summary_Detailed'!$A$4:$X$216,AS$3,FALSE)</f>
        <v>0</v>
      </c>
      <c r="AT198" s="21" t="str">
        <f>VLOOKUP($B198,'Change Summary_Detailed'!$A$4:$X$216,AT$3,FALSE)</f>
        <v>Revised</v>
      </c>
    </row>
    <row r="199" spans="1:46" x14ac:dyDescent="0.25">
      <c r="A199" t="s">
        <v>350</v>
      </c>
      <c r="B199" s="122">
        <v>168</v>
      </c>
      <c r="C199" s="57" t="s">
        <v>754</v>
      </c>
      <c r="D199" s="71" t="s">
        <v>192</v>
      </c>
      <c r="E199" s="57">
        <v>24.3</v>
      </c>
      <c r="F199" s="52">
        <v>7.3</v>
      </c>
      <c r="G199" s="52">
        <v>25.4</v>
      </c>
      <c r="H199" s="52">
        <v>8.6</v>
      </c>
      <c r="I199" s="52">
        <v>24.8</v>
      </c>
      <c r="J199" s="58">
        <v>7</v>
      </c>
      <c r="K199" s="62">
        <v>49</v>
      </c>
      <c r="L199" s="62" t="s">
        <v>81</v>
      </c>
      <c r="M199" s="57" t="s">
        <v>17</v>
      </c>
      <c r="N199" s="58" t="s">
        <v>17</v>
      </c>
      <c r="O199" s="57" t="s">
        <v>19</v>
      </c>
      <c r="P199" s="52" t="s">
        <v>18</v>
      </c>
      <c r="Q199" s="58" t="s">
        <v>19</v>
      </c>
      <c r="R199" s="57" t="s">
        <v>54</v>
      </c>
      <c r="S199" s="52" t="s">
        <v>54</v>
      </c>
      <c r="T199" s="58" t="s">
        <v>54</v>
      </c>
      <c r="W199">
        <v>4</v>
      </c>
      <c r="X199">
        <v>3</v>
      </c>
      <c r="Y199">
        <v>4</v>
      </c>
      <c r="Z199">
        <v>4</v>
      </c>
      <c r="AA199">
        <v>4</v>
      </c>
      <c r="AB199">
        <v>4</v>
      </c>
      <c r="AC199" s="355">
        <f>IF(VLOOKUP($B199,'Change Summary_Detailed'!$A$4:$X$216,AC$3,FALSE)=0,"N/A",VLOOKUP($B199,'Change Summary_Detailed'!$A$4:$X$216,AC$3,FALSE))</f>
        <v>42036</v>
      </c>
      <c r="AD199" s="21">
        <f>VLOOKUP($B199,'Change Summary_Detailed'!$A$4:$X$216,AD$3,FALSE)</f>
        <v>30</v>
      </c>
      <c r="AE199" s="21">
        <f>VLOOKUP($B199,'Change Summary_Detailed'!$A$4:$X$216,AE$3,FALSE)</f>
        <v>30</v>
      </c>
      <c r="AF199" s="21">
        <f>VLOOKUP($B199,'Change Summary_Detailed'!$A$4:$X$216,AF$3,FALSE)</f>
        <v>60</v>
      </c>
      <c r="AG199" s="21">
        <f>VLOOKUP($B199,'Change Summary_Detailed'!$A$4:$X$216,AG$3,FALSE)</f>
        <v>60</v>
      </c>
      <c r="AH199" s="21">
        <f>VLOOKUP($B199,'Change Summary_Detailed'!$A$4:$X$216,AH$3,FALSE)</f>
        <v>60</v>
      </c>
      <c r="AI199" s="21" t="str">
        <f>VLOOKUP($B199,'Change Summary_Detailed'!$A$4:$X$216,AI$3,FALSE)</f>
        <v>18-30</v>
      </c>
      <c r="AJ199" s="21">
        <f>VLOOKUP($B199,'Change Summary_Detailed'!$A$4:$X$216,AJ$3,FALSE)</f>
        <v>30</v>
      </c>
      <c r="AK199" s="21">
        <f>VLOOKUP($B199,'Change Summary_Detailed'!$A$4:$X$216,AK$3,FALSE)</f>
        <v>60</v>
      </c>
      <c r="AL199" s="21">
        <f>VLOOKUP($B199,'Change Summary_Detailed'!$A$4:$X$216,AL$3,FALSE)</f>
        <v>60</v>
      </c>
      <c r="AM199" s="21">
        <f>VLOOKUP($B199,'Change Summary_Detailed'!$A$4:$X$216,AM$3,FALSE)</f>
        <v>60</v>
      </c>
      <c r="AN199" s="21" t="str">
        <f>VLOOKUP($B199,'Change Summary_Detailed'!$A$4:$X$216,AN$3,FALSE)</f>
        <v>Before 11:00 PM</v>
      </c>
      <c r="AO199" s="21" t="str">
        <f>VLOOKUP($B199,'Change Summary_Detailed'!$A$4:$X$216,AO$3,FALSE)</f>
        <v>Before 11:00 PM</v>
      </c>
      <c r="AP199" s="21" t="str">
        <f>VLOOKUP($B199,'Change Summary_Detailed'!$A$4:$X$216,AP$3,FALSE)</f>
        <v>Add service during commute hours to connect with Sounder Commuter Rail in order to replace commuter service on routes 158 and 159.</v>
      </c>
      <c r="AQ199" s="21">
        <f>VLOOKUP($B199,'Change Summary_Detailed'!$A$4:$X$216,AQ$3,FALSE)</f>
        <v>2</v>
      </c>
      <c r="AR199" s="21" t="str">
        <f>VLOOKUP($B199,'Change Summary_Detailed'!$A$4:$X$216,AR$3,FALSE)</f>
        <v>Restructure</v>
      </c>
      <c r="AS199" s="21">
        <f>VLOOKUP($B199,'Change Summary_Detailed'!$A$4:$X$216,AS$3,FALSE)</f>
        <v>0</v>
      </c>
      <c r="AT199" s="21" t="str">
        <f>VLOOKUP($B199,'Change Summary_Detailed'!$A$4:$X$216,AT$3,FALSE)</f>
        <v>Revised</v>
      </c>
    </row>
    <row r="200" spans="1:46" x14ac:dyDescent="0.25">
      <c r="A200" t="s">
        <v>360</v>
      </c>
      <c r="B200" s="122">
        <v>168</v>
      </c>
      <c r="C200" s="57" t="s">
        <v>754</v>
      </c>
      <c r="D200" s="71" t="s">
        <v>192</v>
      </c>
      <c r="E200" s="57">
        <v>24.3</v>
      </c>
      <c r="F200" s="52">
        <v>7.3</v>
      </c>
      <c r="G200" s="52">
        <v>25.4</v>
      </c>
      <c r="H200" s="52">
        <v>8.6</v>
      </c>
      <c r="I200" s="52">
        <v>24.8</v>
      </c>
      <c r="J200" s="58">
        <v>7</v>
      </c>
      <c r="K200" s="62">
        <v>49</v>
      </c>
      <c r="L200" s="62" t="s">
        <v>81</v>
      </c>
      <c r="M200" s="57" t="s">
        <v>17</v>
      </c>
      <c r="N200" s="58" t="s">
        <v>17</v>
      </c>
      <c r="O200" s="57" t="s">
        <v>19</v>
      </c>
      <c r="P200" s="52" t="s">
        <v>18</v>
      </c>
      <c r="Q200" s="58" t="s">
        <v>19</v>
      </c>
      <c r="R200" s="57" t="s">
        <v>54</v>
      </c>
      <c r="S200" s="52" t="s">
        <v>54</v>
      </c>
      <c r="T200" s="58" t="s">
        <v>54</v>
      </c>
      <c r="W200">
        <v>4</v>
      </c>
      <c r="X200">
        <v>3</v>
      </c>
      <c r="Y200">
        <v>4</v>
      </c>
      <c r="Z200">
        <v>4</v>
      </c>
      <c r="AA200">
        <v>4</v>
      </c>
      <c r="AB200">
        <v>4</v>
      </c>
      <c r="AC200" s="355">
        <f>IF(VLOOKUP($B200,'Change Summary_Detailed'!$A$4:$X$216,AC$3,FALSE)=0,"N/A",VLOOKUP($B200,'Change Summary_Detailed'!$A$4:$X$216,AC$3,FALSE))</f>
        <v>42036</v>
      </c>
      <c r="AD200" s="21">
        <f>VLOOKUP($B200,'Change Summary_Detailed'!$A$4:$X$216,AD$3,FALSE)</f>
        <v>30</v>
      </c>
      <c r="AE200" s="21">
        <f>VLOOKUP($B200,'Change Summary_Detailed'!$A$4:$X$216,AE$3,FALSE)</f>
        <v>30</v>
      </c>
      <c r="AF200" s="21">
        <f>VLOOKUP($B200,'Change Summary_Detailed'!$A$4:$X$216,AF$3,FALSE)</f>
        <v>60</v>
      </c>
      <c r="AG200" s="21">
        <f>VLOOKUP($B200,'Change Summary_Detailed'!$A$4:$X$216,AG$3,FALSE)</f>
        <v>60</v>
      </c>
      <c r="AH200" s="21">
        <f>VLOOKUP($B200,'Change Summary_Detailed'!$A$4:$X$216,AH$3,FALSE)</f>
        <v>60</v>
      </c>
      <c r="AI200" s="21" t="str">
        <f>VLOOKUP($B200,'Change Summary_Detailed'!$A$4:$X$216,AI$3,FALSE)</f>
        <v>18-30</v>
      </c>
      <c r="AJ200" s="21">
        <f>VLOOKUP($B200,'Change Summary_Detailed'!$A$4:$X$216,AJ$3,FALSE)</f>
        <v>30</v>
      </c>
      <c r="AK200" s="21">
        <f>VLOOKUP($B200,'Change Summary_Detailed'!$A$4:$X$216,AK$3,FALSE)</f>
        <v>60</v>
      </c>
      <c r="AL200" s="21">
        <f>VLOOKUP($B200,'Change Summary_Detailed'!$A$4:$X$216,AL$3,FALSE)</f>
        <v>60</v>
      </c>
      <c r="AM200" s="21">
        <f>VLOOKUP($B200,'Change Summary_Detailed'!$A$4:$X$216,AM$3,FALSE)</f>
        <v>60</v>
      </c>
      <c r="AN200" s="21" t="str">
        <f>VLOOKUP($B200,'Change Summary_Detailed'!$A$4:$X$216,AN$3,FALSE)</f>
        <v>Before 11:00 PM</v>
      </c>
      <c r="AO200" s="21" t="str">
        <f>VLOOKUP($B200,'Change Summary_Detailed'!$A$4:$X$216,AO$3,FALSE)</f>
        <v>Before 11:00 PM</v>
      </c>
      <c r="AP200" s="21" t="str">
        <f>VLOOKUP($B200,'Change Summary_Detailed'!$A$4:$X$216,AP$3,FALSE)</f>
        <v>Add service during commute hours to connect with Sounder Commuter Rail in order to replace commuter service on routes 158 and 159.</v>
      </c>
      <c r="AQ200" s="21">
        <f>VLOOKUP($B200,'Change Summary_Detailed'!$A$4:$X$216,AQ$3,FALSE)</f>
        <v>2</v>
      </c>
      <c r="AR200" s="21" t="str">
        <f>VLOOKUP($B200,'Change Summary_Detailed'!$A$4:$X$216,AR$3,FALSE)</f>
        <v>Restructure</v>
      </c>
      <c r="AS200" s="21">
        <f>VLOOKUP($B200,'Change Summary_Detailed'!$A$4:$X$216,AS$3,FALSE)</f>
        <v>0</v>
      </c>
      <c r="AT200" s="21" t="str">
        <f>VLOOKUP($B200,'Change Summary_Detailed'!$A$4:$X$216,AT$3,FALSE)</f>
        <v>Revised</v>
      </c>
    </row>
    <row r="201" spans="1:46" x14ac:dyDescent="0.25">
      <c r="A201" t="s">
        <v>370</v>
      </c>
      <c r="B201" s="122">
        <v>169</v>
      </c>
      <c r="C201" s="57" t="s">
        <v>755</v>
      </c>
      <c r="D201" s="71" t="s">
        <v>193</v>
      </c>
      <c r="E201" s="57">
        <v>37.6</v>
      </c>
      <c r="F201" s="52">
        <v>10.8</v>
      </c>
      <c r="G201" s="52">
        <v>39.700000000000003</v>
      </c>
      <c r="H201" s="52">
        <v>12</v>
      </c>
      <c r="I201" s="52">
        <v>30.2</v>
      </c>
      <c r="J201" s="58">
        <v>9.1</v>
      </c>
      <c r="K201" s="62">
        <v>50</v>
      </c>
      <c r="L201" s="62" t="s">
        <v>81</v>
      </c>
      <c r="M201" s="57" t="s">
        <v>17</v>
      </c>
      <c r="N201" s="58" t="s">
        <v>17</v>
      </c>
      <c r="O201" s="57" t="s">
        <v>19</v>
      </c>
      <c r="P201" s="52" t="s">
        <v>18</v>
      </c>
      <c r="Q201" s="58" t="s">
        <v>18</v>
      </c>
      <c r="R201" s="57" t="s">
        <v>54</v>
      </c>
      <c r="S201" s="52" t="s">
        <v>54</v>
      </c>
      <c r="T201" s="58" t="s">
        <v>54</v>
      </c>
      <c r="W201">
        <v>4</v>
      </c>
      <c r="X201">
        <v>4</v>
      </c>
      <c r="Y201">
        <v>4</v>
      </c>
      <c r="Z201">
        <v>4</v>
      </c>
      <c r="AA201">
        <v>4</v>
      </c>
      <c r="AB201">
        <v>4</v>
      </c>
      <c r="AC201" s="355" t="str">
        <f>IF(VLOOKUP($B201,'Change Summary_Detailed'!$A$4:$X$216,AC$3,FALSE)=0,"N/A",VLOOKUP($B201,'Change Summary_Detailed'!$A$4:$X$216,AC$3,FALSE))</f>
        <v>N/A</v>
      </c>
      <c r="AD201" s="21">
        <f>VLOOKUP($B201,'Change Summary_Detailed'!$A$4:$X$216,AD$3,FALSE)</f>
        <v>30</v>
      </c>
      <c r="AE201" s="21">
        <f>VLOOKUP($B201,'Change Summary_Detailed'!$A$4:$X$216,AE$3,FALSE)</f>
        <v>30</v>
      </c>
      <c r="AF201" s="21">
        <f>VLOOKUP($B201,'Change Summary_Detailed'!$A$4:$X$216,AF$3,FALSE)</f>
        <v>60</v>
      </c>
      <c r="AG201" s="21">
        <f>VLOOKUP($B201,'Change Summary_Detailed'!$A$4:$X$216,AG$3,FALSE)</f>
        <v>30</v>
      </c>
      <c r="AH201" s="21">
        <f>VLOOKUP($B201,'Change Summary_Detailed'!$A$4:$X$216,AH$3,FALSE)</f>
        <v>30</v>
      </c>
      <c r="AI201" s="21">
        <f>VLOOKUP($B201,'Change Summary_Detailed'!$A$4:$X$216,AI$3,FALSE)</f>
        <v>30</v>
      </c>
      <c r="AJ201" s="21">
        <f>VLOOKUP($B201,'Change Summary_Detailed'!$A$4:$X$216,AJ$3,FALSE)</f>
        <v>30</v>
      </c>
      <c r="AK201" s="21">
        <f>VLOOKUP($B201,'Change Summary_Detailed'!$A$4:$X$216,AK$3,FALSE)</f>
        <v>60</v>
      </c>
      <c r="AL201" s="21">
        <f>VLOOKUP($B201,'Change Summary_Detailed'!$A$4:$X$216,AL$3,FALSE)</f>
        <v>30</v>
      </c>
      <c r="AM201" s="21">
        <f>VLOOKUP($B201,'Change Summary_Detailed'!$A$4:$X$216,AM$3,FALSE)</f>
        <v>30</v>
      </c>
      <c r="AN201" s="21" t="str">
        <f>VLOOKUP($B201,'Change Summary_Detailed'!$A$4:$X$216,AN$3,FALSE)</f>
        <v>Before 11:00 PM</v>
      </c>
      <c r="AO201" s="21" t="str">
        <f>VLOOKUP($B201,'Change Summary_Detailed'!$A$4:$X$216,AO$3,FALSE)</f>
        <v>Before 11:00 PM</v>
      </c>
      <c r="AP201" s="21" t="str">
        <f>VLOOKUP($B201,'Change Summary_Detailed'!$A$4:$X$216,AP$3,FALSE)</f>
        <v>Unchanged</v>
      </c>
      <c r="AQ201" s="21">
        <f>VLOOKUP($B201,'Change Summary_Detailed'!$A$4:$X$216,AQ$3,FALSE)</f>
        <v>0</v>
      </c>
      <c r="AR201" s="21">
        <f>VLOOKUP($B201,'Change Summary_Detailed'!$A$4:$X$216,AR$3,FALSE)</f>
        <v>0</v>
      </c>
      <c r="AS201" s="21">
        <f>VLOOKUP($B201,'Change Summary_Detailed'!$A$4:$X$216,AS$3,FALSE)</f>
        <v>0</v>
      </c>
      <c r="AT201" s="21" t="str">
        <f>VLOOKUP($B201,'Change Summary_Detailed'!$A$4:$X$216,AT$3,FALSE)</f>
        <v>Unchanged</v>
      </c>
    </row>
    <row r="202" spans="1:46" x14ac:dyDescent="0.25">
      <c r="A202" t="s">
        <v>360</v>
      </c>
      <c r="B202" s="122">
        <v>169</v>
      </c>
      <c r="C202" s="57" t="s">
        <v>755</v>
      </c>
      <c r="D202" s="71" t="s">
        <v>193</v>
      </c>
      <c r="E202" s="57">
        <v>37.6</v>
      </c>
      <c r="F202" s="52">
        <v>10.8</v>
      </c>
      <c r="G202" s="52">
        <v>39.700000000000003</v>
      </c>
      <c r="H202" s="52">
        <v>12</v>
      </c>
      <c r="I202" s="52">
        <v>30.2</v>
      </c>
      <c r="J202" s="58">
        <v>9.1</v>
      </c>
      <c r="K202" s="62">
        <v>50</v>
      </c>
      <c r="L202" s="62" t="s">
        <v>81</v>
      </c>
      <c r="M202" s="57" t="s">
        <v>17</v>
      </c>
      <c r="N202" s="58" t="s">
        <v>17</v>
      </c>
      <c r="O202" s="57" t="s">
        <v>19</v>
      </c>
      <c r="P202" s="52" t="s">
        <v>18</v>
      </c>
      <c r="Q202" s="58" t="s">
        <v>18</v>
      </c>
      <c r="R202" s="57" t="s">
        <v>54</v>
      </c>
      <c r="S202" s="52" t="s">
        <v>54</v>
      </c>
      <c r="T202" s="58" t="s">
        <v>54</v>
      </c>
      <c r="W202">
        <v>4</v>
      </c>
      <c r="X202">
        <v>4</v>
      </c>
      <c r="Y202">
        <v>4</v>
      </c>
      <c r="Z202">
        <v>4</v>
      </c>
      <c r="AA202">
        <v>4</v>
      </c>
      <c r="AB202">
        <v>4</v>
      </c>
      <c r="AC202" s="355" t="str">
        <f>IF(VLOOKUP($B202,'Change Summary_Detailed'!$A$4:$X$216,AC$3,FALSE)=0,"N/A",VLOOKUP($B202,'Change Summary_Detailed'!$A$4:$X$216,AC$3,FALSE))</f>
        <v>N/A</v>
      </c>
      <c r="AD202" s="21">
        <f>VLOOKUP($B202,'Change Summary_Detailed'!$A$4:$X$216,AD$3,FALSE)</f>
        <v>30</v>
      </c>
      <c r="AE202" s="21">
        <f>VLOOKUP($B202,'Change Summary_Detailed'!$A$4:$X$216,AE$3,FALSE)</f>
        <v>30</v>
      </c>
      <c r="AF202" s="21">
        <f>VLOOKUP($B202,'Change Summary_Detailed'!$A$4:$X$216,AF$3,FALSE)</f>
        <v>60</v>
      </c>
      <c r="AG202" s="21">
        <f>VLOOKUP($B202,'Change Summary_Detailed'!$A$4:$X$216,AG$3,FALSE)</f>
        <v>30</v>
      </c>
      <c r="AH202" s="21">
        <f>VLOOKUP($B202,'Change Summary_Detailed'!$A$4:$X$216,AH$3,FALSE)</f>
        <v>30</v>
      </c>
      <c r="AI202" s="21">
        <f>VLOOKUP($B202,'Change Summary_Detailed'!$A$4:$X$216,AI$3,FALSE)</f>
        <v>30</v>
      </c>
      <c r="AJ202" s="21">
        <f>VLOOKUP($B202,'Change Summary_Detailed'!$A$4:$X$216,AJ$3,FALSE)</f>
        <v>30</v>
      </c>
      <c r="AK202" s="21">
        <f>VLOOKUP($B202,'Change Summary_Detailed'!$A$4:$X$216,AK$3,FALSE)</f>
        <v>60</v>
      </c>
      <c r="AL202" s="21">
        <f>VLOOKUP($B202,'Change Summary_Detailed'!$A$4:$X$216,AL$3,FALSE)</f>
        <v>30</v>
      </c>
      <c r="AM202" s="21">
        <f>VLOOKUP($B202,'Change Summary_Detailed'!$A$4:$X$216,AM$3,FALSE)</f>
        <v>30</v>
      </c>
      <c r="AN202" s="21" t="str">
        <f>VLOOKUP($B202,'Change Summary_Detailed'!$A$4:$X$216,AN$3,FALSE)</f>
        <v>Before 11:00 PM</v>
      </c>
      <c r="AO202" s="21" t="str">
        <f>VLOOKUP($B202,'Change Summary_Detailed'!$A$4:$X$216,AO$3,FALSE)</f>
        <v>Before 11:00 PM</v>
      </c>
      <c r="AP202" s="21" t="str">
        <f>VLOOKUP($B202,'Change Summary_Detailed'!$A$4:$X$216,AP$3,FALSE)</f>
        <v>Unchanged</v>
      </c>
      <c r="AQ202" s="21">
        <f>VLOOKUP($B202,'Change Summary_Detailed'!$A$4:$X$216,AQ$3,FALSE)</f>
        <v>0</v>
      </c>
      <c r="AR202" s="21">
        <f>VLOOKUP($B202,'Change Summary_Detailed'!$A$4:$X$216,AR$3,FALSE)</f>
        <v>0</v>
      </c>
      <c r="AS202" s="21">
        <f>VLOOKUP($B202,'Change Summary_Detailed'!$A$4:$X$216,AS$3,FALSE)</f>
        <v>0</v>
      </c>
      <c r="AT202" s="21" t="str">
        <f>VLOOKUP($B202,'Change Summary_Detailed'!$A$4:$X$216,AT$3,FALSE)</f>
        <v>Unchanged</v>
      </c>
    </row>
    <row r="203" spans="1:46" x14ac:dyDescent="0.25">
      <c r="A203" t="s">
        <v>355</v>
      </c>
      <c r="B203" s="122">
        <v>173</v>
      </c>
      <c r="C203" s="57" t="s">
        <v>756</v>
      </c>
      <c r="D203" s="71" t="s">
        <v>194</v>
      </c>
      <c r="E203" s="57">
        <v>12</v>
      </c>
      <c r="F203" s="52">
        <v>5.9</v>
      </c>
      <c r="G203" s="52" t="s">
        <v>298</v>
      </c>
      <c r="H203" s="52" t="s">
        <v>298</v>
      </c>
      <c r="I203" s="52" t="s">
        <v>298</v>
      </c>
      <c r="J203" s="58" t="s">
        <v>298</v>
      </c>
      <c r="K203" s="62" t="s">
        <v>8</v>
      </c>
      <c r="L203" s="62" t="s">
        <v>8</v>
      </c>
      <c r="M203" s="57" t="s">
        <v>52</v>
      </c>
      <c r="N203" s="58" t="s">
        <v>45</v>
      </c>
      <c r="O203" s="110" t="s">
        <v>8</v>
      </c>
      <c r="P203" s="111" t="s">
        <v>8</v>
      </c>
      <c r="Q203" s="112" t="s">
        <v>8</v>
      </c>
      <c r="R203" s="57">
        <v>1</v>
      </c>
      <c r="S203" s="52" t="s">
        <v>54</v>
      </c>
      <c r="T203" s="58" t="s">
        <v>54</v>
      </c>
      <c r="W203">
        <v>1</v>
      </c>
      <c r="X203">
        <v>3</v>
      </c>
      <c r="Y203" t="s">
        <v>17</v>
      </c>
      <c r="Z203" t="s">
        <v>17</v>
      </c>
      <c r="AA203" t="s">
        <v>17</v>
      </c>
      <c r="AB203" t="s">
        <v>17</v>
      </c>
      <c r="AC203" s="355">
        <f>IF(VLOOKUP($B203,'Change Summary_Detailed'!$A$4:$X$216,AC$3,FALSE)=0,"N/A",VLOOKUP($B203,'Change Summary_Detailed'!$A$4:$X$216,AC$3,FALSE))</f>
        <v>41883</v>
      </c>
      <c r="AD203" s="21" t="str">
        <f>VLOOKUP($B203,'Change Summary_Detailed'!$A$4:$X$216,AD$3,FALSE)</f>
        <v/>
      </c>
      <c r="AE203" s="21" t="str">
        <f>VLOOKUP($B203,'Change Summary_Detailed'!$A$4:$X$216,AE$3,FALSE)</f>
        <v/>
      </c>
      <c r="AF203" s="21" t="str">
        <f>VLOOKUP($B203,'Change Summary_Detailed'!$A$4:$X$216,AF$3,FALSE)</f>
        <v/>
      </c>
      <c r="AG203" s="21" t="str">
        <f>VLOOKUP($B203,'Change Summary_Detailed'!$A$4:$X$216,AG$3,FALSE)</f>
        <v/>
      </c>
      <c r="AH203" s="21" t="str">
        <f>VLOOKUP($B203,'Change Summary_Detailed'!$A$4:$X$216,AH$3,FALSE)</f>
        <v/>
      </c>
      <c r="AI203" s="21" t="str">
        <f>VLOOKUP($B203,'Change Summary_Detailed'!$A$4:$X$216,AI$3,FALSE)</f>
        <v/>
      </c>
      <c r="AJ203" s="21" t="str">
        <f>VLOOKUP($B203,'Change Summary_Detailed'!$A$4:$X$216,AJ$3,FALSE)</f>
        <v/>
      </c>
      <c r="AK203" s="21" t="str">
        <f>VLOOKUP($B203,'Change Summary_Detailed'!$A$4:$X$216,AK$3,FALSE)</f>
        <v/>
      </c>
      <c r="AL203" s="21" t="str">
        <f>VLOOKUP($B203,'Change Summary_Detailed'!$A$4:$X$216,AL$3,FALSE)</f>
        <v/>
      </c>
      <c r="AM203" s="21" t="str">
        <f>VLOOKUP($B203,'Change Summary_Detailed'!$A$4:$X$216,AM$3,FALSE)</f>
        <v/>
      </c>
      <c r="AN203" s="21" t="str">
        <f>VLOOKUP($B203,'Change Summary_Detailed'!$A$4:$X$216,AN$3,FALSE)</f>
        <v/>
      </c>
      <c r="AO203" s="21">
        <f>VLOOKUP($B203,'Change Summary_Detailed'!$A$4:$X$216,AO$3,FALSE)</f>
        <v>0</v>
      </c>
      <c r="AP203" s="21" t="str">
        <f>VLOOKUP($B203,'Change Summary_Detailed'!$A$4:$X$216,AP$3,FALSE)</f>
        <v>Delete</v>
      </c>
      <c r="AQ203" s="21">
        <f>VLOOKUP($B203,'Change Summary_Detailed'!$A$4:$X$216,AQ$3,FALSE)</f>
        <v>1</v>
      </c>
      <c r="AR203" s="21" t="str">
        <f>VLOOKUP($B203,'Change Summary_Detailed'!$A$4:$X$216,AR$3,FALSE)</f>
        <v>Lowest performing</v>
      </c>
      <c r="AS203" s="21" t="str">
        <f>VLOOKUP($B203,'Change Summary_Detailed'!$A$4:$X$216,AS$3,FALSE)</f>
        <v>In Federal Way and along Pacific Highway S, use the RapidRide A Line (unchanged) and connect with revised Route 124 at the Tukwila Link Station.</v>
      </c>
      <c r="AT203" s="21" t="str">
        <f>VLOOKUP($B203,'Change Summary_Detailed'!$A$4:$X$216,AT$3,FALSE)</f>
        <v>Deleted</v>
      </c>
    </row>
    <row r="204" spans="1:46" x14ac:dyDescent="0.25">
      <c r="A204" t="s">
        <v>360</v>
      </c>
      <c r="B204" s="122">
        <v>173</v>
      </c>
      <c r="C204" s="57" t="s">
        <v>756</v>
      </c>
      <c r="D204" s="71" t="s">
        <v>194</v>
      </c>
      <c r="E204" s="57">
        <v>12</v>
      </c>
      <c r="F204" s="52">
        <v>5.9</v>
      </c>
      <c r="G204" s="52" t="s">
        <v>298</v>
      </c>
      <c r="H204" s="52" t="s">
        <v>298</v>
      </c>
      <c r="I204" s="52" t="s">
        <v>298</v>
      </c>
      <c r="J204" s="58" t="s">
        <v>298</v>
      </c>
      <c r="K204" s="62" t="s">
        <v>8</v>
      </c>
      <c r="L204" s="62" t="s">
        <v>8</v>
      </c>
      <c r="M204" s="57" t="s">
        <v>52</v>
      </c>
      <c r="N204" s="58" t="s">
        <v>45</v>
      </c>
      <c r="O204" s="110" t="s">
        <v>8</v>
      </c>
      <c r="P204" s="111" t="s">
        <v>8</v>
      </c>
      <c r="Q204" s="112" t="s">
        <v>8</v>
      </c>
      <c r="R204" s="57">
        <v>1</v>
      </c>
      <c r="S204" s="52" t="s">
        <v>54</v>
      </c>
      <c r="T204" s="58" t="s">
        <v>54</v>
      </c>
      <c r="W204">
        <v>1</v>
      </c>
      <c r="X204">
        <v>3</v>
      </c>
      <c r="Y204" t="s">
        <v>17</v>
      </c>
      <c r="Z204" t="s">
        <v>17</v>
      </c>
      <c r="AA204" t="s">
        <v>17</v>
      </c>
      <c r="AB204" t="s">
        <v>17</v>
      </c>
      <c r="AC204" s="355">
        <f>IF(VLOOKUP($B204,'Change Summary_Detailed'!$A$4:$X$216,AC$3,FALSE)=0,"N/A",VLOOKUP($B204,'Change Summary_Detailed'!$A$4:$X$216,AC$3,FALSE))</f>
        <v>41883</v>
      </c>
      <c r="AD204" s="21" t="str">
        <f>VLOOKUP($B204,'Change Summary_Detailed'!$A$4:$X$216,AD$3,FALSE)</f>
        <v/>
      </c>
      <c r="AE204" s="21" t="str">
        <f>VLOOKUP($B204,'Change Summary_Detailed'!$A$4:$X$216,AE$3,FALSE)</f>
        <v/>
      </c>
      <c r="AF204" s="21" t="str">
        <f>VLOOKUP($B204,'Change Summary_Detailed'!$A$4:$X$216,AF$3,FALSE)</f>
        <v/>
      </c>
      <c r="AG204" s="21" t="str">
        <f>VLOOKUP($B204,'Change Summary_Detailed'!$A$4:$X$216,AG$3,FALSE)</f>
        <v/>
      </c>
      <c r="AH204" s="21" t="str">
        <f>VLOOKUP($B204,'Change Summary_Detailed'!$A$4:$X$216,AH$3,FALSE)</f>
        <v/>
      </c>
      <c r="AI204" s="21" t="str">
        <f>VLOOKUP($B204,'Change Summary_Detailed'!$A$4:$X$216,AI$3,FALSE)</f>
        <v/>
      </c>
      <c r="AJ204" s="21" t="str">
        <f>VLOOKUP($B204,'Change Summary_Detailed'!$A$4:$X$216,AJ$3,FALSE)</f>
        <v/>
      </c>
      <c r="AK204" s="21" t="str">
        <f>VLOOKUP($B204,'Change Summary_Detailed'!$A$4:$X$216,AK$3,FALSE)</f>
        <v/>
      </c>
      <c r="AL204" s="21" t="str">
        <f>VLOOKUP($B204,'Change Summary_Detailed'!$A$4:$X$216,AL$3,FALSE)</f>
        <v/>
      </c>
      <c r="AM204" s="21" t="str">
        <f>VLOOKUP($B204,'Change Summary_Detailed'!$A$4:$X$216,AM$3,FALSE)</f>
        <v/>
      </c>
      <c r="AN204" s="21" t="str">
        <f>VLOOKUP($B204,'Change Summary_Detailed'!$A$4:$X$216,AN$3,FALSE)</f>
        <v/>
      </c>
      <c r="AO204" s="21">
        <f>VLOOKUP($B204,'Change Summary_Detailed'!$A$4:$X$216,AO$3,FALSE)</f>
        <v>0</v>
      </c>
      <c r="AP204" s="21" t="str">
        <f>VLOOKUP($B204,'Change Summary_Detailed'!$A$4:$X$216,AP$3,FALSE)</f>
        <v>Delete</v>
      </c>
      <c r="AQ204" s="21">
        <f>VLOOKUP($B204,'Change Summary_Detailed'!$A$4:$X$216,AQ$3,FALSE)</f>
        <v>1</v>
      </c>
      <c r="AR204" s="21" t="str">
        <f>VLOOKUP($B204,'Change Summary_Detailed'!$A$4:$X$216,AR$3,FALSE)</f>
        <v>Lowest performing</v>
      </c>
      <c r="AS204" s="21" t="str">
        <f>VLOOKUP($B204,'Change Summary_Detailed'!$A$4:$X$216,AS$3,FALSE)</f>
        <v>In Federal Way and along Pacific Highway S, use the RapidRide A Line (unchanged) and connect with revised Route 124 at the Tukwila Link Station.</v>
      </c>
      <c r="AT204" s="21" t="str">
        <f>VLOOKUP($B204,'Change Summary_Detailed'!$A$4:$X$216,AT$3,FALSE)</f>
        <v>Deleted</v>
      </c>
    </row>
    <row r="205" spans="1:46" x14ac:dyDescent="0.25">
      <c r="A205" t="s">
        <v>342</v>
      </c>
      <c r="B205" s="122">
        <v>173</v>
      </c>
      <c r="C205" s="57" t="s">
        <v>756</v>
      </c>
      <c r="D205" s="71" t="s">
        <v>194</v>
      </c>
      <c r="E205" s="57">
        <v>12</v>
      </c>
      <c r="F205" s="52">
        <v>5.9</v>
      </c>
      <c r="G205" s="52" t="s">
        <v>298</v>
      </c>
      <c r="H205" s="52" t="s">
        <v>298</v>
      </c>
      <c r="I205" s="52" t="s">
        <v>298</v>
      </c>
      <c r="J205" s="58" t="s">
        <v>298</v>
      </c>
      <c r="K205" s="62" t="s">
        <v>8</v>
      </c>
      <c r="L205" s="62" t="s">
        <v>8</v>
      </c>
      <c r="M205" s="57" t="s">
        <v>52</v>
      </c>
      <c r="N205" s="58" t="s">
        <v>45</v>
      </c>
      <c r="O205" s="110" t="s">
        <v>8</v>
      </c>
      <c r="P205" s="111" t="s">
        <v>8</v>
      </c>
      <c r="Q205" s="112" t="s">
        <v>8</v>
      </c>
      <c r="R205" s="57">
        <v>1</v>
      </c>
      <c r="S205" s="52" t="s">
        <v>54</v>
      </c>
      <c r="T205" s="58" t="s">
        <v>54</v>
      </c>
      <c r="W205">
        <v>1</v>
      </c>
      <c r="X205">
        <v>3</v>
      </c>
      <c r="Y205" t="s">
        <v>17</v>
      </c>
      <c r="Z205" t="s">
        <v>17</v>
      </c>
      <c r="AA205" t="s">
        <v>17</v>
      </c>
      <c r="AB205" t="s">
        <v>17</v>
      </c>
      <c r="AC205" s="355">
        <f>IF(VLOOKUP($B205,'Change Summary_Detailed'!$A$4:$X$216,AC$3,FALSE)=0,"N/A",VLOOKUP($B205,'Change Summary_Detailed'!$A$4:$X$216,AC$3,FALSE))</f>
        <v>41883</v>
      </c>
      <c r="AD205" s="21" t="str">
        <f>VLOOKUP($B205,'Change Summary_Detailed'!$A$4:$X$216,AD$3,FALSE)</f>
        <v/>
      </c>
      <c r="AE205" s="21" t="str">
        <f>VLOOKUP($B205,'Change Summary_Detailed'!$A$4:$X$216,AE$3,FALSE)</f>
        <v/>
      </c>
      <c r="AF205" s="21" t="str">
        <f>VLOOKUP($B205,'Change Summary_Detailed'!$A$4:$X$216,AF$3,FALSE)</f>
        <v/>
      </c>
      <c r="AG205" s="21" t="str">
        <f>VLOOKUP($B205,'Change Summary_Detailed'!$A$4:$X$216,AG$3,FALSE)</f>
        <v/>
      </c>
      <c r="AH205" s="21" t="str">
        <f>VLOOKUP($B205,'Change Summary_Detailed'!$A$4:$X$216,AH$3,FALSE)</f>
        <v/>
      </c>
      <c r="AI205" s="21" t="str">
        <f>VLOOKUP($B205,'Change Summary_Detailed'!$A$4:$X$216,AI$3,FALSE)</f>
        <v/>
      </c>
      <c r="AJ205" s="21" t="str">
        <f>VLOOKUP($B205,'Change Summary_Detailed'!$A$4:$X$216,AJ$3,FALSE)</f>
        <v/>
      </c>
      <c r="AK205" s="21" t="str">
        <f>VLOOKUP($B205,'Change Summary_Detailed'!$A$4:$X$216,AK$3,FALSE)</f>
        <v/>
      </c>
      <c r="AL205" s="21" t="str">
        <f>VLOOKUP($B205,'Change Summary_Detailed'!$A$4:$X$216,AL$3,FALSE)</f>
        <v/>
      </c>
      <c r="AM205" s="21" t="str">
        <f>VLOOKUP($B205,'Change Summary_Detailed'!$A$4:$X$216,AM$3,FALSE)</f>
        <v/>
      </c>
      <c r="AN205" s="21" t="str">
        <f>VLOOKUP($B205,'Change Summary_Detailed'!$A$4:$X$216,AN$3,FALSE)</f>
        <v/>
      </c>
      <c r="AO205" s="21">
        <f>VLOOKUP($B205,'Change Summary_Detailed'!$A$4:$X$216,AO$3,FALSE)</f>
        <v>0</v>
      </c>
      <c r="AP205" s="21" t="str">
        <f>VLOOKUP($B205,'Change Summary_Detailed'!$A$4:$X$216,AP$3,FALSE)</f>
        <v>Delete</v>
      </c>
      <c r="AQ205" s="21">
        <f>VLOOKUP($B205,'Change Summary_Detailed'!$A$4:$X$216,AQ$3,FALSE)</f>
        <v>1</v>
      </c>
      <c r="AR205" s="21" t="str">
        <f>VLOOKUP($B205,'Change Summary_Detailed'!$A$4:$X$216,AR$3,FALSE)</f>
        <v>Lowest performing</v>
      </c>
      <c r="AS205" s="21" t="str">
        <f>VLOOKUP($B205,'Change Summary_Detailed'!$A$4:$X$216,AS$3,FALSE)</f>
        <v>In Federal Way and along Pacific Highway S, use the RapidRide A Line (unchanged) and connect with revised Route 124 at the Tukwila Link Station.</v>
      </c>
      <c r="AT205" s="21" t="str">
        <f>VLOOKUP($B205,'Change Summary_Detailed'!$A$4:$X$216,AT$3,FALSE)</f>
        <v>Deleted</v>
      </c>
    </row>
    <row r="206" spans="1:46" x14ac:dyDescent="0.25">
      <c r="A206" t="s">
        <v>376</v>
      </c>
      <c r="B206" s="122">
        <v>173</v>
      </c>
      <c r="C206" s="57" t="s">
        <v>756</v>
      </c>
      <c r="D206" s="71" t="s">
        <v>194</v>
      </c>
      <c r="E206" s="57">
        <v>12</v>
      </c>
      <c r="F206" s="52">
        <v>5.9</v>
      </c>
      <c r="G206" s="52" t="s">
        <v>298</v>
      </c>
      <c r="H206" s="52" t="s">
        <v>298</v>
      </c>
      <c r="I206" s="52" t="s">
        <v>298</v>
      </c>
      <c r="J206" s="58" t="s">
        <v>298</v>
      </c>
      <c r="K206" s="62" t="s">
        <v>8</v>
      </c>
      <c r="L206" s="62" t="s">
        <v>8</v>
      </c>
      <c r="M206" s="57" t="s">
        <v>52</v>
      </c>
      <c r="N206" s="58" t="s">
        <v>45</v>
      </c>
      <c r="O206" s="110" t="s">
        <v>8</v>
      </c>
      <c r="P206" s="111" t="s">
        <v>8</v>
      </c>
      <c r="Q206" s="112" t="s">
        <v>8</v>
      </c>
      <c r="R206" s="57">
        <v>1</v>
      </c>
      <c r="S206" s="52" t="s">
        <v>54</v>
      </c>
      <c r="T206" s="58" t="s">
        <v>54</v>
      </c>
      <c r="W206">
        <v>1</v>
      </c>
      <c r="X206">
        <v>3</v>
      </c>
      <c r="Y206" t="s">
        <v>17</v>
      </c>
      <c r="Z206" t="s">
        <v>17</v>
      </c>
      <c r="AA206" t="s">
        <v>17</v>
      </c>
      <c r="AB206" t="s">
        <v>17</v>
      </c>
      <c r="AC206" s="355">
        <f>IF(VLOOKUP($B206,'Change Summary_Detailed'!$A$4:$X$216,AC$3,FALSE)=0,"N/A",VLOOKUP($B206,'Change Summary_Detailed'!$A$4:$X$216,AC$3,FALSE))</f>
        <v>41883</v>
      </c>
      <c r="AD206" s="21" t="str">
        <f>VLOOKUP($B206,'Change Summary_Detailed'!$A$4:$X$216,AD$3,FALSE)</f>
        <v/>
      </c>
      <c r="AE206" s="21" t="str">
        <f>VLOOKUP($B206,'Change Summary_Detailed'!$A$4:$X$216,AE$3,FALSE)</f>
        <v/>
      </c>
      <c r="AF206" s="21" t="str">
        <f>VLOOKUP($B206,'Change Summary_Detailed'!$A$4:$X$216,AF$3,FALSE)</f>
        <v/>
      </c>
      <c r="AG206" s="21" t="str">
        <f>VLOOKUP($B206,'Change Summary_Detailed'!$A$4:$X$216,AG$3,FALSE)</f>
        <v/>
      </c>
      <c r="AH206" s="21" t="str">
        <f>VLOOKUP($B206,'Change Summary_Detailed'!$A$4:$X$216,AH$3,FALSE)</f>
        <v/>
      </c>
      <c r="AI206" s="21" t="str">
        <f>VLOOKUP($B206,'Change Summary_Detailed'!$A$4:$X$216,AI$3,FALSE)</f>
        <v/>
      </c>
      <c r="AJ206" s="21" t="str">
        <f>VLOOKUP($B206,'Change Summary_Detailed'!$A$4:$X$216,AJ$3,FALSE)</f>
        <v/>
      </c>
      <c r="AK206" s="21" t="str">
        <f>VLOOKUP($B206,'Change Summary_Detailed'!$A$4:$X$216,AK$3,FALSE)</f>
        <v/>
      </c>
      <c r="AL206" s="21" t="str">
        <f>VLOOKUP($B206,'Change Summary_Detailed'!$A$4:$X$216,AL$3,FALSE)</f>
        <v/>
      </c>
      <c r="AM206" s="21" t="str">
        <f>VLOOKUP($B206,'Change Summary_Detailed'!$A$4:$X$216,AM$3,FALSE)</f>
        <v/>
      </c>
      <c r="AN206" s="21" t="str">
        <f>VLOOKUP($B206,'Change Summary_Detailed'!$A$4:$X$216,AN$3,FALSE)</f>
        <v/>
      </c>
      <c r="AO206" s="21">
        <f>VLOOKUP($B206,'Change Summary_Detailed'!$A$4:$X$216,AO$3,FALSE)</f>
        <v>0</v>
      </c>
      <c r="AP206" s="21" t="str">
        <f>VLOOKUP($B206,'Change Summary_Detailed'!$A$4:$X$216,AP$3,FALSE)</f>
        <v>Delete</v>
      </c>
      <c r="AQ206" s="21">
        <f>VLOOKUP($B206,'Change Summary_Detailed'!$A$4:$X$216,AQ$3,FALSE)</f>
        <v>1</v>
      </c>
      <c r="AR206" s="21" t="str">
        <f>VLOOKUP($B206,'Change Summary_Detailed'!$A$4:$X$216,AR$3,FALSE)</f>
        <v>Lowest performing</v>
      </c>
      <c r="AS206" s="21" t="str">
        <f>VLOOKUP($B206,'Change Summary_Detailed'!$A$4:$X$216,AS$3,FALSE)</f>
        <v>In Federal Way and along Pacific Highway S, use the RapidRide A Line (unchanged) and connect with revised Route 124 at the Tukwila Link Station.</v>
      </c>
      <c r="AT206" s="21" t="str">
        <f>VLOOKUP($B206,'Change Summary_Detailed'!$A$4:$X$216,AT$3,FALSE)</f>
        <v>Deleted</v>
      </c>
    </row>
    <row r="207" spans="1:46" x14ac:dyDescent="0.25">
      <c r="A207" t="s">
        <v>342</v>
      </c>
      <c r="B207" s="122">
        <v>177</v>
      </c>
      <c r="C207" s="57" t="s">
        <v>757</v>
      </c>
      <c r="D207" s="71" t="s">
        <v>195</v>
      </c>
      <c r="E207" s="57">
        <v>23.8</v>
      </c>
      <c r="F207" s="52">
        <v>15.1</v>
      </c>
      <c r="G207" s="52" t="s">
        <v>298</v>
      </c>
      <c r="H207" s="52" t="s">
        <v>298</v>
      </c>
      <c r="I207" s="52" t="s">
        <v>298</v>
      </c>
      <c r="J207" s="58" t="s">
        <v>298</v>
      </c>
      <c r="K207" s="62" t="s">
        <v>8</v>
      </c>
      <c r="L207" s="62" t="s">
        <v>8</v>
      </c>
      <c r="M207" s="57" t="s">
        <v>45</v>
      </c>
      <c r="N207" s="58" t="s">
        <v>45</v>
      </c>
      <c r="O207" s="110" t="s">
        <v>8</v>
      </c>
      <c r="P207" s="111" t="s">
        <v>8</v>
      </c>
      <c r="Q207" s="112" t="s">
        <v>8</v>
      </c>
      <c r="R207" s="57">
        <v>1</v>
      </c>
      <c r="S207" s="52" t="s">
        <v>54</v>
      </c>
      <c r="T207" s="58" t="s">
        <v>54</v>
      </c>
      <c r="W207">
        <v>1</v>
      </c>
      <c r="X207">
        <v>3</v>
      </c>
      <c r="Y207" t="s">
        <v>17</v>
      </c>
      <c r="Z207" t="s">
        <v>17</v>
      </c>
      <c r="AA207" t="s">
        <v>17</v>
      </c>
      <c r="AB207" t="s">
        <v>17</v>
      </c>
      <c r="AC207" s="355">
        <f>IF(VLOOKUP($B207,'Change Summary_Detailed'!$A$4:$X$216,AC$3,FALSE)=0,"N/A",VLOOKUP($B207,'Change Summary_Detailed'!$A$4:$X$216,AC$3,FALSE))</f>
        <v>42036</v>
      </c>
      <c r="AD207" s="21" t="str">
        <f>VLOOKUP($B207,'Change Summary_Detailed'!$A$4:$X$216,AD$3,FALSE)</f>
        <v/>
      </c>
      <c r="AE207" s="21" t="str">
        <f>VLOOKUP($B207,'Change Summary_Detailed'!$A$4:$X$216,AE$3,FALSE)</f>
        <v/>
      </c>
      <c r="AF207" s="21" t="str">
        <f>VLOOKUP($B207,'Change Summary_Detailed'!$A$4:$X$216,AF$3,FALSE)</f>
        <v/>
      </c>
      <c r="AG207" s="21" t="str">
        <f>VLOOKUP($B207,'Change Summary_Detailed'!$A$4:$X$216,AG$3,FALSE)</f>
        <v/>
      </c>
      <c r="AH207" s="21" t="str">
        <f>VLOOKUP($B207,'Change Summary_Detailed'!$A$4:$X$216,AH$3,FALSE)</f>
        <v/>
      </c>
      <c r="AI207" s="21" t="str">
        <f>VLOOKUP($B207,'Change Summary_Detailed'!$A$4:$X$216,AI$3,FALSE)</f>
        <v/>
      </c>
      <c r="AJ207" s="21" t="str">
        <f>VLOOKUP($B207,'Change Summary_Detailed'!$A$4:$X$216,AJ$3,FALSE)</f>
        <v/>
      </c>
      <c r="AK207" s="21" t="str">
        <f>VLOOKUP($B207,'Change Summary_Detailed'!$A$4:$X$216,AK$3,FALSE)</f>
        <v/>
      </c>
      <c r="AL207" s="21" t="str">
        <f>VLOOKUP($B207,'Change Summary_Detailed'!$A$4:$X$216,AL$3,FALSE)</f>
        <v/>
      </c>
      <c r="AM207" s="21" t="str">
        <f>VLOOKUP($B207,'Change Summary_Detailed'!$A$4:$X$216,AM$3,FALSE)</f>
        <v/>
      </c>
      <c r="AN207" s="21" t="str">
        <f>VLOOKUP($B207,'Change Summary_Detailed'!$A$4:$X$216,AN$3,FALSE)</f>
        <v/>
      </c>
      <c r="AO207" s="21" t="str">
        <f>VLOOKUP($B207,'Change Summary_Detailed'!$A$4:$X$216,AO$3,FALSE)</f>
        <v/>
      </c>
      <c r="AP207" s="21" t="str">
        <f>VLOOKUP($B207,'Change Summary_Detailed'!$A$4:$X$216,AP$3,FALSE)</f>
        <v>Combine service with routes 178, 179, 190 and 192.
Revise routing to serve Star Lake and Kent/Des Moines freeway stations.
Operate into downtown Seattle via Seneca Street and out of downtown Seattle via S Atlantic Street ramps to I-5. 
Add 12 morning and 12 afternoon trips.</v>
      </c>
      <c r="AQ207" s="21" t="str">
        <f>VLOOKUP($B207,'Change Summary_Detailed'!$A$4:$X$216,AQ$3,FALSE)</f>
        <v>1, 2</v>
      </c>
      <c r="AR207" s="21" t="str">
        <f>VLOOKUP($B207,'Change Summary_Detailed'!$A$4:$X$216,AR$3,FALSE)</f>
        <v>Restructure</v>
      </c>
      <c r="AS207" s="21">
        <f>VLOOKUP($B207,'Change Summary_Detailed'!$A$4:$X$216,AS$3,FALSE)</f>
        <v>0</v>
      </c>
      <c r="AT207" s="21" t="str">
        <f>VLOOKUP($B207,'Change Summary_Detailed'!$A$4:$X$216,AT$3,FALSE)</f>
        <v>Revised</v>
      </c>
    </row>
    <row r="208" spans="1:46" x14ac:dyDescent="0.25">
      <c r="A208" t="s">
        <v>355</v>
      </c>
      <c r="B208" s="122">
        <v>177</v>
      </c>
      <c r="C208" s="57" t="s">
        <v>757</v>
      </c>
      <c r="D208" s="71" t="s">
        <v>195</v>
      </c>
      <c r="E208" s="57">
        <v>23.8</v>
      </c>
      <c r="F208" s="52">
        <v>15.1</v>
      </c>
      <c r="G208" s="52" t="s">
        <v>298</v>
      </c>
      <c r="H208" s="52" t="s">
        <v>298</v>
      </c>
      <c r="I208" s="52" t="s">
        <v>298</v>
      </c>
      <c r="J208" s="58" t="s">
        <v>298</v>
      </c>
      <c r="K208" s="62" t="s">
        <v>8</v>
      </c>
      <c r="L208" s="62" t="s">
        <v>8</v>
      </c>
      <c r="M208" s="57" t="s">
        <v>45</v>
      </c>
      <c r="N208" s="58" t="s">
        <v>45</v>
      </c>
      <c r="O208" s="110" t="s">
        <v>8</v>
      </c>
      <c r="P208" s="111" t="s">
        <v>8</v>
      </c>
      <c r="Q208" s="112" t="s">
        <v>8</v>
      </c>
      <c r="R208" s="57">
        <v>1</v>
      </c>
      <c r="S208" s="52" t="s">
        <v>54</v>
      </c>
      <c r="T208" s="58" t="s">
        <v>54</v>
      </c>
      <c r="W208">
        <v>1</v>
      </c>
      <c r="X208">
        <v>3</v>
      </c>
      <c r="Y208" t="s">
        <v>17</v>
      </c>
      <c r="Z208" t="s">
        <v>17</v>
      </c>
      <c r="AA208" t="s">
        <v>17</v>
      </c>
      <c r="AB208" t="s">
        <v>17</v>
      </c>
      <c r="AC208" s="355">
        <f>IF(VLOOKUP($B208,'Change Summary_Detailed'!$A$4:$X$216,AC$3,FALSE)=0,"N/A",VLOOKUP($B208,'Change Summary_Detailed'!$A$4:$X$216,AC$3,FALSE))</f>
        <v>42036</v>
      </c>
      <c r="AD208" s="21" t="str">
        <f>VLOOKUP($B208,'Change Summary_Detailed'!$A$4:$X$216,AD$3,FALSE)</f>
        <v/>
      </c>
      <c r="AE208" s="21" t="str">
        <f>VLOOKUP($B208,'Change Summary_Detailed'!$A$4:$X$216,AE$3,FALSE)</f>
        <v/>
      </c>
      <c r="AF208" s="21" t="str">
        <f>VLOOKUP($B208,'Change Summary_Detailed'!$A$4:$X$216,AF$3,FALSE)</f>
        <v/>
      </c>
      <c r="AG208" s="21" t="str">
        <f>VLOOKUP($B208,'Change Summary_Detailed'!$A$4:$X$216,AG$3,FALSE)</f>
        <v/>
      </c>
      <c r="AH208" s="21" t="str">
        <f>VLOOKUP($B208,'Change Summary_Detailed'!$A$4:$X$216,AH$3,FALSE)</f>
        <v/>
      </c>
      <c r="AI208" s="21" t="str">
        <f>VLOOKUP($B208,'Change Summary_Detailed'!$A$4:$X$216,AI$3,FALSE)</f>
        <v/>
      </c>
      <c r="AJ208" s="21" t="str">
        <f>VLOOKUP($B208,'Change Summary_Detailed'!$A$4:$X$216,AJ$3,FALSE)</f>
        <v/>
      </c>
      <c r="AK208" s="21" t="str">
        <f>VLOOKUP($B208,'Change Summary_Detailed'!$A$4:$X$216,AK$3,FALSE)</f>
        <v/>
      </c>
      <c r="AL208" s="21" t="str">
        <f>VLOOKUP($B208,'Change Summary_Detailed'!$A$4:$X$216,AL$3,FALSE)</f>
        <v/>
      </c>
      <c r="AM208" s="21" t="str">
        <f>VLOOKUP($B208,'Change Summary_Detailed'!$A$4:$X$216,AM$3,FALSE)</f>
        <v/>
      </c>
      <c r="AN208" s="21" t="str">
        <f>VLOOKUP($B208,'Change Summary_Detailed'!$A$4:$X$216,AN$3,FALSE)</f>
        <v/>
      </c>
      <c r="AO208" s="21" t="str">
        <f>VLOOKUP($B208,'Change Summary_Detailed'!$A$4:$X$216,AO$3,FALSE)</f>
        <v/>
      </c>
      <c r="AP208" s="21" t="str">
        <f>VLOOKUP($B208,'Change Summary_Detailed'!$A$4:$X$216,AP$3,FALSE)</f>
        <v>Combine service with routes 178, 179, 190 and 192.
Revise routing to serve Star Lake and Kent/Des Moines freeway stations.
Operate into downtown Seattle via Seneca Street and out of downtown Seattle via S Atlantic Street ramps to I-5. 
Add 12 morning and 12 afternoon trips.</v>
      </c>
      <c r="AQ208" s="21" t="str">
        <f>VLOOKUP($B208,'Change Summary_Detailed'!$A$4:$X$216,AQ$3,FALSE)</f>
        <v>1, 2</v>
      </c>
      <c r="AR208" s="21" t="str">
        <f>VLOOKUP($B208,'Change Summary_Detailed'!$A$4:$X$216,AR$3,FALSE)</f>
        <v>Restructure</v>
      </c>
      <c r="AS208" s="21">
        <f>VLOOKUP($B208,'Change Summary_Detailed'!$A$4:$X$216,AS$3,FALSE)</f>
        <v>0</v>
      </c>
      <c r="AT208" s="21" t="str">
        <f>VLOOKUP($B208,'Change Summary_Detailed'!$A$4:$X$216,AT$3,FALSE)</f>
        <v>Revised</v>
      </c>
    </row>
    <row r="209" spans="1:46" x14ac:dyDescent="0.25">
      <c r="A209" t="s">
        <v>360</v>
      </c>
      <c r="B209" s="122">
        <v>177</v>
      </c>
      <c r="C209" s="57" t="s">
        <v>757</v>
      </c>
      <c r="D209" s="71" t="s">
        <v>195</v>
      </c>
      <c r="E209" s="57">
        <v>23.8</v>
      </c>
      <c r="F209" s="52">
        <v>15.1</v>
      </c>
      <c r="G209" s="52" t="s">
        <v>298</v>
      </c>
      <c r="H209" s="52" t="s">
        <v>298</v>
      </c>
      <c r="I209" s="52" t="s">
        <v>298</v>
      </c>
      <c r="J209" s="58" t="s">
        <v>298</v>
      </c>
      <c r="K209" s="62" t="s">
        <v>8</v>
      </c>
      <c r="L209" s="62" t="s">
        <v>8</v>
      </c>
      <c r="M209" s="57" t="s">
        <v>45</v>
      </c>
      <c r="N209" s="58" t="s">
        <v>45</v>
      </c>
      <c r="O209" s="110" t="s">
        <v>8</v>
      </c>
      <c r="P209" s="111" t="s">
        <v>8</v>
      </c>
      <c r="Q209" s="112" t="s">
        <v>8</v>
      </c>
      <c r="R209" s="57">
        <v>1</v>
      </c>
      <c r="S209" s="52" t="s">
        <v>54</v>
      </c>
      <c r="T209" s="58" t="s">
        <v>54</v>
      </c>
      <c r="W209">
        <v>1</v>
      </c>
      <c r="X209">
        <v>3</v>
      </c>
      <c r="Y209" t="s">
        <v>17</v>
      </c>
      <c r="Z209" t="s">
        <v>17</v>
      </c>
      <c r="AA209" t="s">
        <v>17</v>
      </c>
      <c r="AB209" t="s">
        <v>17</v>
      </c>
      <c r="AC209" s="355">
        <f>IF(VLOOKUP($B209,'Change Summary_Detailed'!$A$4:$X$216,AC$3,FALSE)=0,"N/A",VLOOKUP($B209,'Change Summary_Detailed'!$A$4:$X$216,AC$3,FALSE))</f>
        <v>42036</v>
      </c>
      <c r="AD209" s="21" t="str">
        <f>VLOOKUP($B209,'Change Summary_Detailed'!$A$4:$X$216,AD$3,FALSE)</f>
        <v/>
      </c>
      <c r="AE209" s="21" t="str">
        <f>VLOOKUP($B209,'Change Summary_Detailed'!$A$4:$X$216,AE$3,FALSE)</f>
        <v/>
      </c>
      <c r="AF209" s="21" t="str">
        <f>VLOOKUP($B209,'Change Summary_Detailed'!$A$4:$X$216,AF$3,FALSE)</f>
        <v/>
      </c>
      <c r="AG209" s="21" t="str">
        <f>VLOOKUP($B209,'Change Summary_Detailed'!$A$4:$X$216,AG$3,FALSE)</f>
        <v/>
      </c>
      <c r="AH209" s="21" t="str">
        <f>VLOOKUP($B209,'Change Summary_Detailed'!$A$4:$X$216,AH$3,FALSE)</f>
        <v/>
      </c>
      <c r="AI209" s="21" t="str">
        <f>VLOOKUP($B209,'Change Summary_Detailed'!$A$4:$X$216,AI$3,FALSE)</f>
        <v/>
      </c>
      <c r="AJ209" s="21" t="str">
        <f>VLOOKUP($B209,'Change Summary_Detailed'!$A$4:$X$216,AJ$3,FALSE)</f>
        <v/>
      </c>
      <c r="AK209" s="21" t="str">
        <f>VLOOKUP($B209,'Change Summary_Detailed'!$A$4:$X$216,AK$3,FALSE)</f>
        <v/>
      </c>
      <c r="AL209" s="21" t="str">
        <f>VLOOKUP($B209,'Change Summary_Detailed'!$A$4:$X$216,AL$3,FALSE)</f>
        <v/>
      </c>
      <c r="AM209" s="21" t="str">
        <f>VLOOKUP($B209,'Change Summary_Detailed'!$A$4:$X$216,AM$3,FALSE)</f>
        <v/>
      </c>
      <c r="AN209" s="21" t="str">
        <f>VLOOKUP($B209,'Change Summary_Detailed'!$A$4:$X$216,AN$3,FALSE)</f>
        <v/>
      </c>
      <c r="AO209" s="21" t="str">
        <f>VLOOKUP($B209,'Change Summary_Detailed'!$A$4:$X$216,AO$3,FALSE)</f>
        <v/>
      </c>
      <c r="AP209" s="21" t="str">
        <f>VLOOKUP($B209,'Change Summary_Detailed'!$A$4:$X$216,AP$3,FALSE)</f>
        <v>Combine service with routes 178, 179, 190 and 192.
Revise routing to serve Star Lake and Kent/Des Moines freeway stations.
Operate into downtown Seattle via Seneca Street and out of downtown Seattle via S Atlantic Street ramps to I-5. 
Add 12 morning and 12 afternoon trips.</v>
      </c>
      <c r="AQ209" s="21" t="str">
        <f>VLOOKUP($B209,'Change Summary_Detailed'!$A$4:$X$216,AQ$3,FALSE)</f>
        <v>1, 2</v>
      </c>
      <c r="AR209" s="21" t="str">
        <f>VLOOKUP($B209,'Change Summary_Detailed'!$A$4:$X$216,AR$3,FALSE)</f>
        <v>Restructure</v>
      </c>
      <c r="AS209" s="21">
        <f>VLOOKUP($B209,'Change Summary_Detailed'!$A$4:$X$216,AS$3,FALSE)</f>
        <v>0</v>
      </c>
      <c r="AT209" s="21" t="str">
        <f>VLOOKUP($B209,'Change Summary_Detailed'!$A$4:$X$216,AT$3,FALSE)</f>
        <v>Revised</v>
      </c>
    </row>
    <row r="210" spans="1:46" x14ac:dyDescent="0.25">
      <c r="A210" t="s">
        <v>342</v>
      </c>
      <c r="B210" s="122">
        <v>178</v>
      </c>
      <c r="C210" s="57" t="s">
        <v>758</v>
      </c>
      <c r="D210" s="71" t="s">
        <v>196</v>
      </c>
      <c r="E210" s="57">
        <v>24</v>
      </c>
      <c r="F210" s="52">
        <v>16.399999999999999</v>
      </c>
      <c r="G210" s="52" t="s">
        <v>298</v>
      </c>
      <c r="H210" s="52" t="s">
        <v>298</v>
      </c>
      <c r="I210" s="52" t="s">
        <v>298</v>
      </c>
      <c r="J210" s="58" t="s">
        <v>298</v>
      </c>
      <c r="K210" s="62" t="s">
        <v>8</v>
      </c>
      <c r="L210" s="62" t="s">
        <v>8</v>
      </c>
      <c r="M210" s="57" t="s">
        <v>45</v>
      </c>
      <c r="N210" s="58" t="s">
        <v>45</v>
      </c>
      <c r="O210" s="110" t="s">
        <v>8</v>
      </c>
      <c r="P210" s="111" t="s">
        <v>8</v>
      </c>
      <c r="Q210" s="112" t="s">
        <v>8</v>
      </c>
      <c r="R210" s="57">
        <v>3</v>
      </c>
      <c r="S210" s="52" t="s">
        <v>54</v>
      </c>
      <c r="T210" s="58" t="s">
        <v>54</v>
      </c>
      <c r="W210">
        <v>2</v>
      </c>
      <c r="X210">
        <v>3</v>
      </c>
      <c r="Y210" t="s">
        <v>17</v>
      </c>
      <c r="Z210" t="s">
        <v>17</v>
      </c>
      <c r="AA210" t="s">
        <v>17</v>
      </c>
      <c r="AB210" t="s">
        <v>17</v>
      </c>
      <c r="AC210" s="355">
        <f>IF(VLOOKUP($B210,'Change Summary_Detailed'!$A$4:$X$216,AC$3,FALSE)=0,"N/A",VLOOKUP($B210,'Change Summary_Detailed'!$A$4:$X$216,AC$3,FALSE))</f>
        <v>42036</v>
      </c>
      <c r="AD210" s="21" t="str">
        <f>VLOOKUP($B210,'Change Summary_Detailed'!$A$4:$X$216,AD$3,FALSE)</f>
        <v/>
      </c>
      <c r="AE210" s="21" t="str">
        <f>VLOOKUP($B210,'Change Summary_Detailed'!$A$4:$X$216,AE$3,FALSE)</f>
        <v/>
      </c>
      <c r="AF210" s="21" t="str">
        <f>VLOOKUP($B210,'Change Summary_Detailed'!$A$4:$X$216,AF$3,FALSE)</f>
        <v/>
      </c>
      <c r="AG210" s="21" t="str">
        <f>VLOOKUP($B210,'Change Summary_Detailed'!$A$4:$X$216,AG$3,FALSE)</f>
        <v/>
      </c>
      <c r="AH210" s="21" t="str">
        <f>VLOOKUP($B210,'Change Summary_Detailed'!$A$4:$X$216,AH$3,FALSE)</f>
        <v/>
      </c>
      <c r="AI210" s="21" t="str">
        <f>VLOOKUP($B210,'Change Summary_Detailed'!$A$4:$X$216,AI$3,FALSE)</f>
        <v/>
      </c>
      <c r="AJ210" s="21" t="str">
        <f>VLOOKUP($B210,'Change Summary_Detailed'!$A$4:$X$216,AJ$3,FALSE)</f>
        <v/>
      </c>
      <c r="AK210" s="21" t="str">
        <f>VLOOKUP($B210,'Change Summary_Detailed'!$A$4:$X$216,AK$3,FALSE)</f>
        <v/>
      </c>
      <c r="AL210" s="21" t="str">
        <f>VLOOKUP($B210,'Change Summary_Detailed'!$A$4:$X$216,AL$3,FALSE)</f>
        <v/>
      </c>
      <c r="AM210" s="21" t="str">
        <f>VLOOKUP($B210,'Change Summary_Detailed'!$A$4:$X$216,AM$3,FALSE)</f>
        <v/>
      </c>
      <c r="AN210" s="21" t="str">
        <f>VLOOKUP($B210,'Change Summary_Detailed'!$A$4:$X$216,AN$3,FALSE)</f>
        <v/>
      </c>
      <c r="AO210" s="21">
        <f>VLOOKUP($B210,'Change Summary_Detailed'!$A$4:$X$216,AO$3,FALSE)</f>
        <v>0</v>
      </c>
      <c r="AP210" s="21" t="str">
        <f>VLOOKUP($B210,'Change Summary_Detailed'!$A$4:$X$216,AP$3,FALSE)</f>
        <v>Delete</v>
      </c>
      <c r="AQ210" s="21" t="str">
        <f>VLOOKUP($B210,'Change Summary_Detailed'!$A$4:$X$216,AQ$3,FALSE)</f>
        <v>2, 3</v>
      </c>
      <c r="AR210" s="21" t="str">
        <f>VLOOKUP($B210,'Change Summary_Detailed'!$A$4:$X$216,AR$3,FALSE)</f>
        <v>Restructure</v>
      </c>
      <c r="AS210" s="21" t="str">
        <f>VLOOKUP($B210,'Change Summary_Detailed'!$A$4:$X$216,AS$3,FALSE)</f>
        <v>At the South 320th Street Park-and-Ride, use revised Route 177.</v>
      </c>
      <c r="AT210" s="21" t="str">
        <f>VLOOKUP($B210,'Change Summary_Detailed'!$A$4:$X$216,AT$3,FALSE)</f>
        <v>Deleted</v>
      </c>
    </row>
    <row r="211" spans="1:46" x14ac:dyDescent="0.25">
      <c r="A211" t="s">
        <v>355</v>
      </c>
      <c r="B211" s="122">
        <v>178</v>
      </c>
      <c r="C211" s="57" t="s">
        <v>758</v>
      </c>
      <c r="D211" s="71" t="s">
        <v>196</v>
      </c>
      <c r="E211" s="57">
        <v>24</v>
      </c>
      <c r="F211" s="52">
        <v>16.399999999999999</v>
      </c>
      <c r="G211" s="52" t="s">
        <v>298</v>
      </c>
      <c r="H211" s="52" t="s">
        <v>298</v>
      </c>
      <c r="I211" s="52" t="s">
        <v>298</v>
      </c>
      <c r="J211" s="58" t="s">
        <v>298</v>
      </c>
      <c r="K211" s="62" t="s">
        <v>8</v>
      </c>
      <c r="L211" s="62" t="s">
        <v>8</v>
      </c>
      <c r="M211" s="57" t="s">
        <v>45</v>
      </c>
      <c r="N211" s="58" t="s">
        <v>45</v>
      </c>
      <c r="O211" s="110" t="s">
        <v>8</v>
      </c>
      <c r="P211" s="111" t="s">
        <v>8</v>
      </c>
      <c r="Q211" s="112" t="s">
        <v>8</v>
      </c>
      <c r="R211" s="57">
        <v>3</v>
      </c>
      <c r="S211" s="52" t="s">
        <v>54</v>
      </c>
      <c r="T211" s="58" t="s">
        <v>54</v>
      </c>
      <c r="W211">
        <v>2</v>
      </c>
      <c r="X211">
        <v>3</v>
      </c>
      <c r="Y211" t="s">
        <v>17</v>
      </c>
      <c r="Z211" t="s">
        <v>17</v>
      </c>
      <c r="AA211" t="s">
        <v>17</v>
      </c>
      <c r="AB211" t="s">
        <v>17</v>
      </c>
      <c r="AC211" s="355">
        <f>IF(VLOOKUP($B211,'Change Summary_Detailed'!$A$4:$X$216,AC$3,FALSE)=0,"N/A",VLOOKUP($B211,'Change Summary_Detailed'!$A$4:$X$216,AC$3,FALSE))</f>
        <v>42036</v>
      </c>
      <c r="AD211" s="21" t="str">
        <f>VLOOKUP($B211,'Change Summary_Detailed'!$A$4:$X$216,AD$3,FALSE)</f>
        <v/>
      </c>
      <c r="AE211" s="21" t="str">
        <f>VLOOKUP($B211,'Change Summary_Detailed'!$A$4:$X$216,AE$3,FALSE)</f>
        <v/>
      </c>
      <c r="AF211" s="21" t="str">
        <f>VLOOKUP($B211,'Change Summary_Detailed'!$A$4:$X$216,AF$3,FALSE)</f>
        <v/>
      </c>
      <c r="AG211" s="21" t="str">
        <f>VLOOKUP($B211,'Change Summary_Detailed'!$A$4:$X$216,AG$3,FALSE)</f>
        <v/>
      </c>
      <c r="AH211" s="21" t="str">
        <f>VLOOKUP($B211,'Change Summary_Detailed'!$A$4:$X$216,AH$3,FALSE)</f>
        <v/>
      </c>
      <c r="AI211" s="21" t="str">
        <f>VLOOKUP($B211,'Change Summary_Detailed'!$A$4:$X$216,AI$3,FALSE)</f>
        <v/>
      </c>
      <c r="AJ211" s="21" t="str">
        <f>VLOOKUP($B211,'Change Summary_Detailed'!$A$4:$X$216,AJ$3,FALSE)</f>
        <v/>
      </c>
      <c r="AK211" s="21" t="str">
        <f>VLOOKUP($B211,'Change Summary_Detailed'!$A$4:$X$216,AK$3,FALSE)</f>
        <v/>
      </c>
      <c r="AL211" s="21" t="str">
        <f>VLOOKUP($B211,'Change Summary_Detailed'!$A$4:$X$216,AL$3,FALSE)</f>
        <v/>
      </c>
      <c r="AM211" s="21" t="str">
        <f>VLOOKUP($B211,'Change Summary_Detailed'!$A$4:$X$216,AM$3,FALSE)</f>
        <v/>
      </c>
      <c r="AN211" s="21" t="str">
        <f>VLOOKUP($B211,'Change Summary_Detailed'!$A$4:$X$216,AN$3,FALSE)</f>
        <v/>
      </c>
      <c r="AO211" s="21">
        <f>VLOOKUP($B211,'Change Summary_Detailed'!$A$4:$X$216,AO$3,FALSE)</f>
        <v>0</v>
      </c>
      <c r="AP211" s="21" t="str">
        <f>VLOOKUP($B211,'Change Summary_Detailed'!$A$4:$X$216,AP$3,FALSE)</f>
        <v>Delete</v>
      </c>
      <c r="AQ211" s="21" t="str">
        <f>VLOOKUP($B211,'Change Summary_Detailed'!$A$4:$X$216,AQ$3,FALSE)</f>
        <v>2, 3</v>
      </c>
      <c r="AR211" s="21" t="str">
        <f>VLOOKUP($B211,'Change Summary_Detailed'!$A$4:$X$216,AR$3,FALSE)</f>
        <v>Restructure</v>
      </c>
      <c r="AS211" s="21" t="str">
        <f>VLOOKUP($B211,'Change Summary_Detailed'!$A$4:$X$216,AS$3,FALSE)</f>
        <v>At the South 320th Street Park-and-Ride, use revised Route 177.</v>
      </c>
      <c r="AT211" s="21" t="str">
        <f>VLOOKUP($B211,'Change Summary_Detailed'!$A$4:$X$216,AT$3,FALSE)</f>
        <v>Deleted</v>
      </c>
    </row>
    <row r="212" spans="1:46" x14ac:dyDescent="0.25">
      <c r="A212" t="s">
        <v>360</v>
      </c>
      <c r="B212" s="122">
        <v>178</v>
      </c>
      <c r="C212" s="57" t="s">
        <v>758</v>
      </c>
      <c r="D212" s="71" t="s">
        <v>196</v>
      </c>
      <c r="E212" s="57">
        <v>24</v>
      </c>
      <c r="F212" s="52">
        <v>16.399999999999999</v>
      </c>
      <c r="G212" s="52" t="s">
        <v>298</v>
      </c>
      <c r="H212" s="52" t="s">
        <v>298</v>
      </c>
      <c r="I212" s="52" t="s">
        <v>298</v>
      </c>
      <c r="J212" s="58" t="s">
        <v>298</v>
      </c>
      <c r="K212" s="62" t="s">
        <v>8</v>
      </c>
      <c r="L212" s="62" t="s">
        <v>8</v>
      </c>
      <c r="M212" s="57" t="s">
        <v>45</v>
      </c>
      <c r="N212" s="58" t="s">
        <v>45</v>
      </c>
      <c r="O212" s="110" t="s">
        <v>8</v>
      </c>
      <c r="P212" s="111" t="s">
        <v>8</v>
      </c>
      <c r="Q212" s="112" t="s">
        <v>8</v>
      </c>
      <c r="R212" s="57">
        <v>3</v>
      </c>
      <c r="S212" s="52" t="s">
        <v>54</v>
      </c>
      <c r="T212" s="58" t="s">
        <v>54</v>
      </c>
      <c r="W212">
        <v>2</v>
      </c>
      <c r="X212">
        <v>3</v>
      </c>
      <c r="Y212" t="s">
        <v>17</v>
      </c>
      <c r="Z212" t="s">
        <v>17</v>
      </c>
      <c r="AA212" t="s">
        <v>17</v>
      </c>
      <c r="AB212" t="s">
        <v>17</v>
      </c>
      <c r="AC212" s="355">
        <f>IF(VLOOKUP($B212,'Change Summary_Detailed'!$A$4:$X$216,AC$3,FALSE)=0,"N/A",VLOOKUP($B212,'Change Summary_Detailed'!$A$4:$X$216,AC$3,FALSE))</f>
        <v>42036</v>
      </c>
      <c r="AD212" s="21" t="str">
        <f>VLOOKUP($B212,'Change Summary_Detailed'!$A$4:$X$216,AD$3,FALSE)</f>
        <v/>
      </c>
      <c r="AE212" s="21" t="str">
        <f>VLOOKUP($B212,'Change Summary_Detailed'!$A$4:$X$216,AE$3,FALSE)</f>
        <v/>
      </c>
      <c r="AF212" s="21" t="str">
        <f>VLOOKUP($B212,'Change Summary_Detailed'!$A$4:$X$216,AF$3,FALSE)</f>
        <v/>
      </c>
      <c r="AG212" s="21" t="str">
        <f>VLOOKUP($B212,'Change Summary_Detailed'!$A$4:$X$216,AG$3,FALSE)</f>
        <v/>
      </c>
      <c r="AH212" s="21" t="str">
        <f>VLOOKUP($B212,'Change Summary_Detailed'!$A$4:$X$216,AH$3,FALSE)</f>
        <v/>
      </c>
      <c r="AI212" s="21" t="str">
        <f>VLOOKUP($B212,'Change Summary_Detailed'!$A$4:$X$216,AI$3,FALSE)</f>
        <v/>
      </c>
      <c r="AJ212" s="21" t="str">
        <f>VLOOKUP($B212,'Change Summary_Detailed'!$A$4:$X$216,AJ$3,FALSE)</f>
        <v/>
      </c>
      <c r="AK212" s="21" t="str">
        <f>VLOOKUP($B212,'Change Summary_Detailed'!$A$4:$X$216,AK$3,FALSE)</f>
        <v/>
      </c>
      <c r="AL212" s="21" t="str">
        <f>VLOOKUP($B212,'Change Summary_Detailed'!$A$4:$X$216,AL$3,FALSE)</f>
        <v/>
      </c>
      <c r="AM212" s="21" t="str">
        <f>VLOOKUP($B212,'Change Summary_Detailed'!$A$4:$X$216,AM$3,FALSE)</f>
        <v/>
      </c>
      <c r="AN212" s="21" t="str">
        <f>VLOOKUP($B212,'Change Summary_Detailed'!$A$4:$X$216,AN$3,FALSE)</f>
        <v/>
      </c>
      <c r="AO212" s="21">
        <f>VLOOKUP($B212,'Change Summary_Detailed'!$A$4:$X$216,AO$3,FALSE)</f>
        <v>0</v>
      </c>
      <c r="AP212" s="21" t="str">
        <f>VLOOKUP($B212,'Change Summary_Detailed'!$A$4:$X$216,AP$3,FALSE)</f>
        <v>Delete</v>
      </c>
      <c r="AQ212" s="21" t="str">
        <f>VLOOKUP($B212,'Change Summary_Detailed'!$A$4:$X$216,AQ$3,FALSE)</f>
        <v>2, 3</v>
      </c>
      <c r="AR212" s="21" t="str">
        <f>VLOOKUP($B212,'Change Summary_Detailed'!$A$4:$X$216,AR$3,FALSE)</f>
        <v>Restructure</v>
      </c>
      <c r="AS212" s="21" t="str">
        <f>VLOOKUP($B212,'Change Summary_Detailed'!$A$4:$X$216,AS$3,FALSE)</f>
        <v>At the South 320th Street Park-and-Ride, use revised Route 177.</v>
      </c>
      <c r="AT212" s="21" t="str">
        <f>VLOOKUP($B212,'Change Summary_Detailed'!$A$4:$X$216,AT$3,FALSE)</f>
        <v>Deleted</v>
      </c>
    </row>
    <row r="213" spans="1:46" x14ac:dyDescent="0.25">
      <c r="A213" t="s">
        <v>355</v>
      </c>
      <c r="B213" s="122">
        <v>179</v>
      </c>
      <c r="C213" s="57" t="s">
        <v>759</v>
      </c>
      <c r="D213" s="71" t="s">
        <v>197</v>
      </c>
      <c r="E213" s="57">
        <v>22.7</v>
      </c>
      <c r="F213" s="52">
        <v>16.7</v>
      </c>
      <c r="G213" s="52" t="s">
        <v>298</v>
      </c>
      <c r="H213" s="52" t="s">
        <v>298</v>
      </c>
      <c r="I213" s="52" t="s">
        <v>298</v>
      </c>
      <c r="J213" s="58" t="s">
        <v>298</v>
      </c>
      <c r="K213" s="62" t="s">
        <v>8</v>
      </c>
      <c r="L213" s="62" t="s">
        <v>8</v>
      </c>
      <c r="M213" s="57" t="s">
        <v>45</v>
      </c>
      <c r="N213" s="58" t="s">
        <v>45</v>
      </c>
      <c r="O213" s="110" t="s">
        <v>8</v>
      </c>
      <c r="P213" s="111" t="s">
        <v>8</v>
      </c>
      <c r="Q213" s="112" t="s">
        <v>8</v>
      </c>
      <c r="R213" s="57">
        <v>1</v>
      </c>
      <c r="S213" s="52" t="s">
        <v>54</v>
      </c>
      <c r="T213" s="58" t="s">
        <v>54</v>
      </c>
      <c r="W213">
        <v>1</v>
      </c>
      <c r="X213">
        <v>4</v>
      </c>
      <c r="Y213" t="s">
        <v>17</v>
      </c>
      <c r="Z213" t="s">
        <v>17</v>
      </c>
      <c r="AA213" t="s">
        <v>17</v>
      </c>
      <c r="AB213" t="s">
        <v>17</v>
      </c>
      <c r="AC213" s="355">
        <f>IF(VLOOKUP($B213,'Change Summary_Detailed'!$A$4:$X$216,AC$3,FALSE)=0,"N/A",VLOOKUP($B213,'Change Summary_Detailed'!$A$4:$X$216,AC$3,FALSE))</f>
        <v>42036</v>
      </c>
      <c r="AD213" s="21" t="str">
        <f>VLOOKUP($B213,'Change Summary_Detailed'!$A$4:$X$216,AD$3,FALSE)</f>
        <v/>
      </c>
      <c r="AE213" s="21" t="str">
        <f>VLOOKUP($B213,'Change Summary_Detailed'!$A$4:$X$216,AE$3,FALSE)</f>
        <v/>
      </c>
      <c r="AF213" s="21" t="str">
        <f>VLOOKUP($B213,'Change Summary_Detailed'!$A$4:$X$216,AF$3,FALSE)</f>
        <v/>
      </c>
      <c r="AG213" s="21" t="str">
        <f>VLOOKUP($B213,'Change Summary_Detailed'!$A$4:$X$216,AG$3,FALSE)</f>
        <v/>
      </c>
      <c r="AH213" s="21" t="str">
        <f>VLOOKUP($B213,'Change Summary_Detailed'!$A$4:$X$216,AH$3,FALSE)</f>
        <v/>
      </c>
      <c r="AI213" s="21" t="str">
        <f>VLOOKUP($B213,'Change Summary_Detailed'!$A$4:$X$216,AI$3,FALSE)</f>
        <v/>
      </c>
      <c r="AJ213" s="21" t="str">
        <f>VLOOKUP($B213,'Change Summary_Detailed'!$A$4:$X$216,AJ$3,FALSE)</f>
        <v/>
      </c>
      <c r="AK213" s="21" t="str">
        <f>VLOOKUP($B213,'Change Summary_Detailed'!$A$4:$X$216,AK$3,FALSE)</f>
        <v/>
      </c>
      <c r="AL213" s="21" t="str">
        <f>VLOOKUP($B213,'Change Summary_Detailed'!$A$4:$X$216,AL$3,FALSE)</f>
        <v/>
      </c>
      <c r="AM213" s="21" t="str">
        <f>VLOOKUP($B213,'Change Summary_Detailed'!$A$4:$X$216,AM$3,FALSE)</f>
        <v/>
      </c>
      <c r="AN213" s="21" t="str">
        <f>VLOOKUP($B213,'Change Summary_Detailed'!$A$4:$X$216,AN$3,FALSE)</f>
        <v/>
      </c>
      <c r="AO213" s="21">
        <f>VLOOKUP($B213,'Change Summary_Detailed'!$A$4:$X$216,AO$3,FALSE)</f>
        <v>0</v>
      </c>
      <c r="AP213" s="21" t="str">
        <f>VLOOKUP($B213,'Change Summary_Detailed'!$A$4:$X$216,AP$3,FALSE)</f>
        <v>Delete</v>
      </c>
      <c r="AQ213" s="21" t="str">
        <f>VLOOKUP($B213,'Change Summary_Detailed'!$A$4:$X$216,AQ$3,FALSE)</f>
        <v>1, 2</v>
      </c>
      <c r="AR213" s="21" t="str">
        <f>VLOOKUP($B213,'Change Summary_Detailed'!$A$4:$X$216,AR$3,FALSE)</f>
        <v>Restructure</v>
      </c>
      <c r="AS213" s="21" t="str">
        <f>VLOOKUP($B213,'Change Summary_Detailed'!$A$4:$X$216,AS$3,FALSE)</f>
        <v>In Federal Way, between the Twin Lakes Park-and-Ride and the Federal Way Transit Center, use revised Route 181 and connect with revised Route 177 or Sound Transit Route 577.</v>
      </c>
      <c r="AT213" s="21" t="str">
        <f>VLOOKUP($B213,'Change Summary_Detailed'!$A$4:$X$216,AT$3,FALSE)</f>
        <v>Deleted</v>
      </c>
    </row>
    <row r="214" spans="1:46" x14ac:dyDescent="0.25">
      <c r="A214" t="s">
        <v>342</v>
      </c>
      <c r="B214" s="122">
        <v>179</v>
      </c>
      <c r="C214" s="57" t="s">
        <v>759</v>
      </c>
      <c r="D214" s="71" t="s">
        <v>197</v>
      </c>
      <c r="E214" s="57">
        <v>22.7</v>
      </c>
      <c r="F214" s="52">
        <v>16.7</v>
      </c>
      <c r="G214" s="52" t="s">
        <v>298</v>
      </c>
      <c r="H214" s="52" t="s">
        <v>298</v>
      </c>
      <c r="I214" s="52" t="s">
        <v>298</v>
      </c>
      <c r="J214" s="58" t="s">
        <v>298</v>
      </c>
      <c r="K214" s="62" t="s">
        <v>8</v>
      </c>
      <c r="L214" s="62" t="s">
        <v>8</v>
      </c>
      <c r="M214" s="57" t="s">
        <v>45</v>
      </c>
      <c r="N214" s="58" t="s">
        <v>45</v>
      </c>
      <c r="O214" s="110" t="s">
        <v>8</v>
      </c>
      <c r="P214" s="111" t="s">
        <v>8</v>
      </c>
      <c r="Q214" s="112" t="s">
        <v>8</v>
      </c>
      <c r="R214" s="57">
        <v>1</v>
      </c>
      <c r="S214" s="52" t="s">
        <v>54</v>
      </c>
      <c r="T214" s="58" t="s">
        <v>54</v>
      </c>
      <c r="W214">
        <v>1</v>
      </c>
      <c r="X214">
        <v>4</v>
      </c>
      <c r="Y214" t="s">
        <v>17</v>
      </c>
      <c r="Z214" t="s">
        <v>17</v>
      </c>
      <c r="AA214" t="s">
        <v>17</v>
      </c>
      <c r="AB214" t="s">
        <v>17</v>
      </c>
      <c r="AC214" s="355">
        <f>IF(VLOOKUP($B214,'Change Summary_Detailed'!$A$4:$X$216,AC$3,FALSE)=0,"N/A",VLOOKUP($B214,'Change Summary_Detailed'!$A$4:$X$216,AC$3,FALSE))</f>
        <v>42036</v>
      </c>
      <c r="AD214" s="21" t="str">
        <f>VLOOKUP($B214,'Change Summary_Detailed'!$A$4:$X$216,AD$3,FALSE)</f>
        <v/>
      </c>
      <c r="AE214" s="21" t="str">
        <f>VLOOKUP($B214,'Change Summary_Detailed'!$A$4:$X$216,AE$3,FALSE)</f>
        <v/>
      </c>
      <c r="AF214" s="21" t="str">
        <f>VLOOKUP($B214,'Change Summary_Detailed'!$A$4:$X$216,AF$3,FALSE)</f>
        <v/>
      </c>
      <c r="AG214" s="21" t="str">
        <f>VLOOKUP($B214,'Change Summary_Detailed'!$A$4:$X$216,AG$3,FALSE)</f>
        <v/>
      </c>
      <c r="AH214" s="21" t="str">
        <f>VLOOKUP($B214,'Change Summary_Detailed'!$A$4:$X$216,AH$3,FALSE)</f>
        <v/>
      </c>
      <c r="AI214" s="21" t="str">
        <f>VLOOKUP($B214,'Change Summary_Detailed'!$A$4:$X$216,AI$3,FALSE)</f>
        <v/>
      </c>
      <c r="AJ214" s="21" t="str">
        <f>VLOOKUP($B214,'Change Summary_Detailed'!$A$4:$X$216,AJ$3,FALSE)</f>
        <v/>
      </c>
      <c r="AK214" s="21" t="str">
        <f>VLOOKUP($B214,'Change Summary_Detailed'!$A$4:$X$216,AK$3,FALSE)</f>
        <v/>
      </c>
      <c r="AL214" s="21" t="str">
        <f>VLOOKUP($B214,'Change Summary_Detailed'!$A$4:$X$216,AL$3,FALSE)</f>
        <v/>
      </c>
      <c r="AM214" s="21" t="str">
        <f>VLOOKUP($B214,'Change Summary_Detailed'!$A$4:$X$216,AM$3,FALSE)</f>
        <v/>
      </c>
      <c r="AN214" s="21" t="str">
        <f>VLOOKUP($B214,'Change Summary_Detailed'!$A$4:$X$216,AN$3,FALSE)</f>
        <v/>
      </c>
      <c r="AO214" s="21">
        <f>VLOOKUP($B214,'Change Summary_Detailed'!$A$4:$X$216,AO$3,FALSE)</f>
        <v>0</v>
      </c>
      <c r="AP214" s="21" t="str">
        <f>VLOOKUP($B214,'Change Summary_Detailed'!$A$4:$X$216,AP$3,FALSE)</f>
        <v>Delete</v>
      </c>
      <c r="AQ214" s="21" t="str">
        <f>VLOOKUP($B214,'Change Summary_Detailed'!$A$4:$X$216,AQ$3,FALSE)</f>
        <v>1, 2</v>
      </c>
      <c r="AR214" s="21" t="str">
        <f>VLOOKUP($B214,'Change Summary_Detailed'!$A$4:$X$216,AR$3,FALSE)</f>
        <v>Restructure</v>
      </c>
      <c r="AS214" s="21" t="str">
        <f>VLOOKUP($B214,'Change Summary_Detailed'!$A$4:$X$216,AS$3,FALSE)</f>
        <v>In Federal Way, between the Twin Lakes Park-and-Ride and the Federal Way Transit Center, use revised Route 181 and connect with revised Route 177 or Sound Transit Route 577.</v>
      </c>
      <c r="AT214" s="21" t="str">
        <f>VLOOKUP($B214,'Change Summary_Detailed'!$A$4:$X$216,AT$3,FALSE)</f>
        <v>Deleted</v>
      </c>
    </row>
    <row r="215" spans="1:46" x14ac:dyDescent="0.25">
      <c r="A215" t="s">
        <v>360</v>
      </c>
      <c r="B215" s="122">
        <v>180</v>
      </c>
      <c r="C215" s="57" t="s">
        <v>760</v>
      </c>
      <c r="D215" s="71" t="s">
        <v>198</v>
      </c>
      <c r="E215" s="57">
        <v>32.799999999999997</v>
      </c>
      <c r="F215" s="52">
        <v>10.199999999999999</v>
      </c>
      <c r="G215" s="52">
        <v>33.200000000000003</v>
      </c>
      <c r="H215" s="52">
        <v>11.9</v>
      </c>
      <c r="I215" s="52">
        <v>15.3</v>
      </c>
      <c r="J215" s="58">
        <v>6.1</v>
      </c>
      <c r="K215" s="62">
        <v>3</v>
      </c>
      <c r="L215" s="62" t="s">
        <v>15</v>
      </c>
      <c r="M215" s="57" t="s">
        <v>17</v>
      </c>
      <c r="N215" s="58" t="s">
        <v>17</v>
      </c>
      <c r="O215" s="57" t="s">
        <v>19</v>
      </c>
      <c r="P215" s="52" t="s">
        <v>19</v>
      </c>
      <c r="Q215" s="58" t="s">
        <v>18</v>
      </c>
      <c r="R215" s="57" t="s">
        <v>54</v>
      </c>
      <c r="S215" s="52" t="s">
        <v>54</v>
      </c>
      <c r="T215" s="58" t="s">
        <v>54</v>
      </c>
      <c r="W215">
        <v>4</v>
      </c>
      <c r="X215">
        <v>4</v>
      </c>
      <c r="Y215">
        <v>4</v>
      </c>
      <c r="Z215">
        <v>4</v>
      </c>
      <c r="AA215">
        <v>3</v>
      </c>
      <c r="AB215">
        <v>3</v>
      </c>
      <c r="AC215" s="355" t="str">
        <f>IF(VLOOKUP($B215,'Change Summary_Detailed'!$A$4:$X$216,AC$3,FALSE)=0,"N/A",VLOOKUP($B215,'Change Summary_Detailed'!$A$4:$X$216,AC$3,FALSE))</f>
        <v>N/A</v>
      </c>
      <c r="AD215" s="21">
        <f>VLOOKUP($B215,'Change Summary_Detailed'!$A$4:$X$216,AD$3,FALSE)</f>
        <v>30</v>
      </c>
      <c r="AE215" s="21">
        <f>VLOOKUP($B215,'Change Summary_Detailed'!$A$4:$X$216,AE$3,FALSE)</f>
        <v>30</v>
      </c>
      <c r="AF215" s="21" t="str">
        <f>VLOOKUP($B215,'Change Summary_Detailed'!$A$4:$X$216,AF$3,FALSE)</f>
        <v>30-60</v>
      </c>
      <c r="AG215" s="21">
        <f>VLOOKUP($B215,'Change Summary_Detailed'!$A$4:$X$216,AG$3,FALSE)</f>
        <v>30</v>
      </c>
      <c r="AH215" s="21">
        <f>VLOOKUP($B215,'Change Summary_Detailed'!$A$4:$X$216,AH$3,FALSE)</f>
        <v>30</v>
      </c>
      <c r="AI215" s="21">
        <f>VLOOKUP($B215,'Change Summary_Detailed'!$A$4:$X$216,AI$3,FALSE)</f>
        <v>30</v>
      </c>
      <c r="AJ215" s="21">
        <f>VLOOKUP($B215,'Change Summary_Detailed'!$A$4:$X$216,AJ$3,FALSE)</f>
        <v>30</v>
      </c>
      <c r="AK215" s="21" t="str">
        <f>VLOOKUP($B215,'Change Summary_Detailed'!$A$4:$X$216,AK$3,FALSE)</f>
        <v>30-60</v>
      </c>
      <c r="AL215" s="21">
        <f>VLOOKUP($B215,'Change Summary_Detailed'!$A$4:$X$216,AL$3,FALSE)</f>
        <v>30</v>
      </c>
      <c r="AM215" s="21">
        <f>VLOOKUP($B215,'Change Summary_Detailed'!$A$4:$X$216,AM$3,FALSE)</f>
        <v>30</v>
      </c>
      <c r="AN215" s="21" t="str">
        <f>VLOOKUP($B215,'Change Summary_Detailed'!$A$4:$X$216,AN$3,FALSE)</f>
        <v>Before 4:00 AM</v>
      </c>
      <c r="AO215" s="21" t="str">
        <f>VLOOKUP($B215,'Change Summary_Detailed'!$A$4:$X$216,AO$3,FALSE)</f>
        <v>Before 4:00 AM</v>
      </c>
      <c r="AP215" s="21" t="str">
        <f>VLOOKUP($B215,'Change Summary_Detailed'!$A$4:$X$216,AP$3,FALSE)</f>
        <v>Unchanged</v>
      </c>
      <c r="AQ215" s="21">
        <f>VLOOKUP($B215,'Change Summary_Detailed'!$A$4:$X$216,AQ$3,FALSE)</f>
        <v>0</v>
      </c>
      <c r="AR215" s="21">
        <f>VLOOKUP($B215,'Change Summary_Detailed'!$A$4:$X$216,AR$3,FALSE)</f>
        <v>0</v>
      </c>
      <c r="AS215" s="21">
        <f>VLOOKUP($B215,'Change Summary_Detailed'!$A$4:$X$216,AS$3,FALSE)</f>
        <v>0</v>
      </c>
      <c r="AT215" s="21" t="str">
        <f>VLOOKUP($B215,'Change Summary_Detailed'!$A$4:$X$216,AT$3,FALSE)</f>
        <v>Unchanged</v>
      </c>
    </row>
    <row r="216" spans="1:46" x14ac:dyDescent="0.25">
      <c r="A216" t="s">
        <v>374</v>
      </c>
      <c r="B216" s="122">
        <v>180</v>
      </c>
      <c r="C216" s="57" t="s">
        <v>760</v>
      </c>
      <c r="D216" s="71" t="s">
        <v>198</v>
      </c>
      <c r="E216" s="57">
        <v>32.799999999999997</v>
      </c>
      <c r="F216" s="52">
        <v>10.199999999999999</v>
      </c>
      <c r="G216" s="52">
        <v>33.200000000000003</v>
      </c>
      <c r="H216" s="52">
        <v>11.9</v>
      </c>
      <c r="I216" s="52">
        <v>15.3</v>
      </c>
      <c r="J216" s="58">
        <v>6.1</v>
      </c>
      <c r="K216" s="62">
        <v>3</v>
      </c>
      <c r="L216" s="62" t="s">
        <v>15</v>
      </c>
      <c r="M216" s="57" t="s">
        <v>17</v>
      </c>
      <c r="N216" s="58" t="s">
        <v>17</v>
      </c>
      <c r="O216" s="57" t="s">
        <v>19</v>
      </c>
      <c r="P216" s="52" t="s">
        <v>19</v>
      </c>
      <c r="Q216" s="58" t="s">
        <v>18</v>
      </c>
      <c r="R216" s="57" t="s">
        <v>54</v>
      </c>
      <c r="S216" s="52" t="s">
        <v>54</v>
      </c>
      <c r="T216" s="58" t="s">
        <v>54</v>
      </c>
      <c r="W216">
        <v>4</v>
      </c>
      <c r="X216">
        <v>4</v>
      </c>
      <c r="Y216">
        <v>4</v>
      </c>
      <c r="Z216">
        <v>4</v>
      </c>
      <c r="AA216">
        <v>3</v>
      </c>
      <c r="AB216">
        <v>3</v>
      </c>
      <c r="AC216" s="355" t="str">
        <f>IF(VLOOKUP($B216,'Change Summary_Detailed'!$A$4:$X$216,AC$3,FALSE)=0,"N/A",VLOOKUP($B216,'Change Summary_Detailed'!$A$4:$X$216,AC$3,FALSE))</f>
        <v>N/A</v>
      </c>
      <c r="AD216" s="21">
        <f>VLOOKUP($B216,'Change Summary_Detailed'!$A$4:$X$216,AD$3,FALSE)</f>
        <v>30</v>
      </c>
      <c r="AE216" s="21">
        <f>VLOOKUP($B216,'Change Summary_Detailed'!$A$4:$X$216,AE$3,FALSE)</f>
        <v>30</v>
      </c>
      <c r="AF216" s="21" t="str">
        <f>VLOOKUP($B216,'Change Summary_Detailed'!$A$4:$X$216,AF$3,FALSE)</f>
        <v>30-60</v>
      </c>
      <c r="AG216" s="21">
        <f>VLOOKUP($B216,'Change Summary_Detailed'!$A$4:$X$216,AG$3,FALSE)</f>
        <v>30</v>
      </c>
      <c r="AH216" s="21">
        <f>VLOOKUP($B216,'Change Summary_Detailed'!$A$4:$X$216,AH$3,FALSE)</f>
        <v>30</v>
      </c>
      <c r="AI216" s="21">
        <f>VLOOKUP($B216,'Change Summary_Detailed'!$A$4:$X$216,AI$3,FALSE)</f>
        <v>30</v>
      </c>
      <c r="AJ216" s="21">
        <f>VLOOKUP($B216,'Change Summary_Detailed'!$A$4:$X$216,AJ$3,FALSE)</f>
        <v>30</v>
      </c>
      <c r="AK216" s="21" t="str">
        <f>VLOOKUP($B216,'Change Summary_Detailed'!$A$4:$X$216,AK$3,FALSE)</f>
        <v>30-60</v>
      </c>
      <c r="AL216" s="21">
        <f>VLOOKUP($B216,'Change Summary_Detailed'!$A$4:$X$216,AL$3,FALSE)</f>
        <v>30</v>
      </c>
      <c r="AM216" s="21">
        <f>VLOOKUP($B216,'Change Summary_Detailed'!$A$4:$X$216,AM$3,FALSE)</f>
        <v>30</v>
      </c>
      <c r="AN216" s="21" t="str">
        <f>VLOOKUP($B216,'Change Summary_Detailed'!$A$4:$X$216,AN$3,FALSE)</f>
        <v>Before 4:00 AM</v>
      </c>
      <c r="AO216" s="21" t="str">
        <f>VLOOKUP($B216,'Change Summary_Detailed'!$A$4:$X$216,AO$3,FALSE)</f>
        <v>Before 4:00 AM</v>
      </c>
      <c r="AP216" s="21" t="str">
        <f>VLOOKUP($B216,'Change Summary_Detailed'!$A$4:$X$216,AP$3,FALSE)</f>
        <v>Unchanged</v>
      </c>
      <c r="AQ216" s="21">
        <f>VLOOKUP($B216,'Change Summary_Detailed'!$A$4:$X$216,AQ$3,FALSE)</f>
        <v>0</v>
      </c>
      <c r="AR216" s="21">
        <f>VLOOKUP($B216,'Change Summary_Detailed'!$A$4:$X$216,AR$3,FALSE)</f>
        <v>0</v>
      </c>
      <c r="AS216" s="21">
        <f>VLOOKUP($B216,'Change Summary_Detailed'!$A$4:$X$216,AS$3,FALSE)</f>
        <v>0</v>
      </c>
      <c r="AT216" s="21" t="str">
        <f>VLOOKUP($B216,'Change Summary_Detailed'!$A$4:$X$216,AT$3,FALSE)</f>
        <v>Unchanged</v>
      </c>
    </row>
    <row r="217" spans="1:46" x14ac:dyDescent="0.25">
      <c r="A217" t="s">
        <v>343</v>
      </c>
      <c r="B217" s="122">
        <v>180</v>
      </c>
      <c r="C217" s="57" t="s">
        <v>760</v>
      </c>
      <c r="D217" s="71" t="s">
        <v>198</v>
      </c>
      <c r="E217" s="57">
        <v>32.799999999999997</v>
      </c>
      <c r="F217" s="52">
        <v>10.199999999999999</v>
      </c>
      <c r="G217" s="52">
        <v>33.200000000000003</v>
      </c>
      <c r="H217" s="52">
        <v>11.9</v>
      </c>
      <c r="I217" s="52">
        <v>15.3</v>
      </c>
      <c r="J217" s="58">
        <v>6.1</v>
      </c>
      <c r="K217" s="62">
        <v>3</v>
      </c>
      <c r="L217" s="62" t="s">
        <v>15</v>
      </c>
      <c r="M217" s="57" t="s">
        <v>17</v>
      </c>
      <c r="N217" s="58" t="s">
        <v>17</v>
      </c>
      <c r="O217" s="57" t="s">
        <v>19</v>
      </c>
      <c r="P217" s="52" t="s">
        <v>19</v>
      </c>
      <c r="Q217" s="58" t="s">
        <v>18</v>
      </c>
      <c r="R217" s="57" t="s">
        <v>54</v>
      </c>
      <c r="S217" s="52" t="s">
        <v>54</v>
      </c>
      <c r="T217" s="58" t="s">
        <v>54</v>
      </c>
      <c r="W217">
        <v>4</v>
      </c>
      <c r="X217">
        <v>4</v>
      </c>
      <c r="Y217">
        <v>4</v>
      </c>
      <c r="Z217">
        <v>4</v>
      </c>
      <c r="AA217">
        <v>3</v>
      </c>
      <c r="AB217">
        <v>3</v>
      </c>
      <c r="AC217" s="355" t="str">
        <f>IF(VLOOKUP($B217,'Change Summary_Detailed'!$A$4:$X$216,AC$3,FALSE)=0,"N/A",VLOOKUP($B217,'Change Summary_Detailed'!$A$4:$X$216,AC$3,FALSE))</f>
        <v>N/A</v>
      </c>
      <c r="AD217" s="21">
        <f>VLOOKUP($B217,'Change Summary_Detailed'!$A$4:$X$216,AD$3,FALSE)</f>
        <v>30</v>
      </c>
      <c r="AE217" s="21">
        <f>VLOOKUP($B217,'Change Summary_Detailed'!$A$4:$X$216,AE$3,FALSE)</f>
        <v>30</v>
      </c>
      <c r="AF217" s="21" t="str">
        <f>VLOOKUP($B217,'Change Summary_Detailed'!$A$4:$X$216,AF$3,FALSE)</f>
        <v>30-60</v>
      </c>
      <c r="AG217" s="21">
        <f>VLOOKUP($B217,'Change Summary_Detailed'!$A$4:$X$216,AG$3,FALSE)</f>
        <v>30</v>
      </c>
      <c r="AH217" s="21">
        <f>VLOOKUP($B217,'Change Summary_Detailed'!$A$4:$X$216,AH$3,FALSE)</f>
        <v>30</v>
      </c>
      <c r="AI217" s="21">
        <f>VLOOKUP($B217,'Change Summary_Detailed'!$A$4:$X$216,AI$3,FALSE)</f>
        <v>30</v>
      </c>
      <c r="AJ217" s="21">
        <f>VLOOKUP($B217,'Change Summary_Detailed'!$A$4:$X$216,AJ$3,FALSE)</f>
        <v>30</v>
      </c>
      <c r="AK217" s="21" t="str">
        <f>VLOOKUP($B217,'Change Summary_Detailed'!$A$4:$X$216,AK$3,FALSE)</f>
        <v>30-60</v>
      </c>
      <c r="AL217" s="21">
        <f>VLOOKUP($B217,'Change Summary_Detailed'!$A$4:$X$216,AL$3,FALSE)</f>
        <v>30</v>
      </c>
      <c r="AM217" s="21">
        <f>VLOOKUP($B217,'Change Summary_Detailed'!$A$4:$X$216,AM$3,FALSE)</f>
        <v>30</v>
      </c>
      <c r="AN217" s="21" t="str">
        <f>VLOOKUP($B217,'Change Summary_Detailed'!$A$4:$X$216,AN$3,FALSE)</f>
        <v>Before 4:00 AM</v>
      </c>
      <c r="AO217" s="21" t="str">
        <f>VLOOKUP($B217,'Change Summary_Detailed'!$A$4:$X$216,AO$3,FALSE)</f>
        <v>Before 4:00 AM</v>
      </c>
      <c r="AP217" s="21" t="str">
        <f>VLOOKUP($B217,'Change Summary_Detailed'!$A$4:$X$216,AP$3,FALSE)</f>
        <v>Unchanged</v>
      </c>
      <c r="AQ217" s="21">
        <f>VLOOKUP($B217,'Change Summary_Detailed'!$A$4:$X$216,AQ$3,FALSE)</f>
        <v>0</v>
      </c>
      <c r="AR217" s="21">
        <f>VLOOKUP($B217,'Change Summary_Detailed'!$A$4:$X$216,AR$3,FALSE)</f>
        <v>0</v>
      </c>
      <c r="AS217" s="21">
        <f>VLOOKUP($B217,'Change Summary_Detailed'!$A$4:$X$216,AS$3,FALSE)</f>
        <v>0</v>
      </c>
      <c r="AT217" s="21" t="str">
        <f>VLOOKUP($B217,'Change Summary_Detailed'!$A$4:$X$216,AT$3,FALSE)</f>
        <v>Unchanged</v>
      </c>
    </row>
    <row r="218" spans="1:46" x14ac:dyDescent="0.25">
      <c r="A218" t="s">
        <v>347</v>
      </c>
      <c r="B218" s="122">
        <v>180</v>
      </c>
      <c r="C218" s="57" t="s">
        <v>760</v>
      </c>
      <c r="D218" s="71" t="s">
        <v>198</v>
      </c>
      <c r="E218" s="57">
        <v>32.799999999999997</v>
      </c>
      <c r="F218" s="52">
        <v>10.199999999999999</v>
      </c>
      <c r="G218" s="52">
        <v>33.200000000000003</v>
      </c>
      <c r="H218" s="52">
        <v>11.9</v>
      </c>
      <c r="I218" s="52">
        <v>15.3</v>
      </c>
      <c r="J218" s="58">
        <v>6.1</v>
      </c>
      <c r="K218" s="62">
        <v>3</v>
      </c>
      <c r="L218" s="62" t="s">
        <v>15</v>
      </c>
      <c r="M218" s="57" t="s">
        <v>17</v>
      </c>
      <c r="N218" s="58" t="s">
        <v>17</v>
      </c>
      <c r="O218" s="57" t="s">
        <v>19</v>
      </c>
      <c r="P218" s="52" t="s">
        <v>19</v>
      </c>
      <c r="Q218" s="58" t="s">
        <v>18</v>
      </c>
      <c r="R218" s="57" t="s">
        <v>54</v>
      </c>
      <c r="S218" s="52" t="s">
        <v>54</v>
      </c>
      <c r="T218" s="58" t="s">
        <v>54</v>
      </c>
      <c r="W218">
        <v>4</v>
      </c>
      <c r="X218">
        <v>4</v>
      </c>
      <c r="Y218">
        <v>4</v>
      </c>
      <c r="Z218">
        <v>4</v>
      </c>
      <c r="AA218">
        <v>3</v>
      </c>
      <c r="AB218">
        <v>3</v>
      </c>
      <c r="AC218" s="355" t="str">
        <f>IF(VLOOKUP($B218,'Change Summary_Detailed'!$A$4:$X$216,AC$3,FALSE)=0,"N/A",VLOOKUP($B218,'Change Summary_Detailed'!$A$4:$X$216,AC$3,FALSE))</f>
        <v>N/A</v>
      </c>
      <c r="AD218" s="21">
        <f>VLOOKUP($B218,'Change Summary_Detailed'!$A$4:$X$216,AD$3,FALSE)</f>
        <v>30</v>
      </c>
      <c r="AE218" s="21">
        <f>VLOOKUP($B218,'Change Summary_Detailed'!$A$4:$X$216,AE$3,FALSE)</f>
        <v>30</v>
      </c>
      <c r="AF218" s="21" t="str">
        <f>VLOOKUP($B218,'Change Summary_Detailed'!$A$4:$X$216,AF$3,FALSE)</f>
        <v>30-60</v>
      </c>
      <c r="AG218" s="21">
        <f>VLOOKUP($B218,'Change Summary_Detailed'!$A$4:$X$216,AG$3,FALSE)</f>
        <v>30</v>
      </c>
      <c r="AH218" s="21">
        <f>VLOOKUP($B218,'Change Summary_Detailed'!$A$4:$X$216,AH$3,FALSE)</f>
        <v>30</v>
      </c>
      <c r="AI218" s="21">
        <f>VLOOKUP($B218,'Change Summary_Detailed'!$A$4:$X$216,AI$3,FALSE)</f>
        <v>30</v>
      </c>
      <c r="AJ218" s="21">
        <f>VLOOKUP($B218,'Change Summary_Detailed'!$A$4:$X$216,AJ$3,FALSE)</f>
        <v>30</v>
      </c>
      <c r="AK218" s="21" t="str">
        <f>VLOOKUP($B218,'Change Summary_Detailed'!$A$4:$X$216,AK$3,FALSE)</f>
        <v>30-60</v>
      </c>
      <c r="AL218" s="21">
        <f>VLOOKUP($B218,'Change Summary_Detailed'!$A$4:$X$216,AL$3,FALSE)</f>
        <v>30</v>
      </c>
      <c r="AM218" s="21">
        <f>VLOOKUP($B218,'Change Summary_Detailed'!$A$4:$X$216,AM$3,FALSE)</f>
        <v>30</v>
      </c>
      <c r="AN218" s="21" t="str">
        <f>VLOOKUP($B218,'Change Summary_Detailed'!$A$4:$X$216,AN$3,FALSE)</f>
        <v>Before 4:00 AM</v>
      </c>
      <c r="AO218" s="21" t="str">
        <f>VLOOKUP($B218,'Change Summary_Detailed'!$A$4:$X$216,AO$3,FALSE)</f>
        <v>Before 4:00 AM</v>
      </c>
      <c r="AP218" s="21" t="str">
        <f>VLOOKUP($B218,'Change Summary_Detailed'!$A$4:$X$216,AP$3,FALSE)</f>
        <v>Unchanged</v>
      </c>
      <c r="AQ218" s="21">
        <f>VLOOKUP($B218,'Change Summary_Detailed'!$A$4:$X$216,AQ$3,FALSE)</f>
        <v>0</v>
      </c>
      <c r="AR218" s="21">
        <f>VLOOKUP($B218,'Change Summary_Detailed'!$A$4:$X$216,AR$3,FALSE)</f>
        <v>0</v>
      </c>
      <c r="AS218" s="21">
        <f>VLOOKUP($B218,'Change Summary_Detailed'!$A$4:$X$216,AS$3,FALSE)</f>
        <v>0</v>
      </c>
      <c r="AT218" s="21" t="str">
        <f>VLOOKUP($B218,'Change Summary_Detailed'!$A$4:$X$216,AT$3,FALSE)</f>
        <v>Unchanged</v>
      </c>
    </row>
    <row r="219" spans="1:46" x14ac:dyDescent="0.25">
      <c r="A219" t="s">
        <v>355</v>
      </c>
      <c r="B219" s="122">
        <v>181</v>
      </c>
      <c r="C219" s="57" t="s">
        <v>761</v>
      </c>
      <c r="D219" s="71" t="s">
        <v>199</v>
      </c>
      <c r="E219" s="57">
        <v>28</v>
      </c>
      <c r="F219" s="52">
        <v>8.4</v>
      </c>
      <c r="G219" s="52">
        <v>27.2</v>
      </c>
      <c r="H219" s="52">
        <v>9.8000000000000007</v>
      </c>
      <c r="I219" s="52">
        <v>17.399999999999999</v>
      </c>
      <c r="J219" s="58">
        <v>4.3</v>
      </c>
      <c r="K219" s="62">
        <v>4</v>
      </c>
      <c r="L219" s="62" t="s">
        <v>135</v>
      </c>
      <c r="M219" s="57" t="s">
        <v>17</v>
      </c>
      <c r="N219" s="58" t="s">
        <v>17</v>
      </c>
      <c r="O219" s="57" t="s">
        <v>18</v>
      </c>
      <c r="P219" s="52" t="s">
        <v>18</v>
      </c>
      <c r="Q219" s="58" t="s">
        <v>18</v>
      </c>
      <c r="R219" s="57" t="s">
        <v>54</v>
      </c>
      <c r="S219" s="52" t="s">
        <v>54</v>
      </c>
      <c r="T219" s="58">
        <v>3</v>
      </c>
      <c r="W219">
        <v>4</v>
      </c>
      <c r="X219">
        <v>4</v>
      </c>
      <c r="Y219">
        <v>4</v>
      </c>
      <c r="Z219">
        <v>4</v>
      </c>
      <c r="AA219">
        <v>3</v>
      </c>
      <c r="AB219">
        <v>2</v>
      </c>
      <c r="AC219" s="355" t="str">
        <f>IF(VLOOKUP($B219,'Change Summary_Detailed'!$A$4:$X$216,AC$3,FALSE)=0,"N/A",VLOOKUP($B219,'Change Summary_Detailed'!$A$4:$X$216,AC$3,FALSE))</f>
        <v>Feb. 2015/ Sept. 2015</v>
      </c>
      <c r="AD219" s="21">
        <f>VLOOKUP($B219,'Change Summary_Detailed'!$A$4:$X$216,AD$3,FALSE)</f>
        <v>30</v>
      </c>
      <c r="AE219" s="21">
        <f>VLOOKUP($B219,'Change Summary_Detailed'!$A$4:$X$216,AE$3,FALSE)</f>
        <v>30</v>
      </c>
      <c r="AF219" s="21">
        <f>VLOOKUP($B219,'Change Summary_Detailed'!$A$4:$X$216,AF$3,FALSE)</f>
        <v>30</v>
      </c>
      <c r="AG219" s="21">
        <f>VLOOKUP($B219,'Change Summary_Detailed'!$A$4:$X$216,AG$3,FALSE)</f>
        <v>30</v>
      </c>
      <c r="AH219" s="21">
        <f>VLOOKUP($B219,'Change Summary_Detailed'!$A$4:$X$216,AH$3,FALSE)</f>
        <v>30</v>
      </c>
      <c r="AI219" s="21" t="str">
        <f>VLOOKUP($B219,'Change Summary_Detailed'!$A$4:$X$216,AI$3,FALSE)</f>
        <v>15-30</v>
      </c>
      <c r="AJ219" s="21">
        <f>VLOOKUP($B219,'Change Summary_Detailed'!$A$4:$X$216,AJ$3,FALSE)</f>
        <v>30</v>
      </c>
      <c r="AK219" s="21">
        <f>VLOOKUP($B219,'Change Summary_Detailed'!$A$4:$X$216,AK$3,FALSE)</f>
        <v>30</v>
      </c>
      <c r="AL219" s="21">
        <f>VLOOKUP($B219,'Change Summary_Detailed'!$A$4:$X$216,AL$3,FALSE)</f>
        <v>30</v>
      </c>
      <c r="AM219" s="21">
        <f>VLOOKUP($B219,'Change Summary_Detailed'!$A$4:$X$216,AM$3,FALSE)</f>
        <v>30</v>
      </c>
      <c r="AN219" s="21" t="str">
        <f>VLOOKUP($B219,'Change Summary_Detailed'!$A$4:$X$216,AN$3,FALSE)</f>
        <v>Before 10:00 PM</v>
      </c>
      <c r="AO219" s="21" t="str">
        <f>VLOOKUP($B219,'Change Summary_Detailed'!$A$4:$X$216,AO$3,FALSE)</f>
        <v>Before 9:00 PM</v>
      </c>
      <c r="AP219" s="21" t="str">
        <f>VLOOKUP($B219,'Change Summary_Detailed'!$A$4:$X$216,AP$3,FALSE)</f>
        <v xml:space="preserve">Add service during commute hours between Twin Lakes Park-and-Ride and Federal Way Transit Center in order to improve connections replacing routes 179 and 197.
End service earlier. </v>
      </c>
      <c r="AQ219" s="21" t="str">
        <f>VLOOKUP($B219,'Change Summary_Detailed'!$A$4:$X$216,AQ$3,FALSE)</f>
        <v>2, 3</v>
      </c>
      <c r="AR219" s="21" t="str">
        <f>VLOOKUP($B219,'Change Summary_Detailed'!$A$4:$X$216,AR$3,FALSE)</f>
        <v>Restructure</v>
      </c>
      <c r="AS219" s="21">
        <f>VLOOKUP($B219,'Change Summary_Detailed'!$A$4:$X$216,AS$3,FALSE)</f>
        <v>0</v>
      </c>
      <c r="AT219" s="21" t="str">
        <f>VLOOKUP($B219,'Change Summary_Detailed'!$A$4:$X$216,AT$3,FALSE)</f>
        <v>Revised</v>
      </c>
    </row>
    <row r="220" spans="1:46" x14ac:dyDescent="0.25">
      <c r="A220" t="s">
        <v>357</v>
      </c>
      <c r="B220" s="122">
        <v>181</v>
      </c>
      <c r="C220" s="57" t="s">
        <v>761</v>
      </c>
      <c r="D220" s="71" t="s">
        <v>199</v>
      </c>
      <c r="E220" s="57">
        <v>28</v>
      </c>
      <c r="F220" s="52">
        <v>8.4</v>
      </c>
      <c r="G220" s="52">
        <v>27.2</v>
      </c>
      <c r="H220" s="52">
        <v>9.8000000000000007</v>
      </c>
      <c r="I220" s="52">
        <v>17.399999999999999</v>
      </c>
      <c r="J220" s="58">
        <v>4.3</v>
      </c>
      <c r="K220" s="62">
        <v>4</v>
      </c>
      <c r="L220" s="62" t="s">
        <v>135</v>
      </c>
      <c r="M220" s="57" t="s">
        <v>17</v>
      </c>
      <c r="N220" s="58" t="s">
        <v>17</v>
      </c>
      <c r="O220" s="57" t="s">
        <v>18</v>
      </c>
      <c r="P220" s="52" t="s">
        <v>18</v>
      </c>
      <c r="Q220" s="58" t="s">
        <v>18</v>
      </c>
      <c r="R220" s="57" t="s">
        <v>54</v>
      </c>
      <c r="S220" s="52" t="s">
        <v>54</v>
      </c>
      <c r="T220" s="58">
        <v>3</v>
      </c>
      <c r="W220">
        <v>4</v>
      </c>
      <c r="X220">
        <v>4</v>
      </c>
      <c r="Y220">
        <v>4</v>
      </c>
      <c r="Z220">
        <v>4</v>
      </c>
      <c r="AA220">
        <v>3</v>
      </c>
      <c r="AB220">
        <v>2</v>
      </c>
      <c r="AC220" s="355" t="str">
        <f>IF(VLOOKUP($B220,'Change Summary_Detailed'!$A$4:$X$216,AC$3,FALSE)=0,"N/A",VLOOKUP($B220,'Change Summary_Detailed'!$A$4:$X$216,AC$3,FALSE))</f>
        <v>Feb. 2015/ Sept. 2015</v>
      </c>
      <c r="AD220" s="21">
        <f>VLOOKUP($B220,'Change Summary_Detailed'!$A$4:$X$216,AD$3,FALSE)</f>
        <v>30</v>
      </c>
      <c r="AE220" s="21">
        <f>VLOOKUP($B220,'Change Summary_Detailed'!$A$4:$X$216,AE$3,FALSE)</f>
        <v>30</v>
      </c>
      <c r="AF220" s="21">
        <f>VLOOKUP($B220,'Change Summary_Detailed'!$A$4:$X$216,AF$3,FALSE)</f>
        <v>30</v>
      </c>
      <c r="AG220" s="21">
        <f>VLOOKUP($B220,'Change Summary_Detailed'!$A$4:$X$216,AG$3,FALSE)</f>
        <v>30</v>
      </c>
      <c r="AH220" s="21">
        <f>VLOOKUP($B220,'Change Summary_Detailed'!$A$4:$X$216,AH$3,FALSE)</f>
        <v>30</v>
      </c>
      <c r="AI220" s="21" t="str">
        <f>VLOOKUP($B220,'Change Summary_Detailed'!$A$4:$X$216,AI$3,FALSE)</f>
        <v>15-30</v>
      </c>
      <c r="AJ220" s="21">
        <f>VLOOKUP($B220,'Change Summary_Detailed'!$A$4:$X$216,AJ$3,FALSE)</f>
        <v>30</v>
      </c>
      <c r="AK220" s="21">
        <f>VLOOKUP($B220,'Change Summary_Detailed'!$A$4:$X$216,AK$3,FALSE)</f>
        <v>30</v>
      </c>
      <c r="AL220" s="21">
        <f>VLOOKUP($B220,'Change Summary_Detailed'!$A$4:$X$216,AL$3,FALSE)</f>
        <v>30</v>
      </c>
      <c r="AM220" s="21">
        <f>VLOOKUP($B220,'Change Summary_Detailed'!$A$4:$X$216,AM$3,FALSE)</f>
        <v>30</v>
      </c>
      <c r="AN220" s="21" t="str">
        <f>VLOOKUP($B220,'Change Summary_Detailed'!$A$4:$X$216,AN$3,FALSE)</f>
        <v>Before 10:00 PM</v>
      </c>
      <c r="AO220" s="21" t="str">
        <f>VLOOKUP($B220,'Change Summary_Detailed'!$A$4:$X$216,AO$3,FALSE)</f>
        <v>Before 9:00 PM</v>
      </c>
      <c r="AP220" s="21" t="str">
        <f>VLOOKUP($B220,'Change Summary_Detailed'!$A$4:$X$216,AP$3,FALSE)</f>
        <v xml:space="preserve">Add service during commute hours between Twin Lakes Park-and-Ride and Federal Way Transit Center in order to improve connections replacing routes 179 and 197.
End service earlier. </v>
      </c>
      <c r="AQ220" s="21" t="str">
        <f>VLOOKUP($B220,'Change Summary_Detailed'!$A$4:$X$216,AQ$3,FALSE)</f>
        <v>2, 3</v>
      </c>
      <c r="AR220" s="21" t="str">
        <f>VLOOKUP($B220,'Change Summary_Detailed'!$A$4:$X$216,AR$3,FALSE)</f>
        <v>Restructure</v>
      </c>
      <c r="AS220" s="21">
        <f>VLOOKUP($B220,'Change Summary_Detailed'!$A$4:$X$216,AS$3,FALSE)</f>
        <v>0</v>
      </c>
      <c r="AT220" s="21" t="str">
        <f>VLOOKUP($B220,'Change Summary_Detailed'!$A$4:$X$216,AT$3,FALSE)</f>
        <v>Revised</v>
      </c>
    </row>
    <row r="221" spans="1:46" x14ac:dyDescent="0.25">
      <c r="A221" t="s">
        <v>343</v>
      </c>
      <c r="B221" s="122">
        <v>181</v>
      </c>
      <c r="C221" s="57" t="s">
        <v>761</v>
      </c>
      <c r="D221" s="71" t="s">
        <v>199</v>
      </c>
      <c r="E221" s="57">
        <v>28</v>
      </c>
      <c r="F221" s="52">
        <v>8.4</v>
      </c>
      <c r="G221" s="52">
        <v>27.2</v>
      </c>
      <c r="H221" s="52">
        <v>9.8000000000000007</v>
      </c>
      <c r="I221" s="52">
        <v>17.399999999999999</v>
      </c>
      <c r="J221" s="58">
        <v>4.3</v>
      </c>
      <c r="K221" s="62">
        <v>4</v>
      </c>
      <c r="L221" s="62" t="s">
        <v>135</v>
      </c>
      <c r="M221" s="57" t="s">
        <v>17</v>
      </c>
      <c r="N221" s="58" t="s">
        <v>17</v>
      </c>
      <c r="O221" s="57" t="s">
        <v>18</v>
      </c>
      <c r="P221" s="52" t="s">
        <v>18</v>
      </c>
      <c r="Q221" s="58" t="s">
        <v>18</v>
      </c>
      <c r="R221" s="57" t="s">
        <v>54</v>
      </c>
      <c r="S221" s="52" t="s">
        <v>54</v>
      </c>
      <c r="T221" s="58">
        <v>3</v>
      </c>
      <c r="W221">
        <v>4</v>
      </c>
      <c r="X221">
        <v>4</v>
      </c>
      <c r="Y221">
        <v>4</v>
      </c>
      <c r="Z221">
        <v>4</v>
      </c>
      <c r="AA221">
        <v>3</v>
      </c>
      <c r="AB221">
        <v>2</v>
      </c>
      <c r="AC221" s="355" t="str">
        <f>IF(VLOOKUP($B221,'Change Summary_Detailed'!$A$4:$X$216,AC$3,FALSE)=0,"N/A",VLOOKUP($B221,'Change Summary_Detailed'!$A$4:$X$216,AC$3,FALSE))</f>
        <v>Feb. 2015/ Sept. 2015</v>
      </c>
      <c r="AD221" s="21">
        <f>VLOOKUP($B221,'Change Summary_Detailed'!$A$4:$X$216,AD$3,FALSE)</f>
        <v>30</v>
      </c>
      <c r="AE221" s="21">
        <f>VLOOKUP($B221,'Change Summary_Detailed'!$A$4:$X$216,AE$3,FALSE)</f>
        <v>30</v>
      </c>
      <c r="AF221" s="21">
        <f>VLOOKUP($B221,'Change Summary_Detailed'!$A$4:$X$216,AF$3,FALSE)</f>
        <v>30</v>
      </c>
      <c r="AG221" s="21">
        <f>VLOOKUP($B221,'Change Summary_Detailed'!$A$4:$X$216,AG$3,FALSE)</f>
        <v>30</v>
      </c>
      <c r="AH221" s="21">
        <f>VLOOKUP($B221,'Change Summary_Detailed'!$A$4:$X$216,AH$3,FALSE)</f>
        <v>30</v>
      </c>
      <c r="AI221" s="21" t="str">
        <f>VLOOKUP($B221,'Change Summary_Detailed'!$A$4:$X$216,AI$3,FALSE)</f>
        <v>15-30</v>
      </c>
      <c r="AJ221" s="21">
        <f>VLOOKUP($B221,'Change Summary_Detailed'!$A$4:$X$216,AJ$3,FALSE)</f>
        <v>30</v>
      </c>
      <c r="AK221" s="21">
        <f>VLOOKUP($B221,'Change Summary_Detailed'!$A$4:$X$216,AK$3,FALSE)</f>
        <v>30</v>
      </c>
      <c r="AL221" s="21">
        <f>VLOOKUP($B221,'Change Summary_Detailed'!$A$4:$X$216,AL$3,FALSE)</f>
        <v>30</v>
      </c>
      <c r="AM221" s="21">
        <f>VLOOKUP($B221,'Change Summary_Detailed'!$A$4:$X$216,AM$3,FALSE)</f>
        <v>30</v>
      </c>
      <c r="AN221" s="21" t="str">
        <f>VLOOKUP($B221,'Change Summary_Detailed'!$A$4:$X$216,AN$3,FALSE)</f>
        <v>Before 10:00 PM</v>
      </c>
      <c r="AO221" s="21" t="str">
        <f>VLOOKUP($B221,'Change Summary_Detailed'!$A$4:$X$216,AO$3,FALSE)</f>
        <v>Before 9:00 PM</v>
      </c>
      <c r="AP221" s="21" t="str">
        <f>VLOOKUP($B221,'Change Summary_Detailed'!$A$4:$X$216,AP$3,FALSE)</f>
        <v xml:space="preserve">Add service during commute hours between Twin Lakes Park-and-Ride and Federal Way Transit Center in order to improve connections replacing routes 179 and 197.
End service earlier. </v>
      </c>
      <c r="AQ221" s="21" t="str">
        <f>VLOOKUP($B221,'Change Summary_Detailed'!$A$4:$X$216,AQ$3,FALSE)</f>
        <v>2, 3</v>
      </c>
      <c r="AR221" s="21" t="str">
        <f>VLOOKUP($B221,'Change Summary_Detailed'!$A$4:$X$216,AR$3,FALSE)</f>
        <v>Restructure</v>
      </c>
      <c r="AS221" s="21">
        <f>VLOOKUP($B221,'Change Summary_Detailed'!$A$4:$X$216,AS$3,FALSE)</f>
        <v>0</v>
      </c>
      <c r="AT221" s="21" t="str">
        <f>VLOOKUP($B221,'Change Summary_Detailed'!$A$4:$X$216,AT$3,FALSE)</f>
        <v>Revised</v>
      </c>
    </row>
    <row r="222" spans="1:46" x14ac:dyDescent="0.25">
      <c r="A222" t="s">
        <v>375</v>
      </c>
      <c r="B222" s="122">
        <v>182</v>
      </c>
      <c r="C222" s="57" t="s">
        <v>762</v>
      </c>
      <c r="D222" s="71" t="s">
        <v>200</v>
      </c>
      <c r="E222" s="57">
        <v>16.3</v>
      </c>
      <c r="F222" s="52">
        <v>4.4000000000000004</v>
      </c>
      <c r="G222" s="52">
        <v>19.600000000000001</v>
      </c>
      <c r="H222" s="52">
        <v>6.2</v>
      </c>
      <c r="I222" s="52" t="s">
        <v>298</v>
      </c>
      <c r="J222" s="58" t="s">
        <v>298</v>
      </c>
      <c r="K222" s="62">
        <v>67</v>
      </c>
      <c r="L222" s="62" t="s">
        <v>160</v>
      </c>
      <c r="M222" s="57" t="s">
        <v>17</v>
      </c>
      <c r="N222" s="58" t="s">
        <v>17</v>
      </c>
      <c r="O222" s="57" t="s">
        <v>133</v>
      </c>
      <c r="P222" s="52" t="s">
        <v>18</v>
      </c>
      <c r="Q222" s="58" t="s">
        <v>18</v>
      </c>
      <c r="R222" s="57">
        <v>3</v>
      </c>
      <c r="S222" s="52" t="s">
        <v>54</v>
      </c>
      <c r="T222" s="58" t="s">
        <v>54</v>
      </c>
      <c r="W222">
        <v>2</v>
      </c>
      <c r="X222">
        <v>2</v>
      </c>
      <c r="Y222">
        <v>3</v>
      </c>
      <c r="Z222">
        <v>3</v>
      </c>
      <c r="AA222" t="s">
        <v>17</v>
      </c>
      <c r="AB222" t="s">
        <v>17</v>
      </c>
      <c r="AC222" s="355">
        <f>IF(VLOOKUP($B222,'Change Summary_Detailed'!$A$4:$X$216,AC$3,FALSE)=0,"N/A",VLOOKUP($B222,'Change Summary_Detailed'!$A$4:$X$216,AC$3,FALSE))</f>
        <v>42248</v>
      </c>
      <c r="AD222" s="21">
        <f>VLOOKUP($B222,'Change Summary_Detailed'!$A$4:$X$216,AD$3,FALSE)</f>
        <v>30</v>
      </c>
      <c r="AE222" s="21">
        <f>VLOOKUP($B222,'Change Summary_Detailed'!$A$4:$X$216,AE$3,FALSE)</f>
        <v>60</v>
      </c>
      <c r="AF222" s="21" t="str">
        <f>VLOOKUP($B222,'Change Summary_Detailed'!$A$4:$X$216,AF$3,FALSE)</f>
        <v/>
      </c>
      <c r="AG222" s="21">
        <f>VLOOKUP($B222,'Change Summary_Detailed'!$A$4:$X$216,AG$3,FALSE)</f>
        <v>60</v>
      </c>
      <c r="AH222" s="21">
        <f>VLOOKUP($B222,'Change Summary_Detailed'!$A$4:$X$216,AH$3,FALSE)</f>
        <v>60</v>
      </c>
      <c r="AI222" s="21">
        <f>VLOOKUP($B222,'Change Summary_Detailed'!$A$4:$X$216,AI$3,FALSE)</f>
        <v>60</v>
      </c>
      <c r="AJ222" s="21">
        <f>VLOOKUP($B222,'Change Summary_Detailed'!$A$4:$X$216,AJ$3,FALSE)</f>
        <v>60</v>
      </c>
      <c r="AK222" s="21" t="str">
        <f>VLOOKUP($B222,'Change Summary_Detailed'!$A$4:$X$216,AK$3,FALSE)</f>
        <v/>
      </c>
      <c r="AL222" s="21">
        <f>VLOOKUP($B222,'Change Summary_Detailed'!$A$4:$X$216,AL$3,FALSE)</f>
        <v>60</v>
      </c>
      <c r="AM222" s="21">
        <f>VLOOKUP($B222,'Change Summary_Detailed'!$A$4:$X$216,AM$3,FALSE)</f>
        <v>60</v>
      </c>
      <c r="AN222" s="21" t="str">
        <f>VLOOKUP($B222,'Change Summary_Detailed'!$A$4:$X$216,AN$3,FALSE)</f>
        <v>Before 8:00 PM</v>
      </c>
      <c r="AO222" s="21" t="str">
        <f>VLOOKUP($B222,'Change Summary_Detailed'!$A$4:$X$216,AO$3,FALSE)</f>
        <v>Before 8:00 PM</v>
      </c>
      <c r="AP222" s="21" t="str">
        <f>VLOOKUP($B222,'Change Summary_Detailed'!$A$4:$X$216,AP$3,FALSE)</f>
        <v>Operate service less often during commute hours.</v>
      </c>
      <c r="AQ222" s="21">
        <f>VLOOKUP($B222,'Change Summary_Detailed'!$A$4:$X$216,AQ$3,FALSE)</f>
        <v>3</v>
      </c>
      <c r="AR222" s="21" t="str">
        <f>VLOOKUP($B222,'Change Summary_Detailed'!$A$4:$X$216,AR$3,FALSE)</f>
        <v>Low performing</v>
      </c>
      <c r="AS222" s="21">
        <f>VLOOKUP($B222,'Change Summary_Detailed'!$A$4:$X$216,AS$3,FALSE)</f>
        <v>0</v>
      </c>
      <c r="AT222" s="21" t="str">
        <f>VLOOKUP($B222,'Change Summary_Detailed'!$A$4:$X$216,AT$3,FALSE)</f>
        <v>Revised</v>
      </c>
    </row>
    <row r="223" spans="1:46" x14ac:dyDescent="0.25">
      <c r="A223" t="s">
        <v>355</v>
      </c>
      <c r="B223" s="122">
        <v>182</v>
      </c>
      <c r="C223" s="57" t="s">
        <v>762</v>
      </c>
      <c r="D223" s="71" t="s">
        <v>200</v>
      </c>
      <c r="E223" s="57">
        <v>16.3</v>
      </c>
      <c r="F223" s="52">
        <v>4.4000000000000004</v>
      </c>
      <c r="G223" s="52">
        <v>19.600000000000001</v>
      </c>
      <c r="H223" s="52">
        <v>6.2</v>
      </c>
      <c r="I223" s="52" t="s">
        <v>298</v>
      </c>
      <c r="J223" s="58" t="s">
        <v>298</v>
      </c>
      <c r="K223" s="62">
        <v>67</v>
      </c>
      <c r="L223" s="62" t="s">
        <v>160</v>
      </c>
      <c r="M223" s="57" t="s">
        <v>17</v>
      </c>
      <c r="N223" s="58" t="s">
        <v>17</v>
      </c>
      <c r="O223" s="57" t="s">
        <v>133</v>
      </c>
      <c r="P223" s="52" t="s">
        <v>18</v>
      </c>
      <c r="Q223" s="58" t="s">
        <v>18</v>
      </c>
      <c r="R223" s="57">
        <v>3</v>
      </c>
      <c r="S223" s="52" t="s">
        <v>54</v>
      </c>
      <c r="T223" s="58" t="s">
        <v>54</v>
      </c>
      <c r="W223">
        <v>2</v>
      </c>
      <c r="X223">
        <v>2</v>
      </c>
      <c r="Y223">
        <v>3</v>
      </c>
      <c r="Z223">
        <v>3</v>
      </c>
      <c r="AA223" t="s">
        <v>17</v>
      </c>
      <c r="AB223" t="s">
        <v>17</v>
      </c>
      <c r="AC223" s="355">
        <f>IF(VLOOKUP($B223,'Change Summary_Detailed'!$A$4:$X$216,AC$3,FALSE)=0,"N/A",VLOOKUP($B223,'Change Summary_Detailed'!$A$4:$X$216,AC$3,FALSE))</f>
        <v>42248</v>
      </c>
      <c r="AD223" s="21">
        <f>VLOOKUP($B223,'Change Summary_Detailed'!$A$4:$X$216,AD$3,FALSE)</f>
        <v>30</v>
      </c>
      <c r="AE223" s="21">
        <f>VLOOKUP($B223,'Change Summary_Detailed'!$A$4:$X$216,AE$3,FALSE)</f>
        <v>60</v>
      </c>
      <c r="AF223" s="21" t="str">
        <f>VLOOKUP($B223,'Change Summary_Detailed'!$A$4:$X$216,AF$3,FALSE)</f>
        <v/>
      </c>
      <c r="AG223" s="21">
        <f>VLOOKUP($B223,'Change Summary_Detailed'!$A$4:$X$216,AG$3,FALSE)</f>
        <v>60</v>
      </c>
      <c r="AH223" s="21">
        <f>VLOOKUP($B223,'Change Summary_Detailed'!$A$4:$X$216,AH$3,FALSE)</f>
        <v>60</v>
      </c>
      <c r="AI223" s="21">
        <f>VLOOKUP($B223,'Change Summary_Detailed'!$A$4:$X$216,AI$3,FALSE)</f>
        <v>60</v>
      </c>
      <c r="AJ223" s="21">
        <f>VLOOKUP($B223,'Change Summary_Detailed'!$A$4:$X$216,AJ$3,FALSE)</f>
        <v>60</v>
      </c>
      <c r="AK223" s="21" t="str">
        <f>VLOOKUP($B223,'Change Summary_Detailed'!$A$4:$X$216,AK$3,FALSE)</f>
        <v/>
      </c>
      <c r="AL223" s="21">
        <f>VLOOKUP($B223,'Change Summary_Detailed'!$A$4:$X$216,AL$3,FALSE)</f>
        <v>60</v>
      </c>
      <c r="AM223" s="21">
        <f>VLOOKUP($B223,'Change Summary_Detailed'!$A$4:$X$216,AM$3,FALSE)</f>
        <v>60</v>
      </c>
      <c r="AN223" s="21" t="str">
        <f>VLOOKUP($B223,'Change Summary_Detailed'!$A$4:$X$216,AN$3,FALSE)</f>
        <v>Before 8:00 PM</v>
      </c>
      <c r="AO223" s="21" t="str">
        <f>VLOOKUP($B223,'Change Summary_Detailed'!$A$4:$X$216,AO$3,FALSE)</f>
        <v>Before 8:00 PM</v>
      </c>
      <c r="AP223" s="21" t="str">
        <f>VLOOKUP($B223,'Change Summary_Detailed'!$A$4:$X$216,AP$3,FALSE)</f>
        <v>Operate service less often during commute hours.</v>
      </c>
      <c r="AQ223" s="21">
        <f>VLOOKUP($B223,'Change Summary_Detailed'!$A$4:$X$216,AQ$3,FALSE)</f>
        <v>3</v>
      </c>
      <c r="AR223" s="21" t="str">
        <f>VLOOKUP($B223,'Change Summary_Detailed'!$A$4:$X$216,AR$3,FALSE)</f>
        <v>Low performing</v>
      </c>
      <c r="AS223" s="21">
        <f>VLOOKUP($B223,'Change Summary_Detailed'!$A$4:$X$216,AS$3,FALSE)</f>
        <v>0</v>
      </c>
      <c r="AT223" s="21" t="str">
        <f>VLOOKUP($B223,'Change Summary_Detailed'!$A$4:$X$216,AT$3,FALSE)</f>
        <v>Revised</v>
      </c>
    </row>
    <row r="224" spans="1:46" x14ac:dyDescent="0.25">
      <c r="A224" t="s">
        <v>377</v>
      </c>
      <c r="B224" s="122">
        <v>183</v>
      </c>
      <c r="C224" s="57" t="s">
        <v>763</v>
      </c>
      <c r="D224" s="71" t="s">
        <v>201</v>
      </c>
      <c r="E224" s="57">
        <v>21.3</v>
      </c>
      <c r="F224" s="52">
        <v>6.4</v>
      </c>
      <c r="G224" s="52">
        <v>21.6</v>
      </c>
      <c r="H224" s="52">
        <v>8.6999999999999993</v>
      </c>
      <c r="I224" s="52" t="s">
        <v>298</v>
      </c>
      <c r="J224" s="58" t="s">
        <v>298</v>
      </c>
      <c r="K224" s="62">
        <v>33</v>
      </c>
      <c r="L224" s="62" t="s">
        <v>81</v>
      </c>
      <c r="M224" s="57" t="s">
        <v>17</v>
      </c>
      <c r="N224" s="58" t="s">
        <v>17</v>
      </c>
      <c r="O224" s="57" t="s">
        <v>19</v>
      </c>
      <c r="P224" s="52" t="s">
        <v>19</v>
      </c>
      <c r="Q224" s="58" t="s">
        <v>19</v>
      </c>
      <c r="R224" s="57" t="s">
        <v>54</v>
      </c>
      <c r="S224" s="52" t="s">
        <v>54</v>
      </c>
      <c r="T224" s="58" t="s">
        <v>54</v>
      </c>
      <c r="W224">
        <v>3</v>
      </c>
      <c r="X224">
        <v>3</v>
      </c>
      <c r="Y224">
        <v>3</v>
      </c>
      <c r="Z224">
        <v>4</v>
      </c>
      <c r="AA224" t="s">
        <v>17</v>
      </c>
      <c r="AB224" t="s">
        <v>17</v>
      </c>
      <c r="AC224" s="355" t="str">
        <f>IF(VLOOKUP($B224,'Change Summary_Detailed'!$A$4:$X$216,AC$3,FALSE)=0,"N/A",VLOOKUP($B224,'Change Summary_Detailed'!$A$4:$X$216,AC$3,FALSE))</f>
        <v>N/A</v>
      </c>
      <c r="AD224" s="21">
        <f>VLOOKUP($B224,'Change Summary_Detailed'!$A$4:$X$216,AD$3,FALSE)</f>
        <v>30</v>
      </c>
      <c r="AE224" s="21">
        <f>VLOOKUP($B224,'Change Summary_Detailed'!$A$4:$X$216,AE$3,FALSE)</f>
        <v>60</v>
      </c>
      <c r="AF224" s="21" t="str">
        <f>VLOOKUP($B224,'Change Summary_Detailed'!$A$4:$X$216,AF$3,FALSE)</f>
        <v/>
      </c>
      <c r="AG224" s="21">
        <f>VLOOKUP($B224,'Change Summary_Detailed'!$A$4:$X$216,AG$3,FALSE)</f>
        <v>60</v>
      </c>
      <c r="AH224" s="21" t="str">
        <f>VLOOKUP($B224,'Change Summary_Detailed'!$A$4:$X$216,AH$3,FALSE)</f>
        <v/>
      </c>
      <c r="AI224" s="21">
        <f>VLOOKUP($B224,'Change Summary_Detailed'!$A$4:$X$216,AI$3,FALSE)</f>
        <v>30</v>
      </c>
      <c r="AJ224" s="21">
        <f>VLOOKUP($B224,'Change Summary_Detailed'!$A$4:$X$216,AJ$3,FALSE)</f>
        <v>60</v>
      </c>
      <c r="AK224" s="21" t="str">
        <f>VLOOKUP($B224,'Change Summary_Detailed'!$A$4:$X$216,AK$3,FALSE)</f>
        <v/>
      </c>
      <c r="AL224" s="21">
        <f>VLOOKUP($B224,'Change Summary_Detailed'!$A$4:$X$216,AL$3,FALSE)</f>
        <v>60</v>
      </c>
      <c r="AM224" s="21" t="str">
        <f>VLOOKUP($B224,'Change Summary_Detailed'!$A$4:$X$216,AM$3,FALSE)</f>
        <v/>
      </c>
      <c r="AN224" s="21" t="str">
        <f>VLOOKUP($B224,'Change Summary_Detailed'!$A$4:$X$216,AN$3,FALSE)</f>
        <v>Before 6:00 PM</v>
      </c>
      <c r="AO224" s="21" t="str">
        <f>VLOOKUP($B224,'Change Summary_Detailed'!$A$4:$X$216,AO$3,FALSE)</f>
        <v>Before 6:00 PM</v>
      </c>
      <c r="AP224" s="21" t="str">
        <f>VLOOKUP($B224,'Change Summary_Detailed'!$A$4:$X$216,AP$3,FALSE)</f>
        <v>Unchanged</v>
      </c>
      <c r="AQ224" s="21">
        <f>VLOOKUP($B224,'Change Summary_Detailed'!$A$4:$X$216,AQ$3,FALSE)</f>
        <v>0</v>
      </c>
      <c r="AR224" s="21">
        <f>VLOOKUP($B224,'Change Summary_Detailed'!$A$4:$X$216,AR$3,FALSE)</f>
        <v>0</v>
      </c>
      <c r="AS224" s="21">
        <f>VLOOKUP($B224,'Change Summary_Detailed'!$A$4:$X$216,AS$3,FALSE)</f>
        <v>0</v>
      </c>
      <c r="AT224" s="21" t="str">
        <f>VLOOKUP($B224,'Change Summary_Detailed'!$A$4:$X$216,AT$3,FALSE)</f>
        <v>Unchanged</v>
      </c>
    </row>
    <row r="225" spans="1:46" x14ac:dyDescent="0.25">
      <c r="A225" t="s">
        <v>357</v>
      </c>
      <c r="B225" s="122">
        <v>183</v>
      </c>
      <c r="C225" s="57" t="s">
        <v>763</v>
      </c>
      <c r="D225" s="71" t="s">
        <v>201</v>
      </c>
      <c r="E225" s="57">
        <v>21.3</v>
      </c>
      <c r="F225" s="52">
        <v>6.4</v>
      </c>
      <c r="G225" s="52">
        <v>21.6</v>
      </c>
      <c r="H225" s="52">
        <v>8.6999999999999993</v>
      </c>
      <c r="I225" s="52" t="s">
        <v>298</v>
      </c>
      <c r="J225" s="58" t="s">
        <v>298</v>
      </c>
      <c r="K225" s="62">
        <v>33</v>
      </c>
      <c r="L225" s="62" t="s">
        <v>81</v>
      </c>
      <c r="M225" s="57" t="s">
        <v>17</v>
      </c>
      <c r="N225" s="58" t="s">
        <v>17</v>
      </c>
      <c r="O225" s="57" t="s">
        <v>19</v>
      </c>
      <c r="P225" s="52" t="s">
        <v>19</v>
      </c>
      <c r="Q225" s="58" t="s">
        <v>19</v>
      </c>
      <c r="R225" s="57" t="s">
        <v>54</v>
      </c>
      <c r="S225" s="52" t="s">
        <v>54</v>
      </c>
      <c r="T225" s="58" t="s">
        <v>54</v>
      </c>
      <c r="W225">
        <v>3</v>
      </c>
      <c r="X225">
        <v>3</v>
      </c>
      <c r="Y225">
        <v>3</v>
      </c>
      <c r="Z225">
        <v>4</v>
      </c>
      <c r="AA225" t="s">
        <v>17</v>
      </c>
      <c r="AB225" t="s">
        <v>17</v>
      </c>
      <c r="AC225" s="355" t="str">
        <f>IF(VLOOKUP($B225,'Change Summary_Detailed'!$A$4:$X$216,AC$3,FALSE)=0,"N/A",VLOOKUP($B225,'Change Summary_Detailed'!$A$4:$X$216,AC$3,FALSE))</f>
        <v>N/A</v>
      </c>
      <c r="AD225" s="21">
        <f>VLOOKUP($B225,'Change Summary_Detailed'!$A$4:$X$216,AD$3,FALSE)</f>
        <v>30</v>
      </c>
      <c r="AE225" s="21">
        <f>VLOOKUP($B225,'Change Summary_Detailed'!$A$4:$X$216,AE$3,FALSE)</f>
        <v>60</v>
      </c>
      <c r="AF225" s="21" t="str">
        <f>VLOOKUP($B225,'Change Summary_Detailed'!$A$4:$X$216,AF$3,FALSE)</f>
        <v/>
      </c>
      <c r="AG225" s="21">
        <f>VLOOKUP($B225,'Change Summary_Detailed'!$A$4:$X$216,AG$3,FALSE)</f>
        <v>60</v>
      </c>
      <c r="AH225" s="21" t="str">
        <f>VLOOKUP($B225,'Change Summary_Detailed'!$A$4:$X$216,AH$3,FALSE)</f>
        <v/>
      </c>
      <c r="AI225" s="21">
        <f>VLOOKUP($B225,'Change Summary_Detailed'!$A$4:$X$216,AI$3,FALSE)</f>
        <v>30</v>
      </c>
      <c r="AJ225" s="21">
        <f>VLOOKUP($B225,'Change Summary_Detailed'!$A$4:$X$216,AJ$3,FALSE)</f>
        <v>60</v>
      </c>
      <c r="AK225" s="21" t="str">
        <f>VLOOKUP($B225,'Change Summary_Detailed'!$A$4:$X$216,AK$3,FALSE)</f>
        <v/>
      </c>
      <c r="AL225" s="21">
        <f>VLOOKUP($B225,'Change Summary_Detailed'!$A$4:$X$216,AL$3,FALSE)</f>
        <v>60</v>
      </c>
      <c r="AM225" s="21" t="str">
        <f>VLOOKUP($B225,'Change Summary_Detailed'!$A$4:$X$216,AM$3,FALSE)</f>
        <v/>
      </c>
      <c r="AN225" s="21" t="str">
        <f>VLOOKUP($B225,'Change Summary_Detailed'!$A$4:$X$216,AN$3,FALSE)</f>
        <v>Before 6:00 PM</v>
      </c>
      <c r="AO225" s="21" t="str">
        <f>VLOOKUP($B225,'Change Summary_Detailed'!$A$4:$X$216,AO$3,FALSE)</f>
        <v>Before 6:00 PM</v>
      </c>
      <c r="AP225" s="21" t="str">
        <f>VLOOKUP($B225,'Change Summary_Detailed'!$A$4:$X$216,AP$3,FALSE)</f>
        <v>Unchanged</v>
      </c>
      <c r="AQ225" s="21">
        <f>VLOOKUP($B225,'Change Summary_Detailed'!$A$4:$X$216,AQ$3,FALSE)</f>
        <v>0</v>
      </c>
      <c r="AR225" s="21">
        <f>VLOOKUP($B225,'Change Summary_Detailed'!$A$4:$X$216,AR$3,FALSE)</f>
        <v>0</v>
      </c>
      <c r="AS225" s="21">
        <f>VLOOKUP($B225,'Change Summary_Detailed'!$A$4:$X$216,AS$3,FALSE)</f>
        <v>0</v>
      </c>
      <c r="AT225" s="21" t="str">
        <f>VLOOKUP($B225,'Change Summary_Detailed'!$A$4:$X$216,AT$3,FALSE)</f>
        <v>Unchanged</v>
      </c>
    </row>
    <row r="226" spans="1:46" x14ac:dyDescent="0.25">
      <c r="A226" t="s">
        <v>355</v>
      </c>
      <c r="B226" s="122">
        <v>183</v>
      </c>
      <c r="C226" s="57" t="s">
        <v>763</v>
      </c>
      <c r="D226" s="71" t="s">
        <v>201</v>
      </c>
      <c r="E226" s="57">
        <v>21.3</v>
      </c>
      <c r="F226" s="52">
        <v>6.4</v>
      </c>
      <c r="G226" s="52">
        <v>21.6</v>
      </c>
      <c r="H226" s="52">
        <v>8.6999999999999993</v>
      </c>
      <c r="I226" s="52" t="s">
        <v>298</v>
      </c>
      <c r="J226" s="58" t="s">
        <v>298</v>
      </c>
      <c r="K226" s="62">
        <v>33</v>
      </c>
      <c r="L226" s="62" t="s">
        <v>81</v>
      </c>
      <c r="M226" s="57" t="s">
        <v>17</v>
      </c>
      <c r="N226" s="58" t="s">
        <v>17</v>
      </c>
      <c r="O226" s="57" t="s">
        <v>19</v>
      </c>
      <c r="P226" s="52" t="s">
        <v>19</v>
      </c>
      <c r="Q226" s="58" t="s">
        <v>19</v>
      </c>
      <c r="R226" s="57" t="s">
        <v>54</v>
      </c>
      <c r="S226" s="52" t="s">
        <v>54</v>
      </c>
      <c r="T226" s="58" t="s">
        <v>54</v>
      </c>
      <c r="W226">
        <v>3</v>
      </c>
      <c r="X226">
        <v>3</v>
      </c>
      <c r="Y226">
        <v>3</v>
      </c>
      <c r="Z226">
        <v>4</v>
      </c>
      <c r="AA226" t="s">
        <v>17</v>
      </c>
      <c r="AB226" t="s">
        <v>17</v>
      </c>
      <c r="AC226" s="355" t="str">
        <f>IF(VLOOKUP($B226,'Change Summary_Detailed'!$A$4:$X$216,AC$3,FALSE)=0,"N/A",VLOOKUP($B226,'Change Summary_Detailed'!$A$4:$X$216,AC$3,FALSE))</f>
        <v>N/A</v>
      </c>
      <c r="AD226" s="21">
        <f>VLOOKUP($B226,'Change Summary_Detailed'!$A$4:$X$216,AD$3,FALSE)</f>
        <v>30</v>
      </c>
      <c r="AE226" s="21">
        <f>VLOOKUP($B226,'Change Summary_Detailed'!$A$4:$X$216,AE$3,FALSE)</f>
        <v>60</v>
      </c>
      <c r="AF226" s="21" t="str">
        <f>VLOOKUP($B226,'Change Summary_Detailed'!$A$4:$X$216,AF$3,FALSE)</f>
        <v/>
      </c>
      <c r="AG226" s="21">
        <f>VLOOKUP($B226,'Change Summary_Detailed'!$A$4:$X$216,AG$3,FALSE)</f>
        <v>60</v>
      </c>
      <c r="AH226" s="21" t="str">
        <f>VLOOKUP($B226,'Change Summary_Detailed'!$A$4:$X$216,AH$3,FALSE)</f>
        <v/>
      </c>
      <c r="AI226" s="21">
        <f>VLOOKUP($B226,'Change Summary_Detailed'!$A$4:$X$216,AI$3,FALSE)</f>
        <v>30</v>
      </c>
      <c r="AJ226" s="21">
        <f>VLOOKUP($B226,'Change Summary_Detailed'!$A$4:$X$216,AJ$3,FALSE)</f>
        <v>60</v>
      </c>
      <c r="AK226" s="21" t="str">
        <f>VLOOKUP($B226,'Change Summary_Detailed'!$A$4:$X$216,AK$3,FALSE)</f>
        <v/>
      </c>
      <c r="AL226" s="21">
        <f>VLOOKUP($B226,'Change Summary_Detailed'!$A$4:$X$216,AL$3,FALSE)</f>
        <v>60</v>
      </c>
      <c r="AM226" s="21" t="str">
        <f>VLOOKUP($B226,'Change Summary_Detailed'!$A$4:$X$216,AM$3,FALSE)</f>
        <v/>
      </c>
      <c r="AN226" s="21" t="str">
        <f>VLOOKUP($B226,'Change Summary_Detailed'!$A$4:$X$216,AN$3,FALSE)</f>
        <v>Before 6:00 PM</v>
      </c>
      <c r="AO226" s="21" t="str">
        <f>VLOOKUP($B226,'Change Summary_Detailed'!$A$4:$X$216,AO$3,FALSE)</f>
        <v>Before 6:00 PM</v>
      </c>
      <c r="AP226" s="21" t="str">
        <f>VLOOKUP($B226,'Change Summary_Detailed'!$A$4:$X$216,AP$3,FALSE)</f>
        <v>Unchanged</v>
      </c>
      <c r="AQ226" s="21">
        <f>VLOOKUP($B226,'Change Summary_Detailed'!$A$4:$X$216,AQ$3,FALSE)</f>
        <v>0</v>
      </c>
      <c r="AR226" s="21">
        <f>VLOOKUP($B226,'Change Summary_Detailed'!$A$4:$X$216,AR$3,FALSE)</f>
        <v>0</v>
      </c>
      <c r="AS226" s="21">
        <f>VLOOKUP($B226,'Change Summary_Detailed'!$A$4:$X$216,AS$3,FALSE)</f>
        <v>0</v>
      </c>
      <c r="AT226" s="21" t="str">
        <f>VLOOKUP($B226,'Change Summary_Detailed'!$A$4:$X$216,AT$3,FALSE)</f>
        <v>Unchanged</v>
      </c>
    </row>
    <row r="227" spans="1:46" x14ac:dyDescent="0.25">
      <c r="A227" t="s">
        <v>360</v>
      </c>
      <c r="B227" s="122">
        <v>183</v>
      </c>
      <c r="C227" s="57" t="s">
        <v>763</v>
      </c>
      <c r="D227" s="71" t="s">
        <v>201</v>
      </c>
      <c r="E227" s="57">
        <v>21.3</v>
      </c>
      <c r="F227" s="52">
        <v>6.4</v>
      </c>
      <c r="G227" s="52">
        <v>21.6</v>
      </c>
      <c r="H227" s="52">
        <v>8.6999999999999993</v>
      </c>
      <c r="I227" s="52" t="s">
        <v>298</v>
      </c>
      <c r="J227" s="58" t="s">
        <v>298</v>
      </c>
      <c r="K227" s="62">
        <v>33</v>
      </c>
      <c r="L227" s="62" t="s">
        <v>81</v>
      </c>
      <c r="M227" s="57" t="s">
        <v>17</v>
      </c>
      <c r="N227" s="58" t="s">
        <v>17</v>
      </c>
      <c r="O227" s="57" t="s">
        <v>19</v>
      </c>
      <c r="P227" s="52" t="s">
        <v>19</v>
      </c>
      <c r="Q227" s="58" t="s">
        <v>19</v>
      </c>
      <c r="R227" s="57" t="s">
        <v>54</v>
      </c>
      <c r="S227" s="52" t="s">
        <v>54</v>
      </c>
      <c r="T227" s="58" t="s">
        <v>54</v>
      </c>
      <c r="W227">
        <v>3</v>
      </c>
      <c r="X227">
        <v>3</v>
      </c>
      <c r="Y227">
        <v>3</v>
      </c>
      <c r="Z227">
        <v>4</v>
      </c>
      <c r="AA227" t="s">
        <v>17</v>
      </c>
      <c r="AB227" t="s">
        <v>17</v>
      </c>
      <c r="AC227" s="355" t="str">
        <f>IF(VLOOKUP($B227,'Change Summary_Detailed'!$A$4:$X$216,AC$3,FALSE)=0,"N/A",VLOOKUP($B227,'Change Summary_Detailed'!$A$4:$X$216,AC$3,FALSE))</f>
        <v>N/A</v>
      </c>
      <c r="AD227" s="21">
        <f>VLOOKUP($B227,'Change Summary_Detailed'!$A$4:$X$216,AD$3,FALSE)</f>
        <v>30</v>
      </c>
      <c r="AE227" s="21">
        <f>VLOOKUP($B227,'Change Summary_Detailed'!$A$4:$X$216,AE$3,FALSE)</f>
        <v>60</v>
      </c>
      <c r="AF227" s="21" t="str">
        <f>VLOOKUP($B227,'Change Summary_Detailed'!$A$4:$X$216,AF$3,FALSE)</f>
        <v/>
      </c>
      <c r="AG227" s="21">
        <f>VLOOKUP($B227,'Change Summary_Detailed'!$A$4:$X$216,AG$3,FALSE)</f>
        <v>60</v>
      </c>
      <c r="AH227" s="21" t="str">
        <f>VLOOKUP($B227,'Change Summary_Detailed'!$A$4:$X$216,AH$3,FALSE)</f>
        <v/>
      </c>
      <c r="AI227" s="21">
        <f>VLOOKUP($B227,'Change Summary_Detailed'!$A$4:$X$216,AI$3,FALSE)</f>
        <v>30</v>
      </c>
      <c r="AJ227" s="21">
        <f>VLOOKUP($B227,'Change Summary_Detailed'!$A$4:$X$216,AJ$3,FALSE)</f>
        <v>60</v>
      </c>
      <c r="AK227" s="21" t="str">
        <f>VLOOKUP($B227,'Change Summary_Detailed'!$A$4:$X$216,AK$3,FALSE)</f>
        <v/>
      </c>
      <c r="AL227" s="21">
        <f>VLOOKUP($B227,'Change Summary_Detailed'!$A$4:$X$216,AL$3,FALSE)</f>
        <v>60</v>
      </c>
      <c r="AM227" s="21" t="str">
        <f>VLOOKUP($B227,'Change Summary_Detailed'!$A$4:$X$216,AM$3,FALSE)</f>
        <v/>
      </c>
      <c r="AN227" s="21" t="str">
        <f>VLOOKUP($B227,'Change Summary_Detailed'!$A$4:$X$216,AN$3,FALSE)</f>
        <v>Before 6:00 PM</v>
      </c>
      <c r="AO227" s="21" t="str">
        <f>VLOOKUP($B227,'Change Summary_Detailed'!$A$4:$X$216,AO$3,FALSE)</f>
        <v>Before 6:00 PM</v>
      </c>
      <c r="AP227" s="21" t="str">
        <f>VLOOKUP($B227,'Change Summary_Detailed'!$A$4:$X$216,AP$3,FALSE)</f>
        <v>Unchanged</v>
      </c>
      <c r="AQ227" s="21">
        <f>VLOOKUP($B227,'Change Summary_Detailed'!$A$4:$X$216,AQ$3,FALSE)</f>
        <v>0</v>
      </c>
      <c r="AR227" s="21">
        <f>VLOOKUP($B227,'Change Summary_Detailed'!$A$4:$X$216,AR$3,FALSE)</f>
        <v>0</v>
      </c>
      <c r="AS227" s="21">
        <f>VLOOKUP($B227,'Change Summary_Detailed'!$A$4:$X$216,AS$3,FALSE)</f>
        <v>0</v>
      </c>
      <c r="AT227" s="21" t="str">
        <f>VLOOKUP($B227,'Change Summary_Detailed'!$A$4:$X$216,AT$3,FALSE)</f>
        <v>Unchanged</v>
      </c>
    </row>
    <row r="228" spans="1:46" x14ac:dyDescent="0.25">
      <c r="A228" t="s">
        <v>357</v>
      </c>
      <c r="B228" s="122">
        <v>186</v>
      </c>
      <c r="C228" s="57" t="s">
        <v>764</v>
      </c>
      <c r="D228" s="71" t="s">
        <v>202</v>
      </c>
      <c r="E228" s="57">
        <v>12.6</v>
      </c>
      <c r="F228" s="52">
        <v>3.2</v>
      </c>
      <c r="G228" s="52" t="s">
        <v>298</v>
      </c>
      <c r="H228" s="52" t="s">
        <v>298</v>
      </c>
      <c r="I228" s="52" t="s">
        <v>298</v>
      </c>
      <c r="J228" s="58" t="s">
        <v>298</v>
      </c>
      <c r="K228" s="62">
        <v>30</v>
      </c>
      <c r="L228" s="62" t="s">
        <v>135</v>
      </c>
      <c r="M228" s="57" t="s">
        <v>17</v>
      </c>
      <c r="N228" s="58" t="s">
        <v>17</v>
      </c>
      <c r="O228" s="57" t="s">
        <v>18</v>
      </c>
      <c r="P228" s="52" t="s">
        <v>19</v>
      </c>
      <c r="Q228" s="58" t="s">
        <v>18</v>
      </c>
      <c r="R228" s="57">
        <v>3</v>
      </c>
      <c r="S228" s="52" t="s">
        <v>54</v>
      </c>
      <c r="T228" s="58" t="s">
        <v>54</v>
      </c>
      <c r="W228">
        <v>2</v>
      </c>
      <c r="X228">
        <v>2</v>
      </c>
      <c r="Y228" t="s">
        <v>17</v>
      </c>
      <c r="Z228" t="s">
        <v>17</v>
      </c>
      <c r="AA228" t="s">
        <v>17</v>
      </c>
      <c r="AB228" t="s">
        <v>17</v>
      </c>
      <c r="AC228" s="355">
        <f>IF(VLOOKUP($B228,'Change Summary_Detailed'!$A$4:$X$216,AC$3,FALSE)=0,"N/A",VLOOKUP($B228,'Change Summary_Detailed'!$A$4:$X$216,AC$3,FALSE))</f>
        <v>42248</v>
      </c>
      <c r="AD228" s="21">
        <f>VLOOKUP($B228,'Change Summary_Detailed'!$A$4:$X$216,AD$3,FALSE)</f>
        <v>30</v>
      </c>
      <c r="AE228" s="21" t="str">
        <f>VLOOKUP($B228,'Change Summary_Detailed'!$A$4:$X$216,AE$3,FALSE)</f>
        <v/>
      </c>
      <c r="AF228" s="21" t="str">
        <f>VLOOKUP($B228,'Change Summary_Detailed'!$A$4:$X$216,AF$3,FALSE)</f>
        <v/>
      </c>
      <c r="AG228" s="21" t="str">
        <f>VLOOKUP($B228,'Change Summary_Detailed'!$A$4:$X$216,AG$3,FALSE)</f>
        <v/>
      </c>
      <c r="AH228" s="21" t="str">
        <f>VLOOKUP($B228,'Change Summary_Detailed'!$A$4:$X$216,AH$3,FALSE)</f>
        <v/>
      </c>
      <c r="AI228" s="21">
        <f>VLOOKUP($B228,'Change Summary_Detailed'!$A$4:$X$216,AI$3,FALSE)</f>
        <v>60</v>
      </c>
      <c r="AJ228" s="21" t="str">
        <f>VLOOKUP($B228,'Change Summary_Detailed'!$A$4:$X$216,AJ$3,FALSE)</f>
        <v/>
      </c>
      <c r="AK228" s="21" t="str">
        <f>VLOOKUP($B228,'Change Summary_Detailed'!$A$4:$X$216,AK$3,FALSE)</f>
        <v/>
      </c>
      <c r="AL228" s="21" t="str">
        <f>VLOOKUP($B228,'Change Summary_Detailed'!$A$4:$X$216,AL$3,FALSE)</f>
        <v/>
      </c>
      <c r="AM228" s="21" t="str">
        <f>VLOOKUP($B228,'Change Summary_Detailed'!$A$4:$X$216,AM$3,FALSE)</f>
        <v/>
      </c>
      <c r="AN228" s="21" t="str">
        <f>VLOOKUP($B228,'Change Summary_Detailed'!$A$4:$X$216,AN$3,FALSE)</f>
        <v>Before 6:00 PM</v>
      </c>
      <c r="AO228" s="21" t="str">
        <f>VLOOKUP($B228,'Change Summary_Detailed'!$A$4:$X$216,AO$3,FALSE)</f>
        <v>Before 6:00 PM</v>
      </c>
      <c r="AP228" s="21" t="str">
        <f>VLOOKUP($B228,'Change Summary_Detailed'!$A$4:$X$216,AP$3,FALSE)</f>
        <v>Operate service less often.</v>
      </c>
      <c r="AQ228" s="21">
        <f>VLOOKUP($B228,'Change Summary_Detailed'!$A$4:$X$216,AQ$3,FALSE)</f>
        <v>3</v>
      </c>
      <c r="AR228" s="21" t="str">
        <f>VLOOKUP($B228,'Change Summary_Detailed'!$A$4:$X$216,AR$3,FALSE)</f>
        <v>Low performing</v>
      </c>
      <c r="AS228" s="21">
        <f>VLOOKUP($B228,'Change Summary_Detailed'!$A$4:$X$216,AS$3,FALSE)</f>
        <v>0</v>
      </c>
      <c r="AT228" s="21" t="str">
        <f>VLOOKUP($B228,'Change Summary_Detailed'!$A$4:$X$216,AT$3,FALSE)</f>
        <v>Revised</v>
      </c>
    </row>
    <row r="229" spans="1:46" x14ac:dyDescent="0.25">
      <c r="A229" t="s">
        <v>354</v>
      </c>
      <c r="B229" s="122">
        <v>186</v>
      </c>
      <c r="C229" s="57" t="s">
        <v>764</v>
      </c>
      <c r="D229" s="71" t="s">
        <v>202</v>
      </c>
      <c r="E229" s="57">
        <v>12.6</v>
      </c>
      <c r="F229" s="52">
        <v>3.2</v>
      </c>
      <c r="G229" s="52" t="s">
        <v>298</v>
      </c>
      <c r="H229" s="52" t="s">
        <v>298</v>
      </c>
      <c r="I229" s="52" t="s">
        <v>298</v>
      </c>
      <c r="J229" s="58" t="s">
        <v>298</v>
      </c>
      <c r="K229" s="62">
        <v>30</v>
      </c>
      <c r="L229" s="62" t="s">
        <v>135</v>
      </c>
      <c r="M229" s="57" t="s">
        <v>17</v>
      </c>
      <c r="N229" s="58" t="s">
        <v>17</v>
      </c>
      <c r="O229" s="57" t="s">
        <v>18</v>
      </c>
      <c r="P229" s="52" t="s">
        <v>19</v>
      </c>
      <c r="Q229" s="58" t="s">
        <v>18</v>
      </c>
      <c r="R229" s="57">
        <v>3</v>
      </c>
      <c r="S229" s="52" t="s">
        <v>54</v>
      </c>
      <c r="T229" s="58" t="s">
        <v>54</v>
      </c>
      <c r="W229">
        <v>2</v>
      </c>
      <c r="X229">
        <v>2</v>
      </c>
      <c r="Y229" t="s">
        <v>17</v>
      </c>
      <c r="Z229" t="s">
        <v>17</v>
      </c>
      <c r="AA229" t="s">
        <v>17</v>
      </c>
      <c r="AB229" t="s">
        <v>17</v>
      </c>
      <c r="AC229" s="355">
        <f>IF(VLOOKUP($B229,'Change Summary_Detailed'!$A$4:$X$216,AC$3,FALSE)=0,"N/A",VLOOKUP($B229,'Change Summary_Detailed'!$A$4:$X$216,AC$3,FALSE))</f>
        <v>42248</v>
      </c>
      <c r="AD229" s="21">
        <f>VLOOKUP($B229,'Change Summary_Detailed'!$A$4:$X$216,AD$3,FALSE)</f>
        <v>30</v>
      </c>
      <c r="AE229" s="21" t="str">
        <f>VLOOKUP($B229,'Change Summary_Detailed'!$A$4:$X$216,AE$3,FALSE)</f>
        <v/>
      </c>
      <c r="AF229" s="21" t="str">
        <f>VLOOKUP($B229,'Change Summary_Detailed'!$A$4:$X$216,AF$3,FALSE)</f>
        <v/>
      </c>
      <c r="AG229" s="21" t="str">
        <f>VLOOKUP($B229,'Change Summary_Detailed'!$A$4:$X$216,AG$3,FALSE)</f>
        <v/>
      </c>
      <c r="AH229" s="21" t="str">
        <f>VLOOKUP($B229,'Change Summary_Detailed'!$A$4:$X$216,AH$3,FALSE)</f>
        <v/>
      </c>
      <c r="AI229" s="21">
        <f>VLOOKUP($B229,'Change Summary_Detailed'!$A$4:$X$216,AI$3,FALSE)</f>
        <v>60</v>
      </c>
      <c r="AJ229" s="21" t="str">
        <f>VLOOKUP($B229,'Change Summary_Detailed'!$A$4:$X$216,AJ$3,FALSE)</f>
        <v/>
      </c>
      <c r="AK229" s="21" t="str">
        <f>VLOOKUP($B229,'Change Summary_Detailed'!$A$4:$X$216,AK$3,FALSE)</f>
        <v/>
      </c>
      <c r="AL229" s="21" t="str">
        <f>VLOOKUP($B229,'Change Summary_Detailed'!$A$4:$X$216,AL$3,FALSE)</f>
        <v/>
      </c>
      <c r="AM229" s="21" t="str">
        <f>VLOOKUP($B229,'Change Summary_Detailed'!$A$4:$X$216,AM$3,FALSE)</f>
        <v/>
      </c>
      <c r="AN229" s="21" t="str">
        <f>VLOOKUP($B229,'Change Summary_Detailed'!$A$4:$X$216,AN$3,FALSE)</f>
        <v>Before 6:00 PM</v>
      </c>
      <c r="AO229" s="21" t="str">
        <f>VLOOKUP($B229,'Change Summary_Detailed'!$A$4:$X$216,AO$3,FALSE)</f>
        <v>Before 6:00 PM</v>
      </c>
      <c r="AP229" s="21" t="str">
        <f>VLOOKUP($B229,'Change Summary_Detailed'!$A$4:$X$216,AP$3,FALSE)</f>
        <v>Operate service less often.</v>
      </c>
      <c r="AQ229" s="21">
        <f>VLOOKUP($B229,'Change Summary_Detailed'!$A$4:$X$216,AQ$3,FALSE)</f>
        <v>3</v>
      </c>
      <c r="AR229" s="21" t="str">
        <f>VLOOKUP($B229,'Change Summary_Detailed'!$A$4:$X$216,AR$3,FALSE)</f>
        <v>Low performing</v>
      </c>
      <c r="AS229" s="21">
        <f>VLOOKUP($B229,'Change Summary_Detailed'!$A$4:$X$216,AS$3,FALSE)</f>
        <v>0</v>
      </c>
      <c r="AT229" s="21" t="str">
        <f>VLOOKUP($B229,'Change Summary_Detailed'!$A$4:$X$216,AT$3,FALSE)</f>
        <v>Revised</v>
      </c>
    </row>
    <row r="230" spans="1:46" x14ac:dyDescent="0.25">
      <c r="A230" t="s">
        <v>343</v>
      </c>
      <c r="B230" s="122">
        <v>186</v>
      </c>
      <c r="C230" s="57" t="s">
        <v>764</v>
      </c>
      <c r="D230" s="71" t="s">
        <v>202</v>
      </c>
      <c r="E230" s="57">
        <v>12.6</v>
      </c>
      <c r="F230" s="52">
        <v>3.2</v>
      </c>
      <c r="G230" s="52" t="s">
        <v>298</v>
      </c>
      <c r="H230" s="52" t="s">
        <v>298</v>
      </c>
      <c r="I230" s="52" t="s">
        <v>298</v>
      </c>
      <c r="J230" s="58" t="s">
        <v>298</v>
      </c>
      <c r="K230" s="62">
        <v>30</v>
      </c>
      <c r="L230" s="62" t="s">
        <v>135</v>
      </c>
      <c r="M230" s="57" t="s">
        <v>17</v>
      </c>
      <c r="N230" s="58" t="s">
        <v>17</v>
      </c>
      <c r="O230" s="57" t="s">
        <v>18</v>
      </c>
      <c r="P230" s="52" t="s">
        <v>19</v>
      </c>
      <c r="Q230" s="58" t="s">
        <v>18</v>
      </c>
      <c r="R230" s="57">
        <v>3</v>
      </c>
      <c r="S230" s="52" t="s">
        <v>54</v>
      </c>
      <c r="T230" s="58" t="s">
        <v>54</v>
      </c>
      <c r="W230">
        <v>2</v>
      </c>
      <c r="X230">
        <v>2</v>
      </c>
      <c r="Y230" t="s">
        <v>17</v>
      </c>
      <c r="Z230" t="s">
        <v>17</v>
      </c>
      <c r="AA230" t="s">
        <v>17</v>
      </c>
      <c r="AB230" t="s">
        <v>17</v>
      </c>
      <c r="AC230" s="355">
        <f>IF(VLOOKUP($B230,'Change Summary_Detailed'!$A$4:$X$216,AC$3,FALSE)=0,"N/A",VLOOKUP($B230,'Change Summary_Detailed'!$A$4:$X$216,AC$3,FALSE))</f>
        <v>42248</v>
      </c>
      <c r="AD230" s="21">
        <f>VLOOKUP($B230,'Change Summary_Detailed'!$A$4:$X$216,AD$3,FALSE)</f>
        <v>30</v>
      </c>
      <c r="AE230" s="21" t="str">
        <f>VLOOKUP($B230,'Change Summary_Detailed'!$A$4:$X$216,AE$3,FALSE)</f>
        <v/>
      </c>
      <c r="AF230" s="21" t="str">
        <f>VLOOKUP($B230,'Change Summary_Detailed'!$A$4:$X$216,AF$3,FALSE)</f>
        <v/>
      </c>
      <c r="AG230" s="21" t="str">
        <f>VLOOKUP($B230,'Change Summary_Detailed'!$A$4:$X$216,AG$3,FALSE)</f>
        <v/>
      </c>
      <c r="AH230" s="21" t="str">
        <f>VLOOKUP($B230,'Change Summary_Detailed'!$A$4:$X$216,AH$3,FALSE)</f>
        <v/>
      </c>
      <c r="AI230" s="21">
        <f>VLOOKUP($B230,'Change Summary_Detailed'!$A$4:$X$216,AI$3,FALSE)</f>
        <v>60</v>
      </c>
      <c r="AJ230" s="21" t="str">
        <f>VLOOKUP($B230,'Change Summary_Detailed'!$A$4:$X$216,AJ$3,FALSE)</f>
        <v/>
      </c>
      <c r="AK230" s="21" t="str">
        <f>VLOOKUP($B230,'Change Summary_Detailed'!$A$4:$X$216,AK$3,FALSE)</f>
        <v/>
      </c>
      <c r="AL230" s="21" t="str">
        <f>VLOOKUP($B230,'Change Summary_Detailed'!$A$4:$X$216,AL$3,FALSE)</f>
        <v/>
      </c>
      <c r="AM230" s="21" t="str">
        <f>VLOOKUP($B230,'Change Summary_Detailed'!$A$4:$X$216,AM$3,FALSE)</f>
        <v/>
      </c>
      <c r="AN230" s="21" t="str">
        <f>VLOOKUP($B230,'Change Summary_Detailed'!$A$4:$X$216,AN$3,FALSE)</f>
        <v>Before 6:00 PM</v>
      </c>
      <c r="AO230" s="21" t="str">
        <f>VLOOKUP($B230,'Change Summary_Detailed'!$A$4:$X$216,AO$3,FALSE)</f>
        <v>Before 6:00 PM</v>
      </c>
      <c r="AP230" s="21" t="str">
        <f>VLOOKUP($B230,'Change Summary_Detailed'!$A$4:$X$216,AP$3,FALSE)</f>
        <v>Operate service less often.</v>
      </c>
      <c r="AQ230" s="21">
        <f>VLOOKUP($B230,'Change Summary_Detailed'!$A$4:$X$216,AQ$3,FALSE)</f>
        <v>3</v>
      </c>
      <c r="AR230" s="21" t="str">
        <f>VLOOKUP($B230,'Change Summary_Detailed'!$A$4:$X$216,AR$3,FALSE)</f>
        <v>Low performing</v>
      </c>
      <c r="AS230" s="21">
        <f>VLOOKUP($B230,'Change Summary_Detailed'!$A$4:$X$216,AS$3,FALSE)</f>
        <v>0</v>
      </c>
      <c r="AT230" s="21" t="str">
        <f>VLOOKUP($B230,'Change Summary_Detailed'!$A$4:$X$216,AT$3,FALSE)</f>
        <v>Revised</v>
      </c>
    </row>
    <row r="231" spans="1:46" x14ac:dyDescent="0.25">
      <c r="A231" t="s">
        <v>355</v>
      </c>
      <c r="B231" s="122">
        <v>187</v>
      </c>
      <c r="C231" s="57" t="s">
        <v>765</v>
      </c>
      <c r="D231" s="71" t="s">
        <v>203</v>
      </c>
      <c r="E231" s="57">
        <v>22.9</v>
      </c>
      <c r="F231" s="52">
        <v>5.9</v>
      </c>
      <c r="G231" s="52">
        <v>27.6</v>
      </c>
      <c r="H231" s="52">
        <v>7.4</v>
      </c>
      <c r="I231" s="52">
        <v>15.5</v>
      </c>
      <c r="J231" s="58">
        <v>3.7</v>
      </c>
      <c r="K231" s="62">
        <v>103</v>
      </c>
      <c r="L231" s="62" t="s">
        <v>135</v>
      </c>
      <c r="M231" s="57" t="s">
        <v>17</v>
      </c>
      <c r="N231" s="58" t="s">
        <v>17</v>
      </c>
      <c r="O231" s="57" t="s">
        <v>18</v>
      </c>
      <c r="P231" s="52" t="s">
        <v>18</v>
      </c>
      <c r="Q231" s="58" t="s">
        <v>18</v>
      </c>
      <c r="R231" s="57" t="s">
        <v>54</v>
      </c>
      <c r="S231" s="52" t="s">
        <v>54</v>
      </c>
      <c r="T231" s="58">
        <v>3</v>
      </c>
      <c r="W231">
        <v>3</v>
      </c>
      <c r="X231">
        <v>3</v>
      </c>
      <c r="Y231">
        <v>4</v>
      </c>
      <c r="Z231">
        <v>3</v>
      </c>
      <c r="AA231">
        <v>3</v>
      </c>
      <c r="AB231">
        <v>2</v>
      </c>
      <c r="AC231" s="355">
        <f>IF(VLOOKUP($B231,'Change Summary_Detailed'!$A$4:$X$216,AC$3,FALSE)=0,"N/A",VLOOKUP($B231,'Change Summary_Detailed'!$A$4:$X$216,AC$3,FALSE))</f>
        <v>42036</v>
      </c>
      <c r="AD231" s="21" t="str">
        <f>VLOOKUP($B231,'Change Summary_Detailed'!$A$4:$X$216,AD$3,FALSE)</f>
        <v>30-60</v>
      </c>
      <c r="AE231" s="21">
        <f>VLOOKUP($B231,'Change Summary_Detailed'!$A$4:$X$216,AE$3,FALSE)</f>
        <v>60</v>
      </c>
      <c r="AF231" s="21">
        <f>VLOOKUP($B231,'Change Summary_Detailed'!$A$4:$X$216,AF$3,FALSE)</f>
        <v>60</v>
      </c>
      <c r="AG231" s="21">
        <f>VLOOKUP($B231,'Change Summary_Detailed'!$A$4:$X$216,AG$3,FALSE)</f>
        <v>60</v>
      </c>
      <c r="AH231" s="21">
        <f>VLOOKUP($B231,'Change Summary_Detailed'!$A$4:$X$216,AH$3,FALSE)</f>
        <v>60</v>
      </c>
      <c r="AI231" s="21" t="str">
        <f>VLOOKUP($B231,'Change Summary_Detailed'!$A$4:$X$216,AI$3,FALSE)</f>
        <v>30-60</v>
      </c>
      <c r="AJ231" s="21">
        <f>VLOOKUP($B231,'Change Summary_Detailed'!$A$4:$X$216,AJ$3,FALSE)</f>
        <v>60</v>
      </c>
      <c r="AK231" s="21">
        <f>VLOOKUP($B231,'Change Summary_Detailed'!$A$4:$X$216,AK$3,FALSE)</f>
        <v>60</v>
      </c>
      <c r="AL231" s="21">
        <f>VLOOKUP($B231,'Change Summary_Detailed'!$A$4:$X$216,AL$3,FALSE)</f>
        <v>60</v>
      </c>
      <c r="AM231" s="21">
        <f>VLOOKUP($B231,'Change Summary_Detailed'!$A$4:$X$216,AM$3,FALSE)</f>
        <v>60</v>
      </c>
      <c r="AN231" s="21" t="str">
        <f>VLOOKUP($B231,'Change Summary_Detailed'!$A$4:$X$216,AN$3,FALSE)</f>
        <v>Before 11:00 PM</v>
      </c>
      <c r="AO231" s="21" t="str">
        <f>VLOOKUP($B231,'Change Summary_Detailed'!$A$4:$X$216,AO$3,FALSE)</f>
        <v>Before 9:00 PM</v>
      </c>
      <c r="AP231" s="21" t="str">
        <f>VLOOKUP($B231,'Change Summary_Detailed'!$A$4:$X$216,AP$3,FALSE)</f>
        <v>Shift routing to SW 312th Street between 21st Avenue SW and Federal Way Transit Center since Route 901 DART would no longer serve the area.
End service earlier.</v>
      </c>
      <c r="AQ231" s="21" t="str">
        <f>VLOOKUP($B231,'Change Summary_Detailed'!$A$4:$X$216,AQ$3,FALSE)</f>
        <v>2, 3</v>
      </c>
      <c r="AR231" s="21" t="str">
        <f>VLOOKUP($B231,'Change Summary_Detailed'!$A$4:$X$216,AR$3,FALSE)</f>
        <v>Restructure</v>
      </c>
      <c r="AS231" s="21" t="str">
        <f>VLOOKUP($B231,'Change Summary_Detailed'!$A$4:$X$216,AS$3,FALSE)</f>
        <v>Along S 320th Street, use Route 181.</v>
      </c>
      <c r="AT231" s="21" t="str">
        <f>VLOOKUP($B231,'Change Summary_Detailed'!$A$4:$X$216,AT$3,FALSE)</f>
        <v>Revised</v>
      </c>
    </row>
    <row r="232" spans="1:46" x14ac:dyDescent="0.25">
      <c r="A232" t="s">
        <v>342</v>
      </c>
      <c r="B232" s="122">
        <v>190</v>
      </c>
      <c r="C232" s="57" t="s">
        <v>766</v>
      </c>
      <c r="D232" s="71" t="s">
        <v>204</v>
      </c>
      <c r="E232" s="57">
        <v>22.1</v>
      </c>
      <c r="F232" s="52">
        <v>13.6</v>
      </c>
      <c r="G232" s="52" t="s">
        <v>298</v>
      </c>
      <c r="H232" s="52" t="s">
        <v>298</v>
      </c>
      <c r="I232" s="52" t="s">
        <v>298</v>
      </c>
      <c r="J232" s="58" t="s">
        <v>298</v>
      </c>
      <c r="K232" s="62" t="s">
        <v>8</v>
      </c>
      <c r="L232" s="62" t="s">
        <v>8</v>
      </c>
      <c r="M232" s="57" t="s">
        <v>52</v>
      </c>
      <c r="N232" s="58" t="s">
        <v>52</v>
      </c>
      <c r="O232" s="110" t="s">
        <v>8</v>
      </c>
      <c r="P232" s="111" t="s">
        <v>8</v>
      </c>
      <c r="Q232" s="112" t="s">
        <v>8</v>
      </c>
      <c r="R232" s="57">
        <v>3</v>
      </c>
      <c r="S232" s="52" t="s">
        <v>54</v>
      </c>
      <c r="T232" s="58" t="s">
        <v>54</v>
      </c>
      <c r="W232">
        <v>1</v>
      </c>
      <c r="X232">
        <v>3</v>
      </c>
      <c r="Y232" t="s">
        <v>17</v>
      </c>
      <c r="Z232" t="s">
        <v>17</v>
      </c>
      <c r="AA232" t="s">
        <v>17</v>
      </c>
      <c r="AB232" t="s">
        <v>17</v>
      </c>
      <c r="AC232" s="355">
        <f>IF(VLOOKUP($B232,'Change Summary_Detailed'!$A$4:$X$216,AC$3,FALSE)=0,"N/A",VLOOKUP($B232,'Change Summary_Detailed'!$A$4:$X$216,AC$3,FALSE))</f>
        <v>42036</v>
      </c>
      <c r="AD232" s="21" t="str">
        <f>VLOOKUP($B232,'Change Summary_Detailed'!$A$4:$X$216,AD$3,FALSE)</f>
        <v/>
      </c>
      <c r="AE232" s="21" t="str">
        <f>VLOOKUP($B232,'Change Summary_Detailed'!$A$4:$X$216,AE$3,FALSE)</f>
        <v/>
      </c>
      <c r="AF232" s="21" t="str">
        <f>VLOOKUP($B232,'Change Summary_Detailed'!$A$4:$X$216,AF$3,FALSE)</f>
        <v/>
      </c>
      <c r="AG232" s="21" t="str">
        <f>VLOOKUP($B232,'Change Summary_Detailed'!$A$4:$X$216,AG$3,FALSE)</f>
        <v/>
      </c>
      <c r="AH232" s="21" t="str">
        <f>VLOOKUP($B232,'Change Summary_Detailed'!$A$4:$X$216,AH$3,FALSE)</f>
        <v/>
      </c>
      <c r="AI232" s="21" t="str">
        <f>VLOOKUP($B232,'Change Summary_Detailed'!$A$4:$X$216,AI$3,FALSE)</f>
        <v/>
      </c>
      <c r="AJ232" s="21" t="str">
        <f>VLOOKUP($B232,'Change Summary_Detailed'!$A$4:$X$216,AJ$3,FALSE)</f>
        <v/>
      </c>
      <c r="AK232" s="21" t="str">
        <f>VLOOKUP($B232,'Change Summary_Detailed'!$A$4:$X$216,AK$3,FALSE)</f>
        <v/>
      </c>
      <c r="AL232" s="21" t="str">
        <f>VLOOKUP($B232,'Change Summary_Detailed'!$A$4:$X$216,AL$3,FALSE)</f>
        <v/>
      </c>
      <c r="AM232" s="21" t="str">
        <f>VLOOKUP($B232,'Change Summary_Detailed'!$A$4:$X$216,AM$3,FALSE)</f>
        <v/>
      </c>
      <c r="AN232" s="21" t="str">
        <f>VLOOKUP($B232,'Change Summary_Detailed'!$A$4:$X$216,AN$3,FALSE)</f>
        <v/>
      </c>
      <c r="AO232" s="21">
        <f>VLOOKUP($B232,'Change Summary_Detailed'!$A$4:$X$216,AO$3,FALSE)</f>
        <v>0</v>
      </c>
      <c r="AP232" s="21" t="str">
        <f>VLOOKUP($B232,'Change Summary_Detailed'!$A$4:$X$216,AP$3,FALSE)</f>
        <v>Delete</v>
      </c>
      <c r="AQ232" s="21" t="str">
        <f>VLOOKUP($B232,'Change Summary_Detailed'!$A$4:$X$216,AQ$3,FALSE)</f>
        <v>2, 3</v>
      </c>
      <c r="AR232" s="21" t="str">
        <f>VLOOKUP($B232,'Change Summary_Detailed'!$A$4:$X$216,AR$3,FALSE)</f>
        <v>Restructure</v>
      </c>
      <c r="AS232" s="21" t="str">
        <f>VLOOKUP($B232,'Change Summary_Detailed'!$A$4:$X$216,AS$3,FALSE)</f>
        <v>At the Star Lake Park-and-Ride, use revised Route 177.
At the Redondo Heights Park-and-Ride, use the RapidRide A Line (unchanged) and connect with Link light rail at the Tukwila Link Station.</v>
      </c>
      <c r="AT232" s="21" t="str">
        <f>VLOOKUP($B232,'Change Summary_Detailed'!$A$4:$X$216,AT$3,FALSE)</f>
        <v>Deleted</v>
      </c>
    </row>
    <row r="233" spans="1:46" x14ac:dyDescent="0.25">
      <c r="A233" t="s">
        <v>355</v>
      </c>
      <c r="B233" s="122">
        <v>190</v>
      </c>
      <c r="C233" s="57" t="s">
        <v>766</v>
      </c>
      <c r="D233" s="71" t="s">
        <v>204</v>
      </c>
      <c r="E233" s="57">
        <v>22.1</v>
      </c>
      <c r="F233" s="52">
        <v>13.6</v>
      </c>
      <c r="G233" s="52" t="s">
        <v>298</v>
      </c>
      <c r="H233" s="52" t="s">
        <v>298</v>
      </c>
      <c r="I233" s="52" t="s">
        <v>298</v>
      </c>
      <c r="J233" s="58" t="s">
        <v>298</v>
      </c>
      <c r="K233" s="62" t="s">
        <v>8</v>
      </c>
      <c r="L233" s="62" t="s">
        <v>8</v>
      </c>
      <c r="M233" s="57" t="s">
        <v>52</v>
      </c>
      <c r="N233" s="58" t="s">
        <v>52</v>
      </c>
      <c r="O233" s="110" t="s">
        <v>8</v>
      </c>
      <c r="P233" s="111" t="s">
        <v>8</v>
      </c>
      <c r="Q233" s="112" t="s">
        <v>8</v>
      </c>
      <c r="R233" s="57">
        <v>3</v>
      </c>
      <c r="S233" s="52" t="s">
        <v>54</v>
      </c>
      <c r="T233" s="58" t="s">
        <v>54</v>
      </c>
      <c r="W233">
        <v>1</v>
      </c>
      <c r="X233">
        <v>3</v>
      </c>
      <c r="Y233" t="s">
        <v>17</v>
      </c>
      <c r="Z233" t="s">
        <v>17</v>
      </c>
      <c r="AA233" t="s">
        <v>17</v>
      </c>
      <c r="AB233" t="s">
        <v>17</v>
      </c>
      <c r="AC233" s="355">
        <f>IF(VLOOKUP($B233,'Change Summary_Detailed'!$A$4:$X$216,AC$3,FALSE)=0,"N/A",VLOOKUP($B233,'Change Summary_Detailed'!$A$4:$X$216,AC$3,FALSE))</f>
        <v>42036</v>
      </c>
      <c r="AD233" s="21" t="str">
        <f>VLOOKUP($B233,'Change Summary_Detailed'!$A$4:$X$216,AD$3,FALSE)</f>
        <v/>
      </c>
      <c r="AE233" s="21" t="str">
        <f>VLOOKUP($B233,'Change Summary_Detailed'!$A$4:$X$216,AE$3,FALSE)</f>
        <v/>
      </c>
      <c r="AF233" s="21" t="str">
        <f>VLOOKUP($B233,'Change Summary_Detailed'!$A$4:$X$216,AF$3,FALSE)</f>
        <v/>
      </c>
      <c r="AG233" s="21" t="str">
        <f>VLOOKUP($B233,'Change Summary_Detailed'!$A$4:$X$216,AG$3,FALSE)</f>
        <v/>
      </c>
      <c r="AH233" s="21" t="str">
        <f>VLOOKUP($B233,'Change Summary_Detailed'!$A$4:$X$216,AH$3,FALSE)</f>
        <v/>
      </c>
      <c r="AI233" s="21" t="str">
        <f>VLOOKUP($B233,'Change Summary_Detailed'!$A$4:$X$216,AI$3,FALSE)</f>
        <v/>
      </c>
      <c r="AJ233" s="21" t="str">
        <f>VLOOKUP($B233,'Change Summary_Detailed'!$A$4:$X$216,AJ$3,FALSE)</f>
        <v/>
      </c>
      <c r="AK233" s="21" t="str">
        <f>VLOOKUP($B233,'Change Summary_Detailed'!$A$4:$X$216,AK$3,FALSE)</f>
        <v/>
      </c>
      <c r="AL233" s="21" t="str">
        <f>VLOOKUP($B233,'Change Summary_Detailed'!$A$4:$X$216,AL$3,FALSE)</f>
        <v/>
      </c>
      <c r="AM233" s="21" t="str">
        <f>VLOOKUP($B233,'Change Summary_Detailed'!$A$4:$X$216,AM$3,FALSE)</f>
        <v/>
      </c>
      <c r="AN233" s="21" t="str">
        <f>VLOOKUP($B233,'Change Summary_Detailed'!$A$4:$X$216,AN$3,FALSE)</f>
        <v/>
      </c>
      <c r="AO233" s="21">
        <f>VLOOKUP($B233,'Change Summary_Detailed'!$A$4:$X$216,AO$3,FALSE)</f>
        <v>0</v>
      </c>
      <c r="AP233" s="21" t="str">
        <f>VLOOKUP($B233,'Change Summary_Detailed'!$A$4:$X$216,AP$3,FALSE)</f>
        <v>Delete</v>
      </c>
      <c r="AQ233" s="21" t="str">
        <f>VLOOKUP($B233,'Change Summary_Detailed'!$A$4:$X$216,AQ$3,FALSE)</f>
        <v>2, 3</v>
      </c>
      <c r="AR233" s="21" t="str">
        <f>VLOOKUP($B233,'Change Summary_Detailed'!$A$4:$X$216,AR$3,FALSE)</f>
        <v>Restructure</v>
      </c>
      <c r="AS233" s="21" t="str">
        <f>VLOOKUP($B233,'Change Summary_Detailed'!$A$4:$X$216,AS$3,FALSE)</f>
        <v>At the Star Lake Park-and-Ride, use revised Route 177.
At the Redondo Heights Park-and-Ride, use the RapidRide A Line (unchanged) and connect with Link light rail at the Tukwila Link Station.</v>
      </c>
      <c r="AT233" s="21" t="str">
        <f>VLOOKUP($B233,'Change Summary_Detailed'!$A$4:$X$216,AT$3,FALSE)</f>
        <v>Deleted</v>
      </c>
    </row>
    <row r="234" spans="1:46" x14ac:dyDescent="0.25">
      <c r="A234" t="s">
        <v>360</v>
      </c>
      <c r="B234" s="122">
        <v>190</v>
      </c>
      <c r="C234" s="57" t="s">
        <v>766</v>
      </c>
      <c r="D234" s="71" t="s">
        <v>204</v>
      </c>
      <c r="E234" s="57">
        <v>22.1</v>
      </c>
      <c r="F234" s="52">
        <v>13.6</v>
      </c>
      <c r="G234" s="52" t="s">
        <v>298</v>
      </c>
      <c r="H234" s="52" t="s">
        <v>298</v>
      </c>
      <c r="I234" s="52" t="s">
        <v>298</v>
      </c>
      <c r="J234" s="58" t="s">
        <v>298</v>
      </c>
      <c r="K234" s="62" t="s">
        <v>8</v>
      </c>
      <c r="L234" s="62" t="s">
        <v>8</v>
      </c>
      <c r="M234" s="57" t="s">
        <v>52</v>
      </c>
      <c r="N234" s="58" t="s">
        <v>52</v>
      </c>
      <c r="O234" s="110" t="s">
        <v>8</v>
      </c>
      <c r="P234" s="111" t="s">
        <v>8</v>
      </c>
      <c r="Q234" s="112" t="s">
        <v>8</v>
      </c>
      <c r="R234" s="57">
        <v>3</v>
      </c>
      <c r="S234" s="52" t="s">
        <v>54</v>
      </c>
      <c r="T234" s="58" t="s">
        <v>54</v>
      </c>
      <c r="W234">
        <v>1</v>
      </c>
      <c r="X234">
        <v>3</v>
      </c>
      <c r="Y234" t="s">
        <v>17</v>
      </c>
      <c r="Z234" t="s">
        <v>17</v>
      </c>
      <c r="AA234" t="s">
        <v>17</v>
      </c>
      <c r="AB234" t="s">
        <v>17</v>
      </c>
      <c r="AC234" s="355">
        <f>IF(VLOOKUP($B234,'Change Summary_Detailed'!$A$4:$X$216,AC$3,FALSE)=0,"N/A",VLOOKUP($B234,'Change Summary_Detailed'!$A$4:$X$216,AC$3,FALSE))</f>
        <v>42036</v>
      </c>
      <c r="AD234" s="21" t="str">
        <f>VLOOKUP($B234,'Change Summary_Detailed'!$A$4:$X$216,AD$3,FALSE)</f>
        <v/>
      </c>
      <c r="AE234" s="21" t="str">
        <f>VLOOKUP($B234,'Change Summary_Detailed'!$A$4:$X$216,AE$3,FALSE)</f>
        <v/>
      </c>
      <c r="AF234" s="21" t="str">
        <f>VLOOKUP($B234,'Change Summary_Detailed'!$A$4:$X$216,AF$3,FALSE)</f>
        <v/>
      </c>
      <c r="AG234" s="21" t="str">
        <f>VLOOKUP($B234,'Change Summary_Detailed'!$A$4:$X$216,AG$3,FALSE)</f>
        <v/>
      </c>
      <c r="AH234" s="21" t="str">
        <f>VLOOKUP($B234,'Change Summary_Detailed'!$A$4:$X$216,AH$3,FALSE)</f>
        <v/>
      </c>
      <c r="AI234" s="21" t="str">
        <f>VLOOKUP($B234,'Change Summary_Detailed'!$A$4:$X$216,AI$3,FALSE)</f>
        <v/>
      </c>
      <c r="AJ234" s="21" t="str">
        <f>VLOOKUP($B234,'Change Summary_Detailed'!$A$4:$X$216,AJ$3,FALSE)</f>
        <v/>
      </c>
      <c r="AK234" s="21" t="str">
        <f>VLOOKUP($B234,'Change Summary_Detailed'!$A$4:$X$216,AK$3,FALSE)</f>
        <v/>
      </c>
      <c r="AL234" s="21" t="str">
        <f>VLOOKUP($B234,'Change Summary_Detailed'!$A$4:$X$216,AL$3,FALSE)</f>
        <v/>
      </c>
      <c r="AM234" s="21" t="str">
        <f>VLOOKUP($B234,'Change Summary_Detailed'!$A$4:$X$216,AM$3,FALSE)</f>
        <v/>
      </c>
      <c r="AN234" s="21" t="str">
        <f>VLOOKUP($B234,'Change Summary_Detailed'!$A$4:$X$216,AN$3,FALSE)</f>
        <v/>
      </c>
      <c r="AO234" s="21">
        <f>VLOOKUP($B234,'Change Summary_Detailed'!$A$4:$X$216,AO$3,FALSE)</f>
        <v>0</v>
      </c>
      <c r="AP234" s="21" t="str">
        <f>VLOOKUP($B234,'Change Summary_Detailed'!$A$4:$X$216,AP$3,FALSE)</f>
        <v>Delete</v>
      </c>
      <c r="AQ234" s="21" t="str">
        <f>VLOOKUP($B234,'Change Summary_Detailed'!$A$4:$X$216,AQ$3,FALSE)</f>
        <v>2, 3</v>
      </c>
      <c r="AR234" s="21" t="str">
        <f>VLOOKUP($B234,'Change Summary_Detailed'!$A$4:$X$216,AR$3,FALSE)</f>
        <v>Restructure</v>
      </c>
      <c r="AS234" s="21" t="str">
        <f>VLOOKUP($B234,'Change Summary_Detailed'!$A$4:$X$216,AS$3,FALSE)</f>
        <v>At the Star Lake Park-and-Ride, use revised Route 177.
At the Redondo Heights Park-and-Ride, use the RapidRide A Line (unchanged) and connect with Link light rail at the Tukwila Link Station.</v>
      </c>
      <c r="AT234" s="21" t="str">
        <f>VLOOKUP($B234,'Change Summary_Detailed'!$A$4:$X$216,AT$3,FALSE)</f>
        <v>Deleted</v>
      </c>
    </row>
    <row r="235" spans="1:46" x14ac:dyDescent="0.25">
      <c r="A235" t="s">
        <v>360</v>
      </c>
      <c r="B235" s="122">
        <v>192</v>
      </c>
      <c r="C235" s="57" t="s">
        <v>767</v>
      </c>
      <c r="D235" s="71" t="s">
        <v>205</v>
      </c>
      <c r="E235" s="57">
        <v>21.4</v>
      </c>
      <c r="F235" s="52">
        <v>13.4</v>
      </c>
      <c r="G235" s="52" t="s">
        <v>298</v>
      </c>
      <c r="H235" s="52" t="s">
        <v>298</v>
      </c>
      <c r="I235" s="52" t="s">
        <v>298</v>
      </c>
      <c r="J235" s="58" t="s">
        <v>298</v>
      </c>
      <c r="K235" s="62" t="s">
        <v>8</v>
      </c>
      <c r="L235" s="62" t="s">
        <v>8</v>
      </c>
      <c r="M235" s="57" t="s">
        <v>52</v>
      </c>
      <c r="N235" s="58" t="s">
        <v>52</v>
      </c>
      <c r="O235" s="110" t="s">
        <v>8</v>
      </c>
      <c r="P235" s="111" t="s">
        <v>8</v>
      </c>
      <c r="Q235" s="112" t="s">
        <v>8</v>
      </c>
      <c r="R235" s="57">
        <v>3</v>
      </c>
      <c r="S235" s="52" t="s">
        <v>54</v>
      </c>
      <c r="T235" s="58" t="s">
        <v>54</v>
      </c>
      <c r="W235">
        <v>1</v>
      </c>
      <c r="X235">
        <v>3</v>
      </c>
      <c r="Y235" t="s">
        <v>17</v>
      </c>
      <c r="Z235" t="s">
        <v>17</v>
      </c>
      <c r="AA235" t="s">
        <v>17</v>
      </c>
      <c r="AB235" t="s">
        <v>17</v>
      </c>
      <c r="AC235" s="355">
        <f>IF(VLOOKUP($B235,'Change Summary_Detailed'!$A$4:$X$216,AC$3,FALSE)=0,"N/A",VLOOKUP($B235,'Change Summary_Detailed'!$A$4:$X$216,AC$3,FALSE))</f>
        <v>42036</v>
      </c>
      <c r="AD235" s="21" t="str">
        <f>VLOOKUP($B235,'Change Summary_Detailed'!$A$4:$X$216,AD$3,FALSE)</f>
        <v/>
      </c>
      <c r="AE235" s="21" t="str">
        <f>VLOOKUP($B235,'Change Summary_Detailed'!$A$4:$X$216,AE$3,FALSE)</f>
        <v/>
      </c>
      <c r="AF235" s="21" t="str">
        <f>VLOOKUP($B235,'Change Summary_Detailed'!$A$4:$X$216,AF$3,FALSE)</f>
        <v/>
      </c>
      <c r="AG235" s="21" t="str">
        <f>VLOOKUP($B235,'Change Summary_Detailed'!$A$4:$X$216,AG$3,FALSE)</f>
        <v/>
      </c>
      <c r="AH235" s="21" t="str">
        <f>VLOOKUP($B235,'Change Summary_Detailed'!$A$4:$X$216,AH$3,FALSE)</f>
        <v/>
      </c>
      <c r="AI235" s="21" t="str">
        <f>VLOOKUP($B235,'Change Summary_Detailed'!$A$4:$X$216,AI$3,FALSE)</f>
        <v/>
      </c>
      <c r="AJ235" s="21" t="str">
        <f>VLOOKUP($B235,'Change Summary_Detailed'!$A$4:$X$216,AJ$3,FALSE)</f>
        <v/>
      </c>
      <c r="AK235" s="21" t="str">
        <f>VLOOKUP($B235,'Change Summary_Detailed'!$A$4:$X$216,AK$3,FALSE)</f>
        <v/>
      </c>
      <c r="AL235" s="21" t="str">
        <f>VLOOKUP($B235,'Change Summary_Detailed'!$A$4:$X$216,AL$3,FALSE)</f>
        <v/>
      </c>
      <c r="AM235" s="21" t="str">
        <f>VLOOKUP($B235,'Change Summary_Detailed'!$A$4:$X$216,AM$3,FALSE)</f>
        <v/>
      </c>
      <c r="AN235" s="21" t="str">
        <f>VLOOKUP($B235,'Change Summary_Detailed'!$A$4:$X$216,AN$3,FALSE)</f>
        <v/>
      </c>
      <c r="AO235" s="21">
        <f>VLOOKUP($B235,'Change Summary_Detailed'!$A$4:$X$216,AO$3,FALSE)</f>
        <v>0</v>
      </c>
      <c r="AP235" s="21" t="str">
        <f>VLOOKUP($B235,'Change Summary_Detailed'!$A$4:$X$216,AP$3,FALSE)</f>
        <v>Delete</v>
      </c>
      <c r="AQ235" s="21" t="str">
        <f>VLOOKUP($B235,'Change Summary_Detailed'!$A$4:$X$216,AQ$3,FALSE)</f>
        <v>2, 3</v>
      </c>
      <c r="AR235" s="21" t="str">
        <f>VLOOKUP($B235,'Change Summary_Detailed'!$A$4:$X$216,AR$3,FALSE)</f>
        <v>Restructure</v>
      </c>
      <c r="AS235" s="21" t="str">
        <f>VLOOKUP($B235,'Change Summary_Detailed'!$A$4:$X$216,AS$3,FALSE)</f>
        <v>Along Military Road S, south of Reith Road, use Route 183 (unchanged) and connect at Kent Station with the Sounder Train.
Along Military Road S, north of Reith Road, use Route 166 (unchanged) and connect at the Kent/DesMoines Park-and-Ride with revised Route 177.</v>
      </c>
      <c r="AT235" s="21" t="str">
        <f>VLOOKUP($B235,'Change Summary_Detailed'!$A$4:$X$216,AT$3,FALSE)</f>
        <v>Deleted</v>
      </c>
    </row>
    <row r="236" spans="1:46" x14ac:dyDescent="0.25">
      <c r="A236" t="s">
        <v>357</v>
      </c>
      <c r="B236" s="122">
        <v>192</v>
      </c>
      <c r="C236" s="57" t="s">
        <v>767</v>
      </c>
      <c r="D236" s="71" t="s">
        <v>205</v>
      </c>
      <c r="E236" s="57">
        <v>21.4</v>
      </c>
      <c r="F236" s="52">
        <v>13.4</v>
      </c>
      <c r="G236" s="52" t="s">
        <v>298</v>
      </c>
      <c r="H236" s="52" t="s">
        <v>298</v>
      </c>
      <c r="I236" s="52" t="s">
        <v>298</v>
      </c>
      <c r="J236" s="58" t="s">
        <v>298</v>
      </c>
      <c r="K236" s="62" t="s">
        <v>8</v>
      </c>
      <c r="L236" s="62" t="s">
        <v>8</v>
      </c>
      <c r="M236" s="57" t="s">
        <v>52</v>
      </c>
      <c r="N236" s="58" t="s">
        <v>52</v>
      </c>
      <c r="O236" s="110" t="s">
        <v>8</v>
      </c>
      <c r="P236" s="111" t="s">
        <v>8</v>
      </c>
      <c r="Q236" s="112" t="s">
        <v>8</v>
      </c>
      <c r="R236" s="57">
        <v>3</v>
      </c>
      <c r="S236" s="52" t="s">
        <v>54</v>
      </c>
      <c r="T236" s="58" t="s">
        <v>54</v>
      </c>
      <c r="W236">
        <v>1</v>
      </c>
      <c r="X236">
        <v>3</v>
      </c>
      <c r="Y236" t="s">
        <v>17</v>
      </c>
      <c r="Z236" t="s">
        <v>17</v>
      </c>
      <c r="AA236" t="s">
        <v>17</v>
      </c>
      <c r="AB236" t="s">
        <v>17</v>
      </c>
      <c r="AC236" s="355">
        <f>IF(VLOOKUP($B236,'Change Summary_Detailed'!$A$4:$X$216,AC$3,FALSE)=0,"N/A",VLOOKUP($B236,'Change Summary_Detailed'!$A$4:$X$216,AC$3,FALSE))</f>
        <v>42036</v>
      </c>
      <c r="AD236" s="21" t="str">
        <f>VLOOKUP($B236,'Change Summary_Detailed'!$A$4:$X$216,AD$3,FALSE)</f>
        <v/>
      </c>
      <c r="AE236" s="21" t="str">
        <f>VLOOKUP($B236,'Change Summary_Detailed'!$A$4:$X$216,AE$3,FALSE)</f>
        <v/>
      </c>
      <c r="AF236" s="21" t="str">
        <f>VLOOKUP($B236,'Change Summary_Detailed'!$A$4:$X$216,AF$3,FALSE)</f>
        <v/>
      </c>
      <c r="AG236" s="21" t="str">
        <f>VLOOKUP($B236,'Change Summary_Detailed'!$A$4:$X$216,AG$3,FALSE)</f>
        <v/>
      </c>
      <c r="AH236" s="21" t="str">
        <f>VLOOKUP($B236,'Change Summary_Detailed'!$A$4:$X$216,AH$3,FALSE)</f>
        <v/>
      </c>
      <c r="AI236" s="21" t="str">
        <f>VLOOKUP($B236,'Change Summary_Detailed'!$A$4:$X$216,AI$3,FALSE)</f>
        <v/>
      </c>
      <c r="AJ236" s="21" t="str">
        <f>VLOOKUP($B236,'Change Summary_Detailed'!$A$4:$X$216,AJ$3,FALSE)</f>
        <v/>
      </c>
      <c r="AK236" s="21" t="str">
        <f>VLOOKUP($B236,'Change Summary_Detailed'!$A$4:$X$216,AK$3,FALSE)</f>
        <v/>
      </c>
      <c r="AL236" s="21" t="str">
        <f>VLOOKUP($B236,'Change Summary_Detailed'!$A$4:$X$216,AL$3,FALSE)</f>
        <v/>
      </c>
      <c r="AM236" s="21" t="str">
        <f>VLOOKUP($B236,'Change Summary_Detailed'!$A$4:$X$216,AM$3,FALSE)</f>
        <v/>
      </c>
      <c r="AN236" s="21" t="str">
        <f>VLOOKUP($B236,'Change Summary_Detailed'!$A$4:$X$216,AN$3,FALSE)</f>
        <v/>
      </c>
      <c r="AO236" s="21">
        <f>VLOOKUP($B236,'Change Summary_Detailed'!$A$4:$X$216,AO$3,FALSE)</f>
        <v>0</v>
      </c>
      <c r="AP236" s="21" t="str">
        <f>VLOOKUP($B236,'Change Summary_Detailed'!$A$4:$X$216,AP$3,FALSE)</f>
        <v>Delete</v>
      </c>
      <c r="AQ236" s="21" t="str">
        <f>VLOOKUP($B236,'Change Summary_Detailed'!$A$4:$X$216,AQ$3,FALSE)</f>
        <v>2, 3</v>
      </c>
      <c r="AR236" s="21" t="str">
        <f>VLOOKUP($B236,'Change Summary_Detailed'!$A$4:$X$216,AR$3,FALSE)</f>
        <v>Restructure</v>
      </c>
      <c r="AS236" s="21" t="str">
        <f>VLOOKUP($B236,'Change Summary_Detailed'!$A$4:$X$216,AS$3,FALSE)</f>
        <v>Along Military Road S, south of Reith Road, use Route 183 (unchanged) and connect at Kent Station with the Sounder Train.
Along Military Road S, north of Reith Road, use Route 166 (unchanged) and connect at the Kent/DesMoines Park-and-Ride with revised Route 177.</v>
      </c>
      <c r="AT236" s="21" t="str">
        <f>VLOOKUP($B236,'Change Summary_Detailed'!$A$4:$X$216,AT$3,FALSE)</f>
        <v>Deleted</v>
      </c>
    </row>
    <row r="237" spans="1:46" x14ac:dyDescent="0.25">
      <c r="A237" t="s">
        <v>342</v>
      </c>
      <c r="B237" s="122">
        <v>192</v>
      </c>
      <c r="C237" s="57" t="s">
        <v>767</v>
      </c>
      <c r="D237" s="71" t="s">
        <v>205</v>
      </c>
      <c r="E237" s="57">
        <v>21.4</v>
      </c>
      <c r="F237" s="52">
        <v>13.4</v>
      </c>
      <c r="G237" s="52" t="s">
        <v>298</v>
      </c>
      <c r="H237" s="52" t="s">
        <v>298</v>
      </c>
      <c r="I237" s="52" t="s">
        <v>298</v>
      </c>
      <c r="J237" s="58" t="s">
        <v>298</v>
      </c>
      <c r="K237" s="62" t="s">
        <v>8</v>
      </c>
      <c r="L237" s="62" t="s">
        <v>8</v>
      </c>
      <c r="M237" s="57" t="s">
        <v>52</v>
      </c>
      <c r="N237" s="58" t="s">
        <v>52</v>
      </c>
      <c r="O237" s="110" t="s">
        <v>8</v>
      </c>
      <c r="P237" s="111" t="s">
        <v>8</v>
      </c>
      <c r="Q237" s="112" t="s">
        <v>8</v>
      </c>
      <c r="R237" s="57">
        <v>3</v>
      </c>
      <c r="S237" s="52" t="s">
        <v>54</v>
      </c>
      <c r="T237" s="58" t="s">
        <v>54</v>
      </c>
      <c r="W237">
        <v>1</v>
      </c>
      <c r="X237">
        <v>3</v>
      </c>
      <c r="Y237" t="s">
        <v>17</v>
      </c>
      <c r="Z237" t="s">
        <v>17</v>
      </c>
      <c r="AA237" t="s">
        <v>17</v>
      </c>
      <c r="AB237" t="s">
        <v>17</v>
      </c>
      <c r="AC237" s="355">
        <f>IF(VLOOKUP($B237,'Change Summary_Detailed'!$A$4:$X$216,AC$3,FALSE)=0,"N/A",VLOOKUP($B237,'Change Summary_Detailed'!$A$4:$X$216,AC$3,FALSE))</f>
        <v>42036</v>
      </c>
      <c r="AD237" s="21" t="str">
        <f>VLOOKUP($B237,'Change Summary_Detailed'!$A$4:$X$216,AD$3,FALSE)</f>
        <v/>
      </c>
      <c r="AE237" s="21" t="str">
        <f>VLOOKUP($B237,'Change Summary_Detailed'!$A$4:$X$216,AE$3,FALSE)</f>
        <v/>
      </c>
      <c r="AF237" s="21" t="str">
        <f>VLOOKUP($B237,'Change Summary_Detailed'!$A$4:$X$216,AF$3,FALSE)</f>
        <v/>
      </c>
      <c r="AG237" s="21" t="str">
        <f>VLOOKUP($B237,'Change Summary_Detailed'!$A$4:$X$216,AG$3,FALSE)</f>
        <v/>
      </c>
      <c r="AH237" s="21" t="str">
        <f>VLOOKUP($B237,'Change Summary_Detailed'!$A$4:$X$216,AH$3,FALSE)</f>
        <v/>
      </c>
      <c r="AI237" s="21" t="str">
        <f>VLOOKUP($B237,'Change Summary_Detailed'!$A$4:$X$216,AI$3,FALSE)</f>
        <v/>
      </c>
      <c r="AJ237" s="21" t="str">
        <f>VLOOKUP($B237,'Change Summary_Detailed'!$A$4:$X$216,AJ$3,FALSE)</f>
        <v/>
      </c>
      <c r="AK237" s="21" t="str">
        <f>VLOOKUP($B237,'Change Summary_Detailed'!$A$4:$X$216,AK$3,FALSE)</f>
        <v/>
      </c>
      <c r="AL237" s="21" t="str">
        <f>VLOOKUP($B237,'Change Summary_Detailed'!$A$4:$X$216,AL$3,FALSE)</f>
        <v/>
      </c>
      <c r="AM237" s="21" t="str">
        <f>VLOOKUP($B237,'Change Summary_Detailed'!$A$4:$X$216,AM$3,FALSE)</f>
        <v/>
      </c>
      <c r="AN237" s="21" t="str">
        <f>VLOOKUP($B237,'Change Summary_Detailed'!$A$4:$X$216,AN$3,FALSE)</f>
        <v/>
      </c>
      <c r="AO237" s="21">
        <f>VLOOKUP($B237,'Change Summary_Detailed'!$A$4:$X$216,AO$3,FALSE)</f>
        <v>0</v>
      </c>
      <c r="AP237" s="21" t="str">
        <f>VLOOKUP($B237,'Change Summary_Detailed'!$A$4:$X$216,AP$3,FALSE)</f>
        <v>Delete</v>
      </c>
      <c r="AQ237" s="21" t="str">
        <f>VLOOKUP($B237,'Change Summary_Detailed'!$A$4:$X$216,AQ$3,FALSE)</f>
        <v>2, 3</v>
      </c>
      <c r="AR237" s="21" t="str">
        <f>VLOOKUP($B237,'Change Summary_Detailed'!$A$4:$X$216,AR$3,FALSE)</f>
        <v>Restructure</v>
      </c>
      <c r="AS237" s="21" t="str">
        <f>VLOOKUP($B237,'Change Summary_Detailed'!$A$4:$X$216,AS$3,FALSE)</f>
        <v>Along Military Road S, south of Reith Road, use Route 183 (unchanged) and connect at Kent Station with the Sounder Train.
Along Military Road S, north of Reith Road, use Route 166 (unchanged) and connect at the Kent/DesMoines Park-and-Ride with revised Route 177.</v>
      </c>
      <c r="AT237" s="21" t="str">
        <f>VLOOKUP($B237,'Change Summary_Detailed'!$A$4:$X$216,AT$3,FALSE)</f>
        <v>Deleted</v>
      </c>
    </row>
    <row r="238" spans="1:46" x14ac:dyDescent="0.25">
      <c r="A238" t="s">
        <v>355</v>
      </c>
      <c r="B238" s="122" t="s">
        <v>206</v>
      </c>
      <c r="C238" s="57" t="s">
        <v>768</v>
      </c>
      <c r="D238" s="71" t="s">
        <v>207</v>
      </c>
      <c r="E238" s="57">
        <v>24.7</v>
      </c>
      <c r="F238" s="52">
        <v>16.2</v>
      </c>
      <c r="G238" s="52" t="s">
        <v>298</v>
      </c>
      <c r="H238" s="52" t="s">
        <v>298</v>
      </c>
      <c r="I238" s="52" t="s">
        <v>298</v>
      </c>
      <c r="J238" s="58" t="s">
        <v>298</v>
      </c>
      <c r="K238" s="62" t="s">
        <v>8</v>
      </c>
      <c r="L238" s="62" t="s">
        <v>8</v>
      </c>
      <c r="M238" s="57" t="s">
        <v>52</v>
      </c>
      <c r="N238" s="58" t="s">
        <v>52</v>
      </c>
      <c r="O238" s="110" t="s">
        <v>8</v>
      </c>
      <c r="P238" s="111" t="s">
        <v>8</v>
      </c>
      <c r="Q238" s="112" t="s">
        <v>8</v>
      </c>
      <c r="R238" s="57">
        <v>3</v>
      </c>
      <c r="S238" s="52" t="s">
        <v>54</v>
      </c>
      <c r="T238" s="58" t="s">
        <v>54</v>
      </c>
      <c r="W238">
        <v>2</v>
      </c>
      <c r="X238">
        <v>3</v>
      </c>
      <c r="Y238" t="s">
        <v>17</v>
      </c>
      <c r="Z238" t="s">
        <v>17</v>
      </c>
      <c r="AA238" t="s">
        <v>17</v>
      </c>
      <c r="AB238" t="s">
        <v>17</v>
      </c>
      <c r="AC238" s="355">
        <f>IF(VLOOKUP($B238,'Change Summary_Detailed'!$A$4:$X$216,AC$3,FALSE)=0,"N/A",VLOOKUP($B238,'Change Summary_Detailed'!$A$4:$X$216,AC$3,FALSE))</f>
        <v>42036</v>
      </c>
      <c r="AD238" s="21" t="str">
        <f>VLOOKUP($B238,'Change Summary_Detailed'!$A$4:$X$216,AD$3,FALSE)</f>
        <v/>
      </c>
      <c r="AE238" s="21" t="str">
        <f>VLOOKUP($B238,'Change Summary_Detailed'!$A$4:$X$216,AE$3,FALSE)</f>
        <v/>
      </c>
      <c r="AF238" s="21" t="str">
        <f>VLOOKUP($B238,'Change Summary_Detailed'!$A$4:$X$216,AF$3,FALSE)</f>
        <v/>
      </c>
      <c r="AG238" s="21" t="str">
        <f>VLOOKUP($B238,'Change Summary_Detailed'!$A$4:$X$216,AG$3,FALSE)</f>
        <v/>
      </c>
      <c r="AH238" s="21" t="str">
        <f>VLOOKUP($B238,'Change Summary_Detailed'!$A$4:$X$216,AH$3,FALSE)</f>
        <v/>
      </c>
      <c r="AI238" s="21" t="str">
        <f>VLOOKUP($B238,'Change Summary_Detailed'!$A$4:$X$216,AI$3,FALSE)</f>
        <v/>
      </c>
      <c r="AJ238" s="21" t="str">
        <f>VLOOKUP($B238,'Change Summary_Detailed'!$A$4:$X$216,AJ$3,FALSE)</f>
        <v/>
      </c>
      <c r="AK238" s="21" t="str">
        <f>VLOOKUP($B238,'Change Summary_Detailed'!$A$4:$X$216,AK$3,FALSE)</f>
        <v/>
      </c>
      <c r="AL238" s="21" t="str">
        <f>VLOOKUP($B238,'Change Summary_Detailed'!$A$4:$X$216,AL$3,FALSE)</f>
        <v/>
      </c>
      <c r="AM238" s="21" t="str">
        <f>VLOOKUP($B238,'Change Summary_Detailed'!$A$4:$X$216,AM$3,FALSE)</f>
        <v/>
      </c>
      <c r="AN238" s="21" t="str">
        <f>VLOOKUP($B238,'Change Summary_Detailed'!$A$4:$X$216,AN$3,FALSE)</f>
        <v/>
      </c>
      <c r="AO238" s="21" t="str">
        <f>VLOOKUP($B238,'Change Summary_Detailed'!$A$4:$X$216,AO$3,FALSE)</f>
        <v/>
      </c>
      <c r="AP238" s="21" t="str">
        <f>VLOOKUP($B238,'Change Summary_Detailed'!$A$4:$X$216,AP$3,FALSE)</f>
        <v xml:space="preserve">
Revise to serve north part of downtown Seattle in order to provide additional service capacity.
</v>
      </c>
      <c r="AQ238" s="21" t="str">
        <f>VLOOKUP($B238,'Change Summary_Detailed'!$A$4:$X$216,AQ$3,FALSE)</f>
        <v>2, 3</v>
      </c>
      <c r="AR238" s="21" t="str">
        <f>VLOOKUP($B238,'Change Summary_Detailed'!$A$4:$X$216,AR$3,FALSE)</f>
        <v>Restructure</v>
      </c>
      <c r="AS238" s="21">
        <f>VLOOKUP($B238,'Change Summary_Detailed'!$A$4:$X$216,AS$3,FALSE)</f>
        <v>0</v>
      </c>
      <c r="AT238" s="21" t="str">
        <f>VLOOKUP($B238,'Change Summary_Detailed'!$A$4:$X$216,AT$3,FALSE)</f>
        <v>Revised</v>
      </c>
    </row>
    <row r="239" spans="1:46" x14ac:dyDescent="0.25">
      <c r="A239" t="s">
        <v>376</v>
      </c>
      <c r="B239" s="122" t="s">
        <v>206</v>
      </c>
      <c r="C239" s="57" t="s">
        <v>768</v>
      </c>
      <c r="D239" s="71" t="s">
        <v>207</v>
      </c>
      <c r="E239" s="57">
        <v>24.7</v>
      </c>
      <c r="F239" s="52">
        <v>16.2</v>
      </c>
      <c r="G239" s="52" t="s">
        <v>298</v>
      </c>
      <c r="H239" s="52" t="s">
        <v>298</v>
      </c>
      <c r="I239" s="52" t="s">
        <v>298</v>
      </c>
      <c r="J239" s="58" t="s">
        <v>298</v>
      </c>
      <c r="K239" s="62" t="s">
        <v>8</v>
      </c>
      <c r="L239" s="62" t="s">
        <v>8</v>
      </c>
      <c r="M239" s="57" t="s">
        <v>52</v>
      </c>
      <c r="N239" s="58" t="s">
        <v>52</v>
      </c>
      <c r="O239" s="110" t="s">
        <v>8</v>
      </c>
      <c r="P239" s="111" t="s">
        <v>8</v>
      </c>
      <c r="Q239" s="112" t="s">
        <v>8</v>
      </c>
      <c r="R239" s="57">
        <v>3</v>
      </c>
      <c r="S239" s="52" t="s">
        <v>54</v>
      </c>
      <c r="T239" s="58" t="s">
        <v>54</v>
      </c>
      <c r="W239">
        <v>2</v>
      </c>
      <c r="X239">
        <v>3</v>
      </c>
      <c r="Y239" t="s">
        <v>17</v>
      </c>
      <c r="Z239" t="s">
        <v>17</v>
      </c>
      <c r="AA239" t="s">
        <v>17</v>
      </c>
      <c r="AB239" t="s">
        <v>17</v>
      </c>
      <c r="AC239" s="355">
        <f>IF(VLOOKUP($B239,'Change Summary_Detailed'!$A$4:$X$216,AC$3,FALSE)=0,"N/A",VLOOKUP($B239,'Change Summary_Detailed'!$A$4:$X$216,AC$3,FALSE))</f>
        <v>42036</v>
      </c>
      <c r="AD239" s="21" t="str">
        <f>VLOOKUP($B239,'Change Summary_Detailed'!$A$4:$X$216,AD$3,FALSE)</f>
        <v/>
      </c>
      <c r="AE239" s="21" t="str">
        <f>VLOOKUP($B239,'Change Summary_Detailed'!$A$4:$X$216,AE$3,FALSE)</f>
        <v/>
      </c>
      <c r="AF239" s="21" t="str">
        <f>VLOOKUP($B239,'Change Summary_Detailed'!$A$4:$X$216,AF$3,FALSE)</f>
        <v/>
      </c>
      <c r="AG239" s="21" t="str">
        <f>VLOOKUP($B239,'Change Summary_Detailed'!$A$4:$X$216,AG$3,FALSE)</f>
        <v/>
      </c>
      <c r="AH239" s="21" t="str">
        <f>VLOOKUP($B239,'Change Summary_Detailed'!$A$4:$X$216,AH$3,FALSE)</f>
        <v/>
      </c>
      <c r="AI239" s="21" t="str">
        <f>VLOOKUP($B239,'Change Summary_Detailed'!$A$4:$X$216,AI$3,FALSE)</f>
        <v/>
      </c>
      <c r="AJ239" s="21" t="str">
        <f>VLOOKUP($B239,'Change Summary_Detailed'!$A$4:$X$216,AJ$3,FALSE)</f>
        <v/>
      </c>
      <c r="AK239" s="21" t="str">
        <f>VLOOKUP($B239,'Change Summary_Detailed'!$A$4:$X$216,AK$3,FALSE)</f>
        <v/>
      </c>
      <c r="AL239" s="21" t="str">
        <f>VLOOKUP($B239,'Change Summary_Detailed'!$A$4:$X$216,AL$3,FALSE)</f>
        <v/>
      </c>
      <c r="AM239" s="21" t="str">
        <f>VLOOKUP($B239,'Change Summary_Detailed'!$A$4:$X$216,AM$3,FALSE)</f>
        <v/>
      </c>
      <c r="AN239" s="21" t="str">
        <f>VLOOKUP($B239,'Change Summary_Detailed'!$A$4:$X$216,AN$3,FALSE)</f>
        <v/>
      </c>
      <c r="AO239" s="21" t="str">
        <f>VLOOKUP($B239,'Change Summary_Detailed'!$A$4:$X$216,AO$3,FALSE)</f>
        <v/>
      </c>
      <c r="AP239" s="21" t="str">
        <f>VLOOKUP($B239,'Change Summary_Detailed'!$A$4:$X$216,AP$3,FALSE)</f>
        <v xml:space="preserve">
Revise to serve north part of downtown Seattle in order to provide additional service capacity.
</v>
      </c>
      <c r="AQ239" s="21" t="str">
        <f>VLOOKUP($B239,'Change Summary_Detailed'!$A$4:$X$216,AQ$3,FALSE)</f>
        <v>2, 3</v>
      </c>
      <c r="AR239" s="21" t="str">
        <f>VLOOKUP($B239,'Change Summary_Detailed'!$A$4:$X$216,AR$3,FALSE)</f>
        <v>Restructure</v>
      </c>
      <c r="AS239" s="21">
        <f>VLOOKUP($B239,'Change Summary_Detailed'!$A$4:$X$216,AS$3,FALSE)</f>
        <v>0</v>
      </c>
      <c r="AT239" s="21" t="str">
        <f>VLOOKUP($B239,'Change Summary_Detailed'!$A$4:$X$216,AT$3,FALSE)</f>
        <v>Revised</v>
      </c>
    </row>
    <row r="240" spans="1:46" x14ac:dyDescent="0.25">
      <c r="A240" t="s">
        <v>360</v>
      </c>
      <c r="B240" s="122" t="s">
        <v>206</v>
      </c>
      <c r="C240" s="57" t="s">
        <v>768</v>
      </c>
      <c r="D240" s="71" t="s">
        <v>207</v>
      </c>
      <c r="E240" s="57">
        <v>24.7</v>
      </c>
      <c r="F240" s="52">
        <v>16.2</v>
      </c>
      <c r="G240" s="52" t="s">
        <v>298</v>
      </c>
      <c r="H240" s="52" t="s">
        <v>298</v>
      </c>
      <c r="I240" s="52" t="s">
        <v>298</v>
      </c>
      <c r="J240" s="58" t="s">
        <v>298</v>
      </c>
      <c r="K240" s="62" t="s">
        <v>8</v>
      </c>
      <c r="L240" s="62" t="s">
        <v>8</v>
      </c>
      <c r="M240" s="57" t="s">
        <v>52</v>
      </c>
      <c r="N240" s="58" t="s">
        <v>52</v>
      </c>
      <c r="O240" s="110" t="s">
        <v>8</v>
      </c>
      <c r="P240" s="111" t="s">
        <v>8</v>
      </c>
      <c r="Q240" s="112" t="s">
        <v>8</v>
      </c>
      <c r="R240" s="57">
        <v>3</v>
      </c>
      <c r="S240" s="52" t="s">
        <v>54</v>
      </c>
      <c r="T240" s="58" t="s">
        <v>54</v>
      </c>
      <c r="W240">
        <v>2</v>
      </c>
      <c r="X240">
        <v>3</v>
      </c>
      <c r="Y240" t="s">
        <v>17</v>
      </c>
      <c r="Z240" t="s">
        <v>17</v>
      </c>
      <c r="AA240" t="s">
        <v>17</v>
      </c>
      <c r="AB240" t="s">
        <v>17</v>
      </c>
      <c r="AC240" s="355">
        <f>IF(VLOOKUP($B240,'Change Summary_Detailed'!$A$4:$X$216,AC$3,FALSE)=0,"N/A",VLOOKUP($B240,'Change Summary_Detailed'!$A$4:$X$216,AC$3,FALSE))</f>
        <v>42036</v>
      </c>
      <c r="AD240" s="21" t="str">
        <f>VLOOKUP($B240,'Change Summary_Detailed'!$A$4:$X$216,AD$3,FALSE)</f>
        <v/>
      </c>
      <c r="AE240" s="21" t="str">
        <f>VLOOKUP($B240,'Change Summary_Detailed'!$A$4:$X$216,AE$3,FALSE)</f>
        <v/>
      </c>
      <c r="AF240" s="21" t="str">
        <f>VLOOKUP($B240,'Change Summary_Detailed'!$A$4:$X$216,AF$3,FALSE)</f>
        <v/>
      </c>
      <c r="AG240" s="21" t="str">
        <f>VLOOKUP($B240,'Change Summary_Detailed'!$A$4:$X$216,AG$3,FALSE)</f>
        <v/>
      </c>
      <c r="AH240" s="21" t="str">
        <f>VLOOKUP($B240,'Change Summary_Detailed'!$A$4:$X$216,AH$3,FALSE)</f>
        <v/>
      </c>
      <c r="AI240" s="21" t="str">
        <f>VLOOKUP($B240,'Change Summary_Detailed'!$A$4:$X$216,AI$3,FALSE)</f>
        <v/>
      </c>
      <c r="AJ240" s="21" t="str">
        <f>VLOOKUP($B240,'Change Summary_Detailed'!$A$4:$X$216,AJ$3,FALSE)</f>
        <v/>
      </c>
      <c r="AK240" s="21" t="str">
        <f>VLOOKUP($B240,'Change Summary_Detailed'!$A$4:$X$216,AK$3,FALSE)</f>
        <v/>
      </c>
      <c r="AL240" s="21" t="str">
        <f>VLOOKUP($B240,'Change Summary_Detailed'!$A$4:$X$216,AL$3,FALSE)</f>
        <v/>
      </c>
      <c r="AM240" s="21" t="str">
        <f>VLOOKUP($B240,'Change Summary_Detailed'!$A$4:$X$216,AM$3,FALSE)</f>
        <v/>
      </c>
      <c r="AN240" s="21" t="str">
        <f>VLOOKUP($B240,'Change Summary_Detailed'!$A$4:$X$216,AN$3,FALSE)</f>
        <v/>
      </c>
      <c r="AO240" s="21" t="str">
        <f>VLOOKUP($B240,'Change Summary_Detailed'!$A$4:$X$216,AO$3,FALSE)</f>
        <v/>
      </c>
      <c r="AP240" s="21" t="str">
        <f>VLOOKUP($B240,'Change Summary_Detailed'!$A$4:$X$216,AP$3,FALSE)</f>
        <v xml:space="preserve">
Revise to serve north part of downtown Seattle in order to provide additional service capacity.
</v>
      </c>
      <c r="AQ240" s="21" t="str">
        <f>VLOOKUP($B240,'Change Summary_Detailed'!$A$4:$X$216,AQ$3,FALSE)</f>
        <v>2, 3</v>
      </c>
      <c r="AR240" s="21" t="str">
        <f>VLOOKUP($B240,'Change Summary_Detailed'!$A$4:$X$216,AR$3,FALSE)</f>
        <v>Restructure</v>
      </c>
      <c r="AS240" s="21">
        <f>VLOOKUP($B240,'Change Summary_Detailed'!$A$4:$X$216,AS$3,FALSE)</f>
        <v>0</v>
      </c>
      <c r="AT240" s="21" t="str">
        <f>VLOOKUP($B240,'Change Summary_Detailed'!$A$4:$X$216,AT$3,FALSE)</f>
        <v>Revised</v>
      </c>
    </row>
    <row r="241" spans="1:46" x14ac:dyDescent="0.25">
      <c r="A241" t="s">
        <v>342</v>
      </c>
      <c r="B241" s="122" t="s">
        <v>206</v>
      </c>
      <c r="C241" s="57" t="s">
        <v>768</v>
      </c>
      <c r="D241" s="71" t="s">
        <v>207</v>
      </c>
      <c r="E241" s="57">
        <v>24.7</v>
      </c>
      <c r="F241" s="52">
        <v>16.2</v>
      </c>
      <c r="G241" s="52" t="s">
        <v>298</v>
      </c>
      <c r="H241" s="52" t="s">
        <v>298</v>
      </c>
      <c r="I241" s="52" t="s">
        <v>298</v>
      </c>
      <c r="J241" s="58" t="s">
        <v>298</v>
      </c>
      <c r="K241" s="62" t="s">
        <v>8</v>
      </c>
      <c r="L241" s="62" t="s">
        <v>8</v>
      </c>
      <c r="M241" s="57" t="s">
        <v>52</v>
      </c>
      <c r="N241" s="58" t="s">
        <v>52</v>
      </c>
      <c r="O241" s="110" t="s">
        <v>8</v>
      </c>
      <c r="P241" s="111" t="s">
        <v>8</v>
      </c>
      <c r="Q241" s="112" t="s">
        <v>8</v>
      </c>
      <c r="R241" s="57">
        <v>3</v>
      </c>
      <c r="S241" s="52" t="s">
        <v>54</v>
      </c>
      <c r="T241" s="58" t="s">
        <v>54</v>
      </c>
      <c r="W241">
        <v>2</v>
      </c>
      <c r="X241">
        <v>3</v>
      </c>
      <c r="Y241" t="s">
        <v>17</v>
      </c>
      <c r="Z241" t="s">
        <v>17</v>
      </c>
      <c r="AA241" t="s">
        <v>17</v>
      </c>
      <c r="AB241" t="s">
        <v>17</v>
      </c>
      <c r="AC241" s="355">
        <f>IF(VLOOKUP($B241,'Change Summary_Detailed'!$A$4:$X$216,AC$3,FALSE)=0,"N/A",VLOOKUP($B241,'Change Summary_Detailed'!$A$4:$X$216,AC$3,FALSE))</f>
        <v>42036</v>
      </c>
      <c r="AD241" s="21" t="str">
        <f>VLOOKUP($B241,'Change Summary_Detailed'!$A$4:$X$216,AD$3,FALSE)</f>
        <v/>
      </c>
      <c r="AE241" s="21" t="str">
        <f>VLOOKUP($B241,'Change Summary_Detailed'!$A$4:$X$216,AE$3,FALSE)</f>
        <v/>
      </c>
      <c r="AF241" s="21" t="str">
        <f>VLOOKUP($B241,'Change Summary_Detailed'!$A$4:$X$216,AF$3,FALSE)</f>
        <v/>
      </c>
      <c r="AG241" s="21" t="str">
        <f>VLOOKUP($B241,'Change Summary_Detailed'!$A$4:$X$216,AG$3,FALSE)</f>
        <v/>
      </c>
      <c r="AH241" s="21" t="str">
        <f>VLOOKUP($B241,'Change Summary_Detailed'!$A$4:$X$216,AH$3,FALSE)</f>
        <v/>
      </c>
      <c r="AI241" s="21" t="str">
        <f>VLOOKUP($B241,'Change Summary_Detailed'!$A$4:$X$216,AI$3,FALSE)</f>
        <v/>
      </c>
      <c r="AJ241" s="21" t="str">
        <f>VLOOKUP($B241,'Change Summary_Detailed'!$A$4:$X$216,AJ$3,FALSE)</f>
        <v/>
      </c>
      <c r="AK241" s="21" t="str">
        <f>VLOOKUP($B241,'Change Summary_Detailed'!$A$4:$X$216,AK$3,FALSE)</f>
        <v/>
      </c>
      <c r="AL241" s="21" t="str">
        <f>VLOOKUP($B241,'Change Summary_Detailed'!$A$4:$X$216,AL$3,FALSE)</f>
        <v/>
      </c>
      <c r="AM241" s="21" t="str">
        <f>VLOOKUP($B241,'Change Summary_Detailed'!$A$4:$X$216,AM$3,FALSE)</f>
        <v/>
      </c>
      <c r="AN241" s="21" t="str">
        <f>VLOOKUP($B241,'Change Summary_Detailed'!$A$4:$X$216,AN$3,FALSE)</f>
        <v/>
      </c>
      <c r="AO241" s="21" t="str">
        <f>VLOOKUP($B241,'Change Summary_Detailed'!$A$4:$X$216,AO$3,FALSE)</f>
        <v/>
      </c>
      <c r="AP241" s="21" t="str">
        <f>VLOOKUP($B241,'Change Summary_Detailed'!$A$4:$X$216,AP$3,FALSE)</f>
        <v xml:space="preserve">
Revise to serve north part of downtown Seattle in order to provide additional service capacity.
</v>
      </c>
      <c r="AQ241" s="21" t="str">
        <f>VLOOKUP($B241,'Change Summary_Detailed'!$A$4:$X$216,AQ$3,FALSE)</f>
        <v>2, 3</v>
      </c>
      <c r="AR241" s="21" t="str">
        <f>VLOOKUP($B241,'Change Summary_Detailed'!$A$4:$X$216,AR$3,FALSE)</f>
        <v>Restructure</v>
      </c>
      <c r="AS241" s="21">
        <f>VLOOKUP($B241,'Change Summary_Detailed'!$A$4:$X$216,AS$3,FALSE)</f>
        <v>0</v>
      </c>
      <c r="AT241" s="21" t="str">
        <f>VLOOKUP($B241,'Change Summary_Detailed'!$A$4:$X$216,AT$3,FALSE)</f>
        <v>Revised</v>
      </c>
    </row>
    <row r="242" spans="1:46" x14ac:dyDescent="0.25">
      <c r="A242" t="s">
        <v>355</v>
      </c>
      <c r="B242" s="122">
        <v>197</v>
      </c>
      <c r="C242" s="57" t="s">
        <v>769</v>
      </c>
      <c r="D242" s="71" t="s">
        <v>208</v>
      </c>
      <c r="E242" s="57">
        <v>22.3</v>
      </c>
      <c r="F242" s="52">
        <v>17.899999999999999</v>
      </c>
      <c r="G242" s="52" t="s">
        <v>298</v>
      </c>
      <c r="H242" s="52" t="s">
        <v>298</v>
      </c>
      <c r="I242" s="52" t="s">
        <v>298</v>
      </c>
      <c r="J242" s="58" t="s">
        <v>298</v>
      </c>
      <c r="K242" s="62" t="s">
        <v>8</v>
      </c>
      <c r="L242" s="62" t="s">
        <v>8</v>
      </c>
      <c r="M242" s="57" t="s">
        <v>52</v>
      </c>
      <c r="N242" s="58" t="s">
        <v>45</v>
      </c>
      <c r="O242" s="110" t="s">
        <v>8</v>
      </c>
      <c r="P242" s="111" t="s">
        <v>8</v>
      </c>
      <c r="Q242" s="112" t="s">
        <v>8</v>
      </c>
      <c r="R242" s="57">
        <v>1</v>
      </c>
      <c r="S242" s="52" t="s">
        <v>54</v>
      </c>
      <c r="T242" s="58" t="s">
        <v>54</v>
      </c>
      <c r="W242">
        <v>1</v>
      </c>
      <c r="X242">
        <v>4</v>
      </c>
      <c r="Y242" t="s">
        <v>17</v>
      </c>
      <c r="Z242" t="s">
        <v>17</v>
      </c>
      <c r="AA242" t="s">
        <v>17</v>
      </c>
      <c r="AB242" t="s">
        <v>17</v>
      </c>
      <c r="AC242" s="355">
        <f>IF(VLOOKUP($B242,'Change Summary_Detailed'!$A$4:$X$216,AC$3,FALSE)=0,"N/A",VLOOKUP($B242,'Change Summary_Detailed'!$A$4:$X$216,AC$3,FALSE))</f>
        <v>42036</v>
      </c>
      <c r="AD242" s="21" t="str">
        <f>VLOOKUP($B242,'Change Summary_Detailed'!$A$4:$X$216,AD$3,FALSE)</f>
        <v/>
      </c>
      <c r="AE242" s="21" t="str">
        <f>VLOOKUP($B242,'Change Summary_Detailed'!$A$4:$X$216,AE$3,FALSE)</f>
        <v/>
      </c>
      <c r="AF242" s="21" t="str">
        <f>VLOOKUP($B242,'Change Summary_Detailed'!$A$4:$X$216,AF$3,FALSE)</f>
        <v/>
      </c>
      <c r="AG242" s="21" t="str">
        <f>VLOOKUP($B242,'Change Summary_Detailed'!$A$4:$X$216,AG$3,FALSE)</f>
        <v/>
      </c>
      <c r="AH242" s="21" t="str">
        <f>VLOOKUP($B242,'Change Summary_Detailed'!$A$4:$X$216,AH$3,FALSE)</f>
        <v/>
      </c>
      <c r="AI242" s="21" t="str">
        <f>VLOOKUP($B242,'Change Summary_Detailed'!$A$4:$X$216,AI$3,FALSE)</f>
        <v/>
      </c>
      <c r="AJ242" s="21" t="str">
        <f>VLOOKUP($B242,'Change Summary_Detailed'!$A$4:$X$216,AJ$3,FALSE)</f>
        <v/>
      </c>
      <c r="AK242" s="21" t="str">
        <f>VLOOKUP($B242,'Change Summary_Detailed'!$A$4:$X$216,AK$3,FALSE)</f>
        <v/>
      </c>
      <c r="AL242" s="21" t="str">
        <f>VLOOKUP($B242,'Change Summary_Detailed'!$A$4:$X$216,AL$3,FALSE)</f>
        <v/>
      </c>
      <c r="AM242" s="21" t="str">
        <f>VLOOKUP($B242,'Change Summary_Detailed'!$A$4:$X$216,AM$3,FALSE)</f>
        <v/>
      </c>
      <c r="AN242" s="21" t="str">
        <f>VLOOKUP($B242,'Change Summary_Detailed'!$A$4:$X$216,AN$3,FALSE)</f>
        <v/>
      </c>
      <c r="AO242" s="21" t="str">
        <f>VLOOKUP($B242,'Change Summary_Detailed'!$A$4:$X$216,AO$3,FALSE)</f>
        <v/>
      </c>
      <c r="AP242" s="21" t="str">
        <f>VLOOKUP($B242,'Change Summary_Detailed'!$A$4:$X$216,AP$3,FALSE)</f>
        <v>Eliminate the part of the route west of Federal Way Transit Center to make it more efficient to operate.
Reduce two afternoon trips.</v>
      </c>
      <c r="AQ242" s="21" t="str">
        <f>VLOOKUP($B242,'Change Summary_Detailed'!$A$4:$X$216,AQ$3,FALSE)</f>
        <v>1, 2</v>
      </c>
      <c r="AR242" s="21" t="str">
        <f>VLOOKUP($B242,'Change Summary_Detailed'!$A$4:$X$216,AR$3,FALSE)</f>
        <v>Restructure</v>
      </c>
      <c r="AS242" s="21" t="str">
        <f>VLOOKUP($B242,'Change Summary_Detailed'!$A$4:$X$216,AS$3,FALSE)</f>
        <v>In Federal Way between Twin Lakes and the Federal Way Transit Center, use Route 181 and connect with the revised Route 197.</v>
      </c>
      <c r="AT242" s="21" t="str">
        <f>VLOOKUP($B242,'Change Summary_Detailed'!$A$4:$X$216,AT$3,FALSE)</f>
        <v>Revised</v>
      </c>
    </row>
    <row r="243" spans="1:46" x14ac:dyDescent="0.25">
      <c r="A243" t="s">
        <v>360</v>
      </c>
      <c r="B243" s="122">
        <v>197</v>
      </c>
      <c r="C243" s="57" t="s">
        <v>769</v>
      </c>
      <c r="D243" s="71" t="s">
        <v>208</v>
      </c>
      <c r="E243" s="57">
        <v>22.3</v>
      </c>
      <c r="F243" s="52">
        <v>17.899999999999999</v>
      </c>
      <c r="G243" s="52" t="s">
        <v>298</v>
      </c>
      <c r="H243" s="52" t="s">
        <v>298</v>
      </c>
      <c r="I243" s="52" t="s">
        <v>298</v>
      </c>
      <c r="J243" s="58" t="s">
        <v>298</v>
      </c>
      <c r="K243" s="62" t="s">
        <v>8</v>
      </c>
      <c r="L243" s="62" t="s">
        <v>8</v>
      </c>
      <c r="M243" s="57" t="s">
        <v>52</v>
      </c>
      <c r="N243" s="58" t="s">
        <v>45</v>
      </c>
      <c r="O243" s="110" t="s">
        <v>8</v>
      </c>
      <c r="P243" s="111" t="s">
        <v>8</v>
      </c>
      <c r="Q243" s="112" t="s">
        <v>8</v>
      </c>
      <c r="R243" s="57">
        <v>1</v>
      </c>
      <c r="S243" s="52" t="s">
        <v>54</v>
      </c>
      <c r="T243" s="58" t="s">
        <v>54</v>
      </c>
      <c r="W243">
        <v>1</v>
      </c>
      <c r="X243">
        <v>4</v>
      </c>
      <c r="Y243" t="s">
        <v>17</v>
      </c>
      <c r="Z243" t="s">
        <v>17</v>
      </c>
      <c r="AA243" t="s">
        <v>17</v>
      </c>
      <c r="AB243" t="s">
        <v>17</v>
      </c>
      <c r="AC243" s="355">
        <f>IF(VLOOKUP($B243,'Change Summary_Detailed'!$A$4:$X$216,AC$3,FALSE)=0,"N/A",VLOOKUP($B243,'Change Summary_Detailed'!$A$4:$X$216,AC$3,FALSE))</f>
        <v>42036</v>
      </c>
      <c r="AD243" s="21" t="str">
        <f>VLOOKUP($B243,'Change Summary_Detailed'!$A$4:$X$216,AD$3,FALSE)</f>
        <v/>
      </c>
      <c r="AE243" s="21" t="str">
        <f>VLOOKUP($B243,'Change Summary_Detailed'!$A$4:$X$216,AE$3,FALSE)</f>
        <v/>
      </c>
      <c r="AF243" s="21" t="str">
        <f>VLOOKUP($B243,'Change Summary_Detailed'!$A$4:$X$216,AF$3,FALSE)</f>
        <v/>
      </c>
      <c r="AG243" s="21" t="str">
        <f>VLOOKUP($B243,'Change Summary_Detailed'!$A$4:$X$216,AG$3,FALSE)</f>
        <v/>
      </c>
      <c r="AH243" s="21" t="str">
        <f>VLOOKUP($B243,'Change Summary_Detailed'!$A$4:$X$216,AH$3,FALSE)</f>
        <v/>
      </c>
      <c r="AI243" s="21" t="str">
        <f>VLOOKUP($B243,'Change Summary_Detailed'!$A$4:$X$216,AI$3,FALSE)</f>
        <v/>
      </c>
      <c r="AJ243" s="21" t="str">
        <f>VLOOKUP($B243,'Change Summary_Detailed'!$A$4:$X$216,AJ$3,FALSE)</f>
        <v/>
      </c>
      <c r="AK243" s="21" t="str">
        <f>VLOOKUP($B243,'Change Summary_Detailed'!$A$4:$X$216,AK$3,FALSE)</f>
        <v/>
      </c>
      <c r="AL243" s="21" t="str">
        <f>VLOOKUP($B243,'Change Summary_Detailed'!$A$4:$X$216,AL$3,FALSE)</f>
        <v/>
      </c>
      <c r="AM243" s="21" t="str">
        <f>VLOOKUP($B243,'Change Summary_Detailed'!$A$4:$X$216,AM$3,FALSE)</f>
        <v/>
      </c>
      <c r="AN243" s="21" t="str">
        <f>VLOOKUP($B243,'Change Summary_Detailed'!$A$4:$X$216,AN$3,FALSE)</f>
        <v/>
      </c>
      <c r="AO243" s="21" t="str">
        <f>VLOOKUP($B243,'Change Summary_Detailed'!$A$4:$X$216,AO$3,FALSE)</f>
        <v/>
      </c>
      <c r="AP243" s="21" t="str">
        <f>VLOOKUP($B243,'Change Summary_Detailed'!$A$4:$X$216,AP$3,FALSE)</f>
        <v>Eliminate the part of the route west of Federal Way Transit Center to make it more efficient to operate.
Reduce two afternoon trips.</v>
      </c>
      <c r="AQ243" s="21" t="str">
        <f>VLOOKUP($B243,'Change Summary_Detailed'!$A$4:$X$216,AQ$3,FALSE)</f>
        <v>1, 2</v>
      </c>
      <c r="AR243" s="21" t="str">
        <f>VLOOKUP($B243,'Change Summary_Detailed'!$A$4:$X$216,AR$3,FALSE)</f>
        <v>Restructure</v>
      </c>
      <c r="AS243" s="21" t="str">
        <f>VLOOKUP($B243,'Change Summary_Detailed'!$A$4:$X$216,AS$3,FALSE)</f>
        <v>In Federal Way between Twin Lakes and the Federal Way Transit Center, use Route 181 and connect with the revised Route 197.</v>
      </c>
      <c r="AT243" s="21" t="str">
        <f>VLOOKUP($B243,'Change Summary_Detailed'!$A$4:$X$216,AT$3,FALSE)</f>
        <v>Revised</v>
      </c>
    </row>
    <row r="244" spans="1:46" x14ac:dyDescent="0.25">
      <c r="A244" t="s">
        <v>342</v>
      </c>
      <c r="B244" s="122">
        <v>197</v>
      </c>
      <c r="C244" s="57" t="s">
        <v>769</v>
      </c>
      <c r="D244" s="71" t="s">
        <v>208</v>
      </c>
      <c r="E244" s="57">
        <v>22.3</v>
      </c>
      <c r="F244" s="52">
        <v>17.899999999999999</v>
      </c>
      <c r="G244" s="52" t="s">
        <v>298</v>
      </c>
      <c r="H244" s="52" t="s">
        <v>298</v>
      </c>
      <c r="I244" s="52" t="s">
        <v>298</v>
      </c>
      <c r="J244" s="58" t="s">
        <v>298</v>
      </c>
      <c r="K244" s="62" t="s">
        <v>8</v>
      </c>
      <c r="L244" s="62" t="s">
        <v>8</v>
      </c>
      <c r="M244" s="57" t="s">
        <v>52</v>
      </c>
      <c r="N244" s="58" t="s">
        <v>45</v>
      </c>
      <c r="O244" s="110" t="s">
        <v>8</v>
      </c>
      <c r="P244" s="111" t="s">
        <v>8</v>
      </c>
      <c r="Q244" s="112" t="s">
        <v>8</v>
      </c>
      <c r="R244" s="57">
        <v>1</v>
      </c>
      <c r="S244" s="52" t="s">
        <v>54</v>
      </c>
      <c r="T244" s="58" t="s">
        <v>54</v>
      </c>
      <c r="W244">
        <v>1</v>
      </c>
      <c r="X244">
        <v>4</v>
      </c>
      <c r="Y244" t="s">
        <v>17</v>
      </c>
      <c r="Z244" t="s">
        <v>17</v>
      </c>
      <c r="AA244" t="s">
        <v>17</v>
      </c>
      <c r="AB244" t="s">
        <v>17</v>
      </c>
      <c r="AC244" s="355">
        <f>IF(VLOOKUP($B244,'Change Summary_Detailed'!$A$4:$X$216,AC$3,FALSE)=0,"N/A",VLOOKUP($B244,'Change Summary_Detailed'!$A$4:$X$216,AC$3,FALSE))</f>
        <v>42036</v>
      </c>
      <c r="AD244" s="21" t="str">
        <f>VLOOKUP($B244,'Change Summary_Detailed'!$A$4:$X$216,AD$3,FALSE)</f>
        <v/>
      </c>
      <c r="AE244" s="21" t="str">
        <f>VLOOKUP($B244,'Change Summary_Detailed'!$A$4:$X$216,AE$3,FALSE)</f>
        <v/>
      </c>
      <c r="AF244" s="21" t="str">
        <f>VLOOKUP($B244,'Change Summary_Detailed'!$A$4:$X$216,AF$3,FALSE)</f>
        <v/>
      </c>
      <c r="AG244" s="21" t="str">
        <f>VLOOKUP($B244,'Change Summary_Detailed'!$A$4:$X$216,AG$3,FALSE)</f>
        <v/>
      </c>
      <c r="AH244" s="21" t="str">
        <f>VLOOKUP($B244,'Change Summary_Detailed'!$A$4:$X$216,AH$3,FALSE)</f>
        <v/>
      </c>
      <c r="AI244" s="21" t="str">
        <f>VLOOKUP($B244,'Change Summary_Detailed'!$A$4:$X$216,AI$3,FALSE)</f>
        <v/>
      </c>
      <c r="AJ244" s="21" t="str">
        <f>VLOOKUP($B244,'Change Summary_Detailed'!$A$4:$X$216,AJ$3,FALSE)</f>
        <v/>
      </c>
      <c r="AK244" s="21" t="str">
        <f>VLOOKUP($B244,'Change Summary_Detailed'!$A$4:$X$216,AK$3,FALSE)</f>
        <v/>
      </c>
      <c r="AL244" s="21" t="str">
        <f>VLOOKUP($B244,'Change Summary_Detailed'!$A$4:$X$216,AL$3,FALSE)</f>
        <v/>
      </c>
      <c r="AM244" s="21" t="str">
        <f>VLOOKUP($B244,'Change Summary_Detailed'!$A$4:$X$216,AM$3,FALSE)</f>
        <v/>
      </c>
      <c r="AN244" s="21" t="str">
        <f>VLOOKUP($B244,'Change Summary_Detailed'!$A$4:$X$216,AN$3,FALSE)</f>
        <v/>
      </c>
      <c r="AO244" s="21" t="str">
        <f>VLOOKUP($B244,'Change Summary_Detailed'!$A$4:$X$216,AO$3,FALSE)</f>
        <v/>
      </c>
      <c r="AP244" s="21" t="str">
        <f>VLOOKUP($B244,'Change Summary_Detailed'!$A$4:$X$216,AP$3,FALSE)</f>
        <v>Eliminate the part of the route west of Federal Way Transit Center to make it more efficient to operate.
Reduce two afternoon trips.</v>
      </c>
      <c r="AQ244" s="21" t="str">
        <f>VLOOKUP($B244,'Change Summary_Detailed'!$A$4:$X$216,AQ$3,FALSE)</f>
        <v>1, 2</v>
      </c>
      <c r="AR244" s="21" t="str">
        <f>VLOOKUP($B244,'Change Summary_Detailed'!$A$4:$X$216,AR$3,FALSE)</f>
        <v>Restructure</v>
      </c>
      <c r="AS244" s="21" t="str">
        <f>VLOOKUP($B244,'Change Summary_Detailed'!$A$4:$X$216,AS$3,FALSE)</f>
        <v>In Federal Way between Twin Lakes and the Federal Way Transit Center, use Route 181 and connect with the revised Route 197.</v>
      </c>
      <c r="AT244" s="21" t="str">
        <f>VLOOKUP($B244,'Change Summary_Detailed'!$A$4:$X$216,AT$3,FALSE)</f>
        <v>Revised</v>
      </c>
    </row>
    <row r="245" spans="1:46" x14ac:dyDescent="0.25">
      <c r="A245" t="s">
        <v>356</v>
      </c>
      <c r="B245" s="122">
        <v>200</v>
      </c>
      <c r="C245" s="57" t="s">
        <v>770</v>
      </c>
      <c r="D245" s="71" t="s">
        <v>209</v>
      </c>
      <c r="E245" s="57">
        <v>9.5</v>
      </c>
      <c r="F245" s="52">
        <v>2</v>
      </c>
      <c r="G245" s="52">
        <v>13.4</v>
      </c>
      <c r="H245" s="52">
        <v>3.5</v>
      </c>
      <c r="I245" s="52" t="s">
        <v>298</v>
      </c>
      <c r="J245" s="58" t="s">
        <v>298</v>
      </c>
      <c r="K245" s="62" t="s">
        <v>32</v>
      </c>
      <c r="L245" s="62" t="s">
        <v>32</v>
      </c>
      <c r="M245" s="57" t="s">
        <v>17</v>
      </c>
      <c r="N245" s="58" t="s">
        <v>17</v>
      </c>
      <c r="O245" s="110" t="s">
        <v>32</v>
      </c>
      <c r="P245" s="111" t="s">
        <v>32</v>
      </c>
      <c r="Q245" s="112" t="s">
        <v>32</v>
      </c>
      <c r="R245" s="57">
        <v>1</v>
      </c>
      <c r="S245" s="52">
        <v>3</v>
      </c>
      <c r="T245" s="58" t="s">
        <v>54</v>
      </c>
      <c r="W245">
        <v>1</v>
      </c>
      <c r="X245">
        <v>1</v>
      </c>
      <c r="Y245">
        <v>2</v>
      </c>
      <c r="Z245">
        <v>2</v>
      </c>
      <c r="AA245" t="s">
        <v>17</v>
      </c>
      <c r="AB245" t="s">
        <v>17</v>
      </c>
      <c r="AC245" s="355" t="str">
        <f>IF(VLOOKUP($B245,'Change Summary_Detailed'!$A$4:$X$216,AC$3,FALSE)=0,"N/A",VLOOKUP($B245,'Change Summary_Detailed'!$A$4:$X$216,AC$3,FALSE))</f>
        <v>Sept. 2014/ Sept. 2015</v>
      </c>
      <c r="AD245" s="21" t="str">
        <f>VLOOKUP($B245,'Change Summary_Detailed'!$A$4:$X$216,AD$3,FALSE)</f>
        <v>30-35</v>
      </c>
      <c r="AE245" s="21">
        <f>VLOOKUP($B245,'Change Summary_Detailed'!$A$4:$X$216,AE$3,FALSE)</f>
        <v>35</v>
      </c>
      <c r="AF245" s="21" t="str">
        <f>VLOOKUP($B245,'Change Summary_Detailed'!$A$4:$X$216,AF$3,FALSE)</f>
        <v/>
      </c>
      <c r="AG245" s="21" t="str">
        <f>VLOOKUP($B245,'Change Summary_Detailed'!$A$4:$X$216,AG$3,FALSE)</f>
        <v/>
      </c>
      <c r="AH245" s="21" t="str">
        <f>VLOOKUP($B245,'Change Summary_Detailed'!$A$4:$X$216,AH$3,FALSE)</f>
        <v/>
      </c>
      <c r="AI245" s="21" t="str">
        <f>VLOOKUP($B245,'Change Summary_Detailed'!$A$4:$X$216,AI$3,FALSE)</f>
        <v/>
      </c>
      <c r="AJ245" s="21" t="str">
        <f>VLOOKUP($B245,'Change Summary_Detailed'!$A$4:$X$216,AJ$3,FALSE)</f>
        <v/>
      </c>
      <c r="AK245" s="21" t="str">
        <f>VLOOKUP($B245,'Change Summary_Detailed'!$A$4:$X$216,AK$3,FALSE)</f>
        <v/>
      </c>
      <c r="AL245" s="21" t="str">
        <f>VLOOKUP($B245,'Change Summary_Detailed'!$A$4:$X$216,AL$3,FALSE)</f>
        <v/>
      </c>
      <c r="AM245" s="21" t="str">
        <f>VLOOKUP($B245,'Change Summary_Detailed'!$A$4:$X$216,AM$3,FALSE)</f>
        <v/>
      </c>
      <c r="AN245" s="21" t="str">
        <f>VLOOKUP($B245,'Change Summary_Detailed'!$A$4:$X$216,AN$3,FALSE)</f>
        <v>Before 6:00 PM</v>
      </c>
      <c r="AO245" s="21">
        <f>VLOOKUP($B245,'Change Summary_Detailed'!$A$4:$X$216,AO$3,FALSE)</f>
        <v>0</v>
      </c>
      <c r="AP245" s="21" t="str">
        <f>VLOOKUP($B245,'Change Summary_Detailed'!$A$4:$X$216,AP$3,FALSE)</f>
        <v>Delete</v>
      </c>
      <c r="AQ245" s="21" t="str">
        <f>VLOOKUP($B245,'Change Summary_Detailed'!$A$4:$X$216,AQ$3,FALSE)</f>
        <v>1, 3</v>
      </c>
      <c r="AR245" s="21" t="str">
        <f>VLOOKUP($B245,'Change Summary_Detailed'!$A$4:$X$216,AR$3,FALSE)</f>
        <v>Low performing</v>
      </c>
      <c r="AS245" s="21" t="str">
        <f>VLOOKUP($B245,'Change Summary_Detailed'!$A$4:$X$216,AS$3,FALSE)</f>
        <v>South of I-90, use revised Route 208 and Sound Transit Route 554.
North of I-90, use revised Route 269 during peak travel periods.</v>
      </c>
      <c r="AT245" s="21" t="str">
        <f>VLOOKUP($B245,'Change Summary_Detailed'!$A$4:$X$216,AT$3,FALSE)</f>
        <v>Deleted</v>
      </c>
    </row>
    <row r="246" spans="1:46" x14ac:dyDescent="0.25">
      <c r="A246" t="s">
        <v>363</v>
      </c>
      <c r="B246" s="122">
        <v>201</v>
      </c>
      <c r="C246" s="57" t="s">
        <v>771</v>
      </c>
      <c r="D246" s="71" t="s">
        <v>210</v>
      </c>
      <c r="E246" s="57">
        <v>5.7</v>
      </c>
      <c r="F246" s="52">
        <v>1.2</v>
      </c>
      <c r="G246" s="52" t="s">
        <v>298</v>
      </c>
      <c r="H246" s="52" t="s">
        <v>298</v>
      </c>
      <c r="I246" s="52" t="s">
        <v>298</v>
      </c>
      <c r="J246" s="58" t="s">
        <v>298</v>
      </c>
      <c r="K246" s="62" t="s">
        <v>8</v>
      </c>
      <c r="L246" s="62" t="s">
        <v>8</v>
      </c>
      <c r="M246" s="57" t="s">
        <v>52</v>
      </c>
      <c r="N246" s="58" t="s">
        <v>52</v>
      </c>
      <c r="O246" s="110" t="s">
        <v>8</v>
      </c>
      <c r="P246" s="111" t="s">
        <v>8</v>
      </c>
      <c r="Q246" s="112" t="s">
        <v>8</v>
      </c>
      <c r="R246" s="57">
        <v>3</v>
      </c>
      <c r="S246" s="52" t="s">
        <v>54</v>
      </c>
      <c r="T246" s="58" t="s">
        <v>54</v>
      </c>
      <c r="W246">
        <v>1</v>
      </c>
      <c r="X246">
        <v>1</v>
      </c>
      <c r="Y246" t="s">
        <v>17</v>
      </c>
      <c r="Z246" t="s">
        <v>17</v>
      </c>
      <c r="AA246" t="s">
        <v>17</v>
      </c>
      <c r="AB246" t="s">
        <v>17</v>
      </c>
      <c r="AC246" s="355">
        <f>IF(VLOOKUP($B246,'Change Summary_Detailed'!$A$4:$X$216,AC$3,FALSE)=0,"N/A",VLOOKUP($B246,'Change Summary_Detailed'!$A$4:$X$216,AC$3,FALSE))</f>
        <v>42248</v>
      </c>
      <c r="AD246" s="21" t="str">
        <f>VLOOKUP($B246,'Change Summary_Detailed'!$A$4:$X$216,AD$3,FALSE)</f>
        <v/>
      </c>
      <c r="AE246" s="21" t="str">
        <f>VLOOKUP($B246,'Change Summary_Detailed'!$A$4:$X$216,AE$3,FALSE)</f>
        <v/>
      </c>
      <c r="AF246" s="21" t="str">
        <f>VLOOKUP($B246,'Change Summary_Detailed'!$A$4:$X$216,AF$3,FALSE)</f>
        <v/>
      </c>
      <c r="AG246" s="21" t="str">
        <f>VLOOKUP($B246,'Change Summary_Detailed'!$A$4:$X$216,AG$3,FALSE)</f>
        <v/>
      </c>
      <c r="AH246" s="21" t="str">
        <f>VLOOKUP($B246,'Change Summary_Detailed'!$A$4:$X$216,AH$3,FALSE)</f>
        <v/>
      </c>
      <c r="AI246" s="21" t="str">
        <f>VLOOKUP($B246,'Change Summary_Detailed'!$A$4:$X$216,AI$3,FALSE)</f>
        <v/>
      </c>
      <c r="AJ246" s="21" t="str">
        <f>VLOOKUP($B246,'Change Summary_Detailed'!$A$4:$X$216,AJ$3,FALSE)</f>
        <v/>
      </c>
      <c r="AK246" s="21" t="str">
        <f>VLOOKUP($B246,'Change Summary_Detailed'!$A$4:$X$216,AK$3,FALSE)</f>
        <v/>
      </c>
      <c r="AL246" s="21" t="str">
        <f>VLOOKUP($B246,'Change Summary_Detailed'!$A$4:$X$216,AL$3,FALSE)</f>
        <v/>
      </c>
      <c r="AM246" s="21" t="str">
        <f>VLOOKUP($B246,'Change Summary_Detailed'!$A$4:$X$216,AM$3,FALSE)</f>
        <v/>
      </c>
      <c r="AN246" s="21" t="str">
        <f>VLOOKUP($B246,'Change Summary_Detailed'!$A$4:$X$216,AN$3,FALSE)</f>
        <v/>
      </c>
      <c r="AO246" s="21">
        <f>VLOOKUP($B246,'Change Summary_Detailed'!$A$4:$X$216,AO$3,FALSE)</f>
        <v>0</v>
      </c>
      <c r="AP246" s="21" t="str">
        <f>VLOOKUP($B246,'Change Summary_Detailed'!$A$4:$X$216,AP$3,FALSE)</f>
        <v>Delete</v>
      </c>
      <c r="AQ246" s="21">
        <f>VLOOKUP($B246,'Change Summary_Detailed'!$A$4:$X$216,AQ$3,FALSE)</f>
        <v>3</v>
      </c>
      <c r="AR246" s="21" t="str">
        <f>VLOOKUP($B246,'Change Summary_Detailed'!$A$4:$X$216,AR$3,FALSE)</f>
        <v>Lowest performing</v>
      </c>
      <c r="AS246" s="21" t="str">
        <f>VLOOKUP($B246,'Change Summary_Detailed'!$A$4:$X$216,AS$3,FALSE)</f>
        <v>Metro’s RideShare or VanPool programs may be options.</v>
      </c>
      <c r="AT246" s="21" t="str">
        <f>VLOOKUP($B246,'Change Summary_Detailed'!$A$4:$X$216,AT$3,FALSE)</f>
        <v>Deleted</v>
      </c>
    </row>
    <row r="247" spans="1:46" x14ac:dyDescent="0.25">
      <c r="A247" t="s">
        <v>363</v>
      </c>
      <c r="B247" s="122">
        <v>202</v>
      </c>
      <c r="C247" s="57" t="s">
        <v>772</v>
      </c>
      <c r="D247" s="71" t="s">
        <v>211</v>
      </c>
      <c r="E247" s="57">
        <v>12.5</v>
      </c>
      <c r="F247" s="52">
        <v>4.0999999999999996</v>
      </c>
      <c r="G247" s="52" t="s">
        <v>298</v>
      </c>
      <c r="H247" s="52" t="s">
        <v>298</v>
      </c>
      <c r="I247" s="52" t="s">
        <v>298</v>
      </c>
      <c r="J247" s="58" t="s">
        <v>298</v>
      </c>
      <c r="K247" s="62" t="s">
        <v>8</v>
      </c>
      <c r="L247" s="62" t="s">
        <v>8</v>
      </c>
      <c r="M247" s="57" t="s">
        <v>45</v>
      </c>
      <c r="N247" s="58" t="s">
        <v>45</v>
      </c>
      <c r="O247" s="110" t="s">
        <v>8</v>
      </c>
      <c r="P247" s="111" t="s">
        <v>8</v>
      </c>
      <c r="Q247" s="112" t="s">
        <v>8</v>
      </c>
      <c r="R247" s="57">
        <v>1</v>
      </c>
      <c r="S247" s="52" t="s">
        <v>54</v>
      </c>
      <c r="T247" s="58" t="s">
        <v>54</v>
      </c>
      <c r="W247">
        <v>1</v>
      </c>
      <c r="X247">
        <v>1</v>
      </c>
      <c r="Y247" t="s">
        <v>17</v>
      </c>
      <c r="Z247" t="s">
        <v>17</v>
      </c>
      <c r="AA247" t="s">
        <v>17</v>
      </c>
      <c r="AB247" t="s">
        <v>17</v>
      </c>
      <c r="AC247" s="355">
        <f>IF(VLOOKUP($B247,'Change Summary_Detailed'!$A$4:$X$216,AC$3,FALSE)=0,"N/A",VLOOKUP($B247,'Change Summary_Detailed'!$A$4:$X$216,AC$3,FALSE))</f>
        <v>41883</v>
      </c>
      <c r="AD247" s="21" t="str">
        <f>VLOOKUP($B247,'Change Summary_Detailed'!$A$4:$X$216,AD$3,FALSE)</f>
        <v/>
      </c>
      <c r="AE247" s="21" t="str">
        <f>VLOOKUP($B247,'Change Summary_Detailed'!$A$4:$X$216,AE$3,FALSE)</f>
        <v/>
      </c>
      <c r="AF247" s="21" t="str">
        <f>VLOOKUP($B247,'Change Summary_Detailed'!$A$4:$X$216,AF$3,FALSE)</f>
        <v/>
      </c>
      <c r="AG247" s="21" t="str">
        <f>VLOOKUP($B247,'Change Summary_Detailed'!$A$4:$X$216,AG$3,FALSE)</f>
        <v/>
      </c>
      <c r="AH247" s="21" t="str">
        <f>VLOOKUP($B247,'Change Summary_Detailed'!$A$4:$X$216,AH$3,FALSE)</f>
        <v/>
      </c>
      <c r="AI247" s="21" t="str">
        <f>VLOOKUP($B247,'Change Summary_Detailed'!$A$4:$X$216,AI$3,FALSE)</f>
        <v/>
      </c>
      <c r="AJ247" s="21" t="str">
        <f>VLOOKUP($B247,'Change Summary_Detailed'!$A$4:$X$216,AJ$3,FALSE)</f>
        <v/>
      </c>
      <c r="AK247" s="21" t="str">
        <f>VLOOKUP($B247,'Change Summary_Detailed'!$A$4:$X$216,AK$3,FALSE)</f>
        <v/>
      </c>
      <c r="AL247" s="21" t="str">
        <f>VLOOKUP($B247,'Change Summary_Detailed'!$A$4:$X$216,AL$3,FALSE)</f>
        <v/>
      </c>
      <c r="AM247" s="21" t="str">
        <f>VLOOKUP($B247,'Change Summary_Detailed'!$A$4:$X$216,AM$3,FALSE)</f>
        <v/>
      </c>
      <c r="AN247" s="21" t="str">
        <f>VLOOKUP($B247,'Change Summary_Detailed'!$A$4:$X$216,AN$3,FALSE)</f>
        <v/>
      </c>
      <c r="AO247" s="21">
        <f>VLOOKUP($B247,'Change Summary_Detailed'!$A$4:$X$216,AO$3,FALSE)</f>
        <v>0</v>
      </c>
      <c r="AP247" s="21" t="str">
        <f>VLOOKUP($B247,'Change Summary_Detailed'!$A$4:$X$216,AP$3,FALSE)</f>
        <v>Delete</v>
      </c>
      <c r="AQ247" s="21" t="str">
        <f>VLOOKUP($B247,'Change Summary_Detailed'!$A$4:$X$216,AQ$3,FALSE)</f>
        <v>1, 2</v>
      </c>
      <c r="AR247" s="21" t="str">
        <f>VLOOKUP($B247,'Change Summary_Detailed'!$A$4:$X$216,AR$3,FALSE)</f>
        <v>Lowest performing</v>
      </c>
      <c r="AS247" s="21" t="str">
        <f>VLOOKUP($B247,'Change Summary_Detailed'!$A$4:$X$216,AS$3,FALSE)</f>
        <v>Use revised Route 204 and connect with Route 216 (unchanged) or with Sound Transit routes 550 or 554 for downtown Seattle.</v>
      </c>
      <c r="AT247" s="21" t="str">
        <f>VLOOKUP($B247,'Change Summary_Detailed'!$A$4:$X$216,AT$3,FALSE)</f>
        <v>Deleted</v>
      </c>
    </row>
    <row r="248" spans="1:46" x14ac:dyDescent="0.25">
      <c r="A248" t="s">
        <v>342</v>
      </c>
      <c r="B248" s="122">
        <v>202</v>
      </c>
      <c r="C248" s="57" t="s">
        <v>772</v>
      </c>
      <c r="D248" s="71" t="s">
        <v>211</v>
      </c>
      <c r="E248" s="57">
        <v>12.5</v>
      </c>
      <c r="F248" s="52">
        <v>4.0999999999999996</v>
      </c>
      <c r="G248" s="52" t="s">
        <v>298</v>
      </c>
      <c r="H248" s="52" t="s">
        <v>298</v>
      </c>
      <c r="I248" s="52" t="s">
        <v>298</v>
      </c>
      <c r="J248" s="58" t="s">
        <v>298</v>
      </c>
      <c r="K248" s="62" t="s">
        <v>8</v>
      </c>
      <c r="L248" s="62" t="s">
        <v>8</v>
      </c>
      <c r="M248" s="57" t="s">
        <v>45</v>
      </c>
      <c r="N248" s="58" t="s">
        <v>45</v>
      </c>
      <c r="O248" s="110" t="s">
        <v>8</v>
      </c>
      <c r="P248" s="111" t="s">
        <v>8</v>
      </c>
      <c r="Q248" s="112" t="s">
        <v>8</v>
      </c>
      <c r="R248" s="57">
        <v>1</v>
      </c>
      <c r="S248" s="52" t="s">
        <v>54</v>
      </c>
      <c r="T248" s="58" t="s">
        <v>54</v>
      </c>
      <c r="W248">
        <v>1</v>
      </c>
      <c r="X248">
        <v>1</v>
      </c>
      <c r="Y248" t="s">
        <v>17</v>
      </c>
      <c r="Z248" t="s">
        <v>17</v>
      </c>
      <c r="AA248" t="s">
        <v>17</v>
      </c>
      <c r="AB248" t="s">
        <v>17</v>
      </c>
      <c r="AC248" s="355">
        <f>IF(VLOOKUP($B248,'Change Summary_Detailed'!$A$4:$X$216,AC$3,FALSE)=0,"N/A",VLOOKUP($B248,'Change Summary_Detailed'!$A$4:$X$216,AC$3,FALSE))</f>
        <v>41883</v>
      </c>
      <c r="AD248" s="21" t="str">
        <f>VLOOKUP($B248,'Change Summary_Detailed'!$A$4:$X$216,AD$3,FALSE)</f>
        <v/>
      </c>
      <c r="AE248" s="21" t="str">
        <f>VLOOKUP($B248,'Change Summary_Detailed'!$A$4:$X$216,AE$3,FALSE)</f>
        <v/>
      </c>
      <c r="AF248" s="21" t="str">
        <f>VLOOKUP($B248,'Change Summary_Detailed'!$A$4:$X$216,AF$3,FALSE)</f>
        <v/>
      </c>
      <c r="AG248" s="21" t="str">
        <f>VLOOKUP($B248,'Change Summary_Detailed'!$A$4:$X$216,AG$3,FALSE)</f>
        <v/>
      </c>
      <c r="AH248" s="21" t="str">
        <f>VLOOKUP($B248,'Change Summary_Detailed'!$A$4:$X$216,AH$3,FALSE)</f>
        <v/>
      </c>
      <c r="AI248" s="21" t="str">
        <f>VLOOKUP($B248,'Change Summary_Detailed'!$A$4:$X$216,AI$3,FALSE)</f>
        <v/>
      </c>
      <c r="AJ248" s="21" t="str">
        <f>VLOOKUP($B248,'Change Summary_Detailed'!$A$4:$X$216,AJ$3,FALSE)</f>
        <v/>
      </c>
      <c r="AK248" s="21" t="str">
        <f>VLOOKUP($B248,'Change Summary_Detailed'!$A$4:$X$216,AK$3,FALSE)</f>
        <v/>
      </c>
      <c r="AL248" s="21" t="str">
        <f>VLOOKUP($B248,'Change Summary_Detailed'!$A$4:$X$216,AL$3,FALSE)</f>
        <v/>
      </c>
      <c r="AM248" s="21" t="str">
        <f>VLOOKUP($B248,'Change Summary_Detailed'!$A$4:$X$216,AM$3,FALSE)</f>
        <v/>
      </c>
      <c r="AN248" s="21" t="str">
        <f>VLOOKUP($B248,'Change Summary_Detailed'!$A$4:$X$216,AN$3,FALSE)</f>
        <v/>
      </c>
      <c r="AO248" s="21">
        <f>VLOOKUP($B248,'Change Summary_Detailed'!$A$4:$X$216,AO$3,FALSE)</f>
        <v>0</v>
      </c>
      <c r="AP248" s="21" t="str">
        <f>VLOOKUP($B248,'Change Summary_Detailed'!$A$4:$X$216,AP$3,FALSE)</f>
        <v>Delete</v>
      </c>
      <c r="AQ248" s="21" t="str">
        <f>VLOOKUP($B248,'Change Summary_Detailed'!$A$4:$X$216,AQ$3,FALSE)</f>
        <v>1, 2</v>
      </c>
      <c r="AR248" s="21" t="str">
        <f>VLOOKUP($B248,'Change Summary_Detailed'!$A$4:$X$216,AR$3,FALSE)</f>
        <v>Lowest performing</v>
      </c>
      <c r="AS248" s="21" t="str">
        <f>VLOOKUP($B248,'Change Summary_Detailed'!$A$4:$X$216,AS$3,FALSE)</f>
        <v>Use revised Route 204 and connect with Route 216 (unchanged) or with Sound Transit routes 550 or 554 for downtown Seattle.</v>
      </c>
      <c r="AT248" s="21" t="str">
        <f>VLOOKUP($B248,'Change Summary_Detailed'!$A$4:$X$216,AT$3,FALSE)</f>
        <v>Deleted</v>
      </c>
    </row>
    <row r="249" spans="1:46" x14ac:dyDescent="0.25">
      <c r="A249" t="s">
        <v>363</v>
      </c>
      <c r="B249" s="122">
        <v>203</v>
      </c>
      <c r="C249" s="57" t="s">
        <v>773</v>
      </c>
      <c r="D249" s="71" t="s">
        <v>212</v>
      </c>
      <c r="E249" s="57">
        <v>12.3</v>
      </c>
      <c r="F249" s="52">
        <v>1.8</v>
      </c>
      <c r="G249" s="52">
        <v>11.8</v>
      </c>
      <c r="H249" s="52">
        <v>1.1000000000000001</v>
      </c>
      <c r="I249" s="52" t="s">
        <v>298</v>
      </c>
      <c r="J249" s="58" t="s">
        <v>298</v>
      </c>
      <c r="K249" s="62" t="s">
        <v>32</v>
      </c>
      <c r="L249" s="62" t="s">
        <v>32</v>
      </c>
      <c r="M249" s="57" t="s">
        <v>17</v>
      </c>
      <c r="N249" s="58" t="s">
        <v>17</v>
      </c>
      <c r="O249" s="110" t="s">
        <v>32</v>
      </c>
      <c r="P249" s="111" t="s">
        <v>32</v>
      </c>
      <c r="Q249" s="112" t="s">
        <v>32</v>
      </c>
      <c r="R249" s="57">
        <v>1</v>
      </c>
      <c r="S249" s="52">
        <v>1</v>
      </c>
      <c r="T249" s="58" t="s">
        <v>54</v>
      </c>
      <c r="W249">
        <v>2</v>
      </c>
      <c r="X249">
        <v>1</v>
      </c>
      <c r="Y249">
        <v>1</v>
      </c>
      <c r="Z249">
        <v>1</v>
      </c>
      <c r="AA249" t="s">
        <v>17</v>
      </c>
      <c r="AB249" t="s">
        <v>17</v>
      </c>
      <c r="AC249" s="355">
        <f>IF(VLOOKUP($B249,'Change Summary_Detailed'!$A$4:$X$216,AC$3,FALSE)=0,"N/A",VLOOKUP($B249,'Change Summary_Detailed'!$A$4:$X$216,AC$3,FALSE))</f>
        <v>41883</v>
      </c>
      <c r="AD249" s="21">
        <f>VLOOKUP($B249,'Change Summary_Detailed'!$A$4:$X$216,AD$3,FALSE)</f>
        <v>30</v>
      </c>
      <c r="AE249" s="21">
        <f>VLOOKUP($B249,'Change Summary_Detailed'!$A$4:$X$216,AE$3,FALSE)</f>
        <v>60</v>
      </c>
      <c r="AF249" s="21" t="str">
        <f>VLOOKUP($B249,'Change Summary_Detailed'!$A$4:$X$216,AF$3,FALSE)</f>
        <v/>
      </c>
      <c r="AG249" s="21">
        <f>VLOOKUP($B249,'Change Summary_Detailed'!$A$4:$X$216,AG$3,FALSE)</f>
        <v>60</v>
      </c>
      <c r="AH249" s="21">
        <f>VLOOKUP($B249,'Change Summary_Detailed'!$A$4:$X$216,AH$3,FALSE)</f>
        <v>60</v>
      </c>
      <c r="AI249" s="21" t="str">
        <f>VLOOKUP($B249,'Change Summary_Detailed'!$A$4:$X$216,AI$3,FALSE)</f>
        <v/>
      </c>
      <c r="AJ249" s="21" t="str">
        <f>VLOOKUP($B249,'Change Summary_Detailed'!$A$4:$X$216,AJ$3,FALSE)</f>
        <v/>
      </c>
      <c r="AK249" s="21" t="str">
        <f>VLOOKUP($B249,'Change Summary_Detailed'!$A$4:$X$216,AK$3,FALSE)</f>
        <v/>
      </c>
      <c r="AL249" s="21" t="str">
        <f>VLOOKUP($B249,'Change Summary_Detailed'!$A$4:$X$216,AL$3,FALSE)</f>
        <v/>
      </c>
      <c r="AM249" s="21" t="str">
        <f>VLOOKUP($B249,'Change Summary_Detailed'!$A$4:$X$216,AM$3,FALSE)</f>
        <v/>
      </c>
      <c r="AN249" s="21" t="str">
        <f>VLOOKUP($B249,'Change Summary_Detailed'!$A$4:$X$216,AN$3,FALSE)</f>
        <v>Before 6:00 PM</v>
      </c>
      <c r="AO249" s="21">
        <f>VLOOKUP($B249,'Change Summary_Detailed'!$A$4:$X$216,AO$3,FALSE)</f>
        <v>0</v>
      </c>
      <c r="AP249" s="21" t="str">
        <f>VLOOKUP($B249,'Change Summary_Detailed'!$A$4:$X$216,AP$3,FALSE)</f>
        <v>Delete</v>
      </c>
      <c r="AQ249" s="21">
        <f>VLOOKUP($B249,'Change Summary_Detailed'!$A$4:$X$216,AQ$3,FALSE)</f>
        <v>1</v>
      </c>
      <c r="AR249" s="21" t="str">
        <f>VLOOKUP($B249,'Change Summary_Detailed'!$A$4:$X$216,AR$3,FALSE)</f>
        <v>Lowest performing</v>
      </c>
      <c r="AS249" s="21" t="str">
        <f>VLOOKUP($B249,'Change Summary_Detailed'!$A$4:$X$216,AS$3,FALSE)</f>
        <v>Metro’s RideShare or VanPool programs may be options.</v>
      </c>
      <c r="AT249" s="21" t="str">
        <f>VLOOKUP($B249,'Change Summary_Detailed'!$A$4:$X$216,AT$3,FALSE)</f>
        <v>Deleted</v>
      </c>
    </row>
    <row r="250" spans="1:46" x14ac:dyDescent="0.25">
      <c r="A250" t="s">
        <v>363</v>
      </c>
      <c r="B250" s="122">
        <v>204</v>
      </c>
      <c r="C250" s="57" t="s">
        <v>774</v>
      </c>
      <c r="D250" s="71" t="s">
        <v>213</v>
      </c>
      <c r="E250" s="57" t="s">
        <v>298</v>
      </c>
      <c r="F250" s="52" t="s">
        <v>298</v>
      </c>
      <c r="G250" s="52">
        <v>10.1</v>
      </c>
      <c r="H250" s="52">
        <v>1.5</v>
      </c>
      <c r="I250" s="52" t="s">
        <v>298</v>
      </c>
      <c r="J250" s="58" t="s">
        <v>298</v>
      </c>
      <c r="K250" s="62">
        <v>62</v>
      </c>
      <c r="L250" s="62" t="s">
        <v>135</v>
      </c>
      <c r="M250" s="57" t="s">
        <v>17</v>
      </c>
      <c r="N250" s="58" t="s">
        <v>17</v>
      </c>
      <c r="O250" s="57" t="s">
        <v>18</v>
      </c>
      <c r="P250" s="52" t="s">
        <v>133</v>
      </c>
      <c r="Q250" s="58" t="s">
        <v>18</v>
      </c>
      <c r="R250" s="57" t="s">
        <v>54</v>
      </c>
      <c r="S250" s="52">
        <v>1</v>
      </c>
      <c r="T250" s="58" t="s">
        <v>54</v>
      </c>
      <c r="W250" t="s">
        <v>17</v>
      </c>
      <c r="X250" t="s">
        <v>17</v>
      </c>
      <c r="Y250">
        <v>1</v>
      </c>
      <c r="Z250">
        <v>1</v>
      </c>
      <c r="AA250" t="s">
        <v>17</v>
      </c>
      <c r="AB250" t="s">
        <v>17</v>
      </c>
      <c r="AC250" s="355">
        <f>IF(VLOOKUP($B250,'Change Summary_Detailed'!$A$4:$X$216,AC$3,FALSE)=0,"N/A",VLOOKUP($B250,'Change Summary_Detailed'!$A$4:$X$216,AC$3,FALSE))</f>
        <v>41883</v>
      </c>
      <c r="AD250" s="21" t="str">
        <f>VLOOKUP($B250,'Change Summary_Detailed'!$A$4:$X$216,AD$3,FALSE)</f>
        <v/>
      </c>
      <c r="AE250" s="21">
        <f>VLOOKUP($B250,'Change Summary_Detailed'!$A$4:$X$216,AE$3,FALSE)</f>
        <v>30</v>
      </c>
      <c r="AF250" s="21" t="str">
        <f>VLOOKUP($B250,'Change Summary_Detailed'!$A$4:$X$216,AF$3,FALSE)</f>
        <v/>
      </c>
      <c r="AG250" s="21">
        <f>VLOOKUP($B250,'Change Summary_Detailed'!$A$4:$X$216,AG$3,FALSE)</f>
        <v>30</v>
      </c>
      <c r="AH250" s="21">
        <f>VLOOKUP($B250,'Change Summary_Detailed'!$A$4:$X$216,AH$3,FALSE)</f>
        <v>30</v>
      </c>
      <c r="AI250" s="21">
        <f>VLOOKUP($B250,'Change Summary_Detailed'!$A$4:$X$216,AI$3,FALSE)</f>
        <v>30</v>
      </c>
      <c r="AJ250" s="21">
        <f>VLOOKUP($B250,'Change Summary_Detailed'!$A$4:$X$216,AJ$3,FALSE)</f>
        <v>60</v>
      </c>
      <c r="AK250" s="21" t="str">
        <f>VLOOKUP($B250,'Change Summary_Detailed'!$A$4:$X$216,AK$3,FALSE)</f>
        <v/>
      </c>
      <c r="AL250" s="21" t="str">
        <f>VLOOKUP($B250,'Change Summary_Detailed'!$A$4:$X$216,AL$3,FALSE)</f>
        <v>-</v>
      </c>
      <c r="AM250" s="21" t="str">
        <f>VLOOKUP($B250,'Change Summary_Detailed'!$A$4:$X$216,AM$3,FALSE)</f>
        <v>-</v>
      </c>
      <c r="AN250" s="21" t="str">
        <f>VLOOKUP($B250,'Change Summary_Detailed'!$A$4:$X$216,AN$3,FALSE)</f>
        <v>Before 3:00 PM</v>
      </c>
      <c r="AO250" s="21" t="str">
        <f>VLOOKUP($B250,'Change Summary_Detailed'!$A$4:$X$216,AO$3,FALSE)</f>
        <v>Before 6:00 PM</v>
      </c>
      <c r="AP250" s="21" t="str">
        <f>VLOOKUP($B250,'Change Summary_Detailed'!$A$4:$X$216,AP$3,FALSE)</f>
        <v>Combine service with Route 202 and operate between 6:00 AM and 6:00 PM on weekdays.  
Operate service less often during the midday.
Eliminate weekend service.</v>
      </c>
      <c r="AQ250" s="21" t="str">
        <f>VLOOKUP($B250,'Change Summary_Detailed'!$A$4:$X$216,AQ$3,FALSE)</f>
        <v>1, 2</v>
      </c>
      <c r="AR250" s="21" t="str">
        <f>VLOOKUP($B250,'Change Summary_Detailed'!$A$4:$X$216,AR$3,FALSE)</f>
        <v>Combining service</v>
      </c>
      <c r="AS250" s="21">
        <f>VLOOKUP($B250,'Change Summary_Detailed'!$A$4:$X$216,AS$3,FALSE)</f>
        <v>0</v>
      </c>
      <c r="AT250" s="21" t="str">
        <f>VLOOKUP($B250,'Change Summary_Detailed'!$A$4:$X$216,AT$3,FALSE)</f>
        <v>Revised</v>
      </c>
    </row>
    <row r="251" spans="1:46" x14ac:dyDescent="0.25">
      <c r="A251" t="s">
        <v>363</v>
      </c>
      <c r="B251" s="122" t="s">
        <v>214</v>
      </c>
      <c r="C251" s="57" t="s">
        <v>775</v>
      </c>
      <c r="D251" s="71" t="s">
        <v>215</v>
      </c>
      <c r="E251" s="57">
        <v>19</v>
      </c>
      <c r="F251" s="52">
        <v>5.5</v>
      </c>
      <c r="G251" s="52" t="s">
        <v>298</v>
      </c>
      <c r="H251" s="52" t="s">
        <v>298</v>
      </c>
      <c r="I251" s="52" t="s">
        <v>298</v>
      </c>
      <c r="J251" s="58" t="s">
        <v>298</v>
      </c>
      <c r="K251" s="62" t="s">
        <v>8</v>
      </c>
      <c r="L251" s="62" t="s">
        <v>8</v>
      </c>
      <c r="M251" s="57" t="s">
        <v>45</v>
      </c>
      <c r="N251" s="58" t="s">
        <v>45</v>
      </c>
      <c r="O251" s="110" t="s">
        <v>8</v>
      </c>
      <c r="P251" s="111" t="s">
        <v>8</v>
      </c>
      <c r="Q251" s="112" t="s">
        <v>8</v>
      </c>
      <c r="R251" s="57">
        <v>1</v>
      </c>
      <c r="S251" s="52" t="s">
        <v>54</v>
      </c>
      <c r="T251" s="58" t="s">
        <v>54</v>
      </c>
      <c r="W251">
        <v>1</v>
      </c>
      <c r="X251">
        <v>1</v>
      </c>
      <c r="Y251" t="s">
        <v>17</v>
      </c>
      <c r="Z251" t="s">
        <v>17</v>
      </c>
      <c r="AA251" t="s">
        <v>17</v>
      </c>
      <c r="AB251" t="s">
        <v>17</v>
      </c>
      <c r="AC251" s="355">
        <f>IF(VLOOKUP($B251,'Change Summary_Detailed'!$A$4:$X$216,AC$3,FALSE)=0,"N/A",VLOOKUP($B251,'Change Summary_Detailed'!$A$4:$X$216,AC$3,FALSE))</f>
        <v>41883</v>
      </c>
      <c r="AD251" s="21" t="str">
        <f>VLOOKUP($B251,'Change Summary_Detailed'!$A$4:$X$216,AD$3,FALSE)</f>
        <v/>
      </c>
      <c r="AE251" s="21" t="str">
        <f>VLOOKUP($B251,'Change Summary_Detailed'!$A$4:$X$216,AE$3,FALSE)</f>
        <v/>
      </c>
      <c r="AF251" s="21" t="str">
        <f>VLOOKUP($B251,'Change Summary_Detailed'!$A$4:$X$216,AF$3,FALSE)</f>
        <v/>
      </c>
      <c r="AG251" s="21" t="str">
        <f>VLOOKUP($B251,'Change Summary_Detailed'!$A$4:$X$216,AG$3,FALSE)</f>
        <v/>
      </c>
      <c r="AH251" s="21" t="str">
        <f>VLOOKUP($B251,'Change Summary_Detailed'!$A$4:$X$216,AH$3,FALSE)</f>
        <v/>
      </c>
      <c r="AI251" s="21" t="str">
        <f>VLOOKUP($B251,'Change Summary_Detailed'!$A$4:$X$216,AI$3,FALSE)</f>
        <v/>
      </c>
      <c r="AJ251" s="21" t="str">
        <f>VLOOKUP($B251,'Change Summary_Detailed'!$A$4:$X$216,AJ$3,FALSE)</f>
        <v/>
      </c>
      <c r="AK251" s="21" t="str">
        <f>VLOOKUP($B251,'Change Summary_Detailed'!$A$4:$X$216,AK$3,FALSE)</f>
        <v/>
      </c>
      <c r="AL251" s="21" t="str">
        <f>VLOOKUP($B251,'Change Summary_Detailed'!$A$4:$X$216,AL$3,FALSE)</f>
        <v/>
      </c>
      <c r="AM251" s="21" t="str">
        <f>VLOOKUP($B251,'Change Summary_Detailed'!$A$4:$X$216,AM$3,FALSE)</f>
        <v/>
      </c>
      <c r="AN251" s="21" t="str">
        <f>VLOOKUP($B251,'Change Summary_Detailed'!$A$4:$X$216,AN$3,FALSE)</f>
        <v/>
      </c>
      <c r="AO251" s="21">
        <f>VLOOKUP($B251,'Change Summary_Detailed'!$A$4:$X$216,AO$3,FALSE)</f>
        <v>0</v>
      </c>
      <c r="AP251" s="21" t="str">
        <f>VLOOKUP($B251,'Change Summary_Detailed'!$A$4:$X$216,AP$3,FALSE)</f>
        <v>Delete</v>
      </c>
      <c r="AQ251" s="21">
        <f>VLOOKUP($B251,'Change Summary_Detailed'!$A$4:$X$216,AQ$3,FALSE)</f>
        <v>1</v>
      </c>
      <c r="AR251" s="21" t="str">
        <f>VLOOKUP($B251,'Change Summary_Detailed'!$A$4:$X$216,AR$3,FALSE)</f>
        <v>Low performing</v>
      </c>
      <c r="AS251" s="21" t="str">
        <f>VLOOKUP($B251,'Change Summary_Detailed'!$A$4:$X$216,AS$3,FALSE)</f>
        <v>Use revised Route 204 and connect with Route 216 (unchanged) or with Sound Transit routes 550 or 554 for downtown Seattle and connections to First Hill or the University District.</v>
      </c>
      <c r="AT251" s="21" t="str">
        <f>VLOOKUP($B251,'Change Summary_Detailed'!$A$4:$X$216,AT$3,FALSE)</f>
        <v>Deleted</v>
      </c>
    </row>
    <row r="252" spans="1:46" x14ac:dyDescent="0.25">
      <c r="A252" t="s">
        <v>342</v>
      </c>
      <c r="B252" s="122" t="s">
        <v>214</v>
      </c>
      <c r="C252" s="57" t="s">
        <v>775</v>
      </c>
      <c r="D252" s="71" t="s">
        <v>215</v>
      </c>
      <c r="E252" s="57">
        <v>19</v>
      </c>
      <c r="F252" s="52">
        <v>5.5</v>
      </c>
      <c r="G252" s="52" t="s">
        <v>298</v>
      </c>
      <c r="H252" s="52" t="s">
        <v>298</v>
      </c>
      <c r="I252" s="52" t="s">
        <v>298</v>
      </c>
      <c r="J252" s="58" t="s">
        <v>298</v>
      </c>
      <c r="K252" s="62" t="s">
        <v>8</v>
      </c>
      <c r="L252" s="62" t="s">
        <v>8</v>
      </c>
      <c r="M252" s="57" t="s">
        <v>45</v>
      </c>
      <c r="N252" s="58" t="s">
        <v>45</v>
      </c>
      <c r="O252" s="110" t="s">
        <v>8</v>
      </c>
      <c r="P252" s="111" t="s">
        <v>8</v>
      </c>
      <c r="Q252" s="112" t="s">
        <v>8</v>
      </c>
      <c r="R252" s="57">
        <v>1</v>
      </c>
      <c r="S252" s="52" t="s">
        <v>54</v>
      </c>
      <c r="T252" s="58" t="s">
        <v>54</v>
      </c>
      <c r="W252">
        <v>1</v>
      </c>
      <c r="X252">
        <v>1</v>
      </c>
      <c r="Y252" t="s">
        <v>17</v>
      </c>
      <c r="Z252" t="s">
        <v>17</v>
      </c>
      <c r="AA252" t="s">
        <v>17</v>
      </c>
      <c r="AB252" t="s">
        <v>17</v>
      </c>
      <c r="AC252" s="355">
        <f>IF(VLOOKUP($B252,'Change Summary_Detailed'!$A$4:$X$216,AC$3,FALSE)=0,"N/A",VLOOKUP($B252,'Change Summary_Detailed'!$A$4:$X$216,AC$3,FALSE))</f>
        <v>41883</v>
      </c>
      <c r="AD252" s="21" t="str">
        <f>VLOOKUP($B252,'Change Summary_Detailed'!$A$4:$X$216,AD$3,FALSE)</f>
        <v/>
      </c>
      <c r="AE252" s="21" t="str">
        <f>VLOOKUP($B252,'Change Summary_Detailed'!$A$4:$X$216,AE$3,FALSE)</f>
        <v/>
      </c>
      <c r="AF252" s="21" t="str">
        <f>VLOOKUP($B252,'Change Summary_Detailed'!$A$4:$X$216,AF$3,FALSE)</f>
        <v/>
      </c>
      <c r="AG252" s="21" t="str">
        <f>VLOOKUP($B252,'Change Summary_Detailed'!$A$4:$X$216,AG$3,FALSE)</f>
        <v/>
      </c>
      <c r="AH252" s="21" t="str">
        <f>VLOOKUP($B252,'Change Summary_Detailed'!$A$4:$X$216,AH$3,FALSE)</f>
        <v/>
      </c>
      <c r="AI252" s="21" t="str">
        <f>VLOOKUP($B252,'Change Summary_Detailed'!$A$4:$X$216,AI$3,FALSE)</f>
        <v/>
      </c>
      <c r="AJ252" s="21" t="str">
        <f>VLOOKUP($B252,'Change Summary_Detailed'!$A$4:$X$216,AJ$3,FALSE)</f>
        <v/>
      </c>
      <c r="AK252" s="21" t="str">
        <f>VLOOKUP($B252,'Change Summary_Detailed'!$A$4:$X$216,AK$3,FALSE)</f>
        <v/>
      </c>
      <c r="AL252" s="21" t="str">
        <f>VLOOKUP($B252,'Change Summary_Detailed'!$A$4:$X$216,AL$3,FALSE)</f>
        <v/>
      </c>
      <c r="AM252" s="21" t="str">
        <f>VLOOKUP($B252,'Change Summary_Detailed'!$A$4:$X$216,AM$3,FALSE)</f>
        <v/>
      </c>
      <c r="AN252" s="21" t="str">
        <f>VLOOKUP($B252,'Change Summary_Detailed'!$A$4:$X$216,AN$3,FALSE)</f>
        <v/>
      </c>
      <c r="AO252" s="21">
        <f>VLOOKUP($B252,'Change Summary_Detailed'!$A$4:$X$216,AO$3,FALSE)</f>
        <v>0</v>
      </c>
      <c r="AP252" s="21" t="str">
        <f>VLOOKUP($B252,'Change Summary_Detailed'!$A$4:$X$216,AP$3,FALSE)</f>
        <v>Delete</v>
      </c>
      <c r="AQ252" s="21">
        <f>VLOOKUP($B252,'Change Summary_Detailed'!$A$4:$X$216,AQ$3,FALSE)</f>
        <v>1</v>
      </c>
      <c r="AR252" s="21" t="str">
        <f>VLOOKUP($B252,'Change Summary_Detailed'!$A$4:$X$216,AR$3,FALSE)</f>
        <v>Low performing</v>
      </c>
      <c r="AS252" s="21" t="str">
        <f>VLOOKUP($B252,'Change Summary_Detailed'!$A$4:$X$216,AS$3,FALSE)</f>
        <v>Use revised Route 204 and connect with Route 216 (unchanged) or with Sound Transit routes 550 or 554 for downtown Seattle and connections to First Hill or the University District.</v>
      </c>
      <c r="AT252" s="21" t="str">
        <f>VLOOKUP($B252,'Change Summary_Detailed'!$A$4:$X$216,AT$3,FALSE)</f>
        <v>Deleted</v>
      </c>
    </row>
    <row r="253" spans="1:46" x14ac:dyDescent="0.25">
      <c r="A253" t="s">
        <v>356</v>
      </c>
      <c r="B253" s="122">
        <v>208</v>
      </c>
      <c r="C253" s="110">
        <v>208</v>
      </c>
      <c r="D253" s="71" t="s">
        <v>216</v>
      </c>
      <c r="E253" s="354"/>
      <c r="F253" s="178"/>
      <c r="G253" s="178"/>
      <c r="H253" s="178"/>
      <c r="I253" s="178"/>
      <c r="J253" s="112"/>
      <c r="K253" s="62"/>
      <c r="L253" s="110" t="s">
        <v>1249</v>
      </c>
      <c r="M253" s="110"/>
      <c r="N253" s="112"/>
      <c r="O253" s="110"/>
      <c r="P253" s="178"/>
      <c r="Q253" s="112"/>
      <c r="R253" s="110"/>
      <c r="S253" s="178"/>
      <c r="T253" s="112"/>
      <c r="AC253" s="355">
        <f>IF(VLOOKUP($B253,'Change Summary_Detailed'!$A$4:$X$216,AC$3,FALSE)=0,"N/A",VLOOKUP($B253,'Change Summary_Detailed'!$A$4:$X$216,AC$3,FALSE))</f>
        <v>41883</v>
      </c>
      <c r="AD253" s="21">
        <f>VLOOKUP($B253,'Change Summary_Detailed'!$A$4:$X$216,AD$3,FALSE)</f>
        <v>60</v>
      </c>
      <c r="AE253" s="21">
        <f>VLOOKUP($B253,'Change Summary_Detailed'!$A$4:$X$216,AE$3,FALSE)</f>
        <v>60</v>
      </c>
      <c r="AF253" s="21" t="str">
        <f>VLOOKUP($B253,'Change Summary_Detailed'!$A$4:$X$216,AF$3,FALSE)</f>
        <v/>
      </c>
      <c r="AG253" s="21">
        <f>VLOOKUP($B253,'Change Summary_Detailed'!$A$4:$X$216,AG$3,FALSE)</f>
        <v>60</v>
      </c>
      <c r="AH253" s="21" t="str">
        <f>VLOOKUP($B253,'Change Summary_Detailed'!$A$4:$X$216,AH$3,FALSE)</f>
        <v/>
      </c>
      <c r="AI253" s="21">
        <f>VLOOKUP($B253,'Change Summary_Detailed'!$A$4:$X$216,AI$3,FALSE)</f>
        <v>120</v>
      </c>
      <c r="AJ253" s="21">
        <f>VLOOKUP($B253,'Change Summary_Detailed'!$A$4:$X$216,AJ$3,FALSE)</f>
        <v>120</v>
      </c>
      <c r="AK253" s="21" t="str">
        <f>VLOOKUP($B253,'Change Summary_Detailed'!$A$4:$X$216,AK$3,FALSE)</f>
        <v/>
      </c>
      <c r="AL253" s="21">
        <f>VLOOKUP($B253,'Change Summary_Detailed'!$A$4:$X$216,AL$3,FALSE)</f>
        <v>120</v>
      </c>
      <c r="AM253" s="21">
        <f>VLOOKUP($B253,'Change Summary_Detailed'!$A$4:$X$216,AM$3,FALSE)</f>
        <v>0</v>
      </c>
      <c r="AN253" s="21">
        <f>VLOOKUP($B253,'Change Summary_Detailed'!$A$4:$X$216,AN$3,FALSE)</f>
        <v>0</v>
      </c>
      <c r="AO253" s="21">
        <f>VLOOKUP($B253,'Change Summary_Detailed'!$A$4:$X$216,AO$3,FALSE)</f>
        <v>0</v>
      </c>
      <c r="AP253" s="21" t="str">
        <f>VLOOKUP($B253,'Change Summary_Detailed'!$A$4:$X$216,AP$3,FALSE)</f>
        <v>Operate service less often.
Operate in both directions during commute hours since routes 209 and 215 would no longer operate.</v>
      </c>
      <c r="AQ253" s="21">
        <f>VLOOKUP($B253,'Change Summary_Detailed'!$A$4:$X$216,AQ$3,FALSE)</f>
        <v>1</v>
      </c>
      <c r="AR253" s="21" t="str">
        <f>VLOOKUP($B253,'Change Summary_Detailed'!$A$4:$X$216,AR$3,FALSE)</f>
        <v>Lowest performing</v>
      </c>
      <c r="AS253" s="21" t="str">
        <f>VLOOKUP($B253,'Change Summary_Detailed'!$A$4:$X$216,AS$3,FALSE)</f>
        <v>The Valley Shuttle and Snoqualmie Valley Transportation may be options.</v>
      </c>
      <c r="AT253" s="21" t="str">
        <f>VLOOKUP($B253,'Change Summary_Detailed'!$A$4:$X$216,AT$3,FALSE)</f>
        <v>Revised</v>
      </c>
    </row>
    <row r="254" spans="1:46" x14ac:dyDescent="0.25">
      <c r="A254" t="s">
        <v>367</v>
      </c>
      <c r="B254" s="122">
        <v>208</v>
      </c>
      <c r="C254" s="110">
        <v>208</v>
      </c>
      <c r="D254" s="71" t="s">
        <v>216</v>
      </c>
      <c r="E254" s="354"/>
      <c r="F254" s="178"/>
      <c r="G254" s="178"/>
      <c r="H254" s="178"/>
      <c r="I254" s="178"/>
      <c r="J254" s="112"/>
      <c r="K254" s="62"/>
      <c r="L254" s="110" t="s">
        <v>1249</v>
      </c>
      <c r="M254" s="110"/>
      <c r="N254" s="112"/>
      <c r="O254" s="110"/>
      <c r="P254" s="178"/>
      <c r="Q254" s="112"/>
      <c r="R254" s="110"/>
      <c r="S254" s="178"/>
      <c r="T254" s="112"/>
      <c r="AC254" s="355">
        <f>IF(VLOOKUP($B254,'Change Summary_Detailed'!$A$4:$X$216,AC$3,FALSE)=0,"N/A",VLOOKUP($B254,'Change Summary_Detailed'!$A$4:$X$216,AC$3,FALSE))</f>
        <v>41883</v>
      </c>
      <c r="AD254" s="21">
        <f>VLOOKUP($B254,'Change Summary_Detailed'!$A$4:$X$216,AD$3,FALSE)</f>
        <v>60</v>
      </c>
      <c r="AE254" s="21">
        <f>VLOOKUP($B254,'Change Summary_Detailed'!$A$4:$X$216,AE$3,FALSE)</f>
        <v>60</v>
      </c>
      <c r="AF254" s="21" t="str">
        <f>VLOOKUP($B254,'Change Summary_Detailed'!$A$4:$X$216,AF$3,FALSE)</f>
        <v/>
      </c>
      <c r="AG254" s="21">
        <f>VLOOKUP($B254,'Change Summary_Detailed'!$A$4:$X$216,AG$3,FALSE)</f>
        <v>60</v>
      </c>
      <c r="AH254" s="21" t="str">
        <f>VLOOKUP($B254,'Change Summary_Detailed'!$A$4:$X$216,AH$3,FALSE)</f>
        <v/>
      </c>
      <c r="AI254" s="21">
        <f>VLOOKUP($B254,'Change Summary_Detailed'!$A$4:$X$216,AI$3,FALSE)</f>
        <v>120</v>
      </c>
      <c r="AJ254" s="21">
        <f>VLOOKUP($B254,'Change Summary_Detailed'!$A$4:$X$216,AJ$3,FALSE)</f>
        <v>120</v>
      </c>
      <c r="AK254" s="21" t="str">
        <f>VLOOKUP($B254,'Change Summary_Detailed'!$A$4:$X$216,AK$3,FALSE)</f>
        <v/>
      </c>
      <c r="AL254" s="21">
        <f>VLOOKUP($B254,'Change Summary_Detailed'!$A$4:$X$216,AL$3,FALSE)</f>
        <v>120</v>
      </c>
      <c r="AM254" s="21">
        <f>VLOOKUP($B254,'Change Summary_Detailed'!$A$4:$X$216,AM$3,FALSE)</f>
        <v>0</v>
      </c>
      <c r="AN254" s="21">
        <f>VLOOKUP($B254,'Change Summary_Detailed'!$A$4:$X$216,AN$3,FALSE)</f>
        <v>0</v>
      </c>
      <c r="AO254" s="21">
        <f>VLOOKUP($B254,'Change Summary_Detailed'!$A$4:$X$216,AO$3,FALSE)</f>
        <v>0</v>
      </c>
      <c r="AP254" s="21" t="str">
        <f>VLOOKUP($B254,'Change Summary_Detailed'!$A$4:$X$216,AP$3,FALSE)</f>
        <v>Operate service less often.
Operate in both directions during commute hours since routes 209 and 215 would no longer operate.</v>
      </c>
      <c r="AQ254" s="21">
        <f>VLOOKUP($B254,'Change Summary_Detailed'!$A$4:$X$216,AQ$3,FALSE)</f>
        <v>1</v>
      </c>
      <c r="AR254" s="21" t="str">
        <f>VLOOKUP($B254,'Change Summary_Detailed'!$A$4:$X$216,AR$3,FALSE)</f>
        <v>Lowest performing</v>
      </c>
      <c r="AS254" s="21" t="str">
        <f>VLOOKUP($B254,'Change Summary_Detailed'!$A$4:$X$216,AS$3,FALSE)</f>
        <v>The Valley Shuttle and Snoqualmie Valley Transportation may be options.</v>
      </c>
      <c r="AT254" s="21" t="str">
        <f>VLOOKUP($B254,'Change Summary_Detailed'!$A$4:$X$216,AT$3,FALSE)</f>
        <v>Revised</v>
      </c>
    </row>
    <row r="255" spans="1:46" x14ac:dyDescent="0.25">
      <c r="A255" t="s">
        <v>372</v>
      </c>
      <c r="B255" s="122">
        <v>208</v>
      </c>
      <c r="C255" s="110">
        <v>208</v>
      </c>
      <c r="D255" s="71" t="s">
        <v>216</v>
      </c>
      <c r="E255" s="354"/>
      <c r="F255" s="178"/>
      <c r="G255" s="178"/>
      <c r="H255" s="178"/>
      <c r="I255" s="178"/>
      <c r="J255" s="112"/>
      <c r="K255" s="62"/>
      <c r="L255" s="110" t="s">
        <v>1249</v>
      </c>
      <c r="M255" s="110"/>
      <c r="N255" s="112"/>
      <c r="O255" s="110"/>
      <c r="P255" s="178"/>
      <c r="Q255" s="112"/>
      <c r="R255" s="110"/>
      <c r="S255" s="178"/>
      <c r="T255" s="112"/>
      <c r="AC255" s="355">
        <f>IF(VLOOKUP($B255,'Change Summary_Detailed'!$A$4:$X$216,AC$3,FALSE)=0,"N/A",VLOOKUP($B255,'Change Summary_Detailed'!$A$4:$X$216,AC$3,FALSE))</f>
        <v>41883</v>
      </c>
      <c r="AD255" s="21">
        <f>VLOOKUP($B255,'Change Summary_Detailed'!$A$4:$X$216,AD$3,FALSE)</f>
        <v>60</v>
      </c>
      <c r="AE255" s="21">
        <f>VLOOKUP($B255,'Change Summary_Detailed'!$A$4:$X$216,AE$3,FALSE)</f>
        <v>60</v>
      </c>
      <c r="AF255" s="21" t="str">
        <f>VLOOKUP($B255,'Change Summary_Detailed'!$A$4:$X$216,AF$3,FALSE)</f>
        <v/>
      </c>
      <c r="AG255" s="21">
        <f>VLOOKUP($B255,'Change Summary_Detailed'!$A$4:$X$216,AG$3,FALSE)</f>
        <v>60</v>
      </c>
      <c r="AH255" s="21" t="str">
        <f>VLOOKUP($B255,'Change Summary_Detailed'!$A$4:$X$216,AH$3,FALSE)</f>
        <v/>
      </c>
      <c r="AI255" s="21">
        <f>VLOOKUP($B255,'Change Summary_Detailed'!$A$4:$X$216,AI$3,FALSE)</f>
        <v>120</v>
      </c>
      <c r="AJ255" s="21">
        <f>VLOOKUP($B255,'Change Summary_Detailed'!$A$4:$X$216,AJ$3,FALSE)</f>
        <v>120</v>
      </c>
      <c r="AK255" s="21" t="str">
        <f>VLOOKUP($B255,'Change Summary_Detailed'!$A$4:$X$216,AK$3,FALSE)</f>
        <v/>
      </c>
      <c r="AL255" s="21">
        <f>VLOOKUP($B255,'Change Summary_Detailed'!$A$4:$X$216,AL$3,FALSE)</f>
        <v>120</v>
      </c>
      <c r="AM255" s="21">
        <f>VLOOKUP($B255,'Change Summary_Detailed'!$A$4:$X$216,AM$3,FALSE)</f>
        <v>0</v>
      </c>
      <c r="AN255" s="21">
        <f>VLOOKUP($B255,'Change Summary_Detailed'!$A$4:$X$216,AN$3,FALSE)</f>
        <v>0</v>
      </c>
      <c r="AO255" s="21">
        <f>VLOOKUP($B255,'Change Summary_Detailed'!$A$4:$X$216,AO$3,FALSE)</f>
        <v>0</v>
      </c>
      <c r="AP255" s="21" t="str">
        <f>VLOOKUP($B255,'Change Summary_Detailed'!$A$4:$X$216,AP$3,FALSE)</f>
        <v>Operate service less often.
Operate in both directions during commute hours since routes 209 and 215 would no longer operate.</v>
      </c>
      <c r="AQ255" s="21">
        <f>VLOOKUP($B255,'Change Summary_Detailed'!$A$4:$X$216,AQ$3,FALSE)</f>
        <v>1</v>
      </c>
      <c r="AR255" s="21" t="str">
        <f>VLOOKUP($B255,'Change Summary_Detailed'!$A$4:$X$216,AR$3,FALSE)</f>
        <v>Lowest performing</v>
      </c>
      <c r="AS255" s="21" t="str">
        <f>VLOOKUP($B255,'Change Summary_Detailed'!$A$4:$X$216,AS$3,FALSE)</f>
        <v>The Valley Shuttle and Snoqualmie Valley Transportation may be options.</v>
      </c>
      <c r="AT255" s="21" t="str">
        <f>VLOOKUP($B255,'Change Summary_Detailed'!$A$4:$X$216,AT$3,FALSE)</f>
        <v>Revised</v>
      </c>
    </row>
    <row r="256" spans="1:46" x14ac:dyDescent="0.25">
      <c r="A256" t="s">
        <v>367</v>
      </c>
      <c r="B256" s="122">
        <v>209</v>
      </c>
      <c r="C256" s="57" t="s">
        <v>776</v>
      </c>
      <c r="D256" s="71" t="s">
        <v>216</v>
      </c>
      <c r="E256" s="57">
        <v>7.8</v>
      </c>
      <c r="F256" s="52">
        <v>3.5</v>
      </c>
      <c r="G256" s="52">
        <v>10.7</v>
      </c>
      <c r="H256" s="52">
        <v>5.3</v>
      </c>
      <c r="I256" s="52" t="s">
        <v>298</v>
      </c>
      <c r="J256" s="58" t="s">
        <v>298</v>
      </c>
      <c r="K256" s="62">
        <v>42</v>
      </c>
      <c r="L256" s="62" t="s">
        <v>160</v>
      </c>
      <c r="M256" s="57" t="s">
        <v>17</v>
      </c>
      <c r="N256" s="58" t="s">
        <v>17</v>
      </c>
      <c r="O256" s="57" t="s">
        <v>18</v>
      </c>
      <c r="P256" s="52" t="s">
        <v>18</v>
      </c>
      <c r="Q256" s="58" t="s">
        <v>18</v>
      </c>
      <c r="R256" s="57">
        <v>1</v>
      </c>
      <c r="S256" s="52">
        <v>1</v>
      </c>
      <c r="T256" s="58" t="s">
        <v>54</v>
      </c>
      <c r="W256">
        <v>1</v>
      </c>
      <c r="X256">
        <v>2</v>
      </c>
      <c r="Y256">
        <v>1</v>
      </c>
      <c r="Z256">
        <v>3</v>
      </c>
      <c r="AA256" t="s">
        <v>17</v>
      </c>
      <c r="AB256" t="s">
        <v>17</v>
      </c>
      <c r="AC256" s="355">
        <f>IF(VLOOKUP($B256,'Change Summary_Detailed'!$A$4:$X$216,AC$3,FALSE)=0,"N/A",VLOOKUP($B256,'Change Summary_Detailed'!$A$4:$X$216,AC$3,FALSE))</f>
        <v>41883</v>
      </c>
      <c r="AD256" s="21">
        <f>VLOOKUP($B256,'Change Summary_Detailed'!$A$4:$X$216,AD$3,FALSE)</f>
        <v>0</v>
      </c>
      <c r="AE256" s="21">
        <f>VLOOKUP($B256,'Change Summary_Detailed'!$A$4:$X$216,AE$3,FALSE)</f>
        <v>0</v>
      </c>
      <c r="AF256" s="21">
        <f>VLOOKUP($B256,'Change Summary_Detailed'!$A$4:$X$216,AF$3,FALSE)</f>
        <v>0</v>
      </c>
      <c r="AG256" s="21">
        <f>VLOOKUP($B256,'Change Summary_Detailed'!$A$4:$X$216,AG$3,FALSE)</f>
        <v>0</v>
      </c>
      <c r="AH256" s="21">
        <f>VLOOKUP($B256,'Change Summary_Detailed'!$A$4:$X$216,AH$3,FALSE)</f>
        <v>0</v>
      </c>
      <c r="AI256" s="21">
        <f>VLOOKUP($B256,'Change Summary_Detailed'!$A$4:$X$216,AI$3,FALSE)</f>
        <v>0</v>
      </c>
      <c r="AJ256" s="21">
        <f>VLOOKUP($B256,'Change Summary_Detailed'!$A$4:$X$216,AJ$3,FALSE)</f>
        <v>0</v>
      </c>
      <c r="AK256" s="21">
        <f>VLOOKUP($B256,'Change Summary_Detailed'!$A$4:$X$216,AK$3,FALSE)</f>
        <v>0</v>
      </c>
      <c r="AL256" s="21">
        <f>VLOOKUP($B256,'Change Summary_Detailed'!$A$4:$X$216,AL$3,FALSE)</f>
        <v>0</v>
      </c>
      <c r="AM256" s="21" t="str">
        <f>VLOOKUP($B256,'Change Summary_Detailed'!$A$4:$X$216,AM$3,FALSE)</f>
        <v/>
      </c>
      <c r="AN256" s="21" t="str">
        <f>VLOOKUP($B256,'Change Summary_Detailed'!$A$4:$X$216,AN$3,FALSE)</f>
        <v>Before 8:00 PM</v>
      </c>
      <c r="AO256" s="21">
        <f>VLOOKUP($B256,'Change Summary_Detailed'!$A$4:$X$216,AO$3,FALSE)</f>
        <v>0</v>
      </c>
      <c r="AP256" s="21" t="str">
        <f>VLOOKUP($B256,'Change Summary_Detailed'!$A$4:$X$216,AP$3,FALSE)</f>
        <v>Delete</v>
      </c>
      <c r="AQ256" s="21">
        <f>VLOOKUP($B256,'Change Summary_Detailed'!$A$4:$X$216,AQ$3,FALSE)</f>
        <v>1</v>
      </c>
      <c r="AR256" s="21" t="str">
        <f>VLOOKUP($B256,'Change Summary_Detailed'!$A$4:$X$216,AR$3,FALSE)</f>
        <v>Lowest performing</v>
      </c>
      <c r="AS256" s="21" t="str">
        <f>VLOOKUP($B256,'Change Summary_Detailed'!$A$4:$X$216,AS$3,FALSE)</f>
        <v>Along Railroad Avenue, between Snoqualmie Parkway and the Factory Stores, use revised Route 208.
West of Snoqualmie Parkway, use the Valley Shuttle.</v>
      </c>
      <c r="AT256" s="21" t="str">
        <f>VLOOKUP($B256,'Change Summary_Detailed'!$A$4:$X$216,AT$3,FALSE)</f>
        <v>Deleted</v>
      </c>
    </row>
    <row r="257" spans="1:46" x14ac:dyDescent="0.25">
      <c r="A257" t="s">
        <v>372</v>
      </c>
      <c r="B257" s="122">
        <v>209</v>
      </c>
      <c r="C257" s="57" t="s">
        <v>776</v>
      </c>
      <c r="D257" s="71" t="s">
        <v>216</v>
      </c>
      <c r="E257" s="57">
        <v>7.8</v>
      </c>
      <c r="F257" s="52">
        <v>3.5</v>
      </c>
      <c r="G257" s="52">
        <v>10.7</v>
      </c>
      <c r="H257" s="52">
        <v>5.3</v>
      </c>
      <c r="I257" s="52" t="s">
        <v>298</v>
      </c>
      <c r="J257" s="58" t="s">
        <v>298</v>
      </c>
      <c r="K257" s="62">
        <v>42</v>
      </c>
      <c r="L257" s="62" t="s">
        <v>160</v>
      </c>
      <c r="M257" s="57" t="s">
        <v>17</v>
      </c>
      <c r="N257" s="58" t="s">
        <v>17</v>
      </c>
      <c r="O257" s="57" t="s">
        <v>18</v>
      </c>
      <c r="P257" s="52" t="s">
        <v>18</v>
      </c>
      <c r="Q257" s="58" t="s">
        <v>18</v>
      </c>
      <c r="R257" s="57">
        <v>1</v>
      </c>
      <c r="S257" s="52">
        <v>1</v>
      </c>
      <c r="T257" s="58" t="s">
        <v>54</v>
      </c>
      <c r="W257">
        <v>1</v>
      </c>
      <c r="X257">
        <v>2</v>
      </c>
      <c r="Y257">
        <v>1</v>
      </c>
      <c r="Z257">
        <v>3</v>
      </c>
      <c r="AA257" t="s">
        <v>17</v>
      </c>
      <c r="AB257" t="s">
        <v>17</v>
      </c>
      <c r="AC257" s="355">
        <f>IF(VLOOKUP($B257,'Change Summary_Detailed'!$A$4:$X$216,AC$3,FALSE)=0,"N/A",VLOOKUP($B257,'Change Summary_Detailed'!$A$4:$X$216,AC$3,FALSE))</f>
        <v>41883</v>
      </c>
      <c r="AD257" s="21">
        <f>VLOOKUP($B257,'Change Summary_Detailed'!$A$4:$X$216,AD$3,FALSE)</f>
        <v>0</v>
      </c>
      <c r="AE257" s="21">
        <f>VLOOKUP($B257,'Change Summary_Detailed'!$A$4:$X$216,AE$3,FALSE)</f>
        <v>0</v>
      </c>
      <c r="AF257" s="21">
        <f>VLOOKUP($B257,'Change Summary_Detailed'!$A$4:$X$216,AF$3,FALSE)</f>
        <v>0</v>
      </c>
      <c r="AG257" s="21">
        <f>VLOOKUP($B257,'Change Summary_Detailed'!$A$4:$X$216,AG$3,FALSE)</f>
        <v>0</v>
      </c>
      <c r="AH257" s="21">
        <f>VLOOKUP($B257,'Change Summary_Detailed'!$A$4:$X$216,AH$3,FALSE)</f>
        <v>0</v>
      </c>
      <c r="AI257" s="21">
        <f>VLOOKUP($B257,'Change Summary_Detailed'!$A$4:$X$216,AI$3,FALSE)</f>
        <v>0</v>
      </c>
      <c r="AJ257" s="21">
        <f>VLOOKUP($B257,'Change Summary_Detailed'!$A$4:$X$216,AJ$3,FALSE)</f>
        <v>0</v>
      </c>
      <c r="AK257" s="21">
        <f>VLOOKUP($B257,'Change Summary_Detailed'!$A$4:$X$216,AK$3,FALSE)</f>
        <v>0</v>
      </c>
      <c r="AL257" s="21">
        <f>VLOOKUP($B257,'Change Summary_Detailed'!$A$4:$X$216,AL$3,FALSE)</f>
        <v>0</v>
      </c>
      <c r="AM257" s="21" t="str">
        <f>VLOOKUP($B257,'Change Summary_Detailed'!$A$4:$X$216,AM$3,FALSE)</f>
        <v/>
      </c>
      <c r="AN257" s="21" t="str">
        <f>VLOOKUP($B257,'Change Summary_Detailed'!$A$4:$X$216,AN$3,FALSE)</f>
        <v>Before 8:00 PM</v>
      </c>
      <c r="AO257" s="21">
        <f>VLOOKUP($B257,'Change Summary_Detailed'!$A$4:$X$216,AO$3,FALSE)</f>
        <v>0</v>
      </c>
      <c r="AP257" s="21" t="str">
        <f>VLOOKUP($B257,'Change Summary_Detailed'!$A$4:$X$216,AP$3,FALSE)</f>
        <v>Delete</v>
      </c>
      <c r="AQ257" s="21">
        <f>VLOOKUP($B257,'Change Summary_Detailed'!$A$4:$X$216,AQ$3,FALSE)</f>
        <v>1</v>
      </c>
      <c r="AR257" s="21" t="str">
        <f>VLOOKUP($B257,'Change Summary_Detailed'!$A$4:$X$216,AR$3,FALSE)</f>
        <v>Lowest performing</v>
      </c>
      <c r="AS257" s="21" t="str">
        <f>VLOOKUP($B257,'Change Summary_Detailed'!$A$4:$X$216,AS$3,FALSE)</f>
        <v>Along Railroad Avenue, between Snoqualmie Parkway and the Factory Stores, use revised Route 208.
West of Snoqualmie Parkway, use the Valley Shuttle.</v>
      </c>
      <c r="AT257" s="21" t="str">
        <f>VLOOKUP($B257,'Change Summary_Detailed'!$A$4:$X$216,AT$3,FALSE)</f>
        <v>Deleted</v>
      </c>
    </row>
    <row r="258" spans="1:46" x14ac:dyDescent="0.25">
      <c r="A258" t="s">
        <v>356</v>
      </c>
      <c r="B258" s="122">
        <v>209</v>
      </c>
      <c r="C258" s="57" t="s">
        <v>776</v>
      </c>
      <c r="D258" s="71" t="s">
        <v>216</v>
      </c>
      <c r="E258" s="57">
        <v>7.8</v>
      </c>
      <c r="F258" s="52">
        <v>3.5</v>
      </c>
      <c r="G258" s="52">
        <v>10.7</v>
      </c>
      <c r="H258" s="52">
        <v>5.3</v>
      </c>
      <c r="I258" s="52" t="s">
        <v>298</v>
      </c>
      <c r="J258" s="58" t="s">
        <v>298</v>
      </c>
      <c r="K258" s="62">
        <v>42</v>
      </c>
      <c r="L258" s="62" t="s">
        <v>160</v>
      </c>
      <c r="M258" s="57" t="s">
        <v>17</v>
      </c>
      <c r="N258" s="58" t="s">
        <v>17</v>
      </c>
      <c r="O258" s="57" t="s">
        <v>18</v>
      </c>
      <c r="P258" s="52" t="s">
        <v>18</v>
      </c>
      <c r="Q258" s="58" t="s">
        <v>18</v>
      </c>
      <c r="R258" s="57">
        <v>1</v>
      </c>
      <c r="S258" s="52">
        <v>1</v>
      </c>
      <c r="T258" s="58" t="s">
        <v>54</v>
      </c>
      <c r="W258">
        <v>1</v>
      </c>
      <c r="X258">
        <v>2</v>
      </c>
      <c r="Y258">
        <v>1</v>
      </c>
      <c r="Z258">
        <v>3</v>
      </c>
      <c r="AA258" t="s">
        <v>17</v>
      </c>
      <c r="AB258" t="s">
        <v>17</v>
      </c>
      <c r="AC258" s="355">
        <f>IF(VLOOKUP($B258,'Change Summary_Detailed'!$A$4:$X$216,AC$3,FALSE)=0,"N/A",VLOOKUP($B258,'Change Summary_Detailed'!$A$4:$X$216,AC$3,FALSE))</f>
        <v>41883</v>
      </c>
      <c r="AD258" s="21">
        <f>VLOOKUP($B258,'Change Summary_Detailed'!$A$4:$X$216,AD$3,FALSE)</f>
        <v>0</v>
      </c>
      <c r="AE258" s="21">
        <f>VLOOKUP($B258,'Change Summary_Detailed'!$A$4:$X$216,AE$3,FALSE)</f>
        <v>0</v>
      </c>
      <c r="AF258" s="21">
        <f>VLOOKUP($B258,'Change Summary_Detailed'!$A$4:$X$216,AF$3,FALSE)</f>
        <v>0</v>
      </c>
      <c r="AG258" s="21">
        <f>VLOOKUP($B258,'Change Summary_Detailed'!$A$4:$X$216,AG$3,FALSE)</f>
        <v>0</v>
      </c>
      <c r="AH258" s="21">
        <f>VLOOKUP($B258,'Change Summary_Detailed'!$A$4:$X$216,AH$3,FALSE)</f>
        <v>0</v>
      </c>
      <c r="AI258" s="21">
        <f>VLOOKUP($B258,'Change Summary_Detailed'!$A$4:$X$216,AI$3,FALSE)</f>
        <v>0</v>
      </c>
      <c r="AJ258" s="21">
        <f>VLOOKUP($B258,'Change Summary_Detailed'!$A$4:$X$216,AJ$3,FALSE)</f>
        <v>0</v>
      </c>
      <c r="AK258" s="21">
        <f>VLOOKUP($B258,'Change Summary_Detailed'!$A$4:$X$216,AK$3,FALSE)</f>
        <v>0</v>
      </c>
      <c r="AL258" s="21">
        <f>VLOOKUP($B258,'Change Summary_Detailed'!$A$4:$X$216,AL$3,FALSE)</f>
        <v>0</v>
      </c>
      <c r="AM258" s="21" t="str">
        <f>VLOOKUP($B258,'Change Summary_Detailed'!$A$4:$X$216,AM$3,FALSE)</f>
        <v/>
      </c>
      <c r="AN258" s="21" t="str">
        <f>VLOOKUP($B258,'Change Summary_Detailed'!$A$4:$X$216,AN$3,FALSE)</f>
        <v>Before 8:00 PM</v>
      </c>
      <c r="AO258" s="21">
        <f>VLOOKUP($B258,'Change Summary_Detailed'!$A$4:$X$216,AO$3,FALSE)</f>
        <v>0</v>
      </c>
      <c r="AP258" s="21" t="str">
        <f>VLOOKUP($B258,'Change Summary_Detailed'!$A$4:$X$216,AP$3,FALSE)</f>
        <v>Delete</v>
      </c>
      <c r="AQ258" s="21">
        <f>VLOOKUP($B258,'Change Summary_Detailed'!$A$4:$X$216,AQ$3,FALSE)</f>
        <v>1</v>
      </c>
      <c r="AR258" s="21" t="str">
        <f>VLOOKUP($B258,'Change Summary_Detailed'!$A$4:$X$216,AR$3,FALSE)</f>
        <v>Lowest performing</v>
      </c>
      <c r="AS258" s="21" t="str">
        <f>VLOOKUP($B258,'Change Summary_Detailed'!$A$4:$X$216,AS$3,FALSE)</f>
        <v>Along Railroad Avenue, between Snoqualmie Parkway and the Factory Stores, use revised Route 208.
West of Snoqualmie Parkway, use the Valley Shuttle.</v>
      </c>
      <c r="AT258" s="21" t="str">
        <f>VLOOKUP($B258,'Change Summary_Detailed'!$A$4:$X$216,AT$3,FALSE)</f>
        <v>Deleted</v>
      </c>
    </row>
    <row r="259" spans="1:46" x14ac:dyDescent="0.25">
      <c r="A259" t="s">
        <v>357</v>
      </c>
      <c r="B259" s="122">
        <v>209</v>
      </c>
      <c r="C259" s="57" t="s">
        <v>776</v>
      </c>
      <c r="D259" s="71" t="s">
        <v>216</v>
      </c>
      <c r="E259" s="57">
        <v>7.8</v>
      </c>
      <c r="F259" s="52">
        <v>3.5</v>
      </c>
      <c r="G259" s="52">
        <v>10.7</v>
      </c>
      <c r="H259" s="52">
        <v>5.3</v>
      </c>
      <c r="I259" s="52" t="s">
        <v>298</v>
      </c>
      <c r="J259" s="58" t="s">
        <v>298</v>
      </c>
      <c r="K259" s="62">
        <v>42</v>
      </c>
      <c r="L259" s="62" t="s">
        <v>160</v>
      </c>
      <c r="M259" s="57" t="s">
        <v>17</v>
      </c>
      <c r="N259" s="58" t="s">
        <v>17</v>
      </c>
      <c r="O259" s="57" t="s">
        <v>18</v>
      </c>
      <c r="P259" s="52" t="s">
        <v>18</v>
      </c>
      <c r="Q259" s="58" t="s">
        <v>18</v>
      </c>
      <c r="R259" s="57">
        <v>1</v>
      </c>
      <c r="S259" s="52">
        <v>1</v>
      </c>
      <c r="T259" s="58" t="s">
        <v>54</v>
      </c>
      <c r="W259">
        <v>1</v>
      </c>
      <c r="X259">
        <v>2</v>
      </c>
      <c r="Y259">
        <v>1</v>
      </c>
      <c r="Z259">
        <v>3</v>
      </c>
      <c r="AA259" t="s">
        <v>17</v>
      </c>
      <c r="AB259" t="s">
        <v>17</v>
      </c>
      <c r="AC259" s="355">
        <f>IF(VLOOKUP($B259,'Change Summary_Detailed'!$A$4:$X$216,AC$3,FALSE)=0,"N/A",VLOOKUP($B259,'Change Summary_Detailed'!$A$4:$X$216,AC$3,FALSE))</f>
        <v>41883</v>
      </c>
      <c r="AD259" s="21">
        <f>VLOOKUP($B259,'Change Summary_Detailed'!$A$4:$X$216,AD$3,FALSE)</f>
        <v>0</v>
      </c>
      <c r="AE259" s="21">
        <f>VLOOKUP($B259,'Change Summary_Detailed'!$A$4:$X$216,AE$3,FALSE)</f>
        <v>0</v>
      </c>
      <c r="AF259" s="21">
        <f>VLOOKUP($B259,'Change Summary_Detailed'!$A$4:$X$216,AF$3,FALSE)</f>
        <v>0</v>
      </c>
      <c r="AG259" s="21">
        <f>VLOOKUP($B259,'Change Summary_Detailed'!$A$4:$X$216,AG$3,FALSE)</f>
        <v>0</v>
      </c>
      <c r="AH259" s="21">
        <f>VLOOKUP($B259,'Change Summary_Detailed'!$A$4:$X$216,AH$3,FALSE)</f>
        <v>0</v>
      </c>
      <c r="AI259" s="21">
        <f>VLOOKUP($B259,'Change Summary_Detailed'!$A$4:$X$216,AI$3,FALSE)</f>
        <v>0</v>
      </c>
      <c r="AJ259" s="21">
        <f>VLOOKUP($B259,'Change Summary_Detailed'!$A$4:$X$216,AJ$3,FALSE)</f>
        <v>0</v>
      </c>
      <c r="AK259" s="21">
        <f>VLOOKUP($B259,'Change Summary_Detailed'!$A$4:$X$216,AK$3,FALSE)</f>
        <v>0</v>
      </c>
      <c r="AL259" s="21">
        <f>VLOOKUP($B259,'Change Summary_Detailed'!$A$4:$X$216,AL$3,FALSE)</f>
        <v>0</v>
      </c>
      <c r="AM259" s="21" t="str">
        <f>VLOOKUP($B259,'Change Summary_Detailed'!$A$4:$X$216,AM$3,FALSE)</f>
        <v/>
      </c>
      <c r="AN259" s="21" t="str">
        <f>VLOOKUP($B259,'Change Summary_Detailed'!$A$4:$X$216,AN$3,FALSE)</f>
        <v>Before 8:00 PM</v>
      </c>
      <c r="AO259" s="21">
        <f>VLOOKUP($B259,'Change Summary_Detailed'!$A$4:$X$216,AO$3,FALSE)</f>
        <v>0</v>
      </c>
      <c r="AP259" s="21" t="str">
        <f>VLOOKUP($B259,'Change Summary_Detailed'!$A$4:$X$216,AP$3,FALSE)</f>
        <v>Delete</v>
      </c>
      <c r="AQ259" s="21">
        <f>VLOOKUP($B259,'Change Summary_Detailed'!$A$4:$X$216,AQ$3,FALSE)</f>
        <v>1</v>
      </c>
      <c r="AR259" s="21" t="str">
        <f>VLOOKUP($B259,'Change Summary_Detailed'!$A$4:$X$216,AR$3,FALSE)</f>
        <v>Lowest performing</v>
      </c>
      <c r="AS259" s="21" t="str">
        <f>VLOOKUP($B259,'Change Summary_Detailed'!$A$4:$X$216,AS$3,FALSE)</f>
        <v>Along Railroad Avenue, between Snoqualmie Parkway and the Factory Stores, use revised Route 208.
West of Snoqualmie Parkway, use the Valley Shuttle.</v>
      </c>
      <c r="AT259" s="21" t="str">
        <f>VLOOKUP($B259,'Change Summary_Detailed'!$A$4:$X$216,AT$3,FALSE)</f>
        <v>Deleted</v>
      </c>
    </row>
    <row r="260" spans="1:46" x14ac:dyDescent="0.25">
      <c r="A260" t="s">
        <v>377</v>
      </c>
      <c r="B260" s="122">
        <v>209</v>
      </c>
      <c r="C260" s="57" t="s">
        <v>776</v>
      </c>
      <c r="D260" s="71" t="s">
        <v>216</v>
      </c>
      <c r="E260" s="57">
        <v>7.8</v>
      </c>
      <c r="F260" s="52">
        <v>3.5</v>
      </c>
      <c r="G260" s="52">
        <v>10.7</v>
      </c>
      <c r="H260" s="52">
        <v>5.3</v>
      </c>
      <c r="I260" s="52" t="s">
        <v>298</v>
      </c>
      <c r="J260" s="58" t="s">
        <v>298</v>
      </c>
      <c r="K260" s="62">
        <v>42</v>
      </c>
      <c r="L260" s="62" t="s">
        <v>160</v>
      </c>
      <c r="M260" s="57" t="s">
        <v>17</v>
      </c>
      <c r="N260" s="58" t="s">
        <v>17</v>
      </c>
      <c r="O260" s="57" t="s">
        <v>18</v>
      </c>
      <c r="P260" s="52" t="s">
        <v>18</v>
      </c>
      <c r="Q260" s="58" t="s">
        <v>18</v>
      </c>
      <c r="R260" s="57">
        <v>1</v>
      </c>
      <c r="S260" s="52">
        <v>1</v>
      </c>
      <c r="T260" s="58" t="s">
        <v>54</v>
      </c>
      <c r="W260">
        <v>1</v>
      </c>
      <c r="X260">
        <v>2</v>
      </c>
      <c r="Y260">
        <v>1</v>
      </c>
      <c r="Z260">
        <v>3</v>
      </c>
      <c r="AA260" t="s">
        <v>17</v>
      </c>
      <c r="AB260" t="s">
        <v>17</v>
      </c>
      <c r="AC260" s="355">
        <f>IF(VLOOKUP($B260,'Change Summary_Detailed'!$A$4:$X$216,AC$3,FALSE)=0,"N/A",VLOOKUP($B260,'Change Summary_Detailed'!$A$4:$X$216,AC$3,FALSE))</f>
        <v>41883</v>
      </c>
      <c r="AD260" s="21">
        <f>VLOOKUP($B260,'Change Summary_Detailed'!$A$4:$X$216,AD$3,FALSE)</f>
        <v>0</v>
      </c>
      <c r="AE260" s="21">
        <f>VLOOKUP($B260,'Change Summary_Detailed'!$A$4:$X$216,AE$3,FALSE)</f>
        <v>0</v>
      </c>
      <c r="AF260" s="21">
        <f>VLOOKUP($B260,'Change Summary_Detailed'!$A$4:$X$216,AF$3,FALSE)</f>
        <v>0</v>
      </c>
      <c r="AG260" s="21">
        <f>VLOOKUP($B260,'Change Summary_Detailed'!$A$4:$X$216,AG$3,FALSE)</f>
        <v>0</v>
      </c>
      <c r="AH260" s="21">
        <f>VLOOKUP($B260,'Change Summary_Detailed'!$A$4:$X$216,AH$3,FALSE)</f>
        <v>0</v>
      </c>
      <c r="AI260" s="21">
        <f>VLOOKUP($B260,'Change Summary_Detailed'!$A$4:$X$216,AI$3,FALSE)</f>
        <v>0</v>
      </c>
      <c r="AJ260" s="21">
        <f>VLOOKUP($B260,'Change Summary_Detailed'!$A$4:$X$216,AJ$3,FALSE)</f>
        <v>0</v>
      </c>
      <c r="AK260" s="21">
        <f>VLOOKUP($B260,'Change Summary_Detailed'!$A$4:$X$216,AK$3,FALSE)</f>
        <v>0</v>
      </c>
      <c r="AL260" s="21">
        <f>VLOOKUP($B260,'Change Summary_Detailed'!$A$4:$X$216,AL$3,FALSE)</f>
        <v>0</v>
      </c>
      <c r="AM260" s="21" t="str">
        <f>VLOOKUP($B260,'Change Summary_Detailed'!$A$4:$X$216,AM$3,FALSE)</f>
        <v/>
      </c>
      <c r="AN260" s="21" t="str">
        <f>VLOOKUP($B260,'Change Summary_Detailed'!$A$4:$X$216,AN$3,FALSE)</f>
        <v>Before 8:00 PM</v>
      </c>
      <c r="AO260" s="21">
        <f>VLOOKUP($B260,'Change Summary_Detailed'!$A$4:$X$216,AO$3,FALSE)</f>
        <v>0</v>
      </c>
      <c r="AP260" s="21" t="str">
        <f>VLOOKUP($B260,'Change Summary_Detailed'!$A$4:$X$216,AP$3,FALSE)</f>
        <v>Delete</v>
      </c>
      <c r="AQ260" s="21">
        <f>VLOOKUP($B260,'Change Summary_Detailed'!$A$4:$X$216,AQ$3,FALSE)</f>
        <v>1</v>
      </c>
      <c r="AR260" s="21" t="str">
        <f>VLOOKUP($B260,'Change Summary_Detailed'!$A$4:$X$216,AR$3,FALSE)</f>
        <v>Lowest performing</v>
      </c>
      <c r="AS260" s="21" t="str">
        <f>VLOOKUP($B260,'Change Summary_Detailed'!$A$4:$X$216,AS$3,FALSE)</f>
        <v>Along Railroad Avenue, between Snoqualmie Parkway and the Factory Stores, use revised Route 208.
West of Snoqualmie Parkway, use the Valley Shuttle.</v>
      </c>
      <c r="AT260" s="21" t="str">
        <f>VLOOKUP($B260,'Change Summary_Detailed'!$A$4:$X$216,AT$3,FALSE)</f>
        <v>Deleted</v>
      </c>
    </row>
    <row r="261" spans="1:46" x14ac:dyDescent="0.25">
      <c r="A261" t="s">
        <v>356</v>
      </c>
      <c r="B261" s="122">
        <v>210</v>
      </c>
      <c r="C261" s="57" t="s">
        <v>777</v>
      </c>
      <c r="D261" s="71" t="s">
        <v>217</v>
      </c>
      <c r="E261" s="57">
        <v>13.3</v>
      </c>
      <c r="F261" s="52">
        <v>5.5</v>
      </c>
      <c r="G261" s="52" t="s">
        <v>298</v>
      </c>
      <c r="H261" s="52" t="s">
        <v>298</v>
      </c>
      <c r="I261" s="52" t="s">
        <v>298</v>
      </c>
      <c r="J261" s="58" t="s">
        <v>298</v>
      </c>
      <c r="K261" s="62" t="s">
        <v>8</v>
      </c>
      <c r="L261" s="62" t="s">
        <v>8</v>
      </c>
      <c r="M261" s="57" t="s">
        <v>52</v>
      </c>
      <c r="N261" s="58" t="s">
        <v>45</v>
      </c>
      <c r="O261" s="110" t="s">
        <v>8</v>
      </c>
      <c r="P261" s="111" t="s">
        <v>8</v>
      </c>
      <c r="Q261" s="112" t="s">
        <v>8</v>
      </c>
      <c r="R261" s="57">
        <v>1</v>
      </c>
      <c r="S261" s="52" t="s">
        <v>54</v>
      </c>
      <c r="T261" s="58" t="s">
        <v>54</v>
      </c>
      <c r="W261">
        <v>1</v>
      </c>
      <c r="X261">
        <v>1</v>
      </c>
      <c r="Y261" t="s">
        <v>17</v>
      </c>
      <c r="Z261" t="s">
        <v>17</v>
      </c>
      <c r="AA261" t="s">
        <v>17</v>
      </c>
      <c r="AB261" t="s">
        <v>17</v>
      </c>
      <c r="AC261" s="355">
        <f>IF(VLOOKUP($B261,'Change Summary_Detailed'!$A$4:$X$216,AC$3,FALSE)=0,"N/A",VLOOKUP($B261,'Change Summary_Detailed'!$A$4:$X$216,AC$3,FALSE))</f>
        <v>41883</v>
      </c>
      <c r="AD261" s="21" t="str">
        <f>VLOOKUP($B261,'Change Summary_Detailed'!$A$4:$X$216,AD$3,FALSE)</f>
        <v/>
      </c>
      <c r="AE261" s="21" t="str">
        <f>VLOOKUP($B261,'Change Summary_Detailed'!$A$4:$X$216,AE$3,FALSE)</f>
        <v/>
      </c>
      <c r="AF261" s="21" t="str">
        <f>VLOOKUP($B261,'Change Summary_Detailed'!$A$4:$X$216,AF$3,FALSE)</f>
        <v/>
      </c>
      <c r="AG261" s="21" t="str">
        <f>VLOOKUP($B261,'Change Summary_Detailed'!$A$4:$X$216,AG$3,FALSE)</f>
        <v/>
      </c>
      <c r="AH261" s="21" t="str">
        <f>VLOOKUP($B261,'Change Summary_Detailed'!$A$4:$X$216,AH$3,FALSE)</f>
        <v/>
      </c>
      <c r="AI261" s="21" t="str">
        <f>VLOOKUP($B261,'Change Summary_Detailed'!$A$4:$X$216,AI$3,FALSE)</f>
        <v/>
      </c>
      <c r="AJ261" s="21" t="str">
        <f>VLOOKUP($B261,'Change Summary_Detailed'!$A$4:$X$216,AJ$3,FALSE)</f>
        <v/>
      </c>
      <c r="AK261" s="21" t="str">
        <f>VLOOKUP($B261,'Change Summary_Detailed'!$A$4:$X$216,AK$3,FALSE)</f>
        <v/>
      </c>
      <c r="AL261" s="21" t="str">
        <f>VLOOKUP($B261,'Change Summary_Detailed'!$A$4:$X$216,AL$3,FALSE)</f>
        <v/>
      </c>
      <c r="AM261" s="21" t="str">
        <f>VLOOKUP($B261,'Change Summary_Detailed'!$A$4:$X$216,AM$3,FALSE)</f>
        <v/>
      </c>
      <c r="AN261" s="21" t="str">
        <f>VLOOKUP($B261,'Change Summary_Detailed'!$A$4:$X$216,AN$3,FALSE)</f>
        <v/>
      </c>
      <c r="AO261" s="21">
        <f>VLOOKUP($B261,'Change Summary_Detailed'!$A$4:$X$216,AO$3,FALSE)</f>
        <v>0</v>
      </c>
      <c r="AP261" s="21" t="str">
        <f>VLOOKUP($B261,'Change Summary_Detailed'!$A$4:$X$216,AP$3,FALSE)</f>
        <v>Delete</v>
      </c>
      <c r="AQ261" s="21">
        <f>VLOOKUP($B261,'Change Summary_Detailed'!$A$4:$X$216,AQ$3,FALSE)</f>
        <v>1</v>
      </c>
      <c r="AR261" s="21" t="str">
        <f>VLOOKUP($B261,'Change Summary_Detailed'!$A$4:$X$216,AR$3,FALSE)</f>
        <v>Lowest performing</v>
      </c>
      <c r="AS261" s="21" t="str">
        <f>VLOOKUP($B261,'Change Summary_Detailed'!$A$4:$X$216,AS$3,FALSE)</f>
        <v>At the Eastgate Park-and-Ride, use revised Route 212.
In Somerset, use revised Route 241.
In Lakemont, Metro’s RideShare or VanPool programs may be options.</v>
      </c>
      <c r="AT261" s="21" t="str">
        <f>VLOOKUP($B261,'Change Summary_Detailed'!$A$4:$X$216,AT$3,FALSE)</f>
        <v>Deleted</v>
      </c>
    </row>
    <row r="262" spans="1:46" x14ac:dyDescent="0.25">
      <c r="A262" t="s">
        <v>357</v>
      </c>
      <c r="B262" s="122">
        <v>210</v>
      </c>
      <c r="C262" s="57" t="s">
        <v>777</v>
      </c>
      <c r="D262" s="71" t="s">
        <v>217</v>
      </c>
      <c r="E262" s="57">
        <v>13.3</v>
      </c>
      <c r="F262" s="52">
        <v>5.5</v>
      </c>
      <c r="G262" s="52" t="s">
        <v>298</v>
      </c>
      <c r="H262" s="52" t="s">
        <v>298</v>
      </c>
      <c r="I262" s="52" t="s">
        <v>298</v>
      </c>
      <c r="J262" s="58" t="s">
        <v>298</v>
      </c>
      <c r="K262" s="62" t="s">
        <v>8</v>
      </c>
      <c r="L262" s="62" t="s">
        <v>8</v>
      </c>
      <c r="M262" s="57" t="s">
        <v>52</v>
      </c>
      <c r="N262" s="58" t="s">
        <v>45</v>
      </c>
      <c r="O262" s="110" t="s">
        <v>8</v>
      </c>
      <c r="P262" s="111" t="s">
        <v>8</v>
      </c>
      <c r="Q262" s="112" t="s">
        <v>8</v>
      </c>
      <c r="R262" s="57">
        <v>1</v>
      </c>
      <c r="S262" s="52" t="s">
        <v>54</v>
      </c>
      <c r="T262" s="58" t="s">
        <v>54</v>
      </c>
      <c r="W262">
        <v>1</v>
      </c>
      <c r="X262">
        <v>1</v>
      </c>
      <c r="Y262" t="s">
        <v>17</v>
      </c>
      <c r="Z262" t="s">
        <v>17</v>
      </c>
      <c r="AA262" t="s">
        <v>17</v>
      </c>
      <c r="AB262" t="s">
        <v>17</v>
      </c>
      <c r="AC262" s="355">
        <f>IF(VLOOKUP($B262,'Change Summary_Detailed'!$A$4:$X$216,AC$3,FALSE)=0,"N/A",VLOOKUP($B262,'Change Summary_Detailed'!$A$4:$X$216,AC$3,FALSE))</f>
        <v>41883</v>
      </c>
      <c r="AD262" s="21" t="str">
        <f>VLOOKUP($B262,'Change Summary_Detailed'!$A$4:$X$216,AD$3,FALSE)</f>
        <v/>
      </c>
      <c r="AE262" s="21" t="str">
        <f>VLOOKUP($B262,'Change Summary_Detailed'!$A$4:$X$216,AE$3,FALSE)</f>
        <v/>
      </c>
      <c r="AF262" s="21" t="str">
        <f>VLOOKUP($B262,'Change Summary_Detailed'!$A$4:$X$216,AF$3,FALSE)</f>
        <v/>
      </c>
      <c r="AG262" s="21" t="str">
        <f>VLOOKUP($B262,'Change Summary_Detailed'!$A$4:$X$216,AG$3,FALSE)</f>
        <v/>
      </c>
      <c r="AH262" s="21" t="str">
        <f>VLOOKUP($B262,'Change Summary_Detailed'!$A$4:$X$216,AH$3,FALSE)</f>
        <v/>
      </c>
      <c r="AI262" s="21" t="str">
        <f>VLOOKUP($B262,'Change Summary_Detailed'!$A$4:$X$216,AI$3,FALSE)</f>
        <v/>
      </c>
      <c r="AJ262" s="21" t="str">
        <f>VLOOKUP($B262,'Change Summary_Detailed'!$A$4:$X$216,AJ$3,FALSE)</f>
        <v/>
      </c>
      <c r="AK262" s="21" t="str">
        <f>VLOOKUP($B262,'Change Summary_Detailed'!$A$4:$X$216,AK$3,FALSE)</f>
        <v/>
      </c>
      <c r="AL262" s="21" t="str">
        <f>VLOOKUP($B262,'Change Summary_Detailed'!$A$4:$X$216,AL$3,FALSE)</f>
        <v/>
      </c>
      <c r="AM262" s="21" t="str">
        <f>VLOOKUP($B262,'Change Summary_Detailed'!$A$4:$X$216,AM$3,FALSE)</f>
        <v/>
      </c>
      <c r="AN262" s="21" t="str">
        <f>VLOOKUP($B262,'Change Summary_Detailed'!$A$4:$X$216,AN$3,FALSE)</f>
        <v/>
      </c>
      <c r="AO262" s="21">
        <f>VLOOKUP($B262,'Change Summary_Detailed'!$A$4:$X$216,AO$3,FALSE)</f>
        <v>0</v>
      </c>
      <c r="AP262" s="21" t="str">
        <f>VLOOKUP($B262,'Change Summary_Detailed'!$A$4:$X$216,AP$3,FALSE)</f>
        <v>Delete</v>
      </c>
      <c r="AQ262" s="21">
        <f>VLOOKUP($B262,'Change Summary_Detailed'!$A$4:$X$216,AQ$3,FALSE)</f>
        <v>1</v>
      </c>
      <c r="AR262" s="21" t="str">
        <f>VLOOKUP($B262,'Change Summary_Detailed'!$A$4:$X$216,AR$3,FALSE)</f>
        <v>Lowest performing</v>
      </c>
      <c r="AS262" s="21" t="str">
        <f>VLOOKUP($B262,'Change Summary_Detailed'!$A$4:$X$216,AS$3,FALSE)</f>
        <v>At the Eastgate Park-and-Ride, use revised Route 212.
In Somerset, use revised Route 241.
In Lakemont, Metro’s RideShare or VanPool programs may be options.</v>
      </c>
      <c r="AT262" s="21" t="str">
        <f>VLOOKUP($B262,'Change Summary_Detailed'!$A$4:$X$216,AT$3,FALSE)</f>
        <v>Deleted</v>
      </c>
    </row>
    <row r="263" spans="1:46" x14ac:dyDescent="0.25">
      <c r="A263" t="s">
        <v>344</v>
      </c>
      <c r="B263" s="122">
        <v>210</v>
      </c>
      <c r="C263" s="57" t="s">
        <v>777</v>
      </c>
      <c r="D263" s="71" t="s">
        <v>217</v>
      </c>
      <c r="E263" s="57">
        <v>13.3</v>
      </c>
      <c r="F263" s="52">
        <v>5.5</v>
      </c>
      <c r="G263" s="52" t="s">
        <v>298</v>
      </c>
      <c r="H263" s="52" t="s">
        <v>298</v>
      </c>
      <c r="I263" s="52" t="s">
        <v>298</v>
      </c>
      <c r="J263" s="58" t="s">
        <v>298</v>
      </c>
      <c r="K263" s="62" t="s">
        <v>8</v>
      </c>
      <c r="L263" s="62" t="s">
        <v>8</v>
      </c>
      <c r="M263" s="57" t="s">
        <v>52</v>
      </c>
      <c r="N263" s="58" t="s">
        <v>45</v>
      </c>
      <c r="O263" s="110" t="s">
        <v>8</v>
      </c>
      <c r="P263" s="111" t="s">
        <v>8</v>
      </c>
      <c r="Q263" s="112" t="s">
        <v>8</v>
      </c>
      <c r="R263" s="57">
        <v>1</v>
      </c>
      <c r="S263" s="52" t="s">
        <v>54</v>
      </c>
      <c r="T263" s="58" t="s">
        <v>54</v>
      </c>
      <c r="W263">
        <v>1</v>
      </c>
      <c r="X263">
        <v>1</v>
      </c>
      <c r="Y263" t="s">
        <v>17</v>
      </c>
      <c r="Z263" t="s">
        <v>17</v>
      </c>
      <c r="AA263" t="s">
        <v>17</v>
      </c>
      <c r="AB263" t="s">
        <v>17</v>
      </c>
      <c r="AC263" s="355">
        <f>IF(VLOOKUP($B263,'Change Summary_Detailed'!$A$4:$X$216,AC$3,FALSE)=0,"N/A",VLOOKUP($B263,'Change Summary_Detailed'!$A$4:$X$216,AC$3,FALSE))</f>
        <v>41883</v>
      </c>
      <c r="AD263" s="21" t="str">
        <f>VLOOKUP($B263,'Change Summary_Detailed'!$A$4:$X$216,AD$3,FALSE)</f>
        <v/>
      </c>
      <c r="AE263" s="21" t="str">
        <f>VLOOKUP($B263,'Change Summary_Detailed'!$A$4:$X$216,AE$3,FALSE)</f>
        <v/>
      </c>
      <c r="AF263" s="21" t="str">
        <f>VLOOKUP($B263,'Change Summary_Detailed'!$A$4:$X$216,AF$3,FALSE)</f>
        <v/>
      </c>
      <c r="AG263" s="21" t="str">
        <f>VLOOKUP($B263,'Change Summary_Detailed'!$A$4:$X$216,AG$3,FALSE)</f>
        <v/>
      </c>
      <c r="AH263" s="21" t="str">
        <f>VLOOKUP($B263,'Change Summary_Detailed'!$A$4:$X$216,AH$3,FALSE)</f>
        <v/>
      </c>
      <c r="AI263" s="21" t="str">
        <f>VLOOKUP($B263,'Change Summary_Detailed'!$A$4:$X$216,AI$3,FALSE)</f>
        <v/>
      </c>
      <c r="AJ263" s="21" t="str">
        <f>VLOOKUP($B263,'Change Summary_Detailed'!$A$4:$X$216,AJ$3,FALSE)</f>
        <v/>
      </c>
      <c r="AK263" s="21" t="str">
        <f>VLOOKUP($B263,'Change Summary_Detailed'!$A$4:$X$216,AK$3,FALSE)</f>
        <v/>
      </c>
      <c r="AL263" s="21" t="str">
        <f>VLOOKUP($B263,'Change Summary_Detailed'!$A$4:$X$216,AL$3,FALSE)</f>
        <v/>
      </c>
      <c r="AM263" s="21" t="str">
        <f>VLOOKUP($B263,'Change Summary_Detailed'!$A$4:$X$216,AM$3,FALSE)</f>
        <v/>
      </c>
      <c r="AN263" s="21" t="str">
        <f>VLOOKUP($B263,'Change Summary_Detailed'!$A$4:$X$216,AN$3,FALSE)</f>
        <v/>
      </c>
      <c r="AO263" s="21">
        <f>VLOOKUP($B263,'Change Summary_Detailed'!$A$4:$X$216,AO$3,FALSE)</f>
        <v>0</v>
      </c>
      <c r="AP263" s="21" t="str">
        <f>VLOOKUP($B263,'Change Summary_Detailed'!$A$4:$X$216,AP$3,FALSE)</f>
        <v>Delete</v>
      </c>
      <c r="AQ263" s="21">
        <f>VLOOKUP($B263,'Change Summary_Detailed'!$A$4:$X$216,AQ$3,FALSE)</f>
        <v>1</v>
      </c>
      <c r="AR263" s="21" t="str">
        <f>VLOOKUP($B263,'Change Summary_Detailed'!$A$4:$X$216,AR$3,FALSE)</f>
        <v>Lowest performing</v>
      </c>
      <c r="AS263" s="21" t="str">
        <f>VLOOKUP($B263,'Change Summary_Detailed'!$A$4:$X$216,AS$3,FALSE)</f>
        <v>At the Eastgate Park-and-Ride, use revised Route 212.
In Somerset, use revised Route 241.
In Lakemont, Metro’s RideShare or VanPool programs may be options.</v>
      </c>
      <c r="AT263" s="21" t="str">
        <f>VLOOKUP($B263,'Change Summary_Detailed'!$A$4:$X$216,AT$3,FALSE)</f>
        <v>Deleted</v>
      </c>
    </row>
    <row r="264" spans="1:46" x14ac:dyDescent="0.25">
      <c r="A264" t="s">
        <v>342</v>
      </c>
      <c r="B264" s="122">
        <v>210</v>
      </c>
      <c r="C264" s="57" t="s">
        <v>777</v>
      </c>
      <c r="D264" s="71" t="s">
        <v>217</v>
      </c>
      <c r="E264" s="57">
        <v>13.3</v>
      </c>
      <c r="F264" s="52">
        <v>5.5</v>
      </c>
      <c r="G264" s="52" t="s">
        <v>298</v>
      </c>
      <c r="H264" s="52" t="s">
        <v>298</v>
      </c>
      <c r="I264" s="52" t="s">
        <v>298</v>
      </c>
      <c r="J264" s="58" t="s">
        <v>298</v>
      </c>
      <c r="K264" s="62" t="s">
        <v>8</v>
      </c>
      <c r="L264" s="62" t="s">
        <v>8</v>
      </c>
      <c r="M264" s="57" t="s">
        <v>52</v>
      </c>
      <c r="N264" s="58" t="s">
        <v>45</v>
      </c>
      <c r="O264" s="110" t="s">
        <v>8</v>
      </c>
      <c r="P264" s="111" t="s">
        <v>8</v>
      </c>
      <c r="Q264" s="112" t="s">
        <v>8</v>
      </c>
      <c r="R264" s="57">
        <v>1</v>
      </c>
      <c r="S264" s="52" t="s">
        <v>54</v>
      </c>
      <c r="T264" s="58" t="s">
        <v>54</v>
      </c>
      <c r="W264">
        <v>1</v>
      </c>
      <c r="X264">
        <v>1</v>
      </c>
      <c r="Y264" t="s">
        <v>17</v>
      </c>
      <c r="Z264" t="s">
        <v>17</v>
      </c>
      <c r="AA264" t="s">
        <v>17</v>
      </c>
      <c r="AB264" t="s">
        <v>17</v>
      </c>
      <c r="AC264" s="355">
        <f>IF(VLOOKUP($B264,'Change Summary_Detailed'!$A$4:$X$216,AC$3,FALSE)=0,"N/A",VLOOKUP($B264,'Change Summary_Detailed'!$A$4:$X$216,AC$3,FALSE))</f>
        <v>41883</v>
      </c>
      <c r="AD264" s="21" t="str">
        <f>VLOOKUP($B264,'Change Summary_Detailed'!$A$4:$X$216,AD$3,FALSE)</f>
        <v/>
      </c>
      <c r="AE264" s="21" t="str">
        <f>VLOOKUP($B264,'Change Summary_Detailed'!$A$4:$X$216,AE$3,FALSE)</f>
        <v/>
      </c>
      <c r="AF264" s="21" t="str">
        <f>VLOOKUP($B264,'Change Summary_Detailed'!$A$4:$X$216,AF$3,FALSE)</f>
        <v/>
      </c>
      <c r="AG264" s="21" t="str">
        <f>VLOOKUP($B264,'Change Summary_Detailed'!$A$4:$X$216,AG$3,FALSE)</f>
        <v/>
      </c>
      <c r="AH264" s="21" t="str">
        <f>VLOOKUP($B264,'Change Summary_Detailed'!$A$4:$X$216,AH$3,FALSE)</f>
        <v/>
      </c>
      <c r="AI264" s="21" t="str">
        <f>VLOOKUP($B264,'Change Summary_Detailed'!$A$4:$X$216,AI$3,FALSE)</f>
        <v/>
      </c>
      <c r="AJ264" s="21" t="str">
        <f>VLOOKUP($B264,'Change Summary_Detailed'!$A$4:$X$216,AJ$3,FALSE)</f>
        <v/>
      </c>
      <c r="AK264" s="21" t="str">
        <f>VLOOKUP($B264,'Change Summary_Detailed'!$A$4:$X$216,AK$3,FALSE)</f>
        <v/>
      </c>
      <c r="AL264" s="21" t="str">
        <f>VLOOKUP($B264,'Change Summary_Detailed'!$A$4:$X$216,AL$3,FALSE)</f>
        <v/>
      </c>
      <c r="AM264" s="21" t="str">
        <f>VLOOKUP($B264,'Change Summary_Detailed'!$A$4:$X$216,AM$3,FALSE)</f>
        <v/>
      </c>
      <c r="AN264" s="21" t="str">
        <f>VLOOKUP($B264,'Change Summary_Detailed'!$A$4:$X$216,AN$3,FALSE)</f>
        <v/>
      </c>
      <c r="AO264" s="21">
        <f>VLOOKUP($B264,'Change Summary_Detailed'!$A$4:$X$216,AO$3,FALSE)</f>
        <v>0</v>
      </c>
      <c r="AP264" s="21" t="str">
        <f>VLOOKUP($B264,'Change Summary_Detailed'!$A$4:$X$216,AP$3,FALSE)</f>
        <v>Delete</v>
      </c>
      <c r="AQ264" s="21">
        <f>VLOOKUP($B264,'Change Summary_Detailed'!$A$4:$X$216,AQ$3,FALSE)</f>
        <v>1</v>
      </c>
      <c r="AR264" s="21" t="str">
        <f>VLOOKUP($B264,'Change Summary_Detailed'!$A$4:$X$216,AR$3,FALSE)</f>
        <v>Lowest performing</v>
      </c>
      <c r="AS264" s="21" t="str">
        <f>VLOOKUP($B264,'Change Summary_Detailed'!$A$4:$X$216,AS$3,FALSE)</f>
        <v>At the Eastgate Park-and-Ride, use revised Route 212.
In Somerset, use revised Route 241.
In Lakemont, Metro’s RideShare or VanPool programs may be options.</v>
      </c>
      <c r="AT264" s="21" t="str">
        <f>VLOOKUP($B264,'Change Summary_Detailed'!$A$4:$X$216,AT$3,FALSE)</f>
        <v>Deleted</v>
      </c>
    </row>
    <row r="265" spans="1:46" x14ac:dyDescent="0.25">
      <c r="A265" t="s">
        <v>344</v>
      </c>
      <c r="B265" s="122" t="s">
        <v>218</v>
      </c>
      <c r="C265" s="57" t="s">
        <v>778</v>
      </c>
      <c r="D265" s="71" t="s">
        <v>219</v>
      </c>
      <c r="E265" s="57">
        <v>15.4</v>
      </c>
      <c r="F265" s="52">
        <v>4.7</v>
      </c>
      <c r="G265" s="52" t="s">
        <v>298</v>
      </c>
      <c r="H265" s="52" t="s">
        <v>298</v>
      </c>
      <c r="I265" s="52" t="s">
        <v>298</v>
      </c>
      <c r="J265" s="58" t="s">
        <v>298</v>
      </c>
      <c r="K265" s="62" t="s">
        <v>8</v>
      </c>
      <c r="L265" s="62" t="s">
        <v>8</v>
      </c>
      <c r="M265" s="57" t="s">
        <v>45</v>
      </c>
      <c r="N265" s="58" t="s">
        <v>45</v>
      </c>
      <c r="O265" s="110" t="s">
        <v>8</v>
      </c>
      <c r="P265" s="111" t="s">
        <v>8</v>
      </c>
      <c r="Q265" s="112" t="s">
        <v>8</v>
      </c>
      <c r="R265" s="57">
        <v>1</v>
      </c>
      <c r="S265" s="52" t="s">
        <v>54</v>
      </c>
      <c r="T265" s="58" t="s">
        <v>54</v>
      </c>
      <c r="W265">
        <v>1</v>
      </c>
      <c r="X265">
        <v>1</v>
      </c>
      <c r="Y265" t="s">
        <v>17</v>
      </c>
      <c r="Z265" t="s">
        <v>17</v>
      </c>
      <c r="AA265" t="s">
        <v>17</v>
      </c>
      <c r="AB265" t="s">
        <v>17</v>
      </c>
      <c r="AC265" s="355">
        <f>IF(VLOOKUP($B265,'Change Summary_Detailed'!$A$4:$X$216,AC$3,FALSE)=0,"N/A",VLOOKUP($B265,'Change Summary_Detailed'!$A$4:$X$216,AC$3,FALSE))</f>
        <v>41883</v>
      </c>
      <c r="AD265" s="21" t="str">
        <f>VLOOKUP($B265,'Change Summary_Detailed'!$A$4:$X$216,AD$3,FALSE)</f>
        <v/>
      </c>
      <c r="AE265" s="21" t="str">
        <f>VLOOKUP($B265,'Change Summary_Detailed'!$A$4:$X$216,AE$3,FALSE)</f>
        <v/>
      </c>
      <c r="AF265" s="21" t="str">
        <f>VLOOKUP($B265,'Change Summary_Detailed'!$A$4:$X$216,AF$3,FALSE)</f>
        <v/>
      </c>
      <c r="AG265" s="21" t="str">
        <f>VLOOKUP($B265,'Change Summary_Detailed'!$A$4:$X$216,AG$3,FALSE)</f>
        <v/>
      </c>
      <c r="AH265" s="21" t="str">
        <f>VLOOKUP($B265,'Change Summary_Detailed'!$A$4:$X$216,AH$3,FALSE)</f>
        <v/>
      </c>
      <c r="AI265" s="21" t="str">
        <f>VLOOKUP($B265,'Change Summary_Detailed'!$A$4:$X$216,AI$3,FALSE)</f>
        <v/>
      </c>
      <c r="AJ265" s="21" t="str">
        <f>VLOOKUP($B265,'Change Summary_Detailed'!$A$4:$X$216,AJ$3,FALSE)</f>
        <v/>
      </c>
      <c r="AK265" s="21" t="str">
        <f>VLOOKUP($B265,'Change Summary_Detailed'!$A$4:$X$216,AK$3,FALSE)</f>
        <v/>
      </c>
      <c r="AL265" s="21" t="str">
        <f>VLOOKUP($B265,'Change Summary_Detailed'!$A$4:$X$216,AL$3,FALSE)</f>
        <v/>
      </c>
      <c r="AM265" s="21" t="str">
        <f>VLOOKUP($B265,'Change Summary_Detailed'!$A$4:$X$216,AM$3,FALSE)</f>
        <v/>
      </c>
      <c r="AN265" s="21" t="str">
        <f>VLOOKUP($B265,'Change Summary_Detailed'!$A$4:$X$216,AN$3,FALSE)</f>
        <v/>
      </c>
      <c r="AO265" s="21">
        <f>VLOOKUP($B265,'Change Summary_Detailed'!$A$4:$X$216,AO$3,FALSE)</f>
        <v>0</v>
      </c>
      <c r="AP265" s="21" t="str">
        <f>VLOOKUP($B265,'Change Summary_Detailed'!$A$4:$X$216,AP$3,FALSE)</f>
        <v>Delete</v>
      </c>
      <c r="AQ265" s="21">
        <f>VLOOKUP($B265,'Change Summary_Detailed'!$A$4:$X$216,AQ$3,FALSE)</f>
        <v>1</v>
      </c>
      <c r="AR265" s="21" t="str">
        <f>VLOOKUP($B265,'Change Summary_Detailed'!$A$4:$X$216,AR$3,FALSE)</f>
        <v>Lowest performing</v>
      </c>
      <c r="AS265" s="21" t="str">
        <f>VLOOKUP($B265,'Change Summary_Detailed'!$A$4:$X$216,AS$3,FALSE)</f>
        <v>At the Issaquah Highlands, Eastgate, and Mercer Island park-and-rides, use revised Route 212 or routes 216, 218, or 219 (unchanged) and connect with the First Hill Streetcar.</v>
      </c>
      <c r="AT265" s="21" t="str">
        <f>VLOOKUP($B265,'Change Summary_Detailed'!$A$4:$X$216,AT$3,FALSE)</f>
        <v>Deleted</v>
      </c>
    </row>
    <row r="266" spans="1:46" x14ac:dyDescent="0.25">
      <c r="A266" t="s">
        <v>356</v>
      </c>
      <c r="B266" s="122" t="s">
        <v>218</v>
      </c>
      <c r="C266" s="57" t="s">
        <v>778</v>
      </c>
      <c r="D266" s="71" t="s">
        <v>219</v>
      </c>
      <c r="E266" s="57">
        <v>15.4</v>
      </c>
      <c r="F266" s="52">
        <v>4.7</v>
      </c>
      <c r="G266" s="52" t="s">
        <v>298</v>
      </c>
      <c r="H266" s="52" t="s">
        <v>298</v>
      </c>
      <c r="I266" s="52" t="s">
        <v>298</v>
      </c>
      <c r="J266" s="58" t="s">
        <v>298</v>
      </c>
      <c r="K266" s="62" t="s">
        <v>8</v>
      </c>
      <c r="L266" s="62" t="s">
        <v>8</v>
      </c>
      <c r="M266" s="57" t="s">
        <v>45</v>
      </c>
      <c r="N266" s="58" t="s">
        <v>45</v>
      </c>
      <c r="O266" s="110" t="s">
        <v>8</v>
      </c>
      <c r="P266" s="111" t="s">
        <v>8</v>
      </c>
      <c r="Q266" s="112" t="s">
        <v>8</v>
      </c>
      <c r="R266" s="57">
        <v>1</v>
      </c>
      <c r="S266" s="52" t="s">
        <v>54</v>
      </c>
      <c r="T266" s="58" t="s">
        <v>54</v>
      </c>
      <c r="W266">
        <v>1</v>
      </c>
      <c r="X266">
        <v>1</v>
      </c>
      <c r="Y266" t="s">
        <v>17</v>
      </c>
      <c r="Z266" t="s">
        <v>17</v>
      </c>
      <c r="AA266" t="s">
        <v>17</v>
      </c>
      <c r="AB266" t="s">
        <v>17</v>
      </c>
      <c r="AC266" s="355">
        <f>IF(VLOOKUP($B266,'Change Summary_Detailed'!$A$4:$X$216,AC$3,FALSE)=0,"N/A",VLOOKUP($B266,'Change Summary_Detailed'!$A$4:$X$216,AC$3,FALSE))</f>
        <v>41883</v>
      </c>
      <c r="AD266" s="21" t="str">
        <f>VLOOKUP($B266,'Change Summary_Detailed'!$A$4:$X$216,AD$3,FALSE)</f>
        <v/>
      </c>
      <c r="AE266" s="21" t="str">
        <f>VLOOKUP($B266,'Change Summary_Detailed'!$A$4:$X$216,AE$3,FALSE)</f>
        <v/>
      </c>
      <c r="AF266" s="21" t="str">
        <f>VLOOKUP($B266,'Change Summary_Detailed'!$A$4:$X$216,AF$3,FALSE)</f>
        <v/>
      </c>
      <c r="AG266" s="21" t="str">
        <f>VLOOKUP($B266,'Change Summary_Detailed'!$A$4:$X$216,AG$3,FALSE)</f>
        <v/>
      </c>
      <c r="AH266" s="21" t="str">
        <f>VLOOKUP($B266,'Change Summary_Detailed'!$A$4:$X$216,AH$3,FALSE)</f>
        <v/>
      </c>
      <c r="AI266" s="21" t="str">
        <f>VLOOKUP($B266,'Change Summary_Detailed'!$A$4:$X$216,AI$3,FALSE)</f>
        <v/>
      </c>
      <c r="AJ266" s="21" t="str">
        <f>VLOOKUP($B266,'Change Summary_Detailed'!$A$4:$X$216,AJ$3,FALSE)</f>
        <v/>
      </c>
      <c r="AK266" s="21" t="str">
        <f>VLOOKUP($B266,'Change Summary_Detailed'!$A$4:$X$216,AK$3,FALSE)</f>
        <v/>
      </c>
      <c r="AL266" s="21" t="str">
        <f>VLOOKUP($B266,'Change Summary_Detailed'!$A$4:$X$216,AL$3,FALSE)</f>
        <v/>
      </c>
      <c r="AM266" s="21" t="str">
        <f>VLOOKUP($B266,'Change Summary_Detailed'!$A$4:$X$216,AM$3,FALSE)</f>
        <v/>
      </c>
      <c r="AN266" s="21" t="str">
        <f>VLOOKUP($B266,'Change Summary_Detailed'!$A$4:$X$216,AN$3,FALSE)</f>
        <v/>
      </c>
      <c r="AO266" s="21">
        <f>VLOOKUP($B266,'Change Summary_Detailed'!$A$4:$X$216,AO$3,FALSE)</f>
        <v>0</v>
      </c>
      <c r="AP266" s="21" t="str">
        <f>VLOOKUP($B266,'Change Summary_Detailed'!$A$4:$X$216,AP$3,FALSE)</f>
        <v>Delete</v>
      </c>
      <c r="AQ266" s="21">
        <f>VLOOKUP($B266,'Change Summary_Detailed'!$A$4:$X$216,AQ$3,FALSE)</f>
        <v>1</v>
      </c>
      <c r="AR266" s="21" t="str">
        <f>VLOOKUP($B266,'Change Summary_Detailed'!$A$4:$X$216,AR$3,FALSE)</f>
        <v>Lowest performing</v>
      </c>
      <c r="AS266" s="21" t="str">
        <f>VLOOKUP($B266,'Change Summary_Detailed'!$A$4:$X$216,AS$3,FALSE)</f>
        <v>At the Issaquah Highlands, Eastgate, and Mercer Island park-and-rides, use revised Route 212 or routes 216, 218, or 219 (unchanged) and connect with the First Hill Streetcar.</v>
      </c>
      <c r="AT266" s="21" t="str">
        <f>VLOOKUP($B266,'Change Summary_Detailed'!$A$4:$X$216,AT$3,FALSE)</f>
        <v>Deleted</v>
      </c>
    </row>
    <row r="267" spans="1:46" x14ac:dyDescent="0.25">
      <c r="A267" t="s">
        <v>363</v>
      </c>
      <c r="B267" s="122" t="s">
        <v>218</v>
      </c>
      <c r="C267" s="57" t="s">
        <v>778</v>
      </c>
      <c r="D267" s="71" t="s">
        <v>219</v>
      </c>
      <c r="E267" s="57">
        <v>15.4</v>
      </c>
      <c r="F267" s="52">
        <v>4.7</v>
      </c>
      <c r="G267" s="52" t="s">
        <v>298</v>
      </c>
      <c r="H267" s="52" t="s">
        <v>298</v>
      </c>
      <c r="I267" s="52" t="s">
        <v>298</v>
      </c>
      <c r="J267" s="58" t="s">
        <v>298</v>
      </c>
      <c r="K267" s="62" t="s">
        <v>8</v>
      </c>
      <c r="L267" s="62" t="s">
        <v>8</v>
      </c>
      <c r="M267" s="57" t="s">
        <v>45</v>
      </c>
      <c r="N267" s="58" t="s">
        <v>45</v>
      </c>
      <c r="O267" s="110" t="s">
        <v>8</v>
      </c>
      <c r="P267" s="111" t="s">
        <v>8</v>
      </c>
      <c r="Q267" s="112" t="s">
        <v>8</v>
      </c>
      <c r="R267" s="57">
        <v>1</v>
      </c>
      <c r="S267" s="52" t="s">
        <v>54</v>
      </c>
      <c r="T267" s="58" t="s">
        <v>54</v>
      </c>
      <c r="W267">
        <v>1</v>
      </c>
      <c r="X267">
        <v>1</v>
      </c>
      <c r="Y267" t="s">
        <v>17</v>
      </c>
      <c r="Z267" t="s">
        <v>17</v>
      </c>
      <c r="AA267" t="s">
        <v>17</v>
      </c>
      <c r="AB267" t="s">
        <v>17</v>
      </c>
      <c r="AC267" s="355">
        <f>IF(VLOOKUP($B267,'Change Summary_Detailed'!$A$4:$X$216,AC$3,FALSE)=0,"N/A",VLOOKUP($B267,'Change Summary_Detailed'!$A$4:$X$216,AC$3,FALSE))</f>
        <v>41883</v>
      </c>
      <c r="AD267" s="21" t="str">
        <f>VLOOKUP($B267,'Change Summary_Detailed'!$A$4:$X$216,AD$3,FALSE)</f>
        <v/>
      </c>
      <c r="AE267" s="21" t="str">
        <f>VLOOKUP($B267,'Change Summary_Detailed'!$A$4:$X$216,AE$3,FALSE)</f>
        <v/>
      </c>
      <c r="AF267" s="21" t="str">
        <f>VLOOKUP($B267,'Change Summary_Detailed'!$A$4:$X$216,AF$3,FALSE)</f>
        <v/>
      </c>
      <c r="AG267" s="21" t="str">
        <f>VLOOKUP($B267,'Change Summary_Detailed'!$A$4:$X$216,AG$3,FALSE)</f>
        <v/>
      </c>
      <c r="AH267" s="21" t="str">
        <f>VLOOKUP($B267,'Change Summary_Detailed'!$A$4:$X$216,AH$3,FALSE)</f>
        <v/>
      </c>
      <c r="AI267" s="21" t="str">
        <f>VLOOKUP($B267,'Change Summary_Detailed'!$A$4:$X$216,AI$3,FALSE)</f>
        <v/>
      </c>
      <c r="AJ267" s="21" t="str">
        <f>VLOOKUP($B267,'Change Summary_Detailed'!$A$4:$X$216,AJ$3,FALSE)</f>
        <v/>
      </c>
      <c r="AK267" s="21" t="str">
        <f>VLOOKUP($B267,'Change Summary_Detailed'!$A$4:$X$216,AK$3,FALSE)</f>
        <v/>
      </c>
      <c r="AL267" s="21" t="str">
        <f>VLOOKUP($B267,'Change Summary_Detailed'!$A$4:$X$216,AL$3,FALSE)</f>
        <v/>
      </c>
      <c r="AM267" s="21" t="str">
        <f>VLOOKUP($B267,'Change Summary_Detailed'!$A$4:$X$216,AM$3,FALSE)</f>
        <v/>
      </c>
      <c r="AN267" s="21" t="str">
        <f>VLOOKUP($B267,'Change Summary_Detailed'!$A$4:$X$216,AN$3,FALSE)</f>
        <v/>
      </c>
      <c r="AO267" s="21">
        <f>VLOOKUP($B267,'Change Summary_Detailed'!$A$4:$X$216,AO$3,FALSE)</f>
        <v>0</v>
      </c>
      <c r="AP267" s="21" t="str">
        <f>VLOOKUP($B267,'Change Summary_Detailed'!$A$4:$X$216,AP$3,FALSE)</f>
        <v>Delete</v>
      </c>
      <c r="AQ267" s="21">
        <f>VLOOKUP($B267,'Change Summary_Detailed'!$A$4:$X$216,AQ$3,FALSE)</f>
        <v>1</v>
      </c>
      <c r="AR267" s="21" t="str">
        <f>VLOOKUP($B267,'Change Summary_Detailed'!$A$4:$X$216,AR$3,FALSE)</f>
        <v>Lowest performing</v>
      </c>
      <c r="AS267" s="21" t="str">
        <f>VLOOKUP($B267,'Change Summary_Detailed'!$A$4:$X$216,AS$3,FALSE)</f>
        <v>At the Issaquah Highlands, Eastgate, and Mercer Island park-and-rides, use revised Route 212 or routes 216, 218, or 219 (unchanged) and connect with the First Hill Streetcar.</v>
      </c>
      <c r="AT267" s="21" t="str">
        <f>VLOOKUP($B267,'Change Summary_Detailed'!$A$4:$X$216,AT$3,FALSE)</f>
        <v>Deleted</v>
      </c>
    </row>
    <row r="268" spans="1:46" x14ac:dyDescent="0.25">
      <c r="A268" t="s">
        <v>342</v>
      </c>
      <c r="B268" s="122" t="s">
        <v>218</v>
      </c>
      <c r="C268" s="57" t="s">
        <v>778</v>
      </c>
      <c r="D268" s="71" t="s">
        <v>219</v>
      </c>
      <c r="E268" s="57">
        <v>15.4</v>
      </c>
      <c r="F268" s="52">
        <v>4.7</v>
      </c>
      <c r="G268" s="52" t="s">
        <v>298</v>
      </c>
      <c r="H268" s="52" t="s">
        <v>298</v>
      </c>
      <c r="I268" s="52" t="s">
        <v>298</v>
      </c>
      <c r="J268" s="58" t="s">
        <v>298</v>
      </c>
      <c r="K268" s="62" t="s">
        <v>8</v>
      </c>
      <c r="L268" s="62" t="s">
        <v>8</v>
      </c>
      <c r="M268" s="57" t="s">
        <v>45</v>
      </c>
      <c r="N268" s="58" t="s">
        <v>45</v>
      </c>
      <c r="O268" s="110" t="s">
        <v>8</v>
      </c>
      <c r="P268" s="111" t="s">
        <v>8</v>
      </c>
      <c r="Q268" s="112" t="s">
        <v>8</v>
      </c>
      <c r="R268" s="57">
        <v>1</v>
      </c>
      <c r="S268" s="52" t="s">
        <v>54</v>
      </c>
      <c r="T268" s="58" t="s">
        <v>54</v>
      </c>
      <c r="W268">
        <v>1</v>
      </c>
      <c r="X268">
        <v>1</v>
      </c>
      <c r="Y268" t="s">
        <v>17</v>
      </c>
      <c r="Z268" t="s">
        <v>17</v>
      </c>
      <c r="AA268" t="s">
        <v>17</v>
      </c>
      <c r="AB268" t="s">
        <v>17</v>
      </c>
      <c r="AC268" s="355">
        <f>IF(VLOOKUP($B268,'Change Summary_Detailed'!$A$4:$X$216,AC$3,FALSE)=0,"N/A",VLOOKUP($B268,'Change Summary_Detailed'!$A$4:$X$216,AC$3,FALSE))</f>
        <v>41883</v>
      </c>
      <c r="AD268" s="21" t="str">
        <f>VLOOKUP($B268,'Change Summary_Detailed'!$A$4:$X$216,AD$3,FALSE)</f>
        <v/>
      </c>
      <c r="AE268" s="21" t="str">
        <f>VLOOKUP($B268,'Change Summary_Detailed'!$A$4:$X$216,AE$3,FALSE)</f>
        <v/>
      </c>
      <c r="AF268" s="21" t="str">
        <f>VLOOKUP($B268,'Change Summary_Detailed'!$A$4:$X$216,AF$3,FALSE)</f>
        <v/>
      </c>
      <c r="AG268" s="21" t="str">
        <f>VLOOKUP($B268,'Change Summary_Detailed'!$A$4:$X$216,AG$3,FALSE)</f>
        <v/>
      </c>
      <c r="AH268" s="21" t="str">
        <f>VLOOKUP($B268,'Change Summary_Detailed'!$A$4:$X$216,AH$3,FALSE)</f>
        <v/>
      </c>
      <c r="AI268" s="21" t="str">
        <f>VLOOKUP($B268,'Change Summary_Detailed'!$A$4:$X$216,AI$3,FALSE)</f>
        <v/>
      </c>
      <c r="AJ268" s="21" t="str">
        <f>VLOOKUP($B268,'Change Summary_Detailed'!$A$4:$X$216,AJ$3,FALSE)</f>
        <v/>
      </c>
      <c r="AK268" s="21" t="str">
        <f>VLOOKUP($B268,'Change Summary_Detailed'!$A$4:$X$216,AK$3,FALSE)</f>
        <v/>
      </c>
      <c r="AL268" s="21" t="str">
        <f>VLOOKUP($B268,'Change Summary_Detailed'!$A$4:$X$216,AL$3,FALSE)</f>
        <v/>
      </c>
      <c r="AM268" s="21" t="str">
        <f>VLOOKUP($B268,'Change Summary_Detailed'!$A$4:$X$216,AM$3,FALSE)</f>
        <v/>
      </c>
      <c r="AN268" s="21" t="str">
        <f>VLOOKUP($B268,'Change Summary_Detailed'!$A$4:$X$216,AN$3,FALSE)</f>
        <v/>
      </c>
      <c r="AO268" s="21">
        <f>VLOOKUP($B268,'Change Summary_Detailed'!$A$4:$X$216,AO$3,FALSE)</f>
        <v>0</v>
      </c>
      <c r="AP268" s="21" t="str">
        <f>VLOOKUP($B268,'Change Summary_Detailed'!$A$4:$X$216,AP$3,FALSE)</f>
        <v>Delete</v>
      </c>
      <c r="AQ268" s="21">
        <f>VLOOKUP($B268,'Change Summary_Detailed'!$A$4:$X$216,AQ$3,FALSE)</f>
        <v>1</v>
      </c>
      <c r="AR268" s="21" t="str">
        <f>VLOOKUP($B268,'Change Summary_Detailed'!$A$4:$X$216,AR$3,FALSE)</f>
        <v>Lowest performing</v>
      </c>
      <c r="AS268" s="21" t="str">
        <f>VLOOKUP($B268,'Change Summary_Detailed'!$A$4:$X$216,AS$3,FALSE)</f>
        <v>At the Issaquah Highlands, Eastgate, and Mercer Island park-and-rides, use revised Route 212 or routes 216, 218, or 219 (unchanged) and connect with the First Hill Streetcar.</v>
      </c>
      <c r="AT268" s="21" t="str">
        <f>VLOOKUP($B268,'Change Summary_Detailed'!$A$4:$X$216,AT$3,FALSE)</f>
        <v>Deleted</v>
      </c>
    </row>
    <row r="269" spans="1:46" x14ac:dyDescent="0.25">
      <c r="A269" t="s">
        <v>344</v>
      </c>
      <c r="B269" s="122">
        <v>212</v>
      </c>
      <c r="C269" s="57" t="s">
        <v>779</v>
      </c>
      <c r="D269" s="71" t="s">
        <v>220</v>
      </c>
      <c r="E269" s="57">
        <v>36</v>
      </c>
      <c r="F269" s="52">
        <v>18.7</v>
      </c>
      <c r="G269" s="52" t="s">
        <v>298</v>
      </c>
      <c r="H269" s="52" t="s">
        <v>298</v>
      </c>
      <c r="I269" s="52" t="s">
        <v>298</v>
      </c>
      <c r="J269" s="58" t="s">
        <v>298</v>
      </c>
      <c r="K269" s="62" t="s">
        <v>8</v>
      </c>
      <c r="L269" s="62" t="s">
        <v>8</v>
      </c>
      <c r="M269" s="57" t="s">
        <v>45</v>
      </c>
      <c r="N269" s="58" t="s">
        <v>45</v>
      </c>
      <c r="O269" s="110" t="s">
        <v>8</v>
      </c>
      <c r="P269" s="111" t="s">
        <v>8</v>
      </c>
      <c r="Q269" s="112" t="s">
        <v>8</v>
      </c>
      <c r="R269" s="57" t="s">
        <v>54</v>
      </c>
      <c r="S269" s="52" t="s">
        <v>54</v>
      </c>
      <c r="T269" s="58" t="s">
        <v>54</v>
      </c>
      <c r="W269">
        <v>3</v>
      </c>
      <c r="X269">
        <v>4</v>
      </c>
      <c r="Y269" t="s">
        <v>17</v>
      </c>
      <c r="Z269" t="s">
        <v>17</v>
      </c>
      <c r="AA269" t="s">
        <v>17</v>
      </c>
      <c r="AB269" t="s">
        <v>17</v>
      </c>
      <c r="AC269" s="355" t="str">
        <f>IF(VLOOKUP($B269,'Change Summary_Detailed'!$A$4:$X$216,AC$3,FALSE)=0,"N/A",VLOOKUP($B269,'Change Summary_Detailed'!$A$4:$X$216,AC$3,FALSE))</f>
        <v>Sept. 2014/ Sept. 2015</v>
      </c>
      <c r="AD269" s="21" t="str">
        <f>VLOOKUP($B269,'Change Summary_Detailed'!$A$4:$X$216,AD$3,FALSE)</f>
        <v/>
      </c>
      <c r="AE269" s="21" t="str">
        <f>VLOOKUP($B269,'Change Summary_Detailed'!$A$4:$X$216,AE$3,FALSE)</f>
        <v/>
      </c>
      <c r="AF269" s="21" t="str">
        <f>VLOOKUP($B269,'Change Summary_Detailed'!$A$4:$X$216,AF$3,FALSE)</f>
        <v/>
      </c>
      <c r="AG269" s="21" t="str">
        <f>VLOOKUP($B269,'Change Summary_Detailed'!$A$4:$X$216,AG$3,FALSE)</f>
        <v/>
      </c>
      <c r="AH269" s="21" t="str">
        <f>VLOOKUP($B269,'Change Summary_Detailed'!$A$4:$X$216,AH$3,FALSE)</f>
        <v/>
      </c>
      <c r="AI269" s="21" t="str">
        <f>VLOOKUP($B269,'Change Summary_Detailed'!$A$4:$X$216,AI$3,FALSE)</f>
        <v/>
      </c>
      <c r="AJ269" s="21" t="str">
        <f>VLOOKUP($B269,'Change Summary_Detailed'!$A$4:$X$216,AJ$3,FALSE)</f>
        <v/>
      </c>
      <c r="AK269" s="21" t="str">
        <f>VLOOKUP($B269,'Change Summary_Detailed'!$A$4:$X$216,AK$3,FALSE)</f>
        <v/>
      </c>
      <c r="AL269" s="21" t="str">
        <f>VLOOKUP($B269,'Change Summary_Detailed'!$A$4:$X$216,AL$3,FALSE)</f>
        <v/>
      </c>
      <c r="AM269" s="21" t="str">
        <f>VLOOKUP($B269,'Change Summary_Detailed'!$A$4:$X$216,AM$3,FALSE)</f>
        <v/>
      </c>
      <c r="AN269" s="21" t="str">
        <f>VLOOKUP($B269,'Change Summary_Detailed'!$A$4:$X$216,AN$3,FALSE)</f>
        <v/>
      </c>
      <c r="AO269" s="21" t="str">
        <f>VLOOKUP($B269,'Change Summary_Detailed'!$A$4:$X$216,AO$3,FALSE)</f>
        <v/>
      </c>
      <c r="AP269" s="21" t="str">
        <f>VLOOKUP($B269,'Change Summary_Detailed'!$A$4:$X$216,AP$3,FALSE)</f>
        <v>Add one morning and one afternoon peak direction trip since Route 210 would no longer operate.
Add three morning and three afternoon reverse-peak direction trips since route 217 would no longer operate.</v>
      </c>
      <c r="AQ269" s="21">
        <f>VLOOKUP($B269,'Change Summary_Detailed'!$A$4:$X$216,AQ$3,FALSE)</f>
        <v>2</v>
      </c>
      <c r="AR269" s="21" t="str">
        <f>VLOOKUP($B269,'Change Summary_Detailed'!$A$4:$X$216,AR$3,FALSE)</f>
        <v>Combining service</v>
      </c>
      <c r="AS269" s="21">
        <f>VLOOKUP($B269,'Change Summary_Detailed'!$A$4:$X$216,AS$3,FALSE)</f>
        <v>0</v>
      </c>
      <c r="AT269" s="21" t="str">
        <f>VLOOKUP($B269,'Change Summary_Detailed'!$A$4:$X$216,AT$3,FALSE)</f>
        <v>Revised</v>
      </c>
    </row>
    <row r="270" spans="1:46" x14ac:dyDescent="0.25">
      <c r="A270" t="s">
        <v>342</v>
      </c>
      <c r="B270" s="122">
        <v>212</v>
      </c>
      <c r="C270" s="57" t="s">
        <v>779</v>
      </c>
      <c r="D270" s="71" t="s">
        <v>220</v>
      </c>
      <c r="E270" s="57">
        <v>36</v>
      </c>
      <c r="F270" s="52">
        <v>18.7</v>
      </c>
      <c r="G270" s="52" t="s">
        <v>298</v>
      </c>
      <c r="H270" s="52" t="s">
        <v>298</v>
      </c>
      <c r="I270" s="52" t="s">
        <v>298</v>
      </c>
      <c r="J270" s="58" t="s">
        <v>298</v>
      </c>
      <c r="K270" s="62" t="s">
        <v>8</v>
      </c>
      <c r="L270" s="62" t="s">
        <v>8</v>
      </c>
      <c r="M270" s="57" t="s">
        <v>45</v>
      </c>
      <c r="N270" s="58" t="s">
        <v>45</v>
      </c>
      <c r="O270" s="110" t="s">
        <v>8</v>
      </c>
      <c r="P270" s="111" t="s">
        <v>8</v>
      </c>
      <c r="Q270" s="112" t="s">
        <v>8</v>
      </c>
      <c r="R270" s="57" t="s">
        <v>54</v>
      </c>
      <c r="S270" s="52" t="s">
        <v>54</v>
      </c>
      <c r="T270" s="58" t="s">
        <v>54</v>
      </c>
      <c r="W270">
        <v>3</v>
      </c>
      <c r="X270">
        <v>4</v>
      </c>
      <c r="Y270" t="s">
        <v>17</v>
      </c>
      <c r="Z270" t="s">
        <v>17</v>
      </c>
      <c r="AA270" t="s">
        <v>17</v>
      </c>
      <c r="AB270" t="s">
        <v>17</v>
      </c>
      <c r="AC270" s="355" t="str">
        <f>IF(VLOOKUP($B270,'Change Summary_Detailed'!$A$4:$X$216,AC$3,FALSE)=0,"N/A",VLOOKUP($B270,'Change Summary_Detailed'!$A$4:$X$216,AC$3,FALSE))</f>
        <v>Sept. 2014/ Sept. 2015</v>
      </c>
      <c r="AD270" s="21" t="str">
        <f>VLOOKUP($B270,'Change Summary_Detailed'!$A$4:$X$216,AD$3,FALSE)</f>
        <v/>
      </c>
      <c r="AE270" s="21" t="str">
        <f>VLOOKUP($B270,'Change Summary_Detailed'!$A$4:$X$216,AE$3,FALSE)</f>
        <v/>
      </c>
      <c r="AF270" s="21" t="str">
        <f>VLOOKUP($B270,'Change Summary_Detailed'!$A$4:$X$216,AF$3,FALSE)</f>
        <v/>
      </c>
      <c r="AG270" s="21" t="str">
        <f>VLOOKUP($B270,'Change Summary_Detailed'!$A$4:$X$216,AG$3,FALSE)</f>
        <v/>
      </c>
      <c r="AH270" s="21" t="str">
        <f>VLOOKUP($B270,'Change Summary_Detailed'!$A$4:$X$216,AH$3,FALSE)</f>
        <v/>
      </c>
      <c r="AI270" s="21" t="str">
        <f>VLOOKUP($B270,'Change Summary_Detailed'!$A$4:$X$216,AI$3,FALSE)</f>
        <v/>
      </c>
      <c r="AJ270" s="21" t="str">
        <f>VLOOKUP($B270,'Change Summary_Detailed'!$A$4:$X$216,AJ$3,FALSE)</f>
        <v/>
      </c>
      <c r="AK270" s="21" t="str">
        <f>VLOOKUP($B270,'Change Summary_Detailed'!$A$4:$X$216,AK$3,FALSE)</f>
        <v/>
      </c>
      <c r="AL270" s="21" t="str">
        <f>VLOOKUP($B270,'Change Summary_Detailed'!$A$4:$X$216,AL$3,FALSE)</f>
        <v/>
      </c>
      <c r="AM270" s="21" t="str">
        <f>VLOOKUP($B270,'Change Summary_Detailed'!$A$4:$X$216,AM$3,FALSE)</f>
        <v/>
      </c>
      <c r="AN270" s="21" t="str">
        <f>VLOOKUP($B270,'Change Summary_Detailed'!$A$4:$X$216,AN$3,FALSE)</f>
        <v/>
      </c>
      <c r="AO270" s="21" t="str">
        <f>VLOOKUP($B270,'Change Summary_Detailed'!$A$4:$X$216,AO$3,FALSE)</f>
        <v/>
      </c>
      <c r="AP270" s="21" t="str">
        <f>VLOOKUP($B270,'Change Summary_Detailed'!$A$4:$X$216,AP$3,FALSE)</f>
        <v>Add one morning and one afternoon peak direction trip since Route 210 would no longer operate.
Add three morning and three afternoon reverse-peak direction trips since route 217 would no longer operate.</v>
      </c>
      <c r="AQ270" s="21">
        <f>VLOOKUP($B270,'Change Summary_Detailed'!$A$4:$X$216,AQ$3,FALSE)</f>
        <v>2</v>
      </c>
      <c r="AR270" s="21" t="str">
        <f>VLOOKUP($B270,'Change Summary_Detailed'!$A$4:$X$216,AR$3,FALSE)</f>
        <v>Combining service</v>
      </c>
      <c r="AS270" s="21">
        <f>VLOOKUP($B270,'Change Summary_Detailed'!$A$4:$X$216,AS$3,FALSE)</f>
        <v>0</v>
      </c>
      <c r="AT270" s="21" t="str">
        <f>VLOOKUP($B270,'Change Summary_Detailed'!$A$4:$X$216,AT$3,FALSE)</f>
        <v>Revised</v>
      </c>
    </row>
    <row r="271" spans="1:46" x14ac:dyDescent="0.25">
      <c r="A271" t="s">
        <v>363</v>
      </c>
      <c r="B271" s="122">
        <v>213</v>
      </c>
      <c r="C271" s="57" t="s">
        <v>780</v>
      </c>
      <c r="D271" s="71" t="s">
        <v>221</v>
      </c>
      <c r="E271" s="57" t="s">
        <v>298</v>
      </c>
      <c r="F271" s="52" t="s">
        <v>298</v>
      </c>
      <c r="G271" s="52">
        <v>9.6</v>
      </c>
      <c r="H271" s="52">
        <v>0.9</v>
      </c>
      <c r="I271" s="52" t="s">
        <v>298</v>
      </c>
      <c r="J271" s="58" t="s">
        <v>298</v>
      </c>
      <c r="K271" s="62" t="s">
        <v>32</v>
      </c>
      <c r="L271" s="62" t="s">
        <v>32</v>
      </c>
      <c r="M271" s="57" t="s">
        <v>17</v>
      </c>
      <c r="N271" s="58" t="s">
        <v>17</v>
      </c>
      <c r="O271" s="110" t="s">
        <v>32</v>
      </c>
      <c r="P271" s="111" t="s">
        <v>32</v>
      </c>
      <c r="Q271" s="112" t="s">
        <v>32</v>
      </c>
      <c r="R271" s="57" t="s">
        <v>54</v>
      </c>
      <c r="S271" s="52">
        <v>1</v>
      </c>
      <c r="T271" s="58" t="s">
        <v>54</v>
      </c>
      <c r="W271" t="s">
        <v>17</v>
      </c>
      <c r="X271" t="s">
        <v>17</v>
      </c>
      <c r="Y271">
        <v>1</v>
      </c>
      <c r="Z271">
        <v>1</v>
      </c>
      <c r="AA271" t="s">
        <v>17</v>
      </c>
      <c r="AB271" t="s">
        <v>17</v>
      </c>
      <c r="AC271" s="355">
        <f>IF(VLOOKUP($B271,'Change Summary_Detailed'!$A$4:$X$216,AC$3,FALSE)=0,"N/A",VLOOKUP($B271,'Change Summary_Detailed'!$A$4:$X$216,AC$3,FALSE))</f>
        <v>41883</v>
      </c>
      <c r="AD271" s="21" t="str">
        <f>VLOOKUP($B271,'Change Summary_Detailed'!$A$4:$X$216,AD$3,FALSE)</f>
        <v/>
      </c>
      <c r="AE271" s="21">
        <f>VLOOKUP($B271,'Change Summary_Detailed'!$A$4:$X$216,AE$3,FALSE)</f>
        <v>60</v>
      </c>
      <c r="AF271" s="21" t="str">
        <f>VLOOKUP($B271,'Change Summary_Detailed'!$A$4:$X$216,AF$3,FALSE)</f>
        <v/>
      </c>
      <c r="AG271" s="21">
        <f>VLOOKUP($B271,'Change Summary_Detailed'!$A$4:$X$216,AG$3,FALSE)</f>
        <v>60</v>
      </c>
      <c r="AH271" s="21">
        <f>VLOOKUP($B271,'Change Summary_Detailed'!$A$4:$X$216,AH$3,FALSE)</f>
        <v>60</v>
      </c>
      <c r="AI271" s="21" t="str">
        <f>VLOOKUP($B271,'Change Summary_Detailed'!$A$4:$X$216,AI$3,FALSE)</f>
        <v/>
      </c>
      <c r="AJ271" s="21" t="str">
        <f>VLOOKUP($B271,'Change Summary_Detailed'!$A$4:$X$216,AJ$3,FALSE)</f>
        <v/>
      </c>
      <c r="AK271" s="21" t="str">
        <f>VLOOKUP($B271,'Change Summary_Detailed'!$A$4:$X$216,AK$3,FALSE)</f>
        <v/>
      </c>
      <c r="AL271" s="21" t="str">
        <f>VLOOKUP($B271,'Change Summary_Detailed'!$A$4:$X$216,AL$3,FALSE)</f>
        <v/>
      </c>
      <c r="AM271" s="21" t="str">
        <f>VLOOKUP($B271,'Change Summary_Detailed'!$A$4:$X$216,AM$3,FALSE)</f>
        <v/>
      </c>
      <c r="AN271" s="21" t="str">
        <f>VLOOKUP($B271,'Change Summary_Detailed'!$A$4:$X$216,AN$3,FALSE)</f>
        <v>Before 2:00 PM</v>
      </c>
      <c r="AO271" s="21">
        <f>VLOOKUP($B271,'Change Summary_Detailed'!$A$4:$X$216,AO$3,FALSE)</f>
        <v>0</v>
      </c>
      <c r="AP271" s="21" t="str">
        <f>VLOOKUP($B271,'Change Summary_Detailed'!$A$4:$X$216,AP$3,FALSE)</f>
        <v>Delete</v>
      </c>
      <c r="AQ271" s="21">
        <f>VLOOKUP($B271,'Change Summary_Detailed'!$A$4:$X$216,AQ$3,FALSE)</f>
        <v>1</v>
      </c>
      <c r="AR271" s="21" t="str">
        <f>VLOOKUP($B271,'Change Summary_Detailed'!$A$4:$X$216,AR$3,FALSE)</f>
        <v>Lowest performing</v>
      </c>
      <c r="AS271" s="21" t="str">
        <f>VLOOKUP($B271,'Change Summary_Detailed'!$A$4:$X$216,AS$3,FALSE)</f>
        <v>Metro’s RideShare or VanPool programs may be options.</v>
      </c>
      <c r="AT271" s="21" t="str">
        <f>VLOOKUP($B271,'Change Summary_Detailed'!$A$4:$X$216,AT$3,FALSE)</f>
        <v>Deleted</v>
      </c>
    </row>
    <row r="272" spans="1:46" x14ac:dyDescent="0.25">
      <c r="A272" t="s">
        <v>356</v>
      </c>
      <c r="B272" s="122">
        <v>214</v>
      </c>
      <c r="C272" s="57" t="s">
        <v>781</v>
      </c>
      <c r="D272" s="71" t="s">
        <v>222</v>
      </c>
      <c r="E272" s="57"/>
      <c r="F272" s="52">
        <v>14.9</v>
      </c>
      <c r="G272" s="52" t="s">
        <v>298</v>
      </c>
      <c r="H272" s="52" t="s">
        <v>298</v>
      </c>
      <c r="I272" s="52" t="s">
        <v>298</v>
      </c>
      <c r="J272" s="58" t="s">
        <v>298</v>
      </c>
      <c r="K272" s="62" t="s">
        <v>8</v>
      </c>
      <c r="L272" s="62" t="s">
        <v>8</v>
      </c>
      <c r="M272" s="57" t="s">
        <v>45</v>
      </c>
      <c r="N272" s="58" t="s">
        <v>45</v>
      </c>
      <c r="O272" s="110" t="s">
        <v>8</v>
      </c>
      <c r="P272" s="111" t="s">
        <v>8</v>
      </c>
      <c r="Q272" s="112" t="s">
        <v>8</v>
      </c>
      <c r="R272" s="57">
        <v>3</v>
      </c>
      <c r="S272" s="52" t="s">
        <v>54</v>
      </c>
      <c r="T272" s="58" t="s">
        <v>54</v>
      </c>
      <c r="W272">
        <v>2</v>
      </c>
      <c r="X272">
        <v>3</v>
      </c>
      <c r="Y272" t="s">
        <v>17</v>
      </c>
      <c r="Z272" t="s">
        <v>17</v>
      </c>
      <c r="AA272" t="s">
        <v>17</v>
      </c>
      <c r="AB272" t="s">
        <v>17</v>
      </c>
      <c r="AC272" s="355">
        <f>IF(VLOOKUP($B272,'Change Summary_Detailed'!$A$4:$X$216,AC$3,FALSE)=0,"N/A",VLOOKUP($B272,'Change Summary_Detailed'!$A$4:$X$216,AC$3,FALSE))</f>
        <v>42248</v>
      </c>
      <c r="AD272" s="21" t="str">
        <f>VLOOKUP($B272,'Change Summary_Detailed'!$A$4:$X$216,AD$3,FALSE)</f>
        <v/>
      </c>
      <c r="AE272" s="21" t="str">
        <f>VLOOKUP($B272,'Change Summary_Detailed'!$A$4:$X$216,AE$3,FALSE)</f>
        <v/>
      </c>
      <c r="AF272" s="21" t="str">
        <f>VLOOKUP($B272,'Change Summary_Detailed'!$A$4:$X$216,AF$3,FALSE)</f>
        <v/>
      </c>
      <c r="AG272" s="21" t="str">
        <f>VLOOKUP($B272,'Change Summary_Detailed'!$A$4:$X$216,AG$3,FALSE)</f>
        <v/>
      </c>
      <c r="AH272" s="21" t="str">
        <f>VLOOKUP($B272,'Change Summary_Detailed'!$A$4:$X$216,AH$3,FALSE)</f>
        <v/>
      </c>
      <c r="AI272" s="21" t="str">
        <f>VLOOKUP($B272,'Change Summary_Detailed'!$A$4:$X$216,AI$3,FALSE)</f>
        <v/>
      </c>
      <c r="AJ272" s="21" t="str">
        <f>VLOOKUP($B272,'Change Summary_Detailed'!$A$4:$X$216,AJ$3,FALSE)</f>
        <v/>
      </c>
      <c r="AK272" s="21" t="str">
        <f>VLOOKUP($B272,'Change Summary_Detailed'!$A$4:$X$216,AK$3,FALSE)</f>
        <v/>
      </c>
      <c r="AL272" s="21" t="str">
        <f>VLOOKUP($B272,'Change Summary_Detailed'!$A$4:$X$216,AL$3,FALSE)</f>
        <v/>
      </c>
      <c r="AM272" s="21" t="str">
        <f>VLOOKUP($B272,'Change Summary_Detailed'!$A$4:$X$216,AM$3,FALSE)</f>
        <v/>
      </c>
      <c r="AN272" s="21" t="str">
        <f>VLOOKUP($B272,'Change Summary_Detailed'!$A$4:$X$216,AN$3,FALSE)</f>
        <v/>
      </c>
      <c r="AO272" s="21" t="str">
        <f>VLOOKUP($B272,'Change Summary_Detailed'!$A$4:$X$216,AO$3,FALSE)</f>
        <v/>
      </c>
      <c r="AP272" s="21" t="str">
        <f>VLOOKUP($B272,'Change Summary_Detailed'!$A$4:$X$216,AP$3,FALSE)</f>
        <v>Reduce five morning and six afternoon trips.</v>
      </c>
      <c r="AQ272" s="21">
        <f>VLOOKUP($B272,'Change Summary_Detailed'!$A$4:$X$216,AQ$3,FALSE)</f>
        <v>3</v>
      </c>
      <c r="AR272" s="21" t="str">
        <f>VLOOKUP($B272,'Change Summary_Detailed'!$A$4:$X$216,AR$3,FALSE)</f>
        <v>Low performing</v>
      </c>
      <c r="AS272" s="21">
        <f>VLOOKUP($B272,'Change Summary_Detailed'!$A$4:$X$216,AS$3,FALSE)</f>
        <v>0</v>
      </c>
      <c r="AT272" s="21" t="str">
        <f>VLOOKUP($B272,'Change Summary_Detailed'!$A$4:$X$216,AT$3,FALSE)</f>
        <v>Revised</v>
      </c>
    </row>
    <row r="273" spans="1:46" x14ac:dyDescent="0.25">
      <c r="A273" t="s">
        <v>342</v>
      </c>
      <c r="B273" s="122">
        <v>214</v>
      </c>
      <c r="C273" s="57" t="s">
        <v>781</v>
      </c>
      <c r="D273" s="71" t="s">
        <v>222</v>
      </c>
      <c r="E273" s="57">
        <v>24.6</v>
      </c>
      <c r="F273" s="52">
        <v>14.9</v>
      </c>
      <c r="G273" s="52" t="s">
        <v>298</v>
      </c>
      <c r="H273" s="52" t="s">
        <v>298</v>
      </c>
      <c r="I273" s="52" t="s">
        <v>298</v>
      </c>
      <c r="J273" s="58" t="s">
        <v>298</v>
      </c>
      <c r="K273" s="62" t="s">
        <v>8</v>
      </c>
      <c r="L273" s="62" t="s">
        <v>8</v>
      </c>
      <c r="M273" s="57" t="s">
        <v>45</v>
      </c>
      <c r="N273" s="58" t="s">
        <v>45</v>
      </c>
      <c r="O273" s="110" t="s">
        <v>8</v>
      </c>
      <c r="P273" s="111" t="s">
        <v>8</v>
      </c>
      <c r="Q273" s="112" t="s">
        <v>8</v>
      </c>
      <c r="R273" s="57">
        <v>3</v>
      </c>
      <c r="S273" s="52" t="s">
        <v>54</v>
      </c>
      <c r="T273" s="58" t="s">
        <v>54</v>
      </c>
      <c r="W273">
        <v>2</v>
      </c>
      <c r="X273">
        <v>3</v>
      </c>
      <c r="Y273" t="s">
        <v>17</v>
      </c>
      <c r="Z273" t="s">
        <v>17</v>
      </c>
      <c r="AA273" t="s">
        <v>17</v>
      </c>
      <c r="AB273" t="s">
        <v>17</v>
      </c>
      <c r="AC273" s="355">
        <f>IF(VLOOKUP($B273,'Change Summary_Detailed'!$A$4:$X$216,AC$3,FALSE)=0,"N/A",VLOOKUP($B273,'Change Summary_Detailed'!$A$4:$X$216,AC$3,FALSE))</f>
        <v>42248</v>
      </c>
      <c r="AD273" s="21" t="str">
        <f>VLOOKUP($B273,'Change Summary_Detailed'!$A$4:$X$216,AD$3,FALSE)</f>
        <v/>
      </c>
      <c r="AE273" s="21" t="str">
        <f>VLOOKUP($B273,'Change Summary_Detailed'!$A$4:$X$216,AE$3,FALSE)</f>
        <v/>
      </c>
      <c r="AF273" s="21" t="str">
        <f>VLOOKUP($B273,'Change Summary_Detailed'!$A$4:$X$216,AF$3,FALSE)</f>
        <v/>
      </c>
      <c r="AG273" s="21" t="str">
        <f>VLOOKUP($B273,'Change Summary_Detailed'!$A$4:$X$216,AG$3,FALSE)</f>
        <v/>
      </c>
      <c r="AH273" s="21" t="str">
        <f>VLOOKUP($B273,'Change Summary_Detailed'!$A$4:$X$216,AH$3,FALSE)</f>
        <v/>
      </c>
      <c r="AI273" s="21" t="str">
        <f>VLOOKUP($B273,'Change Summary_Detailed'!$A$4:$X$216,AI$3,FALSE)</f>
        <v/>
      </c>
      <c r="AJ273" s="21" t="str">
        <f>VLOOKUP($B273,'Change Summary_Detailed'!$A$4:$X$216,AJ$3,FALSE)</f>
        <v/>
      </c>
      <c r="AK273" s="21" t="str">
        <f>VLOOKUP($B273,'Change Summary_Detailed'!$A$4:$X$216,AK$3,FALSE)</f>
        <v/>
      </c>
      <c r="AL273" s="21" t="str">
        <f>VLOOKUP($B273,'Change Summary_Detailed'!$A$4:$X$216,AL$3,FALSE)</f>
        <v/>
      </c>
      <c r="AM273" s="21" t="str">
        <f>VLOOKUP($B273,'Change Summary_Detailed'!$A$4:$X$216,AM$3,FALSE)</f>
        <v/>
      </c>
      <c r="AN273" s="21" t="str">
        <f>VLOOKUP($B273,'Change Summary_Detailed'!$A$4:$X$216,AN$3,FALSE)</f>
        <v/>
      </c>
      <c r="AO273" s="21" t="str">
        <f>VLOOKUP($B273,'Change Summary_Detailed'!$A$4:$X$216,AO$3,FALSE)</f>
        <v/>
      </c>
      <c r="AP273" s="21" t="str">
        <f>VLOOKUP($B273,'Change Summary_Detailed'!$A$4:$X$216,AP$3,FALSE)</f>
        <v>Reduce five morning and six afternoon trips.</v>
      </c>
      <c r="AQ273" s="21">
        <f>VLOOKUP($B273,'Change Summary_Detailed'!$A$4:$X$216,AQ$3,FALSE)</f>
        <v>3</v>
      </c>
      <c r="AR273" s="21" t="str">
        <f>VLOOKUP($B273,'Change Summary_Detailed'!$A$4:$X$216,AR$3,FALSE)</f>
        <v>Low performing</v>
      </c>
      <c r="AS273" s="21">
        <f>VLOOKUP($B273,'Change Summary_Detailed'!$A$4:$X$216,AS$3,FALSE)</f>
        <v>0</v>
      </c>
      <c r="AT273" s="21" t="str">
        <f>VLOOKUP($B273,'Change Summary_Detailed'!$A$4:$X$216,AT$3,FALSE)</f>
        <v>Revised</v>
      </c>
    </row>
    <row r="274" spans="1:46" x14ac:dyDescent="0.25">
      <c r="A274" t="s">
        <v>367</v>
      </c>
      <c r="B274" s="122">
        <v>215</v>
      </c>
      <c r="C274" s="57" t="s">
        <v>782</v>
      </c>
      <c r="D274" s="71" t="s">
        <v>223</v>
      </c>
      <c r="E274" s="57">
        <v>23.7</v>
      </c>
      <c r="F274" s="52">
        <v>13.8</v>
      </c>
      <c r="G274" s="52" t="s">
        <v>298</v>
      </c>
      <c r="H274" s="52" t="s">
        <v>298</v>
      </c>
      <c r="I274" s="52" t="s">
        <v>298</v>
      </c>
      <c r="J274" s="58" t="s">
        <v>298</v>
      </c>
      <c r="K274" s="62" t="s">
        <v>8</v>
      </c>
      <c r="L274" s="62" t="s">
        <v>8</v>
      </c>
      <c r="M274" s="57" t="s">
        <v>45</v>
      </c>
      <c r="N274" s="58" t="s">
        <v>52</v>
      </c>
      <c r="O274" s="110" t="s">
        <v>8</v>
      </c>
      <c r="P274" s="111" t="s">
        <v>8</v>
      </c>
      <c r="Q274" s="112" t="s">
        <v>8</v>
      </c>
      <c r="R274" s="57">
        <v>1</v>
      </c>
      <c r="S274" s="52" t="s">
        <v>54</v>
      </c>
      <c r="T274" s="58" t="s">
        <v>54</v>
      </c>
      <c r="W274">
        <v>1</v>
      </c>
      <c r="X274">
        <v>3</v>
      </c>
      <c r="Y274" t="s">
        <v>17</v>
      </c>
      <c r="Z274" t="s">
        <v>17</v>
      </c>
      <c r="AA274" t="s">
        <v>17</v>
      </c>
      <c r="AB274" t="s">
        <v>17</v>
      </c>
      <c r="AC274" s="355">
        <f>IF(VLOOKUP($B274,'Change Summary_Detailed'!$A$4:$X$216,AC$3,FALSE)=0,"N/A",VLOOKUP($B274,'Change Summary_Detailed'!$A$4:$X$216,AC$3,FALSE))</f>
        <v>41883</v>
      </c>
      <c r="AD274" s="21" t="str">
        <f>VLOOKUP($B274,'Change Summary_Detailed'!$A$4:$X$216,AD$3,FALSE)</f>
        <v/>
      </c>
      <c r="AE274" s="21" t="str">
        <f>VLOOKUP($B274,'Change Summary_Detailed'!$A$4:$X$216,AE$3,FALSE)</f>
        <v/>
      </c>
      <c r="AF274" s="21" t="str">
        <f>VLOOKUP($B274,'Change Summary_Detailed'!$A$4:$X$216,AF$3,FALSE)</f>
        <v/>
      </c>
      <c r="AG274" s="21" t="str">
        <f>VLOOKUP($B274,'Change Summary_Detailed'!$A$4:$X$216,AG$3,FALSE)</f>
        <v/>
      </c>
      <c r="AH274" s="21" t="str">
        <f>VLOOKUP($B274,'Change Summary_Detailed'!$A$4:$X$216,AH$3,FALSE)</f>
        <v/>
      </c>
      <c r="AI274" s="21" t="str">
        <f>VLOOKUP($B274,'Change Summary_Detailed'!$A$4:$X$216,AI$3,FALSE)</f>
        <v/>
      </c>
      <c r="AJ274" s="21" t="str">
        <f>VLOOKUP($B274,'Change Summary_Detailed'!$A$4:$X$216,AJ$3,FALSE)</f>
        <v/>
      </c>
      <c r="AK274" s="21" t="str">
        <f>VLOOKUP($B274,'Change Summary_Detailed'!$A$4:$X$216,AK$3,FALSE)</f>
        <v/>
      </c>
      <c r="AL274" s="21" t="str">
        <f>VLOOKUP($B274,'Change Summary_Detailed'!$A$4:$X$216,AL$3,FALSE)</f>
        <v/>
      </c>
      <c r="AM274" s="21" t="str">
        <f>VLOOKUP($B274,'Change Summary_Detailed'!$A$4:$X$216,AM$3,FALSE)</f>
        <v/>
      </c>
      <c r="AN274" s="21" t="str">
        <f>VLOOKUP($B274,'Change Summary_Detailed'!$A$4:$X$216,AN$3,FALSE)</f>
        <v/>
      </c>
      <c r="AO274" s="21">
        <f>VLOOKUP($B274,'Change Summary_Detailed'!$A$4:$X$216,AO$3,FALSE)</f>
        <v>0</v>
      </c>
      <c r="AP274" s="21" t="str">
        <f>VLOOKUP($B274,'Change Summary_Detailed'!$A$4:$X$216,AP$3,FALSE)</f>
        <v>Delete</v>
      </c>
      <c r="AQ274" s="21">
        <f>VLOOKUP($B274,'Change Summary_Detailed'!$A$4:$X$216,AQ$3,FALSE)</f>
        <v>1</v>
      </c>
      <c r="AR274" s="21" t="str">
        <f>VLOOKUP($B274,'Change Summary_Detailed'!$A$4:$X$216,AR$3,FALSE)</f>
        <v>Lowest performing</v>
      </c>
      <c r="AS274" s="21" t="str">
        <f>VLOOKUP($B274,'Change Summary_Detailed'!$A$4:$X$216,AS$3,FALSE)</f>
        <v>Use revised Route 208 and connect with revised Route 214 or Sound Transit Route 554 at the Issaquah Transit Center.</v>
      </c>
      <c r="AT274" s="21" t="str">
        <f>VLOOKUP($B274,'Change Summary_Detailed'!$A$4:$X$216,AT$3,FALSE)</f>
        <v>Deleted</v>
      </c>
    </row>
    <row r="275" spans="1:46" x14ac:dyDescent="0.25">
      <c r="A275" t="s">
        <v>372</v>
      </c>
      <c r="B275" s="122">
        <v>215</v>
      </c>
      <c r="C275" s="57" t="s">
        <v>782</v>
      </c>
      <c r="D275" s="71" t="s">
        <v>223</v>
      </c>
      <c r="E275" s="57">
        <v>23.7</v>
      </c>
      <c r="F275" s="52">
        <v>13.8</v>
      </c>
      <c r="G275" s="52" t="s">
        <v>298</v>
      </c>
      <c r="H275" s="52" t="s">
        <v>298</v>
      </c>
      <c r="I275" s="52" t="s">
        <v>298</v>
      </c>
      <c r="J275" s="58" t="s">
        <v>298</v>
      </c>
      <c r="K275" s="62" t="s">
        <v>8</v>
      </c>
      <c r="L275" s="62" t="s">
        <v>8</v>
      </c>
      <c r="M275" s="57" t="s">
        <v>45</v>
      </c>
      <c r="N275" s="58" t="s">
        <v>52</v>
      </c>
      <c r="O275" s="110" t="s">
        <v>8</v>
      </c>
      <c r="P275" s="111" t="s">
        <v>8</v>
      </c>
      <c r="Q275" s="112" t="s">
        <v>8</v>
      </c>
      <c r="R275" s="57">
        <v>1</v>
      </c>
      <c r="S275" s="52" t="s">
        <v>54</v>
      </c>
      <c r="T275" s="58" t="s">
        <v>54</v>
      </c>
      <c r="W275">
        <v>1</v>
      </c>
      <c r="X275">
        <v>3</v>
      </c>
      <c r="Y275" t="s">
        <v>17</v>
      </c>
      <c r="Z275" t="s">
        <v>17</v>
      </c>
      <c r="AA275" t="s">
        <v>17</v>
      </c>
      <c r="AB275" t="s">
        <v>17</v>
      </c>
      <c r="AC275" s="355">
        <f>IF(VLOOKUP($B275,'Change Summary_Detailed'!$A$4:$X$216,AC$3,FALSE)=0,"N/A",VLOOKUP($B275,'Change Summary_Detailed'!$A$4:$X$216,AC$3,FALSE))</f>
        <v>41883</v>
      </c>
      <c r="AD275" s="21" t="str">
        <f>VLOOKUP($B275,'Change Summary_Detailed'!$A$4:$X$216,AD$3,FALSE)</f>
        <v/>
      </c>
      <c r="AE275" s="21" t="str">
        <f>VLOOKUP($B275,'Change Summary_Detailed'!$A$4:$X$216,AE$3,FALSE)</f>
        <v/>
      </c>
      <c r="AF275" s="21" t="str">
        <f>VLOOKUP($B275,'Change Summary_Detailed'!$A$4:$X$216,AF$3,FALSE)</f>
        <v/>
      </c>
      <c r="AG275" s="21" t="str">
        <f>VLOOKUP($B275,'Change Summary_Detailed'!$A$4:$X$216,AG$3,FALSE)</f>
        <v/>
      </c>
      <c r="AH275" s="21" t="str">
        <f>VLOOKUP($B275,'Change Summary_Detailed'!$A$4:$X$216,AH$3,FALSE)</f>
        <v/>
      </c>
      <c r="AI275" s="21" t="str">
        <f>VLOOKUP($B275,'Change Summary_Detailed'!$A$4:$X$216,AI$3,FALSE)</f>
        <v/>
      </c>
      <c r="AJ275" s="21" t="str">
        <f>VLOOKUP($B275,'Change Summary_Detailed'!$A$4:$X$216,AJ$3,FALSE)</f>
        <v/>
      </c>
      <c r="AK275" s="21" t="str">
        <f>VLOOKUP($B275,'Change Summary_Detailed'!$A$4:$X$216,AK$3,FALSE)</f>
        <v/>
      </c>
      <c r="AL275" s="21" t="str">
        <f>VLOOKUP($B275,'Change Summary_Detailed'!$A$4:$X$216,AL$3,FALSE)</f>
        <v/>
      </c>
      <c r="AM275" s="21" t="str">
        <f>VLOOKUP($B275,'Change Summary_Detailed'!$A$4:$X$216,AM$3,FALSE)</f>
        <v/>
      </c>
      <c r="AN275" s="21" t="str">
        <f>VLOOKUP($B275,'Change Summary_Detailed'!$A$4:$X$216,AN$3,FALSE)</f>
        <v/>
      </c>
      <c r="AO275" s="21">
        <f>VLOOKUP($B275,'Change Summary_Detailed'!$A$4:$X$216,AO$3,FALSE)</f>
        <v>0</v>
      </c>
      <c r="AP275" s="21" t="str">
        <f>VLOOKUP($B275,'Change Summary_Detailed'!$A$4:$X$216,AP$3,FALSE)</f>
        <v>Delete</v>
      </c>
      <c r="AQ275" s="21">
        <f>VLOOKUP($B275,'Change Summary_Detailed'!$A$4:$X$216,AQ$3,FALSE)</f>
        <v>1</v>
      </c>
      <c r="AR275" s="21" t="str">
        <f>VLOOKUP($B275,'Change Summary_Detailed'!$A$4:$X$216,AR$3,FALSE)</f>
        <v>Lowest performing</v>
      </c>
      <c r="AS275" s="21" t="str">
        <f>VLOOKUP($B275,'Change Summary_Detailed'!$A$4:$X$216,AS$3,FALSE)</f>
        <v>Use revised Route 208 and connect with revised Route 214 or Sound Transit Route 554 at the Issaquah Transit Center.</v>
      </c>
      <c r="AT275" s="21" t="str">
        <f>VLOOKUP($B275,'Change Summary_Detailed'!$A$4:$X$216,AT$3,FALSE)</f>
        <v>Deleted</v>
      </c>
    </row>
    <row r="276" spans="1:46" x14ac:dyDescent="0.25">
      <c r="A276" t="s">
        <v>344</v>
      </c>
      <c r="B276" s="122">
        <v>215</v>
      </c>
      <c r="C276" s="57" t="s">
        <v>782</v>
      </c>
      <c r="D276" s="71" t="s">
        <v>223</v>
      </c>
      <c r="E276" s="57">
        <v>23.7</v>
      </c>
      <c r="F276" s="52">
        <v>13.8</v>
      </c>
      <c r="G276" s="52" t="s">
        <v>298</v>
      </c>
      <c r="H276" s="52" t="s">
        <v>298</v>
      </c>
      <c r="I276" s="52" t="s">
        <v>298</v>
      </c>
      <c r="J276" s="58" t="s">
        <v>298</v>
      </c>
      <c r="K276" s="62" t="s">
        <v>8</v>
      </c>
      <c r="L276" s="62" t="s">
        <v>8</v>
      </c>
      <c r="M276" s="57" t="s">
        <v>45</v>
      </c>
      <c r="N276" s="58" t="s">
        <v>52</v>
      </c>
      <c r="O276" s="110" t="s">
        <v>8</v>
      </c>
      <c r="P276" s="111" t="s">
        <v>8</v>
      </c>
      <c r="Q276" s="112" t="s">
        <v>8</v>
      </c>
      <c r="R276" s="57">
        <v>1</v>
      </c>
      <c r="S276" s="52" t="s">
        <v>54</v>
      </c>
      <c r="T276" s="58" t="s">
        <v>54</v>
      </c>
      <c r="W276">
        <v>1</v>
      </c>
      <c r="X276">
        <v>3</v>
      </c>
      <c r="Y276" t="s">
        <v>17</v>
      </c>
      <c r="Z276" t="s">
        <v>17</v>
      </c>
      <c r="AA276" t="s">
        <v>17</v>
      </c>
      <c r="AB276" t="s">
        <v>17</v>
      </c>
      <c r="AC276" s="355">
        <f>IF(VLOOKUP($B276,'Change Summary_Detailed'!$A$4:$X$216,AC$3,FALSE)=0,"N/A",VLOOKUP($B276,'Change Summary_Detailed'!$A$4:$X$216,AC$3,FALSE))</f>
        <v>41883</v>
      </c>
      <c r="AD276" s="21" t="str">
        <f>VLOOKUP($B276,'Change Summary_Detailed'!$A$4:$X$216,AD$3,FALSE)</f>
        <v/>
      </c>
      <c r="AE276" s="21" t="str">
        <f>VLOOKUP($B276,'Change Summary_Detailed'!$A$4:$X$216,AE$3,FALSE)</f>
        <v/>
      </c>
      <c r="AF276" s="21" t="str">
        <f>VLOOKUP($B276,'Change Summary_Detailed'!$A$4:$X$216,AF$3,FALSE)</f>
        <v/>
      </c>
      <c r="AG276" s="21" t="str">
        <f>VLOOKUP($B276,'Change Summary_Detailed'!$A$4:$X$216,AG$3,FALSE)</f>
        <v/>
      </c>
      <c r="AH276" s="21" t="str">
        <f>VLOOKUP($B276,'Change Summary_Detailed'!$A$4:$X$216,AH$3,FALSE)</f>
        <v/>
      </c>
      <c r="AI276" s="21" t="str">
        <f>VLOOKUP($B276,'Change Summary_Detailed'!$A$4:$X$216,AI$3,FALSE)</f>
        <v/>
      </c>
      <c r="AJ276" s="21" t="str">
        <f>VLOOKUP($B276,'Change Summary_Detailed'!$A$4:$X$216,AJ$3,FALSE)</f>
        <v/>
      </c>
      <c r="AK276" s="21" t="str">
        <f>VLOOKUP($B276,'Change Summary_Detailed'!$A$4:$X$216,AK$3,FALSE)</f>
        <v/>
      </c>
      <c r="AL276" s="21" t="str">
        <f>VLOOKUP($B276,'Change Summary_Detailed'!$A$4:$X$216,AL$3,FALSE)</f>
        <v/>
      </c>
      <c r="AM276" s="21" t="str">
        <f>VLOOKUP($B276,'Change Summary_Detailed'!$A$4:$X$216,AM$3,FALSE)</f>
        <v/>
      </c>
      <c r="AN276" s="21" t="str">
        <f>VLOOKUP($B276,'Change Summary_Detailed'!$A$4:$X$216,AN$3,FALSE)</f>
        <v/>
      </c>
      <c r="AO276" s="21">
        <f>VLOOKUP($B276,'Change Summary_Detailed'!$A$4:$X$216,AO$3,FALSE)</f>
        <v>0</v>
      </c>
      <c r="AP276" s="21" t="str">
        <f>VLOOKUP($B276,'Change Summary_Detailed'!$A$4:$X$216,AP$3,FALSE)</f>
        <v>Delete</v>
      </c>
      <c r="AQ276" s="21">
        <f>VLOOKUP($B276,'Change Summary_Detailed'!$A$4:$X$216,AQ$3,FALSE)</f>
        <v>1</v>
      </c>
      <c r="AR276" s="21" t="str">
        <f>VLOOKUP($B276,'Change Summary_Detailed'!$A$4:$X$216,AR$3,FALSE)</f>
        <v>Lowest performing</v>
      </c>
      <c r="AS276" s="21" t="str">
        <f>VLOOKUP($B276,'Change Summary_Detailed'!$A$4:$X$216,AS$3,FALSE)</f>
        <v>Use revised Route 208 and connect with revised Route 214 or Sound Transit Route 554 at the Issaquah Transit Center.</v>
      </c>
      <c r="AT276" s="21" t="str">
        <f>VLOOKUP($B276,'Change Summary_Detailed'!$A$4:$X$216,AT$3,FALSE)</f>
        <v>Deleted</v>
      </c>
    </row>
    <row r="277" spans="1:46" x14ac:dyDescent="0.25">
      <c r="A277" t="s">
        <v>356</v>
      </c>
      <c r="B277" s="122">
        <v>215</v>
      </c>
      <c r="C277" s="57" t="s">
        <v>782</v>
      </c>
      <c r="D277" s="71" t="s">
        <v>223</v>
      </c>
      <c r="E277" s="57">
        <v>23.7</v>
      </c>
      <c r="F277" s="52">
        <v>13.8</v>
      </c>
      <c r="G277" s="52" t="s">
        <v>298</v>
      </c>
      <c r="H277" s="52" t="s">
        <v>298</v>
      </c>
      <c r="I277" s="52" t="s">
        <v>298</v>
      </c>
      <c r="J277" s="58" t="s">
        <v>298</v>
      </c>
      <c r="K277" s="62" t="s">
        <v>8</v>
      </c>
      <c r="L277" s="62" t="s">
        <v>8</v>
      </c>
      <c r="M277" s="57" t="s">
        <v>45</v>
      </c>
      <c r="N277" s="58" t="s">
        <v>52</v>
      </c>
      <c r="O277" s="110" t="s">
        <v>8</v>
      </c>
      <c r="P277" s="111" t="s">
        <v>8</v>
      </c>
      <c r="Q277" s="112" t="s">
        <v>8</v>
      </c>
      <c r="R277" s="57">
        <v>1</v>
      </c>
      <c r="S277" s="52" t="s">
        <v>54</v>
      </c>
      <c r="T277" s="58" t="s">
        <v>54</v>
      </c>
      <c r="W277">
        <v>1</v>
      </c>
      <c r="X277">
        <v>3</v>
      </c>
      <c r="Y277" t="s">
        <v>17</v>
      </c>
      <c r="Z277" t="s">
        <v>17</v>
      </c>
      <c r="AA277" t="s">
        <v>17</v>
      </c>
      <c r="AB277" t="s">
        <v>17</v>
      </c>
      <c r="AC277" s="355">
        <f>IF(VLOOKUP($B277,'Change Summary_Detailed'!$A$4:$X$216,AC$3,FALSE)=0,"N/A",VLOOKUP($B277,'Change Summary_Detailed'!$A$4:$X$216,AC$3,FALSE))</f>
        <v>41883</v>
      </c>
      <c r="AD277" s="21" t="str">
        <f>VLOOKUP($B277,'Change Summary_Detailed'!$A$4:$X$216,AD$3,FALSE)</f>
        <v/>
      </c>
      <c r="AE277" s="21" t="str">
        <f>VLOOKUP($B277,'Change Summary_Detailed'!$A$4:$X$216,AE$3,FALSE)</f>
        <v/>
      </c>
      <c r="AF277" s="21" t="str">
        <f>VLOOKUP($B277,'Change Summary_Detailed'!$A$4:$X$216,AF$3,FALSE)</f>
        <v/>
      </c>
      <c r="AG277" s="21" t="str">
        <f>VLOOKUP($B277,'Change Summary_Detailed'!$A$4:$X$216,AG$3,FALSE)</f>
        <v/>
      </c>
      <c r="AH277" s="21" t="str">
        <f>VLOOKUP($B277,'Change Summary_Detailed'!$A$4:$X$216,AH$3,FALSE)</f>
        <v/>
      </c>
      <c r="AI277" s="21" t="str">
        <f>VLOOKUP($B277,'Change Summary_Detailed'!$A$4:$X$216,AI$3,FALSE)</f>
        <v/>
      </c>
      <c r="AJ277" s="21" t="str">
        <f>VLOOKUP($B277,'Change Summary_Detailed'!$A$4:$X$216,AJ$3,FALSE)</f>
        <v/>
      </c>
      <c r="AK277" s="21" t="str">
        <f>VLOOKUP($B277,'Change Summary_Detailed'!$A$4:$X$216,AK$3,FALSE)</f>
        <v/>
      </c>
      <c r="AL277" s="21" t="str">
        <f>VLOOKUP($B277,'Change Summary_Detailed'!$A$4:$X$216,AL$3,FALSE)</f>
        <v/>
      </c>
      <c r="AM277" s="21" t="str">
        <f>VLOOKUP($B277,'Change Summary_Detailed'!$A$4:$X$216,AM$3,FALSE)</f>
        <v/>
      </c>
      <c r="AN277" s="21" t="str">
        <f>VLOOKUP($B277,'Change Summary_Detailed'!$A$4:$X$216,AN$3,FALSE)</f>
        <v/>
      </c>
      <c r="AO277" s="21">
        <f>VLOOKUP($B277,'Change Summary_Detailed'!$A$4:$X$216,AO$3,FALSE)</f>
        <v>0</v>
      </c>
      <c r="AP277" s="21" t="str">
        <f>VLOOKUP($B277,'Change Summary_Detailed'!$A$4:$X$216,AP$3,FALSE)</f>
        <v>Delete</v>
      </c>
      <c r="AQ277" s="21">
        <f>VLOOKUP($B277,'Change Summary_Detailed'!$A$4:$X$216,AQ$3,FALSE)</f>
        <v>1</v>
      </c>
      <c r="AR277" s="21" t="str">
        <f>VLOOKUP($B277,'Change Summary_Detailed'!$A$4:$X$216,AR$3,FALSE)</f>
        <v>Lowest performing</v>
      </c>
      <c r="AS277" s="21" t="str">
        <f>VLOOKUP($B277,'Change Summary_Detailed'!$A$4:$X$216,AS$3,FALSE)</f>
        <v>Use revised Route 208 and connect with revised Route 214 or Sound Transit Route 554 at the Issaquah Transit Center.</v>
      </c>
      <c r="AT277" s="21" t="str">
        <f>VLOOKUP($B277,'Change Summary_Detailed'!$A$4:$X$216,AT$3,FALSE)</f>
        <v>Deleted</v>
      </c>
    </row>
    <row r="278" spans="1:46" x14ac:dyDescent="0.25">
      <c r="A278" t="s">
        <v>342</v>
      </c>
      <c r="B278" s="122">
        <v>215</v>
      </c>
      <c r="C278" s="57" t="s">
        <v>782</v>
      </c>
      <c r="D278" s="71" t="s">
        <v>223</v>
      </c>
      <c r="E278" s="57">
        <v>23.7</v>
      </c>
      <c r="F278" s="52">
        <v>13.8</v>
      </c>
      <c r="G278" s="52" t="s">
        <v>298</v>
      </c>
      <c r="H278" s="52" t="s">
        <v>298</v>
      </c>
      <c r="I278" s="52" t="s">
        <v>298</v>
      </c>
      <c r="J278" s="58" t="s">
        <v>298</v>
      </c>
      <c r="K278" s="62" t="s">
        <v>8</v>
      </c>
      <c r="L278" s="62" t="s">
        <v>8</v>
      </c>
      <c r="M278" s="57" t="s">
        <v>45</v>
      </c>
      <c r="N278" s="58" t="s">
        <v>52</v>
      </c>
      <c r="O278" s="110" t="s">
        <v>8</v>
      </c>
      <c r="P278" s="111" t="s">
        <v>8</v>
      </c>
      <c r="Q278" s="112" t="s">
        <v>8</v>
      </c>
      <c r="R278" s="57">
        <v>1</v>
      </c>
      <c r="S278" s="52" t="s">
        <v>54</v>
      </c>
      <c r="T278" s="58" t="s">
        <v>54</v>
      </c>
      <c r="W278">
        <v>1</v>
      </c>
      <c r="X278">
        <v>3</v>
      </c>
      <c r="Y278" t="s">
        <v>17</v>
      </c>
      <c r="Z278" t="s">
        <v>17</v>
      </c>
      <c r="AA278" t="s">
        <v>17</v>
      </c>
      <c r="AB278" t="s">
        <v>17</v>
      </c>
      <c r="AC278" s="355">
        <f>IF(VLOOKUP($B278,'Change Summary_Detailed'!$A$4:$X$216,AC$3,FALSE)=0,"N/A",VLOOKUP($B278,'Change Summary_Detailed'!$A$4:$X$216,AC$3,FALSE))</f>
        <v>41883</v>
      </c>
      <c r="AD278" s="21" t="str">
        <f>VLOOKUP($B278,'Change Summary_Detailed'!$A$4:$X$216,AD$3,FALSE)</f>
        <v/>
      </c>
      <c r="AE278" s="21" t="str">
        <f>VLOOKUP($B278,'Change Summary_Detailed'!$A$4:$X$216,AE$3,FALSE)</f>
        <v/>
      </c>
      <c r="AF278" s="21" t="str">
        <f>VLOOKUP($B278,'Change Summary_Detailed'!$A$4:$X$216,AF$3,FALSE)</f>
        <v/>
      </c>
      <c r="AG278" s="21" t="str">
        <f>VLOOKUP($B278,'Change Summary_Detailed'!$A$4:$X$216,AG$3,FALSE)</f>
        <v/>
      </c>
      <c r="AH278" s="21" t="str">
        <f>VLOOKUP($B278,'Change Summary_Detailed'!$A$4:$X$216,AH$3,FALSE)</f>
        <v/>
      </c>
      <c r="AI278" s="21" t="str">
        <f>VLOOKUP($B278,'Change Summary_Detailed'!$A$4:$X$216,AI$3,FALSE)</f>
        <v/>
      </c>
      <c r="AJ278" s="21" t="str">
        <f>VLOOKUP($B278,'Change Summary_Detailed'!$A$4:$X$216,AJ$3,FALSE)</f>
        <v/>
      </c>
      <c r="AK278" s="21" t="str">
        <f>VLOOKUP($B278,'Change Summary_Detailed'!$A$4:$X$216,AK$3,FALSE)</f>
        <v/>
      </c>
      <c r="AL278" s="21" t="str">
        <f>VLOOKUP($B278,'Change Summary_Detailed'!$A$4:$X$216,AL$3,FALSE)</f>
        <v/>
      </c>
      <c r="AM278" s="21" t="str">
        <f>VLOOKUP($B278,'Change Summary_Detailed'!$A$4:$X$216,AM$3,FALSE)</f>
        <v/>
      </c>
      <c r="AN278" s="21" t="str">
        <f>VLOOKUP($B278,'Change Summary_Detailed'!$A$4:$X$216,AN$3,FALSE)</f>
        <v/>
      </c>
      <c r="AO278" s="21">
        <f>VLOOKUP($B278,'Change Summary_Detailed'!$A$4:$X$216,AO$3,FALSE)</f>
        <v>0</v>
      </c>
      <c r="AP278" s="21" t="str">
        <f>VLOOKUP($B278,'Change Summary_Detailed'!$A$4:$X$216,AP$3,FALSE)</f>
        <v>Delete</v>
      </c>
      <c r="AQ278" s="21">
        <f>VLOOKUP($B278,'Change Summary_Detailed'!$A$4:$X$216,AQ$3,FALSE)</f>
        <v>1</v>
      </c>
      <c r="AR278" s="21" t="str">
        <f>VLOOKUP($B278,'Change Summary_Detailed'!$A$4:$X$216,AR$3,FALSE)</f>
        <v>Lowest performing</v>
      </c>
      <c r="AS278" s="21" t="str">
        <f>VLOOKUP($B278,'Change Summary_Detailed'!$A$4:$X$216,AS$3,FALSE)</f>
        <v>Use revised Route 208 and connect with revised Route 214 or Sound Transit Route 554 at the Issaquah Transit Center.</v>
      </c>
      <c r="AT278" s="21" t="str">
        <f>VLOOKUP($B278,'Change Summary_Detailed'!$A$4:$X$216,AT$3,FALSE)</f>
        <v>Deleted</v>
      </c>
    </row>
    <row r="279" spans="1:46" x14ac:dyDescent="0.25">
      <c r="A279" t="s">
        <v>369</v>
      </c>
      <c r="B279" s="122">
        <v>216</v>
      </c>
      <c r="C279" s="57" t="s">
        <v>783</v>
      </c>
      <c r="D279" s="71" t="s">
        <v>224</v>
      </c>
      <c r="E279" s="57">
        <v>28.3</v>
      </c>
      <c r="F279" s="52">
        <v>17.600000000000001</v>
      </c>
      <c r="G279" s="52" t="s">
        <v>298</v>
      </c>
      <c r="H279" s="52" t="s">
        <v>298</v>
      </c>
      <c r="I279" s="52" t="s">
        <v>298</v>
      </c>
      <c r="J279" s="58" t="s">
        <v>298</v>
      </c>
      <c r="K279" s="62" t="s">
        <v>8</v>
      </c>
      <c r="L279" s="62" t="s">
        <v>8</v>
      </c>
      <c r="M279" s="57" t="s">
        <v>45</v>
      </c>
      <c r="N279" s="58" t="s">
        <v>45</v>
      </c>
      <c r="O279" s="110" t="s">
        <v>8</v>
      </c>
      <c r="P279" s="111" t="s">
        <v>8</v>
      </c>
      <c r="Q279" s="112" t="s">
        <v>8</v>
      </c>
      <c r="R279" s="57">
        <v>3</v>
      </c>
      <c r="S279" s="52" t="s">
        <v>54</v>
      </c>
      <c r="T279" s="58" t="s">
        <v>54</v>
      </c>
      <c r="W279">
        <v>2</v>
      </c>
      <c r="X279">
        <v>4</v>
      </c>
      <c r="Y279" t="s">
        <v>17</v>
      </c>
      <c r="Z279" t="s">
        <v>17</v>
      </c>
      <c r="AA279" t="s">
        <v>17</v>
      </c>
      <c r="AB279" t="s">
        <v>17</v>
      </c>
      <c r="AC279" s="355" t="str">
        <f>IF(VLOOKUP($B279,'Change Summary_Detailed'!$A$4:$X$216,AC$3,FALSE)=0,"N/A",VLOOKUP($B279,'Change Summary_Detailed'!$A$4:$X$216,AC$3,FALSE))</f>
        <v>N/A</v>
      </c>
      <c r="AD279" s="21" t="str">
        <f>VLOOKUP($B279,'Change Summary_Detailed'!$A$4:$X$216,AD$3,FALSE)</f>
        <v/>
      </c>
      <c r="AE279" s="21" t="str">
        <f>VLOOKUP($B279,'Change Summary_Detailed'!$A$4:$X$216,AE$3,FALSE)</f>
        <v/>
      </c>
      <c r="AF279" s="21" t="str">
        <f>VLOOKUP($B279,'Change Summary_Detailed'!$A$4:$X$216,AF$3,FALSE)</f>
        <v/>
      </c>
      <c r="AG279" s="21" t="str">
        <f>VLOOKUP($B279,'Change Summary_Detailed'!$A$4:$X$216,AG$3,FALSE)</f>
        <v/>
      </c>
      <c r="AH279" s="21" t="str">
        <f>VLOOKUP($B279,'Change Summary_Detailed'!$A$4:$X$216,AH$3,FALSE)</f>
        <v/>
      </c>
      <c r="AI279" s="21" t="str">
        <f>VLOOKUP($B279,'Change Summary_Detailed'!$A$4:$X$216,AI$3,FALSE)</f>
        <v/>
      </c>
      <c r="AJ279" s="21" t="str">
        <f>VLOOKUP($B279,'Change Summary_Detailed'!$A$4:$X$216,AJ$3,FALSE)</f>
        <v/>
      </c>
      <c r="AK279" s="21" t="str">
        <f>VLOOKUP($B279,'Change Summary_Detailed'!$A$4:$X$216,AK$3,FALSE)</f>
        <v/>
      </c>
      <c r="AL279" s="21" t="str">
        <f>VLOOKUP($B279,'Change Summary_Detailed'!$A$4:$X$216,AL$3,FALSE)</f>
        <v/>
      </c>
      <c r="AM279" s="21" t="str">
        <f>VLOOKUP($B279,'Change Summary_Detailed'!$A$4:$X$216,AM$3,FALSE)</f>
        <v/>
      </c>
      <c r="AN279" s="21" t="str">
        <f>VLOOKUP($B279,'Change Summary_Detailed'!$A$4:$X$216,AN$3,FALSE)</f>
        <v/>
      </c>
      <c r="AO279" s="21" t="str">
        <f>VLOOKUP($B279,'Change Summary_Detailed'!$A$4:$X$216,AO$3,FALSE)</f>
        <v/>
      </c>
      <c r="AP279" s="21" t="str">
        <f>VLOOKUP($B279,'Change Summary_Detailed'!$A$4:$X$216,AP$3,FALSE)</f>
        <v>Unchanged</v>
      </c>
      <c r="AQ279" s="21">
        <f>VLOOKUP($B279,'Change Summary_Detailed'!$A$4:$X$216,AQ$3,FALSE)</f>
        <v>0</v>
      </c>
      <c r="AR279" s="21">
        <f>VLOOKUP($B279,'Change Summary_Detailed'!$A$4:$X$216,AR$3,FALSE)</f>
        <v>0</v>
      </c>
      <c r="AS279" s="21">
        <f>VLOOKUP($B279,'Change Summary_Detailed'!$A$4:$X$216,AS$3,FALSE)</f>
        <v>0</v>
      </c>
      <c r="AT279" s="21" t="str">
        <f>VLOOKUP($B279,'Change Summary_Detailed'!$A$4:$X$216,AT$3,FALSE)</f>
        <v>Unchanged</v>
      </c>
    </row>
    <row r="280" spans="1:46" x14ac:dyDescent="0.25">
      <c r="A280" t="s">
        <v>371</v>
      </c>
      <c r="B280" s="122">
        <v>216</v>
      </c>
      <c r="C280" s="57" t="s">
        <v>783</v>
      </c>
      <c r="D280" s="71" t="s">
        <v>224</v>
      </c>
      <c r="E280" s="57">
        <v>28.3</v>
      </c>
      <c r="F280" s="52">
        <v>17.600000000000001</v>
      </c>
      <c r="G280" s="52" t="s">
        <v>298</v>
      </c>
      <c r="H280" s="52" t="s">
        <v>298</v>
      </c>
      <c r="I280" s="52" t="s">
        <v>298</v>
      </c>
      <c r="J280" s="58" t="s">
        <v>298</v>
      </c>
      <c r="K280" s="62" t="s">
        <v>8</v>
      </c>
      <c r="L280" s="62" t="s">
        <v>8</v>
      </c>
      <c r="M280" s="57" t="s">
        <v>45</v>
      </c>
      <c r="N280" s="58" t="s">
        <v>45</v>
      </c>
      <c r="O280" s="110" t="s">
        <v>8</v>
      </c>
      <c r="P280" s="111" t="s">
        <v>8</v>
      </c>
      <c r="Q280" s="112" t="s">
        <v>8</v>
      </c>
      <c r="R280" s="57">
        <v>3</v>
      </c>
      <c r="S280" s="52" t="s">
        <v>54</v>
      </c>
      <c r="T280" s="58" t="s">
        <v>54</v>
      </c>
      <c r="W280">
        <v>2</v>
      </c>
      <c r="X280">
        <v>4</v>
      </c>
      <c r="Y280" t="s">
        <v>17</v>
      </c>
      <c r="Z280" t="s">
        <v>17</v>
      </c>
      <c r="AA280" t="s">
        <v>17</v>
      </c>
      <c r="AB280" t="s">
        <v>17</v>
      </c>
      <c r="AC280" s="355" t="str">
        <f>IF(VLOOKUP($B280,'Change Summary_Detailed'!$A$4:$X$216,AC$3,FALSE)=0,"N/A",VLOOKUP($B280,'Change Summary_Detailed'!$A$4:$X$216,AC$3,FALSE))</f>
        <v>N/A</v>
      </c>
      <c r="AD280" s="21" t="str">
        <f>VLOOKUP($B280,'Change Summary_Detailed'!$A$4:$X$216,AD$3,FALSE)</f>
        <v/>
      </c>
      <c r="AE280" s="21" t="str">
        <f>VLOOKUP($B280,'Change Summary_Detailed'!$A$4:$X$216,AE$3,FALSE)</f>
        <v/>
      </c>
      <c r="AF280" s="21" t="str">
        <f>VLOOKUP($B280,'Change Summary_Detailed'!$A$4:$X$216,AF$3,FALSE)</f>
        <v/>
      </c>
      <c r="AG280" s="21" t="str">
        <f>VLOOKUP($B280,'Change Summary_Detailed'!$A$4:$X$216,AG$3,FALSE)</f>
        <v/>
      </c>
      <c r="AH280" s="21" t="str">
        <f>VLOOKUP($B280,'Change Summary_Detailed'!$A$4:$X$216,AH$3,FALSE)</f>
        <v/>
      </c>
      <c r="AI280" s="21" t="str">
        <f>VLOOKUP($B280,'Change Summary_Detailed'!$A$4:$X$216,AI$3,FALSE)</f>
        <v/>
      </c>
      <c r="AJ280" s="21" t="str">
        <f>VLOOKUP($B280,'Change Summary_Detailed'!$A$4:$X$216,AJ$3,FALSE)</f>
        <v/>
      </c>
      <c r="AK280" s="21" t="str">
        <f>VLOOKUP($B280,'Change Summary_Detailed'!$A$4:$X$216,AK$3,FALSE)</f>
        <v/>
      </c>
      <c r="AL280" s="21" t="str">
        <f>VLOOKUP($B280,'Change Summary_Detailed'!$A$4:$X$216,AL$3,FALSE)</f>
        <v/>
      </c>
      <c r="AM280" s="21" t="str">
        <f>VLOOKUP($B280,'Change Summary_Detailed'!$A$4:$X$216,AM$3,FALSE)</f>
        <v/>
      </c>
      <c r="AN280" s="21" t="str">
        <f>VLOOKUP($B280,'Change Summary_Detailed'!$A$4:$X$216,AN$3,FALSE)</f>
        <v/>
      </c>
      <c r="AO280" s="21" t="str">
        <f>VLOOKUP($B280,'Change Summary_Detailed'!$A$4:$X$216,AO$3,FALSE)</f>
        <v/>
      </c>
      <c r="AP280" s="21" t="str">
        <f>VLOOKUP($B280,'Change Summary_Detailed'!$A$4:$X$216,AP$3,FALSE)</f>
        <v>Unchanged</v>
      </c>
      <c r="AQ280" s="21">
        <f>VLOOKUP($B280,'Change Summary_Detailed'!$A$4:$X$216,AQ$3,FALSE)</f>
        <v>0</v>
      </c>
      <c r="AR280" s="21">
        <f>VLOOKUP($B280,'Change Summary_Detailed'!$A$4:$X$216,AR$3,FALSE)</f>
        <v>0</v>
      </c>
      <c r="AS280" s="21">
        <f>VLOOKUP($B280,'Change Summary_Detailed'!$A$4:$X$216,AS$3,FALSE)</f>
        <v>0</v>
      </c>
      <c r="AT280" s="21" t="str">
        <f>VLOOKUP($B280,'Change Summary_Detailed'!$A$4:$X$216,AT$3,FALSE)</f>
        <v>Unchanged</v>
      </c>
    </row>
    <row r="281" spans="1:46" x14ac:dyDescent="0.25">
      <c r="A281" t="s">
        <v>357</v>
      </c>
      <c r="B281" s="122">
        <v>216</v>
      </c>
      <c r="C281" s="57" t="s">
        <v>783</v>
      </c>
      <c r="D281" s="71" t="s">
        <v>224</v>
      </c>
      <c r="E281" s="57">
        <v>28.3</v>
      </c>
      <c r="F281" s="52">
        <v>17.600000000000001</v>
      </c>
      <c r="G281" s="52" t="s">
        <v>298</v>
      </c>
      <c r="H281" s="52" t="s">
        <v>298</v>
      </c>
      <c r="I281" s="52" t="s">
        <v>298</v>
      </c>
      <c r="J281" s="58" t="s">
        <v>298</v>
      </c>
      <c r="K281" s="62" t="s">
        <v>8</v>
      </c>
      <c r="L281" s="62" t="s">
        <v>8</v>
      </c>
      <c r="M281" s="57" t="s">
        <v>45</v>
      </c>
      <c r="N281" s="58" t="s">
        <v>45</v>
      </c>
      <c r="O281" s="110" t="s">
        <v>8</v>
      </c>
      <c r="P281" s="111" t="s">
        <v>8</v>
      </c>
      <c r="Q281" s="112" t="s">
        <v>8</v>
      </c>
      <c r="R281" s="57">
        <v>3</v>
      </c>
      <c r="S281" s="52" t="s">
        <v>54</v>
      </c>
      <c r="T281" s="58" t="s">
        <v>54</v>
      </c>
      <c r="W281">
        <v>2</v>
      </c>
      <c r="X281">
        <v>4</v>
      </c>
      <c r="Y281" t="s">
        <v>17</v>
      </c>
      <c r="Z281" t="s">
        <v>17</v>
      </c>
      <c r="AA281" t="s">
        <v>17</v>
      </c>
      <c r="AB281" t="s">
        <v>17</v>
      </c>
      <c r="AC281" s="355" t="str">
        <f>IF(VLOOKUP($B281,'Change Summary_Detailed'!$A$4:$X$216,AC$3,FALSE)=0,"N/A",VLOOKUP($B281,'Change Summary_Detailed'!$A$4:$X$216,AC$3,FALSE))</f>
        <v>N/A</v>
      </c>
      <c r="AD281" s="21" t="str">
        <f>VLOOKUP($B281,'Change Summary_Detailed'!$A$4:$X$216,AD$3,FALSE)</f>
        <v/>
      </c>
      <c r="AE281" s="21" t="str">
        <f>VLOOKUP($B281,'Change Summary_Detailed'!$A$4:$X$216,AE$3,FALSE)</f>
        <v/>
      </c>
      <c r="AF281" s="21" t="str">
        <f>VLOOKUP($B281,'Change Summary_Detailed'!$A$4:$X$216,AF$3,FALSE)</f>
        <v/>
      </c>
      <c r="AG281" s="21" t="str">
        <f>VLOOKUP($B281,'Change Summary_Detailed'!$A$4:$X$216,AG$3,FALSE)</f>
        <v/>
      </c>
      <c r="AH281" s="21" t="str">
        <f>VLOOKUP($B281,'Change Summary_Detailed'!$A$4:$X$216,AH$3,FALSE)</f>
        <v/>
      </c>
      <c r="AI281" s="21" t="str">
        <f>VLOOKUP($B281,'Change Summary_Detailed'!$A$4:$X$216,AI$3,FALSE)</f>
        <v/>
      </c>
      <c r="AJ281" s="21" t="str">
        <f>VLOOKUP($B281,'Change Summary_Detailed'!$A$4:$X$216,AJ$3,FALSE)</f>
        <v/>
      </c>
      <c r="AK281" s="21" t="str">
        <f>VLOOKUP($B281,'Change Summary_Detailed'!$A$4:$X$216,AK$3,FALSE)</f>
        <v/>
      </c>
      <c r="AL281" s="21" t="str">
        <f>VLOOKUP($B281,'Change Summary_Detailed'!$A$4:$X$216,AL$3,FALSE)</f>
        <v/>
      </c>
      <c r="AM281" s="21" t="str">
        <f>VLOOKUP($B281,'Change Summary_Detailed'!$A$4:$X$216,AM$3,FALSE)</f>
        <v/>
      </c>
      <c r="AN281" s="21" t="str">
        <f>VLOOKUP($B281,'Change Summary_Detailed'!$A$4:$X$216,AN$3,FALSE)</f>
        <v/>
      </c>
      <c r="AO281" s="21" t="str">
        <f>VLOOKUP($B281,'Change Summary_Detailed'!$A$4:$X$216,AO$3,FALSE)</f>
        <v/>
      </c>
      <c r="AP281" s="21" t="str">
        <f>VLOOKUP($B281,'Change Summary_Detailed'!$A$4:$X$216,AP$3,FALSE)</f>
        <v>Unchanged</v>
      </c>
      <c r="AQ281" s="21">
        <f>VLOOKUP($B281,'Change Summary_Detailed'!$A$4:$X$216,AQ$3,FALSE)</f>
        <v>0</v>
      </c>
      <c r="AR281" s="21">
        <f>VLOOKUP($B281,'Change Summary_Detailed'!$A$4:$X$216,AR$3,FALSE)</f>
        <v>0</v>
      </c>
      <c r="AS281" s="21">
        <f>VLOOKUP($B281,'Change Summary_Detailed'!$A$4:$X$216,AS$3,FALSE)</f>
        <v>0</v>
      </c>
      <c r="AT281" s="21" t="str">
        <f>VLOOKUP($B281,'Change Summary_Detailed'!$A$4:$X$216,AT$3,FALSE)</f>
        <v>Unchanged</v>
      </c>
    </row>
    <row r="282" spans="1:46" x14ac:dyDescent="0.25">
      <c r="A282" t="s">
        <v>344</v>
      </c>
      <c r="B282" s="122">
        <v>216</v>
      </c>
      <c r="C282" s="57" t="s">
        <v>783</v>
      </c>
      <c r="D282" s="71" t="s">
        <v>224</v>
      </c>
      <c r="E282" s="57">
        <v>28.3</v>
      </c>
      <c r="F282" s="52">
        <v>17.600000000000001</v>
      </c>
      <c r="G282" s="52" t="s">
        <v>298</v>
      </c>
      <c r="H282" s="52" t="s">
        <v>298</v>
      </c>
      <c r="I282" s="52" t="s">
        <v>298</v>
      </c>
      <c r="J282" s="58" t="s">
        <v>298</v>
      </c>
      <c r="K282" s="62" t="s">
        <v>8</v>
      </c>
      <c r="L282" s="62" t="s">
        <v>8</v>
      </c>
      <c r="M282" s="57" t="s">
        <v>45</v>
      </c>
      <c r="N282" s="58" t="s">
        <v>45</v>
      </c>
      <c r="O282" s="110" t="s">
        <v>8</v>
      </c>
      <c r="P282" s="111" t="s">
        <v>8</v>
      </c>
      <c r="Q282" s="112" t="s">
        <v>8</v>
      </c>
      <c r="R282" s="57">
        <v>3</v>
      </c>
      <c r="S282" s="52" t="s">
        <v>54</v>
      </c>
      <c r="T282" s="58" t="s">
        <v>54</v>
      </c>
      <c r="W282">
        <v>2</v>
      </c>
      <c r="X282">
        <v>4</v>
      </c>
      <c r="Y282" t="s">
        <v>17</v>
      </c>
      <c r="Z282" t="s">
        <v>17</v>
      </c>
      <c r="AA282" t="s">
        <v>17</v>
      </c>
      <c r="AB282" t="s">
        <v>17</v>
      </c>
      <c r="AC282" s="355" t="str">
        <f>IF(VLOOKUP($B282,'Change Summary_Detailed'!$A$4:$X$216,AC$3,FALSE)=0,"N/A",VLOOKUP($B282,'Change Summary_Detailed'!$A$4:$X$216,AC$3,FALSE))</f>
        <v>N/A</v>
      </c>
      <c r="AD282" s="21" t="str">
        <f>VLOOKUP($B282,'Change Summary_Detailed'!$A$4:$X$216,AD$3,FALSE)</f>
        <v/>
      </c>
      <c r="AE282" s="21" t="str">
        <f>VLOOKUP($B282,'Change Summary_Detailed'!$A$4:$X$216,AE$3,FALSE)</f>
        <v/>
      </c>
      <c r="AF282" s="21" t="str">
        <f>VLOOKUP($B282,'Change Summary_Detailed'!$A$4:$X$216,AF$3,FALSE)</f>
        <v/>
      </c>
      <c r="AG282" s="21" t="str">
        <f>VLOOKUP($B282,'Change Summary_Detailed'!$A$4:$X$216,AG$3,FALSE)</f>
        <v/>
      </c>
      <c r="AH282" s="21" t="str">
        <f>VLOOKUP($B282,'Change Summary_Detailed'!$A$4:$X$216,AH$3,FALSE)</f>
        <v/>
      </c>
      <c r="AI282" s="21" t="str">
        <f>VLOOKUP($B282,'Change Summary_Detailed'!$A$4:$X$216,AI$3,FALSE)</f>
        <v/>
      </c>
      <c r="AJ282" s="21" t="str">
        <f>VLOOKUP($B282,'Change Summary_Detailed'!$A$4:$X$216,AJ$3,FALSE)</f>
        <v/>
      </c>
      <c r="AK282" s="21" t="str">
        <f>VLOOKUP($B282,'Change Summary_Detailed'!$A$4:$X$216,AK$3,FALSE)</f>
        <v/>
      </c>
      <c r="AL282" s="21" t="str">
        <f>VLOOKUP($B282,'Change Summary_Detailed'!$A$4:$X$216,AL$3,FALSE)</f>
        <v/>
      </c>
      <c r="AM282" s="21" t="str">
        <f>VLOOKUP($B282,'Change Summary_Detailed'!$A$4:$X$216,AM$3,FALSE)</f>
        <v/>
      </c>
      <c r="AN282" s="21" t="str">
        <f>VLOOKUP($B282,'Change Summary_Detailed'!$A$4:$X$216,AN$3,FALSE)</f>
        <v/>
      </c>
      <c r="AO282" s="21" t="str">
        <f>VLOOKUP($B282,'Change Summary_Detailed'!$A$4:$X$216,AO$3,FALSE)</f>
        <v/>
      </c>
      <c r="AP282" s="21" t="str">
        <f>VLOOKUP($B282,'Change Summary_Detailed'!$A$4:$X$216,AP$3,FALSE)</f>
        <v>Unchanged</v>
      </c>
      <c r="AQ282" s="21">
        <f>VLOOKUP($B282,'Change Summary_Detailed'!$A$4:$X$216,AQ$3,FALSE)</f>
        <v>0</v>
      </c>
      <c r="AR282" s="21">
        <f>VLOOKUP($B282,'Change Summary_Detailed'!$A$4:$X$216,AR$3,FALSE)</f>
        <v>0</v>
      </c>
      <c r="AS282" s="21">
        <f>VLOOKUP($B282,'Change Summary_Detailed'!$A$4:$X$216,AS$3,FALSE)</f>
        <v>0</v>
      </c>
      <c r="AT282" s="21" t="str">
        <f>VLOOKUP($B282,'Change Summary_Detailed'!$A$4:$X$216,AT$3,FALSE)</f>
        <v>Unchanged</v>
      </c>
    </row>
    <row r="283" spans="1:46" x14ac:dyDescent="0.25">
      <c r="A283" t="s">
        <v>356</v>
      </c>
      <c r="B283" s="122">
        <v>216</v>
      </c>
      <c r="C283" s="57" t="s">
        <v>783</v>
      </c>
      <c r="D283" s="71" t="s">
        <v>224</v>
      </c>
      <c r="E283" s="57">
        <v>28.3</v>
      </c>
      <c r="F283" s="52">
        <v>17.600000000000001</v>
      </c>
      <c r="G283" s="52" t="s">
        <v>298</v>
      </c>
      <c r="H283" s="52" t="s">
        <v>298</v>
      </c>
      <c r="I283" s="52" t="s">
        <v>298</v>
      </c>
      <c r="J283" s="58" t="s">
        <v>298</v>
      </c>
      <c r="K283" s="62" t="s">
        <v>8</v>
      </c>
      <c r="L283" s="62" t="s">
        <v>8</v>
      </c>
      <c r="M283" s="57" t="s">
        <v>45</v>
      </c>
      <c r="N283" s="58" t="s">
        <v>45</v>
      </c>
      <c r="O283" s="110" t="s">
        <v>8</v>
      </c>
      <c r="P283" s="111" t="s">
        <v>8</v>
      </c>
      <c r="Q283" s="112" t="s">
        <v>8</v>
      </c>
      <c r="R283" s="57">
        <v>3</v>
      </c>
      <c r="S283" s="52" t="s">
        <v>54</v>
      </c>
      <c r="T283" s="58" t="s">
        <v>54</v>
      </c>
      <c r="W283">
        <v>2</v>
      </c>
      <c r="X283">
        <v>4</v>
      </c>
      <c r="Y283" t="s">
        <v>17</v>
      </c>
      <c r="Z283" t="s">
        <v>17</v>
      </c>
      <c r="AA283" t="s">
        <v>17</v>
      </c>
      <c r="AB283" t="s">
        <v>17</v>
      </c>
      <c r="AC283" s="355" t="str">
        <f>IF(VLOOKUP($B283,'Change Summary_Detailed'!$A$4:$X$216,AC$3,FALSE)=0,"N/A",VLOOKUP($B283,'Change Summary_Detailed'!$A$4:$X$216,AC$3,FALSE))</f>
        <v>N/A</v>
      </c>
      <c r="AD283" s="21" t="str">
        <f>VLOOKUP($B283,'Change Summary_Detailed'!$A$4:$X$216,AD$3,FALSE)</f>
        <v/>
      </c>
      <c r="AE283" s="21" t="str">
        <f>VLOOKUP($B283,'Change Summary_Detailed'!$A$4:$X$216,AE$3,FALSE)</f>
        <v/>
      </c>
      <c r="AF283" s="21" t="str">
        <f>VLOOKUP($B283,'Change Summary_Detailed'!$A$4:$X$216,AF$3,FALSE)</f>
        <v/>
      </c>
      <c r="AG283" s="21" t="str">
        <f>VLOOKUP($B283,'Change Summary_Detailed'!$A$4:$X$216,AG$3,FALSE)</f>
        <v/>
      </c>
      <c r="AH283" s="21" t="str">
        <f>VLOOKUP($B283,'Change Summary_Detailed'!$A$4:$X$216,AH$3,FALSE)</f>
        <v/>
      </c>
      <c r="AI283" s="21" t="str">
        <f>VLOOKUP($B283,'Change Summary_Detailed'!$A$4:$X$216,AI$3,FALSE)</f>
        <v/>
      </c>
      <c r="AJ283" s="21" t="str">
        <f>VLOOKUP($B283,'Change Summary_Detailed'!$A$4:$X$216,AJ$3,FALSE)</f>
        <v/>
      </c>
      <c r="AK283" s="21" t="str">
        <f>VLOOKUP($B283,'Change Summary_Detailed'!$A$4:$X$216,AK$3,FALSE)</f>
        <v/>
      </c>
      <c r="AL283" s="21" t="str">
        <f>VLOOKUP($B283,'Change Summary_Detailed'!$A$4:$X$216,AL$3,FALSE)</f>
        <v/>
      </c>
      <c r="AM283" s="21" t="str">
        <f>VLOOKUP($B283,'Change Summary_Detailed'!$A$4:$X$216,AM$3,FALSE)</f>
        <v/>
      </c>
      <c r="AN283" s="21" t="str">
        <f>VLOOKUP($B283,'Change Summary_Detailed'!$A$4:$X$216,AN$3,FALSE)</f>
        <v/>
      </c>
      <c r="AO283" s="21" t="str">
        <f>VLOOKUP($B283,'Change Summary_Detailed'!$A$4:$X$216,AO$3,FALSE)</f>
        <v/>
      </c>
      <c r="AP283" s="21" t="str">
        <f>VLOOKUP($B283,'Change Summary_Detailed'!$A$4:$X$216,AP$3,FALSE)</f>
        <v>Unchanged</v>
      </c>
      <c r="AQ283" s="21">
        <f>VLOOKUP($B283,'Change Summary_Detailed'!$A$4:$X$216,AQ$3,FALSE)</f>
        <v>0</v>
      </c>
      <c r="AR283" s="21">
        <f>VLOOKUP($B283,'Change Summary_Detailed'!$A$4:$X$216,AR$3,FALSE)</f>
        <v>0</v>
      </c>
      <c r="AS283" s="21">
        <f>VLOOKUP($B283,'Change Summary_Detailed'!$A$4:$X$216,AS$3,FALSE)</f>
        <v>0</v>
      </c>
      <c r="AT283" s="21" t="str">
        <f>VLOOKUP($B283,'Change Summary_Detailed'!$A$4:$X$216,AT$3,FALSE)</f>
        <v>Unchanged</v>
      </c>
    </row>
    <row r="284" spans="1:46" x14ac:dyDescent="0.25">
      <c r="A284" t="s">
        <v>363</v>
      </c>
      <c r="B284" s="122">
        <v>216</v>
      </c>
      <c r="C284" s="57" t="s">
        <v>783</v>
      </c>
      <c r="D284" s="71" t="s">
        <v>224</v>
      </c>
      <c r="E284" s="57">
        <v>28.3</v>
      </c>
      <c r="F284" s="52">
        <v>17.600000000000001</v>
      </c>
      <c r="G284" s="52" t="s">
        <v>298</v>
      </c>
      <c r="H284" s="52" t="s">
        <v>298</v>
      </c>
      <c r="I284" s="52" t="s">
        <v>298</v>
      </c>
      <c r="J284" s="58" t="s">
        <v>298</v>
      </c>
      <c r="K284" s="62" t="s">
        <v>8</v>
      </c>
      <c r="L284" s="62" t="s">
        <v>8</v>
      </c>
      <c r="M284" s="57" t="s">
        <v>45</v>
      </c>
      <c r="N284" s="58" t="s">
        <v>45</v>
      </c>
      <c r="O284" s="110" t="s">
        <v>8</v>
      </c>
      <c r="P284" s="111" t="s">
        <v>8</v>
      </c>
      <c r="Q284" s="112" t="s">
        <v>8</v>
      </c>
      <c r="R284" s="57">
        <v>3</v>
      </c>
      <c r="S284" s="52" t="s">
        <v>54</v>
      </c>
      <c r="T284" s="58" t="s">
        <v>54</v>
      </c>
      <c r="W284">
        <v>2</v>
      </c>
      <c r="X284">
        <v>4</v>
      </c>
      <c r="Y284" t="s">
        <v>17</v>
      </c>
      <c r="Z284" t="s">
        <v>17</v>
      </c>
      <c r="AA284" t="s">
        <v>17</v>
      </c>
      <c r="AB284" t="s">
        <v>17</v>
      </c>
      <c r="AC284" s="355" t="str">
        <f>IF(VLOOKUP($B284,'Change Summary_Detailed'!$A$4:$X$216,AC$3,FALSE)=0,"N/A",VLOOKUP($B284,'Change Summary_Detailed'!$A$4:$X$216,AC$3,FALSE))</f>
        <v>N/A</v>
      </c>
      <c r="AD284" s="21" t="str">
        <f>VLOOKUP($B284,'Change Summary_Detailed'!$A$4:$X$216,AD$3,FALSE)</f>
        <v/>
      </c>
      <c r="AE284" s="21" t="str">
        <f>VLOOKUP($B284,'Change Summary_Detailed'!$A$4:$X$216,AE$3,FALSE)</f>
        <v/>
      </c>
      <c r="AF284" s="21" t="str">
        <f>VLOOKUP($B284,'Change Summary_Detailed'!$A$4:$X$216,AF$3,FALSE)</f>
        <v/>
      </c>
      <c r="AG284" s="21" t="str">
        <f>VLOOKUP($B284,'Change Summary_Detailed'!$A$4:$X$216,AG$3,FALSE)</f>
        <v/>
      </c>
      <c r="AH284" s="21" t="str">
        <f>VLOOKUP($B284,'Change Summary_Detailed'!$A$4:$X$216,AH$3,FALSE)</f>
        <v/>
      </c>
      <c r="AI284" s="21" t="str">
        <f>VLOOKUP($B284,'Change Summary_Detailed'!$A$4:$X$216,AI$3,FALSE)</f>
        <v/>
      </c>
      <c r="AJ284" s="21" t="str">
        <f>VLOOKUP($B284,'Change Summary_Detailed'!$A$4:$X$216,AJ$3,FALSE)</f>
        <v/>
      </c>
      <c r="AK284" s="21" t="str">
        <f>VLOOKUP($B284,'Change Summary_Detailed'!$A$4:$X$216,AK$3,FALSE)</f>
        <v/>
      </c>
      <c r="AL284" s="21" t="str">
        <f>VLOOKUP($B284,'Change Summary_Detailed'!$A$4:$X$216,AL$3,FALSE)</f>
        <v/>
      </c>
      <c r="AM284" s="21" t="str">
        <f>VLOOKUP($B284,'Change Summary_Detailed'!$A$4:$X$216,AM$3,FALSE)</f>
        <v/>
      </c>
      <c r="AN284" s="21" t="str">
        <f>VLOOKUP($B284,'Change Summary_Detailed'!$A$4:$X$216,AN$3,FALSE)</f>
        <v/>
      </c>
      <c r="AO284" s="21" t="str">
        <f>VLOOKUP($B284,'Change Summary_Detailed'!$A$4:$X$216,AO$3,FALSE)</f>
        <v/>
      </c>
      <c r="AP284" s="21" t="str">
        <f>VLOOKUP($B284,'Change Summary_Detailed'!$A$4:$X$216,AP$3,FALSE)</f>
        <v>Unchanged</v>
      </c>
      <c r="AQ284" s="21">
        <f>VLOOKUP($B284,'Change Summary_Detailed'!$A$4:$X$216,AQ$3,FALSE)</f>
        <v>0</v>
      </c>
      <c r="AR284" s="21">
        <f>VLOOKUP($B284,'Change Summary_Detailed'!$A$4:$X$216,AR$3,FALSE)</f>
        <v>0</v>
      </c>
      <c r="AS284" s="21">
        <f>VLOOKUP($B284,'Change Summary_Detailed'!$A$4:$X$216,AS$3,FALSE)</f>
        <v>0</v>
      </c>
      <c r="AT284" s="21" t="str">
        <f>VLOOKUP($B284,'Change Summary_Detailed'!$A$4:$X$216,AT$3,FALSE)</f>
        <v>Unchanged</v>
      </c>
    </row>
    <row r="285" spans="1:46" x14ac:dyDescent="0.25">
      <c r="A285" t="s">
        <v>342</v>
      </c>
      <c r="B285" s="122">
        <v>216</v>
      </c>
      <c r="C285" s="57" t="s">
        <v>783</v>
      </c>
      <c r="D285" s="71" t="s">
        <v>224</v>
      </c>
      <c r="E285" s="57">
        <v>28.3</v>
      </c>
      <c r="F285" s="52">
        <v>17.600000000000001</v>
      </c>
      <c r="G285" s="52" t="s">
        <v>298</v>
      </c>
      <c r="H285" s="52" t="s">
        <v>298</v>
      </c>
      <c r="I285" s="52" t="s">
        <v>298</v>
      </c>
      <c r="J285" s="58" t="s">
        <v>298</v>
      </c>
      <c r="K285" s="62" t="s">
        <v>8</v>
      </c>
      <c r="L285" s="62" t="s">
        <v>8</v>
      </c>
      <c r="M285" s="57" t="s">
        <v>45</v>
      </c>
      <c r="N285" s="58" t="s">
        <v>45</v>
      </c>
      <c r="O285" s="110" t="s">
        <v>8</v>
      </c>
      <c r="P285" s="111" t="s">
        <v>8</v>
      </c>
      <c r="Q285" s="112" t="s">
        <v>8</v>
      </c>
      <c r="R285" s="57">
        <v>3</v>
      </c>
      <c r="S285" s="52" t="s">
        <v>54</v>
      </c>
      <c r="T285" s="58" t="s">
        <v>54</v>
      </c>
      <c r="W285">
        <v>2</v>
      </c>
      <c r="X285">
        <v>4</v>
      </c>
      <c r="Y285" t="s">
        <v>17</v>
      </c>
      <c r="Z285" t="s">
        <v>17</v>
      </c>
      <c r="AA285" t="s">
        <v>17</v>
      </c>
      <c r="AB285" t="s">
        <v>17</v>
      </c>
      <c r="AC285" s="355" t="str">
        <f>IF(VLOOKUP($B285,'Change Summary_Detailed'!$A$4:$X$216,AC$3,FALSE)=0,"N/A",VLOOKUP($B285,'Change Summary_Detailed'!$A$4:$X$216,AC$3,FALSE))</f>
        <v>N/A</v>
      </c>
      <c r="AD285" s="21" t="str">
        <f>VLOOKUP($B285,'Change Summary_Detailed'!$A$4:$X$216,AD$3,FALSE)</f>
        <v/>
      </c>
      <c r="AE285" s="21" t="str">
        <f>VLOOKUP($B285,'Change Summary_Detailed'!$A$4:$X$216,AE$3,FALSE)</f>
        <v/>
      </c>
      <c r="AF285" s="21" t="str">
        <f>VLOOKUP($B285,'Change Summary_Detailed'!$A$4:$X$216,AF$3,FALSE)</f>
        <v/>
      </c>
      <c r="AG285" s="21" t="str">
        <f>VLOOKUP($B285,'Change Summary_Detailed'!$A$4:$X$216,AG$3,FALSE)</f>
        <v/>
      </c>
      <c r="AH285" s="21" t="str">
        <f>VLOOKUP($B285,'Change Summary_Detailed'!$A$4:$X$216,AH$3,FALSE)</f>
        <v/>
      </c>
      <c r="AI285" s="21" t="str">
        <f>VLOOKUP($B285,'Change Summary_Detailed'!$A$4:$X$216,AI$3,FALSE)</f>
        <v/>
      </c>
      <c r="AJ285" s="21" t="str">
        <f>VLOOKUP($B285,'Change Summary_Detailed'!$A$4:$X$216,AJ$3,FALSE)</f>
        <v/>
      </c>
      <c r="AK285" s="21" t="str">
        <f>VLOOKUP($B285,'Change Summary_Detailed'!$A$4:$X$216,AK$3,FALSE)</f>
        <v/>
      </c>
      <c r="AL285" s="21" t="str">
        <f>VLOOKUP($B285,'Change Summary_Detailed'!$A$4:$X$216,AL$3,FALSE)</f>
        <v/>
      </c>
      <c r="AM285" s="21" t="str">
        <f>VLOOKUP($B285,'Change Summary_Detailed'!$A$4:$X$216,AM$3,FALSE)</f>
        <v/>
      </c>
      <c r="AN285" s="21" t="str">
        <f>VLOOKUP($B285,'Change Summary_Detailed'!$A$4:$X$216,AN$3,FALSE)</f>
        <v/>
      </c>
      <c r="AO285" s="21" t="str">
        <f>VLOOKUP($B285,'Change Summary_Detailed'!$A$4:$X$216,AO$3,FALSE)</f>
        <v/>
      </c>
      <c r="AP285" s="21" t="str">
        <f>VLOOKUP($B285,'Change Summary_Detailed'!$A$4:$X$216,AP$3,FALSE)</f>
        <v>Unchanged</v>
      </c>
      <c r="AQ285" s="21">
        <f>VLOOKUP($B285,'Change Summary_Detailed'!$A$4:$X$216,AQ$3,FALSE)</f>
        <v>0</v>
      </c>
      <c r="AR285" s="21">
        <f>VLOOKUP($B285,'Change Summary_Detailed'!$A$4:$X$216,AR$3,FALSE)</f>
        <v>0</v>
      </c>
      <c r="AS285" s="21">
        <f>VLOOKUP($B285,'Change Summary_Detailed'!$A$4:$X$216,AS$3,FALSE)</f>
        <v>0</v>
      </c>
      <c r="AT285" s="21" t="str">
        <f>VLOOKUP($B285,'Change Summary_Detailed'!$A$4:$X$216,AT$3,FALSE)</f>
        <v>Unchanged</v>
      </c>
    </row>
    <row r="286" spans="1:46" x14ac:dyDescent="0.25">
      <c r="A286" t="s">
        <v>356</v>
      </c>
      <c r="B286" s="122">
        <v>217</v>
      </c>
      <c r="C286" s="57" t="s">
        <v>784</v>
      </c>
      <c r="D286" s="71" t="s">
        <v>225</v>
      </c>
      <c r="E286" s="57">
        <v>24.5</v>
      </c>
      <c r="F286" s="52">
        <v>15.7</v>
      </c>
      <c r="G286" s="52" t="s">
        <v>298</v>
      </c>
      <c r="H286" s="52" t="s">
        <v>298</v>
      </c>
      <c r="I286" s="52" t="s">
        <v>298</v>
      </c>
      <c r="J286" s="58" t="s">
        <v>298</v>
      </c>
      <c r="K286" s="62" t="s">
        <v>8</v>
      </c>
      <c r="L286" s="62" t="s">
        <v>8</v>
      </c>
      <c r="M286" s="57" t="s">
        <v>52</v>
      </c>
      <c r="N286" s="58" t="s">
        <v>45</v>
      </c>
      <c r="O286" s="110" t="s">
        <v>8</v>
      </c>
      <c r="P286" s="111" t="s">
        <v>8</v>
      </c>
      <c r="Q286" s="112" t="s">
        <v>8</v>
      </c>
      <c r="R286" s="57">
        <v>3</v>
      </c>
      <c r="S286" s="52" t="s">
        <v>54</v>
      </c>
      <c r="T286" s="58" t="s">
        <v>54</v>
      </c>
      <c r="W286">
        <v>2</v>
      </c>
      <c r="X286">
        <v>3</v>
      </c>
      <c r="Y286" t="s">
        <v>17</v>
      </c>
      <c r="Z286" t="s">
        <v>17</v>
      </c>
      <c r="AA286" t="s">
        <v>17</v>
      </c>
      <c r="AB286" t="s">
        <v>17</v>
      </c>
      <c r="AC286" s="355">
        <f>IF(VLOOKUP($B286,'Change Summary_Detailed'!$A$4:$X$216,AC$3,FALSE)=0,"N/A",VLOOKUP($B286,'Change Summary_Detailed'!$A$4:$X$216,AC$3,FALSE))</f>
        <v>42248</v>
      </c>
      <c r="AD286" s="21" t="str">
        <f>VLOOKUP($B286,'Change Summary_Detailed'!$A$4:$X$216,AD$3,FALSE)</f>
        <v/>
      </c>
      <c r="AE286" s="21" t="str">
        <f>VLOOKUP($B286,'Change Summary_Detailed'!$A$4:$X$216,AE$3,FALSE)</f>
        <v/>
      </c>
      <c r="AF286" s="21" t="str">
        <f>VLOOKUP($B286,'Change Summary_Detailed'!$A$4:$X$216,AF$3,FALSE)</f>
        <v/>
      </c>
      <c r="AG286" s="21" t="str">
        <f>VLOOKUP($B286,'Change Summary_Detailed'!$A$4:$X$216,AG$3,FALSE)</f>
        <v/>
      </c>
      <c r="AH286" s="21" t="str">
        <f>VLOOKUP($B286,'Change Summary_Detailed'!$A$4:$X$216,AH$3,FALSE)</f>
        <v/>
      </c>
      <c r="AI286" s="21" t="str">
        <f>VLOOKUP($B286,'Change Summary_Detailed'!$A$4:$X$216,AI$3,FALSE)</f>
        <v/>
      </c>
      <c r="AJ286" s="21" t="str">
        <f>VLOOKUP($B286,'Change Summary_Detailed'!$A$4:$X$216,AJ$3,FALSE)</f>
        <v/>
      </c>
      <c r="AK286" s="21" t="str">
        <f>VLOOKUP($B286,'Change Summary_Detailed'!$A$4:$X$216,AK$3,FALSE)</f>
        <v/>
      </c>
      <c r="AL286" s="21" t="str">
        <f>VLOOKUP($B286,'Change Summary_Detailed'!$A$4:$X$216,AL$3,FALSE)</f>
        <v/>
      </c>
      <c r="AM286" s="21" t="str">
        <f>VLOOKUP($B286,'Change Summary_Detailed'!$A$4:$X$216,AM$3,FALSE)</f>
        <v/>
      </c>
      <c r="AN286" s="21" t="str">
        <f>VLOOKUP($B286,'Change Summary_Detailed'!$A$4:$X$216,AN$3,FALSE)</f>
        <v/>
      </c>
      <c r="AO286" s="21">
        <f>VLOOKUP($B286,'Change Summary_Detailed'!$A$4:$X$216,AO$3,FALSE)</f>
        <v>0</v>
      </c>
      <c r="AP286" s="21" t="str">
        <f>VLOOKUP($B286,'Change Summary_Detailed'!$A$4:$X$216,AP$3,FALSE)</f>
        <v>Delete</v>
      </c>
      <c r="AQ286" s="21" t="str">
        <f>VLOOKUP($B286,'Change Summary_Detailed'!$A$4:$X$216,AQ$3,FALSE)</f>
        <v>2, 3</v>
      </c>
      <c r="AR286" s="21" t="str">
        <f>VLOOKUP($B286,'Change Summary_Detailed'!$A$4:$X$216,AR$3,FALSE)</f>
        <v>Low performing</v>
      </c>
      <c r="AS286" s="21" t="str">
        <f>VLOOKUP($B286,'Change Summary_Detailed'!$A$4:$X$216,AS$3,FALSE)</f>
        <v>In Issaquah, use Sound Transit Route 554 to connect with Route 269.
At the Eastgate Park-and-Ride, use revised Route 212 or Sound Transit Route 554.</v>
      </c>
      <c r="AT286" s="21" t="str">
        <f>VLOOKUP($B286,'Change Summary_Detailed'!$A$4:$X$216,AT$3,FALSE)</f>
        <v>Deleted</v>
      </c>
    </row>
    <row r="287" spans="1:46" x14ac:dyDescent="0.25">
      <c r="A287" t="s">
        <v>344</v>
      </c>
      <c r="B287" s="122">
        <v>217</v>
      </c>
      <c r="C287" s="57" t="s">
        <v>784</v>
      </c>
      <c r="D287" s="71" t="s">
        <v>225</v>
      </c>
      <c r="E287" s="57">
        <v>24.5</v>
      </c>
      <c r="F287" s="52">
        <v>15.7</v>
      </c>
      <c r="G287" s="52" t="s">
        <v>298</v>
      </c>
      <c r="H287" s="52" t="s">
        <v>298</v>
      </c>
      <c r="I287" s="52" t="s">
        <v>298</v>
      </c>
      <c r="J287" s="58" t="s">
        <v>298</v>
      </c>
      <c r="K287" s="62" t="s">
        <v>8</v>
      </c>
      <c r="L287" s="62" t="s">
        <v>8</v>
      </c>
      <c r="M287" s="57" t="s">
        <v>52</v>
      </c>
      <c r="N287" s="58" t="s">
        <v>45</v>
      </c>
      <c r="O287" s="110" t="s">
        <v>8</v>
      </c>
      <c r="P287" s="111" t="s">
        <v>8</v>
      </c>
      <c r="Q287" s="112" t="s">
        <v>8</v>
      </c>
      <c r="R287" s="57">
        <v>3</v>
      </c>
      <c r="S287" s="52" t="s">
        <v>54</v>
      </c>
      <c r="T287" s="58" t="s">
        <v>54</v>
      </c>
      <c r="W287">
        <v>2</v>
      </c>
      <c r="X287">
        <v>3</v>
      </c>
      <c r="Y287" t="s">
        <v>17</v>
      </c>
      <c r="Z287" t="s">
        <v>17</v>
      </c>
      <c r="AA287" t="s">
        <v>17</v>
      </c>
      <c r="AB287" t="s">
        <v>17</v>
      </c>
      <c r="AC287" s="355">
        <f>IF(VLOOKUP($B287,'Change Summary_Detailed'!$A$4:$X$216,AC$3,FALSE)=0,"N/A",VLOOKUP($B287,'Change Summary_Detailed'!$A$4:$X$216,AC$3,FALSE))</f>
        <v>42248</v>
      </c>
      <c r="AD287" s="21" t="str">
        <f>VLOOKUP($B287,'Change Summary_Detailed'!$A$4:$X$216,AD$3,FALSE)</f>
        <v/>
      </c>
      <c r="AE287" s="21" t="str">
        <f>VLOOKUP($B287,'Change Summary_Detailed'!$A$4:$X$216,AE$3,FALSE)</f>
        <v/>
      </c>
      <c r="AF287" s="21" t="str">
        <f>VLOOKUP($B287,'Change Summary_Detailed'!$A$4:$X$216,AF$3,FALSE)</f>
        <v/>
      </c>
      <c r="AG287" s="21" t="str">
        <f>VLOOKUP($B287,'Change Summary_Detailed'!$A$4:$X$216,AG$3,FALSE)</f>
        <v/>
      </c>
      <c r="AH287" s="21" t="str">
        <f>VLOOKUP($B287,'Change Summary_Detailed'!$A$4:$X$216,AH$3,FALSE)</f>
        <v/>
      </c>
      <c r="AI287" s="21" t="str">
        <f>VLOOKUP($B287,'Change Summary_Detailed'!$A$4:$X$216,AI$3,FALSE)</f>
        <v/>
      </c>
      <c r="AJ287" s="21" t="str">
        <f>VLOOKUP($B287,'Change Summary_Detailed'!$A$4:$X$216,AJ$3,FALSE)</f>
        <v/>
      </c>
      <c r="AK287" s="21" t="str">
        <f>VLOOKUP($B287,'Change Summary_Detailed'!$A$4:$X$216,AK$3,FALSE)</f>
        <v/>
      </c>
      <c r="AL287" s="21" t="str">
        <f>VLOOKUP($B287,'Change Summary_Detailed'!$A$4:$X$216,AL$3,FALSE)</f>
        <v/>
      </c>
      <c r="AM287" s="21" t="str">
        <f>VLOOKUP($B287,'Change Summary_Detailed'!$A$4:$X$216,AM$3,FALSE)</f>
        <v/>
      </c>
      <c r="AN287" s="21" t="str">
        <f>VLOOKUP($B287,'Change Summary_Detailed'!$A$4:$X$216,AN$3,FALSE)</f>
        <v/>
      </c>
      <c r="AO287" s="21">
        <f>VLOOKUP($B287,'Change Summary_Detailed'!$A$4:$X$216,AO$3,FALSE)</f>
        <v>0</v>
      </c>
      <c r="AP287" s="21" t="str">
        <f>VLOOKUP($B287,'Change Summary_Detailed'!$A$4:$X$216,AP$3,FALSE)</f>
        <v>Delete</v>
      </c>
      <c r="AQ287" s="21" t="str">
        <f>VLOOKUP($B287,'Change Summary_Detailed'!$A$4:$X$216,AQ$3,FALSE)</f>
        <v>2, 3</v>
      </c>
      <c r="AR287" s="21" t="str">
        <f>VLOOKUP($B287,'Change Summary_Detailed'!$A$4:$X$216,AR$3,FALSE)</f>
        <v>Low performing</v>
      </c>
      <c r="AS287" s="21" t="str">
        <f>VLOOKUP($B287,'Change Summary_Detailed'!$A$4:$X$216,AS$3,FALSE)</f>
        <v>In Issaquah, use Sound Transit Route 554 to connect with Route 269.
At the Eastgate Park-and-Ride, use revised Route 212 or Sound Transit Route 554.</v>
      </c>
      <c r="AT287" s="21" t="str">
        <f>VLOOKUP($B287,'Change Summary_Detailed'!$A$4:$X$216,AT$3,FALSE)</f>
        <v>Deleted</v>
      </c>
    </row>
    <row r="288" spans="1:46" x14ac:dyDescent="0.25">
      <c r="A288" t="s">
        <v>342</v>
      </c>
      <c r="B288" s="122">
        <v>217</v>
      </c>
      <c r="C288" s="57" t="s">
        <v>784</v>
      </c>
      <c r="D288" s="71" t="s">
        <v>225</v>
      </c>
      <c r="E288" s="57">
        <v>24.5</v>
      </c>
      <c r="F288" s="52">
        <v>15.7</v>
      </c>
      <c r="G288" s="52" t="s">
        <v>298</v>
      </c>
      <c r="H288" s="52" t="s">
        <v>298</v>
      </c>
      <c r="I288" s="52" t="s">
        <v>298</v>
      </c>
      <c r="J288" s="58" t="s">
        <v>298</v>
      </c>
      <c r="K288" s="62" t="s">
        <v>8</v>
      </c>
      <c r="L288" s="62" t="s">
        <v>8</v>
      </c>
      <c r="M288" s="57" t="s">
        <v>52</v>
      </c>
      <c r="N288" s="58" t="s">
        <v>45</v>
      </c>
      <c r="O288" s="110" t="s">
        <v>8</v>
      </c>
      <c r="P288" s="111" t="s">
        <v>8</v>
      </c>
      <c r="Q288" s="112" t="s">
        <v>8</v>
      </c>
      <c r="R288" s="57">
        <v>3</v>
      </c>
      <c r="S288" s="52" t="s">
        <v>54</v>
      </c>
      <c r="T288" s="58" t="s">
        <v>54</v>
      </c>
      <c r="W288">
        <v>2</v>
      </c>
      <c r="X288">
        <v>3</v>
      </c>
      <c r="Y288" t="s">
        <v>17</v>
      </c>
      <c r="Z288" t="s">
        <v>17</v>
      </c>
      <c r="AA288" t="s">
        <v>17</v>
      </c>
      <c r="AB288" t="s">
        <v>17</v>
      </c>
      <c r="AC288" s="355">
        <f>IF(VLOOKUP($B288,'Change Summary_Detailed'!$A$4:$X$216,AC$3,FALSE)=0,"N/A",VLOOKUP($B288,'Change Summary_Detailed'!$A$4:$X$216,AC$3,FALSE))</f>
        <v>42248</v>
      </c>
      <c r="AD288" s="21" t="str">
        <f>VLOOKUP($B288,'Change Summary_Detailed'!$A$4:$X$216,AD$3,FALSE)</f>
        <v/>
      </c>
      <c r="AE288" s="21" t="str">
        <f>VLOOKUP($B288,'Change Summary_Detailed'!$A$4:$X$216,AE$3,FALSE)</f>
        <v/>
      </c>
      <c r="AF288" s="21" t="str">
        <f>VLOOKUP($B288,'Change Summary_Detailed'!$A$4:$X$216,AF$3,FALSE)</f>
        <v/>
      </c>
      <c r="AG288" s="21" t="str">
        <f>VLOOKUP($B288,'Change Summary_Detailed'!$A$4:$X$216,AG$3,FALSE)</f>
        <v/>
      </c>
      <c r="AH288" s="21" t="str">
        <f>VLOOKUP($B288,'Change Summary_Detailed'!$A$4:$X$216,AH$3,FALSE)</f>
        <v/>
      </c>
      <c r="AI288" s="21" t="str">
        <f>VLOOKUP($B288,'Change Summary_Detailed'!$A$4:$X$216,AI$3,FALSE)</f>
        <v/>
      </c>
      <c r="AJ288" s="21" t="str">
        <f>VLOOKUP($B288,'Change Summary_Detailed'!$A$4:$X$216,AJ$3,FALSE)</f>
        <v/>
      </c>
      <c r="AK288" s="21" t="str">
        <f>VLOOKUP($B288,'Change Summary_Detailed'!$A$4:$X$216,AK$3,FALSE)</f>
        <v/>
      </c>
      <c r="AL288" s="21" t="str">
        <f>VLOOKUP($B288,'Change Summary_Detailed'!$A$4:$X$216,AL$3,FALSE)</f>
        <v/>
      </c>
      <c r="AM288" s="21" t="str">
        <f>VLOOKUP($B288,'Change Summary_Detailed'!$A$4:$X$216,AM$3,FALSE)</f>
        <v/>
      </c>
      <c r="AN288" s="21" t="str">
        <f>VLOOKUP($B288,'Change Summary_Detailed'!$A$4:$X$216,AN$3,FALSE)</f>
        <v/>
      </c>
      <c r="AO288" s="21">
        <f>VLOOKUP($B288,'Change Summary_Detailed'!$A$4:$X$216,AO$3,FALSE)</f>
        <v>0</v>
      </c>
      <c r="AP288" s="21" t="str">
        <f>VLOOKUP($B288,'Change Summary_Detailed'!$A$4:$X$216,AP$3,FALSE)</f>
        <v>Delete</v>
      </c>
      <c r="AQ288" s="21" t="str">
        <f>VLOOKUP($B288,'Change Summary_Detailed'!$A$4:$X$216,AQ$3,FALSE)</f>
        <v>2, 3</v>
      </c>
      <c r="AR288" s="21" t="str">
        <f>VLOOKUP($B288,'Change Summary_Detailed'!$A$4:$X$216,AR$3,FALSE)</f>
        <v>Low performing</v>
      </c>
      <c r="AS288" s="21" t="str">
        <f>VLOOKUP($B288,'Change Summary_Detailed'!$A$4:$X$216,AS$3,FALSE)</f>
        <v>In Issaquah, use Sound Transit Route 554 to connect with Route 269.
At the Eastgate Park-and-Ride, use revised Route 212 or Sound Transit Route 554.</v>
      </c>
      <c r="AT288" s="21" t="str">
        <f>VLOOKUP($B288,'Change Summary_Detailed'!$A$4:$X$216,AT$3,FALSE)</f>
        <v>Deleted</v>
      </c>
    </row>
    <row r="289" spans="1:46" x14ac:dyDescent="0.25">
      <c r="A289" t="s">
        <v>344</v>
      </c>
      <c r="B289" s="122">
        <v>218</v>
      </c>
      <c r="C289" s="57" t="s">
        <v>785</v>
      </c>
      <c r="D289" s="71" t="s">
        <v>226</v>
      </c>
      <c r="E289" s="57">
        <v>44.5</v>
      </c>
      <c r="F289" s="52">
        <v>24.2</v>
      </c>
      <c r="G289" s="52" t="s">
        <v>298</v>
      </c>
      <c r="H289" s="52" t="s">
        <v>298</v>
      </c>
      <c r="I289" s="52" t="s">
        <v>298</v>
      </c>
      <c r="J289" s="58" t="s">
        <v>298</v>
      </c>
      <c r="K289" s="62" t="s">
        <v>8</v>
      </c>
      <c r="L289" s="62" t="s">
        <v>8</v>
      </c>
      <c r="M289" s="57" t="s">
        <v>52</v>
      </c>
      <c r="N289" s="58" t="s">
        <v>52</v>
      </c>
      <c r="O289" s="110" t="s">
        <v>8</v>
      </c>
      <c r="P289" s="111" t="s">
        <v>8</v>
      </c>
      <c r="Q289" s="112" t="s">
        <v>8</v>
      </c>
      <c r="R289" s="57" t="s">
        <v>54</v>
      </c>
      <c r="S289" s="52" t="s">
        <v>54</v>
      </c>
      <c r="T289" s="58" t="s">
        <v>54</v>
      </c>
      <c r="W289">
        <v>3</v>
      </c>
      <c r="X289">
        <v>4</v>
      </c>
      <c r="Y289" t="s">
        <v>17</v>
      </c>
      <c r="Z289" t="s">
        <v>17</v>
      </c>
      <c r="AA289" t="s">
        <v>17</v>
      </c>
      <c r="AB289" t="s">
        <v>17</v>
      </c>
      <c r="AC289" s="355" t="str">
        <f>IF(VLOOKUP($B289,'Change Summary_Detailed'!$A$4:$X$216,AC$3,FALSE)=0,"N/A",VLOOKUP($B289,'Change Summary_Detailed'!$A$4:$X$216,AC$3,FALSE))</f>
        <v>N/A</v>
      </c>
      <c r="AD289" s="21" t="str">
        <f>VLOOKUP($B289,'Change Summary_Detailed'!$A$4:$X$216,AD$3,FALSE)</f>
        <v/>
      </c>
      <c r="AE289" s="21" t="str">
        <f>VLOOKUP($B289,'Change Summary_Detailed'!$A$4:$X$216,AE$3,FALSE)</f>
        <v/>
      </c>
      <c r="AF289" s="21" t="str">
        <f>VLOOKUP($B289,'Change Summary_Detailed'!$A$4:$X$216,AF$3,FALSE)</f>
        <v/>
      </c>
      <c r="AG289" s="21" t="str">
        <f>VLOOKUP($B289,'Change Summary_Detailed'!$A$4:$X$216,AG$3,FALSE)</f>
        <v/>
      </c>
      <c r="AH289" s="21" t="str">
        <f>VLOOKUP($B289,'Change Summary_Detailed'!$A$4:$X$216,AH$3,FALSE)</f>
        <v/>
      </c>
      <c r="AI289" s="21" t="str">
        <f>VLOOKUP($B289,'Change Summary_Detailed'!$A$4:$X$216,AI$3,FALSE)</f>
        <v/>
      </c>
      <c r="AJ289" s="21" t="str">
        <f>VLOOKUP($B289,'Change Summary_Detailed'!$A$4:$X$216,AJ$3,FALSE)</f>
        <v/>
      </c>
      <c r="AK289" s="21" t="str">
        <f>VLOOKUP($B289,'Change Summary_Detailed'!$A$4:$X$216,AK$3,FALSE)</f>
        <v/>
      </c>
      <c r="AL289" s="21" t="str">
        <f>VLOOKUP($B289,'Change Summary_Detailed'!$A$4:$X$216,AL$3,FALSE)</f>
        <v/>
      </c>
      <c r="AM289" s="21" t="str">
        <f>VLOOKUP($B289,'Change Summary_Detailed'!$A$4:$X$216,AM$3,FALSE)</f>
        <v/>
      </c>
      <c r="AN289" s="21" t="str">
        <f>VLOOKUP($B289,'Change Summary_Detailed'!$A$4:$X$216,AN$3,FALSE)</f>
        <v/>
      </c>
      <c r="AO289" s="21" t="str">
        <f>VLOOKUP($B289,'Change Summary_Detailed'!$A$4:$X$216,AO$3,FALSE)</f>
        <v/>
      </c>
      <c r="AP289" s="21" t="str">
        <f>VLOOKUP($B289,'Change Summary_Detailed'!$A$4:$X$216,AP$3,FALSE)</f>
        <v>Unchanged</v>
      </c>
      <c r="AQ289" s="21">
        <f>VLOOKUP($B289,'Change Summary_Detailed'!$A$4:$X$216,AQ$3,FALSE)</f>
        <v>0</v>
      </c>
      <c r="AR289" s="21">
        <f>VLOOKUP($B289,'Change Summary_Detailed'!$A$4:$X$216,AR$3,FALSE)</f>
        <v>0</v>
      </c>
      <c r="AS289" s="21">
        <f>VLOOKUP($B289,'Change Summary_Detailed'!$A$4:$X$216,AS$3,FALSE)</f>
        <v>0</v>
      </c>
      <c r="AT289" s="21" t="str">
        <f>VLOOKUP($B289,'Change Summary_Detailed'!$A$4:$X$216,AT$3,FALSE)</f>
        <v>Unchanged</v>
      </c>
    </row>
    <row r="290" spans="1:46" x14ac:dyDescent="0.25">
      <c r="A290" t="s">
        <v>356</v>
      </c>
      <c r="B290" s="122">
        <v>218</v>
      </c>
      <c r="C290" s="57" t="s">
        <v>785</v>
      </c>
      <c r="D290" s="71" t="s">
        <v>226</v>
      </c>
      <c r="E290" s="57">
        <v>44.5</v>
      </c>
      <c r="F290" s="52">
        <v>24.2</v>
      </c>
      <c r="G290" s="52" t="s">
        <v>298</v>
      </c>
      <c r="H290" s="52" t="s">
        <v>298</v>
      </c>
      <c r="I290" s="52" t="s">
        <v>298</v>
      </c>
      <c r="J290" s="58" t="s">
        <v>298</v>
      </c>
      <c r="K290" s="62" t="s">
        <v>8</v>
      </c>
      <c r="L290" s="62" t="s">
        <v>8</v>
      </c>
      <c r="M290" s="57" t="s">
        <v>52</v>
      </c>
      <c r="N290" s="58" t="s">
        <v>52</v>
      </c>
      <c r="O290" s="110" t="s">
        <v>8</v>
      </c>
      <c r="P290" s="111" t="s">
        <v>8</v>
      </c>
      <c r="Q290" s="112" t="s">
        <v>8</v>
      </c>
      <c r="R290" s="57" t="s">
        <v>54</v>
      </c>
      <c r="S290" s="52" t="s">
        <v>54</v>
      </c>
      <c r="T290" s="58" t="s">
        <v>54</v>
      </c>
      <c r="W290">
        <v>3</v>
      </c>
      <c r="X290">
        <v>4</v>
      </c>
      <c r="Y290" t="s">
        <v>17</v>
      </c>
      <c r="Z290" t="s">
        <v>17</v>
      </c>
      <c r="AA290" t="s">
        <v>17</v>
      </c>
      <c r="AB290" t="s">
        <v>17</v>
      </c>
      <c r="AC290" s="355" t="str">
        <f>IF(VLOOKUP($B290,'Change Summary_Detailed'!$A$4:$X$216,AC$3,FALSE)=0,"N/A",VLOOKUP($B290,'Change Summary_Detailed'!$A$4:$X$216,AC$3,FALSE))</f>
        <v>N/A</v>
      </c>
      <c r="AD290" s="21" t="str">
        <f>VLOOKUP($B290,'Change Summary_Detailed'!$A$4:$X$216,AD$3,FALSE)</f>
        <v/>
      </c>
      <c r="AE290" s="21" t="str">
        <f>VLOOKUP($B290,'Change Summary_Detailed'!$A$4:$X$216,AE$3,FALSE)</f>
        <v/>
      </c>
      <c r="AF290" s="21" t="str">
        <f>VLOOKUP($B290,'Change Summary_Detailed'!$A$4:$X$216,AF$3,FALSE)</f>
        <v/>
      </c>
      <c r="AG290" s="21" t="str">
        <f>VLOOKUP($B290,'Change Summary_Detailed'!$A$4:$X$216,AG$3,FALSE)</f>
        <v/>
      </c>
      <c r="AH290" s="21" t="str">
        <f>VLOOKUP($B290,'Change Summary_Detailed'!$A$4:$X$216,AH$3,FALSE)</f>
        <v/>
      </c>
      <c r="AI290" s="21" t="str">
        <f>VLOOKUP($B290,'Change Summary_Detailed'!$A$4:$X$216,AI$3,FALSE)</f>
        <v/>
      </c>
      <c r="AJ290" s="21" t="str">
        <f>VLOOKUP($B290,'Change Summary_Detailed'!$A$4:$X$216,AJ$3,FALSE)</f>
        <v/>
      </c>
      <c r="AK290" s="21" t="str">
        <f>VLOOKUP($B290,'Change Summary_Detailed'!$A$4:$X$216,AK$3,FALSE)</f>
        <v/>
      </c>
      <c r="AL290" s="21" t="str">
        <f>VLOOKUP($B290,'Change Summary_Detailed'!$A$4:$X$216,AL$3,FALSE)</f>
        <v/>
      </c>
      <c r="AM290" s="21" t="str">
        <f>VLOOKUP($B290,'Change Summary_Detailed'!$A$4:$X$216,AM$3,FALSE)</f>
        <v/>
      </c>
      <c r="AN290" s="21" t="str">
        <f>VLOOKUP($B290,'Change Summary_Detailed'!$A$4:$X$216,AN$3,FALSE)</f>
        <v/>
      </c>
      <c r="AO290" s="21" t="str">
        <f>VLOOKUP($B290,'Change Summary_Detailed'!$A$4:$X$216,AO$3,FALSE)</f>
        <v/>
      </c>
      <c r="AP290" s="21" t="str">
        <f>VLOOKUP($B290,'Change Summary_Detailed'!$A$4:$X$216,AP$3,FALSE)</f>
        <v>Unchanged</v>
      </c>
      <c r="AQ290" s="21">
        <f>VLOOKUP($B290,'Change Summary_Detailed'!$A$4:$X$216,AQ$3,FALSE)</f>
        <v>0</v>
      </c>
      <c r="AR290" s="21">
        <f>VLOOKUP($B290,'Change Summary_Detailed'!$A$4:$X$216,AR$3,FALSE)</f>
        <v>0</v>
      </c>
      <c r="AS290" s="21">
        <f>VLOOKUP($B290,'Change Summary_Detailed'!$A$4:$X$216,AS$3,FALSE)</f>
        <v>0</v>
      </c>
      <c r="AT290" s="21" t="str">
        <f>VLOOKUP($B290,'Change Summary_Detailed'!$A$4:$X$216,AT$3,FALSE)</f>
        <v>Unchanged</v>
      </c>
    </row>
    <row r="291" spans="1:46" x14ac:dyDescent="0.25">
      <c r="A291" t="s">
        <v>342</v>
      </c>
      <c r="B291" s="122">
        <v>218</v>
      </c>
      <c r="C291" s="57" t="s">
        <v>785</v>
      </c>
      <c r="D291" s="71" t="s">
        <v>226</v>
      </c>
      <c r="E291" s="57">
        <v>44.5</v>
      </c>
      <c r="F291" s="52">
        <v>24.2</v>
      </c>
      <c r="G291" s="52" t="s">
        <v>298</v>
      </c>
      <c r="H291" s="52" t="s">
        <v>298</v>
      </c>
      <c r="I291" s="52" t="s">
        <v>298</v>
      </c>
      <c r="J291" s="58" t="s">
        <v>298</v>
      </c>
      <c r="K291" s="62" t="s">
        <v>8</v>
      </c>
      <c r="L291" s="62" t="s">
        <v>8</v>
      </c>
      <c r="M291" s="57" t="s">
        <v>52</v>
      </c>
      <c r="N291" s="58" t="s">
        <v>52</v>
      </c>
      <c r="O291" s="110" t="s">
        <v>8</v>
      </c>
      <c r="P291" s="111" t="s">
        <v>8</v>
      </c>
      <c r="Q291" s="112" t="s">
        <v>8</v>
      </c>
      <c r="R291" s="57" t="s">
        <v>54</v>
      </c>
      <c r="S291" s="52" t="s">
        <v>54</v>
      </c>
      <c r="T291" s="58" t="s">
        <v>54</v>
      </c>
      <c r="W291">
        <v>3</v>
      </c>
      <c r="X291">
        <v>4</v>
      </c>
      <c r="Y291" t="s">
        <v>17</v>
      </c>
      <c r="Z291" t="s">
        <v>17</v>
      </c>
      <c r="AA291" t="s">
        <v>17</v>
      </c>
      <c r="AB291" t="s">
        <v>17</v>
      </c>
      <c r="AC291" s="355" t="str">
        <f>IF(VLOOKUP($B291,'Change Summary_Detailed'!$A$4:$X$216,AC$3,FALSE)=0,"N/A",VLOOKUP($B291,'Change Summary_Detailed'!$A$4:$X$216,AC$3,FALSE))</f>
        <v>N/A</v>
      </c>
      <c r="AD291" s="21" t="str">
        <f>VLOOKUP($B291,'Change Summary_Detailed'!$A$4:$X$216,AD$3,FALSE)</f>
        <v/>
      </c>
      <c r="AE291" s="21" t="str">
        <f>VLOOKUP($B291,'Change Summary_Detailed'!$A$4:$X$216,AE$3,FALSE)</f>
        <v/>
      </c>
      <c r="AF291" s="21" t="str">
        <f>VLOOKUP($B291,'Change Summary_Detailed'!$A$4:$X$216,AF$3,FALSE)</f>
        <v/>
      </c>
      <c r="AG291" s="21" t="str">
        <f>VLOOKUP($B291,'Change Summary_Detailed'!$A$4:$X$216,AG$3,FALSE)</f>
        <v/>
      </c>
      <c r="AH291" s="21" t="str">
        <f>VLOOKUP($B291,'Change Summary_Detailed'!$A$4:$X$216,AH$3,FALSE)</f>
        <v/>
      </c>
      <c r="AI291" s="21" t="str">
        <f>VLOOKUP($B291,'Change Summary_Detailed'!$A$4:$X$216,AI$3,FALSE)</f>
        <v/>
      </c>
      <c r="AJ291" s="21" t="str">
        <f>VLOOKUP($B291,'Change Summary_Detailed'!$A$4:$X$216,AJ$3,FALSE)</f>
        <v/>
      </c>
      <c r="AK291" s="21" t="str">
        <f>VLOOKUP($B291,'Change Summary_Detailed'!$A$4:$X$216,AK$3,FALSE)</f>
        <v/>
      </c>
      <c r="AL291" s="21" t="str">
        <f>VLOOKUP($B291,'Change Summary_Detailed'!$A$4:$X$216,AL$3,FALSE)</f>
        <v/>
      </c>
      <c r="AM291" s="21" t="str">
        <f>VLOOKUP($B291,'Change Summary_Detailed'!$A$4:$X$216,AM$3,FALSE)</f>
        <v/>
      </c>
      <c r="AN291" s="21" t="str">
        <f>VLOOKUP($B291,'Change Summary_Detailed'!$A$4:$X$216,AN$3,FALSE)</f>
        <v/>
      </c>
      <c r="AO291" s="21" t="str">
        <f>VLOOKUP($B291,'Change Summary_Detailed'!$A$4:$X$216,AO$3,FALSE)</f>
        <v/>
      </c>
      <c r="AP291" s="21" t="str">
        <f>VLOOKUP($B291,'Change Summary_Detailed'!$A$4:$X$216,AP$3,FALSE)</f>
        <v>Unchanged</v>
      </c>
      <c r="AQ291" s="21">
        <f>VLOOKUP($B291,'Change Summary_Detailed'!$A$4:$X$216,AQ$3,FALSE)</f>
        <v>0</v>
      </c>
      <c r="AR291" s="21">
        <f>VLOOKUP($B291,'Change Summary_Detailed'!$A$4:$X$216,AR$3,FALSE)</f>
        <v>0</v>
      </c>
      <c r="AS291" s="21">
        <f>VLOOKUP($B291,'Change Summary_Detailed'!$A$4:$X$216,AS$3,FALSE)</f>
        <v>0</v>
      </c>
      <c r="AT291" s="21" t="str">
        <f>VLOOKUP($B291,'Change Summary_Detailed'!$A$4:$X$216,AT$3,FALSE)</f>
        <v>Unchanged</v>
      </c>
    </row>
    <row r="292" spans="1:46" x14ac:dyDescent="0.25">
      <c r="A292" t="s">
        <v>356</v>
      </c>
      <c r="B292" s="122">
        <v>219</v>
      </c>
      <c r="C292" s="110" t="s">
        <v>1247</v>
      </c>
      <c r="D292" s="71" t="s">
        <v>224</v>
      </c>
      <c r="E292" s="354"/>
      <c r="F292" s="178"/>
      <c r="G292" s="178"/>
      <c r="H292" s="178"/>
      <c r="I292" s="178"/>
      <c r="J292" s="112"/>
      <c r="K292" s="62"/>
      <c r="L292" s="110" t="s">
        <v>1248</v>
      </c>
      <c r="M292" s="110"/>
      <c r="N292" s="112"/>
      <c r="O292" s="110"/>
      <c r="P292" s="178"/>
      <c r="Q292" s="112"/>
      <c r="R292" s="110"/>
      <c r="S292" s="178"/>
      <c r="T292" s="112"/>
      <c r="AC292" s="355" t="str">
        <f>IF(VLOOKUP($B292,'Change Summary_Detailed'!$A$4:$X$216,AC$3,FALSE)=0,"N/A",VLOOKUP($B292,'Change Summary_Detailed'!$A$4:$X$216,AC$3,FALSE))</f>
        <v>N/A</v>
      </c>
      <c r="AD292" s="21">
        <f>VLOOKUP($B292,'Change Summary_Detailed'!$A$4:$X$216,AD$3,FALSE)</f>
        <v>0</v>
      </c>
      <c r="AE292" s="21">
        <f>VLOOKUP($B292,'Change Summary_Detailed'!$A$4:$X$216,AE$3,FALSE)</f>
        <v>0</v>
      </c>
      <c r="AF292" s="21">
        <f>VLOOKUP($B292,'Change Summary_Detailed'!$A$4:$X$216,AF$3,FALSE)</f>
        <v>0</v>
      </c>
      <c r="AG292" s="21">
        <f>VLOOKUP($B292,'Change Summary_Detailed'!$A$4:$X$216,AG$3,FALSE)</f>
        <v>0</v>
      </c>
      <c r="AH292" s="21">
        <f>VLOOKUP($B292,'Change Summary_Detailed'!$A$4:$X$216,AH$3,FALSE)</f>
        <v>0</v>
      </c>
      <c r="AI292" s="21">
        <f>VLOOKUP($B292,'Change Summary_Detailed'!$A$4:$X$216,AI$3,FALSE)</f>
        <v>0</v>
      </c>
      <c r="AJ292" s="21">
        <f>VLOOKUP($B292,'Change Summary_Detailed'!$A$4:$X$216,AJ$3,FALSE)</f>
        <v>0</v>
      </c>
      <c r="AK292" s="21">
        <f>VLOOKUP($B292,'Change Summary_Detailed'!$A$4:$X$216,AK$3,FALSE)</f>
        <v>0</v>
      </c>
      <c r="AL292" s="21">
        <f>VLOOKUP($B292,'Change Summary_Detailed'!$A$4:$X$216,AL$3,FALSE)</f>
        <v>0</v>
      </c>
      <c r="AM292" s="21">
        <f>VLOOKUP($B292,'Change Summary_Detailed'!$A$4:$X$216,AM$3,FALSE)</f>
        <v>0</v>
      </c>
      <c r="AN292" s="21">
        <f>VLOOKUP($B292,'Change Summary_Detailed'!$A$4:$X$216,AN$3,FALSE)</f>
        <v>0</v>
      </c>
      <c r="AO292" s="21">
        <f>VLOOKUP($B292,'Change Summary_Detailed'!$A$4:$X$216,AO$3,FALSE)</f>
        <v>0</v>
      </c>
      <c r="AP292" s="21" t="str">
        <f>VLOOKUP($B292,'Change Summary_Detailed'!$A$4:$X$216,AP$3,FALSE)</f>
        <v>Unchanged</v>
      </c>
      <c r="AQ292" s="21">
        <f>VLOOKUP($B292,'Change Summary_Detailed'!$A$4:$X$216,AQ$3,FALSE)</f>
        <v>0</v>
      </c>
      <c r="AR292" s="21">
        <f>VLOOKUP($B292,'Change Summary_Detailed'!$A$4:$X$216,AR$3,FALSE)</f>
        <v>0</v>
      </c>
      <c r="AS292" s="21">
        <f>VLOOKUP($B292,'Change Summary_Detailed'!$A$4:$X$216,AS$3,FALSE)</f>
        <v>0</v>
      </c>
      <c r="AT292" s="21" t="str">
        <f>VLOOKUP($B292,'Change Summary_Detailed'!$A$4:$X$216,AT$3,FALSE)</f>
        <v>Unchanged</v>
      </c>
    </row>
    <row r="293" spans="1:46" x14ac:dyDescent="0.25">
      <c r="A293" t="s">
        <v>363</v>
      </c>
      <c r="B293" s="122">
        <v>219</v>
      </c>
      <c r="C293" s="110" t="s">
        <v>1247</v>
      </c>
      <c r="D293" s="71" t="s">
        <v>224</v>
      </c>
      <c r="E293" s="354"/>
      <c r="F293" s="178"/>
      <c r="G293" s="178"/>
      <c r="H293" s="178"/>
      <c r="I293" s="178"/>
      <c r="J293" s="112"/>
      <c r="K293" s="62"/>
      <c r="L293" s="110" t="s">
        <v>1248</v>
      </c>
      <c r="M293" s="110"/>
      <c r="N293" s="112"/>
      <c r="O293" s="110"/>
      <c r="P293" s="178"/>
      <c r="Q293" s="112"/>
      <c r="R293" s="110"/>
      <c r="S293" s="178"/>
      <c r="T293" s="112"/>
      <c r="AC293" s="355" t="str">
        <f>IF(VLOOKUP($B293,'Change Summary_Detailed'!$A$4:$X$216,AC$3,FALSE)=0,"N/A",VLOOKUP($B293,'Change Summary_Detailed'!$A$4:$X$216,AC$3,FALSE))</f>
        <v>N/A</v>
      </c>
      <c r="AD293" s="21">
        <f>VLOOKUP($B293,'Change Summary_Detailed'!$A$4:$X$216,AD$3,FALSE)</f>
        <v>0</v>
      </c>
      <c r="AE293" s="21">
        <f>VLOOKUP($B293,'Change Summary_Detailed'!$A$4:$X$216,AE$3,FALSE)</f>
        <v>0</v>
      </c>
      <c r="AF293" s="21">
        <f>VLOOKUP($B293,'Change Summary_Detailed'!$A$4:$X$216,AF$3,FALSE)</f>
        <v>0</v>
      </c>
      <c r="AG293" s="21">
        <f>VLOOKUP($B293,'Change Summary_Detailed'!$A$4:$X$216,AG$3,FALSE)</f>
        <v>0</v>
      </c>
      <c r="AH293" s="21">
        <f>VLOOKUP($B293,'Change Summary_Detailed'!$A$4:$X$216,AH$3,FALSE)</f>
        <v>0</v>
      </c>
      <c r="AI293" s="21">
        <f>VLOOKUP($B293,'Change Summary_Detailed'!$A$4:$X$216,AI$3,FALSE)</f>
        <v>0</v>
      </c>
      <c r="AJ293" s="21">
        <f>VLOOKUP($B293,'Change Summary_Detailed'!$A$4:$X$216,AJ$3,FALSE)</f>
        <v>0</v>
      </c>
      <c r="AK293" s="21">
        <f>VLOOKUP($B293,'Change Summary_Detailed'!$A$4:$X$216,AK$3,FALSE)</f>
        <v>0</v>
      </c>
      <c r="AL293" s="21">
        <f>VLOOKUP($B293,'Change Summary_Detailed'!$A$4:$X$216,AL$3,FALSE)</f>
        <v>0</v>
      </c>
      <c r="AM293" s="21">
        <f>VLOOKUP($B293,'Change Summary_Detailed'!$A$4:$X$216,AM$3,FALSE)</f>
        <v>0</v>
      </c>
      <c r="AN293" s="21">
        <f>VLOOKUP($B293,'Change Summary_Detailed'!$A$4:$X$216,AN$3,FALSE)</f>
        <v>0</v>
      </c>
      <c r="AO293" s="21">
        <f>VLOOKUP($B293,'Change Summary_Detailed'!$A$4:$X$216,AO$3,FALSE)</f>
        <v>0</v>
      </c>
      <c r="AP293" s="21" t="str">
        <f>VLOOKUP($B293,'Change Summary_Detailed'!$A$4:$X$216,AP$3,FALSE)</f>
        <v>Unchanged</v>
      </c>
      <c r="AQ293" s="21">
        <f>VLOOKUP($B293,'Change Summary_Detailed'!$A$4:$X$216,AQ$3,FALSE)</f>
        <v>0</v>
      </c>
      <c r="AR293" s="21">
        <f>VLOOKUP($B293,'Change Summary_Detailed'!$A$4:$X$216,AR$3,FALSE)</f>
        <v>0</v>
      </c>
      <c r="AS293" s="21">
        <f>VLOOKUP($B293,'Change Summary_Detailed'!$A$4:$X$216,AS$3,FALSE)</f>
        <v>0</v>
      </c>
      <c r="AT293" s="21" t="str">
        <f>VLOOKUP($B293,'Change Summary_Detailed'!$A$4:$X$216,AT$3,FALSE)</f>
        <v>Unchanged</v>
      </c>
    </row>
    <row r="294" spans="1:46" x14ac:dyDescent="0.25">
      <c r="A294" t="s">
        <v>369</v>
      </c>
      <c r="B294" s="122">
        <v>219</v>
      </c>
      <c r="C294" s="110" t="s">
        <v>1247</v>
      </c>
      <c r="D294" s="71" t="s">
        <v>224</v>
      </c>
      <c r="E294" s="354"/>
      <c r="F294" s="178"/>
      <c r="G294" s="178"/>
      <c r="H294" s="178"/>
      <c r="I294" s="178"/>
      <c r="J294" s="112"/>
      <c r="K294" s="62"/>
      <c r="L294" s="110" t="s">
        <v>1248</v>
      </c>
      <c r="M294" s="110"/>
      <c r="N294" s="112"/>
      <c r="O294" s="110"/>
      <c r="P294" s="178"/>
      <c r="Q294" s="112"/>
      <c r="R294" s="110"/>
      <c r="S294" s="178"/>
      <c r="T294" s="112"/>
      <c r="AC294" s="355" t="str">
        <f>IF(VLOOKUP($B294,'Change Summary_Detailed'!$A$4:$X$216,AC$3,FALSE)=0,"N/A",VLOOKUP($B294,'Change Summary_Detailed'!$A$4:$X$216,AC$3,FALSE))</f>
        <v>N/A</v>
      </c>
      <c r="AD294" s="21">
        <f>VLOOKUP($B294,'Change Summary_Detailed'!$A$4:$X$216,AD$3,FALSE)</f>
        <v>0</v>
      </c>
      <c r="AE294" s="21">
        <f>VLOOKUP($B294,'Change Summary_Detailed'!$A$4:$X$216,AE$3,FALSE)</f>
        <v>0</v>
      </c>
      <c r="AF294" s="21">
        <f>VLOOKUP($B294,'Change Summary_Detailed'!$A$4:$X$216,AF$3,FALSE)</f>
        <v>0</v>
      </c>
      <c r="AG294" s="21">
        <f>VLOOKUP($B294,'Change Summary_Detailed'!$A$4:$X$216,AG$3,FALSE)</f>
        <v>0</v>
      </c>
      <c r="AH294" s="21">
        <f>VLOOKUP($B294,'Change Summary_Detailed'!$A$4:$X$216,AH$3,FALSE)</f>
        <v>0</v>
      </c>
      <c r="AI294" s="21">
        <f>VLOOKUP($B294,'Change Summary_Detailed'!$A$4:$X$216,AI$3,FALSE)</f>
        <v>0</v>
      </c>
      <c r="AJ294" s="21">
        <f>VLOOKUP($B294,'Change Summary_Detailed'!$A$4:$X$216,AJ$3,FALSE)</f>
        <v>0</v>
      </c>
      <c r="AK294" s="21">
        <f>VLOOKUP($B294,'Change Summary_Detailed'!$A$4:$X$216,AK$3,FALSE)</f>
        <v>0</v>
      </c>
      <c r="AL294" s="21">
        <f>VLOOKUP($B294,'Change Summary_Detailed'!$A$4:$X$216,AL$3,FALSE)</f>
        <v>0</v>
      </c>
      <c r="AM294" s="21">
        <f>VLOOKUP($B294,'Change Summary_Detailed'!$A$4:$X$216,AM$3,FALSE)</f>
        <v>0</v>
      </c>
      <c r="AN294" s="21">
        <f>VLOOKUP($B294,'Change Summary_Detailed'!$A$4:$X$216,AN$3,FALSE)</f>
        <v>0</v>
      </c>
      <c r="AO294" s="21">
        <f>VLOOKUP($B294,'Change Summary_Detailed'!$A$4:$X$216,AO$3,FALSE)</f>
        <v>0</v>
      </c>
      <c r="AP294" s="21" t="str">
        <f>VLOOKUP($B294,'Change Summary_Detailed'!$A$4:$X$216,AP$3,FALSE)</f>
        <v>Unchanged</v>
      </c>
      <c r="AQ294" s="21">
        <f>VLOOKUP($B294,'Change Summary_Detailed'!$A$4:$X$216,AQ$3,FALSE)</f>
        <v>0</v>
      </c>
      <c r="AR294" s="21">
        <f>VLOOKUP($B294,'Change Summary_Detailed'!$A$4:$X$216,AR$3,FALSE)</f>
        <v>0</v>
      </c>
      <c r="AS294" s="21">
        <f>VLOOKUP($B294,'Change Summary_Detailed'!$A$4:$X$216,AS$3,FALSE)</f>
        <v>0</v>
      </c>
      <c r="AT294" s="21" t="str">
        <f>VLOOKUP($B294,'Change Summary_Detailed'!$A$4:$X$216,AT$3,FALSE)</f>
        <v>Unchanged</v>
      </c>
    </row>
    <row r="295" spans="1:46" x14ac:dyDescent="0.25">
      <c r="A295" t="s">
        <v>342</v>
      </c>
      <c r="B295" s="122">
        <v>219</v>
      </c>
      <c r="C295" s="110" t="s">
        <v>1247</v>
      </c>
      <c r="D295" s="71" t="s">
        <v>224</v>
      </c>
      <c r="E295" s="354"/>
      <c r="F295" s="178"/>
      <c r="G295" s="178"/>
      <c r="H295" s="178"/>
      <c r="I295" s="178"/>
      <c r="J295" s="112"/>
      <c r="K295" s="62"/>
      <c r="L295" s="110" t="s">
        <v>1248</v>
      </c>
      <c r="M295" s="110"/>
      <c r="N295" s="112"/>
      <c r="O295" s="110"/>
      <c r="P295" s="178"/>
      <c r="Q295" s="112"/>
      <c r="R295" s="110"/>
      <c r="S295" s="178"/>
      <c r="T295" s="112"/>
      <c r="AC295" s="355" t="str">
        <f>IF(VLOOKUP($B295,'Change Summary_Detailed'!$A$4:$X$216,AC$3,FALSE)=0,"N/A",VLOOKUP($B295,'Change Summary_Detailed'!$A$4:$X$216,AC$3,FALSE))</f>
        <v>N/A</v>
      </c>
      <c r="AD295" s="21">
        <f>VLOOKUP($B295,'Change Summary_Detailed'!$A$4:$X$216,AD$3,FALSE)</f>
        <v>0</v>
      </c>
      <c r="AE295" s="21">
        <f>VLOOKUP($B295,'Change Summary_Detailed'!$A$4:$X$216,AE$3,FALSE)</f>
        <v>0</v>
      </c>
      <c r="AF295" s="21">
        <f>VLOOKUP($B295,'Change Summary_Detailed'!$A$4:$X$216,AF$3,FALSE)</f>
        <v>0</v>
      </c>
      <c r="AG295" s="21">
        <f>VLOOKUP($B295,'Change Summary_Detailed'!$A$4:$X$216,AG$3,FALSE)</f>
        <v>0</v>
      </c>
      <c r="AH295" s="21">
        <f>VLOOKUP($B295,'Change Summary_Detailed'!$A$4:$X$216,AH$3,FALSE)</f>
        <v>0</v>
      </c>
      <c r="AI295" s="21">
        <f>VLOOKUP($B295,'Change Summary_Detailed'!$A$4:$X$216,AI$3,FALSE)</f>
        <v>0</v>
      </c>
      <c r="AJ295" s="21">
        <f>VLOOKUP($B295,'Change Summary_Detailed'!$A$4:$X$216,AJ$3,FALSE)</f>
        <v>0</v>
      </c>
      <c r="AK295" s="21">
        <f>VLOOKUP($B295,'Change Summary_Detailed'!$A$4:$X$216,AK$3,FALSE)</f>
        <v>0</v>
      </c>
      <c r="AL295" s="21">
        <f>VLOOKUP($B295,'Change Summary_Detailed'!$A$4:$X$216,AL$3,FALSE)</f>
        <v>0</v>
      </c>
      <c r="AM295" s="21">
        <f>VLOOKUP($B295,'Change Summary_Detailed'!$A$4:$X$216,AM$3,FALSE)</f>
        <v>0</v>
      </c>
      <c r="AN295" s="21">
        <f>VLOOKUP($B295,'Change Summary_Detailed'!$A$4:$X$216,AN$3,FALSE)</f>
        <v>0</v>
      </c>
      <c r="AO295" s="21">
        <f>VLOOKUP($B295,'Change Summary_Detailed'!$A$4:$X$216,AO$3,FALSE)</f>
        <v>0</v>
      </c>
      <c r="AP295" s="21" t="str">
        <f>VLOOKUP($B295,'Change Summary_Detailed'!$A$4:$X$216,AP$3,FALSE)</f>
        <v>Unchanged</v>
      </c>
      <c r="AQ295" s="21">
        <f>VLOOKUP($B295,'Change Summary_Detailed'!$A$4:$X$216,AQ$3,FALSE)</f>
        <v>0</v>
      </c>
      <c r="AR295" s="21">
        <f>VLOOKUP($B295,'Change Summary_Detailed'!$A$4:$X$216,AR$3,FALSE)</f>
        <v>0</v>
      </c>
      <c r="AS295" s="21">
        <f>VLOOKUP($B295,'Change Summary_Detailed'!$A$4:$X$216,AS$3,FALSE)</f>
        <v>0</v>
      </c>
      <c r="AT295" s="21" t="str">
        <f>VLOOKUP($B295,'Change Summary_Detailed'!$A$4:$X$216,AT$3,FALSE)</f>
        <v>Unchanged</v>
      </c>
    </row>
    <row r="296" spans="1:46" x14ac:dyDescent="0.25">
      <c r="A296" t="s">
        <v>371</v>
      </c>
      <c r="B296" s="122">
        <v>219</v>
      </c>
      <c r="C296" s="110" t="s">
        <v>1247</v>
      </c>
      <c r="D296" s="71" t="s">
        <v>224</v>
      </c>
      <c r="E296" s="354"/>
      <c r="F296" s="178"/>
      <c r="G296" s="178"/>
      <c r="H296" s="178"/>
      <c r="I296" s="178"/>
      <c r="J296" s="112"/>
      <c r="K296" s="62"/>
      <c r="L296" s="110" t="s">
        <v>1248</v>
      </c>
      <c r="M296" s="110"/>
      <c r="N296" s="112"/>
      <c r="O296" s="110"/>
      <c r="P296" s="178"/>
      <c r="Q296" s="112"/>
      <c r="R296" s="110"/>
      <c r="S296" s="178"/>
      <c r="T296" s="112"/>
      <c r="AC296" s="355" t="str">
        <f>IF(VLOOKUP($B296,'Change Summary_Detailed'!$A$4:$X$216,AC$3,FALSE)=0,"N/A",VLOOKUP($B296,'Change Summary_Detailed'!$A$4:$X$216,AC$3,FALSE))</f>
        <v>N/A</v>
      </c>
      <c r="AD296" s="21">
        <f>VLOOKUP($B296,'Change Summary_Detailed'!$A$4:$X$216,AD$3,FALSE)</f>
        <v>0</v>
      </c>
      <c r="AE296" s="21">
        <f>VLOOKUP($B296,'Change Summary_Detailed'!$A$4:$X$216,AE$3,FALSE)</f>
        <v>0</v>
      </c>
      <c r="AF296" s="21">
        <f>VLOOKUP($B296,'Change Summary_Detailed'!$A$4:$X$216,AF$3,FALSE)</f>
        <v>0</v>
      </c>
      <c r="AG296" s="21">
        <f>VLOOKUP($B296,'Change Summary_Detailed'!$A$4:$X$216,AG$3,FALSE)</f>
        <v>0</v>
      </c>
      <c r="AH296" s="21">
        <f>VLOOKUP($B296,'Change Summary_Detailed'!$A$4:$X$216,AH$3,FALSE)</f>
        <v>0</v>
      </c>
      <c r="AI296" s="21">
        <f>VLOOKUP($B296,'Change Summary_Detailed'!$A$4:$X$216,AI$3,FALSE)</f>
        <v>0</v>
      </c>
      <c r="AJ296" s="21">
        <f>VLOOKUP($B296,'Change Summary_Detailed'!$A$4:$X$216,AJ$3,FALSE)</f>
        <v>0</v>
      </c>
      <c r="AK296" s="21">
        <f>VLOOKUP($B296,'Change Summary_Detailed'!$A$4:$X$216,AK$3,FALSE)</f>
        <v>0</v>
      </c>
      <c r="AL296" s="21">
        <f>VLOOKUP($B296,'Change Summary_Detailed'!$A$4:$X$216,AL$3,FALSE)</f>
        <v>0</v>
      </c>
      <c r="AM296" s="21">
        <f>VLOOKUP($B296,'Change Summary_Detailed'!$A$4:$X$216,AM$3,FALSE)</f>
        <v>0</v>
      </c>
      <c r="AN296" s="21">
        <f>VLOOKUP($B296,'Change Summary_Detailed'!$A$4:$X$216,AN$3,FALSE)</f>
        <v>0</v>
      </c>
      <c r="AO296" s="21">
        <f>VLOOKUP($B296,'Change Summary_Detailed'!$A$4:$X$216,AO$3,FALSE)</f>
        <v>0</v>
      </c>
      <c r="AP296" s="21" t="str">
        <f>VLOOKUP($B296,'Change Summary_Detailed'!$A$4:$X$216,AP$3,FALSE)</f>
        <v>Unchanged</v>
      </c>
      <c r="AQ296" s="21">
        <f>VLOOKUP($B296,'Change Summary_Detailed'!$A$4:$X$216,AQ$3,FALSE)</f>
        <v>0</v>
      </c>
      <c r="AR296" s="21">
        <f>VLOOKUP($B296,'Change Summary_Detailed'!$A$4:$X$216,AR$3,FALSE)</f>
        <v>0</v>
      </c>
      <c r="AS296" s="21">
        <f>VLOOKUP($B296,'Change Summary_Detailed'!$A$4:$X$216,AS$3,FALSE)</f>
        <v>0</v>
      </c>
      <c r="AT296" s="21" t="str">
        <f>VLOOKUP($B296,'Change Summary_Detailed'!$A$4:$X$216,AT$3,FALSE)</f>
        <v>Unchanged</v>
      </c>
    </row>
    <row r="297" spans="1:46" x14ac:dyDescent="0.25">
      <c r="A297" t="s">
        <v>344</v>
      </c>
      <c r="B297" s="122">
        <v>221</v>
      </c>
      <c r="C297" s="57" t="s">
        <v>786</v>
      </c>
      <c r="D297" s="71" t="s">
        <v>227</v>
      </c>
      <c r="E297" s="57">
        <v>20.3</v>
      </c>
      <c r="F297" s="52">
        <v>5.9</v>
      </c>
      <c r="G297" s="52">
        <v>17.5</v>
      </c>
      <c r="H297" s="52">
        <v>4.9000000000000004</v>
      </c>
      <c r="I297" s="52">
        <v>12.5</v>
      </c>
      <c r="J297" s="58">
        <v>2.6</v>
      </c>
      <c r="K297" s="62">
        <v>80</v>
      </c>
      <c r="L297" s="62" t="s">
        <v>135</v>
      </c>
      <c r="M297" s="57" t="s">
        <v>17</v>
      </c>
      <c r="N297" s="58" t="s">
        <v>17</v>
      </c>
      <c r="O297" s="57" t="s">
        <v>18</v>
      </c>
      <c r="P297" s="52" t="s">
        <v>18</v>
      </c>
      <c r="Q297" s="58" t="s">
        <v>18</v>
      </c>
      <c r="R297" s="57" t="s">
        <v>54</v>
      </c>
      <c r="S297" s="52">
        <v>3</v>
      </c>
      <c r="T297" s="58">
        <v>3</v>
      </c>
      <c r="W297">
        <v>3</v>
      </c>
      <c r="X297">
        <v>3</v>
      </c>
      <c r="Y297">
        <v>2</v>
      </c>
      <c r="Z297">
        <v>3</v>
      </c>
      <c r="AA297">
        <v>2</v>
      </c>
      <c r="AB297">
        <v>2</v>
      </c>
      <c r="AC297" s="355">
        <f>IF(VLOOKUP($B297,'Change Summary_Detailed'!$A$4:$X$216,AC$3,FALSE)=0,"N/A",VLOOKUP($B297,'Change Summary_Detailed'!$A$4:$X$216,AC$3,FALSE))</f>
        <v>42036</v>
      </c>
      <c r="AD297" s="21">
        <f>VLOOKUP($B297,'Change Summary_Detailed'!$A$4:$X$216,AD$3,FALSE)</f>
        <v>30</v>
      </c>
      <c r="AE297" s="21">
        <f>VLOOKUP($B297,'Change Summary_Detailed'!$A$4:$X$216,AE$3,FALSE)</f>
        <v>30</v>
      </c>
      <c r="AF297" s="21">
        <f>VLOOKUP($B297,'Change Summary_Detailed'!$A$4:$X$216,AF$3,FALSE)</f>
        <v>60</v>
      </c>
      <c r="AG297" s="21">
        <f>VLOOKUP($B297,'Change Summary_Detailed'!$A$4:$X$216,AG$3,FALSE)</f>
        <v>30</v>
      </c>
      <c r="AH297" s="21">
        <f>VLOOKUP($B297,'Change Summary_Detailed'!$A$4:$X$216,AH$3,FALSE)</f>
        <v>60</v>
      </c>
      <c r="AI297" s="21">
        <f>VLOOKUP($B297,'Change Summary_Detailed'!$A$4:$X$216,AI$3,FALSE)</f>
        <v>30</v>
      </c>
      <c r="AJ297" s="21">
        <f>VLOOKUP($B297,'Change Summary_Detailed'!$A$4:$X$216,AJ$3,FALSE)</f>
        <v>30</v>
      </c>
      <c r="AK297" s="21">
        <f>VLOOKUP($B297,'Change Summary_Detailed'!$A$4:$X$216,AK$3,FALSE)</f>
        <v>60</v>
      </c>
      <c r="AL297" s="21">
        <f>VLOOKUP($B297,'Change Summary_Detailed'!$A$4:$X$216,AL$3,FALSE)</f>
        <v>30</v>
      </c>
      <c r="AM297" s="21">
        <f>VLOOKUP($B297,'Change Summary_Detailed'!$A$4:$X$216,AM$3,FALSE)</f>
        <v>30</v>
      </c>
      <c r="AN297" s="21" t="str">
        <f>VLOOKUP($B297,'Change Summary_Detailed'!$A$4:$X$216,AN$3,FALSE)</f>
        <v>Before 10:00 PM</v>
      </c>
      <c r="AO297" s="21" t="str">
        <f>VLOOKUP($B297,'Change Summary_Detailed'!$A$4:$X$216,AO$3,FALSE)</f>
        <v>Before 9:00 PM</v>
      </c>
      <c r="AP297" s="21" t="str">
        <f>VLOOKUP($B297,'Change Summary_Detailed'!$A$4:$X$216,AP$3,FALSE)</f>
        <v>Eliminate the part of the route between Overlake Transit Center and Education Hill. 
Revise Route 234 to serve Education Hill.
Operate service more often on Sundays.</v>
      </c>
      <c r="AQ297" s="21" t="str">
        <f>VLOOKUP($B297,'Change Summary_Detailed'!$A$4:$X$216,AQ$3,FALSE)</f>
        <v>2, 3</v>
      </c>
      <c r="AR297" s="21" t="str">
        <f>VLOOKUP($B297,'Change Summary_Detailed'!$A$4:$X$216,AR$3,FALSE)</f>
        <v>Restructure</v>
      </c>
      <c r="AS297" s="21" t="str">
        <f>VLOOKUP($B297,'Change Summary_Detailed'!$A$4:$X$216,AS$3,FALSE)</f>
        <v xml:space="preserve">Between Redmond Transit Center and Education Hill, use revised Route 234.
Between NE 40th and 70th streets, use the RapidRide B Line or revised Route 245. </v>
      </c>
      <c r="AT297" s="21" t="str">
        <f>VLOOKUP($B297,'Change Summary_Detailed'!$A$4:$X$216,AT$3,FALSE)</f>
        <v>Revised</v>
      </c>
    </row>
    <row r="298" spans="1:46" x14ac:dyDescent="0.25">
      <c r="A298" t="s">
        <v>369</v>
      </c>
      <c r="B298" s="122">
        <v>221</v>
      </c>
      <c r="C298" s="57" t="s">
        <v>786</v>
      </c>
      <c r="D298" s="71" t="s">
        <v>227</v>
      </c>
      <c r="E298" s="57">
        <v>20.3</v>
      </c>
      <c r="F298" s="52">
        <v>5.9</v>
      </c>
      <c r="G298" s="52">
        <v>17.5</v>
      </c>
      <c r="H298" s="52">
        <v>4.9000000000000004</v>
      </c>
      <c r="I298" s="52">
        <v>12.5</v>
      </c>
      <c r="J298" s="58">
        <v>2.6</v>
      </c>
      <c r="K298" s="62">
        <v>80</v>
      </c>
      <c r="L298" s="62" t="s">
        <v>135</v>
      </c>
      <c r="M298" s="57" t="s">
        <v>17</v>
      </c>
      <c r="N298" s="58" t="s">
        <v>17</v>
      </c>
      <c r="O298" s="57" t="s">
        <v>18</v>
      </c>
      <c r="P298" s="52" t="s">
        <v>18</v>
      </c>
      <c r="Q298" s="58" t="s">
        <v>18</v>
      </c>
      <c r="R298" s="57" t="s">
        <v>54</v>
      </c>
      <c r="S298" s="52">
        <v>3</v>
      </c>
      <c r="T298" s="58">
        <v>3</v>
      </c>
      <c r="W298">
        <v>3</v>
      </c>
      <c r="X298">
        <v>3</v>
      </c>
      <c r="Y298">
        <v>2</v>
      </c>
      <c r="Z298">
        <v>3</v>
      </c>
      <c r="AA298">
        <v>2</v>
      </c>
      <c r="AB298">
        <v>2</v>
      </c>
      <c r="AC298" s="355">
        <f>IF(VLOOKUP($B298,'Change Summary_Detailed'!$A$4:$X$216,AC$3,FALSE)=0,"N/A",VLOOKUP($B298,'Change Summary_Detailed'!$A$4:$X$216,AC$3,FALSE))</f>
        <v>42036</v>
      </c>
      <c r="AD298" s="21">
        <f>VLOOKUP($B298,'Change Summary_Detailed'!$A$4:$X$216,AD$3,FALSE)</f>
        <v>30</v>
      </c>
      <c r="AE298" s="21">
        <f>VLOOKUP($B298,'Change Summary_Detailed'!$A$4:$X$216,AE$3,FALSE)</f>
        <v>30</v>
      </c>
      <c r="AF298" s="21">
        <f>VLOOKUP($B298,'Change Summary_Detailed'!$A$4:$X$216,AF$3,FALSE)</f>
        <v>60</v>
      </c>
      <c r="AG298" s="21">
        <f>VLOOKUP($B298,'Change Summary_Detailed'!$A$4:$X$216,AG$3,FALSE)</f>
        <v>30</v>
      </c>
      <c r="AH298" s="21">
        <f>VLOOKUP($B298,'Change Summary_Detailed'!$A$4:$X$216,AH$3,FALSE)</f>
        <v>60</v>
      </c>
      <c r="AI298" s="21">
        <f>VLOOKUP($B298,'Change Summary_Detailed'!$A$4:$X$216,AI$3,FALSE)</f>
        <v>30</v>
      </c>
      <c r="AJ298" s="21">
        <f>VLOOKUP($B298,'Change Summary_Detailed'!$A$4:$X$216,AJ$3,FALSE)</f>
        <v>30</v>
      </c>
      <c r="AK298" s="21">
        <f>VLOOKUP($B298,'Change Summary_Detailed'!$A$4:$X$216,AK$3,FALSE)</f>
        <v>60</v>
      </c>
      <c r="AL298" s="21">
        <f>VLOOKUP($B298,'Change Summary_Detailed'!$A$4:$X$216,AL$3,FALSE)</f>
        <v>30</v>
      </c>
      <c r="AM298" s="21">
        <f>VLOOKUP($B298,'Change Summary_Detailed'!$A$4:$X$216,AM$3,FALSE)</f>
        <v>30</v>
      </c>
      <c r="AN298" s="21" t="str">
        <f>VLOOKUP($B298,'Change Summary_Detailed'!$A$4:$X$216,AN$3,FALSE)</f>
        <v>Before 10:00 PM</v>
      </c>
      <c r="AO298" s="21" t="str">
        <f>VLOOKUP($B298,'Change Summary_Detailed'!$A$4:$X$216,AO$3,FALSE)</f>
        <v>Before 9:00 PM</v>
      </c>
      <c r="AP298" s="21" t="str">
        <f>VLOOKUP($B298,'Change Summary_Detailed'!$A$4:$X$216,AP$3,FALSE)</f>
        <v>Eliminate the part of the route between Overlake Transit Center and Education Hill. 
Revise Route 234 to serve Education Hill.
Operate service more often on Sundays.</v>
      </c>
      <c r="AQ298" s="21" t="str">
        <f>VLOOKUP($B298,'Change Summary_Detailed'!$A$4:$X$216,AQ$3,FALSE)</f>
        <v>2, 3</v>
      </c>
      <c r="AR298" s="21" t="str">
        <f>VLOOKUP($B298,'Change Summary_Detailed'!$A$4:$X$216,AR$3,FALSE)</f>
        <v>Restructure</v>
      </c>
      <c r="AS298" s="21" t="str">
        <f>VLOOKUP($B298,'Change Summary_Detailed'!$A$4:$X$216,AS$3,FALSE)</f>
        <v xml:space="preserve">Between Redmond Transit Center and Education Hill, use revised Route 234.
Between NE 40th and 70th streets, use the RapidRide B Line or revised Route 245. </v>
      </c>
      <c r="AT298" s="21" t="str">
        <f>VLOOKUP($B298,'Change Summary_Detailed'!$A$4:$X$216,AT$3,FALSE)</f>
        <v>Revised</v>
      </c>
    </row>
    <row r="299" spans="1:46" x14ac:dyDescent="0.25">
      <c r="A299" t="s">
        <v>357</v>
      </c>
      <c r="B299" s="122">
        <v>224</v>
      </c>
      <c r="C299" s="57" t="s">
        <v>787</v>
      </c>
      <c r="D299" s="71" t="s">
        <v>228</v>
      </c>
      <c r="E299" s="57">
        <v>6.9</v>
      </c>
      <c r="F299" s="52">
        <v>3.2</v>
      </c>
      <c r="G299" s="52">
        <v>7.8</v>
      </c>
      <c r="H299" s="52">
        <v>4</v>
      </c>
      <c r="I299" s="52" t="s">
        <v>298</v>
      </c>
      <c r="J299" s="58" t="s">
        <v>298</v>
      </c>
      <c r="K299" s="62">
        <v>82</v>
      </c>
      <c r="L299" s="62" t="s">
        <v>160</v>
      </c>
      <c r="M299" s="57" t="s">
        <v>17</v>
      </c>
      <c r="N299" s="58" t="s">
        <v>17</v>
      </c>
      <c r="O299" s="57" t="s">
        <v>18</v>
      </c>
      <c r="P299" s="52" t="s">
        <v>18</v>
      </c>
      <c r="Q299" s="58" t="s">
        <v>18</v>
      </c>
      <c r="R299" s="57">
        <v>1</v>
      </c>
      <c r="S299" s="52">
        <v>1</v>
      </c>
      <c r="T299" s="58" t="s">
        <v>54</v>
      </c>
      <c r="W299">
        <v>1</v>
      </c>
      <c r="X299">
        <v>2</v>
      </c>
      <c r="Y299">
        <v>1</v>
      </c>
      <c r="Z299">
        <v>2</v>
      </c>
      <c r="AA299" t="s">
        <v>17</v>
      </c>
      <c r="AB299" t="s">
        <v>17</v>
      </c>
      <c r="AC299" s="355" t="str">
        <f>IF(VLOOKUP($B299,'Change Summary_Detailed'!$A$4:$X$216,AC$3,FALSE)=0,"N/A",VLOOKUP($B299,'Change Summary_Detailed'!$A$4:$X$216,AC$3,FALSE))</f>
        <v>N/A</v>
      </c>
      <c r="AD299" s="21">
        <f>VLOOKUP($B299,'Change Summary_Detailed'!$A$4:$X$216,AD$3,FALSE)</f>
        <v>120</v>
      </c>
      <c r="AE299" s="21">
        <f>VLOOKUP($B299,'Change Summary_Detailed'!$A$4:$X$216,AE$3,FALSE)</f>
        <v>150</v>
      </c>
      <c r="AF299" s="21" t="str">
        <f>VLOOKUP($B299,'Change Summary_Detailed'!$A$4:$X$216,AF$3,FALSE)</f>
        <v/>
      </c>
      <c r="AG299" s="21" t="str">
        <f>VLOOKUP($B299,'Change Summary_Detailed'!$A$4:$X$216,AG$3,FALSE)</f>
        <v/>
      </c>
      <c r="AH299" s="21" t="str">
        <f>VLOOKUP($B299,'Change Summary_Detailed'!$A$4:$X$216,AH$3,FALSE)</f>
        <v/>
      </c>
      <c r="AI299" s="21">
        <f>VLOOKUP($B299,'Change Summary_Detailed'!$A$4:$X$216,AI$3,FALSE)</f>
        <v>120</v>
      </c>
      <c r="AJ299" s="21">
        <f>VLOOKUP($B299,'Change Summary_Detailed'!$A$4:$X$216,AJ$3,FALSE)</f>
        <v>150</v>
      </c>
      <c r="AK299" s="21" t="str">
        <f>VLOOKUP($B299,'Change Summary_Detailed'!$A$4:$X$216,AK$3,FALSE)</f>
        <v/>
      </c>
      <c r="AL299" s="21" t="str">
        <f>VLOOKUP($B299,'Change Summary_Detailed'!$A$4:$X$216,AL$3,FALSE)</f>
        <v/>
      </c>
      <c r="AM299" s="21" t="str">
        <f>VLOOKUP($B299,'Change Summary_Detailed'!$A$4:$X$216,AM$3,FALSE)</f>
        <v/>
      </c>
      <c r="AN299" s="21" t="str">
        <f>VLOOKUP($B299,'Change Summary_Detailed'!$A$4:$X$216,AN$3,FALSE)</f>
        <v>Before 6:00 PM</v>
      </c>
      <c r="AO299" s="21" t="str">
        <f>VLOOKUP($B299,'Change Summary_Detailed'!$A$4:$X$216,AO$3,FALSE)</f>
        <v>Before 6:00 PM</v>
      </c>
      <c r="AP299" s="21" t="str">
        <f>VLOOKUP($B299,'Change Summary_Detailed'!$A$4:$X$216,AP$3,FALSE)</f>
        <v>Unchanged</v>
      </c>
      <c r="AQ299" s="21">
        <f>VLOOKUP($B299,'Change Summary_Detailed'!$A$4:$X$216,AQ$3,FALSE)</f>
        <v>0</v>
      </c>
      <c r="AR299" s="21">
        <f>VLOOKUP($B299,'Change Summary_Detailed'!$A$4:$X$216,AR$3,FALSE)</f>
        <v>0</v>
      </c>
      <c r="AS299" s="21">
        <f>VLOOKUP($B299,'Change Summary_Detailed'!$A$4:$X$216,AS$3,FALSE)</f>
        <v>0</v>
      </c>
      <c r="AT299" s="21" t="str">
        <f>VLOOKUP($B299,'Change Summary_Detailed'!$A$4:$X$216,AT$3,FALSE)</f>
        <v>Unchanged</v>
      </c>
    </row>
    <row r="300" spans="1:46" x14ac:dyDescent="0.25">
      <c r="A300" t="s">
        <v>377</v>
      </c>
      <c r="B300" s="122">
        <v>224</v>
      </c>
      <c r="C300" s="57" t="s">
        <v>787</v>
      </c>
      <c r="D300" s="71" t="s">
        <v>228</v>
      </c>
      <c r="E300" s="57">
        <v>6.9</v>
      </c>
      <c r="F300" s="52">
        <v>3.2</v>
      </c>
      <c r="G300" s="52">
        <v>7.8</v>
      </c>
      <c r="H300" s="52">
        <v>4</v>
      </c>
      <c r="I300" s="52" t="s">
        <v>298</v>
      </c>
      <c r="J300" s="58" t="s">
        <v>298</v>
      </c>
      <c r="K300" s="62">
        <v>82</v>
      </c>
      <c r="L300" s="62" t="s">
        <v>160</v>
      </c>
      <c r="M300" s="57" t="s">
        <v>17</v>
      </c>
      <c r="N300" s="58" t="s">
        <v>17</v>
      </c>
      <c r="O300" s="57" t="s">
        <v>18</v>
      </c>
      <c r="P300" s="52" t="s">
        <v>18</v>
      </c>
      <c r="Q300" s="58" t="s">
        <v>18</v>
      </c>
      <c r="R300" s="57">
        <v>1</v>
      </c>
      <c r="S300" s="52">
        <v>1</v>
      </c>
      <c r="T300" s="58" t="s">
        <v>54</v>
      </c>
      <c r="W300">
        <v>1</v>
      </c>
      <c r="X300">
        <v>2</v>
      </c>
      <c r="Y300">
        <v>1</v>
      </c>
      <c r="Z300">
        <v>2</v>
      </c>
      <c r="AA300" t="s">
        <v>17</v>
      </c>
      <c r="AB300" t="s">
        <v>17</v>
      </c>
      <c r="AC300" s="355" t="str">
        <f>IF(VLOOKUP($B300,'Change Summary_Detailed'!$A$4:$X$216,AC$3,FALSE)=0,"N/A",VLOOKUP($B300,'Change Summary_Detailed'!$A$4:$X$216,AC$3,FALSE))</f>
        <v>N/A</v>
      </c>
      <c r="AD300" s="21">
        <f>VLOOKUP($B300,'Change Summary_Detailed'!$A$4:$X$216,AD$3,FALSE)</f>
        <v>120</v>
      </c>
      <c r="AE300" s="21">
        <f>VLOOKUP($B300,'Change Summary_Detailed'!$A$4:$X$216,AE$3,FALSE)</f>
        <v>150</v>
      </c>
      <c r="AF300" s="21" t="str">
        <f>VLOOKUP($B300,'Change Summary_Detailed'!$A$4:$X$216,AF$3,FALSE)</f>
        <v/>
      </c>
      <c r="AG300" s="21" t="str">
        <f>VLOOKUP($B300,'Change Summary_Detailed'!$A$4:$X$216,AG$3,FALSE)</f>
        <v/>
      </c>
      <c r="AH300" s="21" t="str">
        <f>VLOOKUP($B300,'Change Summary_Detailed'!$A$4:$X$216,AH$3,FALSE)</f>
        <v/>
      </c>
      <c r="AI300" s="21">
        <f>VLOOKUP($B300,'Change Summary_Detailed'!$A$4:$X$216,AI$3,FALSE)</f>
        <v>120</v>
      </c>
      <c r="AJ300" s="21">
        <f>VLOOKUP($B300,'Change Summary_Detailed'!$A$4:$X$216,AJ$3,FALSE)</f>
        <v>150</v>
      </c>
      <c r="AK300" s="21" t="str">
        <f>VLOOKUP($B300,'Change Summary_Detailed'!$A$4:$X$216,AK$3,FALSE)</f>
        <v/>
      </c>
      <c r="AL300" s="21" t="str">
        <f>VLOOKUP($B300,'Change Summary_Detailed'!$A$4:$X$216,AL$3,FALSE)</f>
        <v/>
      </c>
      <c r="AM300" s="21" t="str">
        <f>VLOOKUP($B300,'Change Summary_Detailed'!$A$4:$X$216,AM$3,FALSE)</f>
        <v/>
      </c>
      <c r="AN300" s="21" t="str">
        <f>VLOOKUP($B300,'Change Summary_Detailed'!$A$4:$X$216,AN$3,FALSE)</f>
        <v>Before 6:00 PM</v>
      </c>
      <c r="AO300" s="21" t="str">
        <f>VLOOKUP($B300,'Change Summary_Detailed'!$A$4:$X$216,AO$3,FALSE)</f>
        <v>Before 6:00 PM</v>
      </c>
      <c r="AP300" s="21" t="str">
        <f>VLOOKUP($B300,'Change Summary_Detailed'!$A$4:$X$216,AP$3,FALSE)</f>
        <v>Unchanged</v>
      </c>
      <c r="AQ300" s="21">
        <f>VLOOKUP($B300,'Change Summary_Detailed'!$A$4:$X$216,AQ$3,FALSE)</f>
        <v>0</v>
      </c>
      <c r="AR300" s="21">
        <f>VLOOKUP($B300,'Change Summary_Detailed'!$A$4:$X$216,AR$3,FALSE)</f>
        <v>0</v>
      </c>
      <c r="AS300" s="21">
        <f>VLOOKUP($B300,'Change Summary_Detailed'!$A$4:$X$216,AS$3,FALSE)</f>
        <v>0</v>
      </c>
      <c r="AT300" s="21" t="str">
        <f>VLOOKUP($B300,'Change Summary_Detailed'!$A$4:$X$216,AT$3,FALSE)</f>
        <v>Unchanged</v>
      </c>
    </row>
    <row r="301" spans="1:46" x14ac:dyDescent="0.25">
      <c r="A301" t="s">
        <v>348</v>
      </c>
      <c r="B301" s="122">
        <v>224</v>
      </c>
      <c r="C301" s="57" t="s">
        <v>787</v>
      </c>
      <c r="D301" s="71" t="s">
        <v>228</v>
      </c>
      <c r="E301" s="57">
        <v>6.9</v>
      </c>
      <c r="F301" s="52">
        <v>3.2</v>
      </c>
      <c r="G301" s="52">
        <v>7.8</v>
      </c>
      <c r="H301" s="52">
        <v>4</v>
      </c>
      <c r="I301" s="52" t="s">
        <v>298</v>
      </c>
      <c r="J301" s="58" t="s">
        <v>298</v>
      </c>
      <c r="K301" s="62">
        <v>82</v>
      </c>
      <c r="L301" s="62" t="s">
        <v>160</v>
      </c>
      <c r="M301" s="57" t="s">
        <v>17</v>
      </c>
      <c r="N301" s="58" t="s">
        <v>17</v>
      </c>
      <c r="O301" s="57" t="s">
        <v>18</v>
      </c>
      <c r="P301" s="52" t="s">
        <v>18</v>
      </c>
      <c r="Q301" s="58" t="s">
        <v>18</v>
      </c>
      <c r="R301" s="57">
        <v>1</v>
      </c>
      <c r="S301" s="52">
        <v>1</v>
      </c>
      <c r="T301" s="58" t="s">
        <v>54</v>
      </c>
      <c r="W301">
        <v>1</v>
      </c>
      <c r="X301">
        <v>2</v>
      </c>
      <c r="Y301">
        <v>1</v>
      </c>
      <c r="Z301">
        <v>2</v>
      </c>
      <c r="AA301" t="s">
        <v>17</v>
      </c>
      <c r="AB301" t="s">
        <v>17</v>
      </c>
      <c r="AC301" s="355" t="str">
        <f>IF(VLOOKUP($B301,'Change Summary_Detailed'!$A$4:$X$216,AC$3,FALSE)=0,"N/A",VLOOKUP($B301,'Change Summary_Detailed'!$A$4:$X$216,AC$3,FALSE))</f>
        <v>N/A</v>
      </c>
      <c r="AD301" s="21">
        <f>VLOOKUP($B301,'Change Summary_Detailed'!$A$4:$X$216,AD$3,FALSE)</f>
        <v>120</v>
      </c>
      <c r="AE301" s="21">
        <f>VLOOKUP($B301,'Change Summary_Detailed'!$A$4:$X$216,AE$3,FALSE)</f>
        <v>150</v>
      </c>
      <c r="AF301" s="21" t="str">
        <f>VLOOKUP($B301,'Change Summary_Detailed'!$A$4:$X$216,AF$3,FALSE)</f>
        <v/>
      </c>
      <c r="AG301" s="21" t="str">
        <f>VLOOKUP($B301,'Change Summary_Detailed'!$A$4:$X$216,AG$3,FALSE)</f>
        <v/>
      </c>
      <c r="AH301" s="21" t="str">
        <f>VLOOKUP($B301,'Change Summary_Detailed'!$A$4:$X$216,AH$3,FALSE)</f>
        <v/>
      </c>
      <c r="AI301" s="21">
        <f>VLOOKUP($B301,'Change Summary_Detailed'!$A$4:$X$216,AI$3,FALSE)</f>
        <v>120</v>
      </c>
      <c r="AJ301" s="21">
        <f>VLOOKUP($B301,'Change Summary_Detailed'!$A$4:$X$216,AJ$3,FALSE)</f>
        <v>150</v>
      </c>
      <c r="AK301" s="21" t="str">
        <f>VLOOKUP($B301,'Change Summary_Detailed'!$A$4:$X$216,AK$3,FALSE)</f>
        <v/>
      </c>
      <c r="AL301" s="21" t="str">
        <f>VLOOKUP($B301,'Change Summary_Detailed'!$A$4:$X$216,AL$3,FALSE)</f>
        <v/>
      </c>
      <c r="AM301" s="21" t="str">
        <f>VLOOKUP($B301,'Change Summary_Detailed'!$A$4:$X$216,AM$3,FALSE)</f>
        <v/>
      </c>
      <c r="AN301" s="21" t="str">
        <f>VLOOKUP($B301,'Change Summary_Detailed'!$A$4:$X$216,AN$3,FALSE)</f>
        <v>Before 6:00 PM</v>
      </c>
      <c r="AO301" s="21" t="str">
        <f>VLOOKUP($B301,'Change Summary_Detailed'!$A$4:$X$216,AO$3,FALSE)</f>
        <v>Before 6:00 PM</v>
      </c>
      <c r="AP301" s="21" t="str">
        <f>VLOOKUP($B301,'Change Summary_Detailed'!$A$4:$X$216,AP$3,FALSE)</f>
        <v>Unchanged</v>
      </c>
      <c r="AQ301" s="21">
        <f>VLOOKUP($B301,'Change Summary_Detailed'!$A$4:$X$216,AQ$3,FALSE)</f>
        <v>0</v>
      </c>
      <c r="AR301" s="21">
        <f>VLOOKUP($B301,'Change Summary_Detailed'!$A$4:$X$216,AR$3,FALSE)</f>
        <v>0</v>
      </c>
      <c r="AS301" s="21">
        <f>VLOOKUP($B301,'Change Summary_Detailed'!$A$4:$X$216,AS$3,FALSE)</f>
        <v>0</v>
      </c>
      <c r="AT301" s="21" t="str">
        <f>VLOOKUP($B301,'Change Summary_Detailed'!$A$4:$X$216,AT$3,FALSE)</f>
        <v>Unchanged</v>
      </c>
    </row>
    <row r="302" spans="1:46" x14ac:dyDescent="0.25">
      <c r="A302" t="s">
        <v>369</v>
      </c>
      <c r="B302" s="122">
        <v>224</v>
      </c>
      <c r="C302" s="57" t="s">
        <v>787</v>
      </c>
      <c r="D302" s="71" t="s">
        <v>228</v>
      </c>
      <c r="E302" s="57">
        <v>6.9</v>
      </c>
      <c r="F302" s="52">
        <v>3.2</v>
      </c>
      <c r="G302" s="52">
        <v>7.8</v>
      </c>
      <c r="H302" s="52">
        <v>4</v>
      </c>
      <c r="I302" s="52" t="s">
        <v>298</v>
      </c>
      <c r="J302" s="58" t="s">
        <v>298</v>
      </c>
      <c r="K302" s="62">
        <v>82</v>
      </c>
      <c r="L302" s="62" t="s">
        <v>160</v>
      </c>
      <c r="M302" s="57" t="s">
        <v>17</v>
      </c>
      <c r="N302" s="58" t="s">
        <v>17</v>
      </c>
      <c r="O302" s="57" t="s">
        <v>18</v>
      </c>
      <c r="P302" s="52" t="s">
        <v>18</v>
      </c>
      <c r="Q302" s="58" t="s">
        <v>18</v>
      </c>
      <c r="R302" s="57">
        <v>1</v>
      </c>
      <c r="S302" s="52">
        <v>1</v>
      </c>
      <c r="T302" s="58" t="s">
        <v>54</v>
      </c>
      <c r="W302">
        <v>1</v>
      </c>
      <c r="X302">
        <v>2</v>
      </c>
      <c r="Y302">
        <v>1</v>
      </c>
      <c r="Z302">
        <v>2</v>
      </c>
      <c r="AA302" t="s">
        <v>17</v>
      </c>
      <c r="AB302" t="s">
        <v>17</v>
      </c>
      <c r="AC302" s="355" t="str">
        <f>IF(VLOOKUP($B302,'Change Summary_Detailed'!$A$4:$X$216,AC$3,FALSE)=0,"N/A",VLOOKUP($B302,'Change Summary_Detailed'!$A$4:$X$216,AC$3,FALSE))</f>
        <v>N/A</v>
      </c>
      <c r="AD302" s="21">
        <f>VLOOKUP($B302,'Change Summary_Detailed'!$A$4:$X$216,AD$3,FALSE)</f>
        <v>120</v>
      </c>
      <c r="AE302" s="21">
        <f>VLOOKUP($B302,'Change Summary_Detailed'!$A$4:$X$216,AE$3,FALSE)</f>
        <v>150</v>
      </c>
      <c r="AF302" s="21" t="str">
        <f>VLOOKUP($B302,'Change Summary_Detailed'!$A$4:$X$216,AF$3,FALSE)</f>
        <v/>
      </c>
      <c r="AG302" s="21" t="str">
        <f>VLOOKUP($B302,'Change Summary_Detailed'!$A$4:$X$216,AG$3,FALSE)</f>
        <v/>
      </c>
      <c r="AH302" s="21" t="str">
        <f>VLOOKUP($B302,'Change Summary_Detailed'!$A$4:$X$216,AH$3,FALSE)</f>
        <v/>
      </c>
      <c r="AI302" s="21">
        <f>VLOOKUP($B302,'Change Summary_Detailed'!$A$4:$X$216,AI$3,FALSE)</f>
        <v>120</v>
      </c>
      <c r="AJ302" s="21">
        <f>VLOOKUP($B302,'Change Summary_Detailed'!$A$4:$X$216,AJ$3,FALSE)</f>
        <v>150</v>
      </c>
      <c r="AK302" s="21" t="str">
        <f>VLOOKUP($B302,'Change Summary_Detailed'!$A$4:$X$216,AK$3,FALSE)</f>
        <v/>
      </c>
      <c r="AL302" s="21" t="str">
        <f>VLOOKUP($B302,'Change Summary_Detailed'!$A$4:$X$216,AL$3,FALSE)</f>
        <v/>
      </c>
      <c r="AM302" s="21" t="str">
        <f>VLOOKUP($B302,'Change Summary_Detailed'!$A$4:$X$216,AM$3,FALSE)</f>
        <v/>
      </c>
      <c r="AN302" s="21" t="str">
        <f>VLOOKUP($B302,'Change Summary_Detailed'!$A$4:$X$216,AN$3,FALSE)</f>
        <v>Before 6:00 PM</v>
      </c>
      <c r="AO302" s="21" t="str">
        <f>VLOOKUP($B302,'Change Summary_Detailed'!$A$4:$X$216,AO$3,FALSE)</f>
        <v>Before 6:00 PM</v>
      </c>
      <c r="AP302" s="21" t="str">
        <f>VLOOKUP($B302,'Change Summary_Detailed'!$A$4:$X$216,AP$3,FALSE)</f>
        <v>Unchanged</v>
      </c>
      <c r="AQ302" s="21">
        <f>VLOOKUP($B302,'Change Summary_Detailed'!$A$4:$X$216,AQ$3,FALSE)</f>
        <v>0</v>
      </c>
      <c r="AR302" s="21">
        <f>VLOOKUP($B302,'Change Summary_Detailed'!$A$4:$X$216,AR$3,FALSE)</f>
        <v>0</v>
      </c>
      <c r="AS302" s="21">
        <f>VLOOKUP($B302,'Change Summary_Detailed'!$A$4:$X$216,AS$3,FALSE)</f>
        <v>0</v>
      </c>
      <c r="AT302" s="21" t="str">
        <f>VLOOKUP($B302,'Change Summary_Detailed'!$A$4:$X$216,AT$3,FALSE)</f>
        <v>Unchanged</v>
      </c>
    </row>
    <row r="303" spans="1:46" x14ac:dyDescent="0.25">
      <c r="A303" t="s">
        <v>352</v>
      </c>
      <c r="B303" s="122">
        <v>224</v>
      </c>
      <c r="C303" s="57" t="s">
        <v>787</v>
      </c>
      <c r="D303" s="71" t="s">
        <v>228</v>
      </c>
      <c r="E303" s="57">
        <v>6.9</v>
      </c>
      <c r="F303" s="52">
        <v>3.2</v>
      </c>
      <c r="G303" s="52">
        <v>7.8</v>
      </c>
      <c r="H303" s="52">
        <v>4</v>
      </c>
      <c r="I303" s="52" t="s">
        <v>298</v>
      </c>
      <c r="J303" s="58" t="s">
        <v>298</v>
      </c>
      <c r="K303" s="62">
        <v>82</v>
      </c>
      <c r="L303" s="62" t="s">
        <v>160</v>
      </c>
      <c r="M303" s="57" t="s">
        <v>17</v>
      </c>
      <c r="N303" s="58" t="s">
        <v>17</v>
      </c>
      <c r="O303" s="57" t="s">
        <v>18</v>
      </c>
      <c r="P303" s="52" t="s">
        <v>18</v>
      </c>
      <c r="Q303" s="58" t="s">
        <v>18</v>
      </c>
      <c r="R303" s="57">
        <v>1</v>
      </c>
      <c r="S303" s="52">
        <v>1</v>
      </c>
      <c r="T303" s="58" t="s">
        <v>54</v>
      </c>
      <c r="W303">
        <v>1</v>
      </c>
      <c r="X303">
        <v>2</v>
      </c>
      <c r="Y303">
        <v>1</v>
      </c>
      <c r="Z303">
        <v>2</v>
      </c>
      <c r="AA303" t="s">
        <v>17</v>
      </c>
      <c r="AB303" t="s">
        <v>17</v>
      </c>
      <c r="AC303" s="355" t="str">
        <f>IF(VLOOKUP($B303,'Change Summary_Detailed'!$A$4:$X$216,AC$3,FALSE)=0,"N/A",VLOOKUP($B303,'Change Summary_Detailed'!$A$4:$X$216,AC$3,FALSE))</f>
        <v>N/A</v>
      </c>
      <c r="AD303" s="21">
        <f>VLOOKUP($B303,'Change Summary_Detailed'!$A$4:$X$216,AD$3,FALSE)</f>
        <v>120</v>
      </c>
      <c r="AE303" s="21">
        <f>VLOOKUP($B303,'Change Summary_Detailed'!$A$4:$X$216,AE$3,FALSE)</f>
        <v>150</v>
      </c>
      <c r="AF303" s="21" t="str">
        <f>VLOOKUP($B303,'Change Summary_Detailed'!$A$4:$X$216,AF$3,FALSE)</f>
        <v/>
      </c>
      <c r="AG303" s="21" t="str">
        <f>VLOOKUP($B303,'Change Summary_Detailed'!$A$4:$X$216,AG$3,FALSE)</f>
        <v/>
      </c>
      <c r="AH303" s="21" t="str">
        <f>VLOOKUP($B303,'Change Summary_Detailed'!$A$4:$X$216,AH$3,FALSE)</f>
        <v/>
      </c>
      <c r="AI303" s="21">
        <f>VLOOKUP($B303,'Change Summary_Detailed'!$A$4:$X$216,AI$3,FALSE)</f>
        <v>120</v>
      </c>
      <c r="AJ303" s="21">
        <f>VLOOKUP($B303,'Change Summary_Detailed'!$A$4:$X$216,AJ$3,FALSE)</f>
        <v>150</v>
      </c>
      <c r="AK303" s="21" t="str">
        <f>VLOOKUP($B303,'Change Summary_Detailed'!$A$4:$X$216,AK$3,FALSE)</f>
        <v/>
      </c>
      <c r="AL303" s="21" t="str">
        <f>VLOOKUP($B303,'Change Summary_Detailed'!$A$4:$X$216,AL$3,FALSE)</f>
        <v/>
      </c>
      <c r="AM303" s="21" t="str">
        <f>VLOOKUP($B303,'Change Summary_Detailed'!$A$4:$X$216,AM$3,FALSE)</f>
        <v/>
      </c>
      <c r="AN303" s="21" t="str">
        <f>VLOOKUP($B303,'Change Summary_Detailed'!$A$4:$X$216,AN$3,FALSE)</f>
        <v>Before 6:00 PM</v>
      </c>
      <c r="AO303" s="21" t="str">
        <f>VLOOKUP($B303,'Change Summary_Detailed'!$A$4:$X$216,AO$3,FALSE)</f>
        <v>Before 6:00 PM</v>
      </c>
      <c r="AP303" s="21" t="str">
        <f>VLOOKUP($B303,'Change Summary_Detailed'!$A$4:$X$216,AP$3,FALSE)</f>
        <v>Unchanged</v>
      </c>
      <c r="AQ303" s="21">
        <f>VLOOKUP($B303,'Change Summary_Detailed'!$A$4:$X$216,AQ$3,FALSE)</f>
        <v>0</v>
      </c>
      <c r="AR303" s="21">
        <f>VLOOKUP($B303,'Change Summary_Detailed'!$A$4:$X$216,AR$3,FALSE)</f>
        <v>0</v>
      </c>
      <c r="AS303" s="21">
        <f>VLOOKUP($B303,'Change Summary_Detailed'!$A$4:$X$216,AS$3,FALSE)</f>
        <v>0</v>
      </c>
      <c r="AT303" s="21" t="str">
        <f>VLOOKUP($B303,'Change Summary_Detailed'!$A$4:$X$216,AT$3,FALSE)</f>
        <v>Unchanged</v>
      </c>
    </row>
    <row r="304" spans="1:46" x14ac:dyDescent="0.25">
      <c r="A304" t="s">
        <v>344</v>
      </c>
      <c r="B304" s="122">
        <v>226</v>
      </c>
      <c r="C304" s="57" t="s">
        <v>788</v>
      </c>
      <c r="D304" s="71" t="s">
        <v>229</v>
      </c>
      <c r="E304" s="57">
        <v>27.6</v>
      </c>
      <c r="F304" s="52">
        <v>7</v>
      </c>
      <c r="G304" s="52">
        <v>25.6</v>
      </c>
      <c r="H304" s="52">
        <v>6</v>
      </c>
      <c r="I304" s="52">
        <v>12.4</v>
      </c>
      <c r="J304" s="58">
        <v>2.9</v>
      </c>
      <c r="K304" s="62" t="s">
        <v>230</v>
      </c>
      <c r="L304" s="62" t="s">
        <v>231</v>
      </c>
      <c r="M304" s="57" t="s">
        <v>17</v>
      </c>
      <c r="N304" s="58" t="s">
        <v>17</v>
      </c>
      <c r="O304" s="57" t="s">
        <v>232</v>
      </c>
      <c r="P304" s="52" t="s">
        <v>233</v>
      </c>
      <c r="Q304" s="58" t="s">
        <v>232</v>
      </c>
      <c r="R304" s="57" t="s">
        <v>54</v>
      </c>
      <c r="S304" s="52" t="s">
        <v>54</v>
      </c>
      <c r="T304" s="58">
        <v>3</v>
      </c>
      <c r="W304">
        <v>4</v>
      </c>
      <c r="X304">
        <v>3</v>
      </c>
      <c r="Y304">
        <v>4</v>
      </c>
      <c r="Z304">
        <v>3</v>
      </c>
      <c r="AA304">
        <v>2</v>
      </c>
      <c r="AB304">
        <v>2</v>
      </c>
      <c r="AC304" s="355">
        <f>IF(VLOOKUP($B304,'Change Summary_Detailed'!$A$4:$X$216,AC$3,FALSE)=0,"N/A",VLOOKUP($B304,'Change Summary_Detailed'!$A$4:$X$216,AC$3,FALSE))</f>
        <v>42248</v>
      </c>
      <c r="AD304" s="21">
        <f>VLOOKUP($B304,'Change Summary_Detailed'!$A$4:$X$216,AD$3,FALSE)</f>
        <v>30</v>
      </c>
      <c r="AE304" s="21">
        <f>VLOOKUP($B304,'Change Summary_Detailed'!$A$4:$X$216,AE$3,FALSE)</f>
        <v>30</v>
      </c>
      <c r="AF304" s="21">
        <f>VLOOKUP($B304,'Change Summary_Detailed'!$A$4:$X$216,AF$3,FALSE)</f>
        <v>60</v>
      </c>
      <c r="AG304" s="21">
        <f>VLOOKUP($B304,'Change Summary_Detailed'!$A$4:$X$216,AG$3,FALSE)</f>
        <v>30</v>
      </c>
      <c r="AH304" s="21">
        <f>VLOOKUP($B304,'Change Summary_Detailed'!$A$4:$X$216,AH$3,FALSE)</f>
        <v>60</v>
      </c>
      <c r="AI304" s="21">
        <f>VLOOKUP($B304,'Change Summary_Detailed'!$A$4:$X$216,AI$3,FALSE)</f>
        <v>30</v>
      </c>
      <c r="AJ304" s="21">
        <f>VLOOKUP($B304,'Change Summary_Detailed'!$A$4:$X$216,AJ$3,FALSE)</f>
        <v>30</v>
      </c>
      <c r="AK304" s="21">
        <f>VLOOKUP($B304,'Change Summary_Detailed'!$A$4:$X$216,AK$3,FALSE)</f>
        <v>60</v>
      </c>
      <c r="AL304" s="21">
        <f>VLOOKUP($B304,'Change Summary_Detailed'!$A$4:$X$216,AL$3,FALSE)</f>
        <v>30</v>
      </c>
      <c r="AM304" s="21">
        <f>VLOOKUP($B304,'Change Summary_Detailed'!$A$4:$X$216,AM$3,FALSE)</f>
        <v>60</v>
      </c>
      <c r="AN304" s="21" t="str">
        <f>VLOOKUP($B304,'Change Summary_Detailed'!$A$4:$X$216,AN$3,FALSE)</f>
        <v>Before 11:00 PM</v>
      </c>
      <c r="AO304" s="21" t="str">
        <f>VLOOKUP($B304,'Change Summary_Detailed'!$A$4:$X$216,AO$3,FALSE)</f>
        <v>Before 9:00 PM</v>
      </c>
      <c r="AP304" s="21" t="str">
        <f>VLOOKUP($B304,'Change Summary_Detailed'!$A$4:$X$216,AP$3,FALSE)</f>
        <v>End service earlier.</v>
      </c>
      <c r="AQ304" s="21">
        <f>VLOOKUP($B304,'Change Summary_Detailed'!$A$4:$X$216,AQ$3,FALSE)</f>
        <v>3</v>
      </c>
      <c r="AR304" s="21" t="str">
        <f>VLOOKUP($B304,'Change Summary_Detailed'!$A$4:$X$216,AR$3,FALSE)</f>
        <v>Low performing</v>
      </c>
      <c r="AS304" s="21">
        <f>VLOOKUP($B304,'Change Summary_Detailed'!$A$4:$X$216,AS$3,FALSE)</f>
        <v>0</v>
      </c>
      <c r="AT304" s="21" t="str">
        <f>VLOOKUP($B304,'Change Summary_Detailed'!$A$4:$X$216,AT$3,FALSE)</f>
        <v>Revised</v>
      </c>
    </row>
    <row r="305" spans="1:46" x14ac:dyDescent="0.25">
      <c r="A305" t="s">
        <v>357</v>
      </c>
      <c r="B305" s="122">
        <v>232</v>
      </c>
      <c r="C305" s="57" t="s">
        <v>789</v>
      </c>
      <c r="D305" s="71" t="s">
        <v>234</v>
      </c>
      <c r="E305" s="57">
        <v>17.7</v>
      </c>
      <c r="F305" s="52">
        <v>6.1</v>
      </c>
      <c r="G305" s="52" t="s">
        <v>298</v>
      </c>
      <c r="H305" s="52" t="s">
        <v>298</v>
      </c>
      <c r="I305" s="52" t="s">
        <v>298</v>
      </c>
      <c r="J305" s="58" t="s">
        <v>298</v>
      </c>
      <c r="K305" s="62" t="s">
        <v>8</v>
      </c>
      <c r="L305" s="62" t="s">
        <v>8</v>
      </c>
      <c r="M305" s="57" t="s">
        <v>52</v>
      </c>
      <c r="N305" s="58" t="s">
        <v>45</v>
      </c>
      <c r="O305" s="110" t="s">
        <v>8</v>
      </c>
      <c r="P305" s="111" t="s">
        <v>8</v>
      </c>
      <c r="Q305" s="112" t="s">
        <v>8</v>
      </c>
      <c r="R305" s="57">
        <v>3</v>
      </c>
      <c r="S305" s="52" t="s">
        <v>54</v>
      </c>
      <c r="T305" s="58" t="s">
        <v>54</v>
      </c>
      <c r="W305">
        <v>2</v>
      </c>
      <c r="X305">
        <v>3</v>
      </c>
      <c r="Y305" t="s">
        <v>17</v>
      </c>
      <c r="Z305" t="s">
        <v>17</v>
      </c>
      <c r="AA305" t="s">
        <v>17</v>
      </c>
      <c r="AB305" t="s">
        <v>17</v>
      </c>
      <c r="AC305" s="355">
        <f>IF(VLOOKUP($B305,'Change Summary_Detailed'!$A$4:$X$216,AC$3,FALSE)=0,"N/A",VLOOKUP($B305,'Change Summary_Detailed'!$A$4:$X$216,AC$3,FALSE))</f>
        <v>42248</v>
      </c>
      <c r="AD305" s="21" t="str">
        <f>VLOOKUP($B305,'Change Summary_Detailed'!$A$4:$X$216,AD$3,FALSE)</f>
        <v/>
      </c>
      <c r="AE305" s="21" t="str">
        <f>VLOOKUP($B305,'Change Summary_Detailed'!$A$4:$X$216,AE$3,FALSE)</f>
        <v/>
      </c>
      <c r="AF305" s="21" t="str">
        <f>VLOOKUP($B305,'Change Summary_Detailed'!$A$4:$X$216,AF$3,FALSE)</f>
        <v/>
      </c>
      <c r="AG305" s="21" t="str">
        <f>VLOOKUP($B305,'Change Summary_Detailed'!$A$4:$X$216,AG$3,FALSE)</f>
        <v/>
      </c>
      <c r="AH305" s="21" t="str">
        <f>VLOOKUP($B305,'Change Summary_Detailed'!$A$4:$X$216,AH$3,FALSE)</f>
        <v/>
      </c>
      <c r="AI305" s="21" t="str">
        <f>VLOOKUP($B305,'Change Summary_Detailed'!$A$4:$X$216,AI$3,FALSE)</f>
        <v/>
      </c>
      <c r="AJ305" s="21" t="str">
        <f>VLOOKUP($B305,'Change Summary_Detailed'!$A$4:$X$216,AJ$3,FALSE)</f>
        <v/>
      </c>
      <c r="AK305" s="21" t="str">
        <f>VLOOKUP($B305,'Change Summary_Detailed'!$A$4:$X$216,AK$3,FALSE)</f>
        <v/>
      </c>
      <c r="AL305" s="21" t="str">
        <f>VLOOKUP($B305,'Change Summary_Detailed'!$A$4:$X$216,AL$3,FALSE)</f>
        <v/>
      </c>
      <c r="AM305" s="21" t="str">
        <f>VLOOKUP($B305,'Change Summary_Detailed'!$A$4:$X$216,AM$3,FALSE)</f>
        <v/>
      </c>
      <c r="AN305" s="21" t="str">
        <f>VLOOKUP($B305,'Change Summary_Detailed'!$A$4:$X$216,AN$3,FALSE)</f>
        <v/>
      </c>
      <c r="AO305" s="21" t="str">
        <f>VLOOKUP($B305,'Change Summary_Detailed'!$A$4:$X$216,AO$3,FALSE)</f>
        <v/>
      </c>
      <c r="AP305" s="21" t="str">
        <f>VLOOKUP($B305,'Change Summary_Detailed'!$A$4:$X$216,AP$3,FALSE)</f>
        <v>Reduce one morning trip to Bellevue and one afternoon trip from Bellevue.
Eliminate reverse-peak trips, eastbound in the morning and westbound in the afternoon.</v>
      </c>
      <c r="AQ305" s="21">
        <f>VLOOKUP($B305,'Change Summary_Detailed'!$A$4:$X$216,AQ$3,FALSE)</f>
        <v>3</v>
      </c>
      <c r="AR305" s="21" t="str">
        <f>VLOOKUP($B305,'Change Summary_Detailed'!$A$4:$X$216,AR$3,FALSE)</f>
        <v>Low performing</v>
      </c>
      <c r="AS305" s="21">
        <f>VLOOKUP($B305,'Change Summary_Detailed'!$A$4:$X$216,AS$3,FALSE)</f>
        <v>0</v>
      </c>
      <c r="AT305" s="21" t="str">
        <f>VLOOKUP($B305,'Change Summary_Detailed'!$A$4:$X$216,AT$3,FALSE)</f>
        <v>Revised</v>
      </c>
    </row>
    <row r="306" spans="1:46" x14ac:dyDescent="0.25">
      <c r="A306" t="s">
        <v>369</v>
      </c>
      <c r="B306" s="122">
        <v>232</v>
      </c>
      <c r="C306" s="57" t="s">
        <v>789</v>
      </c>
      <c r="D306" s="71" t="s">
        <v>234</v>
      </c>
      <c r="E306" s="57">
        <v>17.7</v>
      </c>
      <c r="F306" s="52">
        <v>6.1</v>
      </c>
      <c r="G306" s="52" t="s">
        <v>298</v>
      </c>
      <c r="H306" s="52" t="s">
        <v>298</v>
      </c>
      <c r="I306" s="52" t="s">
        <v>298</v>
      </c>
      <c r="J306" s="58" t="s">
        <v>298</v>
      </c>
      <c r="K306" s="62" t="s">
        <v>8</v>
      </c>
      <c r="L306" s="62" t="s">
        <v>8</v>
      </c>
      <c r="M306" s="57" t="s">
        <v>52</v>
      </c>
      <c r="N306" s="58" t="s">
        <v>45</v>
      </c>
      <c r="O306" s="110" t="s">
        <v>8</v>
      </c>
      <c r="P306" s="111" t="s">
        <v>8</v>
      </c>
      <c r="Q306" s="112" t="s">
        <v>8</v>
      </c>
      <c r="R306" s="57">
        <v>3</v>
      </c>
      <c r="S306" s="52" t="s">
        <v>54</v>
      </c>
      <c r="T306" s="58" t="s">
        <v>54</v>
      </c>
      <c r="W306">
        <v>2</v>
      </c>
      <c r="X306">
        <v>3</v>
      </c>
      <c r="Y306" t="s">
        <v>17</v>
      </c>
      <c r="Z306" t="s">
        <v>17</v>
      </c>
      <c r="AA306" t="s">
        <v>17</v>
      </c>
      <c r="AB306" t="s">
        <v>17</v>
      </c>
      <c r="AC306" s="355">
        <f>IF(VLOOKUP($B306,'Change Summary_Detailed'!$A$4:$X$216,AC$3,FALSE)=0,"N/A",VLOOKUP($B306,'Change Summary_Detailed'!$A$4:$X$216,AC$3,FALSE))</f>
        <v>42248</v>
      </c>
      <c r="AD306" s="21" t="str">
        <f>VLOOKUP($B306,'Change Summary_Detailed'!$A$4:$X$216,AD$3,FALSE)</f>
        <v/>
      </c>
      <c r="AE306" s="21" t="str">
        <f>VLOOKUP($B306,'Change Summary_Detailed'!$A$4:$X$216,AE$3,FALSE)</f>
        <v/>
      </c>
      <c r="AF306" s="21" t="str">
        <f>VLOOKUP($B306,'Change Summary_Detailed'!$A$4:$X$216,AF$3,FALSE)</f>
        <v/>
      </c>
      <c r="AG306" s="21" t="str">
        <f>VLOOKUP($B306,'Change Summary_Detailed'!$A$4:$X$216,AG$3,FALSE)</f>
        <v/>
      </c>
      <c r="AH306" s="21" t="str">
        <f>VLOOKUP($B306,'Change Summary_Detailed'!$A$4:$X$216,AH$3,FALSE)</f>
        <v/>
      </c>
      <c r="AI306" s="21" t="str">
        <f>VLOOKUP($B306,'Change Summary_Detailed'!$A$4:$X$216,AI$3,FALSE)</f>
        <v/>
      </c>
      <c r="AJ306" s="21" t="str">
        <f>VLOOKUP($B306,'Change Summary_Detailed'!$A$4:$X$216,AJ$3,FALSE)</f>
        <v/>
      </c>
      <c r="AK306" s="21" t="str">
        <f>VLOOKUP($B306,'Change Summary_Detailed'!$A$4:$X$216,AK$3,FALSE)</f>
        <v/>
      </c>
      <c r="AL306" s="21" t="str">
        <f>VLOOKUP($B306,'Change Summary_Detailed'!$A$4:$X$216,AL$3,FALSE)</f>
        <v/>
      </c>
      <c r="AM306" s="21" t="str">
        <f>VLOOKUP($B306,'Change Summary_Detailed'!$A$4:$X$216,AM$3,FALSE)</f>
        <v/>
      </c>
      <c r="AN306" s="21" t="str">
        <f>VLOOKUP($B306,'Change Summary_Detailed'!$A$4:$X$216,AN$3,FALSE)</f>
        <v/>
      </c>
      <c r="AO306" s="21" t="str">
        <f>VLOOKUP($B306,'Change Summary_Detailed'!$A$4:$X$216,AO$3,FALSE)</f>
        <v/>
      </c>
      <c r="AP306" s="21" t="str">
        <f>VLOOKUP($B306,'Change Summary_Detailed'!$A$4:$X$216,AP$3,FALSE)</f>
        <v>Reduce one morning trip to Bellevue and one afternoon trip from Bellevue.
Eliminate reverse-peak trips, eastbound in the morning and westbound in the afternoon.</v>
      </c>
      <c r="AQ306" s="21">
        <f>VLOOKUP($B306,'Change Summary_Detailed'!$A$4:$X$216,AQ$3,FALSE)</f>
        <v>3</v>
      </c>
      <c r="AR306" s="21" t="str">
        <f>VLOOKUP($B306,'Change Summary_Detailed'!$A$4:$X$216,AR$3,FALSE)</f>
        <v>Low performing</v>
      </c>
      <c r="AS306" s="21">
        <f>VLOOKUP($B306,'Change Summary_Detailed'!$A$4:$X$216,AS$3,FALSE)</f>
        <v>0</v>
      </c>
      <c r="AT306" s="21" t="str">
        <f>VLOOKUP($B306,'Change Summary_Detailed'!$A$4:$X$216,AT$3,FALSE)</f>
        <v>Revised</v>
      </c>
    </row>
    <row r="307" spans="1:46" x14ac:dyDescent="0.25">
      <c r="A307" t="s">
        <v>377</v>
      </c>
      <c r="B307" s="122">
        <v>232</v>
      </c>
      <c r="C307" s="57" t="s">
        <v>789</v>
      </c>
      <c r="D307" s="71" t="s">
        <v>234</v>
      </c>
      <c r="E307" s="57">
        <v>17.7</v>
      </c>
      <c r="F307" s="52">
        <v>6.1</v>
      </c>
      <c r="G307" s="52" t="s">
        <v>298</v>
      </c>
      <c r="H307" s="52" t="s">
        <v>298</v>
      </c>
      <c r="I307" s="52" t="s">
        <v>298</v>
      </c>
      <c r="J307" s="58" t="s">
        <v>298</v>
      </c>
      <c r="K307" s="62" t="s">
        <v>8</v>
      </c>
      <c r="L307" s="62" t="s">
        <v>8</v>
      </c>
      <c r="M307" s="57" t="s">
        <v>52</v>
      </c>
      <c r="N307" s="58" t="s">
        <v>45</v>
      </c>
      <c r="O307" s="110" t="s">
        <v>8</v>
      </c>
      <c r="P307" s="111" t="s">
        <v>8</v>
      </c>
      <c r="Q307" s="112" t="s">
        <v>8</v>
      </c>
      <c r="R307" s="57">
        <v>3</v>
      </c>
      <c r="S307" s="52" t="s">
        <v>54</v>
      </c>
      <c r="T307" s="58" t="s">
        <v>54</v>
      </c>
      <c r="W307">
        <v>2</v>
      </c>
      <c r="X307">
        <v>3</v>
      </c>
      <c r="Y307" t="s">
        <v>17</v>
      </c>
      <c r="Z307" t="s">
        <v>17</v>
      </c>
      <c r="AA307" t="s">
        <v>17</v>
      </c>
      <c r="AB307" t="s">
        <v>17</v>
      </c>
      <c r="AC307" s="355">
        <f>IF(VLOOKUP($B307,'Change Summary_Detailed'!$A$4:$X$216,AC$3,FALSE)=0,"N/A",VLOOKUP($B307,'Change Summary_Detailed'!$A$4:$X$216,AC$3,FALSE))</f>
        <v>42248</v>
      </c>
      <c r="AD307" s="21" t="str">
        <f>VLOOKUP($B307,'Change Summary_Detailed'!$A$4:$X$216,AD$3,FALSE)</f>
        <v/>
      </c>
      <c r="AE307" s="21" t="str">
        <f>VLOOKUP($B307,'Change Summary_Detailed'!$A$4:$X$216,AE$3,FALSE)</f>
        <v/>
      </c>
      <c r="AF307" s="21" t="str">
        <f>VLOOKUP($B307,'Change Summary_Detailed'!$A$4:$X$216,AF$3,FALSE)</f>
        <v/>
      </c>
      <c r="AG307" s="21" t="str">
        <f>VLOOKUP($B307,'Change Summary_Detailed'!$A$4:$X$216,AG$3,FALSE)</f>
        <v/>
      </c>
      <c r="AH307" s="21" t="str">
        <f>VLOOKUP($B307,'Change Summary_Detailed'!$A$4:$X$216,AH$3,FALSE)</f>
        <v/>
      </c>
      <c r="AI307" s="21" t="str">
        <f>VLOOKUP($B307,'Change Summary_Detailed'!$A$4:$X$216,AI$3,FALSE)</f>
        <v/>
      </c>
      <c r="AJ307" s="21" t="str">
        <f>VLOOKUP($B307,'Change Summary_Detailed'!$A$4:$X$216,AJ$3,FALSE)</f>
        <v/>
      </c>
      <c r="AK307" s="21" t="str">
        <f>VLOOKUP($B307,'Change Summary_Detailed'!$A$4:$X$216,AK$3,FALSE)</f>
        <v/>
      </c>
      <c r="AL307" s="21" t="str">
        <f>VLOOKUP($B307,'Change Summary_Detailed'!$A$4:$X$216,AL$3,FALSE)</f>
        <v/>
      </c>
      <c r="AM307" s="21" t="str">
        <f>VLOOKUP($B307,'Change Summary_Detailed'!$A$4:$X$216,AM$3,FALSE)</f>
        <v/>
      </c>
      <c r="AN307" s="21" t="str">
        <f>VLOOKUP($B307,'Change Summary_Detailed'!$A$4:$X$216,AN$3,FALSE)</f>
        <v/>
      </c>
      <c r="AO307" s="21" t="str">
        <f>VLOOKUP($B307,'Change Summary_Detailed'!$A$4:$X$216,AO$3,FALSE)</f>
        <v/>
      </c>
      <c r="AP307" s="21" t="str">
        <f>VLOOKUP($B307,'Change Summary_Detailed'!$A$4:$X$216,AP$3,FALSE)</f>
        <v>Reduce one morning trip to Bellevue and one afternoon trip from Bellevue.
Eliminate reverse-peak trips, eastbound in the morning and westbound in the afternoon.</v>
      </c>
      <c r="AQ307" s="21">
        <f>VLOOKUP($B307,'Change Summary_Detailed'!$A$4:$X$216,AQ$3,FALSE)</f>
        <v>3</v>
      </c>
      <c r="AR307" s="21" t="str">
        <f>VLOOKUP($B307,'Change Summary_Detailed'!$A$4:$X$216,AR$3,FALSE)</f>
        <v>Low performing</v>
      </c>
      <c r="AS307" s="21">
        <f>VLOOKUP($B307,'Change Summary_Detailed'!$A$4:$X$216,AS$3,FALSE)</f>
        <v>0</v>
      </c>
      <c r="AT307" s="21" t="str">
        <f>VLOOKUP($B307,'Change Summary_Detailed'!$A$4:$X$216,AT$3,FALSE)</f>
        <v>Revised</v>
      </c>
    </row>
    <row r="308" spans="1:46" x14ac:dyDescent="0.25">
      <c r="A308" t="s">
        <v>352</v>
      </c>
      <c r="B308" s="122">
        <v>232</v>
      </c>
      <c r="C308" s="57" t="s">
        <v>789</v>
      </c>
      <c r="D308" s="71" t="s">
        <v>234</v>
      </c>
      <c r="E308" s="57">
        <v>17.7</v>
      </c>
      <c r="F308" s="52">
        <v>6.1</v>
      </c>
      <c r="G308" s="52" t="s">
        <v>298</v>
      </c>
      <c r="H308" s="52" t="s">
        <v>298</v>
      </c>
      <c r="I308" s="52" t="s">
        <v>298</v>
      </c>
      <c r="J308" s="58" t="s">
        <v>298</v>
      </c>
      <c r="K308" s="62" t="s">
        <v>8</v>
      </c>
      <c r="L308" s="62" t="s">
        <v>8</v>
      </c>
      <c r="M308" s="57" t="s">
        <v>52</v>
      </c>
      <c r="N308" s="58" t="s">
        <v>45</v>
      </c>
      <c r="O308" s="110" t="s">
        <v>8</v>
      </c>
      <c r="P308" s="111" t="s">
        <v>8</v>
      </c>
      <c r="Q308" s="112" t="s">
        <v>8</v>
      </c>
      <c r="R308" s="57">
        <v>3</v>
      </c>
      <c r="S308" s="52" t="s">
        <v>54</v>
      </c>
      <c r="T308" s="58" t="s">
        <v>54</v>
      </c>
      <c r="W308">
        <v>2</v>
      </c>
      <c r="X308">
        <v>3</v>
      </c>
      <c r="Y308" t="s">
        <v>17</v>
      </c>
      <c r="Z308" t="s">
        <v>17</v>
      </c>
      <c r="AA308" t="s">
        <v>17</v>
      </c>
      <c r="AB308" t="s">
        <v>17</v>
      </c>
      <c r="AC308" s="355">
        <f>IF(VLOOKUP($B308,'Change Summary_Detailed'!$A$4:$X$216,AC$3,FALSE)=0,"N/A",VLOOKUP($B308,'Change Summary_Detailed'!$A$4:$X$216,AC$3,FALSE))</f>
        <v>42248</v>
      </c>
      <c r="AD308" s="21" t="str">
        <f>VLOOKUP($B308,'Change Summary_Detailed'!$A$4:$X$216,AD$3,FALSE)</f>
        <v/>
      </c>
      <c r="AE308" s="21" t="str">
        <f>VLOOKUP($B308,'Change Summary_Detailed'!$A$4:$X$216,AE$3,FALSE)</f>
        <v/>
      </c>
      <c r="AF308" s="21" t="str">
        <f>VLOOKUP($B308,'Change Summary_Detailed'!$A$4:$X$216,AF$3,FALSE)</f>
        <v/>
      </c>
      <c r="AG308" s="21" t="str">
        <f>VLOOKUP($B308,'Change Summary_Detailed'!$A$4:$X$216,AG$3,FALSE)</f>
        <v/>
      </c>
      <c r="AH308" s="21" t="str">
        <f>VLOOKUP($B308,'Change Summary_Detailed'!$A$4:$X$216,AH$3,FALSE)</f>
        <v/>
      </c>
      <c r="AI308" s="21" t="str">
        <f>VLOOKUP($B308,'Change Summary_Detailed'!$A$4:$X$216,AI$3,FALSE)</f>
        <v/>
      </c>
      <c r="AJ308" s="21" t="str">
        <f>VLOOKUP($B308,'Change Summary_Detailed'!$A$4:$X$216,AJ$3,FALSE)</f>
        <v/>
      </c>
      <c r="AK308" s="21" t="str">
        <f>VLOOKUP($B308,'Change Summary_Detailed'!$A$4:$X$216,AK$3,FALSE)</f>
        <v/>
      </c>
      <c r="AL308" s="21" t="str">
        <f>VLOOKUP($B308,'Change Summary_Detailed'!$A$4:$X$216,AL$3,FALSE)</f>
        <v/>
      </c>
      <c r="AM308" s="21" t="str">
        <f>VLOOKUP($B308,'Change Summary_Detailed'!$A$4:$X$216,AM$3,FALSE)</f>
        <v/>
      </c>
      <c r="AN308" s="21" t="str">
        <f>VLOOKUP($B308,'Change Summary_Detailed'!$A$4:$X$216,AN$3,FALSE)</f>
        <v/>
      </c>
      <c r="AO308" s="21" t="str">
        <f>VLOOKUP($B308,'Change Summary_Detailed'!$A$4:$X$216,AO$3,FALSE)</f>
        <v/>
      </c>
      <c r="AP308" s="21" t="str">
        <f>VLOOKUP($B308,'Change Summary_Detailed'!$A$4:$X$216,AP$3,FALSE)</f>
        <v>Reduce one morning trip to Bellevue and one afternoon trip from Bellevue.
Eliminate reverse-peak trips, eastbound in the morning and westbound in the afternoon.</v>
      </c>
      <c r="AQ308" s="21">
        <f>VLOOKUP($B308,'Change Summary_Detailed'!$A$4:$X$216,AQ$3,FALSE)</f>
        <v>3</v>
      </c>
      <c r="AR308" s="21" t="str">
        <f>VLOOKUP($B308,'Change Summary_Detailed'!$A$4:$X$216,AR$3,FALSE)</f>
        <v>Low performing</v>
      </c>
      <c r="AS308" s="21">
        <f>VLOOKUP($B308,'Change Summary_Detailed'!$A$4:$X$216,AS$3,FALSE)</f>
        <v>0</v>
      </c>
      <c r="AT308" s="21" t="str">
        <f>VLOOKUP($B308,'Change Summary_Detailed'!$A$4:$X$216,AT$3,FALSE)</f>
        <v>Revised</v>
      </c>
    </row>
    <row r="309" spans="1:46" x14ac:dyDescent="0.25">
      <c r="A309" t="s">
        <v>344</v>
      </c>
      <c r="B309" s="122">
        <v>232</v>
      </c>
      <c r="C309" s="57" t="s">
        <v>789</v>
      </c>
      <c r="D309" s="71" t="s">
        <v>234</v>
      </c>
      <c r="E309" s="57">
        <v>17.7</v>
      </c>
      <c r="F309" s="52">
        <v>6.1</v>
      </c>
      <c r="G309" s="52" t="s">
        <v>298</v>
      </c>
      <c r="H309" s="52" t="s">
        <v>298</v>
      </c>
      <c r="I309" s="52" t="s">
        <v>298</v>
      </c>
      <c r="J309" s="58" t="s">
        <v>298</v>
      </c>
      <c r="K309" s="62" t="s">
        <v>8</v>
      </c>
      <c r="L309" s="62" t="s">
        <v>8</v>
      </c>
      <c r="M309" s="57" t="s">
        <v>52</v>
      </c>
      <c r="N309" s="58" t="s">
        <v>45</v>
      </c>
      <c r="O309" s="110" t="s">
        <v>8</v>
      </c>
      <c r="P309" s="111" t="s">
        <v>8</v>
      </c>
      <c r="Q309" s="112" t="s">
        <v>8</v>
      </c>
      <c r="R309" s="57">
        <v>3</v>
      </c>
      <c r="S309" s="52" t="s">
        <v>54</v>
      </c>
      <c r="T309" s="58" t="s">
        <v>54</v>
      </c>
      <c r="W309">
        <v>2</v>
      </c>
      <c r="X309">
        <v>3</v>
      </c>
      <c r="Y309" t="s">
        <v>17</v>
      </c>
      <c r="Z309" t="s">
        <v>17</v>
      </c>
      <c r="AA309" t="s">
        <v>17</v>
      </c>
      <c r="AB309" t="s">
        <v>17</v>
      </c>
      <c r="AC309" s="355">
        <f>IF(VLOOKUP($B309,'Change Summary_Detailed'!$A$4:$X$216,AC$3,FALSE)=0,"N/A",VLOOKUP($B309,'Change Summary_Detailed'!$A$4:$X$216,AC$3,FALSE))</f>
        <v>42248</v>
      </c>
      <c r="AD309" s="21" t="str">
        <f>VLOOKUP($B309,'Change Summary_Detailed'!$A$4:$X$216,AD$3,FALSE)</f>
        <v/>
      </c>
      <c r="AE309" s="21" t="str">
        <f>VLOOKUP($B309,'Change Summary_Detailed'!$A$4:$X$216,AE$3,FALSE)</f>
        <v/>
      </c>
      <c r="AF309" s="21" t="str">
        <f>VLOOKUP($B309,'Change Summary_Detailed'!$A$4:$X$216,AF$3,FALSE)</f>
        <v/>
      </c>
      <c r="AG309" s="21" t="str">
        <f>VLOOKUP($B309,'Change Summary_Detailed'!$A$4:$X$216,AG$3,FALSE)</f>
        <v/>
      </c>
      <c r="AH309" s="21" t="str">
        <f>VLOOKUP($B309,'Change Summary_Detailed'!$A$4:$X$216,AH$3,FALSE)</f>
        <v/>
      </c>
      <c r="AI309" s="21" t="str">
        <f>VLOOKUP($B309,'Change Summary_Detailed'!$A$4:$X$216,AI$3,FALSE)</f>
        <v/>
      </c>
      <c r="AJ309" s="21" t="str">
        <f>VLOOKUP($B309,'Change Summary_Detailed'!$A$4:$X$216,AJ$3,FALSE)</f>
        <v/>
      </c>
      <c r="AK309" s="21" t="str">
        <f>VLOOKUP($B309,'Change Summary_Detailed'!$A$4:$X$216,AK$3,FALSE)</f>
        <v/>
      </c>
      <c r="AL309" s="21" t="str">
        <f>VLOOKUP($B309,'Change Summary_Detailed'!$A$4:$X$216,AL$3,FALSE)</f>
        <v/>
      </c>
      <c r="AM309" s="21" t="str">
        <f>VLOOKUP($B309,'Change Summary_Detailed'!$A$4:$X$216,AM$3,FALSE)</f>
        <v/>
      </c>
      <c r="AN309" s="21" t="str">
        <f>VLOOKUP($B309,'Change Summary_Detailed'!$A$4:$X$216,AN$3,FALSE)</f>
        <v/>
      </c>
      <c r="AO309" s="21" t="str">
        <f>VLOOKUP($B309,'Change Summary_Detailed'!$A$4:$X$216,AO$3,FALSE)</f>
        <v/>
      </c>
      <c r="AP309" s="21" t="str">
        <f>VLOOKUP($B309,'Change Summary_Detailed'!$A$4:$X$216,AP$3,FALSE)</f>
        <v>Reduce one morning trip to Bellevue and one afternoon trip from Bellevue.
Eliminate reverse-peak trips, eastbound in the morning and westbound in the afternoon.</v>
      </c>
      <c r="AQ309" s="21">
        <f>VLOOKUP($B309,'Change Summary_Detailed'!$A$4:$X$216,AQ$3,FALSE)</f>
        <v>3</v>
      </c>
      <c r="AR309" s="21" t="str">
        <f>VLOOKUP($B309,'Change Summary_Detailed'!$A$4:$X$216,AR$3,FALSE)</f>
        <v>Low performing</v>
      </c>
      <c r="AS309" s="21">
        <f>VLOOKUP($B309,'Change Summary_Detailed'!$A$4:$X$216,AS$3,FALSE)</f>
        <v>0</v>
      </c>
      <c r="AT309" s="21" t="str">
        <f>VLOOKUP($B309,'Change Summary_Detailed'!$A$4:$X$216,AT$3,FALSE)</f>
        <v>Revised</v>
      </c>
    </row>
    <row r="310" spans="1:46" x14ac:dyDescent="0.25">
      <c r="A310" t="s">
        <v>357</v>
      </c>
      <c r="B310" s="122">
        <v>234</v>
      </c>
      <c r="C310" s="57" t="s">
        <v>790</v>
      </c>
      <c r="D310" s="71" t="s">
        <v>235</v>
      </c>
      <c r="E310" s="57">
        <v>22.1</v>
      </c>
      <c r="F310" s="52">
        <v>8.6</v>
      </c>
      <c r="G310" s="52">
        <v>19.5</v>
      </c>
      <c r="H310" s="52">
        <v>7.5</v>
      </c>
      <c r="I310" s="52">
        <v>14.6</v>
      </c>
      <c r="J310" s="58">
        <v>5</v>
      </c>
      <c r="K310" s="62" t="s">
        <v>236</v>
      </c>
      <c r="L310" s="62" t="s">
        <v>237</v>
      </c>
      <c r="M310" s="57" t="s">
        <v>17</v>
      </c>
      <c r="N310" s="58" t="s">
        <v>17</v>
      </c>
      <c r="O310" s="57" t="s">
        <v>233</v>
      </c>
      <c r="P310" s="52" t="s">
        <v>233</v>
      </c>
      <c r="Q310" s="58" t="s">
        <v>233</v>
      </c>
      <c r="R310" s="57" t="s">
        <v>54</v>
      </c>
      <c r="S310" s="52" t="s">
        <v>54</v>
      </c>
      <c r="T310" s="58">
        <v>3</v>
      </c>
      <c r="W310">
        <v>3</v>
      </c>
      <c r="X310">
        <v>4</v>
      </c>
      <c r="Y310">
        <v>3</v>
      </c>
      <c r="Z310">
        <v>3</v>
      </c>
      <c r="AA310">
        <v>2</v>
      </c>
      <c r="AB310">
        <v>3</v>
      </c>
      <c r="AC310" s="355">
        <f>IF(VLOOKUP($B310,'Change Summary_Detailed'!$A$4:$X$216,AC$3,FALSE)=0,"N/A",VLOOKUP($B310,'Change Summary_Detailed'!$A$4:$X$216,AC$3,FALSE))</f>
        <v>42036</v>
      </c>
      <c r="AD310" s="21">
        <f>VLOOKUP($B310,'Change Summary_Detailed'!$A$4:$X$216,AD$3,FALSE)</f>
        <v>30</v>
      </c>
      <c r="AE310" s="21">
        <f>VLOOKUP($B310,'Change Summary_Detailed'!$A$4:$X$216,AE$3,FALSE)</f>
        <v>30</v>
      </c>
      <c r="AF310" s="21">
        <f>VLOOKUP($B310,'Change Summary_Detailed'!$A$4:$X$216,AF$3,FALSE)</f>
        <v>60</v>
      </c>
      <c r="AG310" s="21">
        <f>VLOOKUP($B310,'Change Summary_Detailed'!$A$4:$X$216,AG$3,FALSE)</f>
        <v>60</v>
      </c>
      <c r="AH310" s="21">
        <f>VLOOKUP($B310,'Change Summary_Detailed'!$A$4:$X$216,AH$3,FALSE)</f>
        <v>60</v>
      </c>
      <c r="AI310" s="21">
        <f>VLOOKUP($B310,'Change Summary_Detailed'!$A$4:$X$216,AI$3,FALSE)</f>
        <v>30</v>
      </c>
      <c r="AJ310" s="21">
        <f>VLOOKUP($B310,'Change Summary_Detailed'!$A$4:$X$216,AJ$3,FALSE)</f>
        <v>60</v>
      </c>
      <c r="AK310" s="21" t="str">
        <f>VLOOKUP($B310,'Change Summary_Detailed'!$A$4:$X$216,AK$3,FALSE)</f>
        <v>-</v>
      </c>
      <c r="AL310" s="21">
        <f>VLOOKUP($B310,'Change Summary_Detailed'!$A$4:$X$216,AL$3,FALSE)</f>
        <v>60</v>
      </c>
      <c r="AM310" s="21">
        <f>VLOOKUP($B310,'Change Summary_Detailed'!$A$4:$X$216,AM$3,FALSE)</f>
        <v>60</v>
      </c>
      <c r="AN310" s="21" t="str">
        <f>VLOOKUP($B310,'Change Summary_Detailed'!$A$4:$X$216,AN$3,FALSE)</f>
        <v>Before 9:00 PM</v>
      </c>
      <c r="AO310" s="21" t="str">
        <f>VLOOKUP($B310,'Change Summary_Detailed'!$A$4:$X$216,AO$3,FALSE)</f>
        <v>Before 7:00 PM</v>
      </c>
      <c r="AP310" s="21" t="str">
        <f>VLOOKUP($B310,'Change Summary_Detailed'!$A$4:$X$216,AP$3,FALSE)</f>
        <v>Revise routing east of 100th Avenue NE to serve Totem Lake Transit Center, Redmond Transit Center and Education Hill. 
Operate service less often during the midday.
End service earlier.</v>
      </c>
      <c r="AQ310" s="21" t="str">
        <f>VLOOKUP($B310,'Change Summary_Detailed'!$A$4:$X$216,AQ$3,FALSE)</f>
        <v>2, 3</v>
      </c>
      <c r="AR310" s="21" t="str">
        <f>VLOOKUP($B310,'Change Summary_Detailed'!$A$4:$X$216,AR$3,FALSE)</f>
        <v>Restructure</v>
      </c>
      <c r="AS310" s="21" t="str">
        <f>VLOOKUP($B310,'Change Summary_Detailed'!$A$4:$X$216,AS$3,FALSE)</f>
        <v>Between Juanita and Kirkland Transit Center, use Route 255.
Between Kirkland Transit Center and Bellevue Transit Center, use revised Route 235.</v>
      </c>
      <c r="AT310" s="21" t="str">
        <f>VLOOKUP($B310,'Change Summary_Detailed'!$A$4:$X$216,AT$3,FALSE)</f>
        <v>Revised</v>
      </c>
    </row>
    <row r="311" spans="1:46" x14ac:dyDescent="0.25">
      <c r="A311" t="s">
        <v>359</v>
      </c>
      <c r="B311" s="122">
        <v>234</v>
      </c>
      <c r="C311" s="57" t="s">
        <v>790</v>
      </c>
      <c r="D311" s="71" t="s">
        <v>235</v>
      </c>
      <c r="E311" s="57">
        <v>22.1</v>
      </c>
      <c r="F311" s="52">
        <v>8.6</v>
      </c>
      <c r="G311" s="52">
        <v>19.5</v>
      </c>
      <c r="H311" s="52">
        <v>7.5</v>
      </c>
      <c r="I311" s="52">
        <v>14.6</v>
      </c>
      <c r="J311" s="58">
        <v>5</v>
      </c>
      <c r="K311" s="62" t="s">
        <v>236</v>
      </c>
      <c r="L311" s="62" t="s">
        <v>237</v>
      </c>
      <c r="M311" s="57" t="s">
        <v>17</v>
      </c>
      <c r="N311" s="58" t="s">
        <v>17</v>
      </c>
      <c r="O311" s="57" t="s">
        <v>233</v>
      </c>
      <c r="P311" s="52" t="s">
        <v>233</v>
      </c>
      <c r="Q311" s="58" t="s">
        <v>233</v>
      </c>
      <c r="R311" s="57" t="s">
        <v>54</v>
      </c>
      <c r="S311" s="52" t="s">
        <v>54</v>
      </c>
      <c r="T311" s="58">
        <v>3</v>
      </c>
      <c r="W311">
        <v>3</v>
      </c>
      <c r="X311">
        <v>4</v>
      </c>
      <c r="Y311">
        <v>3</v>
      </c>
      <c r="Z311">
        <v>3</v>
      </c>
      <c r="AA311">
        <v>2</v>
      </c>
      <c r="AB311">
        <v>3</v>
      </c>
      <c r="AC311" s="355">
        <f>IF(VLOOKUP($B311,'Change Summary_Detailed'!$A$4:$X$216,AC$3,FALSE)=0,"N/A",VLOOKUP($B311,'Change Summary_Detailed'!$A$4:$X$216,AC$3,FALSE))</f>
        <v>42036</v>
      </c>
      <c r="AD311" s="21">
        <f>VLOOKUP($B311,'Change Summary_Detailed'!$A$4:$X$216,AD$3,FALSE)</f>
        <v>30</v>
      </c>
      <c r="AE311" s="21">
        <f>VLOOKUP($B311,'Change Summary_Detailed'!$A$4:$X$216,AE$3,FALSE)</f>
        <v>30</v>
      </c>
      <c r="AF311" s="21">
        <f>VLOOKUP($B311,'Change Summary_Detailed'!$A$4:$X$216,AF$3,FALSE)</f>
        <v>60</v>
      </c>
      <c r="AG311" s="21">
        <f>VLOOKUP($B311,'Change Summary_Detailed'!$A$4:$X$216,AG$3,FALSE)</f>
        <v>60</v>
      </c>
      <c r="AH311" s="21">
        <f>VLOOKUP($B311,'Change Summary_Detailed'!$A$4:$X$216,AH$3,FALSE)</f>
        <v>60</v>
      </c>
      <c r="AI311" s="21">
        <f>VLOOKUP($B311,'Change Summary_Detailed'!$A$4:$X$216,AI$3,FALSE)</f>
        <v>30</v>
      </c>
      <c r="AJ311" s="21">
        <f>VLOOKUP($B311,'Change Summary_Detailed'!$A$4:$X$216,AJ$3,FALSE)</f>
        <v>60</v>
      </c>
      <c r="AK311" s="21" t="str">
        <f>VLOOKUP($B311,'Change Summary_Detailed'!$A$4:$X$216,AK$3,FALSE)</f>
        <v>-</v>
      </c>
      <c r="AL311" s="21">
        <f>VLOOKUP($B311,'Change Summary_Detailed'!$A$4:$X$216,AL$3,FALSE)</f>
        <v>60</v>
      </c>
      <c r="AM311" s="21">
        <f>VLOOKUP($B311,'Change Summary_Detailed'!$A$4:$X$216,AM$3,FALSE)</f>
        <v>60</v>
      </c>
      <c r="AN311" s="21" t="str">
        <f>VLOOKUP($B311,'Change Summary_Detailed'!$A$4:$X$216,AN$3,FALSE)</f>
        <v>Before 9:00 PM</v>
      </c>
      <c r="AO311" s="21" t="str">
        <f>VLOOKUP($B311,'Change Summary_Detailed'!$A$4:$X$216,AO$3,FALSE)</f>
        <v>Before 7:00 PM</v>
      </c>
      <c r="AP311" s="21" t="str">
        <f>VLOOKUP($B311,'Change Summary_Detailed'!$A$4:$X$216,AP$3,FALSE)</f>
        <v>Revise routing east of 100th Avenue NE to serve Totem Lake Transit Center, Redmond Transit Center and Education Hill. 
Operate service less often during the midday.
End service earlier.</v>
      </c>
      <c r="AQ311" s="21" t="str">
        <f>VLOOKUP($B311,'Change Summary_Detailed'!$A$4:$X$216,AQ$3,FALSE)</f>
        <v>2, 3</v>
      </c>
      <c r="AR311" s="21" t="str">
        <f>VLOOKUP($B311,'Change Summary_Detailed'!$A$4:$X$216,AR$3,FALSE)</f>
        <v>Restructure</v>
      </c>
      <c r="AS311" s="21" t="str">
        <f>VLOOKUP($B311,'Change Summary_Detailed'!$A$4:$X$216,AS$3,FALSE)</f>
        <v>Between Juanita and Kirkland Transit Center, use Route 255.
Between Kirkland Transit Center and Bellevue Transit Center, use revised Route 235.</v>
      </c>
      <c r="AT311" s="21" t="str">
        <f>VLOOKUP($B311,'Change Summary_Detailed'!$A$4:$X$216,AT$3,FALSE)</f>
        <v>Revised</v>
      </c>
    </row>
    <row r="312" spans="1:46" x14ac:dyDescent="0.25">
      <c r="A312" t="s">
        <v>358</v>
      </c>
      <c r="B312" s="122">
        <v>234</v>
      </c>
      <c r="C312" s="57" t="s">
        <v>790</v>
      </c>
      <c r="D312" s="71" t="s">
        <v>235</v>
      </c>
      <c r="E312" s="57">
        <v>22.1</v>
      </c>
      <c r="F312" s="52">
        <v>8.6</v>
      </c>
      <c r="G312" s="52">
        <v>19.5</v>
      </c>
      <c r="H312" s="52">
        <v>7.5</v>
      </c>
      <c r="I312" s="52">
        <v>14.6</v>
      </c>
      <c r="J312" s="58">
        <v>5</v>
      </c>
      <c r="K312" s="62" t="s">
        <v>236</v>
      </c>
      <c r="L312" s="62" t="s">
        <v>237</v>
      </c>
      <c r="M312" s="57" t="s">
        <v>17</v>
      </c>
      <c r="N312" s="58" t="s">
        <v>17</v>
      </c>
      <c r="O312" s="57" t="s">
        <v>233</v>
      </c>
      <c r="P312" s="52" t="s">
        <v>233</v>
      </c>
      <c r="Q312" s="58" t="s">
        <v>233</v>
      </c>
      <c r="R312" s="57" t="s">
        <v>54</v>
      </c>
      <c r="S312" s="52" t="s">
        <v>54</v>
      </c>
      <c r="T312" s="58">
        <v>3</v>
      </c>
      <c r="W312">
        <v>3</v>
      </c>
      <c r="X312">
        <v>4</v>
      </c>
      <c r="Y312">
        <v>3</v>
      </c>
      <c r="Z312">
        <v>3</v>
      </c>
      <c r="AA312">
        <v>2</v>
      </c>
      <c r="AB312">
        <v>3</v>
      </c>
      <c r="AC312" s="355">
        <f>IF(VLOOKUP($B312,'Change Summary_Detailed'!$A$4:$X$216,AC$3,FALSE)=0,"N/A",VLOOKUP($B312,'Change Summary_Detailed'!$A$4:$X$216,AC$3,FALSE))</f>
        <v>42036</v>
      </c>
      <c r="AD312" s="21">
        <f>VLOOKUP($B312,'Change Summary_Detailed'!$A$4:$X$216,AD$3,FALSE)</f>
        <v>30</v>
      </c>
      <c r="AE312" s="21">
        <f>VLOOKUP($B312,'Change Summary_Detailed'!$A$4:$X$216,AE$3,FALSE)</f>
        <v>30</v>
      </c>
      <c r="AF312" s="21">
        <f>VLOOKUP($B312,'Change Summary_Detailed'!$A$4:$X$216,AF$3,FALSE)</f>
        <v>60</v>
      </c>
      <c r="AG312" s="21">
        <f>VLOOKUP($B312,'Change Summary_Detailed'!$A$4:$X$216,AG$3,FALSE)</f>
        <v>60</v>
      </c>
      <c r="AH312" s="21">
        <f>VLOOKUP($B312,'Change Summary_Detailed'!$A$4:$X$216,AH$3,FALSE)</f>
        <v>60</v>
      </c>
      <c r="AI312" s="21">
        <f>VLOOKUP($B312,'Change Summary_Detailed'!$A$4:$X$216,AI$3,FALSE)</f>
        <v>30</v>
      </c>
      <c r="AJ312" s="21">
        <f>VLOOKUP($B312,'Change Summary_Detailed'!$A$4:$X$216,AJ$3,FALSE)</f>
        <v>60</v>
      </c>
      <c r="AK312" s="21" t="str">
        <f>VLOOKUP($B312,'Change Summary_Detailed'!$A$4:$X$216,AK$3,FALSE)</f>
        <v>-</v>
      </c>
      <c r="AL312" s="21">
        <f>VLOOKUP($B312,'Change Summary_Detailed'!$A$4:$X$216,AL$3,FALSE)</f>
        <v>60</v>
      </c>
      <c r="AM312" s="21">
        <f>VLOOKUP($B312,'Change Summary_Detailed'!$A$4:$X$216,AM$3,FALSE)</f>
        <v>60</v>
      </c>
      <c r="AN312" s="21" t="str">
        <f>VLOOKUP($B312,'Change Summary_Detailed'!$A$4:$X$216,AN$3,FALSE)</f>
        <v>Before 9:00 PM</v>
      </c>
      <c r="AO312" s="21" t="str">
        <f>VLOOKUP($B312,'Change Summary_Detailed'!$A$4:$X$216,AO$3,FALSE)</f>
        <v>Before 7:00 PM</v>
      </c>
      <c r="AP312" s="21" t="str">
        <f>VLOOKUP($B312,'Change Summary_Detailed'!$A$4:$X$216,AP$3,FALSE)</f>
        <v>Revise routing east of 100th Avenue NE to serve Totem Lake Transit Center, Redmond Transit Center and Education Hill. 
Operate service less often during the midday.
End service earlier.</v>
      </c>
      <c r="AQ312" s="21" t="str">
        <f>VLOOKUP($B312,'Change Summary_Detailed'!$A$4:$X$216,AQ$3,FALSE)</f>
        <v>2, 3</v>
      </c>
      <c r="AR312" s="21" t="str">
        <f>VLOOKUP($B312,'Change Summary_Detailed'!$A$4:$X$216,AR$3,FALSE)</f>
        <v>Restructure</v>
      </c>
      <c r="AS312" s="21" t="str">
        <f>VLOOKUP($B312,'Change Summary_Detailed'!$A$4:$X$216,AS$3,FALSE)</f>
        <v>Between Juanita and Kirkland Transit Center, use Route 255.
Between Kirkland Transit Center and Bellevue Transit Center, use revised Route 235.</v>
      </c>
      <c r="AT312" s="21" t="str">
        <f>VLOOKUP($B312,'Change Summary_Detailed'!$A$4:$X$216,AT$3,FALSE)</f>
        <v>Revised</v>
      </c>
    </row>
    <row r="313" spans="1:46" x14ac:dyDescent="0.25">
      <c r="A313" t="s">
        <v>344</v>
      </c>
      <c r="B313" s="122">
        <v>234</v>
      </c>
      <c r="C313" s="57" t="s">
        <v>790</v>
      </c>
      <c r="D313" s="71" t="s">
        <v>235</v>
      </c>
      <c r="E313" s="57">
        <v>22.1</v>
      </c>
      <c r="F313" s="52">
        <v>8.6</v>
      </c>
      <c r="G313" s="52">
        <v>19.5</v>
      </c>
      <c r="H313" s="52">
        <v>7.5</v>
      </c>
      <c r="I313" s="52">
        <v>14.6</v>
      </c>
      <c r="J313" s="58">
        <v>5</v>
      </c>
      <c r="K313" s="62" t="s">
        <v>236</v>
      </c>
      <c r="L313" s="62" t="s">
        <v>237</v>
      </c>
      <c r="M313" s="57" t="s">
        <v>17</v>
      </c>
      <c r="N313" s="58" t="s">
        <v>17</v>
      </c>
      <c r="O313" s="57" t="s">
        <v>233</v>
      </c>
      <c r="P313" s="52" t="s">
        <v>233</v>
      </c>
      <c r="Q313" s="58" t="s">
        <v>233</v>
      </c>
      <c r="R313" s="57" t="s">
        <v>54</v>
      </c>
      <c r="S313" s="52" t="s">
        <v>54</v>
      </c>
      <c r="T313" s="58">
        <v>3</v>
      </c>
      <c r="W313">
        <v>3</v>
      </c>
      <c r="X313">
        <v>4</v>
      </c>
      <c r="Y313">
        <v>3</v>
      </c>
      <c r="Z313">
        <v>3</v>
      </c>
      <c r="AA313">
        <v>2</v>
      </c>
      <c r="AB313">
        <v>3</v>
      </c>
      <c r="AC313" s="355">
        <f>IF(VLOOKUP($B313,'Change Summary_Detailed'!$A$4:$X$216,AC$3,FALSE)=0,"N/A",VLOOKUP($B313,'Change Summary_Detailed'!$A$4:$X$216,AC$3,FALSE))</f>
        <v>42036</v>
      </c>
      <c r="AD313" s="21">
        <f>VLOOKUP($B313,'Change Summary_Detailed'!$A$4:$X$216,AD$3,FALSE)</f>
        <v>30</v>
      </c>
      <c r="AE313" s="21">
        <f>VLOOKUP($B313,'Change Summary_Detailed'!$A$4:$X$216,AE$3,FALSE)</f>
        <v>30</v>
      </c>
      <c r="AF313" s="21">
        <f>VLOOKUP($B313,'Change Summary_Detailed'!$A$4:$X$216,AF$3,FALSE)</f>
        <v>60</v>
      </c>
      <c r="AG313" s="21">
        <f>VLOOKUP($B313,'Change Summary_Detailed'!$A$4:$X$216,AG$3,FALSE)</f>
        <v>60</v>
      </c>
      <c r="AH313" s="21">
        <f>VLOOKUP($B313,'Change Summary_Detailed'!$A$4:$X$216,AH$3,FALSE)</f>
        <v>60</v>
      </c>
      <c r="AI313" s="21">
        <f>VLOOKUP($B313,'Change Summary_Detailed'!$A$4:$X$216,AI$3,FALSE)</f>
        <v>30</v>
      </c>
      <c r="AJ313" s="21">
        <f>VLOOKUP($B313,'Change Summary_Detailed'!$A$4:$X$216,AJ$3,FALSE)</f>
        <v>60</v>
      </c>
      <c r="AK313" s="21" t="str">
        <f>VLOOKUP($B313,'Change Summary_Detailed'!$A$4:$X$216,AK$3,FALSE)</f>
        <v>-</v>
      </c>
      <c r="AL313" s="21">
        <f>VLOOKUP($B313,'Change Summary_Detailed'!$A$4:$X$216,AL$3,FALSE)</f>
        <v>60</v>
      </c>
      <c r="AM313" s="21">
        <f>VLOOKUP($B313,'Change Summary_Detailed'!$A$4:$X$216,AM$3,FALSE)</f>
        <v>60</v>
      </c>
      <c r="AN313" s="21" t="str">
        <f>VLOOKUP($B313,'Change Summary_Detailed'!$A$4:$X$216,AN$3,FALSE)</f>
        <v>Before 9:00 PM</v>
      </c>
      <c r="AO313" s="21" t="str">
        <f>VLOOKUP($B313,'Change Summary_Detailed'!$A$4:$X$216,AO$3,FALSE)</f>
        <v>Before 7:00 PM</v>
      </c>
      <c r="AP313" s="21" t="str">
        <f>VLOOKUP($B313,'Change Summary_Detailed'!$A$4:$X$216,AP$3,FALSE)</f>
        <v>Revise routing east of 100th Avenue NE to serve Totem Lake Transit Center, Redmond Transit Center and Education Hill. 
Operate service less often during the midday.
End service earlier.</v>
      </c>
      <c r="AQ313" s="21" t="str">
        <f>VLOOKUP($B313,'Change Summary_Detailed'!$A$4:$X$216,AQ$3,FALSE)</f>
        <v>2, 3</v>
      </c>
      <c r="AR313" s="21" t="str">
        <f>VLOOKUP($B313,'Change Summary_Detailed'!$A$4:$X$216,AR$3,FALSE)</f>
        <v>Restructure</v>
      </c>
      <c r="AS313" s="21" t="str">
        <f>VLOOKUP($B313,'Change Summary_Detailed'!$A$4:$X$216,AS$3,FALSE)</f>
        <v>Between Juanita and Kirkland Transit Center, use Route 255.
Between Kirkland Transit Center and Bellevue Transit Center, use revised Route 235.</v>
      </c>
      <c r="AT313" s="21" t="str">
        <f>VLOOKUP($B313,'Change Summary_Detailed'!$A$4:$X$216,AT$3,FALSE)</f>
        <v>Revised</v>
      </c>
    </row>
    <row r="314" spans="1:46" x14ac:dyDescent="0.25">
      <c r="A314" t="s">
        <v>377</v>
      </c>
      <c r="B314" s="122">
        <v>234</v>
      </c>
      <c r="C314" s="57" t="s">
        <v>790</v>
      </c>
      <c r="D314" s="71" t="s">
        <v>235</v>
      </c>
      <c r="E314" s="57">
        <v>22.1</v>
      </c>
      <c r="F314" s="52">
        <v>8.6</v>
      </c>
      <c r="G314" s="52">
        <v>19.5</v>
      </c>
      <c r="H314" s="52">
        <v>7.5</v>
      </c>
      <c r="I314" s="52">
        <v>14.6</v>
      </c>
      <c r="J314" s="58">
        <v>5</v>
      </c>
      <c r="K314" s="62" t="s">
        <v>236</v>
      </c>
      <c r="L314" s="62" t="s">
        <v>237</v>
      </c>
      <c r="M314" s="57" t="s">
        <v>17</v>
      </c>
      <c r="N314" s="58" t="s">
        <v>17</v>
      </c>
      <c r="O314" s="57" t="s">
        <v>233</v>
      </c>
      <c r="P314" s="52" t="s">
        <v>233</v>
      </c>
      <c r="Q314" s="58" t="s">
        <v>233</v>
      </c>
      <c r="R314" s="57" t="s">
        <v>54</v>
      </c>
      <c r="S314" s="52" t="s">
        <v>54</v>
      </c>
      <c r="T314" s="58">
        <v>3</v>
      </c>
      <c r="W314">
        <v>3</v>
      </c>
      <c r="X314">
        <v>4</v>
      </c>
      <c r="Y314">
        <v>3</v>
      </c>
      <c r="Z314">
        <v>3</v>
      </c>
      <c r="AA314">
        <v>2</v>
      </c>
      <c r="AB314">
        <v>3</v>
      </c>
      <c r="AC314" s="355">
        <f>IF(VLOOKUP($B314,'Change Summary_Detailed'!$A$4:$X$216,AC$3,FALSE)=0,"N/A",VLOOKUP($B314,'Change Summary_Detailed'!$A$4:$X$216,AC$3,FALSE))</f>
        <v>42036</v>
      </c>
      <c r="AD314" s="21">
        <f>VLOOKUP($B314,'Change Summary_Detailed'!$A$4:$X$216,AD$3,FALSE)</f>
        <v>30</v>
      </c>
      <c r="AE314" s="21">
        <f>VLOOKUP($B314,'Change Summary_Detailed'!$A$4:$X$216,AE$3,FALSE)</f>
        <v>30</v>
      </c>
      <c r="AF314" s="21">
        <f>VLOOKUP($B314,'Change Summary_Detailed'!$A$4:$X$216,AF$3,FALSE)</f>
        <v>60</v>
      </c>
      <c r="AG314" s="21">
        <f>VLOOKUP($B314,'Change Summary_Detailed'!$A$4:$X$216,AG$3,FALSE)</f>
        <v>60</v>
      </c>
      <c r="AH314" s="21">
        <f>VLOOKUP($B314,'Change Summary_Detailed'!$A$4:$X$216,AH$3,FALSE)</f>
        <v>60</v>
      </c>
      <c r="AI314" s="21">
        <f>VLOOKUP($B314,'Change Summary_Detailed'!$A$4:$X$216,AI$3,FALSE)</f>
        <v>30</v>
      </c>
      <c r="AJ314" s="21">
        <f>VLOOKUP($B314,'Change Summary_Detailed'!$A$4:$X$216,AJ$3,FALSE)</f>
        <v>60</v>
      </c>
      <c r="AK314" s="21" t="str">
        <f>VLOOKUP($B314,'Change Summary_Detailed'!$A$4:$X$216,AK$3,FALSE)</f>
        <v>-</v>
      </c>
      <c r="AL314" s="21">
        <f>VLOOKUP($B314,'Change Summary_Detailed'!$A$4:$X$216,AL$3,FALSE)</f>
        <v>60</v>
      </c>
      <c r="AM314" s="21">
        <f>VLOOKUP($B314,'Change Summary_Detailed'!$A$4:$X$216,AM$3,FALSE)</f>
        <v>60</v>
      </c>
      <c r="AN314" s="21" t="str">
        <f>VLOOKUP($B314,'Change Summary_Detailed'!$A$4:$X$216,AN$3,FALSE)</f>
        <v>Before 9:00 PM</v>
      </c>
      <c r="AO314" s="21" t="str">
        <f>VLOOKUP($B314,'Change Summary_Detailed'!$A$4:$X$216,AO$3,FALSE)</f>
        <v>Before 7:00 PM</v>
      </c>
      <c r="AP314" s="21" t="str">
        <f>VLOOKUP($B314,'Change Summary_Detailed'!$A$4:$X$216,AP$3,FALSE)</f>
        <v>Revise routing east of 100th Avenue NE to serve Totem Lake Transit Center, Redmond Transit Center and Education Hill. 
Operate service less often during the midday.
End service earlier.</v>
      </c>
      <c r="AQ314" s="21" t="str">
        <f>VLOOKUP($B314,'Change Summary_Detailed'!$A$4:$X$216,AQ$3,FALSE)</f>
        <v>2, 3</v>
      </c>
      <c r="AR314" s="21" t="str">
        <f>VLOOKUP($B314,'Change Summary_Detailed'!$A$4:$X$216,AR$3,FALSE)</f>
        <v>Restructure</v>
      </c>
      <c r="AS314" s="21" t="str">
        <f>VLOOKUP($B314,'Change Summary_Detailed'!$A$4:$X$216,AS$3,FALSE)</f>
        <v>Between Juanita and Kirkland Transit Center, use Route 255.
Between Kirkland Transit Center and Bellevue Transit Center, use revised Route 235.</v>
      </c>
      <c r="AT314" s="21" t="str">
        <f>VLOOKUP($B314,'Change Summary_Detailed'!$A$4:$X$216,AT$3,FALSE)</f>
        <v>Revised</v>
      </c>
    </row>
    <row r="315" spans="1:46" x14ac:dyDescent="0.25">
      <c r="A315" t="s">
        <v>344</v>
      </c>
      <c r="B315" s="122">
        <v>235</v>
      </c>
      <c r="C315" s="57" t="s">
        <v>791</v>
      </c>
      <c r="D315" s="71" t="s">
        <v>238</v>
      </c>
      <c r="E315" s="57">
        <v>20.5</v>
      </c>
      <c r="F315" s="52">
        <v>7.1</v>
      </c>
      <c r="G315" s="52">
        <v>15.9</v>
      </c>
      <c r="H315" s="52">
        <v>6.2</v>
      </c>
      <c r="I315" s="52">
        <v>11.7</v>
      </c>
      <c r="J315" s="58">
        <v>4.0999999999999996</v>
      </c>
      <c r="K315" s="62">
        <v>53</v>
      </c>
      <c r="L315" s="62" t="s">
        <v>15</v>
      </c>
      <c r="M315" s="57" t="s">
        <v>17</v>
      </c>
      <c r="N315" s="58" t="s">
        <v>17</v>
      </c>
      <c r="O315" s="57" t="s">
        <v>18</v>
      </c>
      <c r="P315" s="52" t="s">
        <v>18</v>
      </c>
      <c r="Q315" s="58" t="s">
        <v>18</v>
      </c>
      <c r="R315" s="57" t="s">
        <v>54</v>
      </c>
      <c r="S315" s="52">
        <v>3</v>
      </c>
      <c r="T315" s="58">
        <v>3</v>
      </c>
      <c r="W315">
        <v>3</v>
      </c>
      <c r="X315">
        <v>3</v>
      </c>
      <c r="Y315">
        <v>2</v>
      </c>
      <c r="Z315">
        <v>3</v>
      </c>
      <c r="AA315">
        <v>2</v>
      </c>
      <c r="AB315">
        <v>2</v>
      </c>
      <c r="AC315" s="355">
        <f>IF(VLOOKUP($B315,'Change Summary_Detailed'!$A$4:$X$216,AC$3,FALSE)=0,"N/A",VLOOKUP($B315,'Change Summary_Detailed'!$A$4:$X$216,AC$3,FALSE))</f>
        <v>42036</v>
      </c>
      <c r="AD315" s="21">
        <f>VLOOKUP($B315,'Change Summary_Detailed'!$A$4:$X$216,AD$3,FALSE)</f>
        <v>30</v>
      </c>
      <c r="AE315" s="21">
        <f>VLOOKUP($B315,'Change Summary_Detailed'!$A$4:$X$216,AE$3,FALSE)</f>
        <v>30</v>
      </c>
      <c r="AF315" s="21">
        <f>VLOOKUP($B315,'Change Summary_Detailed'!$A$4:$X$216,AF$3,FALSE)</f>
        <v>30</v>
      </c>
      <c r="AG315" s="21">
        <f>VLOOKUP($B315,'Change Summary_Detailed'!$A$4:$X$216,AG$3,FALSE)</f>
        <v>60</v>
      </c>
      <c r="AH315" s="21">
        <f>VLOOKUP($B315,'Change Summary_Detailed'!$A$4:$X$216,AH$3,FALSE)</f>
        <v>60</v>
      </c>
      <c r="AI315" s="21">
        <f>VLOOKUP($B315,'Change Summary_Detailed'!$A$4:$X$216,AI$3,FALSE)</f>
        <v>15</v>
      </c>
      <c r="AJ315" s="21">
        <f>VLOOKUP($B315,'Change Summary_Detailed'!$A$4:$X$216,AJ$3,FALSE)</f>
        <v>15</v>
      </c>
      <c r="AK315" s="21">
        <f>VLOOKUP($B315,'Change Summary_Detailed'!$A$4:$X$216,AK$3,FALSE)</f>
        <v>30</v>
      </c>
      <c r="AL315" s="21">
        <f>VLOOKUP($B315,'Change Summary_Detailed'!$A$4:$X$216,AL$3,FALSE)</f>
        <v>30</v>
      </c>
      <c r="AM315" s="21">
        <f>VLOOKUP($B315,'Change Summary_Detailed'!$A$4:$X$216,AM$3,FALSE)</f>
        <v>30</v>
      </c>
      <c r="AN315" s="21" t="str">
        <f>VLOOKUP($B315,'Change Summary_Detailed'!$A$4:$X$216,AN$3,FALSE)</f>
        <v>Before 12:00 AM</v>
      </c>
      <c r="AO315" s="21" t="str">
        <f>VLOOKUP($B315,'Change Summary_Detailed'!$A$4:$X$216,AO$3,FALSE)</f>
        <v>Before 10:00 PM</v>
      </c>
      <c r="AP315" s="21" t="str">
        <f>VLOOKUP($B315,'Change Summary_Detailed'!$A$4:$X$216,AP$3,FALSE)</f>
        <v>Eliminate the part of the route north of Kirkland Transit Center. 
Operate service more often during commute hours, midday weekdays and on weekends since Route 234 will no longer serve the area.
End service earlier.</v>
      </c>
      <c r="AQ315" s="21" t="str">
        <f>VLOOKUP($B315,'Change Summary_Detailed'!$A$4:$X$216,AQ$3,FALSE)</f>
        <v>2, 3</v>
      </c>
      <c r="AR315" s="21" t="str">
        <f>VLOOKUP($B315,'Change Summary_Detailed'!$A$4:$X$216,AR$3,FALSE)</f>
        <v>Restructure</v>
      </c>
      <c r="AS315" s="21" t="str">
        <f>VLOOKUP($B315,'Change Summary_Detailed'!$A$4:$X$216,AS$3,FALSE)</f>
        <v>Between Kirkland and Totem Lake Transit Centers, use revised Route 236.</v>
      </c>
      <c r="AT315" s="21" t="str">
        <f>VLOOKUP($B315,'Change Summary_Detailed'!$A$4:$X$216,AT$3,FALSE)</f>
        <v>Revised</v>
      </c>
    </row>
    <row r="316" spans="1:46" x14ac:dyDescent="0.25">
      <c r="A316" t="s">
        <v>359</v>
      </c>
      <c r="B316" s="122">
        <v>235</v>
      </c>
      <c r="C316" s="57" t="s">
        <v>791</v>
      </c>
      <c r="D316" s="71" t="s">
        <v>238</v>
      </c>
      <c r="E316" s="57">
        <v>20.5</v>
      </c>
      <c r="F316" s="52">
        <v>7.1</v>
      </c>
      <c r="G316" s="52">
        <v>15.9</v>
      </c>
      <c r="H316" s="52">
        <v>6.2</v>
      </c>
      <c r="I316" s="52">
        <v>11.7</v>
      </c>
      <c r="J316" s="58">
        <v>4.0999999999999996</v>
      </c>
      <c r="K316" s="62">
        <v>53</v>
      </c>
      <c r="L316" s="62" t="s">
        <v>15</v>
      </c>
      <c r="M316" s="57" t="s">
        <v>17</v>
      </c>
      <c r="N316" s="58" t="s">
        <v>17</v>
      </c>
      <c r="O316" s="57" t="s">
        <v>18</v>
      </c>
      <c r="P316" s="52" t="s">
        <v>18</v>
      </c>
      <c r="Q316" s="58" t="s">
        <v>18</v>
      </c>
      <c r="R316" s="57" t="s">
        <v>54</v>
      </c>
      <c r="S316" s="52">
        <v>3</v>
      </c>
      <c r="T316" s="58">
        <v>3</v>
      </c>
      <c r="W316">
        <v>3</v>
      </c>
      <c r="X316">
        <v>3</v>
      </c>
      <c r="Y316">
        <v>2</v>
      </c>
      <c r="Z316">
        <v>3</v>
      </c>
      <c r="AA316">
        <v>2</v>
      </c>
      <c r="AB316">
        <v>2</v>
      </c>
      <c r="AC316" s="355">
        <f>IF(VLOOKUP($B316,'Change Summary_Detailed'!$A$4:$X$216,AC$3,FALSE)=0,"N/A",VLOOKUP($B316,'Change Summary_Detailed'!$A$4:$X$216,AC$3,FALSE))</f>
        <v>42036</v>
      </c>
      <c r="AD316" s="21">
        <f>VLOOKUP($B316,'Change Summary_Detailed'!$A$4:$X$216,AD$3,FALSE)</f>
        <v>30</v>
      </c>
      <c r="AE316" s="21">
        <f>VLOOKUP($B316,'Change Summary_Detailed'!$A$4:$X$216,AE$3,FALSE)</f>
        <v>30</v>
      </c>
      <c r="AF316" s="21">
        <f>VLOOKUP($B316,'Change Summary_Detailed'!$A$4:$X$216,AF$3,FALSE)</f>
        <v>30</v>
      </c>
      <c r="AG316" s="21">
        <f>VLOOKUP($B316,'Change Summary_Detailed'!$A$4:$X$216,AG$3,FALSE)</f>
        <v>60</v>
      </c>
      <c r="AH316" s="21">
        <f>VLOOKUP($B316,'Change Summary_Detailed'!$A$4:$X$216,AH$3,FALSE)</f>
        <v>60</v>
      </c>
      <c r="AI316" s="21">
        <f>VLOOKUP($B316,'Change Summary_Detailed'!$A$4:$X$216,AI$3,FALSE)</f>
        <v>15</v>
      </c>
      <c r="AJ316" s="21">
        <f>VLOOKUP($B316,'Change Summary_Detailed'!$A$4:$X$216,AJ$3,FALSE)</f>
        <v>15</v>
      </c>
      <c r="AK316" s="21">
        <f>VLOOKUP($B316,'Change Summary_Detailed'!$A$4:$X$216,AK$3,FALSE)</f>
        <v>30</v>
      </c>
      <c r="AL316" s="21">
        <f>VLOOKUP($B316,'Change Summary_Detailed'!$A$4:$X$216,AL$3,FALSE)</f>
        <v>30</v>
      </c>
      <c r="AM316" s="21">
        <f>VLOOKUP($B316,'Change Summary_Detailed'!$A$4:$X$216,AM$3,FALSE)</f>
        <v>30</v>
      </c>
      <c r="AN316" s="21" t="str">
        <f>VLOOKUP($B316,'Change Summary_Detailed'!$A$4:$X$216,AN$3,FALSE)</f>
        <v>Before 12:00 AM</v>
      </c>
      <c r="AO316" s="21" t="str">
        <f>VLOOKUP($B316,'Change Summary_Detailed'!$A$4:$X$216,AO$3,FALSE)</f>
        <v>Before 10:00 PM</v>
      </c>
      <c r="AP316" s="21" t="str">
        <f>VLOOKUP($B316,'Change Summary_Detailed'!$A$4:$X$216,AP$3,FALSE)</f>
        <v>Eliminate the part of the route north of Kirkland Transit Center. 
Operate service more often during commute hours, midday weekdays and on weekends since Route 234 will no longer serve the area.
End service earlier.</v>
      </c>
      <c r="AQ316" s="21" t="str">
        <f>VLOOKUP($B316,'Change Summary_Detailed'!$A$4:$X$216,AQ$3,FALSE)</f>
        <v>2, 3</v>
      </c>
      <c r="AR316" s="21" t="str">
        <f>VLOOKUP($B316,'Change Summary_Detailed'!$A$4:$X$216,AR$3,FALSE)</f>
        <v>Restructure</v>
      </c>
      <c r="AS316" s="21" t="str">
        <f>VLOOKUP($B316,'Change Summary_Detailed'!$A$4:$X$216,AS$3,FALSE)</f>
        <v>Between Kirkland and Totem Lake Transit Centers, use revised Route 236.</v>
      </c>
      <c r="AT316" s="21" t="str">
        <f>VLOOKUP($B316,'Change Summary_Detailed'!$A$4:$X$216,AT$3,FALSE)</f>
        <v>Revised</v>
      </c>
    </row>
    <row r="317" spans="1:46" x14ac:dyDescent="0.25">
      <c r="A317" t="s">
        <v>377</v>
      </c>
      <c r="B317" s="122">
        <v>236</v>
      </c>
      <c r="C317" s="57" t="s">
        <v>792</v>
      </c>
      <c r="D317" s="71" t="s">
        <v>239</v>
      </c>
      <c r="E317" s="57">
        <v>8.5</v>
      </c>
      <c r="F317" s="52">
        <v>2.4</v>
      </c>
      <c r="G317" s="52">
        <v>7.9</v>
      </c>
      <c r="H317" s="52">
        <v>2.5</v>
      </c>
      <c r="I317" s="52">
        <v>6.6</v>
      </c>
      <c r="J317" s="58">
        <v>1.5</v>
      </c>
      <c r="K317" s="62">
        <v>98</v>
      </c>
      <c r="L317" s="62" t="s">
        <v>160</v>
      </c>
      <c r="M317" s="57" t="s">
        <v>17</v>
      </c>
      <c r="N317" s="58" t="s">
        <v>17</v>
      </c>
      <c r="O317" s="57" t="s">
        <v>133</v>
      </c>
      <c r="P317" s="52" t="s">
        <v>133</v>
      </c>
      <c r="Q317" s="58" t="s">
        <v>133</v>
      </c>
      <c r="R317" s="57">
        <v>1</v>
      </c>
      <c r="S317" s="52">
        <v>1</v>
      </c>
      <c r="T317" s="58">
        <v>1</v>
      </c>
      <c r="W317">
        <v>1</v>
      </c>
      <c r="X317">
        <v>1</v>
      </c>
      <c r="Y317">
        <v>1</v>
      </c>
      <c r="Z317">
        <v>1</v>
      </c>
      <c r="AA317">
        <v>1</v>
      </c>
      <c r="AB317">
        <v>1</v>
      </c>
      <c r="AC317" s="355" t="str">
        <f>IF(VLOOKUP($B317,'Change Summary_Detailed'!$A$4:$X$216,AC$3,FALSE)=0,"N/A",VLOOKUP($B317,'Change Summary_Detailed'!$A$4:$X$216,AC$3,FALSE))</f>
        <v>Sept. 2014/ Feb. 2015</v>
      </c>
      <c r="AD317" s="21">
        <f>VLOOKUP($B317,'Change Summary_Detailed'!$A$4:$X$216,AD$3,FALSE)</f>
        <v>30</v>
      </c>
      <c r="AE317" s="21">
        <f>VLOOKUP($B317,'Change Summary_Detailed'!$A$4:$X$216,AE$3,FALSE)</f>
        <v>30</v>
      </c>
      <c r="AF317" s="21">
        <f>VLOOKUP($B317,'Change Summary_Detailed'!$A$4:$X$216,AF$3,FALSE)</f>
        <v>60</v>
      </c>
      <c r="AG317" s="21">
        <f>VLOOKUP($B317,'Change Summary_Detailed'!$A$4:$X$216,AG$3,FALSE)</f>
        <v>60</v>
      </c>
      <c r="AH317" s="21">
        <f>VLOOKUP($B317,'Change Summary_Detailed'!$A$4:$X$216,AH$3,FALSE)</f>
        <v>60</v>
      </c>
      <c r="AI317" s="21">
        <f>VLOOKUP($B317,'Change Summary_Detailed'!$A$4:$X$216,AI$3,FALSE)</f>
        <v>30</v>
      </c>
      <c r="AJ317" s="21">
        <f>VLOOKUP($B317,'Change Summary_Detailed'!$A$4:$X$216,AJ$3,FALSE)</f>
        <v>60</v>
      </c>
      <c r="AK317" s="21">
        <f>VLOOKUP($B317,'Change Summary_Detailed'!$A$4:$X$216,AK$3,FALSE)</f>
        <v>60</v>
      </c>
      <c r="AL317" s="21">
        <f>VLOOKUP($B317,'Change Summary_Detailed'!$A$4:$X$216,AL$3,FALSE)</f>
        <v>60</v>
      </c>
      <c r="AM317" s="21">
        <f>VLOOKUP($B317,'Change Summary_Detailed'!$A$4:$X$216,AM$3,FALSE)</f>
        <v>60</v>
      </c>
      <c r="AN317" s="21" t="str">
        <f>VLOOKUP($B317,'Change Summary_Detailed'!$A$4:$X$216,AN$3,FALSE)</f>
        <v>Before 9:00 PM</v>
      </c>
      <c r="AO317" s="21" t="str">
        <f>VLOOKUP($B317,'Change Summary_Detailed'!$A$4:$X$216,AO$3,FALSE)</f>
        <v>Before 8:00 PM</v>
      </c>
      <c r="AP317" s="21" t="str">
        <f>VLOOKUP($B317,'Change Summary_Detailed'!$A$4:$X$216,AP$3,FALSE)</f>
        <v>Revise to use more direct routing on 124th Avenue NE between Brickyard Park-and-Ride and Totem Lake Transit Centers.
Revise routing to serve the Rose Hill neighborhood.
Operate service less often during the midday.
End service earlier.</v>
      </c>
      <c r="AQ317" s="21" t="str">
        <f>VLOOKUP($B317,'Change Summary_Detailed'!$A$4:$X$216,AQ$3,FALSE)</f>
        <v>1, 2</v>
      </c>
      <c r="AR317" s="21" t="str">
        <f>VLOOKUP($B317,'Change Summary_Detailed'!$A$4:$X$216,AR$3,FALSE)</f>
        <v>Restructure</v>
      </c>
      <c r="AS317" s="21" t="str">
        <f>VLOOKUP($B317,'Change Summary_Detailed'!$A$4:$X$216,AS$3,FALSE)</f>
        <v>In Juanita, use revised Route 255.
On NE 116th Street, Metro's Rideshare and VanPool programs may be an option.
On 132nd Avenue NE, take revised Route 236 on 124th Avenuve NE.</v>
      </c>
      <c r="AT317" s="21" t="str">
        <f>VLOOKUP($B317,'Change Summary_Detailed'!$A$4:$X$216,AT$3,FALSE)</f>
        <v>Revised</v>
      </c>
    </row>
    <row r="318" spans="1:46" x14ac:dyDescent="0.25">
      <c r="A318" t="s">
        <v>357</v>
      </c>
      <c r="B318" s="122">
        <v>236</v>
      </c>
      <c r="C318" s="57" t="s">
        <v>792</v>
      </c>
      <c r="D318" s="71" t="s">
        <v>239</v>
      </c>
      <c r="E318" s="57">
        <v>8.5</v>
      </c>
      <c r="F318" s="52">
        <v>2.4</v>
      </c>
      <c r="G318" s="52">
        <v>7.9</v>
      </c>
      <c r="H318" s="52">
        <v>2.5</v>
      </c>
      <c r="I318" s="52">
        <v>6.6</v>
      </c>
      <c r="J318" s="58">
        <v>1.5</v>
      </c>
      <c r="K318" s="62">
        <v>98</v>
      </c>
      <c r="L318" s="62" t="s">
        <v>160</v>
      </c>
      <c r="M318" s="57" t="s">
        <v>17</v>
      </c>
      <c r="N318" s="58" t="s">
        <v>17</v>
      </c>
      <c r="O318" s="57" t="s">
        <v>133</v>
      </c>
      <c r="P318" s="52" t="s">
        <v>133</v>
      </c>
      <c r="Q318" s="58" t="s">
        <v>133</v>
      </c>
      <c r="R318" s="57">
        <v>1</v>
      </c>
      <c r="S318" s="52">
        <v>1</v>
      </c>
      <c r="T318" s="58">
        <v>1</v>
      </c>
      <c r="W318">
        <v>1</v>
      </c>
      <c r="X318">
        <v>1</v>
      </c>
      <c r="Y318">
        <v>1</v>
      </c>
      <c r="Z318">
        <v>1</v>
      </c>
      <c r="AA318">
        <v>1</v>
      </c>
      <c r="AB318">
        <v>1</v>
      </c>
      <c r="AC318" s="355" t="str">
        <f>IF(VLOOKUP($B318,'Change Summary_Detailed'!$A$4:$X$216,AC$3,FALSE)=0,"N/A",VLOOKUP($B318,'Change Summary_Detailed'!$A$4:$X$216,AC$3,FALSE))</f>
        <v>Sept. 2014/ Feb. 2015</v>
      </c>
      <c r="AD318" s="21">
        <f>VLOOKUP($B318,'Change Summary_Detailed'!$A$4:$X$216,AD$3,FALSE)</f>
        <v>30</v>
      </c>
      <c r="AE318" s="21">
        <f>VLOOKUP($B318,'Change Summary_Detailed'!$A$4:$X$216,AE$3,FALSE)</f>
        <v>30</v>
      </c>
      <c r="AF318" s="21">
        <f>VLOOKUP($B318,'Change Summary_Detailed'!$A$4:$X$216,AF$3,FALSE)</f>
        <v>60</v>
      </c>
      <c r="AG318" s="21">
        <f>VLOOKUP($B318,'Change Summary_Detailed'!$A$4:$X$216,AG$3,FALSE)</f>
        <v>60</v>
      </c>
      <c r="AH318" s="21">
        <f>VLOOKUP($B318,'Change Summary_Detailed'!$A$4:$X$216,AH$3,FALSE)</f>
        <v>60</v>
      </c>
      <c r="AI318" s="21">
        <f>VLOOKUP($B318,'Change Summary_Detailed'!$A$4:$X$216,AI$3,FALSE)</f>
        <v>30</v>
      </c>
      <c r="AJ318" s="21">
        <f>VLOOKUP($B318,'Change Summary_Detailed'!$A$4:$X$216,AJ$3,FALSE)</f>
        <v>60</v>
      </c>
      <c r="AK318" s="21">
        <f>VLOOKUP($B318,'Change Summary_Detailed'!$A$4:$X$216,AK$3,FALSE)</f>
        <v>60</v>
      </c>
      <c r="AL318" s="21">
        <f>VLOOKUP($B318,'Change Summary_Detailed'!$A$4:$X$216,AL$3,FALSE)</f>
        <v>60</v>
      </c>
      <c r="AM318" s="21">
        <f>VLOOKUP($B318,'Change Summary_Detailed'!$A$4:$X$216,AM$3,FALSE)</f>
        <v>60</v>
      </c>
      <c r="AN318" s="21" t="str">
        <f>VLOOKUP($B318,'Change Summary_Detailed'!$A$4:$X$216,AN$3,FALSE)</f>
        <v>Before 9:00 PM</v>
      </c>
      <c r="AO318" s="21" t="str">
        <f>VLOOKUP($B318,'Change Summary_Detailed'!$A$4:$X$216,AO$3,FALSE)</f>
        <v>Before 8:00 PM</v>
      </c>
      <c r="AP318" s="21" t="str">
        <f>VLOOKUP($B318,'Change Summary_Detailed'!$A$4:$X$216,AP$3,FALSE)</f>
        <v>Revise to use more direct routing on 124th Avenue NE between Brickyard Park-and-Ride and Totem Lake Transit Centers.
Revise routing to serve the Rose Hill neighborhood.
Operate service less often during the midday.
End service earlier.</v>
      </c>
      <c r="AQ318" s="21" t="str">
        <f>VLOOKUP($B318,'Change Summary_Detailed'!$A$4:$X$216,AQ$3,FALSE)</f>
        <v>1, 2</v>
      </c>
      <c r="AR318" s="21" t="str">
        <f>VLOOKUP($B318,'Change Summary_Detailed'!$A$4:$X$216,AR$3,FALSE)</f>
        <v>Restructure</v>
      </c>
      <c r="AS318" s="21" t="str">
        <f>VLOOKUP($B318,'Change Summary_Detailed'!$A$4:$X$216,AS$3,FALSE)</f>
        <v>In Juanita, use revised Route 255.
On NE 116th Street, Metro's Rideshare and VanPool programs may be an option.
On 132nd Avenue NE, take revised Route 236 on 124th Avenuve NE.</v>
      </c>
      <c r="AT318" s="21" t="str">
        <f>VLOOKUP($B318,'Change Summary_Detailed'!$A$4:$X$216,AT$3,FALSE)</f>
        <v>Revised</v>
      </c>
    </row>
    <row r="319" spans="1:46" x14ac:dyDescent="0.25">
      <c r="A319" t="s">
        <v>346</v>
      </c>
      <c r="B319" s="122">
        <v>236</v>
      </c>
      <c r="C319" s="57" t="s">
        <v>792</v>
      </c>
      <c r="D319" s="71" t="s">
        <v>239</v>
      </c>
      <c r="E319" s="57">
        <v>8.5</v>
      </c>
      <c r="F319" s="52">
        <v>2.4</v>
      </c>
      <c r="G319" s="52">
        <v>7.9</v>
      </c>
      <c r="H319" s="52">
        <v>2.5</v>
      </c>
      <c r="I319" s="52">
        <v>6.6</v>
      </c>
      <c r="J319" s="58">
        <v>1.5</v>
      </c>
      <c r="K319" s="62">
        <v>98</v>
      </c>
      <c r="L319" s="62" t="s">
        <v>160</v>
      </c>
      <c r="M319" s="57" t="s">
        <v>17</v>
      </c>
      <c r="N319" s="58" t="s">
        <v>17</v>
      </c>
      <c r="O319" s="57" t="s">
        <v>133</v>
      </c>
      <c r="P319" s="52" t="s">
        <v>133</v>
      </c>
      <c r="Q319" s="58" t="s">
        <v>133</v>
      </c>
      <c r="R319" s="57">
        <v>1</v>
      </c>
      <c r="S319" s="52">
        <v>1</v>
      </c>
      <c r="T319" s="58">
        <v>1</v>
      </c>
      <c r="W319">
        <v>1</v>
      </c>
      <c r="X319">
        <v>1</v>
      </c>
      <c r="Y319">
        <v>1</v>
      </c>
      <c r="Z319">
        <v>1</v>
      </c>
      <c r="AA319">
        <v>1</v>
      </c>
      <c r="AB319">
        <v>1</v>
      </c>
      <c r="AC319" s="355" t="str">
        <f>IF(VLOOKUP($B319,'Change Summary_Detailed'!$A$4:$X$216,AC$3,FALSE)=0,"N/A",VLOOKUP($B319,'Change Summary_Detailed'!$A$4:$X$216,AC$3,FALSE))</f>
        <v>Sept. 2014/ Feb. 2015</v>
      </c>
      <c r="AD319" s="21">
        <f>VLOOKUP($B319,'Change Summary_Detailed'!$A$4:$X$216,AD$3,FALSE)</f>
        <v>30</v>
      </c>
      <c r="AE319" s="21">
        <f>VLOOKUP($B319,'Change Summary_Detailed'!$A$4:$X$216,AE$3,FALSE)</f>
        <v>30</v>
      </c>
      <c r="AF319" s="21">
        <f>VLOOKUP($B319,'Change Summary_Detailed'!$A$4:$X$216,AF$3,FALSE)</f>
        <v>60</v>
      </c>
      <c r="AG319" s="21">
        <f>VLOOKUP($B319,'Change Summary_Detailed'!$A$4:$X$216,AG$3,FALSE)</f>
        <v>60</v>
      </c>
      <c r="AH319" s="21">
        <f>VLOOKUP($B319,'Change Summary_Detailed'!$A$4:$X$216,AH$3,FALSE)</f>
        <v>60</v>
      </c>
      <c r="AI319" s="21">
        <f>VLOOKUP($B319,'Change Summary_Detailed'!$A$4:$X$216,AI$3,FALSE)</f>
        <v>30</v>
      </c>
      <c r="AJ319" s="21">
        <f>VLOOKUP($B319,'Change Summary_Detailed'!$A$4:$X$216,AJ$3,FALSE)</f>
        <v>60</v>
      </c>
      <c r="AK319" s="21">
        <f>VLOOKUP($B319,'Change Summary_Detailed'!$A$4:$X$216,AK$3,FALSE)</f>
        <v>60</v>
      </c>
      <c r="AL319" s="21">
        <f>VLOOKUP($B319,'Change Summary_Detailed'!$A$4:$X$216,AL$3,FALSE)</f>
        <v>60</v>
      </c>
      <c r="AM319" s="21">
        <f>VLOOKUP($B319,'Change Summary_Detailed'!$A$4:$X$216,AM$3,FALSE)</f>
        <v>60</v>
      </c>
      <c r="AN319" s="21" t="str">
        <f>VLOOKUP($B319,'Change Summary_Detailed'!$A$4:$X$216,AN$3,FALSE)</f>
        <v>Before 9:00 PM</v>
      </c>
      <c r="AO319" s="21" t="str">
        <f>VLOOKUP($B319,'Change Summary_Detailed'!$A$4:$X$216,AO$3,FALSE)</f>
        <v>Before 8:00 PM</v>
      </c>
      <c r="AP319" s="21" t="str">
        <f>VLOOKUP($B319,'Change Summary_Detailed'!$A$4:$X$216,AP$3,FALSE)</f>
        <v>Revise to use more direct routing on 124th Avenue NE between Brickyard Park-and-Ride and Totem Lake Transit Centers.
Revise routing to serve the Rose Hill neighborhood.
Operate service less often during the midday.
End service earlier.</v>
      </c>
      <c r="AQ319" s="21" t="str">
        <f>VLOOKUP($B319,'Change Summary_Detailed'!$A$4:$X$216,AQ$3,FALSE)</f>
        <v>1, 2</v>
      </c>
      <c r="AR319" s="21" t="str">
        <f>VLOOKUP($B319,'Change Summary_Detailed'!$A$4:$X$216,AR$3,FALSE)</f>
        <v>Restructure</v>
      </c>
      <c r="AS319" s="21" t="str">
        <f>VLOOKUP($B319,'Change Summary_Detailed'!$A$4:$X$216,AS$3,FALSE)</f>
        <v>In Juanita, use revised Route 255.
On NE 116th Street, Metro's Rideshare and VanPool programs may be an option.
On 132nd Avenue NE, take revised Route 236 on 124th Avenuve NE.</v>
      </c>
      <c r="AT319" s="21" t="str">
        <f>VLOOKUP($B319,'Change Summary_Detailed'!$A$4:$X$216,AT$3,FALSE)</f>
        <v>Revised</v>
      </c>
    </row>
    <row r="320" spans="1:46" x14ac:dyDescent="0.25">
      <c r="A320" t="s">
        <v>378</v>
      </c>
      <c r="B320" s="122">
        <v>236</v>
      </c>
      <c r="C320" s="57" t="s">
        <v>792</v>
      </c>
      <c r="D320" s="71" t="s">
        <v>239</v>
      </c>
      <c r="E320" s="57">
        <v>8.5</v>
      </c>
      <c r="F320" s="52">
        <v>2.4</v>
      </c>
      <c r="G320" s="52">
        <v>7.9</v>
      </c>
      <c r="H320" s="52">
        <v>2.5</v>
      </c>
      <c r="I320" s="52">
        <v>6.6</v>
      </c>
      <c r="J320" s="58">
        <v>1.5</v>
      </c>
      <c r="K320" s="62">
        <v>98</v>
      </c>
      <c r="L320" s="62" t="s">
        <v>160</v>
      </c>
      <c r="M320" s="57" t="s">
        <v>17</v>
      </c>
      <c r="N320" s="58" t="s">
        <v>17</v>
      </c>
      <c r="O320" s="57" t="s">
        <v>133</v>
      </c>
      <c r="P320" s="52" t="s">
        <v>133</v>
      </c>
      <c r="Q320" s="58" t="s">
        <v>133</v>
      </c>
      <c r="R320" s="57">
        <v>1</v>
      </c>
      <c r="S320" s="52">
        <v>1</v>
      </c>
      <c r="T320" s="58">
        <v>1</v>
      </c>
      <c r="W320">
        <v>1</v>
      </c>
      <c r="X320">
        <v>1</v>
      </c>
      <c r="Y320">
        <v>1</v>
      </c>
      <c r="Z320">
        <v>1</v>
      </c>
      <c r="AA320">
        <v>1</v>
      </c>
      <c r="AB320">
        <v>1</v>
      </c>
      <c r="AC320" s="355" t="str">
        <f>IF(VLOOKUP($B320,'Change Summary_Detailed'!$A$4:$X$216,AC$3,FALSE)=0,"N/A",VLOOKUP($B320,'Change Summary_Detailed'!$A$4:$X$216,AC$3,FALSE))</f>
        <v>Sept. 2014/ Feb. 2015</v>
      </c>
      <c r="AD320" s="21">
        <f>VLOOKUP($B320,'Change Summary_Detailed'!$A$4:$X$216,AD$3,FALSE)</f>
        <v>30</v>
      </c>
      <c r="AE320" s="21">
        <f>VLOOKUP($B320,'Change Summary_Detailed'!$A$4:$X$216,AE$3,FALSE)</f>
        <v>30</v>
      </c>
      <c r="AF320" s="21">
        <f>VLOOKUP($B320,'Change Summary_Detailed'!$A$4:$X$216,AF$3,FALSE)</f>
        <v>60</v>
      </c>
      <c r="AG320" s="21">
        <f>VLOOKUP($B320,'Change Summary_Detailed'!$A$4:$X$216,AG$3,FALSE)</f>
        <v>60</v>
      </c>
      <c r="AH320" s="21">
        <f>VLOOKUP($B320,'Change Summary_Detailed'!$A$4:$X$216,AH$3,FALSE)</f>
        <v>60</v>
      </c>
      <c r="AI320" s="21">
        <f>VLOOKUP($B320,'Change Summary_Detailed'!$A$4:$X$216,AI$3,FALSE)</f>
        <v>30</v>
      </c>
      <c r="AJ320" s="21">
        <f>VLOOKUP($B320,'Change Summary_Detailed'!$A$4:$X$216,AJ$3,FALSE)</f>
        <v>60</v>
      </c>
      <c r="AK320" s="21">
        <f>VLOOKUP($B320,'Change Summary_Detailed'!$A$4:$X$216,AK$3,FALSE)</f>
        <v>60</v>
      </c>
      <c r="AL320" s="21">
        <f>VLOOKUP($B320,'Change Summary_Detailed'!$A$4:$X$216,AL$3,FALSE)</f>
        <v>60</v>
      </c>
      <c r="AM320" s="21">
        <f>VLOOKUP($B320,'Change Summary_Detailed'!$A$4:$X$216,AM$3,FALSE)</f>
        <v>60</v>
      </c>
      <c r="AN320" s="21" t="str">
        <f>VLOOKUP($B320,'Change Summary_Detailed'!$A$4:$X$216,AN$3,FALSE)</f>
        <v>Before 9:00 PM</v>
      </c>
      <c r="AO320" s="21" t="str">
        <f>VLOOKUP($B320,'Change Summary_Detailed'!$A$4:$X$216,AO$3,FALSE)</f>
        <v>Before 8:00 PM</v>
      </c>
      <c r="AP320" s="21" t="str">
        <f>VLOOKUP($B320,'Change Summary_Detailed'!$A$4:$X$216,AP$3,FALSE)</f>
        <v>Revise to use more direct routing on 124th Avenue NE between Brickyard Park-and-Ride and Totem Lake Transit Centers.
Revise routing to serve the Rose Hill neighborhood.
Operate service less often during the midday.
End service earlier.</v>
      </c>
      <c r="AQ320" s="21" t="str">
        <f>VLOOKUP($B320,'Change Summary_Detailed'!$A$4:$X$216,AQ$3,FALSE)</f>
        <v>1, 2</v>
      </c>
      <c r="AR320" s="21" t="str">
        <f>VLOOKUP($B320,'Change Summary_Detailed'!$A$4:$X$216,AR$3,FALSE)</f>
        <v>Restructure</v>
      </c>
      <c r="AS320" s="21" t="str">
        <f>VLOOKUP($B320,'Change Summary_Detailed'!$A$4:$X$216,AS$3,FALSE)</f>
        <v>In Juanita, use revised Route 255.
On NE 116th Street, Metro's Rideshare and VanPool programs may be an option.
On 132nd Avenue NE, take revised Route 236 on 124th Avenuve NE.</v>
      </c>
      <c r="AT320" s="21" t="str">
        <f>VLOOKUP($B320,'Change Summary_Detailed'!$A$4:$X$216,AT$3,FALSE)</f>
        <v>Revised</v>
      </c>
    </row>
    <row r="321" spans="1:46" x14ac:dyDescent="0.25">
      <c r="A321" t="s">
        <v>359</v>
      </c>
      <c r="B321" s="122">
        <v>236</v>
      </c>
      <c r="C321" s="57" t="s">
        <v>792</v>
      </c>
      <c r="D321" s="71" t="s">
        <v>239</v>
      </c>
      <c r="E321" s="57">
        <v>8.5</v>
      </c>
      <c r="F321" s="52">
        <v>2.4</v>
      </c>
      <c r="G321" s="52">
        <v>7.9</v>
      </c>
      <c r="H321" s="52">
        <v>2.5</v>
      </c>
      <c r="I321" s="52">
        <v>6.6</v>
      </c>
      <c r="J321" s="58">
        <v>1.5</v>
      </c>
      <c r="K321" s="62">
        <v>98</v>
      </c>
      <c r="L321" s="62" t="s">
        <v>160</v>
      </c>
      <c r="M321" s="57" t="s">
        <v>17</v>
      </c>
      <c r="N321" s="58" t="s">
        <v>17</v>
      </c>
      <c r="O321" s="57" t="s">
        <v>133</v>
      </c>
      <c r="P321" s="52" t="s">
        <v>133</v>
      </c>
      <c r="Q321" s="58" t="s">
        <v>133</v>
      </c>
      <c r="R321" s="57">
        <v>1</v>
      </c>
      <c r="S321" s="52">
        <v>1</v>
      </c>
      <c r="T321" s="58">
        <v>1</v>
      </c>
      <c r="W321">
        <v>1</v>
      </c>
      <c r="X321">
        <v>1</v>
      </c>
      <c r="Y321">
        <v>1</v>
      </c>
      <c r="Z321">
        <v>1</v>
      </c>
      <c r="AA321">
        <v>1</v>
      </c>
      <c r="AB321">
        <v>1</v>
      </c>
      <c r="AC321" s="355" t="str">
        <f>IF(VLOOKUP($B321,'Change Summary_Detailed'!$A$4:$X$216,AC$3,FALSE)=0,"N/A",VLOOKUP($B321,'Change Summary_Detailed'!$A$4:$X$216,AC$3,FALSE))</f>
        <v>Sept. 2014/ Feb. 2015</v>
      </c>
      <c r="AD321" s="21">
        <f>VLOOKUP($B321,'Change Summary_Detailed'!$A$4:$X$216,AD$3,FALSE)</f>
        <v>30</v>
      </c>
      <c r="AE321" s="21">
        <f>VLOOKUP($B321,'Change Summary_Detailed'!$A$4:$X$216,AE$3,FALSE)</f>
        <v>30</v>
      </c>
      <c r="AF321" s="21">
        <f>VLOOKUP($B321,'Change Summary_Detailed'!$A$4:$X$216,AF$3,FALSE)</f>
        <v>60</v>
      </c>
      <c r="AG321" s="21">
        <f>VLOOKUP($B321,'Change Summary_Detailed'!$A$4:$X$216,AG$3,FALSE)</f>
        <v>60</v>
      </c>
      <c r="AH321" s="21">
        <f>VLOOKUP($B321,'Change Summary_Detailed'!$A$4:$X$216,AH$3,FALSE)</f>
        <v>60</v>
      </c>
      <c r="AI321" s="21">
        <f>VLOOKUP($B321,'Change Summary_Detailed'!$A$4:$X$216,AI$3,FALSE)</f>
        <v>30</v>
      </c>
      <c r="AJ321" s="21">
        <f>VLOOKUP($B321,'Change Summary_Detailed'!$A$4:$X$216,AJ$3,FALSE)</f>
        <v>60</v>
      </c>
      <c r="AK321" s="21">
        <f>VLOOKUP($B321,'Change Summary_Detailed'!$A$4:$X$216,AK$3,FALSE)</f>
        <v>60</v>
      </c>
      <c r="AL321" s="21">
        <f>VLOOKUP($B321,'Change Summary_Detailed'!$A$4:$X$216,AL$3,FALSE)</f>
        <v>60</v>
      </c>
      <c r="AM321" s="21">
        <f>VLOOKUP($B321,'Change Summary_Detailed'!$A$4:$X$216,AM$3,FALSE)</f>
        <v>60</v>
      </c>
      <c r="AN321" s="21" t="str">
        <f>VLOOKUP($B321,'Change Summary_Detailed'!$A$4:$X$216,AN$3,FALSE)</f>
        <v>Before 9:00 PM</v>
      </c>
      <c r="AO321" s="21" t="str">
        <f>VLOOKUP($B321,'Change Summary_Detailed'!$A$4:$X$216,AO$3,FALSE)</f>
        <v>Before 8:00 PM</v>
      </c>
      <c r="AP321" s="21" t="str">
        <f>VLOOKUP($B321,'Change Summary_Detailed'!$A$4:$X$216,AP$3,FALSE)</f>
        <v>Revise to use more direct routing on 124th Avenue NE between Brickyard Park-and-Ride and Totem Lake Transit Centers.
Revise routing to serve the Rose Hill neighborhood.
Operate service less often during the midday.
End service earlier.</v>
      </c>
      <c r="AQ321" s="21" t="str">
        <f>VLOOKUP($B321,'Change Summary_Detailed'!$A$4:$X$216,AQ$3,FALSE)</f>
        <v>1, 2</v>
      </c>
      <c r="AR321" s="21" t="str">
        <f>VLOOKUP($B321,'Change Summary_Detailed'!$A$4:$X$216,AR$3,FALSE)</f>
        <v>Restructure</v>
      </c>
      <c r="AS321" s="21" t="str">
        <f>VLOOKUP($B321,'Change Summary_Detailed'!$A$4:$X$216,AS$3,FALSE)</f>
        <v>In Juanita, use revised Route 255.
On NE 116th Street, Metro's Rideshare and VanPool programs may be an option.
On 132nd Avenue NE, take revised Route 236 on 124th Avenuve NE.</v>
      </c>
      <c r="AT321" s="21" t="str">
        <f>VLOOKUP($B321,'Change Summary_Detailed'!$A$4:$X$216,AT$3,FALSE)</f>
        <v>Revised</v>
      </c>
    </row>
    <row r="322" spans="1:46" x14ac:dyDescent="0.25">
      <c r="A322" t="s">
        <v>359</v>
      </c>
      <c r="B322" s="122">
        <v>237</v>
      </c>
      <c r="C322" s="57" t="s">
        <v>793</v>
      </c>
      <c r="D322" s="71" t="s">
        <v>240</v>
      </c>
      <c r="E322" s="57">
        <v>20</v>
      </c>
      <c r="F322" s="52">
        <v>8.1999999999999993</v>
      </c>
      <c r="G322" s="52" t="s">
        <v>298</v>
      </c>
      <c r="H322" s="52" t="s">
        <v>298</v>
      </c>
      <c r="I322" s="52" t="s">
        <v>298</v>
      </c>
      <c r="J322" s="58" t="s">
        <v>298</v>
      </c>
      <c r="K322" s="62" t="s">
        <v>8</v>
      </c>
      <c r="L322" s="62" t="s">
        <v>8</v>
      </c>
      <c r="M322" s="57" t="s">
        <v>52</v>
      </c>
      <c r="N322" s="58" t="s">
        <v>45</v>
      </c>
      <c r="O322" s="110" t="s">
        <v>8</v>
      </c>
      <c r="P322" s="111" t="s">
        <v>8</v>
      </c>
      <c r="Q322" s="112" t="s">
        <v>8</v>
      </c>
      <c r="R322" s="57" t="s">
        <v>54</v>
      </c>
      <c r="S322" s="52" t="s">
        <v>54</v>
      </c>
      <c r="T322" s="58" t="s">
        <v>54</v>
      </c>
      <c r="W322">
        <v>3</v>
      </c>
      <c r="X322">
        <v>4</v>
      </c>
      <c r="Y322" t="s">
        <v>17</v>
      </c>
      <c r="Z322" t="s">
        <v>17</v>
      </c>
      <c r="AA322" t="s">
        <v>17</v>
      </c>
      <c r="AB322" t="s">
        <v>17</v>
      </c>
      <c r="AC322" s="355">
        <f>IF(VLOOKUP($B322,'Change Summary_Detailed'!$A$4:$X$216,AC$3,FALSE)=0,"N/A",VLOOKUP($B322,'Change Summary_Detailed'!$A$4:$X$216,AC$3,FALSE))</f>
        <v>42036</v>
      </c>
      <c r="AD322" s="21" t="str">
        <f>VLOOKUP($B322,'Change Summary_Detailed'!$A$4:$X$216,AD$3,FALSE)</f>
        <v/>
      </c>
      <c r="AE322" s="21" t="str">
        <f>VLOOKUP($B322,'Change Summary_Detailed'!$A$4:$X$216,AE$3,FALSE)</f>
        <v/>
      </c>
      <c r="AF322" s="21" t="str">
        <f>VLOOKUP($B322,'Change Summary_Detailed'!$A$4:$X$216,AF$3,FALSE)</f>
        <v/>
      </c>
      <c r="AG322" s="21" t="str">
        <f>VLOOKUP($B322,'Change Summary_Detailed'!$A$4:$X$216,AG$3,FALSE)</f>
        <v/>
      </c>
      <c r="AH322" s="21" t="str">
        <f>VLOOKUP($B322,'Change Summary_Detailed'!$A$4:$X$216,AH$3,FALSE)</f>
        <v/>
      </c>
      <c r="AI322" s="21" t="str">
        <f>VLOOKUP($B322,'Change Summary_Detailed'!$A$4:$X$216,AI$3,FALSE)</f>
        <v/>
      </c>
      <c r="AJ322" s="21" t="str">
        <f>VLOOKUP($B322,'Change Summary_Detailed'!$A$4:$X$216,AJ$3,FALSE)</f>
        <v/>
      </c>
      <c r="AK322" s="21" t="str">
        <f>VLOOKUP($B322,'Change Summary_Detailed'!$A$4:$X$216,AK$3,FALSE)</f>
        <v/>
      </c>
      <c r="AL322" s="21" t="str">
        <f>VLOOKUP($B322,'Change Summary_Detailed'!$A$4:$X$216,AL$3,FALSE)</f>
        <v/>
      </c>
      <c r="AM322" s="21" t="str">
        <f>VLOOKUP($B322,'Change Summary_Detailed'!$A$4:$X$216,AM$3,FALSE)</f>
        <v/>
      </c>
      <c r="AN322" s="21" t="str">
        <f>VLOOKUP($B322,'Change Summary_Detailed'!$A$4:$X$216,AN$3,FALSE)</f>
        <v/>
      </c>
      <c r="AO322" s="21">
        <f>VLOOKUP($B322,'Change Summary_Detailed'!$A$4:$X$216,AO$3,FALSE)</f>
        <v>0</v>
      </c>
      <c r="AP322" s="21" t="str">
        <f>VLOOKUP($B322,'Change Summary_Detailed'!$A$4:$X$216,AP$3,FALSE)</f>
        <v>Delete</v>
      </c>
      <c r="AQ322" s="21">
        <f>VLOOKUP($B322,'Change Summary_Detailed'!$A$4:$X$216,AQ$3,FALSE)</f>
        <v>2</v>
      </c>
      <c r="AR322" s="21" t="str">
        <f>VLOOKUP($B322,'Change Summary_Detailed'!$A$4:$X$216,AR$3,FALSE)</f>
        <v>Restructure</v>
      </c>
      <c r="AS322" s="21" t="str">
        <f>VLOOKUP($B322,'Change Summary_Detailed'!$A$4:$X$216,AS$3,FALSE)</f>
        <v>Between the Woodinville Park-and-Ride and NE 128th Street, use revised Route 311 and connect with revised Route 342 or Sound Transit routes 532 or 535 at the NE 128th Street freeway stops.</v>
      </c>
      <c r="AT322" s="21" t="str">
        <f>VLOOKUP($B322,'Change Summary_Detailed'!$A$4:$X$216,AT$3,FALSE)</f>
        <v>Deleted</v>
      </c>
    </row>
    <row r="323" spans="1:46" x14ac:dyDescent="0.25">
      <c r="A323" t="s">
        <v>377</v>
      </c>
      <c r="B323" s="122">
        <v>237</v>
      </c>
      <c r="C323" s="57" t="s">
        <v>793</v>
      </c>
      <c r="D323" s="71" t="s">
        <v>240</v>
      </c>
      <c r="E323" s="57">
        <v>20</v>
      </c>
      <c r="F323" s="52">
        <v>8.1999999999999993</v>
      </c>
      <c r="G323" s="52" t="s">
        <v>298</v>
      </c>
      <c r="H323" s="52" t="s">
        <v>298</v>
      </c>
      <c r="I323" s="52" t="s">
        <v>298</v>
      </c>
      <c r="J323" s="58" t="s">
        <v>298</v>
      </c>
      <c r="K323" s="62" t="s">
        <v>8</v>
      </c>
      <c r="L323" s="62" t="s">
        <v>8</v>
      </c>
      <c r="M323" s="57" t="s">
        <v>52</v>
      </c>
      <c r="N323" s="58" t="s">
        <v>45</v>
      </c>
      <c r="O323" s="110" t="s">
        <v>8</v>
      </c>
      <c r="P323" s="111" t="s">
        <v>8</v>
      </c>
      <c r="Q323" s="112" t="s">
        <v>8</v>
      </c>
      <c r="R323" s="57" t="s">
        <v>54</v>
      </c>
      <c r="S323" s="52" t="s">
        <v>54</v>
      </c>
      <c r="T323" s="58" t="s">
        <v>54</v>
      </c>
      <c r="W323">
        <v>3</v>
      </c>
      <c r="X323">
        <v>4</v>
      </c>
      <c r="Y323" t="s">
        <v>17</v>
      </c>
      <c r="Z323" t="s">
        <v>17</v>
      </c>
      <c r="AA323" t="s">
        <v>17</v>
      </c>
      <c r="AB323" t="s">
        <v>17</v>
      </c>
      <c r="AC323" s="355">
        <f>IF(VLOOKUP($B323,'Change Summary_Detailed'!$A$4:$X$216,AC$3,FALSE)=0,"N/A",VLOOKUP($B323,'Change Summary_Detailed'!$A$4:$X$216,AC$3,FALSE))</f>
        <v>42036</v>
      </c>
      <c r="AD323" s="21" t="str">
        <f>VLOOKUP($B323,'Change Summary_Detailed'!$A$4:$X$216,AD$3,FALSE)</f>
        <v/>
      </c>
      <c r="AE323" s="21" t="str">
        <f>VLOOKUP($B323,'Change Summary_Detailed'!$A$4:$X$216,AE$3,FALSE)</f>
        <v/>
      </c>
      <c r="AF323" s="21" t="str">
        <f>VLOOKUP($B323,'Change Summary_Detailed'!$A$4:$X$216,AF$3,FALSE)</f>
        <v/>
      </c>
      <c r="AG323" s="21" t="str">
        <f>VLOOKUP($B323,'Change Summary_Detailed'!$A$4:$X$216,AG$3,FALSE)</f>
        <v/>
      </c>
      <c r="AH323" s="21" t="str">
        <f>VLOOKUP($B323,'Change Summary_Detailed'!$A$4:$X$216,AH$3,FALSE)</f>
        <v/>
      </c>
      <c r="AI323" s="21" t="str">
        <f>VLOOKUP($B323,'Change Summary_Detailed'!$A$4:$X$216,AI$3,FALSE)</f>
        <v/>
      </c>
      <c r="AJ323" s="21" t="str">
        <f>VLOOKUP($B323,'Change Summary_Detailed'!$A$4:$X$216,AJ$3,FALSE)</f>
        <v/>
      </c>
      <c r="AK323" s="21" t="str">
        <f>VLOOKUP($B323,'Change Summary_Detailed'!$A$4:$X$216,AK$3,FALSE)</f>
        <v/>
      </c>
      <c r="AL323" s="21" t="str">
        <f>VLOOKUP($B323,'Change Summary_Detailed'!$A$4:$X$216,AL$3,FALSE)</f>
        <v/>
      </c>
      <c r="AM323" s="21" t="str">
        <f>VLOOKUP($B323,'Change Summary_Detailed'!$A$4:$X$216,AM$3,FALSE)</f>
        <v/>
      </c>
      <c r="AN323" s="21" t="str">
        <f>VLOOKUP($B323,'Change Summary_Detailed'!$A$4:$X$216,AN$3,FALSE)</f>
        <v/>
      </c>
      <c r="AO323" s="21">
        <f>VLOOKUP($B323,'Change Summary_Detailed'!$A$4:$X$216,AO$3,FALSE)</f>
        <v>0</v>
      </c>
      <c r="AP323" s="21" t="str">
        <f>VLOOKUP($B323,'Change Summary_Detailed'!$A$4:$X$216,AP$3,FALSE)</f>
        <v>Delete</v>
      </c>
      <c r="AQ323" s="21">
        <f>VLOOKUP($B323,'Change Summary_Detailed'!$A$4:$X$216,AQ$3,FALSE)</f>
        <v>2</v>
      </c>
      <c r="AR323" s="21" t="str">
        <f>VLOOKUP($B323,'Change Summary_Detailed'!$A$4:$X$216,AR$3,FALSE)</f>
        <v>Restructure</v>
      </c>
      <c r="AS323" s="21" t="str">
        <f>VLOOKUP($B323,'Change Summary_Detailed'!$A$4:$X$216,AS$3,FALSE)</f>
        <v>Between the Woodinville Park-and-Ride and NE 128th Street, use revised Route 311 and connect with revised Route 342 or Sound Transit routes 532 or 535 at the NE 128th Street freeway stops.</v>
      </c>
      <c r="AT323" s="21" t="str">
        <f>VLOOKUP($B323,'Change Summary_Detailed'!$A$4:$X$216,AT$3,FALSE)</f>
        <v>Deleted</v>
      </c>
    </row>
    <row r="324" spans="1:46" x14ac:dyDescent="0.25">
      <c r="A324" t="s">
        <v>344</v>
      </c>
      <c r="B324" s="122">
        <v>237</v>
      </c>
      <c r="C324" s="57" t="s">
        <v>793</v>
      </c>
      <c r="D324" s="71" t="s">
        <v>240</v>
      </c>
      <c r="E324" s="57">
        <v>20</v>
      </c>
      <c r="F324" s="52">
        <v>8.1999999999999993</v>
      </c>
      <c r="G324" s="52" t="s">
        <v>298</v>
      </c>
      <c r="H324" s="52" t="s">
        <v>298</v>
      </c>
      <c r="I324" s="52" t="s">
        <v>298</v>
      </c>
      <c r="J324" s="58" t="s">
        <v>298</v>
      </c>
      <c r="K324" s="62" t="s">
        <v>8</v>
      </c>
      <c r="L324" s="62" t="s">
        <v>8</v>
      </c>
      <c r="M324" s="57" t="s">
        <v>52</v>
      </c>
      <c r="N324" s="58" t="s">
        <v>45</v>
      </c>
      <c r="O324" s="110" t="s">
        <v>8</v>
      </c>
      <c r="P324" s="111" t="s">
        <v>8</v>
      </c>
      <c r="Q324" s="112" t="s">
        <v>8</v>
      </c>
      <c r="R324" s="57" t="s">
        <v>54</v>
      </c>
      <c r="S324" s="52" t="s">
        <v>54</v>
      </c>
      <c r="T324" s="58" t="s">
        <v>54</v>
      </c>
      <c r="W324">
        <v>3</v>
      </c>
      <c r="X324">
        <v>4</v>
      </c>
      <c r="Y324" t="s">
        <v>17</v>
      </c>
      <c r="Z324" t="s">
        <v>17</v>
      </c>
      <c r="AA324" t="s">
        <v>17</v>
      </c>
      <c r="AB324" t="s">
        <v>17</v>
      </c>
      <c r="AC324" s="355">
        <f>IF(VLOOKUP($B324,'Change Summary_Detailed'!$A$4:$X$216,AC$3,FALSE)=0,"N/A",VLOOKUP($B324,'Change Summary_Detailed'!$A$4:$X$216,AC$3,FALSE))</f>
        <v>42036</v>
      </c>
      <c r="AD324" s="21" t="str">
        <f>VLOOKUP($B324,'Change Summary_Detailed'!$A$4:$X$216,AD$3,FALSE)</f>
        <v/>
      </c>
      <c r="AE324" s="21" t="str">
        <f>VLOOKUP($B324,'Change Summary_Detailed'!$A$4:$X$216,AE$3,FALSE)</f>
        <v/>
      </c>
      <c r="AF324" s="21" t="str">
        <f>VLOOKUP($B324,'Change Summary_Detailed'!$A$4:$X$216,AF$3,FALSE)</f>
        <v/>
      </c>
      <c r="AG324" s="21" t="str">
        <f>VLOOKUP($B324,'Change Summary_Detailed'!$A$4:$X$216,AG$3,FALSE)</f>
        <v/>
      </c>
      <c r="AH324" s="21" t="str">
        <f>VLOOKUP($B324,'Change Summary_Detailed'!$A$4:$X$216,AH$3,FALSE)</f>
        <v/>
      </c>
      <c r="AI324" s="21" t="str">
        <f>VLOOKUP($B324,'Change Summary_Detailed'!$A$4:$X$216,AI$3,FALSE)</f>
        <v/>
      </c>
      <c r="AJ324" s="21" t="str">
        <f>VLOOKUP($B324,'Change Summary_Detailed'!$A$4:$X$216,AJ$3,FALSE)</f>
        <v/>
      </c>
      <c r="AK324" s="21" t="str">
        <f>VLOOKUP($B324,'Change Summary_Detailed'!$A$4:$X$216,AK$3,FALSE)</f>
        <v/>
      </c>
      <c r="AL324" s="21" t="str">
        <f>VLOOKUP($B324,'Change Summary_Detailed'!$A$4:$X$216,AL$3,FALSE)</f>
        <v/>
      </c>
      <c r="AM324" s="21" t="str">
        <f>VLOOKUP($B324,'Change Summary_Detailed'!$A$4:$X$216,AM$3,FALSE)</f>
        <v/>
      </c>
      <c r="AN324" s="21" t="str">
        <f>VLOOKUP($B324,'Change Summary_Detailed'!$A$4:$X$216,AN$3,FALSE)</f>
        <v/>
      </c>
      <c r="AO324" s="21">
        <f>VLOOKUP($B324,'Change Summary_Detailed'!$A$4:$X$216,AO$3,FALSE)</f>
        <v>0</v>
      </c>
      <c r="AP324" s="21" t="str">
        <f>VLOOKUP($B324,'Change Summary_Detailed'!$A$4:$X$216,AP$3,FALSE)</f>
        <v>Delete</v>
      </c>
      <c r="AQ324" s="21">
        <f>VLOOKUP($B324,'Change Summary_Detailed'!$A$4:$X$216,AQ$3,FALSE)</f>
        <v>2</v>
      </c>
      <c r="AR324" s="21" t="str">
        <f>VLOOKUP($B324,'Change Summary_Detailed'!$A$4:$X$216,AR$3,FALSE)</f>
        <v>Restructure</v>
      </c>
      <c r="AS324" s="21" t="str">
        <f>VLOOKUP($B324,'Change Summary_Detailed'!$A$4:$X$216,AS$3,FALSE)</f>
        <v>Between the Woodinville Park-and-Ride and NE 128th Street, use revised Route 311 and connect with revised Route 342 or Sound Transit routes 532 or 535 at the NE 128th Street freeway stops.</v>
      </c>
      <c r="AT324" s="21" t="str">
        <f>VLOOKUP($B324,'Change Summary_Detailed'!$A$4:$X$216,AT$3,FALSE)</f>
        <v>Deleted</v>
      </c>
    </row>
    <row r="325" spans="1:46" x14ac:dyDescent="0.25">
      <c r="A325" t="s">
        <v>378</v>
      </c>
      <c r="B325" s="122">
        <v>237</v>
      </c>
      <c r="C325" s="57" t="s">
        <v>793</v>
      </c>
      <c r="D325" s="71" t="s">
        <v>240</v>
      </c>
      <c r="E325" s="57">
        <v>20</v>
      </c>
      <c r="F325" s="52">
        <v>8.1999999999999993</v>
      </c>
      <c r="G325" s="52" t="s">
        <v>298</v>
      </c>
      <c r="H325" s="52" t="s">
        <v>298</v>
      </c>
      <c r="I325" s="52" t="s">
        <v>298</v>
      </c>
      <c r="J325" s="58" t="s">
        <v>298</v>
      </c>
      <c r="K325" s="62" t="s">
        <v>8</v>
      </c>
      <c r="L325" s="62" t="s">
        <v>8</v>
      </c>
      <c r="M325" s="57" t="s">
        <v>52</v>
      </c>
      <c r="N325" s="58" t="s">
        <v>45</v>
      </c>
      <c r="O325" s="110" t="s">
        <v>8</v>
      </c>
      <c r="P325" s="111" t="s">
        <v>8</v>
      </c>
      <c r="Q325" s="112" t="s">
        <v>8</v>
      </c>
      <c r="R325" s="57" t="s">
        <v>54</v>
      </c>
      <c r="S325" s="52" t="s">
        <v>54</v>
      </c>
      <c r="T325" s="58" t="s">
        <v>54</v>
      </c>
      <c r="W325">
        <v>3</v>
      </c>
      <c r="X325">
        <v>4</v>
      </c>
      <c r="Y325" t="s">
        <v>17</v>
      </c>
      <c r="Z325" t="s">
        <v>17</v>
      </c>
      <c r="AA325" t="s">
        <v>17</v>
      </c>
      <c r="AB325" t="s">
        <v>17</v>
      </c>
      <c r="AC325" s="355">
        <f>IF(VLOOKUP($B325,'Change Summary_Detailed'!$A$4:$X$216,AC$3,FALSE)=0,"N/A",VLOOKUP($B325,'Change Summary_Detailed'!$A$4:$X$216,AC$3,FALSE))</f>
        <v>42036</v>
      </c>
      <c r="AD325" s="21" t="str">
        <f>VLOOKUP($B325,'Change Summary_Detailed'!$A$4:$X$216,AD$3,FALSE)</f>
        <v/>
      </c>
      <c r="AE325" s="21" t="str">
        <f>VLOOKUP($B325,'Change Summary_Detailed'!$A$4:$X$216,AE$3,FALSE)</f>
        <v/>
      </c>
      <c r="AF325" s="21" t="str">
        <f>VLOOKUP($B325,'Change Summary_Detailed'!$A$4:$X$216,AF$3,FALSE)</f>
        <v/>
      </c>
      <c r="AG325" s="21" t="str">
        <f>VLOOKUP($B325,'Change Summary_Detailed'!$A$4:$X$216,AG$3,FALSE)</f>
        <v/>
      </c>
      <c r="AH325" s="21" t="str">
        <f>VLOOKUP($B325,'Change Summary_Detailed'!$A$4:$X$216,AH$3,FALSE)</f>
        <v/>
      </c>
      <c r="AI325" s="21" t="str">
        <f>VLOOKUP($B325,'Change Summary_Detailed'!$A$4:$X$216,AI$3,FALSE)</f>
        <v/>
      </c>
      <c r="AJ325" s="21" t="str">
        <f>VLOOKUP($B325,'Change Summary_Detailed'!$A$4:$X$216,AJ$3,FALSE)</f>
        <v/>
      </c>
      <c r="AK325" s="21" t="str">
        <f>VLOOKUP($B325,'Change Summary_Detailed'!$A$4:$X$216,AK$3,FALSE)</f>
        <v/>
      </c>
      <c r="AL325" s="21" t="str">
        <f>VLOOKUP($B325,'Change Summary_Detailed'!$A$4:$X$216,AL$3,FALSE)</f>
        <v/>
      </c>
      <c r="AM325" s="21" t="str">
        <f>VLOOKUP($B325,'Change Summary_Detailed'!$A$4:$X$216,AM$3,FALSE)</f>
        <v/>
      </c>
      <c r="AN325" s="21" t="str">
        <f>VLOOKUP($B325,'Change Summary_Detailed'!$A$4:$X$216,AN$3,FALSE)</f>
        <v/>
      </c>
      <c r="AO325" s="21">
        <f>VLOOKUP($B325,'Change Summary_Detailed'!$A$4:$X$216,AO$3,FALSE)</f>
        <v>0</v>
      </c>
      <c r="AP325" s="21" t="str">
        <f>VLOOKUP($B325,'Change Summary_Detailed'!$A$4:$X$216,AP$3,FALSE)</f>
        <v>Delete</v>
      </c>
      <c r="AQ325" s="21">
        <f>VLOOKUP($B325,'Change Summary_Detailed'!$A$4:$X$216,AQ$3,FALSE)</f>
        <v>2</v>
      </c>
      <c r="AR325" s="21" t="str">
        <f>VLOOKUP($B325,'Change Summary_Detailed'!$A$4:$X$216,AR$3,FALSE)</f>
        <v>Restructure</v>
      </c>
      <c r="AS325" s="21" t="str">
        <f>VLOOKUP($B325,'Change Summary_Detailed'!$A$4:$X$216,AS$3,FALSE)</f>
        <v>Between the Woodinville Park-and-Ride and NE 128th Street, use revised Route 311 and connect with revised Route 342 or Sound Transit routes 532 or 535 at the NE 128th Street freeway stops.</v>
      </c>
      <c r="AT325" s="21" t="str">
        <f>VLOOKUP($B325,'Change Summary_Detailed'!$A$4:$X$216,AT$3,FALSE)</f>
        <v>Deleted</v>
      </c>
    </row>
    <row r="326" spans="1:46" x14ac:dyDescent="0.25">
      <c r="A326" t="s">
        <v>346</v>
      </c>
      <c r="B326" s="122">
        <v>237</v>
      </c>
      <c r="C326" s="57" t="s">
        <v>793</v>
      </c>
      <c r="D326" s="71" t="s">
        <v>240</v>
      </c>
      <c r="E326" s="57">
        <v>20</v>
      </c>
      <c r="F326" s="52">
        <v>8.1999999999999993</v>
      </c>
      <c r="G326" s="52" t="s">
        <v>298</v>
      </c>
      <c r="H326" s="52" t="s">
        <v>298</v>
      </c>
      <c r="I326" s="52" t="s">
        <v>298</v>
      </c>
      <c r="J326" s="58" t="s">
        <v>298</v>
      </c>
      <c r="K326" s="62" t="s">
        <v>8</v>
      </c>
      <c r="L326" s="62" t="s">
        <v>8</v>
      </c>
      <c r="M326" s="57" t="s">
        <v>52</v>
      </c>
      <c r="N326" s="58" t="s">
        <v>45</v>
      </c>
      <c r="O326" s="110" t="s">
        <v>8</v>
      </c>
      <c r="P326" s="111" t="s">
        <v>8</v>
      </c>
      <c r="Q326" s="112" t="s">
        <v>8</v>
      </c>
      <c r="R326" s="57" t="s">
        <v>54</v>
      </c>
      <c r="S326" s="52" t="s">
        <v>54</v>
      </c>
      <c r="T326" s="58" t="s">
        <v>54</v>
      </c>
      <c r="W326">
        <v>3</v>
      </c>
      <c r="X326">
        <v>4</v>
      </c>
      <c r="Y326" t="s">
        <v>17</v>
      </c>
      <c r="Z326" t="s">
        <v>17</v>
      </c>
      <c r="AA326" t="s">
        <v>17</v>
      </c>
      <c r="AB326" t="s">
        <v>17</v>
      </c>
      <c r="AC326" s="355">
        <f>IF(VLOOKUP($B326,'Change Summary_Detailed'!$A$4:$X$216,AC$3,FALSE)=0,"N/A",VLOOKUP($B326,'Change Summary_Detailed'!$A$4:$X$216,AC$3,FALSE))</f>
        <v>42036</v>
      </c>
      <c r="AD326" s="21" t="str">
        <f>VLOOKUP($B326,'Change Summary_Detailed'!$A$4:$X$216,AD$3,FALSE)</f>
        <v/>
      </c>
      <c r="AE326" s="21" t="str">
        <f>VLOOKUP($B326,'Change Summary_Detailed'!$A$4:$X$216,AE$3,FALSE)</f>
        <v/>
      </c>
      <c r="AF326" s="21" t="str">
        <f>VLOOKUP($B326,'Change Summary_Detailed'!$A$4:$X$216,AF$3,FALSE)</f>
        <v/>
      </c>
      <c r="AG326" s="21" t="str">
        <f>VLOOKUP($B326,'Change Summary_Detailed'!$A$4:$X$216,AG$3,FALSE)</f>
        <v/>
      </c>
      <c r="AH326" s="21" t="str">
        <f>VLOOKUP($B326,'Change Summary_Detailed'!$A$4:$X$216,AH$3,FALSE)</f>
        <v/>
      </c>
      <c r="AI326" s="21" t="str">
        <f>VLOOKUP($B326,'Change Summary_Detailed'!$A$4:$X$216,AI$3,FALSE)</f>
        <v/>
      </c>
      <c r="AJ326" s="21" t="str">
        <f>VLOOKUP($B326,'Change Summary_Detailed'!$A$4:$X$216,AJ$3,FALSE)</f>
        <v/>
      </c>
      <c r="AK326" s="21" t="str">
        <f>VLOOKUP($B326,'Change Summary_Detailed'!$A$4:$X$216,AK$3,FALSE)</f>
        <v/>
      </c>
      <c r="AL326" s="21" t="str">
        <f>VLOOKUP($B326,'Change Summary_Detailed'!$A$4:$X$216,AL$3,FALSE)</f>
        <v/>
      </c>
      <c r="AM326" s="21" t="str">
        <f>VLOOKUP($B326,'Change Summary_Detailed'!$A$4:$X$216,AM$3,FALSE)</f>
        <v/>
      </c>
      <c r="AN326" s="21" t="str">
        <f>VLOOKUP($B326,'Change Summary_Detailed'!$A$4:$X$216,AN$3,FALSE)</f>
        <v/>
      </c>
      <c r="AO326" s="21">
        <f>VLOOKUP($B326,'Change Summary_Detailed'!$A$4:$X$216,AO$3,FALSE)</f>
        <v>0</v>
      </c>
      <c r="AP326" s="21" t="str">
        <f>VLOOKUP($B326,'Change Summary_Detailed'!$A$4:$X$216,AP$3,FALSE)</f>
        <v>Delete</v>
      </c>
      <c r="AQ326" s="21">
        <f>VLOOKUP($B326,'Change Summary_Detailed'!$A$4:$X$216,AQ$3,FALSE)</f>
        <v>2</v>
      </c>
      <c r="AR326" s="21" t="str">
        <f>VLOOKUP($B326,'Change Summary_Detailed'!$A$4:$X$216,AR$3,FALSE)</f>
        <v>Restructure</v>
      </c>
      <c r="AS326" s="21" t="str">
        <f>VLOOKUP($B326,'Change Summary_Detailed'!$A$4:$X$216,AS$3,FALSE)</f>
        <v>Between the Woodinville Park-and-Ride and NE 128th Street, use revised Route 311 and connect with revised Route 342 or Sound Transit routes 532 or 535 at the NE 128th Street freeway stops.</v>
      </c>
      <c r="AT326" s="21" t="str">
        <f>VLOOKUP($B326,'Change Summary_Detailed'!$A$4:$X$216,AT$3,FALSE)</f>
        <v>Deleted</v>
      </c>
    </row>
    <row r="327" spans="1:46" x14ac:dyDescent="0.25">
      <c r="A327" t="s">
        <v>357</v>
      </c>
      <c r="B327" s="122">
        <v>237</v>
      </c>
      <c r="C327" s="57" t="s">
        <v>793</v>
      </c>
      <c r="D327" s="71" t="s">
        <v>240</v>
      </c>
      <c r="E327" s="57">
        <v>20</v>
      </c>
      <c r="F327" s="52">
        <v>8.1999999999999993</v>
      </c>
      <c r="G327" s="52" t="s">
        <v>298</v>
      </c>
      <c r="H327" s="52" t="s">
        <v>298</v>
      </c>
      <c r="I327" s="52" t="s">
        <v>298</v>
      </c>
      <c r="J327" s="58" t="s">
        <v>298</v>
      </c>
      <c r="K327" s="62" t="s">
        <v>8</v>
      </c>
      <c r="L327" s="62" t="s">
        <v>8</v>
      </c>
      <c r="M327" s="57" t="s">
        <v>52</v>
      </c>
      <c r="N327" s="58" t="s">
        <v>45</v>
      </c>
      <c r="O327" s="110" t="s">
        <v>8</v>
      </c>
      <c r="P327" s="111" t="s">
        <v>8</v>
      </c>
      <c r="Q327" s="112" t="s">
        <v>8</v>
      </c>
      <c r="R327" s="57" t="s">
        <v>54</v>
      </c>
      <c r="S327" s="52" t="s">
        <v>54</v>
      </c>
      <c r="T327" s="58" t="s">
        <v>54</v>
      </c>
      <c r="W327">
        <v>3</v>
      </c>
      <c r="X327">
        <v>4</v>
      </c>
      <c r="Y327" t="s">
        <v>17</v>
      </c>
      <c r="Z327" t="s">
        <v>17</v>
      </c>
      <c r="AA327" t="s">
        <v>17</v>
      </c>
      <c r="AB327" t="s">
        <v>17</v>
      </c>
      <c r="AC327" s="355">
        <f>IF(VLOOKUP($B327,'Change Summary_Detailed'!$A$4:$X$216,AC$3,FALSE)=0,"N/A",VLOOKUP($B327,'Change Summary_Detailed'!$A$4:$X$216,AC$3,FALSE))</f>
        <v>42036</v>
      </c>
      <c r="AD327" s="21" t="str">
        <f>VLOOKUP($B327,'Change Summary_Detailed'!$A$4:$X$216,AD$3,FALSE)</f>
        <v/>
      </c>
      <c r="AE327" s="21" t="str">
        <f>VLOOKUP($B327,'Change Summary_Detailed'!$A$4:$X$216,AE$3,FALSE)</f>
        <v/>
      </c>
      <c r="AF327" s="21" t="str">
        <f>VLOOKUP($B327,'Change Summary_Detailed'!$A$4:$X$216,AF$3,FALSE)</f>
        <v/>
      </c>
      <c r="AG327" s="21" t="str">
        <f>VLOOKUP($B327,'Change Summary_Detailed'!$A$4:$X$216,AG$3,FALSE)</f>
        <v/>
      </c>
      <c r="AH327" s="21" t="str">
        <f>VLOOKUP($B327,'Change Summary_Detailed'!$A$4:$X$216,AH$3,FALSE)</f>
        <v/>
      </c>
      <c r="AI327" s="21" t="str">
        <f>VLOOKUP($B327,'Change Summary_Detailed'!$A$4:$X$216,AI$3,FALSE)</f>
        <v/>
      </c>
      <c r="AJ327" s="21" t="str">
        <f>VLOOKUP($B327,'Change Summary_Detailed'!$A$4:$X$216,AJ$3,FALSE)</f>
        <v/>
      </c>
      <c r="AK327" s="21" t="str">
        <f>VLOOKUP($B327,'Change Summary_Detailed'!$A$4:$X$216,AK$3,FALSE)</f>
        <v/>
      </c>
      <c r="AL327" s="21" t="str">
        <f>VLOOKUP($B327,'Change Summary_Detailed'!$A$4:$X$216,AL$3,FALSE)</f>
        <v/>
      </c>
      <c r="AM327" s="21" t="str">
        <f>VLOOKUP($B327,'Change Summary_Detailed'!$A$4:$X$216,AM$3,FALSE)</f>
        <v/>
      </c>
      <c r="AN327" s="21" t="str">
        <f>VLOOKUP($B327,'Change Summary_Detailed'!$A$4:$X$216,AN$3,FALSE)</f>
        <v/>
      </c>
      <c r="AO327" s="21">
        <f>VLOOKUP($B327,'Change Summary_Detailed'!$A$4:$X$216,AO$3,FALSE)</f>
        <v>0</v>
      </c>
      <c r="AP327" s="21" t="str">
        <f>VLOOKUP($B327,'Change Summary_Detailed'!$A$4:$X$216,AP$3,FALSE)</f>
        <v>Delete</v>
      </c>
      <c r="AQ327" s="21">
        <f>VLOOKUP($B327,'Change Summary_Detailed'!$A$4:$X$216,AQ$3,FALSE)</f>
        <v>2</v>
      </c>
      <c r="AR327" s="21" t="str">
        <f>VLOOKUP($B327,'Change Summary_Detailed'!$A$4:$X$216,AR$3,FALSE)</f>
        <v>Restructure</v>
      </c>
      <c r="AS327" s="21" t="str">
        <f>VLOOKUP($B327,'Change Summary_Detailed'!$A$4:$X$216,AS$3,FALSE)</f>
        <v>Between the Woodinville Park-and-Ride and NE 128th Street, use revised Route 311 and connect with revised Route 342 or Sound Transit routes 532 or 535 at the NE 128th Street freeway stops.</v>
      </c>
      <c r="AT327" s="21" t="str">
        <f>VLOOKUP($B327,'Change Summary_Detailed'!$A$4:$X$216,AT$3,FALSE)</f>
        <v>Deleted</v>
      </c>
    </row>
    <row r="328" spans="1:46" x14ac:dyDescent="0.25">
      <c r="A328" t="s">
        <v>359</v>
      </c>
      <c r="B328" s="122">
        <v>238</v>
      </c>
      <c r="C328" s="57" t="s">
        <v>794</v>
      </c>
      <c r="D328" s="71" t="s">
        <v>241</v>
      </c>
      <c r="E328" s="57">
        <v>12.5</v>
      </c>
      <c r="F328" s="52">
        <v>3.4</v>
      </c>
      <c r="G328" s="52">
        <v>13.5</v>
      </c>
      <c r="H328" s="52">
        <v>4</v>
      </c>
      <c r="I328" s="52">
        <v>6.4</v>
      </c>
      <c r="J328" s="58">
        <v>1.6</v>
      </c>
      <c r="K328" s="62">
        <v>109</v>
      </c>
      <c r="L328" s="62" t="s">
        <v>135</v>
      </c>
      <c r="M328" s="57" t="s">
        <v>17</v>
      </c>
      <c r="N328" s="58" t="s">
        <v>17</v>
      </c>
      <c r="O328" s="57" t="s">
        <v>18</v>
      </c>
      <c r="P328" s="52" t="s">
        <v>18</v>
      </c>
      <c r="Q328" s="58" t="s">
        <v>133</v>
      </c>
      <c r="R328" s="57">
        <v>3</v>
      </c>
      <c r="S328" s="52">
        <v>3</v>
      </c>
      <c r="T328" s="58">
        <v>1</v>
      </c>
      <c r="W328">
        <v>2</v>
      </c>
      <c r="X328">
        <v>2</v>
      </c>
      <c r="Y328">
        <v>2</v>
      </c>
      <c r="Z328">
        <v>2</v>
      </c>
      <c r="AA328">
        <v>1</v>
      </c>
      <c r="AB328">
        <v>1</v>
      </c>
      <c r="AC328" s="355" t="str">
        <f>IF(VLOOKUP($B328,'Change Summary_Detailed'!$A$4:$X$216,AC$3,FALSE)=0,"N/A",VLOOKUP($B328,'Change Summary_Detailed'!$A$4:$X$216,AC$3,FALSE))</f>
        <v>Sept. 2014/ Feb. 2015</v>
      </c>
      <c r="AD328" s="21">
        <f>VLOOKUP($B328,'Change Summary_Detailed'!$A$4:$X$216,AD$3,FALSE)</f>
        <v>30</v>
      </c>
      <c r="AE328" s="21">
        <f>VLOOKUP($B328,'Change Summary_Detailed'!$A$4:$X$216,AE$3,FALSE)</f>
        <v>30</v>
      </c>
      <c r="AF328" s="21">
        <f>VLOOKUP($B328,'Change Summary_Detailed'!$A$4:$X$216,AF$3,FALSE)</f>
        <v>60</v>
      </c>
      <c r="AG328" s="21">
        <f>VLOOKUP($B328,'Change Summary_Detailed'!$A$4:$X$216,AG$3,FALSE)</f>
        <v>60</v>
      </c>
      <c r="AH328" s="21">
        <f>VLOOKUP($B328,'Change Summary_Detailed'!$A$4:$X$216,AH$3,FALSE)</f>
        <v>60</v>
      </c>
      <c r="AI328" s="21" t="str">
        <f>VLOOKUP($B328,'Change Summary_Detailed'!$A$4:$X$216,AI$3,FALSE)</f>
        <v/>
      </c>
      <c r="AJ328" s="21" t="str">
        <f>VLOOKUP($B328,'Change Summary_Detailed'!$A$4:$X$216,AJ$3,FALSE)</f>
        <v/>
      </c>
      <c r="AK328" s="21" t="str">
        <f>VLOOKUP($B328,'Change Summary_Detailed'!$A$4:$X$216,AK$3,FALSE)</f>
        <v/>
      </c>
      <c r="AL328" s="21" t="str">
        <f>VLOOKUP($B328,'Change Summary_Detailed'!$A$4:$X$216,AL$3,FALSE)</f>
        <v/>
      </c>
      <c r="AM328" s="21" t="str">
        <f>VLOOKUP($B328,'Change Summary_Detailed'!$A$4:$X$216,AM$3,FALSE)</f>
        <v/>
      </c>
      <c r="AN328" s="21" t="str">
        <f>VLOOKUP($B328,'Change Summary_Detailed'!$A$4:$X$216,AN$3,FALSE)</f>
        <v>Before 10:00 PM</v>
      </c>
      <c r="AO328" s="21">
        <f>VLOOKUP($B328,'Change Summary_Detailed'!$A$4:$X$216,AO$3,FALSE)</f>
        <v>0</v>
      </c>
      <c r="AP328" s="21" t="str">
        <f>VLOOKUP($B328,'Change Summary_Detailed'!$A$4:$X$216,AP$3,FALSE)</f>
        <v>Delete</v>
      </c>
      <c r="AQ328" s="21" t="str">
        <f>VLOOKUP($B328,'Change Summary_Detailed'!$A$4:$X$216,AQ$3,FALSE)</f>
        <v>1, 2, 3</v>
      </c>
      <c r="AR328" s="21" t="str">
        <f>VLOOKUP($B328,'Change Summary_Detailed'!$A$4:$X$216,AR$3,FALSE)</f>
        <v>Restructure</v>
      </c>
      <c r="AS328" s="21" t="str">
        <f>VLOOKUP($B328,'Change Summary_Detailed'!$A$4:$X$216,AS$3,FALSE)</f>
        <v>Between Bothell and Totem Lake, use revised Sound Transit Route 535.
Between the Brickyard Park-and-Ride and Riverside Road, use revised Route 236.
Between Brickyard and Kingsgate park-and-rides, use Route 257 during commute hours or revised Route 234 on 100th Avenue NE.
Between the Totem Lake Transit Center and NE 80th Street, use revised Route 234.
Between the Houghton Park-and-Ride and the Kirkland Transit Center, use revised route 236 or 245.
Between downtown Bothell and Brickyard Road NE, Metro’s RideShare or VanPool programs may be options.</v>
      </c>
      <c r="AT328" s="21" t="str">
        <f>VLOOKUP($B328,'Change Summary_Detailed'!$A$4:$X$216,AT$3,FALSE)</f>
        <v>Deleted</v>
      </c>
    </row>
    <row r="329" spans="1:46" x14ac:dyDescent="0.25">
      <c r="A329" t="s">
        <v>377</v>
      </c>
      <c r="B329" s="122">
        <v>238</v>
      </c>
      <c r="C329" s="57" t="s">
        <v>794</v>
      </c>
      <c r="D329" s="71" t="s">
        <v>241</v>
      </c>
      <c r="E329" s="57">
        <v>12.5</v>
      </c>
      <c r="F329" s="52">
        <v>3.4</v>
      </c>
      <c r="G329" s="52">
        <v>13.5</v>
      </c>
      <c r="H329" s="52">
        <v>4</v>
      </c>
      <c r="I329" s="52">
        <v>6.4</v>
      </c>
      <c r="J329" s="58">
        <v>1.6</v>
      </c>
      <c r="K329" s="62">
        <v>109</v>
      </c>
      <c r="L329" s="62" t="s">
        <v>135</v>
      </c>
      <c r="M329" s="57" t="s">
        <v>17</v>
      </c>
      <c r="N329" s="58" t="s">
        <v>17</v>
      </c>
      <c r="O329" s="57" t="s">
        <v>18</v>
      </c>
      <c r="P329" s="52" t="s">
        <v>18</v>
      </c>
      <c r="Q329" s="58" t="s">
        <v>133</v>
      </c>
      <c r="R329" s="57">
        <v>3</v>
      </c>
      <c r="S329" s="52">
        <v>3</v>
      </c>
      <c r="T329" s="58">
        <v>1</v>
      </c>
      <c r="W329">
        <v>2</v>
      </c>
      <c r="X329">
        <v>2</v>
      </c>
      <c r="Y329">
        <v>2</v>
      </c>
      <c r="Z329">
        <v>2</v>
      </c>
      <c r="AA329">
        <v>1</v>
      </c>
      <c r="AB329">
        <v>1</v>
      </c>
      <c r="AC329" s="355" t="str">
        <f>IF(VLOOKUP($B329,'Change Summary_Detailed'!$A$4:$X$216,AC$3,FALSE)=0,"N/A",VLOOKUP($B329,'Change Summary_Detailed'!$A$4:$X$216,AC$3,FALSE))</f>
        <v>Sept. 2014/ Feb. 2015</v>
      </c>
      <c r="AD329" s="21">
        <f>VLOOKUP($B329,'Change Summary_Detailed'!$A$4:$X$216,AD$3,FALSE)</f>
        <v>30</v>
      </c>
      <c r="AE329" s="21">
        <f>VLOOKUP($B329,'Change Summary_Detailed'!$A$4:$X$216,AE$3,FALSE)</f>
        <v>30</v>
      </c>
      <c r="AF329" s="21">
        <f>VLOOKUP($B329,'Change Summary_Detailed'!$A$4:$X$216,AF$3,FALSE)</f>
        <v>60</v>
      </c>
      <c r="AG329" s="21">
        <f>VLOOKUP($B329,'Change Summary_Detailed'!$A$4:$X$216,AG$3,FALSE)</f>
        <v>60</v>
      </c>
      <c r="AH329" s="21">
        <f>VLOOKUP($B329,'Change Summary_Detailed'!$A$4:$X$216,AH$3,FALSE)</f>
        <v>60</v>
      </c>
      <c r="AI329" s="21" t="str">
        <f>VLOOKUP($B329,'Change Summary_Detailed'!$A$4:$X$216,AI$3,FALSE)</f>
        <v/>
      </c>
      <c r="AJ329" s="21" t="str">
        <f>VLOOKUP($B329,'Change Summary_Detailed'!$A$4:$X$216,AJ$3,FALSE)</f>
        <v/>
      </c>
      <c r="AK329" s="21" t="str">
        <f>VLOOKUP($B329,'Change Summary_Detailed'!$A$4:$X$216,AK$3,FALSE)</f>
        <v/>
      </c>
      <c r="AL329" s="21" t="str">
        <f>VLOOKUP($B329,'Change Summary_Detailed'!$A$4:$X$216,AL$3,FALSE)</f>
        <v/>
      </c>
      <c r="AM329" s="21" t="str">
        <f>VLOOKUP($B329,'Change Summary_Detailed'!$A$4:$X$216,AM$3,FALSE)</f>
        <v/>
      </c>
      <c r="AN329" s="21" t="str">
        <f>VLOOKUP($B329,'Change Summary_Detailed'!$A$4:$X$216,AN$3,FALSE)</f>
        <v>Before 10:00 PM</v>
      </c>
      <c r="AO329" s="21">
        <f>VLOOKUP($B329,'Change Summary_Detailed'!$A$4:$X$216,AO$3,FALSE)</f>
        <v>0</v>
      </c>
      <c r="AP329" s="21" t="str">
        <f>VLOOKUP($B329,'Change Summary_Detailed'!$A$4:$X$216,AP$3,FALSE)</f>
        <v>Delete</v>
      </c>
      <c r="AQ329" s="21" t="str">
        <f>VLOOKUP($B329,'Change Summary_Detailed'!$A$4:$X$216,AQ$3,FALSE)</f>
        <v>1, 2, 3</v>
      </c>
      <c r="AR329" s="21" t="str">
        <f>VLOOKUP($B329,'Change Summary_Detailed'!$A$4:$X$216,AR$3,FALSE)</f>
        <v>Restructure</v>
      </c>
      <c r="AS329" s="21" t="str">
        <f>VLOOKUP($B329,'Change Summary_Detailed'!$A$4:$X$216,AS$3,FALSE)</f>
        <v>Between Bothell and Totem Lake, use revised Sound Transit Route 535.
Between the Brickyard Park-and-Ride and Riverside Road, use revised Route 236.
Between Brickyard and Kingsgate park-and-rides, use Route 257 during commute hours or revised Route 234 on 100th Avenue NE.
Between the Totem Lake Transit Center and NE 80th Street, use revised Route 234.
Between the Houghton Park-and-Ride and the Kirkland Transit Center, use revised route 236 or 245.
Between downtown Bothell and Brickyard Road NE, Metro’s RideShare or VanPool programs may be options.</v>
      </c>
      <c r="AT329" s="21" t="str">
        <f>VLOOKUP($B329,'Change Summary_Detailed'!$A$4:$X$216,AT$3,FALSE)</f>
        <v>Deleted</v>
      </c>
    </row>
    <row r="330" spans="1:46" x14ac:dyDescent="0.25">
      <c r="A330" t="s">
        <v>346</v>
      </c>
      <c r="B330" s="122">
        <v>238</v>
      </c>
      <c r="C330" s="57" t="s">
        <v>794</v>
      </c>
      <c r="D330" s="71" t="s">
        <v>241</v>
      </c>
      <c r="E330" s="57">
        <v>12.5</v>
      </c>
      <c r="F330" s="52">
        <v>3.4</v>
      </c>
      <c r="G330" s="52">
        <v>13.5</v>
      </c>
      <c r="H330" s="52">
        <v>4</v>
      </c>
      <c r="I330" s="52">
        <v>6.4</v>
      </c>
      <c r="J330" s="58">
        <v>1.6</v>
      </c>
      <c r="K330" s="62">
        <v>109</v>
      </c>
      <c r="L330" s="62" t="s">
        <v>135</v>
      </c>
      <c r="M330" s="57" t="s">
        <v>17</v>
      </c>
      <c r="N330" s="58" t="s">
        <v>17</v>
      </c>
      <c r="O330" s="57" t="s">
        <v>18</v>
      </c>
      <c r="P330" s="52" t="s">
        <v>18</v>
      </c>
      <c r="Q330" s="58" t="s">
        <v>133</v>
      </c>
      <c r="R330" s="57">
        <v>3</v>
      </c>
      <c r="S330" s="52">
        <v>3</v>
      </c>
      <c r="T330" s="58">
        <v>1</v>
      </c>
      <c r="W330">
        <v>2</v>
      </c>
      <c r="X330">
        <v>2</v>
      </c>
      <c r="Y330">
        <v>2</v>
      </c>
      <c r="Z330">
        <v>2</v>
      </c>
      <c r="AA330">
        <v>1</v>
      </c>
      <c r="AB330">
        <v>1</v>
      </c>
      <c r="AC330" s="355" t="str">
        <f>IF(VLOOKUP($B330,'Change Summary_Detailed'!$A$4:$X$216,AC$3,FALSE)=0,"N/A",VLOOKUP($B330,'Change Summary_Detailed'!$A$4:$X$216,AC$3,FALSE))</f>
        <v>Sept. 2014/ Feb. 2015</v>
      </c>
      <c r="AD330" s="21">
        <f>VLOOKUP($B330,'Change Summary_Detailed'!$A$4:$X$216,AD$3,FALSE)</f>
        <v>30</v>
      </c>
      <c r="AE330" s="21">
        <f>VLOOKUP($B330,'Change Summary_Detailed'!$A$4:$X$216,AE$3,FALSE)</f>
        <v>30</v>
      </c>
      <c r="AF330" s="21">
        <f>VLOOKUP($B330,'Change Summary_Detailed'!$A$4:$X$216,AF$3,FALSE)</f>
        <v>60</v>
      </c>
      <c r="AG330" s="21">
        <f>VLOOKUP($B330,'Change Summary_Detailed'!$A$4:$X$216,AG$3,FALSE)</f>
        <v>60</v>
      </c>
      <c r="AH330" s="21">
        <f>VLOOKUP($B330,'Change Summary_Detailed'!$A$4:$X$216,AH$3,FALSE)</f>
        <v>60</v>
      </c>
      <c r="AI330" s="21" t="str">
        <f>VLOOKUP($B330,'Change Summary_Detailed'!$A$4:$X$216,AI$3,FALSE)</f>
        <v/>
      </c>
      <c r="AJ330" s="21" t="str">
        <f>VLOOKUP($B330,'Change Summary_Detailed'!$A$4:$X$216,AJ$3,FALSE)</f>
        <v/>
      </c>
      <c r="AK330" s="21" t="str">
        <f>VLOOKUP($B330,'Change Summary_Detailed'!$A$4:$X$216,AK$3,FALSE)</f>
        <v/>
      </c>
      <c r="AL330" s="21" t="str">
        <f>VLOOKUP($B330,'Change Summary_Detailed'!$A$4:$X$216,AL$3,FALSE)</f>
        <v/>
      </c>
      <c r="AM330" s="21" t="str">
        <f>VLOOKUP($B330,'Change Summary_Detailed'!$A$4:$X$216,AM$3,FALSE)</f>
        <v/>
      </c>
      <c r="AN330" s="21" t="str">
        <f>VLOOKUP($B330,'Change Summary_Detailed'!$A$4:$X$216,AN$3,FALSE)</f>
        <v>Before 10:00 PM</v>
      </c>
      <c r="AO330" s="21">
        <f>VLOOKUP($B330,'Change Summary_Detailed'!$A$4:$X$216,AO$3,FALSE)</f>
        <v>0</v>
      </c>
      <c r="AP330" s="21" t="str">
        <f>VLOOKUP($B330,'Change Summary_Detailed'!$A$4:$X$216,AP$3,FALSE)</f>
        <v>Delete</v>
      </c>
      <c r="AQ330" s="21" t="str">
        <f>VLOOKUP($B330,'Change Summary_Detailed'!$A$4:$X$216,AQ$3,FALSE)</f>
        <v>1, 2, 3</v>
      </c>
      <c r="AR330" s="21" t="str">
        <f>VLOOKUP($B330,'Change Summary_Detailed'!$A$4:$X$216,AR$3,FALSE)</f>
        <v>Restructure</v>
      </c>
      <c r="AS330" s="21" t="str">
        <f>VLOOKUP($B330,'Change Summary_Detailed'!$A$4:$X$216,AS$3,FALSE)</f>
        <v>Between Bothell and Totem Lake, use revised Sound Transit Route 535.
Between the Brickyard Park-and-Ride and Riverside Road, use revised Route 236.
Between Brickyard and Kingsgate park-and-rides, use Route 257 during commute hours or revised Route 234 on 100th Avenue NE.
Between the Totem Lake Transit Center and NE 80th Street, use revised Route 234.
Between the Houghton Park-and-Ride and the Kirkland Transit Center, use revised route 236 or 245.
Between downtown Bothell and Brickyard Road NE, Metro’s RideShare or VanPool programs may be options.</v>
      </c>
      <c r="AT330" s="21" t="str">
        <f>VLOOKUP($B330,'Change Summary_Detailed'!$A$4:$X$216,AT$3,FALSE)</f>
        <v>Deleted</v>
      </c>
    </row>
    <row r="331" spans="1:46" x14ac:dyDescent="0.25">
      <c r="A331" t="s">
        <v>357</v>
      </c>
      <c r="B331" s="122">
        <v>238</v>
      </c>
      <c r="C331" s="57" t="s">
        <v>794</v>
      </c>
      <c r="D331" s="71" t="s">
        <v>241</v>
      </c>
      <c r="E331" s="57">
        <v>12.5</v>
      </c>
      <c r="F331" s="52">
        <v>3.4</v>
      </c>
      <c r="G331" s="52">
        <v>13.5</v>
      </c>
      <c r="H331" s="52">
        <v>4</v>
      </c>
      <c r="I331" s="52">
        <v>6.4</v>
      </c>
      <c r="J331" s="58">
        <v>1.6</v>
      </c>
      <c r="K331" s="62">
        <v>109</v>
      </c>
      <c r="L331" s="62" t="s">
        <v>135</v>
      </c>
      <c r="M331" s="57" t="s">
        <v>17</v>
      </c>
      <c r="N331" s="58" t="s">
        <v>17</v>
      </c>
      <c r="O331" s="57" t="s">
        <v>18</v>
      </c>
      <c r="P331" s="52" t="s">
        <v>18</v>
      </c>
      <c r="Q331" s="58" t="s">
        <v>133</v>
      </c>
      <c r="R331" s="57">
        <v>3</v>
      </c>
      <c r="S331" s="52">
        <v>3</v>
      </c>
      <c r="T331" s="58">
        <v>1</v>
      </c>
      <c r="W331">
        <v>2</v>
      </c>
      <c r="X331">
        <v>2</v>
      </c>
      <c r="Y331">
        <v>2</v>
      </c>
      <c r="Z331">
        <v>2</v>
      </c>
      <c r="AA331">
        <v>1</v>
      </c>
      <c r="AB331">
        <v>1</v>
      </c>
      <c r="AC331" s="355" t="str">
        <f>IF(VLOOKUP($B331,'Change Summary_Detailed'!$A$4:$X$216,AC$3,FALSE)=0,"N/A",VLOOKUP($B331,'Change Summary_Detailed'!$A$4:$X$216,AC$3,FALSE))</f>
        <v>Sept. 2014/ Feb. 2015</v>
      </c>
      <c r="AD331" s="21">
        <f>VLOOKUP($B331,'Change Summary_Detailed'!$A$4:$X$216,AD$3,FALSE)</f>
        <v>30</v>
      </c>
      <c r="AE331" s="21">
        <f>VLOOKUP($B331,'Change Summary_Detailed'!$A$4:$X$216,AE$3,FALSE)</f>
        <v>30</v>
      </c>
      <c r="AF331" s="21">
        <f>VLOOKUP($B331,'Change Summary_Detailed'!$A$4:$X$216,AF$3,FALSE)</f>
        <v>60</v>
      </c>
      <c r="AG331" s="21">
        <f>VLOOKUP($B331,'Change Summary_Detailed'!$A$4:$X$216,AG$3,FALSE)</f>
        <v>60</v>
      </c>
      <c r="AH331" s="21">
        <f>VLOOKUP($B331,'Change Summary_Detailed'!$A$4:$X$216,AH$3,FALSE)</f>
        <v>60</v>
      </c>
      <c r="AI331" s="21" t="str">
        <f>VLOOKUP($B331,'Change Summary_Detailed'!$A$4:$X$216,AI$3,FALSE)</f>
        <v/>
      </c>
      <c r="AJ331" s="21" t="str">
        <f>VLOOKUP($B331,'Change Summary_Detailed'!$A$4:$X$216,AJ$3,FALSE)</f>
        <v/>
      </c>
      <c r="AK331" s="21" t="str">
        <f>VLOOKUP($B331,'Change Summary_Detailed'!$A$4:$X$216,AK$3,FALSE)</f>
        <v/>
      </c>
      <c r="AL331" s="21" t="str">
        <f>VLOOKUP($B331,'Change Summary_Detailed'!$A$4:$X$216,AL$3,FALSE)</f>
        <v/>
      </c>
      <c r="AM331" s="21" t="str">
        <f>VLOOKUP($B331,'Change Summary_Detailed'!$A$4:$X$216,AM$3,FALSE)</f>
        <v/>
      </c>
      <c r="AN331" s="21" t="str">
        <f>VLOOKUP($B331,'Change Summary_Detailed'!$A$4:$X$216,AN$3,FALSE)</f>
        <v>Before 10:00 PM</v>
      </c>
      <c r="AO331" s="21">
        <f>VLOOKUP($B331,'Change Summary_Detailed'!$A$4:$X$216,AO$3,FALSE)</f>
        <v>0</v>
      </c>
      <c r="AP331" s="21" t="str">
        <f>VLOOKUP($B331,'Change Summary_Detailed'!$A$4:$X$216,AP$3,FALSE)</f>
        <v>Delete</v>
      </c>
      <c r="AQ331" s="21" t="str">
        <f>VLOOKUP($B331,'Change Summary_Detailed'!$A$4:$X$216,AQ$3,FALSE)</f>
        <v>1, 2, 3</v>
      </c>
      <c r="AR331" s="21" t="str">
        <f>VLOOKUP($B331,'Change Summary_Detailed'!$A$4:$X$216,AR$3,FALSE)</f>
        <v>Restructure</v>
      </c>
      <c r="AS331" s="21" t="str">
        <f>VLOOKUP($B331,'Change Summary_Detailed'!$A$4:$X$216,AS$3,FALSE)</f>
        <v>Between Bothell and Totem Lake, use revised Sound Transit Route 535.
Between the Brickyard Park-and-Ride and Riverside Road, use revised Route 236.
Between Brickyard and Kingsgate park-and-rides, use Route 257 during commute hours or revised Route 234 on 100th Avenue NE.
Between the Totem Lake Transit Center and NE 80th Street, use revised Route 234.
Between the Houghton Park-and-Ride and the Kirkland Transit Center, use revised route 236 or 245.
Between downtown Bothell and Brickyard Road NE, Metro’s RideShare or VanPool programs may be options.</v>
      </c>
      <c r="AT331" s="21" t="str">
        <f>VLOOKUP($B331,'Change Summary_Detailed'!$A$4:$X$216,AT$3,FALSE)</f>
        <v>Deleted</v>
      </c>
    </row>
    <row r="332" spans="1:46" x14ac:dyDescent="0.25">
      <c r="A332" t="s">
        <v>369</v>
      </c>
      <c r="B332" s="122">
        <v>238</v>
      </c>
      <c r="C332" s="57" t="s">
        <v>794</v>
      </c>
      <c r="D332" s="71" t="s">
        <v>241</v>
      </c>
      <c r="E332" s="57">
        <v>12.5</v>
      </c>
      <c r="F332" s="52">
        <v>3.4</v>
      </c>
      <c r="G332" s="52">
        <v>13.5</v>
      </c>
      <c r="H332" s="52">
        <v>4</v>
      </c>
      <c r="I332" s="52">
        <v>6.4</v>
      </c>
      <c r="J332" s="58">
        <v>1.6</v>
      </c>
      <c r="K332" s="62">
        <v>109</v>
      </c>
      <c r="L332" s="62" t="s">
        <v>135</v>
      </c>
      <c r="M332" s="57" t="s">
        <v>17</v>
      </c>
      <c r="N332" s="58" t="s">
        <v>17</v>
      </c>
      <c r="O332" s="57" t="s">
        <v>18</v>
      </c>
      <c r="P332" s="52" t="s">
        <v>18</v>
      </c>
      <c r="Q332" s="58" t="s">
        <v>133</v>
      </c>
      <c r="R332" s="57">
        <v>3</v>
      </c>
      <c r="S332" s="52">
        <v>3</v>
      </c>
      <c r="T332" s="58">
        <v>1</v>
      </c>
      <c r="W332">
        <v>2</v>
      </c>
      <c r="X332">
        <v>2</v>
      </c>
      <c r="Y332">
        <v>2</v>
      </c>
      <c r="Z332">
        <v>2</v>
      </c>
      <c r="AA332">
        <v>1</v>
      </c>
      <c r="AB332">
        <v>1</v>
      </c>
      <c r="AC332" s="355" t="str">
        <f>IF(VLOOKUP($B332,'Change Summary_Detailed'!$A$4:$X$216,AC$3,FALSE)=0,"N/A",VLOOKUP($B332,'Change Summary_Detailed'!$A$4:$X$216,AC$3,FALSE))</f>
        <v>Sept. 2014/ Feb. 2015</v>
      </c>
      <c r="AD332" s="21">
        <f>VLOOKUP($B332,'Change Summary_Detailed'!$A$4:$X$216,AD$3,FALSE)</f>
        <v>30</v>
      </c>
      <c r="AE332" s="21">
        <f>VLOOKUP($B332,'Change Summary_Detailed'!$A$4:$X$216,AE$3,FALSE)</f>
        <v>30</v>
      </c>
      <c r="AF332" s="21">
        <f>VLOOKUP($B332,'Change Summary_Detailed'!$A$4:$X$216,AF$3,FALSE)</f>
        <v>60</v>
      </c>
      <c r="AG332" s="21">
        <f>VLOOKUP($B332,'Change Summary_Detailed'!$A$4:$X$216,AG$3,FALSE)</f>
        <v>60</v>
      </c>
      <c r="AH332" s="21">
        <f>VLOOKUP($B332,'Change Summary_Detailed'!$A$4:$X$216,AH$3,FALSE)</f>
        <v>60</v>
      </c>
      <c r="AI332" s="21" t="str">
        <f>VLOOKUP($B332,'Change Summary_Detailed'!$A$4:$X$216,AI$3,FALSE)</f>
        <v/>
      </c>
      <c r="AJ332" s="21" t="str">
        <f>VLOOKUP($B332,'Change Summary_Detailed'!$A$4:$X$216,AJ$3,FALSE)</f>
        <v/>
      </c>
      <c r="AK332" s="21" t="str">
        <f>VLOOKUP($B332,'Change Summary_Detailed'!$A$4:$X$216,AK$3,FALSE)</f>
        <v/>
      </c>
      <c r="AL332" s="21" t="str">
        <f>VLOOKUP($B332,'Change Summary_Detailed'!$A$4:$X$216,AL$3,FALSE)</f>
        <v/>
      </c>
      <c r="AM332" s="21" t="str">
        <f>VLOOKUP($B332,'Change Summary_Detailed'!$A$4:$X$216,AM$3,FALSE)</f>
        <v/>
      </c>
      <c r="AN332" s="21" t="str">
        <f>VLOOKUP($B332,'Change Summary_Detailed'!$A$4:$X$216,AN$3,FALSE)</f>
        <v>Before 10:00 PM</v>
      </c>
      <c r="AO332" s="21">
        <f>VLOOKUP($B332,'Change Summary_Detailed'!$A$4:$X$216,AO$3,FALSE)</f>
        <v>0</v>
      </c>
      <c r="AP332" s="21" t="str">
        <f>VLOOKUP($B332,'Change Summary_Detailed'!$A$4:$X$216,AP$3,FALSE)</f>
        <v>Delete</v>
      </c>
      <c r="AQ332" s="21" t="str">
        <f>VLOOKUP($B332,'Change Summary_Detailed'!$A$4:$X$216,AQ$3,FALSE)</f>
        <v>1, 2, 3</v>
      </c>
      <c r="AR332" s="21" t="str">
        <f>VLOOKUP($B332,'Change Summary_Detailed'!$A$4:$X$216,AR$3,FALSE)</f>
        <v>Restructure</v>
      </c>
      <c r="AS332" s="21" t="str">
        <f>VLOOKUP($B332,'Change Summary_Detailed'!$A$4:$X$216,AS$3,FALSE)</f>
        <v>Between Bothell and Totem Lake, use revised Sound Transit Route 535.
Between the Brickyard Park-and-Ride and Riverside Road, use revised Route 236.
Between Brickyard and Kingsgate park-and-rides, use Route 257 during commute hours or revised Route 234 on 100th Avenue NE.
Between the Totem Lake Transit Center and NE 80th Street, use revised Route 234.
Between the Houghton Park-and-Ride and the Kirkland Transit Center, use revised route 236 or 245.
Between downtown Bothell and Brickyard Road NE, Metro’s RideShare or VanPool programs may be options.</v>
      </c>
      <c r="AT332" s="21" t="str">
        <f>VLOOKUP($B332,'Change Summary_Detailed'!$A$4:$X$216,AT$3,FALSE)</f>
        <v>Deleted</v>
      </c>
    </row>
    <row r="333" spans="1:46" x14ac:dyDescent="0.25">
      <c r="A333" t="s">
        <v>344</v>
      </c>
      <c r="B333" s="122">
        <v>240</v>
      </c>
      <c r="C333" s="57" t="s">
        <v>795</v>
      </c>
      <c r="D333" s="71" t="s">
        <v>242</v>
      </c>
      <c r="E333" s="57">
        <v>23.6</v>
      </c>
      <c r="F333" s="52">
        <v>8.3000000000000007</v>
      </c>
      <c r="G333" s="52">
        <v>22.2</v>
      </c>
      <c r="H333" s="52">
        <v>8.9</v>
      </c>
      <c r="I333" s="52">
        <v>15.1</v>
      </c>
      <c r="J333" s="58">
        <v>6.3</v>
      </c>
      <c r="K333" s="62">
        <v>16</v>
      </c>
      <c r="L333" s="62" t="s">
        <v>81</v>
      </c>
      <c r="M333" s="57" t="s">
        <v>17</v>
      </c>
      <c r="N333" s="58" t="s">
        <v>17</v>
      </c>
      <c r="O333" s="57" t="s">
        <v>19</v>
      </c>
      <c r="P333" s="52" t="s">
        <v>18</v>
      </c>
      <c r="Q333" s="58" t="s">
        <v>18</v>
      </c>
      <c r="R333" s="57" t="s">
        <v>54</v>
      </c>
      <c r="S333" s="52" t="s">
        <v>54</v>
      </c>
      <c r="T333" s="58">
        <v>3</v>
      </c>
      <c r="W333">
        <v>3</v>
      </c>
      <c r="X333">
        <v>4</v>
      </c>
      <c r="Y333">
        <v>3</v>
      </c>
      <c r="Z333">
        <v>4</v>
      </c>
      <c r="AA333">
        <v>2</v>
      </c>
      <c r="AB333">
        <v>4</v>
      </c>
      <c r="AC333" s="355">
        <f>IF(VLOOKUP($B333,'Change Summary_Detailed'!$A$4:$X$216,AC$3,FALSE)=0,"N/A",VLOOKUP($B333,'Change Summary_Detailed'!$A$4:$X$216,AC$3,FALSE))</f>
        <v>42248</v>
      </c>
      <c r="AD333" s="21">
        <f>VLOOKUP($B333,'Change Summary_Detailed'!$A$4:$X$216,AD$3,FALSE)</f>
        <v>30</v>
      </c>
      <c r="AE333" s="21">
        <f>VLOOKUP($B333,'Change Summary_Detailed'!$A$4:$X$216,AE$3,FALSE)</f>
        <v>30</v>
      </c>
      <c r="AF333" s="21">
        <f>VLOOKUP($B333,'Change Summary_Detailed'!$A$4:$X$216,AF$3,FALSE)</f>
        <v>60</v>
      </c>
      <c r="AG333" s="21">
        <f>VLOOKUP($B333,'Change Summary_Detailed'!$A$4:$X$216,AG$3,FALSE)</f>
        <v>30</v>
      </c>
      <c r="AH333" s="21">
        <f>VLOOKUP($B333,'Change Summary_Detailed'!$A$4:$X$216,AH$3,FALSE)</f>
        <v>60</v>
      </c>
      <c r="AI333" s="21">
        <f>VLOOKUP($B333,'Change Summary_Detailed'!$A$4:$X$216,AI$3,FALSE)</f>
        <v>30</v>
      </c>
      <c r="AJ333" s="21">
        <f>VLOOKUP($B333,'Change Summary_Detailed'!$A$4:$X$216,AJ$3,FALSE)</f>
        <v>30</v>
      </c>
      <c r="AK333" s="21">
        <f>VLOOKUP($B333,'Change Summary_Detailed'!$A$4:$X$216,AK$3,FALSE)</f>
        <v>60</v>
      </c>
      <c r="AL333" s="21">
        <f>VLOOKUP($B333,'Change Summary_Detailed'!$A$4:$X$216,AL$3,FALSE)</f>
        <v>30</v>
      </c>
      <c r="AM333" s="21">
        <f>VLOOKUP($B333,'Change Summary_Detailed'!$A$4:$X$216,AM$3,FALSE)</f>
        <v>60</v>
      </c>
      <c r="AN333" s="21" t="str">
        <f>VLOOKUP($B333,'Change Summary_Detailed'!$A$4:$X$216,AN$3,FALSE)</f>
        <v>Before 11:00 PM</v>
      </c>
      <c r="AO333" s="21" t="str">
        <f>VLOOKUP($B333,'Change Summary_Detailed'!$A$4:$X$216,AO$3,FALSE)</f>
        <v>Before 9:00 PM</v>
      </c>
      <c r="AP333" s="21" t="str">
        <f>VLOOKUP($B333,'Change Summary_Detailed'!$A$4:$X$216,AP$3,FALSE)</f>
        <v>End service earlier.</v>
      </c>
      <c r="AQ333" s="21">
        <f>VLOOKUP($B333,'Change Summary_Detailed'!$A$4:$X$216,AQ$3,FALSE)</f>
        <v>3</v>
      </c>
      <c r="AR333" s="21" t="str">
        <f>VLOOKUP($B333,'Change Summary_Detailed'!$A$4:$X$216,AR$3,FALSE)</f>
        <v>Low performing</v>
      </c>
      <c r="AS333" s="21">
        <f>VLOOKUP($B333,'Change Summary_Detailed'!$A$4:$X$216,AS$3,FALSE)</f>
        <v>0</v>
      </c>
      <c r="AT333" s="21" t="str">
        <f>VLOOKUP($B333,'Change Summary_Detailed'!$A$4:$X$216,AT$3,FALSE)</f>
        <v>Revised</v>
      </c>
    </row>
    <row r="334" spans="1:46" x14ac:dyDescent="0.25">
      <c r="A334" t="s">
        <v>366</v>
      </c>
      <c r="B334" s="122">
        <v>240</v>
      </c>
      <c r="C334" s="57" t="s">
        <v>795</v>
      </c>
      <c r="D334" s="71" t="s">
        <v>242</v>
      </c>
      <c r="E334" s="57">
        <v>23.6</v>
      </c>
      <c r="F334" s="52">
        <v>8.3000000000000007</v>
      </c>
      <c r="G334" s="52">
        <v>22.2</v>
      </c>
      <c r="H334" s="52">
        <v>8.9</v>
      </c>
      <c r="I334" s="52">
        <v>15.1</v>
      </c>
      <c r="J334" s="58">
        <v>6.3</v>
      </c>
      <c r="K334" s="62">
        <v>16</v>
      </c>
      <c r="L334" s="62" t="s">
        <v>81</v>
      </c>
      <c r="M334" s="57" t="s">
        <v>17</v>
      </c>
      <c r="N334" s="58" t="s">
        <v>17</v>
      </c>
      <c r="O334" s="57" t="s">
        <v>19</v>
      </c>
      <c r="P334" s="52" t="s">
        <v>18</v>
      </c>
      <c r="Q334" s="58" t="s">
        <v>18</v>
      </c>
      <c r="R334" s="57" t="s">
        <v>54</v>
      </c>
      <c r="S334" s="52" t="s">
        <v>54</v>
      </c>
      <c r="T334" s="58">
        <v>3</v>
      </c>
      <c r="W334">
        <v>3</v>
      </c>
      <c r="X334">
        <v>4</v>
      </c>
      <c r="Y334">
        <v>3</v>
      </c>
      <c r="Z334">
        <v>4</v>
      </c>
      <c r="AA334">
        <v>2</v>
      </c>
      <c r="AB334">
        <v>4</v>
      </c>
      <c r="AC334" s="355">
        <f>IF(VLOOKUP($B334,'Change Summary_Detailed'!$A$4:$X$216,AC$3,FALSE)=0,"N/A",VLOOKUP($B334,'Change Summary_Detailed'!$A$4:$X$216,AC$3,FALSE))</f>
        <v>42248</v>
      </c>
      <c r="AD334" s="21">
        <f>VLOOKUP($B334,'Change Summary_Detailed'!$A$4:$X$216,AD$3,FALSE)</f>
        <v>30</v>
      </c>
      <c r="AE334" s="21">
        <f>VLOOKUP($B334,'Change Summary_Detailed'!$A$4:$X$216,AE$3,FALSE)</f>
        <v>30</v>
      </c>
      <c r="AF334" s="21">
        <f>VLOOKUP($B334,'Change Summary_Detailed'!$A$4:$X$216,AF$3,FALSE)</f>
        <v>60</v>
      </c>
      <c r="AG334" s="21">
        <f>VLOOKUP($B334,'Change Summary_Detailed'!$A$4:$X$216,AG$3,FALSE)</f>
        <v>30</v>
      </c>
      <c r="AH334" s="21">
        <f>VLOOKUP($B334,'Change Summary_Detailed'!$A$4:$X$216,AH$3,FALSE)</f>
        <v>60</v>
      </c>
      <c r="AI334" s="21">
        <f>VLOOKUP($B334,'Change Summary_Detailed'!$A$4:$X$216,AI$3,FALSE)</f>
        <v>30</v>
      </c>
      <c r="AJ334" s="21">
        <f>VLOOKUP($B334,'Change Summary_Detailed'!$A$4:$X$216,AJ$3,FALSE)</f>
        <v>30</v>
      </c>
      <c r="AK334" s="21">
        <f>VLOOKUP($B334,'Change Summary_Detailed'!$A$4:$X$216,AK$3,FALSE)</f>
        <v>60</v>
      </c>
      <c r="AL334" s="21">
        <f>VLOOKUP($B334,'Change Summary_Detailed'!$A$4:$X$216,AL$3,FALSE)</f>
        <v>30</v>
      </c>
      <c r="AM334" s="21">
        <f>VLOOKUP($B334,'Change Summary_Detailed'!$A$4:$X$216,AM$3,FALSE)</f>
        <v>60</v>
      </c>
      <c r="AN334" s="21" t="str">
        <f>VLOOKUP($B334,'Change Summary_Detailed'!$A$4:$X$216,AN$3,FALSE)</f>
        <v>Before 11:00 PM</v>
      </c>
      <c r="AO334" s="21" t="str">
        <f>VLOOKUP($B334,'Change Summary_Detailed'!$A$4:$X$216,AO$3,FALSE)</f>
        <v>Before 9:00 PM</v>
      </c>
      <c r="AP334" s="21" t="str">
        <f>VLOOKUP($B334,'Change Summary_Detailed'!$A$4:$X$216,AP$3,FALSE)</f>
        <v>End service earlier.</v>
      </c>
      <c r="AQ334" s="21">
        <f>VLOOKUP($B334,'Change Summary_Detailed'!$A$4:$X$216,AQ$3,FALSE)</f>
        <v>3</v>
      </c>
      <c r="AR334" s="21" t="str">
        <f>VLOOKUP($B334,'Change Summary_Detailed'!$A$4:$X$216,AR$3,FALSE)</f>
        <v>Low performing</v>
      </c>
      <c r="AS334" s="21">
        <f>VLOOKUP($B334,'Change Summary_Detailed'!$A$4:$X$216,AS$3,FALSE)</f>
        <v>0</v>
      </c>
      <c r="AT334" s="21" t="str">
        <f>VLOOKUP($B334,'Change Summary_Detailed'!$A$4:$X$216,AT$3,FALSE)</f>
        <v>Revised</v>
      </c>
    </row>
    <row r="335" spans="1:46" x14ac:dyDescent="0.25">
      <c r="A335" t="s">
        <v>370</v>
      </c>
      <c r="B335" s="122">
        <v>240</v>
      </c>
      <c r="C335" s="57" t="s">
        <v>795</v>
      </c>
      <c r="D335" s="71" t="s">
        <v>242</v>
      </c>
      <c r="E335" s="57">
        <v>23.6</v>
      </c>
      <c r="F335" s="52">
        <v>8.3000000000000007</v>
      </c>
      <c r="G335" s="52">
        <v>22.2</v>
      </c>
      <c r="H335" s="52">
        <v>8.9</v>
      </c>
      <c r="I335" s="52">
        <v>15.1</v>
      </c>
      <c r="J335" s="58">
        <v>6.3</v>
      </c>
      <c r="K335" s="62">
        <v>16</v>
      </c>
      <c r="L335" s="62" t="s">
        <v>81</v>
      </c>
      <c r="M335" s="57" t="s">
        <v>17</v>
      </c>
      <c r="N335" s="58" t="s">
        <v>17</v>
      </c>
      <c r="O335" s="57" t="s">
        <v>19</v>
      </c>
      <c r="P335" s="52" t="s">
        <v>18</v>
      </c>
      <c r="Q335" s="58" t="s">
        <v>18</v>
      </c>
      <c r="R335" s="57" t="s">
        <v>54</v>
      </c>
      <c r="S335" s="52" t="s">
        <v>54</v>
      </c>
      <c r="T335" s="58">
        <v>3</v>
      </c>
      <c r="W335">
        <v>3</v>
      </c>
      <c r="X335">
        <v>4</v>
      </c>
      <c r="Y335">
        <v>3</v>
      </c>
      <c r="Z335">
        <v>4</v>
      </c>
      <c r="AA335">
        <v>2</v>
      </c>
      <c r="AB335">
        <v>4</v>
      </c>
      <c r="AC335" s="355">
        <f>IF(VLOOKUP($B335,'Change Summary_Detailed'!$A$4:$X$216,AC$3,FALSE)=0,"N/A",VLOOKUP($B335,'Change Summary_Detailed'!$A$4:$X$216,AC$3,FALSE))</f>
        <v>42248</v>
      </c>
      <c r="AD335" s="21">
        <f>VLOOKUP($B335,'Change Summary_Detailed'!$A$4:$X$216,AD$3,FALSE)</f>
        <v>30</v>
      </c>
      <c r="AE335" s="21">
        <f>VLOOKUP($B335,'Change Summary_Detailed'!$A$4:$X$216,AE$3,FALSE)</f>
        <v>30</v>
      </c>
      <c r="AF335" s="21">
        <f>VLOOKUP($B335,'Change Summary_Detailed'!$A$4:$X$216,AF$3,FALSE)</f>
        <v>60</v>
      </c>
      <c r="AG335" s="21">
        <f>VLOOKUP($B335,'Change Summary_Detailed'!$A$4:$X$216,AG$3,FALSE)</f>
        <v>30</v>
      </c>
      <c r="AH335" s="21">
        <f>VLOOKUP($B335,'Change Summary_Detailed'!$A$4:$X$216,AH$3,FALSE)</f>
        <v>60</v>
      </c>
      <c r="AI335" s="21">
        <f>VLOOKUP($B335,'Change Summary_Detailed'!$A$4:$X$216,AI$3,FALSE)</f>
        <v>30</v>
      </c>
      <c r="AJ335" s="21">
        <f>VLOOKUP($B335,'Change Summary_Detailed'!$A$4:$X$216,AJ$3,FALSE)</f>
        <v>30</v>
      </c>
      <c r="AK335" s="21">
        <f>VLOOKUP($B335,'Change Summary_Detailed'!$A$4:$X$216,AK$3,FALSE)</f>
        <v>60</v>
      </c>
      <c r="AL335" s="21">
        <f>VLOOKUP($B335,'Change Summary_Detailed'!$A$4:$X$216,AL$3,FALSE)</f>
        <v>30</v>
      </c>
      <c r="AM335" s="21">
        <f>VLOOKUP($B335,'Change Summary_Detailed'!$A$4:$X$216,AM$3,FALSE)</f>
        <v>60</v>
      </c>
      <c r="AN335" s="21" t="str">
        <f>VLOOKUP($B335,'Change Summary_Detailed'!$A$4:$X$216,AN$3,FALSE)</f>
        <v>Before 11:00 PM</v>
      </c>
      <c r="AO335" s="21" t="str">
        <f>VLOOKUP($B335,'Change Summary_Detailed'!$A$4:$X$216,AO$3,FALSE)</f>
        <v>Before 9:00 PM</v>
      </c>
      <c r="AP335" s="21" t="str">
        <f>VLOOKUP($B335,'Change Summary_Detailed'!$A$4:$X$216,AP$3,FALSE)</f>
        <v>End service earlier.</v>
      </c>
      <c r="AQ335" s="21">
        <f>VLOOKUP($B335,'Change Summary_Detailed'!$A$4:$X$216,AQ$3,FALSE)</f>
        <v>3</v>
      </c>
      <c r="AR335" s="21" t="str">
        <f>VLOOKUP($B335,'Change Summary_Detailed'!$A$4:$X$216,AR$3,FALSE)</f>
        <v>Low performing</v>
      </c>
      <c r="AS335" s="21">
        <f>VLOOKUP($B335,'Change Summary_Detailed'!$A$4:$X$216,AS$3,FALSE)</f>
        <v>0</v>
      </c>
      <c r="AT335" s="21" t="str">
        <f>VLOOKUP($B335,'Change Summary_Detailed'!$A$4:$X$216,AT$3,FALSE)</f>
        <v>Revised</v>
      </c>
    </row>
    <row r="336" spans="1:46" x14ac:dyDescent="0.25">
      <c r="A336" t="s">
        <v>344</v>
      </c>
      <c r="B336" s="122">
        <v>241</v>
      </c>
      <c r="C336" s="57" t="s">
        <v>796</v>
      </c>
      <c r="D336" s="71" t="s">
        <v>243</v>
      </c>
      <c r="E336" s="57">
        <v>16.899999999999999</v>
      </c>
      <c r="F336" s="52">
        <v>4.0999999999999996</v>
      </c>
      <c r="G336" s="52">
        <v>16.100000000000001</v>
      </c>
      <c r="H336" s="52">
        <v>3.9</v>
      </c>
      <c r="I336" s="52">
        <v>10.6</v>
      </c>
      <c r="J336" s="58">
        <v>2.4</v>
      </c>
      <c r="K336" s="62">
        <v>27</v>
      </c>
      <c r="L336" s="62" t="s">
        <v>81</v>
      </c>
      <c r="M336" s="57" t="s">
        <v>17</v>
      </c>
      <c r="N336" s="58" t="s">
        <v>17</v>
      </c>
      <c r="O336" s="57" t="s">
        <v>19</v>
      </c>
      <c r="P336" s="52" t="s">
        <v>18</v>
      </c>
      <c r="Q336" s="58" t="s">
        <v>19</v>
      </c>
      <c r="R336" s="57" t="s">
        <v>54</v>
      </c>
      <c r="S336" s="52">
        <v>3</v>
      </c>
      <c r="T336" s="58">
        <v>4</v>
      </c>
      <c r="W336">
        <v>2</v>
      </c>
      <c r="X336">
        <v>2</v>
      </c>
      <c r="Y336">
        <v>2</v>
      </c>
      <c r="Z336">
        <v>2</v>
      </c>
      <c r="AA336">
        <v>1</v>
      </c>
      <c r="AB336">
        <v>1</v>
      </c>
      <c r="AC336" s="355">
        <f>IF(VLOOKUP($B336,'Change Summary_Detailed'!$A$4:$X$216,AC$3,FALSE)=0,"N/A",VLOOKUP($B336,'Change Summary_Detailed'!$A$4:$X$216,AC$3,FALSE))</f>
        <v>42248</v>
      </c>
      <c r="AD336" s="21">
        <f>VLOOKUP($B336,'Change Summary_Detailed'!$A$4:$X$216,AD$3,FALSE)</f>
        <v>30</v>
      </c>
      <c r="AE336" s="21">
        <f>VLOOKUP($B336,'Change Summary_Detailed'!$A$4:$X$216,AE$3,FALSE)</f>
        <v>30</v>
      </c>
      <c r="AF336" s="21">
        <f>VLOOKUP($B336,'Change Summary_Detailed'!$A$4:$X$216,AF$3,FALSE)</f>
        <v>60</v>
      </c>
      <c r="AG336" s="21">
        <f>VLOOKUP($B336,'Change Summary_Detailed'!$A$4:$X$216,AG$3,FALSE)</f>
        <v>30</v>
      </c>
      <c r="AH336" s="21">
        <f>VLOOKUP($B336,'Change Summary_Detailed'!$A$4:$X$216,AH$3,FALSE)</f>
        <v>60</v>
      </c>
      <c r="AI336" s="21">
        <f>VLOOKUP($B336,'Change Summary_Detailed'!$A$4:$X$216,AI$3,FALSE)</f>
        <v>30</v>
      </c>
      <c r="AJ336" s="21">
        <f>VLOOKUP($B336,'Change Summary_Detailed'!$A$4:$X$216,AJ$3,FALSE)</f>
        <v>60</v>
      </c>
      <c r="AK336" s="21">
        <f>VLOOKUP($B336,'Change Summary_Detailed'!$A$4:$X$216,AK$3,FALSE)</f>
        <v>60</v>
      </c>
      <c r="AL336" s="21">
        <f>VLOOKUP($B336,'Change Summary_Detailed'!$A$4:$X$216,AL$3,FALSE)</f>
        <v>60</v>
      </c>
      <c r="AM336" s="21">
        <f>VLOOKUP($B336,'Change Summary_Detailed'!$A$4:$X$216,AM$3,FALSE)</f>
        <v>60</v>
      </c>
      <c r="AN336" s="21" t="str">
        <f>VLOOKUP($B336,'Change Summary_Detailed'!$A$4:$X$216,AN$3,FALSE)</f>
        <v>Before 10:00 PM</v>
      </c>
      <c r="AO336" s="21" t="str">
        <f>VLOOKUP($B336,'Change Summary_Detailed'!$A$4:$X$216,AO$3,FALSE)</f>
        <v>Before 10:00 PM</v>
      </c>
      <c r="AP336" s="21" t="str">
        <f>VLOOKUP($B336,'Change Summary_Detailed'!$A$4:$X$216,AP$3,FALSE)</f>
        <v xml:space="preserve">Operate service less often during the midday and on Saturdays.
</v>
      </c>
      <c r="AQ336" s="21" t="str">
        <f>VLOOKUP($B336,'Change Summary_Detailed'!$A$4:$X$216,AQ$3,FALSE)</f>
        <v>3, 4</v>
      </c>
      <c r="AR336" s="21" t="str">
        <f>VLOOKUP($B336,'Change Summary_Detailed'!$A$4:$X$216,AR$3,FALSE)</f>
        <v>Low performing</v>
      </c>
      <c r="AS336" s="21">
        <f>VLOOKUP($B336,'Change Summary_Detailed'!$A$4:$X$216,AS$3,FALSE)</f>
        <v>0</v>
      </c>
      <c r="AT336" s="21" t="str">
        <f>VLOOKUP($B336,'Change Summary_Detailed'!$A$4:$X$216,AT$3,FALSE)</f>
        <v>Revised</v>
      </c>
    </row>
    <row r="337" spans="1:46" x14ac:dyDescent="0.25">
      <c r="A337" t="s">
        <v>357</v>
      </c>
      <c r="B337" s="122">
        <v>241</v>
      </c>
      <c r="C337" s="57" t="s">
        <v>796</v>
      </c>
      <c r="D337" s="71" t="s">
        <v>243</v>
      </c>
      <c r="E337" s="57">
        <v>16.899999999999999</v>
      </c>
      <c r="F337" s="52">
        <v>4.0999999999999996</v>
      </c>
      <c r="G337" s="52">
        <v>16.100000000000001</v>
      </c>
      <c r="H337" s="52">
        <v>3.9</v>
      </c>
      <c r="I337" s="52">
        <v>10.6</v>
      </c>
      <c r="J337" s="58">
        <v>2.4</v>
      </c>
      <c r="K337" s="62">
        <v>27</v>
      </c>
      <c r="L337" s="62" t="s">
        <v>81</v>
      </c>
      <c r="M337" s="57" t="s">
        <v>17</v>
      </c>
      <c r="N337" s="58" t="s">
        <v>17</v>
      </c>
      <c r="O337" s="57" t="s">
        <v>19</v>
      </c>
      <c r="P337" s="52" t="s">
        <v>18</v>
      </c>
      <c r="Q337" s="58" t="s">
        <v>19</v>
      </c>
      <c r="R337" s="57" t="s">
        <v>54</v>
      </c>
      <c r="S337" s="52">
        <v>3</v>
      </c>
      <c r="T337" s="58">
        <v>4</v>
      </c>
      <c r="W337">
        <v>2</v>
      </c>
      <c r="X337">
        <v>2</v>
      </c>
      <c r="Y337">
        <v>2</v>
      </c>
      <c r="Z337">
        <v>2</v>
      </c>
      <c r="AA337">
        <v>1</v>
      </c>
      <c r="AB337">
        <v>1</v>
      </c>
      <c r="AC337" s="355">
        <f>IF(VLOOKUP($B337,'Change Summary_Detailed'!$A$4:$X$216,AC$3,FALSE)=0,"N/A",VLOOKUP($B337,'Change Summary_Detailed'!$A$4:$X$216,AC$3,FALSE))</f>
        <v>42248</v>
      </c>
      <c r="AD337" s="21">
        <f>VLOOKUP($B337,'Change Summary_Detailed'!$A$4:$X$216,AD$3,FALSE)</f>
        <v>30</v>
      </c>
      <c r="AE337" s="21">
        <f>VLOOKUP($B337,'Change Summary_Detailed'!$A$4:$X$216,AE$3,FALSE)</f>
        <v>30</v>
      </c>
      <c r="AF337" s="21">
        <f>VLOOKUP($B337,'Change Summary_Detailed'!$A$4:$X$216,AF$3,FALSE)</f>
        <v>60</v>
      </c>
      <c r="AG337" s="21">
        <f>VLOOKUP($B337,'Change Summary_Detailed'!$A$4:$X$216,AG$3,FALSE)</f>
        <v>30</v>
      </c>
      <c r="AH337" s="21">
        <f>VLOOKUP($B337,'Change Summary_Detailed'!$A$4:$X$216,AH$3,FALSE)</f>
        <v>60</v>
      </c>
      <c r="AI337" s="21">
        <f>VLOOKUP($B337,'Change Summary_Detailed'!$A$4:$X$216,AI$3,FALSE)</f>
        <v>30</v>
      </c>
      <c r="AJ337" s="21">
        <f>VLOOKUP($B337,'Change Summary_Detailed'!$A$4:$X$216,AJ$3,FALSE)</f>
        <v>60</v>
      </c>
      <c r="AK337" s="21">
        <f>VLOOKUP($B337,'Change Summary_Detailed'!$A$4:$X$216,AK$3,FALSE)</f>
        <v>60</v>
      </c>
      <c r="AL337" s="21">
        <f>VLOOKUP($B337,'Change Summary_Detailed'!$A$4:$X$216,AL$3,FALSE)</f>
        <v>60</v>
      </c>
      <c r="AM337" s="21">
        <f>VLOOKUP($B337,'Change Summary_Detailed'!$A$4:$X$216,AM$3,FALSE)</f>
        <v>60</v>
      </c>
      <c r="AN337" s="21" t="str">
        <f>VLOOKUP($B337,'Change Summary_Detailed'!$A$4:$X$216,AN$3,FALSE)</f>
        <v>Before 10:00 PM</v>
      </c>
      <c r="AO337" s="21" t="str">
        <f>VLOOKUP($B337,'Change Summary_Detailed'!$A$4:$X$216,AO$3,FALSE)</f>
        <v>Before 10:00 PM</v>
      </c>
      <c r="AP337" s="21" t="str">
        <f>VLOOKUP($B337,'Change Summary_Detailed'!$A$4:$X$216,AP$3,FALSE)</f>
        <v xml:space="preserve">Operate service less often during the midday and on Saturdays.
</v>
      </c>
      <c r="AQ337" s="21" t="str">
        <f>VLOOKUP($B337,'Change Summary_Detailed'!$A$4:$X$216,AQ$3,FALSE)</f>
        <v>3, 4</v>
      </c>
      <c r="AR337" s="21" t="str">
        <f>VLOOKUP($B337,'Change Summary_Detailed'!$A$4:$X$216,AR$3,FALSE)</f>
        <v>Low performing</v>
      </c>
      <c r="AS337" s="21">
        <f>VLOOKUP($B337,'Change Summary_Detailed'!$A$4:$X$216,AS$3,FALSE)</f>
        <v>0</v>
      </c>
      <c r="AT337" s="21" t="str">
        <f>VLOOKUP($B337,'Change Summary_Detailed'!$A$4:$X$216,AT$3,FALSE)</f>
        <v>Revised</v>
      </c>
    </row>
    <row r="338" spans="1:46" x14ac:dyDescent="0.25">
      <c r="A338" t="s">
        <v>342</v>
      </c>
      <c r="B338" s="122">
        <v>242</v>
      </c>
      <c r="C338" s="57" t="s">
        <v>797</v>
      </c>
      <c r="D338" s="71" t="s">
        <v>244</v>
      </c>
      <c r="E338" s="57">
        <v>21.3</v>
      </c>
      <c r="F338" s="52">
        <v>12.3</v>
      </c>
      <c r="G338" s="52" t="s">
        <v>298</v>
      </c>
      <c r="H338" s="52" t="s">
        <v>298</v>
      </c>
      <c r="I338" s="52" t="s">
        <v>298</v>
      </c>
      <c r="J338" s="58" t="s">
        <v>298</v>
      </c>
      <c r="K338" s="62" t="s">
        <v>8</v>
      </c>
      <c r="L338" s="62" t="s">
        <v>8</v>
      </c>
      <c r="M338" s="57" t="s">
        <v>52</v>
      </c>
      <c r="N338" s="58" t="s">
        <v>52</v>
      </c>
      <c r="O338" s="110" t="s">
        <v>8</v>
      </c>
      <c r="P338" s="111" t="s">
        <v>8</v>
      </c>
      <c r="Q338" s="112" t="s">
        <v>8</v>
      </c>
      <c r="R338" s="57" t="s">
        <v>54</v>
      </c>
      <c r="S338" s="52" t="s">
        <v>54</v>
      </c>
      <c r="T338" s="58" t="s">
        <v>54</v>
      </c>
      <c r="W338">
        <v>3</v>
      </c>
      <c r="X338">
        <v>4</v>
      </c>
      <c r="Y338" t="s">
        <v>17</v>
      </c>
      <c r="Z338" t="s">
        <v>17</v>
      </c>
      <c r="AA338" t="s">
        <v>17</v>
      </c>
      <c r="AB338" t="s">
        <v>17</v>
      </c>
      <c r="AC338" s="355">
        <f>IF(VLOOKUP($B338,'Change Summary_Detailed'!$A$4:$X$216,AC$3,FALSE)=0,"N/A",VLOOKUP($B338,'Change Summary_Detailed'!$A$4:$X$216,AC$3,FALSE))</f>
        <v>42156</v>
      </c>
      <c r="AD338" s="21" t="str">
        <f>VLOOKUP($B338,'Change Summary_Detailed'!$A$4:$X$216,AD$3,FALSE)</f>
        <v/>
      </c>
      <c r="AE338" s="21" t="str">
        <f>VLOOKUP($B338,'Change Summary_Detailed'!$A$4:$X$216,AE$3,FALSE)</f>
        <v/>
      </c>
      <c r="AF338" s="21" t="str">
        <f>VLOOKUP($B338,'Change Summary_Detailed'!$A$4:$X$216,AF$3,FALSE)</f>
        <v/>
      </c>
      <c r="AG338" s="21" t="str">
        <f>VLOOKUP($B338,'Change Summary_Detailed'!$A$4:$X$216,AG$3,FALSE)</f>
        <v/>
      </c>
      <c r="AH338" s="21" t="str">
        <f>VLOOKUP($B338,'Change Summary_Detailed'!$A$4:$X$216,AH$3,FALSE)</f>
        <v/>
      </c>
      <c r="AI338" s="21" t="str">
        <f>VLOOKUP($B338,'Change Summary_Detailed'!$A$4:$X$216,AI$3,FALSE)</f>
        <v/>
      </c>
      <c r="AJ338" s="21" t="str">
        <f>VLOOKUP($B338,'Change Summary_Detailed'!$A$4:$X$216,AJ$3,FALSE)</f>
        <v/>
      </c>
      <c r="AK338" s="21" t="str">
        <f>VLOOKUP($B338,'Change Summary_Detailed'!$A$4:$X$216,AK$3,FALSE)</f>
        <v/>
      </c>
      <c r="AL338" s="21" t="str">
        <f>VLOOKUP($B338,'Change Summary_Detailed'!$A$4:$X$216,AL$3,FALSE)</f>
        <v/>
      </c>
      <c r="AM338" s="21" t="str">
        <f>VLOOKUP($B338,'Change Summary_Detailed'!$A$4:$X$216,AM$3,FALSE)</f>
        <v/>
      </c>
      <c r="AN338" s="21" t="str">
        <f>VLOOKUP($B338,'Change Summary_Detailed'!$A$4:$X$216,AN$3,FALSE)</f>
        <v/>
      </c>
      <c r="AO338" s="21">
        <f>VLOOKUP($B338,'Change Summary_Detailed'!$A$4:$X$216,AO$3,FALSE)</f>
        <v>0</v>
      </c>
      <c r="AP338" s="21" t="str">
        <f>VLOOKUP($B338,'Change Summary_Detailed'!$A$4:$X$216,AP$3,FALSE)</f>
        <v>Delete</v>
      </c>
      <c r="AQ338" s="21">
        <f>VLOOKUP($B338,'Change Summary_Detailed'!$A$4:$X$216,AQ$3,FALSE)</f>
        <v>2</v>
      </c>
      <c r="AR338" s="21" t="str">
        <f>VLOOKUP($B338,'Change Summary_Detailed'!$A$4:$X$216,AR$3,FALSE)</f>
        <v>Restructure</v>
      </c>
      <c r="AS338" s="21" t="str">
        <f>VLOOKUP($B338,'Change Summary_Detailed'!$A$4:$X$216,AS$3,FALSE)</f>
        <v>At the Green Lake Park-and-Ride, use Sound Transit Route 542.
North of Green Lake Park-and-Ride, use revised Route 73 and connect with Sound Transit Route 542 in the University District.</v>
      </c>
      <c r="AT338" s="21" t="str">
        <f>VLOOKUP($B338,'Change Summary_Detailed'!$A$4:$X$216,AT$3,FALSE)</f>
        <v>Deleted</v>
      </c>
    </row>
    <row r="339" spans="1:46" x14ac:dyDescent="0.25">
      <c r="A339" t="s">
        <v>341</v>
      </c>
      <c r="B339" s="122">
        <v>242</v>
      </c>
      <c r="C339" s="57" t="s">
        <v>797</v>
      </c>
      <c r="D339" s="71" t="s">
        <v>244</v>
      </c>
      <c r="E339" s="57">
        <v>21.3</v>
      </c>
      <c r="F339" s="52">
        <v>12.3</v>
      </c>
      <c r="G339" s="52" t="s">
        <v>298</v>
      </c>
      <c r="H339" s="52" t="s">
        <v>298</v>
      </c>
      <c r="I339" s="52" t="s">
        <v>298</v>
      </c>
      <c r="J339" s="58" t="s">
        <v>298</v>
      </c>
      <c r="K339" s="62" t="s">
        <v>8</v>
      </c>
      <c r="L339" s="62" t="s">
        <v>8</v>
      </c>
      <c r="M339" s="57" t="s">
        <v>52</v>
      </c>
      <c r="N339" s="58" t="s">
        <v>52</v>
      </c>
      <c r="O339" s="110" t="s">
        <v>8</v>
      </c>
      <c r="P339" s="111" t="s">
        <v>8</v>
      </c>
      <c r="Q339" s="112" t="s">
        <v>8</v>
      </c>
      <c r="R339" s="57" t="s">
        <v>54</v>
      </c>
      <c r="S339" s="52" t="s">
        <v>54</v>
      </c>
      <c r="T339" s="58" t="s">
        <v>54</v>
      </c>
      <c r="W339">
        <v>3</v>
      </c>
      <c r="X339">
        <v>4</v>
      </c>
      <c r="Y339" t="s">
        <v>17</v>
      </c>
      <c r="Z339" t="s">
        <v>17</v>
      </c>
      <c r="AA339" t="s">
        <v>17</v>
      </c>
      <c r="AB339" t="s">
        <v>17</v>
      </c>
      <c r="AC339" s="355">
        <f>IF(VLOOKUP($B339,'Change Summary_Detailed'!$A$4:$X$216,AC$3,FALSE)=0,"N/A",VLOOKUP($B339,'Change Summary_Detailed'!$A$4:$X$216,AC$3,FALSE))</f>
        <v>42156</v>
      </c>
      <c r="AD339" s="21" t="str">
        <f>VLOOKUP($B339,'Change Summary_Detailed'!$A$4:$X$216,AD$3,FALSE)</f>
        <v/>
      </c>
      <c r="AE339" s="21" t="str">
        <f>VLOOKUP($B339,'Change Summary_Detailed'!$A$4:$X$216,AE$3,FALSE)</f>
        <v/>
      </c>
      <c r="AF339" s="21" t="str">
        <f>VLOOKUP($B339,'Change Summary_Detailed'!$A$4:$X$216,AF$3,FALSE)</f>
        <v/>
      </c>
      <c r="AG339" s="21" t="str">
        <f>VLOOKUP($B339,'Change Summary_Detailed'!$A$4:$X$216,AG$3,FALSE)</f>
        <v/>
      </c>
      <c r="AH339" s="21" t="str">
        <f>VLOOKUP($B339,'Change Summary_Detailed'!$A$4:$X$216,AH$3,FALSE)</f>
        <v/>
      </c>
      <c r="AI339" s="21" t="str">
        <f>VLOOKUP($B339,'Change Summary_Detailed'!$A$4:$X$216,AI$3,FALSE)</f>
        <v/>
      </c>
      <c r="AJ339" s="21" t="str">
        <f>VLOOKUP($B339,'Change Summary_Detailed'!$A$4:$X$216,AJ$3,FALSE)</f>
        <v/>
      </c>
      <c r="AK339" s="21" t="str">
        <f>VLOOKUP($B339,'Change Summary_Detailed'!$A$4:$X$216,AK$3,FALSE)</f>
        <v/>
      </c>
      <c r="AL339" s="21" t="str">
        <f>VLOOKUP($B339,'Change Summary_Detailed'!$A$4:$X$216,AL$3,FALSE)</f>
        <v/>
      </c>
      <c r="AM339" s="21" t="str">
        <f>VLOOKUP($B339,'Change Summary_Detailed'!$A$4:$X$216,AM$3,FALSE)</f>
        <v/>
      </c>
      <c r="AN339" s="21" t="str">
        <f>VLOOKUP($B339,'Change Summary_Detailed'!$A$4:$X$216,AN$3,FALSE)</f>
        <v/>
      </c>
      <c r="AO339" s="21">
        <f>VLOOKUP($B339,'Change Summary_Detailed'!$A$4:$X$216,AO$3,FALSE)</f>
        <v>0</v>
      </c>
      <c r="AP339" s="21" t="str">
        <f>VLOOKUP($B339,'Change Summary_Detailed'!$A$4:$X$216,AP$3,FALSE)</f>
        <v>Delete</v>
      </c>
      <c r="AQ339" s="21">
        <f>VLOOKUP($B339,'Change Summary_Detailed'!$A$4:$X$216,AQ$3,FALSE)</f>
        <v>2</v>
      </c>
      <c r="AR339" s="21" t="str">
        <f>VLOOKUP($B339,'Change Summary_Detailed'!$A$4:$X$216,AR$3,FALSE)</f>
        <v>Restructure</v>
      </c>
      <c r="AS339" s="21" t="str">
        <f>VLOOKUP($B339,'Change Summary_Detailed'!$A$4:$X$216,AS$3,FALSE)</f>
        <v>At the Green Lake Park-and-Ride, use Sound Transit Route 542.
North of Green Lake Park-and-Ride, use revised Route 73 and connect with Sound Transit Route 542 in the University District.</v>
      </c>
      <c r="AT339" s="21" t="str">
        <f>VLOOKUP($B339,'Change Summary_Detailed'!$A$4:$X$216,AT$3,FALSE)</f>
        <v>Deleted</v>
      </c>
    </row>
    <row r="340" spans="1:46" x14ac:dyDescent="0.25">
      <c r="A340" t="s">
        <v>369</v>
      </c>
      <c r="B340" s="122">
        <v>242</v>
      </c>
      <c r="C340" s="57" t="s">
        <v>797</v>
      </c>
      <c r="D340" s="71" t="s">
        <v>244</v>
      </c>
      <c r="E340" s="57">
        <v>21.3</v>
      </c>
      <c r="F340" s="52">
        <v>12.3</v>
      </c>
      <c r="G340" s="52" t="s">
        <v>298</v>
      </c>
      <c r="H340" s="52" t="s">
        <v>298</v>
      </c>
      <c r="I340" s="52" t="s">
        <v>298</v>
      </c>
      <c r="J340" s="58" t="s">
        <v>298</v>
      </c>
      <c r="K340" s="62" t="s">
        <v>8</v>
      </c>
      <c r="L340" s="62" t="s">
        <v>8</v>
      </c>
      <c r="M340" s="57" t="s">
        <v>52</v>
      </c>
      <c r="N340" s="58" t="s">
        <v>52</v>
      </c>
      <c r="O340" s="110" t="s">
        <v>8</v>
      </c>
      <c r="P340" s="111" t="s">
        <v>8</v>
      </c>
      <c r="Q340" s="112" t="s">
        <v>8</v>
      </c>
      <c r="R340" s="57" t="s">
        <v>54</v>
      </c>
      <c r="S340" s="52" t="s">
        <v>54</v>
      </c>
      <c r="T340" s="58" t="s">
        <v>54</v>
      </c>
      <c r="W340">
        <v>3</v>
      </c>
      <c r="X340">
        <v>4</v>
      </c>
      <c r="Y340" t="s">
        <v>17</v>
      </c>
      <c r="Z340" t="s">
        <v>17</v>
      </c>
      <c r="AA340" t="s">
        <v>17</v>
      </c>
      <c r="AB340" t="s">
        <v>17</v>
      </c>
      <c r="AC340" s="355">
        <f>IF(VLOOKUP($B340,'Change Summary_Detailed'!$A$4:$X$216,AC$3,FALSE)=0,"N/A",VLOOKUP($B340,'Change Summary_Detailed'!$A$4:$X$216,AC$3,FALSE))</f>
        <v>42156</v>
      </c>
      <c r="AD340" s="21" t="str">
        <f>VLOOKUP($B340,'Change Summary_Detailed'!$A$4:$X$216,AD$3,FALSE)</f>
        <v/>
      </c>
      <c r="AE340" s="21" t="str">
        <f>VLOOKUP($B340,'Change Summary_Detailed'!$A$4:$X$216,AE$3,FALSE)</f>
        <v/>
      </c>
      <c r="AF340" s="21" t="str">
        <f>VLOOKUP($B340,'Change Summary_Detailed'!$A$4:$X$216,AF$3,FALSE)</f>
        <v/>
      </c>
      <c r="AG340" s="21" t="str">
        <f>VLOOKUP($B340,'Change Summary_Detailed'!$A$4:$X$216,AG$3,FALSE)</f>
        <v/>
      </c>
      <c r="AH340" s="21" t="str">
        <f>VLOOKUP($B340,'Change Summary_Detailed'!$A$4:$X$216,AH$3,FALSE)</f>
        <v/>
      </c>
      <c r="AI340" s="21" t="str">
        <f>VLOOKUP($B340,'Change Summary_Detailed'!$A$4:$X$216,AI$3,FALSE)</f>
        <v/>
      </c>
      <c r="AJ340" s="21" t="str">
        <f>VLOOKUP($B340,'Change Summary_Detailed'!$A$4:$X$216,AJ$3,FALSE)</f>
        <v/>
      </c>
      <c r="AK340" s="21" t="str">
        <f>VLOOKUP($B340,'Change Summary_Detailed'!$A$4:$X$216,AK$3,FALSE)</f>
        <v/>
      </c>
      <c r="AL340" s="21" t="str">
        <f>VLOOKUP($B340,'Change Summary_Detailed'!$A$4:$X$216,AL$3,FALSE)</f>
        <v/>
      </c>
      <c r="AM340" s="21" t="str">
        <f>VLOOKUP($B340,'Change Summary_Detailed'!$A$4:$X$216,AM$3,FALSE)</f>
        <v/>
      </c>
      <c r="AN340" s="21" t="str">
        <f>VLOOKUP($B340,'Change Summary_Detailed'!$A$4:$X$216,AN$3,FALSE)</f>
        <v/>
      </c>
      <c r="AO340" s="21">
        <f>VLOOKUP($B340,'Change Summary_Detailed'!$A$4:$X$216,AO$3,FALSE)</f>
        <v>0</v>
      </c>
      <c r="AP340" s="21" t="str">
        <f>VLOOKUP($B340,'Change Summary_Detailed'!$A$4:$X$216,AP$3,FALSE)</f>
        <v>Delete</v>
      </c>
      <c r="AQ340" s="21">
        <f>VLOOKUP($B340,'Change Summary_Detailed'!$A$4:$X$216,AQ$3,FALSE)</f>
        <v>2</v>
      </c>
      <c r="AR340" s="21" t="str">
        <f>VLOOKUP($B340,'Change Summary_Detailed'!$A$4:$X$216,AR$3,FALSE)</f>
        <v>Restructure</v>
      </c>
      <c r="AS340" s="21" t="str">
        <f>VLOOKUP($B340,'Change Summary_Detailed'!$A$4:$X$216,AS$3,FALSE)</f>
        <v>At the Green Lake Park-and-Ride, use Sound Transit Route 542.
North of Green Lake Park-and-Ride, use revised Route 73 and connect with Sound Transit Route 542 in the University District.</v>
      </c>
      <c r="AT340" s="21" t="str">
        <f>VLOOKUP($B340,'Change Summary_Detailed'!$A$4:$X$216,AT$3,FALSE)</f>
        <v>Deleted</v>
      </c>
    </row>
    <row r="341" spans="1:46" x14ac:dyDescent="0.25">
      <c r="A341" t="s">
        <v>349</v>
      </c>
      <c r="B341" s="122">
        <v>242</v>
      </c>
      <c r="C341" s="57" t="s">
        <v>797</v>
      </c>
      <c r="D341" s="71" t="s">
        <v>244</v>
      </c>
      <c r="E341" s="57">
        <v>21.3</v>
      </c>
      <c r="F341" s="52">
        <v>12.3</v>
      </c>
      <c r="G341" s="52" t="s">
        <v>298</v>
      </c>
      <c r="H341" s="52" t="s">
        <v>298</v>
      </c>
      <c r="I341" s="52" t="s">
        <v>298</v>
      </c>
      <c r="J341" s="58" t="s">
        <v>298</v>
      </c>
      <c r="K341" s="62" t="s">
        <v>8</v>
      </c>
      <c r="L341" s="62" t="s">
        <v>8</v>
      </c>
      <c r="M341" s="57" t="s">
        <v>52</v>
      </c>
      <c r="N341" s="58" t="s">
        <v>52</v>
      </c>
      <c r="O341" s="110" t="s">
        <v>8</v>
      </c>
      <c r="P341" s="111" t="s">
        <v>8</v>
      </c>
      <c r="Q341" s="112" t="s">
        <v>8</v>
      </c>
      <c r="R341" s="57" t="s">
        <v>54</v>
      </c>
      <c r="S341" s="52" t="s">
        <v>54</v>
      </c>
      <c r="T341" s="58" t="s">
        <v>54</v>
      </c>
      <c r="W341">
        <v>3</v>
      </c>
      <c r="X341">
        <v>4</v>
      </c>
      <c r="Y341" t="s">
        <v>17</v>
      </c>
      <c r="Z341" t="s">
        <v>17</v>
      </c>
      <c r="AA341" t="s">
        <v>17</v>
      </c>
      <c r="AB341" t="s">
        <v>17</v>
      </c>
      <c r="AC341" s="355">
        <f>IF(VLOOKUP($B341,'Change Summary_Detailed'!$A$4:$X$216,AC$3,FALSE)=0,"N/A",VLOOKUP($B341,'Change Summary_Detailed'!$A$4:$X$216,AC$3,FALSE))</f>
        <v>42156</v>
      </c>
      <c r="AD341" s="21" t="str">
        <f>VLOOKUP($B341,'Change Summary_Detailed'!$A$4:$X$216,AD$3,FALSE)</f>
        <v/>
      </c>
      <c r="AE341" s="21" t="str">
        <f>VLOOKUP($B341,'Change Summary_Detailed'!$A$4:$X$216,AE$3,FALSE)</f>
        <v/>
      </c>
      <c r="AF341" s="21" t="str">
        <f>VLOOKUP($B341,'Change Summary_Detailed'!$A$4:$X$216,AF$3,FALSE)</f>
        <v/>
      </c>
      <c r="AG341" s="21" t="str">
        <f>VLOOKUP($B341,'Change Summary_Detailed'!$A$4:$X$216,AG$3,FALSE)</f>
        <v/>
      </c>
      <c r="AH341" s="21" t="str">
        <f>VLOOKUP($B341,'Change Summary_Detailed'!$A$4:$X$216,AH$3,FALSE)</f>
        <v/>
      </c>
      <c r="AI341" s="21" t="str">
        <f>VLOOKUP($B341,'Change Summary_Detailed'!$A$4:$X$216,AI$3,FALSE)</f>
        <v/>
      </c>
      <c r="AJ341" s="21" t="str">
        <f>VLOOKUP($B341,'Change Summary_Detailed'!$A$4:$X$216,AJ$3,FALSE)</f>
        <v/>
      </c>
      <c r="AK341" s="21" t="str">
        <f>VLOOKUP($B341,'Change Summary_Detailed'!$A$4:$X$216,AK$3,FALSE)</f>
        <v/>
      </c>
      <c r="AL341" s="21" t="str">
        <f>VLOOKUP($B341,'Change Summary_Detailed'!$A$4:$X$216,AL$3,FALSE)</f>
        <v/>
      </c>
      <c r="AM341" s="21" t="str">
        <f>VLOOKUP($B341,'Change Summary_Detailed'!$A$4:$X$216,AM$3,FALSE)</f>
        <v/>
      </c>
      <c r="AN341" s="21" t="str">
        <f>VLOOKUP($B341,'Change Summary_Detailed'!$A$4:$X$216,AN$3,FALSE)</f>
        <v/>
      </c>
      <c r="AO341" s="21">
        <f>VLOOKUP($B341,'Change Summary_Detailed'!$A$4:$X$216,AO$3,FALSE)</f>
        <v>0</v>
      </c>
      <c r="AP341" s="21" t="str">
        <f>VLOOKUP($B341,'Change Summary_Detailed'!$A$4:$X$216,AP$3,FALSE)</f>
        <v>Delete</v>
      </c>
      <c r="AQ341" s="21">
        <f>VLOOKUP($B341,'Change Summary_Detailed'!$A$4:$X$216,AQ$3,FALSE)</f>
        <v>2</v>
      </c>
      <c r="AR341" s="21" t="str">
        <f>VLOOKUP($B341,'Change Summary_Detailed'!$A$4:$X$216,AR$3,FALSE)</f>
        <v>Restructure</v>
      </c>
      <c r="AS341" s="21" t="str">
        <f>VLOOKUP($B341,'Change Summary_Detailed'!$A$4:$X$216,AS$3,FALSE)</f>
        <v>At the Green Lake Park-and-Ride, use Sound Transit Route 542.
North of Green Lake Park-and-Ride, use revised Route 73 and connect with Sound Transit Route 542 in the University District.</v>
      </c>
      <c r="AT341" s="21" t="str">
        <f>VLOOKUP($B341,'Change Summary_Detailed'!$A$4:$X$216,AT$3,FALSE)</f>
        <v>Deleted</v>
      </c>
    </row>
    <row r="342" spans="1:46" x14ac:dyDescent="0.25">
      <c r="A342" t="s">
        <v>362</v>
      </c>
      <c r="B342" s="122">
        <v>242</v>
      </c>
      <c r="C342" s="57" t="s">
        <v>797</v>
      </c>
      <c r="D342" s="71" t="s">
        <v>244</v>
      </c>
      <c r="E342" s="57">
        <v>21.3</v>
      </c>
      <c r="F342" s="52">
        <v>12.3</v>
      </c>
      <c r="G342" s="52" t="s">
        <v>298</v>
      </c>
      <c r="H342" s="52" t="s">
        <v>298</v>
      </c>
      <c r="I342" s="52" t="s">
        <v>298</v>
      </c>
      <c r="J342" s="58" t="s">
        <v>298</v>
      </c>
      <c r="K342" s="62" t="s">
        <v>8</v>
      </c>
      <c r="L342" s="62" t="s">
        <v>8</v>
      </c>
      <c r="M342" s="57" t="s">
        <v>52</v>
      </c>
      <c r="N342" s="58" t="s">
        <v>52</v>
      </c>
      <c r="O342" s="110" t="s">
        <v>8</v>
      </c>
      <c r="P342" s="111" t="s">
        <v>8</v>
      </c>
      <c r="Q342" s="112" t="s">
        <v>8</v>
      </c>
      <c r="R342" s="57" t="s">
        <v>54</v>
      </c>
      <c r="S342" s="52" t="s">
        <v>54</v>
      </c>
      <c r="T342" s="58" t="s">
        <v>54</v>
      </c>
      <c r="W342">
        <v>3</v>
      </c>
      <c r="X342">
        <v>4</v>
      </c>
      <c r="Y342" t="s">
        <v>17</v>
      </c>
      <c r="Z342" t="s">
        <v>17</v>
      </c>
      <c r="AA342" t="s">
        <v>17</v>
      </c>
      <c r="AB342" t="s">
        <v>17</v>
      </c>
      <c r="AC342" s="355">
        <f>IF(VLOOKUP($B342,'Change Summary_Detailed'!$A$4:$X$216,AC$3,FALSE)=0,"N/A",VLOOKUP($B342,'Change Summary_Detailed'!$A$4:$X$216,AC$3,FALSE))</f>
        <v>42156</v>
      </c>
      <c r="AD342" s="21" t="str">
        <f>VLOOKUP($B342,'Change Summary_Detailed'!$A$4:$X$216,AD$3,FALSE)</f>
        <v/>
      </c>
      <c r="AE342" s="21" t="str">
        <f>VLOOKUP($B342,'Change Summary_Detailed'!$A$4:$X$216,AE$3,FALSE)</f>
        <v/>
      </c>
      <c r="AF342" s="21" t="str">
        <f>VLOOKUP($B342,'Change Summary_Detailed'!$A$4:$X$216,AF$3,FALSE)</f>
        <v/>
      </c>
      <c r="AG342" s="21" t="str">
        <f>VLOOKUP($B342,'Change Summary_Detailed'!$A$4:$X$216,AG$3,FALSE)</f>
        <v/>
      </c>
      <c r="AH342" s="21" t="str">
        <f>VLOOKUP($B342,'Change Summary_Detailed'!$A$4:$X$216,AH$3,FALSE)</f>
        <v/>
      </c>
      <c r="AI342" s="21" t="str">
        <f>VLOOKUP($B342,'Change Summary_Detailed'!$A$4:$X$216,AI$3,FALSE)</f>
        <v/>
      </c>
      <c r="AJ342" s="21" t="str">
        <f>VLOOKUP($B342,'Change Summary_Detailed'!$A$4:$X$216,AJ$3,FALSE)</f>
        <v/>
      </c>
      <c r="AK342" s="21" t="str">
        <f>VLOOKUP($B342,'Change Summary_Detailed'!$A$4:$X$216,AK$3,FALSE)</f>
        <v/>
      </c>
      <c r="AL342" s="21" t="str">
        <f>VLOOKUP($B342,'Change Summary_Detailed'!$A$4:$X$216,AL$3,FALSE)</f>
        <v/>
      </c>
      <c r="AM342" s="21" t="str">
        <f>VLOOKUP($B342,'Change Summary_Detailed'!$A$4:$X$216,AM$3,FALSE)</f>
        <v/>
      </c>
      <c r="AN342" s="21" t="str">
        <f>VLOOKUP($B342,'Change Summary_Detailed'!$A$4:$X$216,AN$3,FALSE)</f>
        <v/>
      </c>
      <c r="AO342" s="21">
        <f>VLOOKUP($B342,'Change Summary_Detailed'!$A$4:$X$216,AO$3,FALSE)</f>
        <v>0</v>
      </c>
      <c r="AP342" s="21" t="str">
        <f>VLOOKUP($B342,'Change Summary_Detailed'!$A$4:$X$216,AP$3,FALSE)</f>
        <v>Delete</v>
      </c>
      <c r="AQ342" s="21">
        <f>VLOOKUP($B342,'Change Summary_Detailed'!$A$4:$X$216,AQ$3,FALSE)</f>
        <v>2</v>
      </c>
      <c r="AR342" s="21" t="str">
        <f>VLOOKUP($B342,'Change Summary_Detailed'!$A$4:$X$216,AR$3,FALSE)</f>
        <v>Restructure</v>
      </c>
      <c r="AS342" s="21" t="str">
        <f>VLOOKUP($B342,'Change Summary_Detailed'!$A$4:$X$216,AS$3,FALSE)</f>
        <v>At the Green Lake Park-and-Ride, use Sound Transit Route 542.
North of Green Lake Park-and-Ride, use revised Route 73 and connect with Sound Transit Route 542 in the University District.</v>
      </c>
      <c r="AT342" s="21" t="str">
        <f>VLOOKUP($B342,'Change Summary_Detailed'!$A$4:$X$216,AT$3,FALSE)</f>
        <v>Deleted</v>
      </c>
    </row>
    <row r="343" spans="1:46" x14ac:dyDescent="0.25">
      <c r="A343" t="s">
        <v>379</v>
      </c>
      <c r="B343" s="122">
        <v>242</v>
      </c>
      <c r="C343" s="57" t="s">
        <v>797</v>
      </c>
      <c r="D343" s="71" t="s">
        <v>244</v>
      </c>
      <c r="E343" s="57">
        <v>21.3</v>
      </c>
      <c r="F343" s="52">
        <v>12.3</v>
      </c>
      <c r="G343" s="52" t="s">
        <v>298</v>
      </c>
      <c r="H343" s="52" t="s">
        <v>298</v>
      </c>
      <c r="I343" s="52" t="s">
        <v>298</v>
      </c>
      <c r="J343" s="58" t="s">
        <v>298</v>
      </c>
      <c r="K343" s="62" t="s">
        <v>8</v>
      </c>
      <c r="L343" s="62" t="s">
        <v>8</v>
      </c>
      <c r="M343" s="57" t="s">
        <v>52</v>
      </c>
      <c r="N343" s="58" t="s">
        <v>52</v>
      </c>
      <c r="O343" s="110" t="s">
        <v>8</v>
      </c>
      <c r="P343" s="111" t="s">
        <v>8</v>
      </c>
      <c r="Q343" s="112" t="s">
        <v>8</v>
      </c>
      <c r="R343" s="57" t="s">
        <v>54</v>
      </c>
      <c r="S343" s="52" t="s">
        <v>54</v>
      </c>
      <c r="T343" s="58" t="s">
        <v>54</v>
      </c>
      <c r="W343">
        <v>3</v>
      </c>
      <c r="X343">
        <v>4</v>
      </c>
      <c r="Y343" t="s">
        <v>17</v>
      </c>
      <c r="Z343" t="s">
        <v>17</v>
      </c>
      <c r="AA343" t="s">
        <v>17</v>
      </c>
      <c r="AB343" t="s">
        <v>17</v>
      </c>
      <c r="AC343" s="355">
        <f>IF(VLOOKUP($B343,'Change Summary_Detailed'!$A$4:$X$216,AC$3,FALSE)=0,"N/A",VLOOKUP($B343,'Change Summary_Detailed'!$A$4:$X$216,AC$3,FALSE))</f>
        <v>42156</v>
      </c>
      <c r="AD343" s="21" t="str">
        <f>VLOOKUP($B343,'Change Summary_Detailed'!$A$4:$X$216,AD$3,FALSE)</f>
        <v/>
      </c>
      <c r="AE343" s="21" t="str">
        <f>VLOOKUP($B343,'Change Summary_Detailed'!$A$4:$X$216,AE$3,FALSE)</f>
        <v/>
      </c>
      <c r="AF343" s="21" t="str">
        <f>VLOOKUP($B343,'Change Summary_Detailed'!$A$4:$X$216,AF$3,FALSE)</f>
        <v/>
      </c>
      <c r="AG343" s="21" t="str">
        <f>VLOOKUP($B343,'Change Summary_Detailed'!$A$4:$X$216,AG$3,FALSE)</f>
        <v/>
      </c>
      <c r="AH343" s="21" t="str">
        <f>VLOOKUP($B343,'Change Summary_Detailed'!$A$4:$X$216,AH$3,FALSE)</f>
        <v/>
      </c>
      <c r="AI343" s="21" t="str">
        <f>VLOOKUP($B343,'Change Summary_Detailed'!$A$4:$X$216,AI$3,FALSE)</f>
        <v/>
      </c>
      <c r="AJ343" s="21" t="str">
        <f>VLOOKUP($B343,'Change Summary_Detailed'!$A$4:$X$216,AJ$3,FALSE)</f>
        <v/>
      </c>
      <c r="AK343" s="21" t="str">
        <f>VLOOKUP($B343,'Change Summary_Detailed'!$A$4:$X$216,AK$3,FALSE)</f>
        <v/>
      </c>
      <c r="AL343" s="21" t="str">
        <f>VLOOKUP($B343,'Change Summary_Detailed'!$A$4:$X$216,AL$3,FALSE)</f>
        <v/>
      </c>
      <c r="AM343" s="21" t="str">
        <f>VLOOKUP($B343,'Change Summary_Detailed'!$A$4:$X$216,AM$3,FALSE)</f>
        <v/>
      </c>
      <c r="AN343" s="21" t="str">
        <f>VLOOKUP($B343,'Change Summary_Detailed'!$A$4:$X$216,AN$3,FALSE)</f>
        <v/>
      </c>
      <c r="AO343" s="21">
        <f>VLOOKUP($B343,'Change Summary_Detailed'!$A$4:$X$216,AO$3,FALSE)</f>
        <v>0</v>
      </c>
      <c r="AP343" s="21" t="str">
        <f>VLOOKUP($B343,'Change Summary_Detailed'!$A$4:$X$216,AP$3,FALSE)</f>
        <v>Delete</v>
      </c>
      <c r="AQ343" s="21">
        <f>VLOOKUP($B343,'Change Summary_Detailed'!$A$4:$X$216,AQ$3,FALSE)</f>
        <v>2</v>
      </c>
      <c r="AR343" s="21" t="str">
        <f>VLOOKUP($B343,'Change Summary_Detailed'!$A$4:$X$216,AR$3,FALSE)</f>
        <v>Restructure</v>
      </c>
      <c r="AS343" s="21" t="str">
        <f>VLOOKUP($B343,'Change Summary_Detailed'!$A$4:$X$216,AS$3,FALSE)</f>
        <v>At the Green Lake Park-and-Ride, use Sound Transit Route 542.
North of Green Lake Park-and-Ride, use revised Route 73 and connect with Sound Transit Route 542 in the University District.</v>
      </c>
      <c r="AT343" s="21" t="str">
        <f>VLOOKUP($B343,'Change Summary_Detailed'!$A$4:$X$216,AT$3,FALSE)</f>
        <v>Deleted</v>
      </c>
    </row>
    <row r="344" spans="1:46" x14ac:dyDescent="0.25">
      <c r="A344" t="s">
        <v>344</v>
      </c>
      <c r="B344" s="122">
        <v>242</v>
      </c>
      <c r="C344" s="57" t="s">
        <v>797</v>
      </c>
      <c r="D344" s="71" t="s">
        <v>244</v>
      </c>
      <c r="E344" s="57">
        <v>21.3</v>
      </c>
      <c r="F344" s="52">
        <v>12.3</v>
      </c>
      <c r="G344" s="52" t="s">
        <v>298</v>
      </c>
      <c r="H344" s="52" t="s">
        <v>298</v>
      </c>
      <c r="I344" s="52" t="s">
        <v>298</v>
      </c>
      <c r="J344" s="58" t="s">
        <v>298</v>
      </c>
      <c r="K344" s="62" t="s">
        <v>8</v>
      </c>
      <c r="L344" s="62" t="s">
        <v>8</v>
      </c>
      <c r="M344" s="57" t="s">
        <v>52</v>
      </c>
      <c r="N344" s="58" t="s">
        <v>52</v>
      </c>
      <c r="O344" s="110" t="s">
        <v>8</v>
      </c>
      <c r="P344" s="111" t="s">
        <v>8</v>
      </c>
      <c r="Q344" s="112" t="s">
        <v>8</v>
      </c>
      <c r="R344" s="57" t="s">
        <v>54</v>
      </c>
      <c r="S344" s="52" t="s">
        <v>54</v>
      </c>
      <c r="T344" s="58" t="s">
        <v>54</v>
      </c>
      <c r="W344">
        <v>3</v>
      </c>
      <c r="X344">
        <v>4</v>
      </c>
      <c r="Y344" t="s">
        <v>17</v>
      </c>
      <c r="Z344" t="s">
        <v>17</v>
      </c>
      <c r="AA344" t="s">
        <v>17</v>
      </c>
      <c r="AB344" t="s">
        <v>17</v>
      </c>
      <c r="AC344" s="355">
        <f>IF(VLOOKUP($B344,'Change Summary_Detailed'!$A$4:$X$216,AC$3,FALSE)=0,"N/A",VLOOKUP($B344,'Change Summary_Detailed'!$A$4:$X$216,AC$3,FALSE))</f>
        <v>42156</v>
      </c>
      <c r="AD344" s="21" t="str">
        <f>VLOOKUP($B344,'Change Summary_Detailed'!$A$4:$X$216,AD$3,FALSE)</f>
        <v/>
      </c>
      <c r="AE344" s="21" t="str">
        <f>VLOOKUP($B344,'Change Summary_Detailed'!$A$4:$X$216,AE$3,FALSE)</f>
        <v/>
      </c>
      <c r="AF344" s="21" t="str">
        <f>VLOOKUP($B344,'Change Summary_Detailed'!$A$4:$X$216,AF$3,FALSE)</f>
        <v/>
      </c>
      <c r="AG344" s="21" t="str">
        <f>VLOOKUP($B344,'Change Summary_Detailed'!$A$4:$X$216,AG$3,FALSE)</f>
        <v/>
      </c>
      <c r="AH344" s="21" t="str">
        <f>VLOOKUP($B344,'Change Summary_Detailed'!$A$4:$X$216,AH$3,FALSE)</f>
        <v/>
      </c>
      <c r="AI344" s="21" t="str">
        <f>VLOOKUP($B344,'Change Summary_Detailed'!$A$4:$X$216,AI$3,FALSE)</f>
        <v/>
      </c>
      <c r="AJ344" s="21" t="str">
        <f>VLOOKUP($B344,'Change Summary_Detailed'!$A$4:$X$216,AJ$3,FALSE)</f>
        <v/>
      </c>
      <c r="AK344" s="21" t="str">
        <f>VLOOKUP($B344,'Change Summary_Detailed'!$A$4:$X$216,AK$3,FALSE)</f>
        <v/>
      </c>
      <c r="AL344" s="21" t="str">
        <f>VLOOKUP($B344,'Change Summary_Detailed'!$A$4:$X$216,AL$3,FALSE)</f>
        <v/>
      </c>
      <c r="AM344" s="21" t="str">
        <f>VLOOKUP($B344,'Change Summary_Detailed'!$A$4:$X$216,AM$3,FALSE)</f>
        <v/>
      </c>
      <c r="AN344" s="21" t="str">
        <f>VLOOKUP($B344,'Change Summary_Detailed'!$A$4:$X$216,AN$3,FALSE)</f>
        <v/>
      </c>
      <c r="AO344" s="21">
        <f>VLOOKUP($B344,'Change Summary_Detailed'!$A$4:$X$216,AO$3,FALSE)</f>
        <v>0</v>
      </c>
      <c r="AP344" s="21" t="str">
        <f>VLOOKUP($B344,'Change Summary_Detailed'!$A$4:$X$216,AP$3,FALSE)</f>
        <v>Delete</v>
      </c>
      <c r="AQ344" s="21">
        <f>VLOOKUP($B344,'Change Summary_Detailed'!$A$4:$X$216,AQ$3,FALSE)</f>
        <v>2</v>
      </c>
      <c r="AR344" s="21" t="str">
        <f>VLOOKUP($B344,'Change Summary_Detailed'!$A$4:$X$216,AR$3,FALSE)</f>
        <v>Restructure</v>
      </c>
      <c r="AS344" s="21" t="str">
        <f>VLOOKUP($B344,'Change Summary_Detailed'!$A$4:$X$216,AS$3,FALSE)</f>
        <v>At the Green Lake Park-and-Ride, use Sound Transit Route 542.
North of Green Lake Park-and-Ride, use revised Route 73 and connect with Sound Transit Route 542 in the University District.</v>
      </c>
      <c r="AT344" s="21" t="str">
        <f>VLOOKUP($B344,'Change Summary_Detailed'!$A$4:$X$216,AT$3,FALSE)</f>
        <v>Deleted</v>
      </c>
    </row>
    <row r="345" spans="1:46" x14ac:dyDescent="0.25">
      <c r="A345" t="s">
        <v>344</v>
      </c>
      <c r="B345" s="122">
        <v>243</v>
      </c>
      <c r="C345" s="57" t="s">
        <v>798</v>
      </c>
      <c r="D345" s="71" t="s">
        <v>245</v>
      </c>
      <c r="E345" s="57">
        <v>27.4</v>
      </c>
      <c r="F345" s="52">
        <v>10.6</v>
      </c>
      <c r="G345" s="52" t="s">
        <v>298</v>
      </c>
      <c r="H345" s="52" t="s">
        <v>298</v>
      </c>
      <c r="I345" s="52" t="s">
        <v>298</v>
      </c>
      <c r="J345" s="58" t="s">
        <v>298</v>
      </c>
      <c r="K345" s="62" t="s">
        <v>8</v>
      </c>
      <c r="L345" s="62" t="s">
        <v>8</v>
      </c>
      <c r="M345" s="57" t="s">
        <v>52</v>
      </c>
      <c r="N345" s="58" t="s">
        <v>45</v>
      </c>
      <c r="O345" s="110" t="s">
        <v>8</v>
      </c>
      <c r="P345" s="111" t="s">
        <v>8</v>
      </c>
      <c r="Q345" s="112" t="s">
        <v>8</v>
      </c>
      <c r="R345" s="57">
        <v>1</v>
      </c>
      <c r="S345" s="52" t="s">
        <v>54</v>
      </c>
      <c r="T345" s="58" t="s">
        <v>54</v>
      </c>
      <c r="W345">
        <v>2</v>
      </c>
      <c r="X345">
        <v>1</v>
      </c>
      <c r="Y345" t="s">
        <v>17</v>
      </c>
      <c r="Z345" t="s">
        <v>17</v>
      </c>
      <c r="AA345" t="s">
        <v>17</v>
      </c>
      <c r="AB345" t="s">
        <v>17</v>
      </c>
      <c r="AC345" s="355">
        <f>IF(VLOOKUP($B345,'Change Summary_Detailed'!$A$4:$X$216,AC$3,FALSE)=0,"N/A",VLOOKUP($B345,'Change Summary_Detailed'!$A$4:$X$216,AC$3,FALSE))</f>
        <v>41883</v>
      </c>
      <c r="AD345" s="21" t="str">
        <f>VLOOKUP($B345,'Change Summary_Detailed'!$A$4:$X$216,AD$3,FALSE)</f>
        <v/>
      </c>
      <c r="AE345" s="21" t="str">
        <f>VLOOKUP($B345,'Change Summary_Detailed'!$A$4:$X$216,AE$3,FALSE)</f>
        <v/>
      </c>
      <c r="AF345" s="21" t="str">
        <f>VLOOKUP($B345,'Change Summary_Detailed'!$A$4:$X$216,AF$3,FALSE)</f>
        <v/>
      </c>
      <c r="AG345" s="21" t="str">
        <f>VLOOKUP($B345,'Change Summary_Detailed'!$A$4:$X$216,AG$3,FALSE)</f>
        <v/>
      </c>
      <c r="AH345" s="21" t="str">
        <f>VLOOKUP($B345,'Change Summary_Detailed'!$A$4:$X$216,AH$3,FALSE)</f>
        <v/>
      </c>
      <c r="AI345" s="21" t="str">
        <f>VLOOKUP($B345,'Change Summary_Detailed'!$A$4:$X$216,AI$3,FALSE)</f>
        <v/>
      </c>
      <c r="AJ345" s="21" t="str">
        <f>VLOOKUP($B345,'Change Summary_Detailed'!$A$4:$X$216,AJ$3,FALSE)</f>
        <v/>
      </c>
      <c r="AK345" s="21" t="str">
        <f>VLOOKUP($B345,'Change Summary_Detailed'!$A$4:$X$216,AK$3,FALSE)</f>
        <v/>
      </c>
      <c r="AL345" s="21" t="str">
        <f>VLOOKUP($B345,'Change Summary_Detailed'!$A$4:$X$216,AL$3,FALSE)</f>
        <v/>
      </c>
      <c r="AM345" s="21" t="str">
        <f>VLOOKUP($B345,'Change Summary_Detailed'!$A$4:$X$216,AM$3,FALSE)</f>
        <v/>
      </c>
      <c r="AN345" s="21" t="str">
        <f>VLOOKUP($B345,'Change Summary_Detailed'!$A$4:$X$216,AN$3,FALSE)</f>
        <v/>
      </c>
      <c r="AO345" s="21">
        <f>VLOOKUP($B345,'Change Summary_Detailed'!$A$4:$X$216,AO$3,FALSE)</f>
        <v>0</v>
      </c>
      <c r="AP345" s="21" t="str">
        <f>VLOOKUP($B345,'Change Summary_Detailed'!$A$4:$X$216,AP$3,FALSE)</f>
        <v>Delete</v>
      </c>
      <c r="AQ345" s="21">
        <f>VLOOKUP($B345,'Change Summary_Detailed'!$A$4:$X$216,AQ$3,FALSE)</f>
        <v>1</v>
      </c>
      <c r="AR345" s="21" t="str">
        <f>VLOOKUP($B345,'Change Summary_Detailed'!$A$4:$X$216,AR$3,FALSE)</f>
        <v>Lowest performing</v>
      </c>
      <c r="AS345" s="21" t="str">
        <f>VLOOKUP($B345,'Change Summary_Detailed'!$A$4:$X$216,AS$3,FALSE)</f>
        <v>Use revised Route 372 and connect to revised Route 271 in the University District.</v>
      </c>
      <c r="AT345" s="21" t="str">
        <f>VLOOKUP($B345,'Change Summary_Detailed'!$A$4:$X$216,AT$3,FALSE)</f>
        <v>Deleted</v>
      </c>
    </row>
    <row r="346" spans="1:46" x14ac:dyDescent="0.25">
      <c r="A346" t="s">
        <v>349</v>
      </c>
      <c r="B346" s="122">
        <v>243</v>
      </c>
      <c r="C346" s="57" t="s">
        <v>798</v>
      </c>
      <c r="D346" s="71" t="s">
        <v>245</v>
      </c>
      <c r="E346" s="57">
        <v>27.4</v>
      </c>
      <c r="F346" s="52">
        <v>10.6</v>
      </c>
      <c r="G346" s="52" t="s">
        <v>298</v>
      </c>
      <c r="H346" s="52" t="s">
        <v>298</v>
      </c>
      <c r="I346" s="52" t="s">
        <v>298</v>
      </c>
      <c r="J346" s="58" t="s">
        <v>298</v>
      </c>
      <c r="K346" s="62" t="s">
        <v>8</v>
      </c>
      <c r="L346" s="62" t="s">
        <v>8</v>
      </c>
      <c r="M346" s="57" t="s">
        <v>52</v>
      </c>
      <c r="N346" s="58" t="s">
        <v>45</v>
      </c>
      <c r="O346" s="110" t="s">
        <v>8</v>
      </c>
      <c r="P346" s="111" t="s">
        <v>8</v>
      </c>
      <c r="Q346" s="112" t="s">
        <v>8</v>
      </c>
      <c r="R346" s="57">
        <v>1</v>
      </c>
      <c r="S346" s="52" t="s">
        <v>54</v>
      </c>
      <c r="T346" s="58" t="s">
        <v>54</v>
      </c>
      <c r="W346">
        <v>2</v>
      </c>
      <c r="X346">
        <v>1</v>
      </c>
      <c r="Y346" t="s">
        <v>17</v>
      </c>
      <c r="Z346" t="s">
        <v>17</v>
      </c>
      <c r="AA346" t="s">
        <v>17</v>
      </c>
      <c r="AB346" t="s">
        <v>17</v>
      </c>
      <c r="AC346" s="355">
        <f>IF(VLOOKUP($B346,'Change Summary_Detailed'!$A$4:$X$216,AC$3,FALSE)=0,"N/A",VLOOKUP($B346,'Change Summary_Detailed'!$A$4:$X$216,AC$3,FALSE))</f>
        <v>41883</v>
      </c>
      <c r="AD346" s="21" t="str">
        <f>VLOOKUP($B346,'Change Summary_Detailed'!$A$4:$X$216,AD$3,FALSE)</f>
        <v/>
      </c>
      <c r="AE346" s="21" t="str">
        <f>VLOOKUP($B346,'Change Summary_Detailed'!$A$4:$X$216,AE$3,FALSE)</f>
        <v/>
      </c>
      <c r="AF346" s="21" t="str">
        <f>VLOOKUP($B346,'Change Summary_Detailed'!$A$4:$X$216,AF$3,FALSE)</f>
        <v/>
      </c>
      <c r="AG346" s="21" t="str">
        <f>VLOOKUP($B346,'Change Summary_Detailed'!$A$4:$X$216,AG$3,FALSE)</f>
        <v/>
      </c>
      <c r="AH346" s="21" t="str">
        <f>VLOOKUP($B346,'Change Summary_Detailed'!$A$4:$X$216,AH$3,FALSE)</f>
        <v/>
      </c>
      <c r="AI346" s="21" t="str">
        <f>VLOOKUP($B346,'Change Summary_Detailed'!$A$4:$X$216,AI$3,FALSE)</f>
        <v/>
      </c>
      <c r="AJ346" s="21" t="str">
        <f>VLOOKUP($B346,'Change Summary_Detailed'!$A$4:$X$216,AJ$3,FALSE)</f>
        <v/>
      </c>
      <c r="AK346" s="21" t="str">
        <f>VLOOKUP($B346,'Change Summary_Detailed'!$A$4:$X$216,AK$3,FALSE)</f>
        <v/>
      </c>
      <c r="AL346" s="21" t="str">
        <f>VLOOKUP($B346,'Change Summary_Detailed'!$A$4:$X$216,AL$3,FALSE)</f>
        <v/>
      </c>
      <c r="AM346" s="21" t="str">
        <f>VLOOKUP($B346,'Change Summary_Detailed'!$A$4:$X$216,AM$3,FALSE)</f>
        <v/>
      </c>
      <c r="AN346" s="21" t="str">
        <f>VLOOKUP($B346,'Change Summary_Detailed'!$A$4:$X$216,AN$3,FALSE)</f>
        <v/>
      </c>
      <c r="AO346" s="21">
        <f>VLOOKUP($B346,'Change Summary_Detailed'!$A$4:$X$216,AO$3,FALSE)</f>
        <v>0</v>
      </c>
      <c r="AP346" s="21" t="str">
        <f>VLOOKUP($B346,'Change Summary_Detailed'!$A$4:$X$216,AP$3,FALSE)</f>
        <v>Delete</v>
      </c>
      <c r="AQ346" s="21">
        <f>VLOOKUP($B346,'Change Summary_Detailed'!$A$4:$X$216,AQ$3,FALSE)</f>
        <v>1</v>
      </c>
      <c r="AR346" s="21" t="str">
        <f>VLOOKUP($B346,'Change Summary_Detailed'!$A$4:$X$216,AR$3,FALSE)</f>
        <v>Lowest performing</v>
      </c>
      <c r="AS346" s="21" t="str">
        <f>VLOOKUP($B346,'Change Summary_Detailed'!$A$4:$X$216,AS$3,FALSE)</f>
        <v>Use revised Route 372 and connect to revised Route 271 in the University District.</v>
      </c>
      <c r="AT346" s="21" t="str">
        <f>VLOOKUP($B346,'Change Summary_Detailed'!$A$4:$X$216,AT$3,FALSE)</f>
        <v>Deleted</v>
      </c>
    </row>
    <row r="347" spans="1:46" x14ac:dyDescent="0.25">
      <c r="A347" t="s">
        <v>362</v>
      </c>
      <c r="B347" s="122">
        <v>243</v>
      </c>
      <c r="C347" s="57" t="s">
        <v>798</v>
      </c>
      <c r="D347" s="71" t="s">
        <v>245</v>
      </c>
      <c r="E347" s="57">
        <v>27.4</v>
      </c>
      <c r="F347" s="52">
        <v>10.6</v>
      </c>
      <c r="G347" s="52" t="s">
        <v>298</v>
      </c>
      <c r="H347" s="52" t="s">
        <v>298</v>
      </c>
      <c r="I347" s="52" t="s">
        <v>298</v>
      </c>
      <c r="J347" s="58" t="s">
        <v>298</v>
      </c>
      <c r="K347" s="62" t="s">
        <v>8</v>
      </c>
      <c r="L347" s="62" t="s">
        <v>8</v>
      </c>
      <c r="M347" s="57" t="s">
        <v>52</v>
      </c>
      <c r="N347" s="58" t="s">
        <v>45</v>
      </c>
      <c r="O347" s="110" t="s">
        <v>8</v>
      </c>
      <c r="P347" s="111" t="s">
        <v>8</v>
      </c>
      <c r="Q347" s="112" t="s">
        <v>8</v>
      </c>
      <c r="R347" s="57">
        <v>1</v>
      </c>
      <c r="S347" s="52" t="s">
        <v>54</v>
      </c>
      <c r="T347" s="58" t="s">
        <v>54</v>
      </c>
      <c r="W347">
        <v>2</v>
      </c>
      <c r="X347">
        <v>1</v>
      </c>
      <c r="Y347" t="s">
        <v>17</v>
      </c>
      <c r="Z347" t="s">
        <v>17</v>
      </c>
      <c r="AA347" t="s">
        <v>17</v>
      </c>
      <c r="AB347" t="s">
        <v>17</v>
      </c>
      <c r="AC347" s="355">
        <f>IF(VLOOKUP($B347,'Change Summary_Detailed'!$A$4:$X$216,AC$3,FALSE)=0,"N/A",VLOOKUP($B347,'Change Summary_Detailed'!$A$4:$X$216,AC$3,FALSE))</f>
        <v>41883</v>
      </c>
      <c r="AD347" s="21" t="str">
        <f>VLOOKUP($B347,'Change Summary_Detailed'!$A$4:$X$216,AD$3,FALSE)</f>
        <v/>
      </c>
      <c r="AE347" s="21" t="str">
        <f>VLOOKUP($B347,'Change Summary_Detailed'!$A$4:$X$216,AE$3,FALSE)</f>
        <v/>
      </c>
      <c r="AF347" s="21" t="str">
        <f>VLOOKUP($B347,'Change Summary_Detailed'!$A$4:$X$216,AF$3,FALSE)</f>
        <v/>
      </c>
      <c r="AG347" s="21" t="str">
        <f>VLOOKUP($B347,'Change Summary_Detailed'!$A$4:$X$216,AG$3,FALSE)</f>
        <v/>
      </c>
      <c r="AH347" s="21" t="str">
        <f>VLOOKUP($B347,'Change Summary_Detailed'!$A$4:$X$216,AH$3,FALSE)</f>
        <v/>
      </c>
      <c r="AI347" s="21" t="str">
        <f>VLOOKUP($B347,'Change Summary_Detailed'!$A$4:$X$216,AI$3,FALSE)</f>
        <v/>
      </c>
      <c r="AJ347" s="21" t="str">
        <f>VLOOKUP($B347,'Change Summary_Detailed'!$A$4:$X$216,AJ$3,FALSE)</f>
        <v/>
      </c>
      <c r="AK347" s="21" t="str">
        <f>VLOOKUP($B347,'Change Summary_Detailed'!$A$4:$X$216,AK$3,FALSE)</f>
        <v/>
      </c>
      <c r="AL347" s="21" t="str">
        <f>VLOOKUP($B347,'Change Summary_Detailed'!$A$4:$X$216,AL$3,FALSE)</f>
        <v/>
      </c>
      <c r="AM347" s="21" t="str">
        <f>VLOOKUP($B347,'Change Summary_Detailed'!$A$4:$X$216,AM$3,FALSE)</f>
        <v/>
      </c>
      <c r="AN347" s="21" t="str">
        <f>VLOOKUP($B347,'Change Summary_Detailed'!$A$4:$X$216,AN$3,FALSE)</f>
        <v/>
      </c>
      <c r="AO347" s="21">
        <f>VLOOKUP($B347,'Change Summary_Detailed'!$A$4:$X$216,AO$3,FALSE)</f>
        <v>0</v>
      </c>
      <c r="AP347" s="21" t="str">
        <f>VLOOKUP($B347,'Change Summary_Detailed'!$A$4:$X$216,AP$3,FALSE)</f>
        <v>Delete</v>
      </c>
      <c r="AQ347" s="21">
        <f>VLOOKUP($B347,'Change Summary_Detailed'!$A$4:$X$216,AQ$3,FALSE)</f>
        <v>1</v>
      </c>
      <c r="AR347" s="21" t="str">
        <f>VLOOKUP($B347,'Change Summary_Detailed'!$A$4:$X$216,AR$3,FALSE)</f>
        <v>Lowest performing</v>
      </c>
      <c r="AS347" s="21" t="str">
        <f>VLOOKUP($B347,'Change Summary_Detailed'!$A$4:$X$216,AS$3,FALSE)</f>
        <v>Use revised Route 372 and connect to revised Route 271 in the University District.</v>
      </c>
      <c r="AT347" s="21" t="str">
        <f>VLOOKUP($B347,'Change Summary_Detailed'!$A$4:$X$216,AT$3,FALSE)</f>
        <v>Deleted</v>
      </c>
    </row>
    <row r="348" spans="1:46" x14ac:dyDescent="0.25">
      <c r="A348" t="s">
        <v>342</v>
      </c>
      <c r="B348" s="122">
        <v>243</v>
      </c>
      <c r="C348" s="57" t="s">
        <v>798</v>
      </c>
      <c r="D348" s="71" t="s">
        <v>245</v>
      </c>
      <c r="E348" s="57">
        <v>27.4</v>
      </c>
      <c r="F348" s="52">
        <v>10.6</v>
      </c>
      <c r="G348" s="52" t="s">
        <v>298</v>
      </c>
      <c r="H348" s="52" t="s">
        <v>298</v>
      </c>
      <c r="I348" s="52" t="s">
        <v>298</v>
      </c>
      <c r="J348" s="58" t="s">
        <v>298</v>
      </c>
      <c r="K348" s="62" t="s">
        <v>8</v>
      </c>
      <c r="L348" s="62" t="s">
        <v>8</v>
      </c>
      <c r="M348" s="57" t="s">
        <v>52</v>
      </c>
      <c r="N348" s="58" t="s">
        <v>45</v>
      </c>
      <c r="O348" s="110" t="s">
        <v>8</v>
      </c>
      <c r="P348" s="111" t="s">
        <v>8</v>
      </c>
      <c r="Q348" s="112" t="s">
        <v>8</v>
      </c>
      <c r="R348" s="57">
        <v>1</v>
      </c>
      <c r="S348" s="52" t="s">
        <v>54</v>
      </c>
      <c r="T348" s="58" t="s">
        <v>54</v>
      </c>
      <c r="W348">
        <v>2</v>
      </c>
      <c r="X348">
        <v>1</v>
      </c>
      <c r="Y348" t="s">
        <v>17</v>
      </c>
      <c r="Z348" t="s">
        <v>17</v>
      </c>
      <c r="AA348" t="s">
        <v>17</v>
      </c>
      <c r="AB348" t="s">
        <v>17</v>
      </c>
      <c r="AC348" s="355">
        <f>IF(VLOOKUP($B348,'Change Summary_Detailed'!$A$4:$X$216,AC$3,FALSE)=0,"N/A",VLOOKUP($B348,'Change Summary_Detailed'!$A$4:$X$216,AC$3,FALSE))</f>
        <v>41883</v>
      </c>
      <c r="AD348" s="21" t="str">
        <f>VLOOKUP($B348,'Change Summary_Detailed'!$A$4:$X$216,AD$3,FALSE)</f>
        <v/>
      </c>
      <c r="AE348" s="21" t="str">
        <f>VLOOKUP($B348,'Change Summary_Detailed'!$A$4:$X$216,AE$3,FALSE)</f>
        <v/>
      </c>
      <c r="AF348" s="21" t="str">
        <f>VLOOKUP($B348,'Change Summary_Detailed'!$A$4:$X$216,AF$3,FALSE)</f>
        <v/>
      </c>
      <c r="AG348" s="21" t="str">
        <f>VLOOKUP($B348,'Change Summary_Detailed'!$A$4:$X$216,AG$3,FALSE)</f>
        <v/>
      </c>
      <c r="AH348" s="21" t="str">
        <f>VLOOKUP($B348,'Change Summary_Detailed'!$A$4:$X$216,AH$3,FALSE)</f>
        <v/>
      </c>
      <c r="AI348" s="21" t="str">
        <f>VLOOKUP($B348,'Change Summary_Detailed'!$A$4:$X$216,AI$3,FALSE)</f>
        <v/>
      </c>
      <c r="AJ348" s="21" t="str">
        <f>VLOOKUP($B348,'Change Summary_Detailed'!$A$4:$X$216,AJ$3,FALSE)</f>
        <v/>
      </c>
      <c r="AK348" s="21" t="str">
        <f>VLOOKUP($B348,'Change Summary_Detailed'!$A$4:$X$216,AK$3,FALSE)</f>
        <v/>
      </c>
      <c r="AL348" s="21" t="str">
        <f>VLOOKUP($B348,'Change Summary_Detailed'!$A$4:$X$216,AL$3,FALSE)</f>
        <v/>
      </c>
      <c r="AM348" s="21" t="str">
        <f>VLOOKUP($B348,'Change Summary_Detailed'!$A$4:$X$216,AM$3,FALSE)</f>
        <v/>
      </c>
      <c r="AN348" s="21" t="str">
        <f>VLOOKUP($B348,'Change Summary_Detailed'!$A$4:$X$216,AN$3,FALSE)</f>
        <v/>
      </c>
      <c r="AO348" s="21">
        <f>VLOOKUP($B348,'Change Summary_Detailed'!$A$4:$X$216,AO$3,FALSE)</f>
        <v>0</v>
      </c>
      <c r="AP348" s="21" t="str">
        <f>VLOOKUP($B348,'Change Summary_Detailed'!$A$4:$X$216,AP$3,FALSE)</f>
        <v>Delete</v>
      </c>
      <c r="AQ348" s="21">
        <f>VLOOKUP($B348,'Change Summary_Detailed'!$A$4:$X$216,AQ$3,FALSE)</f>
        <v>1</v>
      </c>
      <c r="AR348" s="21" t="str">
        <f>VLOOKUP($B348,'Change Summary_Detailed'!$A$4:$X$216,AR$3,FALSE)</f>
        <v>Lowest performing</v>
      </c>
      <c r="AS348" s="21" t="str">
        <f>VLOOKUP($B348,'Change Summary_Detailed'!$A$4:$X$216,AS$3,FALSE)</f>
        <v>Use revised Route 372 and connect to revised Route 271 in the University District.</v>
      </c>
      <c r="AT348" s="21" t="str">
        <f>VLOOKUP($B348,'Change Summary_Detailed'!$A$4:$X$216,AT$3,FALSE)</f>
        <v>Deleted</v>
      </c>
    </row>
    <row r="349" spans="1:46" x14ac:dyDescent="0.25">
      <c r="A349" t="s">
        <v>341</v>
      </c>
      <c r="B349" s="122">
        <v>243</v>
      </c>
      <c r="C349" s="57" t="s">
        <v>798</v>
      </c>
      <c r="D349" s="71" t="s">
        <v>245</v>
      </c>
      <c r="E349" s="57">
        <v>27.4</v>
      </c>
      <c r="F349" s="52">
        <v>10.6</v>
      </c>
      <c r="G349" s="52" t="s">
        <v>298</v>
      </c>
      <c r="H349" s="52" t="s">
        <v>298</v>
      </c>
      <c r="I349" s="52" t="s">
        <v>298</v>
      </c>
      <c r="J349" s="58" t="s">
        <v>298</v>
      </c>
      <c r="K349" s="62" t="s">
        <v>8</v>
      </c>
      <c r="L349" s="62" t="s">
        <v>8</v>
      </c>
      <c r="M349" s="57" t="s">
        <v>52</v>
      </c>
      <c r="N349" s="58" t="s">
        <v>45</v>
      </c>
      <c r="O349" s="110" t="s">
        <v>8</v>
      </c>
      <c r="P349" s="111" t="s">
        <v>8</v>
      </c>
      <c r="Q349" s="112" t="s">
        <v>8</v>
      </c>
      <c r="R349" s="57">
        <v>1</v>
      </c>
      <c r="S349" s="52" t="s">
        <v>54</v>
      </c>
      <c r="T349" s="58" t="s">
        <v>54</v>
      </c>
      <c r="W349">
        <v>2</v>
      </c>
      <c r="X349">
        <v>1</v>
      </c>
      <c r="Y349" t="s">
        <v>17</v>
      </c>
      <c r="Z349" t="s">
        <v>17</v>
      </c>
      <c r="AA349" t="s">
        <v>17</v>
      </c>
      <c r="AB349" t="s">
        <v>17</v>
      </c>
      <c r="AC349" s="355">
        <f>IF(VLOOKUP($B349,'Change Summary_Detailed'!$A$4:$X$216,AC$3,FALSE)=0,"N/A",VLOOKUP($B349,'Change Summary_Detailed'!$A$4:$X$216,AC$3,FALSE))</f>
        <v>41883</v>
      </c>
      <c r="AD349" s="21" t="str">
        <f>VLOOKUP($B349,'Change Summary_Detailed'!$A$4:$X$216,AD$3,FALSE)</f>
        <v/>
      </c>
      <c r="AE349" s="21" t="str">
        <f>VLOOKUP($B349,'Change Summary_Detailed'!$A$4:$X$216,AE$3,FALSE)</f>
        <v/>
      </c>
      <c r="AF349" s="21" t="str">
        <f>VLOOKUP($B349,'Change Summary_Detailed'!$A$4:$X$216,AF$3,FALSE)</f>
        <v/>
      </c>
      <c r="AG349" s="21" t="str">
        <f>VLOOKUP($B349,'Change Summary_Detailed'!$A$4:$X$216,AG$3,FALSE)</f>
        <v/>
      </c>
      <c r="AH349" s="21" t="str">
        <f>VLOOKUP($B349,'Change Summary_Detailed'!$A$4:$X$216,AH$3,FALSE)</f>
        <v/>
      </c>
      <c r="AI349" s="21" t="str">
        <f>VLOOKUP($B349,'Change Summary_Detailed'!$A$4:$X$216,AI$3,FALSE)</f>
        <v/>
      </c>
      <c r="AJ349" s="21" t="str">
        <f>VLOOKUP($B349,'Change Summary_Detailed'!$A$4:$X$216,AJ$3,FALSE)</f>
        <v/>
      </c>
      <c r="AK349" s="21" t="str">
        <f>VLOOKUP($B349,'Change Summary_Detailed'!$A$4:$X$216,AK$3,FALSE)</f>
        <v/>
      </c>
      <c r="AL349" s="21" t="str">
        <f>VLOOKUP($B349,'Change Summary_Detailed'!$A$4:$X$216,AL$3,FALSE)</f>
        <v/>
      </c>
      <c r="AM349" s="21" t="str">
        <f>VLOOKUP($B349,'Change Summary_Detailed'!$A$4:$X$216,AM$3,FALSE)</f>
        <v/>
      </c>
      <c r="AN349" s="21" t="str">
        <f>VLOOKUP($B349,'Change Summary_Detailed'!$A$4:$X$216,AN$3,FALSE)</f>
        <v/>
      </c>
      <c r="AO349" s="21">
        <f>VLOOKUP($B349,'Change Summary_Detailed'!$A$4:$X$216,AO$3,FALSE)</f>
        <v>0</v>
      </c>
      <c r="AP349" s="21" t="str">
        <f>VLOOKUP($B349,'Change Summary_Detailed'!$A$4:$X$216,AP$3,FALSE)</f>
        <v>Delete</v>
      </c>
      <c r="AQ349" s="21">
        <f>VLOOKUP($B349,'Change Summary_Detailed'!$A$4:$X$216,AQ$3,FALSE)</f>
        <v>1</v>
      </c>
      <c r="AR349" s="21" t="str">
        <f>VLOOKUP($B349,'Change Summary_Detailed'!$A$4:$X$216,AR$3,FALSE)</f>
        <v>Lowest performing</v>
      </c>
      <c r="AS349" s="21" t="str">
        <f>VLOOKUP($B349,'Change Summary_Detailed'!$A$4:$X$216,AS$3,FALSE)</f>
        <v>Use revised Route 372 and connect to revised Route 271 in the University District.</v>
      </c>
      <c r="AT349" s="21" t="str">
        <f>VLOOKUP($B349,'Change Summary_Detailed'!$A$4:$X$216,AT$3,FALSE)</f>
        <v>Deleted</v>
      </c>
    </row>
    <row r="350" spans="1:46" x14ac:dyDescent="0.25">
      <c r="A350" t="s">
        <v>379</v>
      </c>
      <c r="B350" s="122">
        <v>243</v>
      </c>
      <c r="C350" s="57" t="s">
        <v>798</v>
      </c>
      <c r="D350" s="71" t="s">
        <v>245</v>
      </c>
      <c r="E350" s="57">
        <v>27.4</v>
      </c>
      <c r="F350" s="52">
        <v>10.6</v>
      </c>
      <c r="G350" s="52" t="s">
        <v>298</v>
      </c>
      <c r="H350" s="52" t="s">
        <v>298</v>
      </c>
      <c r="I350" s="52" t="s">
        <v>298</v>
      </c>
      <c r="J350" s="58" t="s">
        <v>298</v>
      </c>
      <c r="K350" s="62" t="s">
        <v>8</v>
      </c>
      <c r="L350" s="62" t="s">
        <v>8</v>
      </c>
      <c r="M350" s="57" t="s">
        <v>52</v>
      </c>
      <c r="N350" s="58" t="s">
        <v>45</v>
      </c>
      <c r="O350" s="110" t="s">
        <v>8</v>
      </c>
      <c r="P350" s="111" t="s">
        <v>8</v>
      </c>
      <c r="Q350" s="112" t="s">
        <v>8</v>
      </c>
      <c r="R350" s="57">
        <v>1</v>
      </c>
      <c r="S350" s="52" t="s">
        <v>54</v>
      </c>
      <c r="T350" s="58" t="s">
        <v>54</v>
      </c>
      <c r="W350">
        <v>2</v>
      </c>
      <c r="X350">
        <v>1</v>
      </c>
      <c r="Y350" t="s">
        <v>17</v>
      </c>
      <c r="Z350" t="s">
        <v>17</v>
      </c>
      <c r="AA350" t="s">
        <v>17</v>
      </c>
      <c r="AB350" t="s">
        <v>17</v>
      </c>
      <c r="AC350" s="355">
        <f>IF(VLOOKUP($B350,'Change Summary_Detailed'!$A$4:$X$216,AC$3,FALSE)=0,"N/A",VLOOKUP($B350,'Change Summary_Detailed'!$A$4:$X$216,AC$3,FALSE))</f>
        <v>41883</v>
      </c>
      <c r="AD350" s="21" t="str">
        <f>VLOOKUP($B350,'Change Summary_Detailed'!$A$4:$X$216,AD$3,FALSE)</f>
        <v/>
      </c>
      <c r="AE350" s="21" t="str">
        <f>VLOOKUP($B350,'Change Summary_Detailed'!$A$4:$X$216,AE$3,FALSE)</f>
        <v/>
      </c>
      <c r="AF350" s="21" t="str">
        <f>VLOOKUP($B350,'Change Summary_Detailed'!$A$4:$X$216,AF$3,FALSE)</f>
        <v/>
      </c>
      <c r="AG350" s="21" t="str">
        <f>VLOOKUP($B350,'Change Summary_Detailed'!$A$4:$X$216,AG$3,FALSE)</f>
        <v/>
      </c>
      <c r="AH350" s="21" t="str">
        <f>VLOOKUP($B350,'Change Summary_Detailed'!$A$4:$X$216,AH$3,FALSE)</f>
        <v/>
      </c>
      <c r="AI350" s="21" t="str">
        <f>VLOOKUP($B350,'Change Summary_Detailed'!$A$4:$X$216,AI$3,FALSE)</f>
        <v/>
      </c>
      <c r="AJ350" s="21" t="str">
        <f>VLOOKUP($B350,'Change Summary_Detailed'!$A$4:$X$216,AJ$3,FALSE)</f>
        <v/>
      </c>
      <c r="AK350" s="21" t="str">
        <f>VLOOKUP($B350,'Change Summary_Detailed'!$A$4:$X$216,AK$3,FALSE)</f>
        <v/>
      </c>
      <c r="AL350" s="21" t="str">
        <f>VLOOKUP($B350,'Change Summary_Detailed'!$A$4:$X$216,AL$3,FALSE)</f>
        <v/>
      </c>
      <c r="AM350" s="21" t="str">
        <f>VLOOKUP($B350,'Change Summary_Detailed'!$A$4:$X$216,AM$3,FALSE)</f>
        <v/>
      </c>
      <c r="AN350" s="21" t="str">
        <f>VLOOKUP($B350,'Change Summary_Detailed'!$A$4:$X$216,AN$3,FALSE)</f>
        <v/>
      </c>
      <c r="AO350" s="21">
        <f>VLOOKUP($B350,'Change Summary_Detailed'!$A$4:$X$216,AO$3,FALSE)</f>
        <v>0</v>
      </c>
      <c r="AP350" s="21" t="str">
        <f>VLOOKUP($B350,'Change Summary_Detailed'!$A$4:$X$216,AP$3,FALSE)</f>
        <v>Delete</v>
      </c>
      <c r="AQ350" s="21">
        <f>VLOOKUP($B350,'Change Summary_Detailed'!$A$4:$X$216,AQ$3,FALSE)</f>
        <v>1</v>
      </c>
      <c r="AR350" s="21" t="str">
        <f>VLOOKUP($B350,'Change Summary_Detailed'!$A$4:$X$216,AR$3,FALSE)</f>
        <v>Lowest performing</v>
      </c>
      <c r="AS350" s="21" t="str">
        <f>VLOOKUP($B350,'Change Summary_Detailed'!$A$4:$X$216,AS$3,FALSE)</f>
        <v>Use revised Route 372 and connect to revised Route 271 in the University District.</v>
      </c>
      <c r="AT350" s="21" t="str">
        <f>VLOOKUP($B350,'Change Summary_Detailed'!$A$4:$X$216,AT$3,FALSE)</f>
        <v>Deleted</v>
      </c>
    </row>
    <row r="351" spans="1:46" x14ac:dyDescent="0.25">
      <c r="A351" t="s">
        <v>359</v>
      </c>
      <c r="B351" s="122" t="s">
        <v>246</v>
      </c>
      <c r="C351" s="57" t="s">
        <v>246</v>
      </c>
      <c r="D351" s="71" t="s">
        <v>247</v>
      </c>
      <c r="E351" s="57">
        <v>12.4</v>
      </c>
      <c r="F351" s="52">
        <v>5</v>
      </c>
      <c r="G351" s="52" t="s">
        <v>298</v>
      </c>
      <c r="H351" s="52" t="s">
        <v>298</v>
      </c>
      <c r="I351" s="52" t="s">
        <v>298</v>
      </c>
      <c r="J351" s="58" t="s">
        <v>298</v>
      </c>
      <c r="K351" s="62" t="s">
        <v>8</v>
      </c>
      <c r="L351" s="62" t="s">
        <v>8</v>
      </c>
      <c r="M351" s="57" t="s">
        <v>52</v>
      </c>
      <c r="N351" s="58" t="s">
        <v>45</v>
      </c>
      <c r="O351" s="110" t="s">
        <v>8</v>
      </c>
      <c r="P351" s="111" t="s">
        <v>8</v>
      </c>
      <c r="Q351" s="112" t="s">
        <v>8</v>
      </c>
      <c r="R351" s="57">
        <v>3</v>
      </c>
      <c r="S351" s="52" t="s">
        <v>54</v>
      </c>
      <c r="T351" s="58" t="s">
        <v>54</v>
      </c>
      <c r="W351">
        <v>2</v>
      </c>
      <c r="X351">
        <v>2</v>
      </c>
      <c r="Y351" t="s">
        <v>17</v>
      </c>
      <c r="Z351" t="s">
        <v>17</v>
      </c>
      <c r="AA351" t="s">
        <v>17</v>
      </c>
      <c r="AB351" t="s">
        <v>17</v>
      </c>
      <c r="AC351" s="355">
        <f>IF(VLOOKUP($B351,'Change Summary_Detailed'!$A$4:$X$216,AC$3,FALSE)=0,"N/A",VLOOKUP($B351,'Change Summary_Detailed'!$A$4:$X$216,AC$3,FALSE))</f>
        <v>42248</v>
      </c>
      <c r="AD351" s="21" t="str">
        <f>VLOOKUP($B351,'Change Summary_Detailed'!$A$4:$X$216,AD$3,FALSE)</f>
        <v/>
      </c>
      <c r="AE351" s="21" t="str">
        <f>VLOOKUP($B351,'Change Summary_Detailed'!$A$4:$X$216,AE$3,FALSE)</f>
        <v/>
      </c>
      <c r="AF351" s="21" t="str">
        <f>VLOOKUP($B351,'Change Summary_Detailed'!$A$4:$X$216,AF$3,FALSE)</f>
        <v/>
      </c>
      <c r="AG351" s="21" t="str">
        <f>VLOOKUP($B351,'Change Summary_Detailed'!$A$4:$X$216,AG$3,FALSE)</f>
        <v/>
      </c>
      <c r="AH351" s="21" t="str">
        <f>VLOOKUP($B351,'Change Summary_Detailed'!$A$4:$X$216,AH$3,FALSE)</f>
        <v/>
      </c>
      <c r="AI351" s="21" t="str">
        <f>VLOOKUP($B351,'Change Summary_Detailed'!$A$4:$X$216,AI$3,FALSE)</f>
        <v/>
      </c>
      <c r="AJ351" s="21" t="str">
        <f>VLOOKUP($B351,'Change Summary_Detailed'!$A$4:$X$216,AJ$3,FALSE)</f>
        <v/>
      </c>
      <c r="AK351" s="21" t="str">
        <f>VLOOKUP($B351,'Change Summary_Detailed'!$A$4:$X$216,AK$3,FALSE)</f>
        <v/>
      </c>
      <c r="AL351" s="21" t="str">
        <f>VLOOKUP($B351,'Change Summary_Detailed'!$A$4:$X$216,AL$3,FALSE)</f>
        <v/>
      </c>
      <c r="AM351" s="21" t="str">
        <f>VLOOKUP($B351,'Change Summary_Detailed'!$A$4:$X$216,AM$3,FALSE)</f>
        <v/>
      </c>
      <c r="AN351" s="21" t="str">
        <f>VLOOKUP($B351,'Change Summary_Detailed'!$A$4:$X$216,AN$3,FALSE)</f>
        <v/>
      </c>
      <c r="AO351" s="21">
        <f>VLOOKUP($B351,'Change Summary_Detailed'!$A$4:$X$216,AO$3,FALSE)</f>
        <v>0</v>
      </c>
      <c r="AP351" s="21" t="str">
        <f>VLOOKUP($B351,'Change Summary_Detailed'!$A$4:$X$216,AP$3,FALSE)</f>
        <v>Delete</v>
      </c>
      <c r="AQ351" s="21">
        <f>VLOOKUP($B351,'Change Summary_Detailed'!$A$4:$X$216,AQ$3,FALSE)</f>
        <v>3</v>
      </c>
      <c r="AR351" s="21" t="str">
        <f>VLOOKUP($B351,'Change Summary_Detailed'!$A$4:$X$216,AR$3,FALSE)</f>
        <v>Low performing</v>
      </c>
      <c r="AS351" s="21" t="str">
        <f>VLOOKUP($B351,'Change Summary_Detailed'!$A$4:$X$216,AS$3,FALSE)</f>
        <v>In Kenmore, use revised Route 342 and connect with Sound Transit routes 566 or 567 at the Bellevue Transit Center, or use revised Route 234 and connect with the RapidRide B Line (unchanged) on Rose Hill.</v>
      </c>
      <c r="AT351" s="21" t="str">
        <f>VLOOKUP($B351,'Change Summary_Detailed'!$A$4:$X$216,AT$3,FALSE)</f>
        <v>Deleted</v>
      </c>
    </row>
    <row r="352" spans="1:46" x14ac:dyDescent="0.25">
      <c r="A352" t="s">
        <v>357</v>
      </c>
      <c r="B352" s="122" t="s">
        <v>246</v>
      </c>
      <c r="C352" s="57" t="s">
        <v>246</v>
      </c>
      <c r="D352" s="71" t="s">
        <v>247</v>
      </c>
      <c r="E352" s="57">
        <v>12.4</v>
      </c>
      <c r="F352" s="52">
        <v>5</v>
      </c>
      <c r="G352" s="52" t="s">
        <v>298</v>
      </c>
      <c r="H352" s="52" t="s">
        <v>298</v>
      </c>
      <c r="I352" s="52" t="s">
        <v>298</v>
      </c>
      <c r="J352" s="58" t="s">
        <v>298</v>
      </c>
      <c r="K352" s="62" t="s">
        <v>8</v>
      </c>
      <c r="L352" s="62" t="s">
        <v>8</v>
      </c>
      <c r="M352" s="57" t="s">
        <v>52</v>
      </c>
      <c r="N352" s="58" t="s">
        <v>45</v>
      </c>
      <c r="O352" s="110" t="s">
        <v>8</v>
      </c>
      <c r="P352" s="111" t="s">
        <v>8</v>
      </c>
      <c r="Q352" s="112" t="s">
        <v>8</v>
      </c>
      <c r="R352" s="57">
        <v>3</v>
      </c>
      <c r="S352" s="52" t="s">
        <v>54</v>
      </c>
      <c r="T352" s="58" t="s">
        <v>54</v>
      </c>
      <c r="W352">
        <v>2</v>
      </c>
      <c r="X352">
        <v>2</v>
      </c>
      <c r="Y352" t="s">
        <v>17</v>
      </c>
      <c r="Z352" t="s">
        <v>17</v>
      </c>
      <c r="AA352" t="s">
        <v>17</v>
      </c>
      <c r="AB352" t="s">
        <v>17</v>
      </c>
      <c r="AC352" s="355">
        <f>IF(VLOOKUP($B352,'Change Summary_Detailed'!$A$4:$X$216,AC$3,FALSE)=0,"N/A",VLOOKUP($B352,'Change Summary_Detailed'!$A$4:$X$216,AC$3,FALSE))</f>
        <v>42248</v>
      </c>
      <c r="AD352" s="21" t="str">
        <f>VLOOKUP($B352,'Change Summary_Detailed'!$A$4:$X$216,AD$3,FALSE)</f>
        <v/>
      </c>
      <c r="AE352" s="21" t="str">
        <f>VLOOKUP($B352,'Change Summary_Detailed'!$A$4:$X$216,AE$3,FALSE)</f>
        <v/>
      </c>
      <c r="AF352" s="21" t="str">
        <f>VLOOKUP($B352,'Change Summary_Detailed'!$A$4:$X$216,AF$3,FALSE)</f>
        <v/>
      </c>
      <c r="AG352" s="21" t="str">
        <f>VLOOKUP($B352,'Change Summary_Detailed'!$A$4:$X$216,AG$3,FALSE)</f>
        <v/>
      </c>
      <c r="AH352" s="21" t="str">
        <f>VLOOKUP($B352,'Change Summary_Detailed'!$A$4:$X$216,AH$3,FALSE)</f>
        <v/>
      </c>
      <c r="AI352" s="21" t="str">
        <f>VLOOKUP($B352,'Change Summary_Detailed'!$A$4:$X$216,AI$3,FALSE)</f>
        <v/>
      </c>
      <c r="AJ352" s="21" t="str">
        <f>VLOOKUP($B352,'Change Summary_Detailed'!$A$4:$X$216,AJ$3,FALSE)</f>
        <v/>
      </c>
      <c r="AK352" s="21" t="str">
        <f>VLOOKUP($B352,'Change Summary_Detailed'!$A$4:$X$216,AK$3,FALSE)</f>
        <v/>
      </c>
      <c r="AL352" s="21" t="str">
        <f>VLOOKUP($B352,'Change Summary_Detailed'!$A$4:$X$216,AL$3,FALSE)</f>
        <v/>
      </c>
      <c r="AM352" s="21" t="str">
        <f>VLOOKUP($B352,'Change Summary_Detailed'!$A$4:$X$216,AM$3,FALSE)</f>
        <v/>
      </c>
      <c r="AN352" s="21" t="str">
        <f>VLOOKUP($B352,'Change Summary_Detailed'!$A$4:$X$216,AN$3,FALSE)</f>
        <v/>
      </c>
      <c r="AO352" s="21">
        <f>VLOOKUP($B352,'Change Summary_Detailed'!$A$4:$X$216,AO$3,FALSE)</f>
        <v>0</v>
      </c>
      <c r="AP352" s="21" t="str">
        <f>VLOOKUP($B352,'Change Summary_Detailed'!$A$4:$X$216,AP$3,FALSE)</f>
        <v>Delete</v>
      </c>
      <c r="AQ352" s="21">
        <f>VLOOKUP($B352,'Change Summary_Detailed'!$A$4:$X$216,AQ$3,FALSE)</f>
        <v>3</v>
      </c>
      <c r="AR352" s="21" t="str">
        <f>VLOOKUP($B352,'Change Summary_Detailed'!$A$4:$X$216,AR$3,FALSE)</f>
        <v>Low performing</v>
      </c>
      <c r="AS352" s="21" t="str">
        <f>VLOOKUP($B352,'Change Summary_Detailed'!$A$4:$X$216,AS$3,FALSE)</f>
        <v>In Kenmore, use revised Route 342 and connect with Sound Transit routes 566 or 567 at the Bellevue Transit Center, or use revised Route 234 and connect with the RapidRide B Line (unchanged) on Rose Hill.</v>
      </c>
      <c r="AT352" s="21" t="str">
        <f>VLOOKUP($B352,'Change Summary_Detailed'!$A$4:$X$216,AT$3,FALSE)</f>
        <v>Deleted</v>
      </c>
    </row>
    <row r="353" spans="1:46" x14ac:dyDescent="0.25">
      <c r="A353" t="s">
        <v>369</v>
      </c>
      <c r="B353" s="122" t="s">
        <v>246</v>
      </c>
      <c r="C353" s="57" t="s">
        <v>246</v>
      </c>
      <c r="D353" s="71" t="s">
        <v>247</v>
      </c>
      <c r="E353" s="57">
        <v>12.4</v>
      </c>
      <c r="F353" s="52">
        <v>5</v>
      </c>
      <c r="G353" s="52" t="s">
        <v>298</v>
      </c>
      <c r="H353" s="52" t="s">
        <v>298</v>
      </c>
      <c r="I353" s="52" t="s">
        <v>298</v>
      </c>
      <c r="J353" s="58" t="s">
        <v>298</v>
      </c>
      <c r="K353" s="62" t="s">
        <v>8</v>
      </c>
      <c r="L353" s="62" t="s">
        <v>8</v>
      </c>
      <c r="M353" s="57" t="s">
        <v>52</v>
      </c>
      <c r="N353" s="58" t="s">
        <v>45</v>
      </c>
      <c r="O353" s="110" t="s">
        <v>8</v>
      </c>
      <c r="P353" s="111" t="s">
        <v>8</v>
      </c>
      <c r="Q353" s="112" t="s">
        <v>8</v>
      </c>
      <c r="R353" s="57">
        <v>3</v>
      </c>
      <c r="S353" s="52" t="s">
        <v>54</v>
      </c>
      <c r="T353" s="58" t="s">
        <v>54</v>
      </c>
      <c r="W353">
        <v>2</v>
      </c>
      <c r="X353">
        <v>2</v>
      </c>
      <c r="Y353" t="s">
        <v>17</v>
      </c>
      <c r="Z353" t="s">
        <v>17</v>
      </c>
      <c r="AA353" t="s">
        <v>17</v>
      </c>
      <c r="AB353" t="s">
        <v>17</v>
      </c>
      <c r="AC353" s="355">
        <f>IF(VLOOKUP($B353,'Change Summary_Detailed'!$A$4:$X$216,AC$3,FALSE)=0,"N/A",VLOOKUP($B353,'Change Summary_Detailed'!$A$4:$X$216,AC$3,FALSE))</f>
        <v>42248</v>
      </c>
      <c r="AD353" s="21" t="str">
        <f>VLOOKUP($B353,'Change Summary_Detailed'!$A$4:$X$216,AD$3,FALSE)</f>
        <v/>
      </c>
      <c r="AE353" s="21" t="str">
        <f>VLOOKUP($B353,'Change Summary_Detailed'!$A$4:$X$216,AE$3,FALSE)</f>
        <v/>
      </c>
      <c r="AF353" s="21" t="str">
        <f>VLOOKUP($B353,'Change Summary_Detailed'!$A$4:$X$216,AF$3,FALSE)</f>
        <v/>
      </c>
      <c r="AG353" s="21" t="str">
        <f>VLOOKUP($B353,'Change Summary_Detailed'!$A$4:$X$216,AG$3,FALSE)</f>
        <v/>
      </c>
      <c r="AH353" s="21" t="str">
        <f>VLOOKUP($B353,'Change Summary_Detailed'!$A$4:$X$216,AH$3,FALSE)</f>
        <v/>
      </c>
      <c r="AI353" s="21" t="str">
        <f>VLOOKUP($B353,'Change Summary_Detailed'!$A$4:$X$216,AI$3,FALSE)</f>
        <v/>
      </c>
      <c r="AJ353" s="21" t="str">
        <f>VLOOKUP($B353,'Change Summary_Detailed'!$A$4:$X$216,AJ$3,FALSE)</f>
        <v/>
      </c>
      <c r="AK353" s="21" t="str">
        <f>VLOOKUP($B353,'Change Summary_Detailed'!$A$4:$X$216,AK$3,FALSE)</f>
        <v/>
      </c>
      <c r="AL353" s="21" t="str">
        <f>VLOOKUP($B353,'Change Summary_Detailed'!$A$4:$X$216,AL$3,FALSE)</f>
        <v/>
      </c>
      <c r="AM353" s="21" t="str">
        <f>VLOOKUP($B353,'Change Summary_Detailed'!$A$4:$X$216,AM$3,FALSE)</f>
        <v/>
      </c>
      <c r="AN353" s="21" t="str">
        <f>VLOOKUP($B353,'Change Summary_Detailed'!$A$4:$X$216,AN$3,FALSE)</f>
        <v/>
      </c>
      <c r="AO353" s="21">
        <f>VLOOKUP($B353,'Change Summary_Detailed'!$A$4:$X$216,AO$3,FALSE)</f>
        <v>0</v>
      </c>
      <c r="AP353" s="21" t="str">
        <f>VLOOKUP($B353,'Change Summary_Detailed'!$A$4:$X$216,AP$3,FALSE)</f>
        <v>Delete</v>
      </c>
      <c r="AQ353" s="21">
        <f>VLOOKUP($B353,'Change Summary_Detailed'!$A$4:$X$216,AQ$3,FALSE)</f>
        <v>3</v>
      </c>
      <c r="AR353" s="21" t="str">
        <f>VLOOKUP($B353,'Change Summary_Detailed'!$A$4:$X$216,AR$3,FALSE)</f>
        <v>Low performing</v>
      </c>
      <c r="AS353" s="21" t="str">
        <f>VLOOKUP($B353,'Change Summary_Detailed'!$A$4:$X$216,AS$3,FALSE)</f>
        <v>In Kenmore, use revised Route 342 and connect with Sound Transit routes 566 or 567 at the Bellevue Transit Center, or use revised Route 234 and connect with the RapidRide B Line (unchanged) on Rose Hill.</v>
      </c>
      <c r="AT353" s="21" t="str">
        <f>VLOOKUP($B353,'Change Summary_Detailed'!$A$4:$X$216,AT$3,FALSE)</f>
        <v>Deleted</v>
      </c>
    </row>
    <row r="354" spans="1:46" x14ac:dyDescent="0.25">
      <c r="A354" t="s">
        <v>358</v>
      </c>
      <c r="B354" s="122" t="s">
        <v>246</v>
      </c>
      <c r="C354" s="57" t="s">
        <v>246</v>
      </c>
      <c r="D354" s="71" t="s">
        <v>247</v>
      </c>
      <c r="E354" s="57">
        <v>12.4</v>
      </c>
      <c r="F354" s="52">
        <v>5</v>
      </c>
      <c r="G354" s="52" t="s">
        <v>298</v>
      </c>
      <c r="H354" s="52" t="s">
        <v>298</v>
      </c>
      <c r="I354" s="52" t="s">
        <v>298</v>
      </c>
      <c r="J354" s="58" t="s">
        <v>298</v>
      </c>
      <c r="K354" s="62" t="s">
        <v>8</v>
      </c>
      <c r="L354" s="62" t="s">
        <v>8</v>
      </c>
      <c r="M354" s="57" t="s">
        <v>52</v>
      </c>
      <c r="N354" s="58" t="s">
        <v>45</v>
      </c>
      <c r="O354" s="110" t="s">
        <v>8</v>
      </c>
      <c r="P354" s="111" t="s">
        <v>8</v>
      </c>
      <c r="Q354" s="112" t="s">
        <v>8</v>
      </c>
      <c r="R354" s="57">
        <v>3</v>
      </c>
      <c r="S354" s="52" t="s">
        <v>54</v>
      </c>
      <c r="T354" s="58" t="s">
        <v>54</v>
      </c>
      <c r="W354">
        <v>2</v>
      </c>
      <c r="X354">
        <v>2</v>
      </c>
      <c r="Y354" t="s">
        <v>17</v>
      </c>
      <c r="Z354" t="s">
        <v>17</v>
      </c>
      <c r="AA354" t="s">
        <v>17</v>
      </c>
      <c r="AB354" t="s">
        <v>17</v>
      </c>
      <c r="AC354" s="355">
        <f>IF(VLOOKUP($B354,'Change Summary_Detailed'!$A$4:$X$216,AC$3,FALSE)=0,"N/A",VLOOKUP($B354,'Change Summary_Detailed'!$A$4:$X$216,AC$3,FALSE))</f>
        <v>42248</v>
      </c>
      <c r="AD354" s="21" t="str">
        <f>VLOOKUP($B354,'Change Summary_Detailed'!$A$4:$X$216,AD$3,FALSE)</f>
        <v/>
      </c>
      <c r="AE354" s="21" t="str">
        <f>VLOOKUP($B354,'Change Summary_Detailed'!$A$4:$X$216,AE$3,FALSE)</f>
        <v/>
      </c>
      <c r="AF354" s="21" t="str">
        <f>VLOOKUP($B354,'Change Summary_Detailed'!$A$4:$X$216,AF$3,FALSE)</f>
        <v/>
      </c>
      <c r="AG354" s="21" t="str">
        <f>VLOOKUP($B354,'Change Summary_Detailed'!$A$4:$X$216,AG$3,FALSE)</f>
        <v/>
      </c>
      <c r="AH354" s="21" t="str">
        <f>VLOOKUP($B354,'Change Summary_Detailed'!$A$4:$X$216,AH$3,FALSE)</f>
        <v/>
      </c>
      <c r="AI354" s="21" t="str">
        <f>VLOOKUP($B354,'Change Summary_Detailed'!$A$4:$X$216,AI$3,FALSE)</f>
        <v/>
      </c>
      <c r="AJ354" s="21" t="str">
        <f>VLOOKUP($B354,'Change Summary_Detailed'!$A$4:$X$216,AJ$3,FALSE)</f>
        <v/>
      </c>
      <c r="AK354" s="21" t="str">
        <f>VLOOKUP($B354,'Change Summary_Detailed'!$A$4:$X$216,AK$3,FALSE)</f>
        <v/>
      </c>
      <c r="AL354" s="21" t="str">
        <f>VLOOKUP($B354,'Change Summary_Detailed'!$A$4:$X$216,AL$3,FALSE)</f>
        <v/>
      </c>
      <c r="AM354" s="21" t="str">
        <f>VLOOKUP($B354,'Change Summary_Detailed'!$A$4:$X$216,AM$3,FALSE)</f>
        <v/>
      </c>
      <c r="AN354" s="21" t="str">
        <f>VLOOKUP($B354,'Change Summary_Detailed'!$A$4:$X$216,AN$3,FALSE)</f>
        <v/>
      </c>
      <c r="AO354" s="21">
        <f>VLOOKUP($B354,'Change Summary_Detailed'!$A$4:$X$216,AO$3,FALSE)</f>
        <v>0</v>
      </c>
      <c r="AP354" s="21" t="str">
        <f>VLOOKUP($B354,'Change Summary_Detailed'!$A$4:$X$216,AP$3,FALSE)</f>
        <v>Delete</v>
      </c>
      <c r="AQ354" s="21">
        <f>VLOOKUP($B354,'Change Summary_Detailed'!$A$4:$X$216,AQ$3,FALSE)</f>
        <v>3</v>
      </c>
      <c r="AR354" s="21" t="str">
        <f>VLOOKUP($B354,'Change Summary_Detailed'!$A$4:$X$216,AR$3,FALSE)</f>
        <v>Low performing</v>
      </c>
      <c r="AS354" s="21" t="str">
        <f>VLOOKUP($B354,'Change Summary_Detailed'!$A$4:$X$216,AS$3,FALSE)</f>
        <v>In Kenmore, use revised Route 342 and connect with Sound Transit routes 566 or 567 at the Bellevue Transit Center, or use revised Route 234 and connect with the RapidRide B Line (unchanged) on Rose Hill.</v>
      </c>
      <c r="AT354" s="21" t="str">
        <f>VLOOKUP($B354,'Change Summary_Detailed'!$A$4:$X$216,AT$3,FALSE)</f>
        <v>Deleted</v>
      </c>
    </row>
    <row r="355" spans="1:46" x14ac:dyDescent="0.25">
      <c r="A355" t="s">
        <v>344</v>
      </c>
      <c r="B355" s="122" t="s">
        <v>246</v>
      </c>
      <c r="C355" s="57" t="s">
        <v>246</v>
      </c>
      <c r="D355" s="71" t="s">
        <v>247</v>
      </c>
      <c r="E355" s="57">
        <v>12.4</v>
      </c>
      <c r="F355" s="52">
        <v>5</v>
      </c>
      <c r="G355" s="52" t="s">
        <v>298</v>
      </c>
      <c r="H355" s="52" t="s">
        <v>298</v>
      </c>
      <c r="I355" s="52" t="s">
        <v>298</v>
      </c>
      <c r="J355" s="58" t="s">
        <v>298</v>
      </c>
      <c r="K355" s="62" t="s">
        <v>8</v>
      </c>
      <c r="L355" s="62" t="s">
        <v>8</v>
      </c>
      <c r="M355" s="57" t="s">
        <v>52</v>
      </c>
      <c r="N355" s="58" t="s">
        <v>45</v>
      </c>
      <c r="O355" s="110" t="s">
        <v>8</v>
      </c>
      <c r="P355" s="111" t="s">
        <v>8</v>
      </c>
      <c r="Q355" s="112" t="s">
        <v>8</v>
      </c>
      <c r="R355" s="57">
        <v>3</v>
      </c>
      <c r="S355" s="52" t="s">
        <v>54</v>
      </c>
      <c r="T355" s="58" t="s">
        <v>54</v>
      </c>
      <c r="W355">
        <v>2</v>
      </c>
      <c r="X355">
        <v>2</v>
      </c>
      <c r="Y355" t="s">
        <v>17</v>
      </c>
      <c r="Z355" t="s">
        <v>17</v>
      </c>
      <c r="AA355" t="s">
        <v>17</v>
      </c>
      <c r="AB355" t="s">
        <v>17</v>
      </c>
      <c r="AC355" s="355">
        <f>IF(VLOOKUP($B355,'Change Summary_Detailed'!$A$4:$X$216,AC$3,FALSE)=0,"N/A",VLOOKUP($B355,'Change Summary_Detailed'!$A$4:$X$216,AC$3,FALSE))</f>
        <v>42248</v>
      </c>
      <c r="AD355" s="21" t="str">
        <f>VLOOKUP($B355,'Change Summary_Detailed'!$A$4:$X$216,AD$3,FALSE)</f>
        <v/>
      </c>
      <c r="AE355" s="21" t="str">
        <f>VLOOKUP($B355,'Change Summary_Detailed'!$A$4:$X$216,AE$3,FALSE)</f>
        <v/>
      </c>
      <c r="AF355" s="21" t="str">
        <f>VLOOKUP($B355,'Change Summary_Detailed'!$A$4:$X$216,AF$3,FALSE)</f>
        <v/>
      </c>
      <c r="AG355" s="21" t="str">
        <f>VLOOKUP($B355,'Change Summary_Detailed'!$A$4:$X$216,AG$3,FALSE)</f>
        <v/>
      </c>
      <c r="AH355" s="21" t="str">
        <f>VLOOKUP($B355,'Change Summary_Detailed'!$A$4:$X$216,AH$3,FALSE)</f>
        <v/>
      </c>
      <c r="AI355" s="21" t="str">
        <f>VLOOKUP($B355,'Change Summary_Detailed'!$A$4:$X$216,AI$3,FALSE)</f>
        <v/>
      </c>
      <c r="AJ355" s="21" t="str">
        <f>VLOOKUP($B355,'Change Summary_Detailed'!$A$4:$X$216,AJ$3,FALSE)</f>
        <v/>
      </c>
      <c r="AK355" s="21" t="str">
        <f>VLOOKUP($B355,'Change Summary_Detailed'!$A$4:$X$216,AK$3,FALSE)</f>
        <v/>
      </c>
      <c r="AL355" s="21" t="str">
        <f>VLOOKUP($B355,'Change Summary_Detailed'!$A$4:$X$216,AL$3,FALSE)</f>
        <v/>
      </c>
      <c r="AM355" s="21" t="str">
        <f>VLOOKUP($B355,'Change Summary_Detailed'!$A$4:$X$216,AM$3,FALSE)</f>
        <v/>
      </c>
      <c r="AN355" s="21" t="str">
        <f>VLOOKUP($B355,'Change Summary_Detailed'!$A$4:$X$216,AN$3,FALSE)</f>
        <v/>
      </c>
      <c r="AO355" s="21">
        <f>VLOOKUP($B355,'Change Summary_Detailed'!$A$4:$X$216,AO$3,FALSE)</f>
        <v>0</v>
      </c>
      <c r="AP355" s="21" t="str">
        <f>VLOOKUP($B355,'Change Summary_Detailed'!$A$4:$X$216,AP$3,FALSE)</f>
        <v>Delete</v>
      </c>
      <c r="AQ355" s="21">
        <f>VLOOKUP($B355,'Change Summary_Detailed'!$A$4:$X$216,AQ$3,FALSE)</f>
        <v>3</v>
      </c>
      <c r="AR355" s="21" t="str">
        <f>VLOOKUP($B355,'Change Summary_Detailed'!$A$4:$X$216,AR$3,FALSE)</f>
        <v>Low performing</v>
      </c>
      <c r="AS355" s="21" t="str">
        <f>VLOOKUP($B355,'Change Summary_Detailed'!$A$4:$X$216,AS$3,FALSE)</f>
        <v>In Kenmore, use revised Route 342 and connect with Sound Transit routes 566 or 567 at the Bellevue Transit Center, or use revised Route 234 and connect with the RapidRide B Line (unchanged) on Rose Hill.</v>
      </c>
      <c r="AT355" s="21" t="str">
        <f>VLOOKUP($B355,'Change Summary_Detailed'!$A$4:$X$216,AT$3,FALSE)</f>
        <v>Deleted</v>
      </c>
    </row>
    <row r="356" spans="1:46" x14ac:dyDescent="0.25">
      <c r="A356" t="s">
        <v>377</v>
      </c>
      <c r="B356" s="122" t="s">
        <v>246</v>
      </c>
      <c r="C356" s="57" t="s">
        <v>246</v>
      </c>
      <c r="D356" s="71" t="s">
        <v>247</v>
      </c>
      <c r="E356" s="57">
        <v>12.4</v>
      </c>
      <c r="F356" s="52">
        <v>5</v>
      </c>
      <c r="G356" s="52" t="s">
        <v>298</v>
      </c>
      <c r="H356" s="52" t="s">
        <v>298</v>
      </c>
      <c r="I356" s="52" t="s">
        <v>298</v>
      </c>
      <c r="J356" s="58" t="s">
        <v>298</v>
      </c>
      <c r="K356" s="62" t="s">
        <v>8</v>
      </c>
      <c r="L356" s="62" t="s">
        <v>8</v>
      </c>
      <c r="M356" s="57" t="s">
        <v>52</v>
      </c>
      <c r="N356" s="58" t="s">
        <v>45</v>
      </c>
      <c r="O356" s="110" t="s">
        <v>8</v>
      </c>
      <c r="P356" s="111" t="s">
        <v>8</v>
      </c>
      <c r="Q356" s="112" t="s">
        <v>8</v>
      </c>
      <c r="R356" s="57">
        <v>3</v>
      </c>
      <c r="S356" s="52" t="s">
        <v>54</v>
      </c>
      <c r="T356" s="58" t="s">
        <v>54</v>
      </c>
      <c r="W356">
        <v>2</v>
      </c>
      <c r="X356">
        <v>2</v>
      </c>
      <c r="Y356" t="s">
        <v>17</v>
      </c>
      <c r="Z356" t="s">
        <v>17</v>
      </c>
      <c r="AA356" t="s">
        <v>17</v>
      </c>
      <c r="AB356" t="s">
        <v>17</v>
      </c>
      <c r="AC356" s="355">
        <f>IF(VLOOKUP($B356,'Change Summary_Detailed'!$A$4:$X$216,AC$3,FALSE)=0,"N/A",VLOOKUP($B356,'Change Summary_Detailed'!$A$4:$X$216,AC$3,FALSE))</f>
        <v>42248</v>
      </c>
      <c r="AD356" s="21" t="str">
        <f>VLOOKUP($B356,'Change Summary_Detailed'!$A$4:$X$216,AD$3,FALSE)</f>
        <v/>
      </c>
      <c r="AE356" s="21" t="str">
        <f>VLOOKUP($B356,'Change Summary_Detailed'!$A$4:$X$216,AE$3,FALSE)</f>
        <v/>
      </c>
      <c r="AF356" s="21" t="str">
        <f>VLOOKUP($B356,'Change Summary_Detailed'!$A$4:$X$216,AF$3,FALSE)</f>
        <v/>
      </c>
      <c r="AG356" s="21" t="str">
        <f>VLOOKUP($B356,'Change Summary_Detailed'!$A$4:$X$216,AG$3,FALSE)</f>
        <v/>
      </c>
      <c r="AH356" s="21" t="str">
        <f>VLOOKUP($B356,'Change Summary_Detailed'!$A$4:$X$216,AH$3,FALSE)</f>
        <v/>
      </c>
      <c r="AI356" s="21" t="str">
        <f>VLOOKUP($B356,'Change Summary_Detailed'!$A$4:$X$216,AI$3,FALSE)</f>
        <v/>
      </c>
      <c r="AJ356" s="21" t="str">
        <f>VLOOKUP($B356,'Change Summary_Detailed'!$A$4:$X$216,AJ$3,FALSE)</f>
        <v/>
      </c>
      <c r="AK356" s="21" t="str">
        <f>VLOOKUP($B356,'Change Summary_Detailed'!$A$4:$X$216,AK$3,FALSE)</f>
        <v/>
      </c>
      <c r="AL356" s="21" t="str">
        <f>VLOOKUP($B356,'Change Summary_Detailed'!$A$4:$X$216,AL$3,FALSE)</f>
        <v/>
      </c>
      <c r="AM356" s="21" t="str">
        <f>VLOOKUP($B356,'Change Summary_Detailed'!$A$4:$X$216,AM$3,FALSE)</f>
        <v/>
      </c>
      <c r="AN356" s="21" t="str">
        <f>VLOOKUP($B356,'Change Summary_Detailed'!$A$4:$X$216,AN$3,FALSE)</f>
        <v/>
      </c>
      <c r="AO356" s="21">
        <f>VLOOKUP($B356,'Change Summary_Detailed'!$A$4:$X$216,AO$3,FALSE)</f>
        <v>0</v>
      </c>
      <c r="AP356" s="21" t="str">
        <f>VLOOKUP($B356,'Change Summary_Detailed'!$A$4:$X$216,AP$3,FALSE)</f>
        <v>Delete</v>
      </c>
      <c r="AQ356" s="21">
        <f>VLOOKUP($B356,'Change Summary_Detailed'!$A$4:$X$216,AQ$3,FALSE)</f>
        <v>3</v>
      </c>
      <c r="AR356" s="21" t="str">
        <f>VLOOKUP($B356,'Change Summary_Detailed'!$A$4:$X$216,AR$3,FALSE)</f>
        <v>Low performing</v>
      </c>
      <c r="AS356" s="21" t="str">
        <f>VLOOKUP($B356,'Change Summary_Detailed'!$A$4:$X$216,AS$3,FALSE)</f>
        <v>In Kenmore, use revised Route 342 and connect with Sound Transit routes 566 or 567 at the Bellevue Transit Center, or use revised Route 234 and connect with the RapidRide B Line (unchanged) on Rose Hill.</v>
      </c>
      <c r="AT356" s="21" t="str">
        <f>VLOOKUP($B356,'Change Summary_Detailed'!$A$4:$X$216,AT$3,FALSE)</f>
        <v>Deleted</v>
      </c>
    </row>
    <row r="357" spans="1:46" x14ac:dyDescent="0.25">
      <c r="A357" t="s">
        <v>344</v>
      </c>
      <c r="B357" s="122">
        <v>245</v>
      </c>
      <c r="C357" s="57" t="s">
        <v>799</v>
      </c>
      <c r="D357" s="71" t="s">
        <v>248</v>
      </c>
      <c r="E357" s="57">
        <v>24.9</v>
      </c>
      <c r="F357" s="52">
        <v>7.4</v>
      </c>
      <c r="G357" s="52">
        <v>24.2</v>
      </c>
      <c r="H357" s="52">
        <v>7</v>
      </c>
      <c r="I357" s="52">
        <v>16.7</v>
      </c>
      <c r="J357" s="58">
        <v>4.5999999999999996</v>
      </c>
      <c r="K357" s="62">
        <v>54</v>
      </c>
      <c r="L357" s="62" t="s">
        <v>15</v>
      </c>
      <c r="M357" s="57" t="s">
        <v>17</v>
      </c>
      <c r="N357" s="58" t="s">
        <v>17</v>
      </c>
      <c r="O357" s="57" t="s">
        <v>18</v>
      </c>
      <c r="P357" s="52" t="s">
        <v>18</v>
      </c>
      <c r="Q357" s="58" t="s">
        <v>18</v>
      </c>
      <c r="R357" s="57" t="s">
        <v>54</v>
      </c>
      <c r="S357" s="52" t="s">
        <v>54</v>
      </c>
      <c r="T357" s="58" t="s">
        <v>54</v>
      </c>
      <c r="W357">
        <v>4</v>
      </c>
      <c r="X357">
        <v>4</v>
      </c>
      <c r="Y357">
        <v>3</v>
      </c>
      <c r="Z357">
        <v>3</v>
      </c>
      <c r="AA357">
        <v>3</v>
      </c>
      <c r="AB357">
        <v>3</v>
      </c>
      <c r="AC357" s="355" t="str">
        <f>IF(VLOOKUP($B357,'Change Summary_Detailed'!$A$4:$X$216,AC$3,FALSE)=0,"N/A",VLOOKUP($B357,'Change Summary_Detailed'!$A$4:$X$216,AC$3,FALSE))</f>
        <v>N/A</v>
      </c>
      <c r="AD357" s="21">
        <f>VLOOKUP($B357,'Change Summary_Detailed'!$A$4:$X$216,AD$3,FALSE)</f>
        <v>15</v>
      </c>
      <c r="AE357" s="21">
        <f>VLOOKUP($B357,'Change Summary_Detailed'!$A$4:$X$216,AE$3,FALSE)</f>
        <v>15</v>
      </c>
      <c r="AF357" s="21" t="str">
        <f>VLOOKUP($B357,'Change Summary_Detailed'!$A$4:$X$216,AF$3,FALSE)</f>
        <v>30-60</v>
      </c>
      <c r="AG357" s="21">
        <f>VLOOKUP($B357,'Change Summary_Detailed'!$A$4:$X$216,AG$3,FALSE)</f>
        <v>30</v>
      </c>
      <c r="AH357" s="21">
        <f>VLOOKUP($B357,'Change Summary_Detailed'!$A$4:$X$216,AH$3,FALSE)</f>
        <v>30</v>
      </c>
      <c r="AI357" s="21">
        <f>VLOOKUP($B357,'Change Summary_Detailed'!$A$4:$X$216,AI$3,FALSE)</f>
        <v>15</v>
      </c>
      <c r="AJ357" s="21">
        <f>VLOOKUP($B357,'Change Summary_Detailed'!$A$4:$X$216,AJ$3,FALSE)</f>
        <v>15</v>
      </c>
      <c r="AK357" s="21" t="str">
        <f>VLOOKUP($B357,'Change Summary_Detailed'!$A$4:$X$216,AK$3,FALSE)</f>
        <v>30-60</v>
      </c>
      <c r="AL357" s="21">
        <f>VLOOKUP($B357,'Change Summary_Detailed'!$A$4:$X$216,AL$3,FALSE)</f>
        <v>30</v>
      </c>
      <c r="AM357" s="21">
        <f>VLOOKUP($B357,'Change Summary_Detailed'!$A$4:$X$216,AM$3,FALSE)</f>
        <v>30</v>
      </c>
      <c r="AN357" s="21" t="str">
        <f>VLOOKUP($B357,'Change Summary_Detailed'!$A$4:$X$216,AN$3,FALSE)</f>
        <v>Before 11:00 PM</v>
      </c>
      <c r="AO357" s="21" t="str">
        <f>VLOOKUP($B357,'Change Summary_Detailed'!$A$4:$X$216,AO$3,FALSE)</f>
        <v>Before 11:00 PM</v>
      </c>
      <c r="AP357" s="21" t="str">
        <f>VLOOKUP($B357,'Change Summary_Detailed'!$A$4:$X$216,AP$3,FALSE)</f>
        <v>Unchanged</v>
      </c>
      <c r="AQ357" s="21">
        <f>VLOOKUP($B357,'Change Summary_Detailed'!$A$4:$X$216,AQ$3,FALSE)</f>
        <v>0</v>
      </c>
      <c r="AR357" s="21">
        <f>VLOOKUP($B357,'Change Summary_Detailed'!$A$4:$X$216,AR$3,FALSE)</f>
        <v>0</v>
      </c>
      <c r="AS357" s="21">
        <f>VLOOKUP($B357,'Change Summary_Detailed'!$A$4:$X$216,AS$3,FALSE)</f>
        <v>0</v>
      </c>
      <c r="AT357" s="21" t="str">
        <f>VLOOKUP($B357,'Change Summary_Detailed'!$A$4:$X$216,AT$3,FALSE)</f>
        <v>Unchanged</v>
      </c>
    </row>
    <row r="358" spans="1:46" x14ac:dyDescent="0.25">
      <c r="A358" t="s">
        <v>359</v>
      </c>
      <c r="B358" s="122">
        <v>245</v>
      </c>
      <c r="C358" s="57" t="s">
        <v>799</v>
      </c>
      <c r="D358" s="71" t="s">
        <v>248</v>
      </c>
      <c r="E358" s="57">
        <v>24.9</v>
      </c>
      <c r="F358" s="52">
        <v>7.4</v>
      </c>
      <c r="G358" s="52">
        <v>24.2</v>
      </c>
      <c r="H358" s="52">
        <v>7</v>
      </c>
      <c r="I358" s="52">
        <v>16.7</v>
      </c>
      <c r="J358" s="58">
        <v>4.5999999999999996</v>
      </c>
      <c r="K358" s="62">
        <v>54</v>
      </c>
      <c r="L358" s="62" t="s">
        <v>15</v>
      </c>
      <c r="M358" s="57" t="s">
        <v>17</v>
      </c>
      <c r="N358" s="58" t="s">
        <v>17</v>
      </c>
      <c r="O358" s="57" t="s">
        <v>18</v>
      </c>
      <c r="P358" s="52" t="s">
        <v>18</v>
      </c>
      <c r="Q358" s="58" t="s">
        <v>18</v>
      </c>
      <c r="R358" s="57" t="s">
        <v>54</v>
      </c>
      <c r="S358" s="52" t="s">
        <v>54</v>
      </c>
      <c r="T358" s="58" t="s">
        <v>54</v>
      </c>
      <c r="W358">
        <v>4</v>
      </c>
      <c r="X358">
        <v>4</v>
      </c>
      <c r="Y358">
        <v>3</v>
      </c>
      <c r="Z358">
        <v>3</v>
      </c>
      <c r="AA358">
        <v>3</v>
      </c>
      <c r="AB358">
        <v>3</v>
      </c>
      <c r="AC358" s="355" t="str">
        <f>IF(VLOOKUP($B358,'Change Summary_Detailed'!$A$4:$X$216,AC$3,FALSE)=0,"N/A",VLOOKUP($B358,'Change Summary_Detailed'!$A$4:$X$216,AC$3,FALSE))</f>
        <v>N/A</v>
      </c>
      <c r="AD358" s="21">
        <f>VLOOKUP($B358,'Change Summary_Detailed'!$A$4:$X$216,AD$3,FALSE)</f>
        <v>15</v>
      </c>
      <c r="AE358" s="21">
        <f>VLOOKUP($B358,'Change Summary_Detailed'!$A$4:$X$216,AE$3,FALSE)</f>
        <v>15</v>
      </c>
      <c r="AF358" s="21" t="str">
        <f>VLOOKUP($B358,'Change Summary_Detailed'!$A$4:$X$216,AF$3,FALSE)</f>
        <v>30-60</v>
      </c>
      <c r="AG358" s="21">
        <f>VLOOKUP($B358,'Change Summary_Detailed'!$A$4:$X$216,AG$3,FALSE)</f>
        <v>30</v>
      </c>
      <c r="AH358" s="21">
        <f>VLOOKUP($B358,'Change Summary_Detailed'!$A$4:$X$216,AH$3,FALSE)</f>
        <v>30</v>
      </c>
      <c r="AI358" s="21">
        <f>VLOOKUP($B358,'Change Summary_Detailed'!$A$4:$X$216,AI$3,FALSE)</f>
        <v>15</v>
      </c>
      <c r="AJ358" s="21">
        <f>VLOOKUP($B358,'Change Summary_Detailed'!$A$4:$X$216,AJ$3,FALSE)</f>
        <v>15</v>
      </c>
      <c r="AK358" s="21" t="str">
        <f>VLOOKUP($B358,'Change Summary_Detailed'!$A$4:$X$216,AK$3,FALSE)</f>
        <v>30-60</v>
      </c>
      <c r="AL358" s="21">
        <f>VLOOKUP($B358,'Change Summary_Detailed'!$A$4:$X$216,AL$3,FALSE)</f>
        <v>30</v>
      </c>
      <c r="AM358" s="21">
        <f>VLOOKUP($B358,'Change Summary_Detailed'!$A$4:$X$216,AM$3,FALSE)</f>
        <v>30</v>
      </c>
      <c r="AN358" s="21" t="str">
        <f>VLOOKUP($B358,'Change Summary_Detailed'!$A$4:$X$216,AN$3,FALSE)</f>
        <v>Before 11:00 PM</v>
      </c>
      <c r="AO358" s="21" t="str">
        <f>VLOOKUP($B358,'Change Summary_Detailed'!$A$4:$X$216,AO$3,FALSE)</f>
        <v>Before 11:00 PM</v>
      </c>
      <c r="AP358" s="21" t="str">
        <f>VLOOKUP($B358,'Change Summary_Detailed'!$A$4:$X$216,AP$3,FALSE)</f>
        <v>Unchanged</v>
      </c>
      <c r="AQ358" s="21">
        <f>VLOOKUP($B358,'Change Summary_Detailed'!$A$4:$X$216,AQ$3,FALSE)</f>
        <v>0</v>
      </c>
      <c r="AR358" s="21">
        <f>VLOOKUP($B358,'Change Summary_Detailed'!$A$4:$X$216,AR$3,FALSE)</f>
        <v>0</v>
      </c>
      <c r="AS358" s="21">
        <f>VLOOKUP($B358,'Change Summary_Detailed'!$A$4:$X$216,AS$3,FALSE)</f>
        <v>0</v>
      </c>
      <c r="AT358" s="21" t="str">
        <f>VLOOKUP($B358,'Change Summary_Detailed'!$A$4:$X$216,AT$3,FALSE)</f>
        <v>Unchanged</v>
      </c>
    </row>
    <row r="359" spans="1:46" x14ac:dyDescent="0.25">
      <c r="A359" t="s">
        <v>357</v>
      </c>
      <c r="B359" s="122">
        <v>245</v>
      </c>
      <c r="C359" s="57" t="s">
        <v>799</v>
      </c>
      <c r="D359" s="71" t="s">
        <v>248</v>
      </c>
      <c r="E359" s="57">
        <v>24.9</v>
      </c>
      <c r="F359" s="52">
        <v>7.4</v>
      </c>
      <c r="G359" s="52">
        <v>24.2</v>
      </c>
      <c r="H359" s="52">
        <v>7</v>
      </c>
      <c r="I359" s="52">
        <v>16.7</v>
      </c>
      <c r="J359" s="58">
        <v>4.5999999999999996</v>
      </c>
      <c r="K359" s="62">
        <v>54</v>
      </c>
      <c r="L359" s="62" t="s">
        <v>15</v>
      </c>
      <c r="M359" s="57" t="s">
        <v>17</v>
      </c>
      <c r="N359" s="58" t="s">
        <v>17</v>
      </c>
      <c r="O359" s="57" t="s">
        <v>18</v>
      </c>
      <c r="P359" s="52" t="s">
        <v>18</v>
      </c>
      <c r="Q359" s="58" t="s">
        <v>18</v>
      </c>
      <c r="R359" s="57" t="s">
        <v>54</v>
      </c>
      <c r="S359" s="52" t="s">
        <v>54</v>
      </c>
      <c r="T359" s="58" t="s">
        <v>54</v>
      </c>
      <c r="W359">
        <v>4</v>
      </c>
      <c r="X359">
        <v>4</v>
      </c>
      <c r="Y359">
        <v>3</v>
      </c>
      <c r="Z359">
        <v>3</v>
      </c>
      <c r="AA359">
        <v>3</v>
      </c>
      <c r="AB359">
        <v>3</v>
      </c>
      <c r="AC359" s="355" t="str">
        <f>IF(VLOOKUP($B359,'Change Summary_Detailed'!$A$4:$X$216,AC$3,FALSE)=0,"N/A",VLOOKUP($B359,'Change Summary_Detailed'!$A$4:$X$216,AC$3,FALSE))</f>
        <v>N/A</v>
      </c>
      <c r="AD359" s="21">
        <f>VLOOKUP($B359,'Change Summary_Detailed'!$A$4:$X$216,AD$3,FALSE)</f>
        <v>15</v>
      </c>
      <c r="AE359" s="21">
        <f>VLOOKUP($B359,'Change Summary_Detailed'!$A$4:$X$216,AE$3,FALSE)</f>
        <v>15</v>
      </c>
      <c r="AF359" s="21" t="str">
        <f>VLOOKUP($B359,'Change Summary_Detailed'!$A$4:$X$216,AF$3,FALSE)</f>
        <v>30-60</v>
      </c>
      <c r="AG359" s="21">
        <f>VLOOKUP($B359,'Change Summary_Detailed'!$A$4:$X$216,AG$3,FALSE)</f>
        <v>30</v>
      </c>
      <c r="AH359" s="21">
        <f>VLOOKUP($B359,'Change Summary_Detailed'!$A$4:$X$216,AH$3,FALSE)</f>
        <v>30</v>
      </c>
      <c r="AI359" s="21">
        <f>VLOOKUP($B359,'Change Summary_Detailed'!$A$4:$X$216,AI$3,FALSE)</f>
        <v>15</v>
      </c>
      <c r="AJ359" s="21">
        <f>VLOOKUP($B359,'Change Summary_Detailed'!$A$4:$X$216,AJ$3,FALSE)</f>
        <v>15</v>
      </c>
      <c r="AK359" s="21" t="str">
        <f>VLOOKUP($B359,'Change Summary_Detailed'!$A$4:$X$216,AK$3,FALSE)</f>
        <v>30-60</v>
      </c>
      <c r="AL359" s="21">
        <f>VLOOKUP($B359,'Change Summary_Detailed'!$A$4:$X$216,AL$3,FALSE)</f>
        <v>30</v>
      </c>
      <c r="AM359" s="21">
        <f>VLOOKUP($B359,'Change Summary_Detailed'!$A$4:$X$216,AM$3,FALSE)</f>
        <v>30</v>
      </c>
      <c r="AN359" s="21" t="str">
        <f>VLOOKUP($B359,'Change Summary_Detailed'!$A$4:$X$216,AN$3,FALSE)</f>
        <v>Before 11:00 PM</v>
      </c>
      <c r="AO359" s="21" t="str">
        <f>VLOOKUP($B359,'Change Summary_Detailed'!$A$4:$X$216,AO$3,FALSE)</f>
        <v>Before 11:00 PM</v>
      </c>
      <c r="AP359" s="21" t="str">
        <f>VLOOKUP($B359,'Change Summary_Detailed'!$A$4:$X$216,AP$3,FALSE)</f>
        <v>Unchanged</v>
      </c>
      <c r="AQ359" s="21">
        <f>VLOOKUP($B359,'Change Summary_Detailed'!$A$4:$X$216,AQ$3,FALSE)</f>
        <v>0</v>
      </c>
      <c r="AR359" s="21">
        <f>VLOOKUP($B359,'Change Summary_Detailed'!$A$4:$X$216,AR$3,FALSE)</f>
        <v>0</v>
      </c>
      <c r="AS359" s="21">
        <f>VLOOKUP($B359,'Change Summary_Detailed'!$A$4:$X$216,AS$3,FALSE)</f>
        <v>0</v>
      </c>
      <c r="AT359" s="21" t="str">
        <f>VLOOKUP($B359,'Change Summary_Detailed'!$A$4:$X$216,AT$3,FALSE)</f>
        <v>Unchanged</v>
      </c>
    </row>
    <row r="360" spans="1:46" x14ac:dyDescent="0.25">
      <c r="A360" t="s">
        <v>369</v>
      </c>
      <c r="B360" s="122">
        <v>245</v>
      </c>
      <c r="C360" s="57" t="s">
        <v>799</v>
      </c>
      <c r="D360" s="71" t="s">
        <v>248</v>
      </c>
      <c r="E360" s="57">
        <v>24.9</v>
      </c>
      <c r="F360" s="52">
        <v>7.4</v>
      </c>
      <c r="G360" s="52">
        <v>24.2</v>
      </c>
      <c r="H360" s="52">
        <v>7</v>
      </c>
      <c r="I360" s="52">
        <v>16.7</v>
      </c>
      <c r="J360" s="58">
        <v>4.5999999999999996</v>
      </c>
      <c r="K360" s="62">
        <v>54</v>
      </c>
      <c r="L360" s="62" t="s">
        <v>15</v>
      </c>
      <c r="M360" s="57" t="s">
        <v>17</v>
      </c>
      <c r="N360" s="58" t="s">
        <v>17</v>
      </c>
      <c r="O360" s="57" t="s">
        <v>18</v>
      </c>
      <c r="P360" s="52" t="s">
        <v>18</v>
      </c>
      <c r="Q360" s="58" t="s">
        <v>18</v>
      </c>
      <c r="R360" s="57" t="s">
        <v>54</v>
      </c>
      <c r="S360" s="52" t="s">
        <v>54</v>
      </c>
      <c r="T360" s="58" t="s">
        <v>54</v>
      </c>
      <c r="W360">
        <v>4</v>
      </c>
      <c r="X360">
        <v>4</v>
      </c>
      <c r="Y360">
        <v>3</v>
      </c>
      <c r="Z360">
        <v>3</v>
      </c>
      <c r="AA360">
        <v>3</v>
      </c>
      <c r="AB360">
        <v>3</v>
      </c>
      <c r="AC360" s="355" t="str">
        <f>IF(VLOOKUP($B360,'Change Summary_Detailed'!$A$4:$X$216,AC$3,FALSE)=0,"N/A",VLOOKUP($B360,'Change Summary_Detailed'!$A$4:$X$216,AC$3,FALSE))</f>
        <v>N/A</v>
      </c>
      <c r="AD360" s="21">
        <f>VLOOKUP($B360,'Change Summary_Detailed'!$A$4:$X$216,AD$3,FALSE)</f>
        <v>15</v>
      </c>
      <c r="AE360" s="21">
        <f>VLOOKUP($B360,'Change Summary_Detailed'!$A$4:$X$216,AE$3,FALSE)</f>
        <v>15</v>
      </c>
      <c r="AF360" s="21" t="str">
        <f>VLOOKUP($B360,'Change Summary_Detailed'!$A$4:$X$216,AF$3,FALSE)</f>
        <v>30-60</v>
      </c>
      <c r="AG360" s="21">
        <f>VLOOKUP($B360,'Change Summary_Detailed'!$A$4:$X$216,AG$3,FALSE)</f>
        <v>30</v>
      </c>
      <c r="AH360" s="21">
        <f>VLOOKUP($B360,'Change Summary_Detailed'!$A$4:$X$216,AH$3,FALSE)</f>
        <v>30</v>
      </c>
      <c r="AI360" s="21">
        <f>VLOOKUP($B360,'Change Summary_Detailed'!$A$4:$X$216,AI$3,FALSE)</f>
        <v>15</v>
      </c>
      <c r="AJ360" s="21">
        <f>VLOOKUP($B360,'Change Summary_Detailed'!$A$4:$X$216,AJ$3,FALSE)</f>
        <v>15</v>
      </c>
      <c r="AK360" s="21" t="str">
        <f>VLOOKUP($B360,'Change Summary_Detailed'!$A$4:$X$216,AK$3,FALSE)</f>
        <v>30-60</v>
      </c>
      <c r="AL360" s="21">
        <f>VLOOKUP($B360,'Change Summary_Detailed'!$A$4:$X$216,AL$3,FALSE)</f>
        <v>30</v>
      </c>
      <c r="AM360" s="21">
        <f>VLOOKUP($B360,'Change Summary_Detailed'!$A$4:$X$216,AM$3,FALSE)</f>
        <v>30</v>
      </c>
      <c r="AN360" s="21" t="str">
        <f>VLOOKUP($B360,'Change Summary_Detailed'!$A$4:$X$216,AN$3,FALSE)</f>
        <v>Before 11:00 PM</v>
      </c>
      <c r="AO360" s="21" t="str">
        <f>VLOOKUP($B360,'Change Summary_Detailed'!$A$4:$X$216,AO$3,FALSE)</f>
        <v>Before 11:00 PM</v>
      </c>
      <c r="AP360" s="21" t="str">
        <f>VLOOKUP($B360,'Change Summary_Detailed'!$A$4:$X$216,AP$3,FALSE)</f>
        <v>Unchanged</v>
      </c>
      <c r="AQ360" s="21">
        <f>VLOOKUP($B360,'Change Summary_Detailed'!$A$4:$X$216,AQ$3,FALSE)</f>
        <v>0</v>
      </c>
      <c r="AR360" s="21">
        <f>VLOOKUP($B360,'Change Summary_Detailed'!$A$4:$X$216,AR$3,FALSE)</f>
        <v>0</v>
      </c>
      <c r="AS360" s="21">
        <f>VLOOKUP($B360,'Change Summary_Detailed'!$A$4:$X$216,AS$3,FALSE)</f>
        <v>0</v>
      </c>
      <c r="AT360" s="21" t="str">
        <f>VLOOKUP($B360,'Change Summary_Detailed'!$A$4:$X$216,AT$3,FALSE)</f>
        <v>Unchanged</v>
      </c>
    </row>
    <row r="361" spans="1:46" x14ac:dyDescent="0.25">
      <c r="A361" t="s">
        <v>344</v>
      </c>
      <c r="B361" s="122">
        <v>246</v>
      </c>
      <c r="C361" s="57" t="s">
        <v>800</v>
      </c>
      <c r="D361" s="71" t="s">
        <v>243</v>
      </c>
      <c r="E361" s="57">
        <v>11.6</v>
      </c>
      <c r="F361" s="52">
        <v>2.6</v>
      </c>
      <c r="G361" s="52">
        <v>12.3</v>
      </c>
      <c r="H361" s="52">
        <v>2.7</v>
      </c>
      <c r="I361" s="52" t="s">
        <v>298</v>
      </c>
      <c r="J361" s="58" t="s">
        <v>298</v>
      </c>
      <c r="K361" s="62">
        <v>28</v>
      </c>
      <c r="L361" s="62" t="s">
        <v>135</v>
      </c>
      <c r="M361" s="57" t="s">
        <v>17</v>
      </c>
      <c r="N361" s="58" t="s">
        <v>17</v>
      </c>
      <c r="O361" s="57" t="s">
        <v>18</v>
      </c>
      <c r="P361" s="52" t="s">
        <v>19</v>
      </c>
      <c r="Q361" s="58" t="s">
        <v>18</v>
      </c>
      <c r="R361" s="57">
        <v>1</v>
      </c>
      <c r="S361" s="52" t="s">
        <v>54</v>
      </c>
      <c r="T361" s="58" t="s">
        <v>54</v>
      </c>
      <c r="W361">
        <v>1</v>
      </c>
      <c r="X361">
        <v>2</v>
      </c>
      <c r="Y361">
        <v>2</v>
      </c>
      <c r="Z361">
        <v>2</v>
      </c>
      <c r="AA361" t="s">
        <v>17</v>
      </c>
      <c r="AB361" t="s">
        <v>17</v>
      </c>
      <c r="AC361" s="355" t="str">
        <f>IF(VLOOKUP($B361,'Change Summary_Detailed'!$A$4:$X$216,AC$3,FALSE)=0,"N/A",VLOOKUP($B361,'Change Summary_Detailed'!$A$4:$X$216,AC$3,FALSE))</f>
        <v>N/A</v>
      </c>
      <c r="AD361" s="21">
        <f>VLOOKUP($B361,'Change Summary_Detailed'!$A$4:$X$216,AD$3,FALSE)</f>
        <v>60</v>
      </c>
      <c r="AE361" s="21">
        <f>VLOOKUP($B361,'Change Summary_Detailed'!$A$4:$X$216,AE$3,FALSE)</f>
        <v>60</v>
      </c>
      <c r="AF361" s="21" t="str">
        <f>VLOOKUP($B361,'Change Summary_Detailed'!$A$4:$X$216,AF$3,FALSE)</f>
        <v/>
      </c>
      <c r="AG361" s="21" t="str">
        <f>VLOOKUP($B361,'Change Summary_Detailed'!$A$4:$X$216,AG$3,FALSE)</f>
        <v/>
      </c>
      <c r="AH361" s="21" t="str">
        <f>VLOOKUP($B361,'Change Summary_Detailed'!$A$4:$X$216,AH$3,FALSE)</f>
        <v/>
      </c>
      <c r="AI361" s="21">
        <f>VLOOKUP($B361,'Change Summary_Detailed'!$A$4:$X$216,AI$3,FALSE)</f>
        <v>60</v>
      </c>
      <c r="AJ361" s="21">
        <f>VLOOKUP($B361,'Change Summary_Detailed'!$A$4:$X$216,AJ$3,FALSE)</f>
        <v>60</v>
      </c>
      <c r="AK361" s="21" t="str">
        <f>VLOOKUP($B361,'Change Summary_Detailed'!$A$4:$X$216,AK$3,FALSE)</f>
        <v/>
      </c>
      <c r="AL361" s="21" t="str">
        <f>VLOOKUP($B361,'Change Summary_Detailed'!$A$4:$X$216,AL$3,FALSE)</f>
        <v/>
      </c>
      <c r="AM361" s="21" t="str">
        <f>VLOOKUP($B361,'Change Summary_Detailed'!$A$4:$X$216,AM$3,FALSE)</f>
        <v/>
      </c>
      <c r="AN361" s="21" t="str">
        <f>VLOOKUP($B361,'Change Summary_Detailed'!$A$4:$X$216,AN$3,FALSE)</f>
        <v>Before 6:00 PM</v>
      </c>
      <c r="AO361" s="21" t="str">
        <f>VLOOKUP($B361,'Change Summary_Detailed'!$A$4:$X$216,AO$3,FALSE)</f>
        <v>Before 6:00 PM</v>
      </c>
      <c r="AP361" s="21" t="str">
        <f>VLOOKUP($B361,'Change Summary_Detailed'!$A$4:$X$216,AP$3,FALSE)</f>
        <v>Unchanged</v>
      </c>
      <c r="AQ361" s="21">
        <f>VLOOKUP($B361,'Change Summary_Detailed'!$A$4:$X$216,AQ$3,FALSE)</f>
        <v>0</v>
      </c>
      <c r="AR361" s="21">
        <f>VLOOKUP($B361,'Change Summary_Detailed'!$A$4:$X$216,AR$3,FALSE)</f>
        <v>0</v>
      </c>
      <c r="AS361" s="21">
        <f>VLOOKUP($B361,'Change Summary_Detailed'!$A$4:$X$216,AS$3,FALSE)</f>
        <v>0</v>
      </c>
      <c r="AT361" s="21" t="str">
        <f>VLOOKUP($B361,'Change Summary_Detailed'!$A$4:$X$216,AT$3,FALSE)</f>
        <v>Unchanged</v>
      </c>
    </row>
    <row r="362" spans="1:46" x14ac:dyDescent="0.25">
      <c r="A362" t="s">
        <v>377</v>
      </c>
      <c r="B362" s="122">
        <v>248</v>
      </c>
      <c r="C362" s="57" t="s">
        <v>800</v>
      </c>
      <c r="D362" s="71" t="s">
        <v>243</v>
      </c>
      <c r="E362" s="57">
        <v>11.6</v>
      </c>
      <c r="F362" s="52">
        <v>2.6</v>
      </c>
      <c r="G362" s="52">
        <v>12.3</v>
      </c>
      <c r="H362" s="52">
        <v>2.7</v>
      </c>
      <c r="I362" s="52" t="s">
        <v>298</v>
      </c>
      <c r="J362" s="58" t="s">
        <v>298</v>
      </c>
      <c r="K362" s="62">
        <v>28</v>
      </c>
      <c r="L362" s="62" t="s">
        <v>135</v>
      </c>
      <c r="M362" s="57" t="s">
        <v>17</v>
      </c>
      <c r="N362" s="58" t="s">
        <v>17</v>
      </c>
      <c r="O362" s="57" t="s">
        <v>18</v>
      </c>
      <c r="P362" s="52" t="s">
        <v>19</v>
      </c>
      <c r="Q362" s="58" t="s">
        <v>18</v>
      </c>
      <c r="R362" s="57">
        <v>1</v>
      </c>
      <c r="S362" s="52" t="s">
        <v>54</v>
      </c>
      <c r="T362" s="58" t="s">
        <v>54</v>
      </c>
      <c r="W362">
        <v>1</v>
      </c>
      <c r="X362">
        <v>2</v>
      </c>
      <c r="Y362">
        <v>2</v>
      </c>
      <c r="Z362">
        <v>2</v>
      </c>
      <c r="AA362" t="s">
        <v>17</v>
      </c>
      <c r="AB362" t="s">
        <v>17</v>
      </c>
      <c r="AC362" s="355">
        <f>IF(VLOOKUP($B362,'Change Summary_Detailed'!$A$4:$X$216,AC$3,FALSE)=0,"N/A",VLOOKUP($B362,'Change Summary_Detailed'!$A$4:$X$216,AC$3,FALSE))</f>
        <v>42248</v>
      </c>
      <c r="AD362" s="21">
        <f>VLOOKUP($B362,'Change Summary_Detailed'!$A$4:$X$216,AD$3,FALSE)</f>
        <v>30</v>
      </c>
      <c r="AE362" s="21">
        <f>VLOOKUP($B362,'Change Summary_Detailed'!$A$4:$X$216,AE$3,FALSE)</f>
        <v>30</v>
      </c>
      <c r="AF362" s="21">
        <f>VLOOKUP($B362,'Change Summary_Detailed'!$A$4:$X$216,AF$3,FALSE)</f>
        <v>30</v>
      </c>
      <c r="AG362" s="21">
        <f>VLOOKUP($B362,'Change Summary_Detailed'!$A$4:$X$216,AG$3,FALSE)</f>
        <v>30</v>
      </c>
      <c r="AH362" s="21">
        <f>VLOOKUP($B362,'Change Summary_Detailed'!$A$4:$X$216,AH$3,FALSE)</f>
        <v>30</v>
      </c>
      <c r="AI362" s="21">
        <f>VLOOKUP($B362,'Change Summary_Detailed'!$A$4:$X$216,AI$3,FALSE)</f>
        <v>30</v>
      </c>
      <c r="AJ362" s="21">
        <f>VLOOKUP($B362,'Change Summary_Detailed'!$A$4:$X$216,AJ$3,FALSE)</f>
        <v>30</v>
      </c>
      <c r="AK362" s="21">
        <f>VLOOKUP($B362,'Change Summary_Detailed'!$A$4:$X$216,AK$3,FALSE)</f>
        <v>60</v>
      </c>
      <c r="AL362" s="21">
        <f>VLOOKUP($B362,'Change Summary_Detailed'!$A$4:$X$216,AL$3,FALSE)</f>
        <v>30</v>
      </c>
      <c r="AM362" s="21">
        <f>VLOOKUP($B362,'Change Summary_Detailed'!$A$4:$X$216,AM$3,FALSE)</f>
        <v>30</v>
      </c>
      <c r="AN362" s="21" t="str">
        <f>VLOOKUP($B362,'Change Summary_Detailed'!$A$4:$X$216,AN$3,FALSE)</f>
        <v>Before 11:00 PM</v>
      </c>
      <c r="AO362" s="21" t="str">
        <f>VLOOKUP($B362,'Change Summary_Detailed'!$A$4:$X$216,AO$3,FALSE)</f>
        <v>Before 9:00 PM</v>
      </c>
      <c r="AP362" s="21" t="str">
        <f>VLOOKUP($B362,'Change Summary_Detailed'!$A$4:$X$216,AP$3,FALSE)</f>
        <v>Operate service less often after 7:00 PM.
End service earlier.</v>
      </c>
      <c r="AQ362" s="21">
        <f>VLOOKUP($B362,'Change Summary_Detailed'!$A$4:$X$216,AQ$3,FALSE)</f>
        <v>3</v>
      </c>
      <c r="AR362" s="21" t="str">
        <f>VLOOKUP($B362,'Change Summary_Detailed'!$A$4:$X$216,AR$3,FALSE)</f>
        <v>Low performing</v>
      </c>
      <c r="AS362" s="21">
        <f>VLOOKUP($B362,'Change Summary_Detailed'!$A$4:$X$216,AS$3,FALSE)</f>
        <v>0</v>
      </c>
      <c r="AT362" s="21" t="str">
        <f>VLOOKUP($B362,'Change Summary_Detailed'!$A$4:$X$216,AT$3,FALSE)</f>
        <v>Revised</v>
      </c>
    </row>
    <row r="363" spans="1:46" x14ac:dyDescent="0.25">
      <c r="A363" t="s">
        <v>369</v>
      </c>
      <c r="B363" s="122">
        <v>248</v>
      </c>
      <c r="C363" s="57" t="s">
        <v>801</v>
      </c>
      <c r="D363" s="71" t="s">
        <v>249</v>
      </c>
      <c r="E363" s="57">
        <v>21.4</v>
      </c>
      <c r="F363" s="52">
        <v>5.3</v>
      </c>
      <c r="G363" s="52">
        <v>19.899999999999999</v>
      </c>
      <c r="H363" s="52">
        <v>4.9000000000000004</v>
      </c>
      <c r="I363" s="52">
        <v>13.6</v>
      </c>
      <c r="J363" s="58">
        <v>3.1</v>
      </c>
      <c r="K363" s="62">
        <v>7</v>
      </c>
      <c r="L363" s="62" t="s">
        <v>135</v>
      </c>
      <c r="M363" s="57" t="s">
        <v>17</v>
      </c>
      <c r="N363" s="58" t="s">
        <v>17</v>
      </c>
      <c r="O363" s="57" t="s">
        <v>18</v>
      </c>
      <c r="P363" s="52" t="s">
        <v>18</v>
      </c>
      <c r="Q363" s="58" t="s">
        <v>18</v>
      </c>
      <c r="R363" s="57" t="s">
        <v>54</v>
      </c>
      <c r="S363" s="52" t="s">
        <v>54</v>
      </c>
      <c r="T363" s="58">
        <v>3</v>
      </c>
      <c r="W363">
        <v>3</v>
      </c>
      <c r="X363">
        <v>3</v>
      </c>
      <c r="Y363">
        <v>3</v>
      </c>
      <c r="Z363">
        <v>3</v>
      </c>
      <c r="AA363">
        <v>2</v>
      </c>
      <c r="AB363">
        <v>2</v>
      </c>
      <c r="AC363" s="355">
        <f>IF(VLOOKUP($B363,'Change Summary_Detailed'!$A$4:$X$216,AC$3,FALSE)=0,"N/A",VLOOKUP($B363,'Change Summary_Detailed'!$A$4:$X$216,AC$3,FALSE))</f>
        <v>42248</v>
      </c>
      <c r="AD363" s="21">
        <f>VLOOKUP($B363,'Change Summary_Detailed'!$A$4:$X$216,AD$3,FALSE)</f>
        <v>30</v>
      </c>
      <c r="AE363" s="21">
        <f>VLOOKUP($B363,'Change Summary_Detailed'!$A$4:$X$216,AE$3,FALSE)</f>
        <v>30</v>
      </c>
      <c r="AF363" s="21">
        <f>VLOOKUP($B363,'Change Summary_Detailed'!$A$4:$X$216,AF$3,FALSE)</f>
        <v>30</v>
      </c>
      <c r="AG363" s="21">
        <f>VLOOKUP($B363,'Change Summary_Detailed'!$A$4:$X$216,AG$3,FALSE)</f>
        <v>30</v>
      </c>
      <c r="AH363" s="21">
        <f>VLOOKUP($B363,'Change Summary_Detailed'!$A$4:$X$216,AH$3,FALSE)</f>
        <v>30</v>
      </c>
      <c r="AI363" s="21">
        <f>VLOOKUP($B363,'Change Summary_Detailed'!$A$4:$X$216,AI$3,FALSE)</f>
        <v>30</v>
      </c>
      <c r="AJ363" s="21">
        <f>VLOOKUP($B363,'Change Summary_Detailed'!$A$4:$X$216,AJ$3,FALSE)</f>
        <v>30</v>
      </c>
      <c r="AK363" s="21">
        <f>VLOOKUP($B363,'Change Summary_Detailed'!$A$4:$X$216,AK$3,FALSE)</f>
        <v>60</v>
      </c>
      <c r="AL363" s="21">
        <f>VLOOKUP($B363,'Change Summary_Detailed'!$A$4:$X$216,AL$3,FALSE)</f>
        <v>30</v>
      </c>
      <c r="AM363" s="21">
        <f>VLOOKUP($B363,'Change Summary_Detailed'!$A$4:$X$216,AM$3,FALSE)</f>
        <v>30</v>
      </c>
      <c r="AN363" s="21" t="str">
        <f>VLOOKUP($B363,'Change Summary_Detailed'!$A$4:$X$216,AN$3,FALSE)</f>
        <v>Before 11:00 PM</v>
      </c>
      <c r="AO363" s="21" t="str">
        <f>VLOOKUP($B363,'Change Summary_Detailed'!$A$4:$X$216,AO$3,FALSE)</f>
        <v>Before 9:00 PM</v>
      </c>
      <c r="AP363" s="21" t="str">
        <f>VLOOKUP($B363,'Change Summary_Detailed'!$A$4:$X$216,AP$3,FALSE)</f>
        <v>Operate service less often after 7:00 PM.
End service earlier.</v>
      </c>
      <c r="AQ363" s="21">
        <f>VLOOKUP($B363,'Change Summary_Detailed'!$A$4:$X$216,AQ$3,FALSE)</f>
        <v>3</v>
      </c>
      <c r="AR363" s="21" t="str">
        <f>VLOOKUP($B363,'Change Summary_Detailed'!$A$4:$X$216,AR$3,FALSE)</f>
        <v>Low performing</v>
      </c>
      <c r="AS363" s="21">
        <f>VLOOKUP($B363,'Change Summary_Detailed'!$A$4:$X$216,AS$3,FALSE)</f>
        <v>0</v>
      </c>
      <c r="AT363" s="21" t="str">
        <f>VLOOKUP($B363,'Change Summary_Detailed'!$A$4:$X$216,AT$3,FALSE)</f>
        <v>Revised</v>
      </c>
    </row>
    <row r="364" spans="1:46" x14ac:dyDescent="0.25">
      <c r="A364" t="s">
        <v>357</v>
      </c>
      <c r="B364" s="122">
        <v>248</v>
      </c>
      <c r="C364" s="57" t="s">
        <v>801</v>
      </c>
      <c r="D364" s="71" t="s">
        <v>249</v>
      </c>
      <c r="E364" s="57">
        <v>21.4</v>
      </c>
      <c r="F364" s="52">
        <v>5.3</v>
      </c>
      <c r="G364" s="52">
        <v>19.899999999999999</v>
      </c>
      <c r="H364" s="52">
        <v>4.9000000000000004</v>
      </c>
      <c r="I364" s="52">
        <v>13.6</v>
      </c>
      <c r="J364" s="58">
        <v>3.1</v>
      </c>
      <c r="K364" s="62">
        <v>7</v>
      </c>
      <c r="L364" s="62" t="s">
        <v>135</v>
      </c>
      <c r="M364" s="57" t="s">
        <v>17</v>
      </c>
      <c r="N364" s="58" t="s">
        <v>17</v>
      </c>
      <c r="O364" s="57" t="s">
        <v>18</v>
      </c>
      <c r="P364" s="52" t="s">
        <v>18</v>
      </c>
      <c r="Q364" s="58" t="s">
        <v>18</v>
      </c>
      <c r="R364" s="57" t="s">
        <v>54</v>
      </c>
      <c r="S364" s="52" t="s">
        <v>54</v>
      </c>
      <c r="T364" s="58">
        <v>3</v>
      </c>
      <c r="W364">
        <v>3</v>
      </c>
      <c r="X364">
        <v>3</v>
      </c>
      <c r="Y364">
        <v>3</v>
      </c>
      <c r="Z364">
        <v>3</v>
      </c>
      <c r="AA364">
        <v>2</v>
      </c>
      <c r="AB364">
        <v>2</v>
      </c>
      <c r="AC364" s="355">
        <f>IF(VLOOKUP($B364,'Change Summary_Detailed'!$A$4:$X$216,AC$3,FALSE)=0,"N/A",VLOOKUP($B364,'Change Summary_Detailed'!$A$4:$X$216,AC$3,FALSE))</f>
        <v>42248</v>
      </c>
      <c r="AD364" s="21">
        <f>VLOOKUP($B364,'Change Summary_Detailed'!$A$4:$X$216,AD$3,FALSE)</f>
        <v>30</v>
      </c>
      <c r="AE364" s="21">
        <f>VLOOKUP($B364,'Change Summary_Detailed'!$A$4:$X$216,AE$3,FALSE)</f>
        <v>30</v>
      </c>
      <c r="AF364" s="21">
        <f>VLOOKUP($B364,'Change Summary_Detailed'!$A$4:$X$216,AF$3,FALSE)</f>
        <v>30</v>
      </c>
      <c r="AG364" s="21">
        <f>VLOOKUP($B364,'Change Summary_Detailed'!$A$4:$X$216,AG$3,FALSE)</f>
        <v>30</v>
      </c>
      <c r="AH364" s="21">
        <f>VLOOKUP($B364,'Change Summary_Detailed'!$A$4:$X$216,AH$3,FALSE)</f>
        <v>30</v>
      </c>
      <c r="AI364" s="21">
        <f>VLOOKUP($B364,'Change Summary_Detailed'!$A$4:$X$216,AI$3,FALSE)</f>
        <v>30</v>
      </c>
      <c r="AJ364" s="21">
        <f>VLOOKUP($B364,'Change Summary_Detailed'!$A$4:$X$216,AJ$3,FALSE)</f>
        <v>30</v>
      </c>
      <c r="AK364" s="21">
        <f>VLOOKUP($B364,'Change Summary_Detailed'!$A$4:$X$216,AK$3,FALSE)</f>
        <v>60</v>
      </c>
      <c r="AL364" s="21">
        <f>VLOOKUP($B364,'Change Summary_Detailed'!$A$4:$X$216,AL$3,FALSE)</f>
        <v>30</v>
      </c>
      <c r="AM364" s="21">
        <f>VLOOKUP($B364,'Change Summary_Detailed'!$A$4:$X$216,AM$3,FALSE)</f>
        <v>30</v>
      </c>
      <c r="AN364" s="21" t="str">
        <f>VLOOKUP($B364,'Change Summary_Detailed'!$A$4:$X$216,AN$3,FALSE)</f>
        <v>Before 11:00 PM</v>
      </c>
      <c r="AO364" s="21" t="str">
        <f>VLOOKUP($B364,'Change Summary_Detailed'!$A$4:$X$216,AO$3,FALSE)</f>
        <v>Before 9:00 PM</v>
      </c>
      <c r="AP364" s="21" t="str">
        <f>VLOOKUP($B364,'Change Summary_Detailed'!$A$4:$X$216,AP$3,FALSE)</f>
        <v>Operate service less often after 7:00 PM.
End service earlier.</v>
      </c>
      <c r="AQ364" s="21">
        <f>VLOOKUP($B364,'Change Summary_Detailed'!$A$4:$X$216,AQ$3,FALSE)</f>
        <v>3</v>
      </c>
      <c r="AR364" s="21" t="str">
        <f>VLOOKUP($B364,'Change Summary_Detailed'!$A$4:$X$216,AR$3,FALSE)</f>
        <v>Low performing</v>
      </c>
      <c r="AS364" s="21">
        <f>VLOOKUP($B364,'Change Summary_Detailed'!$A$4:$X$216,AS$3,FALSE)</f>
        <v>0</v>
      </c>
      <c r="AT364" s="21" t="str">
        <f>VLOOKUP($B364,'Change Summary_Detailed'!$A$4:$X$216,AT$3,FALSE)</f>
        <v>Revised</v>
      </c>
    </row>
    <row r="365" spans="1:46" x14ac:dyDescent="0.25">
      <c r="A365" t="s">
        <v>359</v>
      </c>
      <c r="B365" s="122">
        <v>248</v>
      </c>
      <c r="C365" s="57" t="s">
        <v>801</v>
      </c>
      <c r="D365" s="71" t="s">
        <v>249</v>
      </c>
      <c r="E365" s="57">
        <v>21.4</v>
      </c>
      <c r="F365" s="52">
        <v>5.3</v>
      </c>
      <c r="G365" s="52">
        <v>19.899999999999999</v>
      </c>
      <c r="H365" s="52">
        <v>4.9000000000000004</v>
      </c>
      <c r="I365" s="52">
        <v>13.6</v>
      </c>
      <c r="J365" s="58">
        <v>3.1</v>
      </c>
      <c r="K365" s="62">
        <v>7</v>
      </c>
      <c r="L365" s="62" t="s">
        <v>135</v>
      </c>
      <c r="M365" s="57" t="s">
        <v>17</v>
      </c>
      <c r="N365" s="58" t="s">
        <v>17</v>
      </c>
      <c r="O365" s="57" t="s">
        <v>18</v>
      </c>
      <c r="P365" s="52" t="s">
        <v>18</v>
      </c>
      <c r="Q365" s="58" t="s">
        <v>18</v>
      </c>
      <c r="R365" s="57" t="s">
        <v>54</v>
      </c>
      <c r="S365" s="52" t="s">
        <v>54</v>
      </c>
      <c r="T365" s="58">
        <v>3</v>
      </c>
      <c r="W365">
        <v>3</v>
      </c>
      <c r="X365">
        <v>3</v>
      </c>
      <c r="Y365">
        <v>3</v>
      </c>
      <c r="Z365">
        <v>3</v>
      </c>
      <c r="AA365">
        <v>2</v>
      </c>
      <c r="AB365">
        <v>2</v>
      </c>
      <c r="AC365" s="355">
        <f>IF(VLOOKUP($B365,'Change Summary_Detailed'!$A$4:$X$216,AC$3,FALSE)=0,"N/A",VLOOKUP($B365,'Change Summary_Detailed'!$A$4:$X$216,AC$3,FALSE))</f>
        <v>42248</v>
      </c>
      <c r="AD365" s="21">
        <f>VLOOKUP($B365,'Change Summary_Detailed'!$A$4:$X$216,AD$3,FALSE)</f>
        <v>30</v>
      </c>
      <c r="AE365" s="21">
        <f>VLOOKUP($B365,'Change Summary_Detailed'!$A$4:$X$216,AE$3,FALSE)</f>
        <v>30</v>
      </c>
      <c r="AF365" s="21">
        <f>VLOOKUP($B365,'Change Summary_Detailed'!$A$4:$X$216,AF$3,FALSE)</f>
        <v>30</v>
      </c>
      <c r="AG365" s="21">
        <f>VLOOKUP($B365,'Change Summary_Detailed'!$A$4:$X$216,AG$3,FALSE)</f>
        <v>30</v>
      </c>
      <c r="AH365" s="21">
        <f>VLOOKUP($B365,'Change Summary_Detailed'!$A$4:$X$216,AH$3,FALSE)</f>
        <v>30</v>
      </c>
      <c r="AI365" s="21">
        <f>VLOOKUP($B365,'Change Summary_Detailed'!$A$4:$X$216,AI$3,FALSE)</f>
        <v>30</v>
      </c>
      <c r="AJ365" s="21">
        <f>VLOOKUP($B365,'Change Summary_Detailed'!$A$4:$X$216,AJ$3,FALSE)</f>
        <v>30</v>
      </c>
      <c r="AK365" s="21">
        <f>VLOOKUP($B365,'Change Summary_Detailed'!$A$4:$X$216,AK$3,FALSE)</f>
        <v>60</v>
      </c>
      <c r="AL365" s="21">
        <f>VLOOKUP($B365,'Change Summary_Detailed'!$A$4:$X$216,AL$3,FALSE)</f>
        <v>30</v>
      </c>
      <c r="AM365" s="21">
        <f>VLOOKUP($B365,'Change Summary_Detailed'!$A$4:$X$216,AM$3,FALSE)</f>
        <v>30</v>
      </c>
      <c r="AN365" s="21" t="str">
        <f>VLOOKUP($B365,'Change Summary_Detailed'!$A$4:$X$216,AN$3,FALSE)</f>
        <v>Before 11:00 PM</v>
      </c>
      <c r="AO365" s="21" t="str">
        <f>VLOOKUP($B365,'Change Summary_Detailed'!$A$4:$X$216,AO$3,FALSE)</f>
        <v>Before 9:00 PM</v>
      </c>
      <c r="AP365" s="21" t="str">
        <f>VLOOKUP($B365,'Change Summary_Detailed'!$A$4:$X$216,AP$3,FALSE)</f>
        <v>Operate service less often after 7:00 PM.
End service earlier.</v>
      </c>
      <c r="AQ365" s="21">
        <f>VLOOKUP($B365,'Change Summary_Detailed'!$A$4:$X$216,AQ$3,FALSE)</f>
        <v>3</v>
      </c>
      <c r="AR365" s="21" t="str">
        <f>VLOOKUP($B365,'Change Summary_Detailed'!$A$4:$X$216,AR$3,FALSE)</f>
        <v>Low performing</v>
      </c>
      <c r="AS365" s="21">
        <f>VLOOKUP($B365,'Change Summary_Detailed'!$A$4:$X$216,AS$3,FALSE)</f>
        <v>0</v>
      </c>
      <c r="AT365" s="21" t="str">
        <f>VLOOKUP($B365,'Change Summary_Detailed'!$A$4:$X$216,AT$3,FALSE)</f>
        <v>Revised</v>
      </c>
    </row>
    <row r="366" spans="1:46" x14ac:dyDescent="0.25">
      <c r="A366" t="s">
        <v>344</v>
      </c>
      <c r="B366" s="122">
        <v>249</v>
      </c>
      <c r="C366" s="57" t="s">
        <v>802</v>
      </c>
      <c r="D366" s="71" t="s">
        <v>250</v>
      </c>
      <c r="E366" s="57">
        <v>19.600000000000001</v>
      </c>
      <c r="F366" s="52">
        <v>4.8</v>
      </c>
      <c r="G366" s="52">
        <v>13.4</v>
      </c>
      <c r="H366" s="52">
        <v>3.3</v>
      </c>
      <c r="I366" s="52">
        <v>8.1999999999999993</v>
      </c>
      <c r="J366" s="58">
        <v>1.8</v>
      </c>
      <c r="K366" s="62">
        <v>73</v>
      </c>
      <c r="L366" s="62" t="s">
        <v>135</v>
      </c>
      <c r="M366" s="57" t="s">
        <v>17</v>
      </c>
      <c r="N366" s="58" t="s">
        <v>17</v>
      </c>
      <c r="O366" s="57" t="s">
        <v>18</v>
      </c>
      <c r="P366" s="52" t="s">
        <v>18</v>
      </c>
      <c r="Q366" s="58" t="s">
        <v>18</v>
      </c>
      <c r="R366" s="57">
        <v>3</v>
      </c>
      <c r="S366" s="52">
        <v>3</v>
      </c>
      <c r="T366" s="58">
        <v>1</v>
      </c>
      <c r="W366">
        <v>3</v>
      </c>
      <c r="X366">
        <v>2</v>
      </c>
      <c r="Y366">
        <v>2</v>
      </c>
      <c r="Z366">
        <v>2</v>
      </c>
      <c r="AA366">
        <v>1</v>
      </c>
      <c r="AB366">
        <v>1</v>
      </c>
      <c r="AC366" s="355" t="str">
        <f>IF(VLOOKUP($B366,'Change Summary_Detailed'!$A$4:$X$216,AC$3,FALSE)=0,"N/A",VLOOKUP($B366,'Change Summary_Detailed'!$A$4:$X$216,AC$3,FALSE))</f>
        <v>Sept. 2014/ Sept. 2015</v>
      </c>
      <c r="AD366" s="21">
        <f>VLOOKUP($B366,'Change Summary_Detailed'!$A$4:$X$216,AD$3,FALSE)</f>
        <v>30</v>
      </c>
      <c r="AE366" s="21">
        <f>VLOOKUP($B366,'Change Summary_Detailed'!$A$4:$X$216,AE$3,FALSE)</f>
        <v>60</v>
      </c>
      <c r="AF366" s="21" t="str">
        <f>VLOOKUP($B366,'Change Summary_Detailed'!$A$4:$X$216,AF$3,FALSE)</f>
        <v/>
      </c>
      <c r="AG366" s="21">
        <f>VLOOKUP($B366,'Change Summary_Detailed'!$A$4:$X$216,AG$3,FALSE)</f>
        <v>45</v>
      </c>
      <c r="AH366" s="21">
        <f>VLOOKUP($B366,'Change Summary_Detailed'!$A$4:$X$216,AH$3,FALSE)</f>
        <v>45</v>
      </c>
      <c r="AI366" s="21">
        <f>VLOOKUP($B366,'Change Summary_Detailed'!$A$4:$X$216,AI$3,FALSE)</f>
        <v>60</v>
      </c>
      <c r="AJ366" s="21">
        <f>VLOOKUP($B366,'Change Summary_Detailed'!$A$4:$X$216,AJ$3,FALSE)</f>
        <v>60</v>
      </c>
      <c r="AK366" s="21" t="str">
        <f>VLOOKUP($B366,'Change Summary_Detailed'!$A$4:$X$216,AK$3,FALSE)</f>
        <v/>
      </c>
      <c r="AL366" s="21">
        <f>VLOOKUP($B366,'Change Summary_Detailed'!$A$4:$X$216,AL$3,FALSE)</f>
        <v>45</v>
      </c>
      <c r="AM366" s="21">
        <f>VLOOKUP($B366,'Change Summary_Detailed'!$A$4:$X$216,AM$3,FALSE)</f>
        <v>45</v>
      </c>
      <c r="AN366" s="21" t="str">
        <f>VLOOKUP($B366,'Change Summary_Detailed'!$A$4:$X$216,AN$3,FALSE)</f>
        <v>Before 7:00 PM</v>
      </c>
      <c r="AO366" s="21" t="str">
        <f>VLOOKUP($B366,'Change Summary_Detailed'!$A$4:$X$216,AO$3,FALSE)</f>
        <v>Before 6:00 PM</v>
      </c>
      <c r="AP366" s="21" t="str">
        <f>VLOOKUP($B366,'Change Summary_Detailed'!$A$4:$X$216,AP$3,FALSE)</f>
        <v>Operate service less often during commute hours.
End service earlier.</v>
      </c>
      <c r="AQ366" s="21" t="str">
        <f>VLOOKUP($B366,'Change Summary_Detailed'!$A$4:$X$216,AQ$3,FALSE)</f>
        <v>1, 3</v>
      </c>
      <c r="AR366" s="21" t="str">
        <f>VLOOKUP($B366,'Change Summary_Detailed'!$A$4:$X$216,AR$3,FALSE)</f>
        <v>Lowest performing</v>
      </c>
      <c r="AS366" s="21">
        <f>VLOOKUP($B366,'Change Summary_Detailed'!$A$4:$X$216,AS$3,FALSE)</f>
        <v>0</v>
      </c>
      <c r="AT366" s="21" t="str">
        <f>VLOOKUP($B366,'Change Summary_Detailed'!$A$4:$X$216,AT$3,FALSE)</f>
        <v>Revised</v>
      </c>
    </row>
    <row r="367" spans="1:46" x14ac:dyDescent="0.25">
      <c r="A367" t="s">
        <v>369</v>
      </c>
      <c r="B367" s="122">
        <v>249</v>
      </c>
      <c r="C367" s="57" t="s">
        <v>802</v>
      </c>
      <c r="D367" s="71" t="s">
        <v>250</v>
      </c>
      <c r="E367" s="57">
        <v>19.600000000000001</v>
      </c>
      <c r="F367" s="52">
        <v>4.8</v>
      </c>
      <c r="G367" s="52">
        <v>13.4</v>
      </c>
      <c r="H367" s="52">
        <v>3.3</v>
      </c>
      <c r="I367" s="52">
        <v>8.1999999999999993</v>
      </c>
      <c r="J367" s="58">
        <v>1.8</v>
      </c>
      <c r="K367" s="62">
        <v>73</v>
      </c>
      <c r="L367" s="62" t="s">
        <v>135</v>
      </c>
      <c r="M367" s="57" t="s">
        <v>17</v>
      </c>
      <c r="N367" s="58" t="s">
        <v>17</v>
      </c>
      <c r="O367" s="57" t="s">
        <v>18</v>
      </c>
      <c r="P367" s="52" t="s">
        <v>18</v>
      </c>
      <c r="Q367" s="58" t="s">
        <v>18</v>
      </c>
      <c r="R367" s="57">
        <v>3</v>
      </c>
      <c r="S367" s="52">
        <v>3</v>
      </c>
      <c r="T367" s="58">
        <v>1</v>
      </c>
      <c r="W367">
        <v>3</v>
      </c>
      <c r="X367">
        <v>2</v>
      </c>
      <c r="Y367">
        <v>2</v>
      </c>
      <c r="Z367">
        <v>2</v>
      </c>
      <c r="AA367">
        <v>1</v>
      </c>
      <c r="AB367">
        <v>1</v>
      </c>
      <c r="AC367" s="355" t="str">
        <f>IF(VLOOKUP($B367,'Change Summary_Detailed'!$A$4:$X$216,AC$3,FALSE)=0,"N/A",VLOOKUP($B367,'Change Summary_Detailed'!$A$4:$X$216,AC$3,FALSE))</f>
        <v>Sept. 2014/ Sept. 2015</v>
      </c>
      <c r="AD367" s="21">
        <f>VLOOKUP($B367,'Change Summary_Detailed'!$A$4:$X$216,AD$3,FALSE)</f>
        <v>30</v>
      </c>
      <c r="AE367" s="21">
        <f>VLOOKUP($B367,'Change Summary_Detailed'!$A$4:$X$216,AE$3,FALSE)</f>
        <v>60</v>
      </c>
      <c r="AF367" s="21" t="str">
        <f>VLOOKUP($B367,'Change Summary_Detailed'!$A$4:$X$216,AF$3,FALSE)</f>
        <v/>
      </c>
      <c r="AG367" s="21">
        <f>VLOOKUP($B367,'Change Summary_Detailed'!$A$4:$X$216,AG$3,FALSE)</f>
        <v>45</v>
      </c>
      <c r="AH367" s="21">
        <f>VLOOKUP($B367,'Change Summary_Detailed'!$A$4:$X$216,AH$3,FALSE)</f>
        <v>45</v>
      </c>
      <c r="AI367" s="21">
        <f>VLOOKUP($B367,'Change Summary_Detailed'!$A$4:$X$216,AI$3,FALSE)</f>
        <v>60</v>
      </c>
      <c r="AJ367" s="21">
        <f>VLOOKUP($B367,'Change Summary_Detailed'!$A$4:$X$216,AJ$3,FALSE)</f>
        <v>60</v>
      </c>
      <c r="AK367" s="21" t="str">
        <f>VLOOKUP($B367,'Change Summary_Detailed'!$A$4:$X$216,AK$3,FALSE)</f>
        <v/>
      </c>
      <c r="AL367" s="21">
        <f>VLOOKUP($B367,'Change Summary_Detailed'!$A$4:$X$216,AL$3,FALSE)</f>
        <v>45</v>
      </c>
      <c r="AM367" s="21">
        <f>VLOOKUP($B367,'Change Summary_Detailed'!$A$4:$X$216,AM$3,FALSE)</f>
        <v>45</v>
      </c>
      <c r="AN367" s="21" t="str">
        <f>VLOOKUP($B367,'Change Summary_Detailed'!$A$4:$X$216,AN$3,FALSE)</f>
        <v>Before 7:00 PM</v>
      </c>
      <c r="AO367" s="21" t="str">
        <f>VLOOKUP($B367,'Change Summary_Detailed'!$A$4:$X$216,AO$3,FALSE)</f>
        <v>Before 6:00 PM</v>
      </c>
      <c r="AP367" s="21" t="str">
        <f>VLOOKUP($B367,'Change Summary_Detailed'!$A$4:$X$216,AP$3,FALSE)</f>
        <v>Operate service less often during commute hours.
End service earlier.</v>
      </c>
      <c r="AQ367" s="21" t="str">
        <f>VLOOKUP($B367,'Change Summary_Detailed'!$A$4:$X$216,AQ$3,FALSE)</f>
        <v>1, 3</v>
      </c>
      <c r="AR367" s="21" t="str">
        <f>VLOOKUP($B367,'Change Summary_Detailed'!$A$4:$X$216,AR$3,FALSE)</f>
        <v>Lowest performing</v>
      </c>
      <c r="AS367" s="21">
        <f>VLOOKUP($B367,'Change Summary_Detailed'!$A$4:$X$216,AS$3,FALSE)</f>
        <v>0</v>
      </c>
      <c r="AT367" s="21" t="str">
        <f>VLOOKUP($B367,'Change Summary_Detailed'!$A$4:$X$216,AT$3,FALSE)</f>
        <v>Revised</v>
      </c>
    </row>
    <row r="368" spans="1:46" x14ac:dyDescent="0.25">
      <c r="A368" t="s">
        <v>359</v>
      </c>
      <c r="B368" s="122">
        <v>249</v>
      </c>
      <c r="C368" s="57" t="s">
        <v>802</v>
      </c>
      <c r="D368" s="71" t="s">
        <v>250</v>
      </c>
      <c r="E368" s="57">
        <v>19.600000000000001</v>
      </c>
      <c r="F368" s="52">
        <v>4.8</v>
      </c>
      <c r="G368" s="52">
        <v>13.4</v>
      </c>
      <c r="H368" s="52">
        <v>3.3</v>
      </c>
      <c r="I368" s="52">
        <v>8.1999999999999993</v>
      </c>
      <c r="J368" s="58">
        <v>1.8</v>
      </c>
      <c r="K368" s="62">
        <v>73</v>
      </c>
      <c r="L368" s="62" t="s">
        <v>135</v>
      </c>
      <c r="M368" s="57" t="s">
        <v>17</v>
      </c>
      <c r="N368" s="58" t="s">
        <v>17</v>
      </c>
      <c r="O368" s="57" t="s">
        <v>18</v>
      </c>
      <c r="P368" s="52" t="s">
        <v>18</v>
      </c>
      <c r="Q368" s="58" t="s">
        <v>18</v>
      </c>
      <c r="R368" s="57">
        <v>3</v>
      </c>
      <c r="S368" s="52">
        <v>3</v>
      </c>
      <c r="T368" s="58">
        <v>1</v>
      </c>
      <c r="W368">
        <v>3</v>
      </c>
      <c r="X368">
        <v>2</v>
      </c>
      <c r="Y368">
        <v>2</v>
      </c>
      <c r="Z368">
        <v>2</v>
      </c>
      <c r="AA368">
        <v>1</v>
      </c>
      <c r="AB368">
        <v>1</v>
      </c>
      <c r="AC368" s="355" t="str">
        <f>IF(VLOOKUP($B368,'Change Summary_Detailed'!$A$4:$X$216,AC$3,FALSE)=0,"N/A",VLOOKUP($B368,'Change Summary_Detailed'!$A$4:$X$216,AC$3,FALSE))</f>
        <v>Sept. 2014/ Sept. 2015</v>
      </c>
      <c r="AD368" s="21">
        <f>VLOOKUP($B368,'Change Summary_Detailed'!$A$4:$X$216,AD$3,FALSE)</f>
        <v>30</v>
      </c>
      <c r="AE368" s="21">
        <f>VLOOKUP($B368,'Change Summary_Detailed'!$A$4:$X$216,AE$3,FALSE)</f>
        <v>60</v>
      </c>
      <c r="AF368" s="21" t="str">
        <f>VLOOKUP($B368,'Change Summary_Detailed'!$A$4:$X$216,AF$3,FALSE)</f>
        <v/>
      </c>
      <c r="AG368" s="21">
        <f>VLOOKUP($B368,'Change Summary_Detailed'!$A$4:$X$216,AG$3,FALSE)</f>
        <v>45</v>
      </c>
      <c r="AH368" s="21">
        <f>VLOOKUP($B368,'Change Summary_Detailed'!$A$4:$X$216,AH$3,FALSE)</f>
        <v>45</v>
      </c>
      <c r="AI368" s="21">
        <f>VLOOKUP($B368,'Change Summary_Detailed'!$A$4:$X$216,AI$3,FALSE)</f>
        <v>60</v>
      </c>
      <c r="AJ368" s="21">
        <f>VLOOKUP($B368,'Change Summary_Detailed'!$A$4:$X$216,AJ$3,FALSE)</f>
        <v>60</v>
      </c>
      <c r="AK368" s="21" t="str">
        <f>VLOOKUP($B368,'Change Summary_Detailed'!$A$4:$X$216,AK$3,FALSE)</f>
        <v/>
      </c>
      <c r="AL368" s="21">
        <f>VLOOKUP($B368,'Change Summary_Detailed'!$A$4:$X$216,AL$3,FALSE)</f>
        <v>45</v>
      </c>
      <c r="AM368" s="21">
        <f>VLOOKUP($B368,'Change Summary_Detailed'!$A$4:$X$216,AM$3,FALSE)</f>
        <v>45</v>
      </c>
      <c r="AN368" s="21" t="str">
        <f>VLOOKUP($B368,'Change Summary_Detailed'!$A$4:$X$216,AN$3,FALSE)</f>
        <v>Before 7:00 PM</v>
      </c>
      <c r="AO368" s="21" t="str">
        <f>VLOOKUP($B368,'Change Summary_Detailed'!$A$4:$X$216,AO$3,FALSE)</f>
        <v>Before 6:00 PM</v>
      </c>
      <c r="AP368" s="21" t="str">
        <f>VLOOKUP($B368,'Change Summary_Detailed'!$A$4:$X$216,AP$3,FALSE)</f>
        <v>Operate service less often during commute hours.
End service earlier.</v>
      </c>
      <c r="AQ368" s="21" t="str">
        <f>VLOOKUP($B368,'Change Summary_Detailed'!$A$4:$X$216,AQ$3,FALSE)</f>
        <v>1, 3</v>
      </c>
      <c r="AR368" s="21" t="str">
        <f>VLOOKUP($B368,'Change Summary_Detailed'!$A$4:$X$216,AR$3,FALSE)</f>
        <v>Lowest performing</v>
      </c>
      <c r="AS368" s="21">
        <f>VLOOKUP($B368,'Change Summary_Detailed'!$A$4:$X$216,AS$3,FALSE)</f>
        <v>0</v>
      </c>
      <c r="AT368" s="21" t="str">
        <f>VLOOKUP($B368,'Change Summary_Detailed'!$A$4:$X$216,AT$3,FALSE)</f>
        <v>Revised</v>
      </c>
    </row>
    <row r="369" spans="1:46" x14ac:dyDescent="0.25">
      <c r="A369" t="s">
        <v>377</v>
      </c>
      <c r="B369" s="122">
        <v>249</v>
      </c>
      <c r="C369" s="57" t="s">
        <v>802</v>
      </c>
      <c r="D369" s="71" t="s">
        <v>250</v>
      </c>
      <c r="E369" s="57">
        <v>19.600000000000001</v>
      </c>
      <c r="F369" s="52">
        <v>4.8</v>
      </c>
      <c r="G369" s="52">
        <v>13.4</v>
      </c>
      <c r="H369" s="52">
        <v>3.3</v>
      </c>
      <c r="I369" s="52">
        <v>8.1999999999999993</v>
      </c>
      <c r="J369" s="58">
        <v>1.8</v>
      </c>
      <c r="K369" s="62">
        <v>73</v>
      </c>
      <c r="L369" s="62" t="s">
        <v>135</v>
      </c>
      <c r="M369" s="57" t="s">
        <v>17</v>
      </c>
      <c r="N369" s="58" t="s">
        <v>17</v>
      </c>
      <c r="O369" s="57" t="s">
        <v>18</v>
      </c>
      <c r="P369" s="52" t="s">
        <v>18</v>
      </c>
      <c r="Q369" s="58" t="s">
        <v>18</v>
      </c>
      <c r="R369" s="57">
        <v>3</v>
      </c>
      <c r="S369" s="52">
        <v>3</v>
      </c>
      <c r="T369" s="58">
        <v>1</v>
      </c>
      <c r="W369">
        <v>3</v>
      </c>
      <c r="X369">
        <v>2</v>
      </c>
      <c r="Y369">
        <v>2</v>
      </c>
      <c r="Z369">
        <v>2</v>
      </c>
      <c r="AA369">
        <v>1</v>
      </c>
      <c r="AB369">
        <v>1</v>
      </c>
      <c r="AC369" s="355" t="str">
        <f>IF(VLOOKUP($B369,'Change Summary_Detailed'!$A$4:$X$216,AC$3,FALSE)=0,"N/A",VLOOKUP($B369,'Change Summary_Detailed'!$A$4:$X$216,AC$3,FALSE))</f>
        <v>Sept. 2014/ Sept. 2015</v>
      </c>
      <c r="AD369" s="21">
        <f>VLOOKUP($B369,'Change Summary_Detailed'!$A$4:$X$216,AD$3,FALSE)</f>
        <v>30</v>
      </c>
      <c r="AE369" s="21">
        <f>VLOOKUP($B369,'Change Summary_Detailed'!$A$4:$X$216,AE$3,FALSE)</f>
        <v>60</v>
      </c>
      <c r="AF369" s="21" t="str">
        <f>VLOOKUP($B369,'Change Summary_Detailed'!$A$4:$X$216,AF$3,FALSE)</f>
        <v/>
      </c>
      <c r="AG369" s="21">
        <f>VLOOKUP($B369,'Change Summary_Detailed'!$A$4:$X$216,AG$3,FALSE)</f>
        <v>45</v>
      </c>
      <c r="AH369" s="21">
        <f>VLOOKUP($B369,'Change Summary_Detailed'!$A$4:$X$216,AH$3,FALSE)</f>
        <v>45</v>
      </c>
      <c r="AI369" s="21">
        <f>VLOOKUP($B369,'Change Summary_Detailed'!$A$4:$X$216,AI$3,FALSE)</f>
        <v>60</v>
      </c>
      <c r="AJ369" s="21">
        <f>VLOOKUP($B369,'Change Summary_Detailed'!$A$4:$X$216,AJ$3,FALSE)</f>
        <v>60</v>
      </c>
      <c r="AK369" s="21" t="str">
        <f>VLOOKUP($B369,'Change Summary_Detailed'!$A$4:$X$216,AK$3,FALSE)</f>
        <v/>
      </c>
      <c r="AL369" s="21">
        <f>VLOOKUP($B369,'Change Summary_Detailed'!$A$4:$X$216,AL$3,FALSE)</f>
        <v>45</v>
      </c>
      <c r="AM369" s="21">
        <f>VLOOKUP($B369,'Change Summary_Detailed'!$A$4:$X$216,AM$3,FALSE)</f>
        <v>45</v>
      </c>
      <c r="AN369" s="21" t="str">
        <f>VLOOKUP($B369,'Change Summary_Detailed'!$A$4:$X$216,AN$3,FALSE)</f>
        <v>Before 7:00 PM</v>
      </c>
      <c r="AO369" s="21" t="str">
        <f>VLOOKUP($B369,'Change Summary_Detailed'!$A$4:$X$216,AO$3,FALSE)</f>
        <v>Before 6:00 PM</v>
      </c>
      <c r="AP369" s="21" t="str">
        <f>VLOOKUP($B369,'Change Summary_Detailed'!$A$4:$X$216,AP$3,FALSE)</f>
        <v>Operate service less often during commute hours.
End service earlier.</v>
      </c>
      <c r="AQ369" s="21" t="str">
        <f>VLOOKUP($B369,'Change Summary_Detailed'!$A$4:$X$216,AQ$3,FALSE)</f>
        <v>1, 3</v>
      </c>
      <c r="AR369" s="21" t="str">
        <f>VLOOKUP($B369,'Change Summary_Detailed'!$A$4:$X$216,AR$3,FALSE)</f>
        <v>Lowest performing</v>
      </c>
      <c r="AS369" s="21">
        <f>VLOOKUP($B369,'Change Summary_Detailed'!$A$4:$X$216,AS$3,FALSE)</f>
        <v>0</v>
      </c>
      <c r="AT369" s="21" t="str">
        <f>VLOOKUP($B369,'Change Summary_Detailed'!$A$4:$X$216,AT$3,FALSE)</f>
        <v>Revised</v>
      </c>
    </row>
    <row r="370" spans="1:46" x14ac:dyDescent="0.25">
      <c r="A370" t="s">
        <v>344</v>
      </c>
      <c r="B370" s="122">
        <v>250</v>
      </c>
      <c r="C370" s="57" t="s">
        <v>803</v>
      </c>
      <c r="D370" s="71" t="s">
        <v>251</v>
      </c>
      <c r="E370" s="57">
        <v>21.8</v>
      </c>
      <c r="F370" s="52">
        <v>11.9</v>
      </c>
      <c r="G370" s="52" t="s">
        <v>298</v>
      </c>
      <c r="H370" s="52" t="s">
        <v>298</v>
      </c>
      <c r="I370" s="52" t="s">
        <v>298</v>
      </c>
      <c r="J370" s="58" t="s">
        <v>298</v>
      </c>
      <c r="K370" s="62" t="s">
        <v>8</v>
      </c>
      <c r="L370" s="62" t="s">
        <v>8</v>
      </c>
      <c r="M370" s="57" t="s">
        <v>45</v>
      </c>
      <c r="N370" s="58" t="s">
        <v>45</v>
      </c>
      <c r="O370" s="110" t="s">
        <v>8</v>
      </c>
      <c r="P370" s="111" t="s">
        <v>8</v>
      </c>
      <c r="Q370" s="112" t="s">
        <v>8</v>
      </c>
      <c r="R370" s="57">
        <v>1</v>
      </c>
      <c r="S370" s="52" t="s">
        <v>54</v>
      </c>
      <c r="T370" s="58" t="s">
        <v>54</v>
      </c>
      <c r="W370">
        <v>1</v>
      </c>
      <c r="X370">
        <v>2</v>
      </c>
      <c r="Y370" t="s">
        <v>17</v>
      </c>
      <c r="Z370" t="s">
        <v>17</v>
      </c>
      <c r="AA370" t="s">
        <v>17</v>
      </c>
      <c r="AB370" t="s">
        <v>17</v>
      </c>
      <c r="AC370" s="355">
        <f>IF(VLOOKUP($B370,'Change Summary_Detailed'!$A$4:$X$216,AC$3,FALSE)=0,"N/A",VLOOKUP($B370,'Change Summary_Detailed'!$A$4:$X$216,AC$3,FALSE))</f>
        <v>41883</v>
      </c>
      <c r="AD370" s="21" t="str">
        <f>VLOOKUP($B370,'Change Summary_Detailed'!$A$4:$X$216,AD$3,FALSE)</f>
        <v/>
      </c>
      <c r="AE370" s="21" t="str">
        <f>VLOOKUP($B370,'Change Summary_Detailed'!$A$4:$X$216,AE$3,FALSE)</f>
        <v/>
      </c>
      <c r="AF370" s="21" t="str">
        <f>VLOOKUP($B370,'Change Summary_Detailed'!$A$4:$X$216,AF$3,FALSE)</f>
        <v/>
      </c>
      <c r="AG370" s="21" t="str">
        <f>VLOOKUP($B370,'Change Summary_Detailed'!$A$4:$X$216,AG$3,FALSE)</f>
        <v/>
      </c>
      <c r="AH370" s="21" t="str">
        <f>VLOOKUP($B370,'Change Summary_Detailed'!$A$4:$X$216,AH$3,FALSE)</f>
        <v/>
      </c>
      <c r="AI370" s="21" t="str">
        <f>VLOOKUP($B370,'Change Summary_Detailed'!$A$4:$X$216,AI$3,FALSE)</f>
        <v/>
      </c>
      <c r="AJ370" s="21" t="str">
        <f>VLOOKUP($B370,'Change Summary_Detailed'!$A$4:$X$216,AJ$3,FALSE)</f>
        <v/>
      </c>
      <c r="AK370" s="21" t="str">
        <f>VLOOKUP($B370,'Change Summary_Detailed'!$A$4:$X$216,AK$3,FALSE)</f>
        <v/>
      </c>
      <c r="AL370" s="21" t="str">
        <f>VLOOKUP($B370,'Change Summary_Detailed'!$A$4:$X$216,AL$3,FALSE)</f>
        <v/>
      </c>
      <c r="AM370" s="21" t="str">
        <f>VLOOKUP($B370,'Change Summary_Detailed'!$A$4:$X$216,AM$3,FALSE)</f>
        <v/>
      </c>
      <c r="AN370" s="21" t="str">
        <f>VLOOKUP($B370,'Change Summary_Detailed'!$A$4:$X$216,AN$3,FALSE)</f>
        <v/>
      </c>
      <c r="AO370" s="21">
        <f>VLOOKUP($B370,'Change Summary_Detailed'!$A$4:$X$216,AO$3,FALSE)</f>
        <v>0</v>
      </c>
      <c r="AP370" s="21" t="str">
        <f>VLOOKUP($B370,'Change Summary_Detailed'!$A$4:$X$216,AP$3,FALSE)</f>
        <v>Delete</v>
      </c>
      <c r="AQ370" s="21">
        <f>VLOOKUP($B370,'Change Summary_Detailed'!$A$4:$X$216,AQ$3,FALSE)</f>
        <v>1</v>
      </c>
      <c r="AR370" s="21" t="str">
        <f>VLOOKUP($B370,'Change Summary_Detailed'!$A$4:$X$216,AR$3,FALSE)</f>
        <v>Lowest performing</v>
      </c>
      <c r="AS370" s="21" t="str">
        <f>VLOOKUP($B370,'Change Summary_Detailed'!$A$4:$X$216,AS$3,FALSE)</f>
        <v>Use revised Route 249 to connect with Route 268 or Sound Transit Route 545 in Overlake.</v>
      </c>
      <c r="AT370" s="21" t="str">
        <f>VLOOKUP($B370,'Change Summary_Detailed'!$A$4:$X$216,AT$3,FALSE)</f>
        <v>Deleted</v>
      </c>
    </row>
    <row r="371" spans="1:46" x14ac:dyDescent="0.25">
      <c r="A371" t="s">
        <v>369</v>
      </c>
      <c r="B371" s="122">
        <v>250</v>
      </c>
      <c r="C371" s="57" t="s">
        <v>803</v>
      </c>
      <c r="D371" s="71" t="s">
        <v>251</v>
      </c>
      <c r="E371" s="57">
        <v>21.8</v>
      </c>
      <c r="F371" s="52">
        <v>11.9</v>
      </c>
      <c r="G371" s="52" t="s">
        <v>298</v>
      </c>
      <c r="H371" s="52" t="s">
        <v>298</v>
      </c>
      <c r="I371" s="52" t="s">
        <v>298</v>
      </c>
      <c r="J371" s="58" t="s">
        <v>298</v>
      </c>
      <c r="K371" s="62" t="s">
        <v>8</v>
      </c>
      <c r="L371" s="62" t="s">
        <v>8</v>
      </c>
      <c r="M371" s="57" t="s">
        <v>45</v>
      </c>
      <c r="N371" s="58" t="s">
        <v>45</v>
      </c>
      <c r="O371" s="110" t="s">
        <v>8</v>
      </c>
      <c r="P371" s="111" t="s">
        <v>8</v>
      </c>
      <c r="Q371" s="112" t="s">
        <v>8</v>
      </c>
      <c r="R371" s="57">
        <v>1</v>
      </c>
      <c r="S371" s="52" t="s">
        <v>54</v>
      </c>
      <c r="T371" s="58" t="s">
        <v>54</v>
      </c>
      <c r="W371">
        <v>1</v>
      </c>
      <c r="X371">
        <v>2</v>
      </c>
      <c r="Y371" t="s">
        <v>17</v>
      </c>
      <c r="Z371" t="s">
        <v>17</v>
      </c>
      <c r="AA371" t="s">
        <v>17</v>
      </c>
      <c r="AB371" t="s">
        <v>17</v>
      </c>
      <c r="AC371" s="355">
        <f>IF(VLOOKUP($B371,'Change Summary_Detailed'!$A$4:$X$216,AC$3,FALSE)=0,"N/A",VLOOKUP($B371,'Change Summary_Detailed'!$A$4:$X$216,AC$3,FALSE))</f>
        <v>41883</v>
      </c>
      <c r="AD371" s="21" t="str">
        <f>VLOOKUP($B371,'Change Summary_Detailed'!$A$4:$X$216,AD$3,FALSE)</f>
        <v/>
      </c>
      <c r="AE371" s="21" t="str">
        <f>VLOOKUP($B371,'Change Summary_Detailed'!$A$4:$X$216,AE$3,FALSE)</f>
        <v/>
      </c>
      <c r="AF371" s="21" t="str">
        <f>VLOOKUP($B371,'Change Summary_Detailed'!$A$4:$X$216,AF$3,FALSE)</f>
        <v/>
      </c>
      <c r="AG371" s="21" t="str">
        <f>VLOOKUP($B371,'Change Summary_Detailed'!$A$4:$X$216,AG$3,FALSE)</f>
        <v/>
      </c>
      <c r="AH371" s="21" t="str">
        <f>VLOOKUP($B371,'Change Summary_Detailed'!$A$4:$X$216,AH$3,FALSE)</f>
        <v/>
      </c>
      <c r="AI371" s="21" t="str">
        <f>VLOOKUP($B371,'Change Summary_Detailed'!$A$4:$X$216,AI$3,FALSE)</f>
        <v/>
      </c>
      <c r="AJ371" s="21" t="str">
        <f>VLOOKUP($B371,'Change Summary_Detailed'!$A$4:$X$216,AJ$3,FALSE)</f>
        <v/>
      </c>
      <c r="AK371" s="21" t="str">
        <f>VLOOKUP($B371,'Change Summary_Detailed'!$A$4:$X$216,AK$3,FALSE)</f>
        <v/>
      </c>
      <c r="AL371" s="21" t="str">
        <f>VLOOKUP($B371,'Change Summary_Detailed'!$A$4:$X$216,AL$3,FALSE)</f>
        <v/>
      </c>
      <c r="AM371" s="21" t="str">
        <f>VLOOKUP($B371,'Change Summary_Detailed'!$A$4:$X$216,AM$3,FALSE)</f>
        <v/>
      </c>
      <c r="AN371" s="21" t="str">
        <f>VLOOKUP($B371,'Change Summary_Detailed'!$A$4:$X$216,AN$3,FALSE)</f>
        <v/>
      </c>
      <c r="AO371" s="21">
        <f>VLOOKUP($B371,'Change Summary_Detailed'!$A$4:$X$216,AO$3,FALSE)</f>
        <v>0</v>
      </c>
      <c r="AP371" s="21" t="str">
        <f>VLOOKUP($B371,'Change Summary_Detailed'!$A$4:$X$216,AP$3,FALSE)</f>
        <v>Delete</v>
      </c>
      <c r="AQ371" s="21">
        <f>VLOOKUP($B371,'Change Summary_Detailed'!$A$4:$X$216,AQ$3,FALSE)</f>
        <v>1</v>
      </c>
      <c r="AR371" s="21" t="str">
        <f>VLOOKUP($B371,'Change Summary_Detailed'!$A$4:$X$216,AR$3,FALSE)</f>
        <v>Lowest performing</v>
      </c>
      <c r="AS371" s="21" t="str">
        <f>VLOOKUP($B371,'Change Summary_Detailed'!$A$4:$X$216,AS$3,FALSE)</f>
        <v>Use revised Route 249 to connect with Route 268 or Sound Transit Route 545 in Overlake.</v>
      </c>
      <c r="AT371" s="21" t="str">
        <f>VLOOKUP($B371,'Change Summary_Detailed'!$A$4:$X$216,AT$3,FALSE)</f>
        <v>Deleted</v>
      </c>
    </row>
    <row r="372" spans="1:46" x14ac:dyDescent="0.25">
      <c r="A372" t="s">
        <v>362</v>
      </c>
      <c r="B372" s="122">
        <v>250</v>
      </c>
      <c r="C372" s="57" t="s">
        <v>803</v>
      </c>
      <c r="D372" s="71" t="s">
        <v>251</v>
      </c>
      <c r="E372" s="57">
        <v>21.8</v>
      </c>
      <c r="F372" s="52">
        <v>11.9</v>
      </c>
      <c r="G372" s="52" t="s">
        <v>298</v>
      </c>
      <c r="H372" s="52" t="s">
        <v>298</v>
      </c>
      <c r="I372" s="52" t="s">
        <v>298</v>
      </c>
      <c r="J372" s="58" t="s">
        <v>298</v>
      </c>
      <c r="K372" s="62" t="s">
        <v>8</v>
      </c>
      <c r="L372" s="62" t="s">
        <v>8</v>
      </c>
      <c r="M372" s="57" t="s">
        <v>45</v>
      </c>
      <c r="N372" s="58" t="s">
        <v>45</v>
      </c>
      <c r="O372" s="110" t="s">
        <v>8</v>
      </c>
      <c r="P372" s="111" t="s">
        <v>8</v>
      </c>
      <c r="Q372" s="112" t="s">
        <v>8</v>
      </c>
      <c r="R372" s="57">
        <v>1</v>
      </c>
      <c r="S372" s="52" t="s">
        <v>54</v>
      </c>
      <c r="T372" s="58" t="s">
        <v>54</v>
      </c>
      <c r="W372">
        <v>1</v>
      </c>
      <c r="X372">
        <v>2</v>
      </c>
      <c r="Y372" t="s">
        <v>17</v>
      </c>
      <c r="Z372" t="s">
        <v>17</v>
      </c>
      <c r="AA372" t="s">
        <v>17</v>
      </c>
      <c r="AB372" t="s">
        <v>17</v>
      </c>
      <c r="AC372" s="355">
        <f>IF(VLOOKUP($B372,'Change Summary_Detailed'!$A$4:$X$216,AC$3,FALSE)=0,"N/A",VLOOKUP($B372,'Change Summary_Detailed'!$A$4:$X$216,AC$3,FALSE))</f>
        <v>41883</v>
      </c>
      <c r="AD372" s="21" t="str">
        <f>VLOOKUP($B372,'Change Summary_Detailed'!$A$4:$X$216,AD$3,FALSE)</f>
        <v/>
      </c>
      <c r="AE372" s="21" t="str">
        <f>VLOOKUP($B372,'Change Summary_Detailed'!$A$4:$X$216,AE$3,FALSE)</f>
        <v/>
      </c>
      <c r="AF372" s="21" t="str">
        <f>VLOOKUP($B372,'Change Summary_Detailed'!$A$4:$X$216,AF$3,FALSE)</f>
        <v/>
      </c>
      <c r="AG372" s="21" t="str">
        <f>VLOOKUP($B372,'Change Summary_Detailed'!$A$4:$X$216,AG$3,FALSE)</f>
        <v/>
      </c>
      <c r="AH372" s="21" t="str">
        <f>VLOOKUP($B372,'Change Summary_Detailed'!$A$4:$X$216,AH$3,FALSE)</f>
        <v/>
      </c>
      <c r="AI372" s="21" t="str">
        <f>VLOOKUP($B372,'Change Summary_Detailed'!$A$4:$X$216,AI$3,FALSE)</f>
        <v/>
      </c>
      <c r="AJ372" s="21" t="str">
        <f>VLOOKUP($B372,'Change Summary_Detailed'!$A$4:$X$216,AJ$3,FALSE)</f>
        <v/>
      </c>
      <c r="AK372" s="21" t="str">
        <f>VLOOKUP($B372,'Change Summary_Detailed'!$A$4:$X$216,AK$3,FALSE)</f>
        <v/>
      </c>
      <c r="AL372" s="21" t="str">
        <f>VLOOKUP($B372,'Change Summary_Detailed'!$A$4:$X$216,AL$3,FALSE)</f>
        <v/>
      </c>
      <c r="AM372" s="21" t="str">
        <f>VLOOKUP($B372,'Change Summary_Detailed'!$A$4:$X$216,AM$3,FALSE)</f>
        <v/>
      </c>
      <c r="AN372" s="21" t="str">
        <f>VLOOKUP($B372,'Change Summary_Detailed'!$A$4:$X$216,AN$3,FALSE)</f>
        <v/>
      </c>
      <c r="AO372" s="21">
        <f>VLOOKUP($B372,'Change Summary_Detailed'!$A$4:$X$216,AO$3,FALSE)</f>
        <v>0</v>
      </c>
      <c r="AP372" s="21" t="str">
        <f>VLOOKUP($B372,'Change Summary_Detailed'!$A$4:$X$216,AP$3,FALSE)</f>
        <v>Delete</v>
      </c>
      <c r="AQ372" s="21">
        <f>VLOOKUP($B372,'Change Summary_Detailed'!$A$4:$X$216,AQ$3,FALSE)</f>
        <v>1</v>
      </c>
      <c r="AR372" s="21" t="str">
        <f>VLOOKUP($B372,'Change Summary_Detailed'!$A$4:$X$216,AR$3,FALSE)</f>
        <v>Lowest performing</v>
      </c>
      <c r="AS372" s="21" t="str">
        <f>VLOOKUP($B372,'Change Summary_Detailed'!$A$4:$X$216,AS$3,FALSE)</f>
        <v>Use revised Route 249 to connect with Route 268 or Sound Transit Route 545 in Overlake.</v>
      </c>
      <c r="AT372" s="21" t="str">
        <f>VLOOKUP($B372,'Change Summary_Detailed'!$A$4:$X$216,AT$3,FALSE)</f>
        <v>Deleted</v>
      </c>
    </row>
    <row r="373" spans="1:46" x14ac:dyDescent="0.25">
      <c r="A373" t="s">
        <v>379</v>
      </c>
      <c r="B373" s="122">
        <v>250</v>
      </c>
      <c r="C373" s="57" t="s">
        <v>803</v>
      </c>
      <c r="D373" s="71" t="s">
        <v>251</v>
      </c>
      <c r="E373" s="57">
        <v>21.8</v>
      </c>
      <c r="F373" s="52">
        <v>11.9</v>
      </c>
      <c r="G373" s="52" t="s">
        <v>298</v>
      </c>
      <c r="H373" s="52" t="s">
        <v>298</v>
      </c>
      <c r="I373" s="52" t="s">
        <v>298</v>
      </c>
      <c r="J373" s="58" t="s">
        <v>298</v>
      </c>
      <c r="K373" s="62" t="s">
        <v>8</v>
      </c>
      <c r="L373" s="62" t="s">
        <v>8</v>
      </c>
      <c r="M373" s="57" t="s">
        <v>45</v>
      </c>
      <c r="N373" s="58" t="s">
        <v>45</v>
      </c>
      <c r="O373" s="110" t="s">
        <v>8</v>
      </c>
      <c r="P373" s="111" t="s">
        <v>8</v>
      </c>
      <c r="Q373" s="112" t="s">
        <v>8</v>
      </c>
      <c r="R373" s="57">
        <v>1</v>
      </c>
      <c r="S373" s="52" t="s">
        <v>54</v>
      </c>
      <c r="T373" s="58" t="s">
        <v>54</v>
      </c>
      <c r="W373">
        <v>1</v>
      </c>
      <c r="X373">
        <v>2</v>
      </c>
      <c r="Y373" t="s">
        <v>17</v>
      </c>
      <c r="Z373" t="s">
        <v>17</v>
      </c>
      <c r="AA373" t="s">
        <v>17</v>
      </c>
      <c r="AB373" t="s">
        <v>17</v>
      </c>
      <c r="AC373" s="355">
        <f>IF(VLOOKUP($B373,'Change Summary_Detailed'!$A$4:$X$216,AC$3,FALSE)=0,"N/A",VLOOKUP($B373,'Change Summary_Detailed'!$A$4:$X$216,AC$3,FALSE))</f>
        <v>41883</v>
      </c>
      <c r="AD373" s="21" t="str">
        <f>VLOOKUP($B373,'Change Summary_Detailed'!$A$4:$X$216,AD$3,FALSE)</f>
        <v/>
      </c>
      <c r="AE373" s="21" t="str">
        <f>VLOOKUP($B373,'Change Summary_Detailed'!$A$4:$X$216,AE$3,FALSE)</f>
        <v/>
      </c>
      <c r="AF373" s="21" t="str">
        <f>VLOOKUP($B373,'Change Summary_Detailed'!$A$4:$X$216,AF$3,FALSE)</f>
        <v/>
      </c>
      <c r="AG373" s="21" t="str">
        <f>VLOOKUP($B373,'Change Summary_Detailed'!$A$4:$X$216,AG$3,FALSE)</f>
        <v/>
      </c>
      <c r="AH373" s="21" t="str">
        <f>VLOOKUP($B373,'Change Summary_Detailed'!$A$4:$X$216,AH$3,FALSE)</f>
        <v/>
      </c>
      <c r="AI373" s="21" t="str">
        <f>VLOOKUP($B373,'Change Summary_Detailed'!$A$4:$X$216,AI$3,FALSE)</f>
        <v/>
      </c>
      <c r="AJ373" s="21" t="str">
        <f>VLOOKUP($B373,'Change Summary_Detailed'!$A$4:$X$216,AJ$3,FALSE)</f>
        <v/>
      </c>
      <c r="AK373" s="21" t="str">
        <f>VLOOKUP($B373,'Change Summary_Detailed'!$A$4:$X$216,AK$3,FALSE)</f>
        <v/>
      </c>
      <c r="AL373" s="21" t="str">
        <f>VLOOKUP($B373,'Change Summary_Detailed'!$A$4:$X$216,AL$3,FALSE)</f>
        <v/>
      </c>
      <c r="AM373" s="21" t="str">
        <f>VLOOKUP($B373,'Change Summary_Detailed'!$A$4:$X$216,AM$3,FALSE)</f>
        <v/>
      </c>
      <c r="AN373" s="21" t="str">
        <f>VLOOKUP($B373,'Change Summary_Detailed'!$A$4:$X$216,AN$3,FALSE)</f>
        <v/>
      </c>
      <c r="AO373" s="21">
        <f>VLOOKUP($B373,'Change Summary_Detailed'!$A$4:$X$216,AO$3,FALSE)</f>
        <v>0</v>
      </c>
      <c r="AP373" s="21" t="str">
        <f>VLOOKUP($B373,'Change Summary_Detailed'!$A$4:$X$216,AP$3,FALSE)</f>
        <v>Delete</v>
      </c>
      <c r="AQ373" s="21">
        <f>VLOOKUP($B373,'Change Summary_Detailed'!$A$4:$X$216,AQ$3,FALSE)</f>
        <v>1</v>
      </c>
      <c r="AR373" s="21" t="str">
        <f>VLOOKUP($B373,'Change Summary_Detailed'!$A$4:$X$216,AR$3,FALSE)</f>
        <v>Lowest performing</v>
      </c>
      <c r="AS373" s="21" t="str">
        <f>VLOOKUP($B373,'Change Summary_Detailed'!$A$4:$X$216,AS$3,FALSE)</f>
        <v>Use revised Route 249 to connect with Route 268 or Sound Transit Route 545 in Overlake.</v>
      </c>
      <c r="AT373" s="21" t="str">
        <f>VLOOKUP($B373,'Change Summary_Detailed'!$A$4:$X$216,AT$3,FALSE)</f>
        <v>Deleted</v>
      </c>
    </row>
    <row r="374" spans="1:46" x14ac:dyDescent="0.25">
      <c r="A374" t="s">
        <v>342</v>
      </c>
      <c r="B374" s="122">
        <v>250</v>
      </c>
      <c r="C374" s="57" t="s">
        <v>803</v>
      </c>
      <c r="D374" s="71" t="s">
        <v>251</v>
      </c>
      <c r="E374" s="57">
        <v>21.8</v>
      </c>
      <c r="F374" s="52">
        <v>11.9</v>
      </c>
      <c r="G374" s="52" t="s">
        <v>298</v>
      </c>
      <c r="H374" s="52" t="s">
        <v>298</v>
      </c>
      <c r="I374" s="52" t="s">
        <v>298</v>
      </c>
      <c r="J374" s="58" t="s">
        <v>298</v>
      </c>
      <c r="K374" s="62" t="s">
        <v>8</v>
      </c>
      <c r="L374" s="62" t="s">
        <v>8</v>
      </c>
      <c r="M374" s="57" t="s">
        <v>45</v>
      </c>
      <c r="N374" s="58" t="s">
        <v>45</v>
      </c>
      <c r="O374" s="110" t="s">
        <v>8</v>
      </c>
      <c r="P374" s="111" t="s">
        <v>8</v>
      </c>
      <c r="Q374" s="112" t="s">
        <v>8</v>
      </c>
      <c r="R374" s="57">
        <v>1</v>
      </c>
      <c r="S374" s="52" t="s">
        <v>54</v>
      </c>
      <c r="T374" s="58" t="s">
        <v>54</v>
      </c>
      <c r="W374">
        <v>1</v>
      </c>
      <c r="X374">
        <v>2</v>
      </c>
      <c r="Y374" t="s">
        <v>17</v>
      </c>
      <c r="Z374" t="s">
        <v>17</v>
      </c>
      <c r="AA374" t="s">
        <v>17</v>
      </c>
      <c r="AB374" t="s">
        <v>17</v>
      </c>
      <c r="AC374" s="355">
        <f>IF(VLOOKUP($B374,'Change Summary_Detailed'!$A$4:$X$216,AC$3,FALSE)=0,"N/A",VLOOKUP($B374,'Change Summary_Detailed'!$A$4:$X$216,AC$3,FALSE))</f>
        <v>41883</v>
      </c>
      <c r="AD374" s="21" t="str">
        <f>VLOOKUP($B374,'Change Summary_Detailed'!$A$4:$X$216,AD$3,FALSE)</f>
        <v/>
      </c>
      <c r="AE374" s="21" t="str">
        <f>VLOOKUP($B374,'Change Summary_Detailed'!$A$4:$X$216,AE$3,FALSE)</f>
        <v/>
      </c>
      <c r="AF374" s="21" t="str">
        <f>VLOOKUP($B374,'Change Summary_Detailed'!$A$4:$X$216,AF$3,FALSE)</f>
        <v/>
      </c>
      <c r="AG374" s="21" t="str">
        <f>VLOOKUP($B374,'Change Summary_Detailed'!$A$4:$X$216,AG$3,FALSE)</f>
        <v/>
      </c>
      <c r="AH374" s="21" t="str">
        <f>VLOOKUP($B374,'Change Summary_Detailed'!$A$4:$X$216,AH$3,FALSE)</f>
        <v/>
      </c>
      <c r="AI374" s="21" t="str">
        <f>VLOOKUP($B374,'Change Summary_Detailed'!$A$4:$X$216,AI$3,FALSE)</f>
        <v/>
      </c>
      <c r="AJ374" s="21" t="str">
        <f>VLOOKUP($B374,'Change Summary_Detailed'!$A$4:$X$216,AJ$3,FALSE)</f>
        <v/>
      </c>
      <c r="AK374" s="21" t="str">
        <f>VLOOKUP($B374,'Change Summary_Detailed'!$A$4:$X$216,AK$3,FALSE)</f>
        <v/>
      </c>
      <c r="AL374" s="21" t="str">
        <f>VLOOKUP($B374,'Change Summary_Detailed'!$A$4:$X$216,AL$3,FALSE)</f>
        <v/>
      </c>
      <c r="AM374" s="21" t="str">
        <f>VLOOKUP($B374,'Change Summary_Detailed'!$A$4:$X$216,AM$3,FALSE)</f>
        <v/>
      </c>
      <c r="AN374" s="21" t="str">
        <f>VLOOKUP($B374,'Change Summary_Detailed'!$A$4:$X$216,AN$3,FALSE)</f>
        <v/>
      </c>
      <c r="AO374" s="21">
        <f>VLOOKUP($B374,'Change Summary_Detailed'!$A$4:$X$216,AO$3,FALSE)</f>
        <v>0</v>
      </c>
      <c r="AP374" s="21" t="str">
        <f>VLOOKUP($B374,'Change Summary_Detailed'!$A$4:$X$216,AP$3,FALSE)</f>
        <v>Delete</v>
      </c>
      <c r="AQ374" s="21">
        <f>VLOOKUP($B374,'Change Summary_Detailed'!$A$4:$X$216,AQ$3,FALSE)</f>
        <v>1</v>
      </c>
      <c r="AR374" s="21" t="str">
        <f>VLOOKUP($B374,'Change Summary_Detailed'!$A$4:$X$216,AR$3,FALSE)</f>
        <v>Lowest performing</v>
      </c>
      <c r="AS374" s="21" t="str">
        <f>VLOOKUP($B374,'Change Summary_Detailed'!$A$4:$X$216,AS$3,FALSE)</f>
        <v>Use revised Route 249 to connect with Route 268 or Sound Transit Route 545 in Overlake.</v>
      </c>
      <c r="AT374" s="21" t="str">
        <f>VLOOKUP($B374,'Change Summary_Detailed'!$A$4:$X$216,AT$3,FALSE)</f>
        <v>Deleted</v>
      </c>
    </row>
    <row r="375" spans="1:46" x14ac:dyDescent="0.25">
      <c r="A375" t="s">
        <v>349</v>
      </c>
      <c r="B375" s="122">
        <v>250</v>
      </c>
      <c r="C375" s="57" t="s">
        <v>803</v>
      </c>
      <c r="D375" s="71" t="s">
        <v>251</v>
      </c>
      <c r="E375" s="57">
        <v>21.8</v>
      </c>
      <c r="F375" s="52">
        <v>11.9</v>
      </c>
      <c r="G375" s="52" t="s">
        <v>298</v>
      </c>
      <c r="H375" s="52" t="s">
        <v>298</v>
      </c>
      <c r="I375" s="52" t="s">
        <v>298</v>
      </c>
      <c r="J375" s="58" t="s">
        <v>298</v>
      </c>
      <c r="K375" s="62" t="s">
        <v>8</v>
      </c>
      <c r="L375" s="62" t="s">
        <v>8</v>
      </c>
      <c r="M375" s="57" t="s">
        <v>45</v>
      </c>
      <c r="N375" s="58" t="s">
        <v>45</v>
      </c>
      <c r="O375" s="110" t="s">
        <v>8</v>
      </c>
      <c r="P375" s="111" t="s">
        <v>8</v>
      </c>
      <c r="Q375" s="112" t="s">
        <v>8</v>
      </c>
      <c r="R375" s="57">
        <v>1</v>
      </c>
      <c r="S375" s="52" t="s">
        <v>54</v>
      </c>
      <c r="T375" s="58" t="s">
        <v>54</v>
      </c>
      <c r="W375">
        <v>1</v>
      </c>
      <c r="X375">
        <v>2</v>
      </c>
      <c r="Y375" t="s">
        <v>17</v>
      </c>
      <c r="Z375" t="s">
        <v>17</v>
      </c>
      <c r="AA375" t="s">
        <v>17</v>
      </c>
      <c r="AB375" t="s">
        <v>17</v>
      </c>
      <c r="AC375" s="355">
        <f>IF(VLOOKUP($B375,'Change Summary_Detailed'!$A$4:$X$216,AC$3,FALSE)=0,"N/A",VLOOKUP($B375,'Change Summary_Detailed'!$A$4:$X$216,AC$3,FALSE))</f>
        <v>41883</v>
      </c>
      <c r="AD375" s="21" t="str">
        <f>VLOOKUP($B375,'Change Summary_Detailed'!$A$4:$X$216,AD$3,FALSE)</f>
        <v/>
      </c>
      <c r="AE375" s="21" t="str">
        <f>VLOOKUP($B375,'Change Summary_Detailed'!$A$4:$X$216,AE$3,FALSE)</f>
        <v/>
      </c>
      <c r="AF375" s="21" t="str">
        <f>VLOOKUP($B375,'Change Summary_Detailed'!$A$4:$X$216,AF$3,FALSE)</f>
        <v/>
      </c>
      <c r="AG375" s="21" t="str">
        <f>VLOOKUP($B375,'Change Summary_Detailed'!$A$4:$X$216,AG$3,FALSE)</f>
        <v/>
      </c>
      <c r="AH375" s="21" t="str">
        <f>VLOOKUP($B375,'Change Summary_Detailed'!$A$4:$X$216,AH$3,FALSE)</f>
        <v/>
      </c>
      <c r="AI375" s="21" t="str">
        <f>VLOOKUP($B375,'Change Summary_Detailed'!$A$4:$X$216,AI$3,FALSE)</f>
        <v/>
      </c>
      <c r="AJ375" s="21" t="str">
        <f>VLOOKUP($B375,'Change Summary_Detailed'!$A$4:$X$216,AJ$3,FALSE)</f>
        <v/>
      </c>
      <c r="AK375" s="21" t="str">
        <f>VLOOKUP($B375,'Change Summary_Detailed'!$A$4:$X$216,AK$3,FALSE)</f>
        <v/>
      </c>
      <c r="AL375" s="21" t="str">
        <f>VLOOKUP($B375,'Change Summary_Detailed'!$A$4:$X$216,AL$3,FALSE)</f>
        <v/>
      </c>
      <c r="AM375" s="21" t="str">
        <f>VLOOKUP($B375,'Change Summary_Detailed'!$A$4:$X$216,AM$3,FALSE)</f>
        <v/>
      </c>
      <c r="AN375" s="21" t="str">
        <f>VLOOKUP($B375,'Change Summary_Detailed'!$A$4:$X$216,AN$3,FALSE)</f>
        <v/>
      </c>
      <c r="AO375" s="21">
        <f>VLOOKUP($B375,'Change Summary_Detailed'!$A$4:$X$216,AO$3,FALSE)</f>
        <v>0</v>
      </c>
      <c r="AP375" s="21" t="str">
        <f>VLOOKUP($B375,'Change Summary_Detailed'!$A$4:$X$216,AP$3,FALSE)</f>
        <v>Delete</v>
      </c>
      <c r="AQ375" s="21">
        <f>VLOOKUP($B375,'Change Summary_Detailed'!$A$4:$X$216,AQ$3,FALSE)</f>
        <v>1</v>
      </c>
      <c r="AR375" s="21" t="str">
        <f>VLOOKUP($B375,'Change Summary_Detailed'!$A$4:$X$216,AR$3,FALSE)</f>
        <v>Lowest performing</v>
      </c>
      <c r="AS375" s="21" t="str">
        <f>VLOOKUP($B375,'Change Summary_Detailed'!$A$4:$X$216,AS$3,FALSE)</f>
        <v>Use revised Route 249 to connect with Route 268 or Sound Transit Route 545 in Overlake.</v>
      </c>
      <c r="AT375" s="21" t="str">
        <f>VLOOKUP($B375,'Change Summary_Detailed'!$A$4:$X$216,AT$3,FALSE)</f>
        <v>Deleted</v>
      </c>
    </row>
    <row r="376" spans="1:46" x14ac:dyDescent="0.25">
      <c r="A376" t="s">
        <v>359</v>
      </c>
      <c r="B376" s="122">
        <v>252</v>
      </c>
      <c r="C376" s="57" t="s">
        <v>804</v>
      </c>
      <c r="D376" s="71" t="s">
        <v>252</v>
      </c>
      <c r="E376" s="57">
        <v>26.9</v>
      </c>
      <c r="F376" s="52">
        <v>16.2</v>
      </c>
      <c r="G376" s="52" t="s">
        <v>298</v>
      </c>
      <c r="H376" s="52" t="s">
        <v>298</v>
      </c>
      <c r="I376" s="52" t="s">
        <v>298</v>
      </c>
      <c r="J376" s="58" t="s">
        <v>298</v>
      </c>
      <c r="K376" s="62" t="s">
        <v>8</v>
      </c>
      <c r="L376" s="62" t="s">
        <v>8</v>
      </c>
      <c r="M376" s="57" t="s">
        <v>52</v>
      </c>
      <c r="N376" s="58" t="s">
        <v>52</v>
      </c>
      <c r="O376" s="110" t="s">
        <v>8</v>
      </c>
      <c r="P376" s="111" t="s">
        <v>8</v>
      </c>
      <c r="Q376" s="112" t="s">
        <v>8</v>
      </c>
      <c r="R376" s="57">
        <v>3</v>
      </c>
      <c r="S376" s="52" t="s">
        <v>54</v>
      </c>
      <c r="T376" s="58" t="s">
        <v>54</v>
      </c>
      <c r="W376">
        <v>2</v>
      </c>
      <c r="X376">
        <v>3</v>
      </c>
      <c r="Y376" t="s">
        <v>17</v>
      </c>
      <c r="Z376" t="s">
        <v>17</v>
      </c>
      <c r="AA376" t="s">
        <v>17</v>
      </c>
      <c r="AB376" t="s">
        <v>17</v>
      </c>
      <c r="AC376" s="355" t="str">
        <f>IF(VLOOKUP($B376,'Change Summary_Detailed'!$A$4:$X$216,AC$3,FALSE)=0,"N/A",VLOOKUP($B376,'Change Summary_Detailed'!$A$4:$X$216,AC$3,FALSE))</f>
        <v>N/A</v>
      </c>
      <c r="AD376" s="21" t="str">
        <f>VLOOKUP($B376,'Change Summary_Detailed'!$A$4:$X$216,AD$3,FALSE)</f>
        <v/>
      </c>
      <c r="AE376" s="21" t="str">
        <f>VLOOKUP($B376,'Change Summary_Detailed'!$A$4:$X$216,AE$3,FALSE)</f>
        <v/>
      </c>
      <c r="AF376" s="21" t="str">
        <f>VLOOKUP($B376,'Change Summary_Detailed'!$A$4:$X$216,AF$3,FALSE)</f>
        <v/>
      </c>
      <c r="AG376" s="21" t="str">
        <f>VLOOKUP($B376,'Change Summary_Detailed'!$A$4:$X$216,AG$3,FALSE)</f>
        <v/>
      </c>
      <c r="AH376" s="21" t="str">
        <f>VLOOKUP($B376,'Change Summary_Detailed'!$A$4:$X$216,AH$3,FALSE)</f>
        <v/>
      </c>
      <c r="AI376" s="21" t="str">
        <f>VLOOKUP($B376,'Change Summary_Detailed'!$A$4:$X$216,AI$3,FALSE)</f>
        <v/>
      </c>
      <c r="AJ376" s="21" t="str">
        <f>VLOOKUP($B376,'Change Summary_Detailed'!$A$4:$X$216,AJ$3,FALSE)</f>
        <v/>
      </c>
      <c r="AK376" s="21" t="str">
        <f>VLOOKUP($B376,'Change Summary_Detailed'!$A$4:$X$216,AK$3,FALSE)</f>
        <v/>
      </c>
      <c r="AL376" s="21" t="str">
        <f>VLOOKUP($B376,'Change Summary_Detailed'!$A$4:$X$216,AL$3,FALSE)</f>
        <v/>
      </c>
      <c r="AM376" s="21" t="str">
        <f>VLOOKUP($B376,'Change Summary_Detailed'!$A$4:$X$216,AM$3,FALSE)</f>
        <v/>
      </c>
      <c r="AN376" s="21" t="str">
        <f>VLOOKUP($B376,'Change Summary_Detailed'!$A$4:$X$216,AN$3,FALSE)</f>
        <v/>
      </c>
      <c r="AO376" s="21" t="str">
        <f>VLOOKUP($B376,'Change Summary_Detailed'!$A$4:$X$216,AO$3,FALSE)</f>
        <v/>
      </c>
      <c r="AP376" s="21" t="str">
        <f>VLOOKUP($B376,'Change Summary_Detailed'!$A$4:$X$216,AP$3,FALSE)</f>
        <v>Unchanged</v>
      </c>
      <c r="AQ376" s="21">
        <f>VLOOKUP($B376,'Change Summary_Detailed'!$A$4:$X$216,AQ$3,FALSE)</f>
        <v>0</v>
      </c>
      <c r="AR376" s="21">
        <f>VLOOKUP($B376,'Change Summary_Detailed'!$A$4:$X$216,AR$3,FALSE)</f>
        <v>0</v>
      </c>
      <c r="AS376" s="21">
        <f>VLOOKUP($B376,'Change Summary_Detailed'!$A$4:$X$216,AS$3,FALSE)</f>
        <v>0</v>
      </c>
      <c r="AT376" s="21" t="str">
        <f>VLOOKUP($B376,'Change Summary_Detailed'!$A$4:$X$216,AT$3,FALSE)</f>
        <v>Unchanged</v>
      </c>
    </row>
    <row r="377" spans="1:46" x14ac:dyDescent="0.25">
      <c r="A377" t="s">
        <v>357</v>
      </c>
      <c r="B377" s="122">
        <v>252</v>
      </c>
      <c r="C377" s="57" t="s">
        <v>804</v>
      </c>
      <c r="D377" s="71" t="s">
        <v>252</v>
      </c>
      <c r="E377" s="57">
        <v>26.9</v>
      </c>
      <c r="F377" s="52">
        <v>16.2</v>
      </c>
      <c r="G377" s="52" t="s">
        <v>298</v>
      </c>
      <c r="H377" s="52" t="s">
        <v>298</v>
      </c>
      <c r="I377" s="52" t="s">
        <v>298</v>
      </c>
      <c r="J377" s="58" t="s">
        <v>298</v>
      </c>
      <c r="K377" s="62" t="s">
        <v>8</v>
      </c>
      <c r="L377" s="62" t="s">
        <v>8</v>
      </c>
      <c r="M377" s="57" t="s">
        <v>52</v>
      </c>
      <c r="N377" s="58" t="s">
        <v>52</v>
      </c>
      <c r="O377" s="110" t="s">
        <v>8</v>
      </c>
      <c r="P377" s="111" t="s">
        <v>8</v>
      </c>
      <c r="Q377" s="112" t="s">
        <v>8</v>
      </c>
      <c r="R377" s="57">
        <v>3</v>
      </c>
      <c r="S377" s="52" t="s">
        <v>54</v>
      </c>
      <c r="T377" s="58" t="s">
        <v>54</v>
      </c>
      <c r="W377">
        <v>2</v>
      </c>
      <c r="X377">
        <v>3</v>
      </c>
      <c r="Y377" t="s">
        <v>17</v>
      </c>
      <c r="Z377" t="s">
        <v>17</v>
      </c>
      <c r="AA377" t="s">
        <v>17</v>
      </c>
      <c r="AB377" t="s">
        <v>17</v>
      </c>
      <c r="AC377" s="355" t="str">
        <f>IF(VLOOKUP($B377,'Change Summary_Detailed'!$A$4:$X$216,AC$3,FALSE)=0,"N/A",VLOOKUP($B377,'Change Summary_Detailed'!$A$4:$X$216,AC$3,FALSE))</f>
        <v>N/A</v>
      </c>
      <c r="AD377" s="21" t="str">
        <f>VLOOKUP($B377,'Change Summary_Detailed'!$A$4:$X$216,AD$3,FALSE)</f>
        <v/>
      </c>
      <c r="AE377" s="21" t="str">
        <f>VLOOKUP($B377,'Change Summary_Detailed'!$A$4:$X$216,AE$3,FALSE)</f>
        <v/>
      </c>
      <c r="AF377" s="21" t="str">
        <f>VLOOKUP($B377,'Change Summary_Detailed'!$A$4:$X$216,AF$3,FALSE)</f>
        <v/>
      </c>
      <c r="AG377" s="21" t="str">
        <f>VLOOKUP($B377,'Change Summary_Detailed'!$A$4:$X$216,AG$3,FALSE)</f>
        <v/>
      </c>
      <c r="AH377" s="21" t="str">
        <f>VLOOKUP($B377,'Change Summary_Detailed'!$A$4:$X$216,AH$3,FALSE)</f>
        <v/>
      </c>
      <c r="AI377" s="21" t="str">
        <f>VLOOKUP($B377,'Change Summary_Detailed'!$A$4:$X$216,AI$3,FALSE)</f>
        <v/>
      </c>
      <c r="AJ377" s="21" t="str">
        <f>VLOOKUP($B377,'Change Summary_Detailed'!$A$4:$X$216,AJ$3,FALSE)</f>
        <v/>
      </c>
      <c r="AK377" s="21" t="str">
        <f>VLOOKUP($B377,'Change Summary_Detailed'!$A$4:$X$216,AK$3,FALSE)</f>
        <v/>
      </c>
      <c r="AL377" s="21" t="str">
        <f>VLOOKUP($B377,'Change Summary_Detailed'!$A$4:$X$216,AL$3,FALSE)</f>
        <v/>
      </c>
      <c r="AM377" s="21" t="str">
        <f>VLOOKUP($B377,'Change Summary_Detailed'!$A$4:$X$216,AM$3,FALSE)</f>
        <v/>
      </c>
      <c r="AN377" s="21" t="str">
        <f>VLOOKUP($B377,'Change Summary_Detailed'!$A$4:$X$216,AN$3,FALSE)</f>
        <v/>
      </c>
      <c r="AO377" s="21" t="str">
        <f>VLOOKUP($B377,'Change Summary_Detailed'!$A$4:$X$216,AO$3,FALSE)</f>
        <v/>
      </c>
      <c r="AP377" s="21" t="str">
        <f>VLOOKUP($B377,'Change Summary_Detailed'!$A$4:$X$216,AP$3,FALSE)</f>
        <v>Unchanged</v>
      </c>
      <c r="AQ377" s="21">
        <f>VLOOKUP($B377,'Change Summary_Detailed'!$A$4:$X$216,AQ$3,FALSE)</f>
        <v>0</v>
      </c>
      <c r="AR377" s="21">
        <f>VLOOKUP($B377,'Change Summary_Detailed'!$A$4:$X$216,AR$3,FALSE)</f>
        <v>0</v>
      </c>
      <c r="AS377" s="21">
        <f>VLOOKUP($B377,'Change Summary_Detailed'!$A$4:$X$216,AS$3,FALSE)</f>
        <v>0</v>
      </c>
      <c r="AT377" s="21" t="str">
        <f>VLOOKUP($B377,'Change Summary_Detailed'!$A$4:$X$216,AT$3,FALSE)</f>
        <v>Unchanged</v>
      </c>
    </row>
    <row r="378" spans="1:46" x14ac:dyDescent="0.25">
      <c r="A378" t="s">
        <v>342</v>
      </c>
      <c r="B378" s="122">
        <v>252</v>
      </c>
      <c r="C378" s="57" t="s">
        <v>804</v>
      </c>
      <c r="D378" s="71" t="s">
        <v>252</v>
      </c>
      <c r="E378" s="57">
        <v>26.9</v>
      </c>
      <c r="F378" s="52">
        <v>16.2</v>
      </c>
      <c r="G378" s="52" t="s">
        <v>298</v>
      </c>
      <c r="H378" s="52" t="s">
        <v>298</v>
      </c>
      <c r="I378" s="52" t="s">
        <v>298</v>
      </c>
      <c r="J378" s="58" t="s">
        <v>298</v>
      </c>
      <c r="K378" s="62" t="s">
        <v>8</v>
      </c>
      <c r="L378" s="62" t="s">
        <v>8</v>
      </c>
      <c r="M378" s="57" t="s">
        <v>52</v>
      </c>
      <c r="N378" s="58" t="s">
        <v>52</v>
      </c>
      <c r="O378" s="110" t="s">
        <v>8</v>
      </c>
      <c r="P378" s="111" t="s">
        <v>8</v>
      </c>
      <c r="Q378" s="112" t="s">
        <v>8</v>
      </c>
      <c r="R378" s="57">
        <v>3</v>
      </c>
      <c r="S378" s="52" t="s">
        <v>54</v>
      </c>
      <c r="T378" s="58" t="s">
        <v>54</v>
      </c>
      <c r="W378">
        <v>2</v>
      </c>
      <c r="X378">
        <v>3</v>
      </c>
      <c r="Y378" t="s">
        <v>17</v>
      </c>
      <c r="Z378" t="s">
        <v>17</v>
      </c>
      <c r="AA378" t="s">
        <v>17</v>
      </c>
      <c r="AB378" t="s">
        <v>17</v>
      </c>
      <c r="AC378" s="355" t="str">
        <f>IF(VLOOKUP($B378,'Change Summary_Detailed'!$A$4:$X$216,AC$3,FALSE)=0,"N/A",VLOOKUP($B378,'Change Summary_Detailed'!$A$4:$X$216,AC$3,FALSE))</f>
        <v>N/A</v>
      </c>
      <c r="AD378" s="21" t="str">
        <f>VLOOKUP($B378,'Change Summary_Detailed'!$A$4:$X$216,AD$3,FALSE)</f>
        <v/>
      </c>
      <c r="AE378" s="21" t="str">
        <f>VLOOKUP($B378,'Change Summary_Detailed'!$A$4:$X$216,AE$3,FALSE)</f>
        <v/>
      </c>
      <c r="AF378" s="21" t="str">
        <f>VLOOKUP($B378,'Change Summary_Detailed'!$A$4:$X$216,AF$3,FALSE)</f>
        <v/>
      </c>
      <c r="AG378" s="21" t="str">
        <f>VLOOKUP($B378,'Change Summary_Detailed'!$A$4:$X$216,AG$3,FALSE)</f>
        <v/>
      </c>
      <c r="AH378" s="21" t="str">
        <f>VLOOKUP($B378,'Change Summary_Detailed'!$A$4:$X$216,AH$3,FALSE)</f>
        <v/>
      </c>
      <c r="AI378" s="21" t="str">
        <f>VLOOKUP($B378,'Change Summary_Detailed'!$A$4:$X$216,AI$3,FALSE)</f>
        <v/>
      </c>
      <c r="AJ378" s="21" t="str">
        <f>VLOOKUP($B378,'Change Summary_Detailed'!$A$4:$X$216,AJ$3,FALSE)</f>
        <v/>
      </c>
      <c r="AK378" s="21" t="str">
        <f>VLOOKUP($B378,'Change Summary_Detailed'!$A$4:$X$216,AK$3,FALSE)</f>
        <v/>
      </c>
      <c r="AL378" s="21" t="str">
        <f>VLOOKUP($B378,'Change Summary_Detailed'!$A$4:$X$216,AL$3,FALSE)</f>
        <v/>
      </c>
      <c r="AM378" s="21" t="str">
        <f>VLOOKUP($B378,'Change Summary_Detailed'!$A$4:$X$216,AM$3,FALSE)</f>
        <v/>
      </c>
      <c r="AN378" s="21" t="str">
        <f>VLOOKUP($B378,'Change Summary_Detailed'!$A$4:$X$216,AN$3,FALSE)</f>
        <v/>
      </c>
      <c r="AO378" s="21" t="str">
        <f>VLOOKUP($B378,'Change Summary_Detailed'!$A$4:$X$216,AO$3,FALSE)</f>
        <v/>
      </c>
      <c r="AP378" s="21" t="str">
        <f>VLOOKUP($B378,'Change Summary_Detailed'!$A$4:$X$216,AP$3,FALSE)</f>
        <v>Unchanged</v>
      </c>
      <c r="AQ378" s="21">
        <f>VLOOKUP($B378,'Change Summary_Detailed'!$A$4:$X$216,AQ$3,FALSE)</f>
        <v>0</v>
      </c>
      <c r="AR378" s="21">
        <f>VLOOKUP($B378,'Change Summary_Detailed'!$A$4:$X$216,AR$3,FALSE)</f>
        <v>0</v>
      </c>
      <c r="AS378" s="21">
        <f>VLOOKUP($B378,'Change Summary_Detailed'!$A$4:$X$216,AS$3,FALSE)</f>
        <v>0</v>
      </c>
      <c r="AT378" s="21" t="str">
        <f>VLOOKUP($B378,'Change Summary_Detailed'!$A$4:$X$216,AT$3,FALSE)</f>
        <v>Unchanged</v>
      </c>
    </row>
    <row r="379" spans="1:46" x14ac:dyDescent="0.25">
      <c r="A379" t="s">
        <v>362</v>
      </c>
      <c r="B379" s="122">
        <v>252</v>
      </c>
      <c r="C379" s="57" t="s">
        <v>804</v>
      </c>
      <c r="D379" s="71" t="s">
        <v>252</v>
      </c>
      <c r="E379" s="57">
        <v>26.9</v>
      </c>
      <c r="F379" s="52">
        <v>16.2</v>
      </c>
      <c r="G379" s="52" t="s">
        <v>298</v>
      </c>
      <c r="H379" s="52" t="s">
        <v>298</v>
      </c>
      <c r="I379" s="52" t="s">
        <v>298</v>
      </c>
      <c r="J379" s="58" t="s">
        <v>298</v>
      </c>
      <c r="K379" s="62" t="s">
        <v>8</v>
      </c>
      <c r="L379" s="62" t="s">
        <v>8</v>
      </c>
      <c r="M379" s="57" t="s">
        <v>52</v>
      </c>
      <c r="N379" s="58" t="s">
        <v>52</v>
      </c>
      <c r="O379" s="110" t="s">
        <v>8</v>
      </c>
      <c r="P379" s="111" t="s">
        <v>8</v>
      </c>
      <c r="Q379" s="112" t="s">
        <v>8</v>
      </c>
      <c r="R379" s="57">
        <v>3</v>
      </c>
      <c r="S379" s="52" t="s">
        <v>54</v>
      </c>
      <c r="T379" s="58" t="s">
        <v>54</v>
      </c>
      <c r="W379">
        <v>2</v>
      </c>
      <c r="X379">
        <v>3</v>
      </c>
      <c r="Y379" t="s">
        <v>17</v>
      </c>
      <c r="Z379" t="s">
        <v>17</v>
      </c>
      <c r="AA379" t="s">
        <v>17</v>
      </c>
      <c r="AB379" t="s">
        <v>17</v>
      </c>
      <c r="AC379" s="355" t="str">
        <f>IF(VLOOKUP($B379,'Change Summary_Detailed'!$A$4:$X$216,AC$3,FALSE)=0,"N/A",VLOOKUP($B379,'Change Summary_Detailed'!$A$4:$X$216,AC$3,FALSE))</f>
        <v>N/A</v>
      </c>
      <c r="AD379" s="21" t="str">
        <f>VLOOKUP($B379,'Change Summary_Detailed'!$A$4:$X$216,AD$3,FALSE)</f>
        <v/>
      </c>
      <c r="AE379" s="21" t="str">
        <f>VLOOKUP($B379,'Change Summary_Detailed'!$A$4:$X$216,AE$3,FALSE)</f>
        <v/>
      </c>
      <c r="AF379" s="21" t="str">
        <f>VLOOKUP($B379,'Change Summary_Detailed'!$A$4:$X$216,AF$3,FALSE)</f>
        <v/>
      </c>
      <c r="AG379" s="21" t="str">
        <f>VLOOKUP($B379,'Change Summary_Detailed'!$A$4:$X$216,AG$3,FALSE)</f>
        <v/>
      </c>
      <c r="AH379" s="21" t="str">
        <f>VLOOKUP($B379,'Change Summary_Detailed'!$A$4:$X$216,AH$3,FALSE)</f>
        <v/>
      </c>
      <c r="AI379" s="21" t="str">
        <f>VLOOKUP($B379,'Change Summary_Detailed'!$A$4:$X$216,AI$3,FALSE)</f>
        <v/>
      </c>
      <c r="AJ379" s="21" t="str">
        <f>VLOOKUP($B379,'Change Summary_Detailed'!$A$4:$X$216,AJ$3,FALSE)</f>
        <v/>
      </c>
      <c r="AK379" s="21" t="str">
        <f>VLOOKUP($B379,'Change Summary_Detailed'!$A$4:$X$216,AK$3,FALSE)</f>
        <v/>
      </c>
      <c r="AL379" s="21" t="str">
        <f>VLOOKUP($B379,'Change Summary_Detailed'!$A$4:$X$216,AL$3,FALSE)</f>
        <v/>
      </c>
      <c r="AM379" s="21" t="str">
        <f>VLOOKUP($B379,'Change Summary_Detailed'!$A$4:$X$216,AM$3,FALSE)</f>
        <v/>
      </c>
      <c r="AN379" s="21" t="str">
        <f>VLOOKUP($B379,'Change Summary_Detailed'!$A$4:$X$216,AN$3,FALSE)</f>
        <v/>
      </c>
      <c r="AO379" s="21" t="str">
        <f>VLOOKUP($B379,'Change Summary_Detailed'!$A$4:$X$216,AO$3,FALSE)</f>
        <v/>
      </c>
      <c r="AP379" s="21" t="str">
        <f>VLOOKUP($B379,'Change Summary_Detailed'!$A$4:$X$216,AP$3,FALSE)</f>
        <v>Unchanged</v>
      </c>
      <c r="AQ379" s="21">
        <f>VLOOKUP($B379,'Change Summary_Detailed'!$A$4:$X$216,AQ$3,FALSE)</f>
        <v>0</v>
      </c>
      <c r="AR379" s="21">
        <f>VLOOKUP($B379,'Change Summary_Detailed'!$A$4:$X$216,AR$3,FALSE)</f>
        <v>0</v>
      </c>
      <c r="AS379" s="21">
        <f>VLOOKUP($B379,'Change Summary_Detailed'!$A$4:$X$216,AS$3,FALSE)</f>
        <v>0</v>
      </c>
      <c r="AT379" s="21" t="str">
        <f>VLOOKUP($B379,'Change Summary_Detailed'!$A$4:$X$216,AT$3,FALSE)</f>
        <v>Unchanged</v>
      </c>
    </row>
    <row r="380" spans="1:46" x14ac:dyDescent="0.25">
      <c r="A380" t="s">
        <v>379</v>
      </c>
      <c r="B380" s="122">
        <v>252</v>
      </c>
      <c r="C380" s="57" t="s">
        <v>804</v>
      </c>
      <c r="D380" s="71" t="s">
        <v>252</v>
      </c>
      <c r="E380" s="57">
        <v>26.9</v>
      </c>
      <c r="F380" s="52">
        <v>16.2</v>
      </c>
      <c r="G380" s="52" t="s">
        <v>298</v>
      </c>
      <c r="H380" s="52" t="s">
        <v>298</v>
      </c>
      <c r="I380" s="52" t="s">
        <v>298</v>
      </c>
      <c r="J380" s="58" t="s">
        <v>298</v>
      </c>
      <c r="K380" s="62" t="s">
        <v>8</v>
      </c>
      <c r="L380" s="62" t="s">
        <v>8</v>
      </c>
      <c r="M380" s="57" t="s">
        <v>52</v>
      </c>
      <c r="N380" s="58" t="s">
        <v>52</v>
      </c>
      <c r="O380" s="110" t="s">
        <v>8</v>
      </c>
      <c r="P380" s="111" t="s">
        <v>8</v>
      </c>
      <c r="Q380" s="112" t="s">
        <v>8</v>
      </c>
      <c r="R380" s="57">
        <v>3</v>
      </c>
      <c r="S380" s="52" t="s">
        <v>54</v>
      </c>
      <c r="T380" s="58" t="s">
        <v>54</v>
      </c>
      <c r="W380">
        <v>2</v>
      </c>
      <c r="X380">
        <v>3</v>
      </c>
      <c r="Y380" t="s">
        <v>17</v>
      </c>
      <c r="Z380" t="s">
        <v>17</v>
      </c>
      <c r="AA380" t="s">
        <v>17</v>
      </c>
      <c r="AB380" t="s">
        <v>17</v>
      </c>
      <c r="AC380" s="355" t="str">
        <f>IF(VLOOKUP($B380,'Change Summary_Detailed'!$A$4:$X$216,AC$3,FALSE)=0,"N/A",VLOOKUP($B380,'Change Summary_Detailed'!$A$4:$X$216,AC$3,FALSE))</f>
        <v>N/A</v>
      </c>
      <c r="AD380" s="21" t="str">
        <f>VLOOKUP($B380,'Change Summary_Detailed'!$A$4:$X$216,AD$3,FALSE)</f>
        <v/>
      </c>
      <c r="AE380" s="21" t="str">
        <f>VLOOKUP($B380,'Change Summary_Detailed'!$A$4:$X$216,AE$3,FALSE)</f>
        <v/>
      </c>
      <c r="AF380" s="21" t="str">
        <f>VLOOKUP($B380,'Change Summary_Detailed'!$A$4:$X$216,AF$3,FALSE)</f>
        <v/>
      </c>
      <c r="AG380" s="21" t="str">
        <f>VLOOKUP($B380,'Change Summary_Detailed'!$A$4:$X$216,AG$3,FALSE)</f>
        <v/>
      </c>
      <c r="AH380" s="21" t="str">
        <f>VLOOKUP($B380,'Change Summary_Detailed'!$A$4:$X$216,AH$3,FALSE)</f>
        <v/>
      </c>
      <c r="AI380" s="21" t="str">
        <f>VLOOKUP($B380,'Change Summary_Detailed'!$A$4:$X$216,AI$3,FALSE)</f>
        <v/>
      </c>
      <c r="AJ380" s="21" t="str">
        <f>VLOOKUP($B380,'Change Summary_Detailed'!$A$4:$X$216,AJ$3,FALSE)</f>
        <v/>
      </c>
      <c r="AK380" s="21" t="str">
        <f>VLOOKUP($B380,'Change Summary_Detailed'!$A$4:$X$216,AK$3,FALSE)</f>
        <v/>
      </c>
      <c r="AL380" s="21" t="str">
        <f>VLOOKUP($B380,'Change Summary_Detailed'!$A$4:$X$216,AL$3,FALSE)</f>
        <v/>
      </c>
      <c r="AM380" s="21" t="str">
        <f>VLOOKUP($B380,'Change Summary_Detailed'!$A$4:$X$216,AM$3,FALSE)</f>
        <v/>
      </c>
      <c r="AN380" s="21" t="str">
        <f>VLOOKUP($B380,'Change Summary_Detailed'!$A$4:$X$216,AN$3,FALSE)</f>
        <v/>
      </c>
      <c r="AO380" s="21" t="str">
        <f>VLOOKUP($B380,'Change Summary_Detailed'!$A$4:$X$216,AO$3,FALSE)</f>
        <v/>
      </c>
      <c r="AP380" s="21" t="str">
        <f>VLOOKUP($B380,'Change Summary_Detailed'!$A$4:$X$216,AP$3,FALSE)</f>
        <v>Unchanged</v>
      </c>
      <c r="AQ380" s="21">
        <f>VLOOKUP($B380,'Change Summary_Detailed'!$A$4:$X$216,AQ$3,FALSE)</f>
        <v>0</v>
      </c>
      <c r="AR380" s="21">
        <f>VLOOKUP($B380,'Change Summary_Detailed'!$A$4:$X$216,AR$3,FALSE)</f>
        <v>0</v>
      </c>
      <c r="AS380" s="21">
        <f>VLOOKUP($B380,'Change Summary_Detailed'!$A$4:$X$216,AS$3,FALSE)</f>
        <v>0</v>
      </c>
      <c r="AT380" s="21" t="str">
        <f>VLOOKUP($B380,'Change Summary_Detailed'!$A$4:$X$216,AT$3,FALSE)</f>
        <v>Unchanged</v>
      </c>
    </row>
    <row r="381" spans="1:46" x14ac:dyDescent="0.25">
      <c r="A381" t="s">
        <v>349</v>
      </c>
      <c r="B381" s="122">
        <v>252</v>
      </c>
      <c r="C381" s="57" t="s">
        <v>804</v>
      </c>
      <c r="D381" s="71" t="s">
        <v>252</v>
      </c>
      <c r="E381" s="57">
        <v>26.9</v>
      </c>
      <c r="F381" s="52">
        <v>16.2</v>
      </c>
      <c r="G381" s="52" t="s">
        <v>298</v>
      </c>
      <c r="H381" s="52" t="s">
        <v>298</v>
      </c>
      <c r="I381" s="52" t="s">
        <v>298</v>
      </c>
      <c r="J381" s="58" t="s">
        <v>298</v>
      </c>
      <c r="K381" s="62" t="s">
        <v>8</v>
      </c>
      <c r="L381" s="62" t="s">
        <v>8</v>
      </c>
      <c r="M381" s="57" t="s">
        <v>52</v>
      </c>
      <c r="N381" s="58" t="s">
        <v>52</v>
      </c>
      <c r="O381" s="110" t="s">
        <v>8</v>
      </c>
      <c r="P381" s="111" t="s">
        <v>8</v>
      </c>
      <c r="Q381" s="112" t="s">
        <v>8</v>
      </c>
      <c r="R381" s="57">
        <v>3</v>
      </c>
      <c r="S381" s="52" t="s">
        <v>54</v>
      </c>
      <c r="T381" s="58" t="s">
        <v>54</v>
      </c>
      <c r="W381">
        <v>2</v>
      </c>
      <c r="X381">
        <v>3</v>
      </c>
      <c r="Y381" t="s">
        <v>17</v>
      </c>
      <c r="Z381" t="s">
        <v>17</v>
      </c>
      <c r="AA381" t="s">
        <v>17</v>
      </c>
      <c r="AB381" t="s">
        <v>17</v>
      </c>
      <c r="AC381" s="355" t="str">
        <f>IF(VLOOKUP($B381,'Change Summary_Detailed'!$A$4:$X$216,AC$3,FALSE)=0,"N/A",VLOOKUP($B381,'Change Summary_Detailed'!$A$4:$X$216,AC$3,FALSE))</f>
        <v>N/A</v>
      </c>
      <c r="AD381" s="21" t="str">
        <f>VLOOKUP($B381,'Change Summary_Detailed'!$A$4:$X$216,AD$3,FALSE)</f>
        <v/>
      </c>
      <c r="AE381" s="21" t="str">
        <f>VLOOKUP($B381,'Change Summary_Detailed'!$A$4:$X$216,AE$3,FALSE)</f>
        <v/>
      </c>
      <c r="AF381" s="21" t="str">
        <f>VLOOKUP($B381,'Change Summary_Detailed'!$A$4:$X$216,AF$3,FALSE)</f>
        <v/>
      </c>
      <c r="AG381" s="21" t="str">
        <f>VLOOKUP($B381,'Change Summary_Detailed'!$A$4:$X$216,AG$3,FALSE)</f>
        <v/>
      </c>
      <c r="AH381" s="21" t="str">
        <f>VLOOKUP($B381,'Change Summary_Detailed'!$A$4:$X$216,AH$3,FALSE)</f>
        <v/>
      </c>
      <c r="AI381" s="21" t="str">
        <f>VLOOKUP($B381,'Change Summary_Detailed'!$A$4:$X$216,AI$3,FALSE)</f>
        <v/>
      </c>
      <c r="AJ381" s="21" t="str">
        <f>VLOOKUP($B381,'Change Summary_Detailed'!$A$4:$X$216,AJ$3,FALSE)</f>
        <v/>
      </c>
      <c r="AK381" s="21" t="str">
        <f>VLOOKUP($B381,'Change Summary_Detailed'!$A$4:$X$216,AK$3,FALSE)</f>
        <v/>
      </c>
      <c r="AL381" s="21" t="str">
        <f>VLOOKUP($B381,'Change Summary_Detailed'!$A$4:$X$216,AL$3,FALSE)</f>
        <v/>
      </c>
      <c r="AM381" s="21" t="str">
        <f>VLOOKUP($B381,'Change Summary_Detailed'!$A$4:$X$216,AM$3,FALSE)</f>
        <v/>
      </c>
      <c r="AN381" s="21" t="str">
        <f>VLOOKUP($B381,'Change Summary_Detailed'!$A$4:$X$216,AN$3,FALSE)</f>
        <v/>
      </c>
      <c r="AO381" s="21" t="str">
        <f>VLOOKUP($B381,'Change Summary_Detailed'!$A$4:$X$216,AO$3,FALSE)</f>
        <v/>
      </c>
      <c r="AP381" s="21" t="str">
        <f>VLOOKUP($B381,'Change Summary_Detailed'!$A$4:$X$216,AP$3,FALSE)</f>
        <v>Unchanged</v>
      </c>
      <c r="AQ381" s="21">
        <f>VLOOKUP($B381,'Change Summary_Detailed'!$A$4:$X$216,AQ$3,FALSE)</f>
        <v>0</v>
      </c>
      <c r="AR381" s="21">
        <f>VLOOKUP($B381,'Change Summary_Detailed'!$A$4:$X$216,AR$3,FALSE)</f>
        <v>0</v>
      </c>
      <c r="AS381" s="21">
        <f>VLOOKUP($B381,'Change Summary_Detailed'!$A$4:$X$216,AS$3,FALSE)</f>
        <v>0</v>
      </c>
      <c r="AT381" s="21" t="str">
        <f>VLOOKUP($B381,'Change Summary_Detailed'!$A$4:$X$216,AT$3,FALSE)</f>
        <v>Unchanged</v>
      </c>
    </row>
    <row r="382" spans="1:46" x14ac:dyDescent="0.25">
      <c r="A382" t="s">
        <v>359</v>
      </c>
      <c r="B382" s="122">
        <v>255</v>
      </c>
      <c r="C382" s="57" t="s">
        <v>805</v>
      </c>
      <c r="D382" s="71" t="s">
        <v>253</v>
      </c>
      <c r="E382" s="57">
        <v>28.4</v>
      </c>
      <c r="F382" s="52">
        <v>14.2</v>
      </c>
      <c r="G382" s="52">
        <v>27.3</v>
      </c>
      <c r="H382" s="52">
        <v>13.5</v>
      </c>
      <c r="I382" s="52">
        <v>24.8</v>
      </c>
      <c r="J382" s="58">
        <v>13.1</v>
      </c>
      <c r="K382" s="62">
        <v>97</v>
      </c>
      <c r="L382" s="62" t="s">
        <v>15</v>
      </c>
      <c r="M382" s="57" t="s">
        <v>17</v>
      </c>
      <c r="N382" s="58" t="s">
        <v>17</v>
      </c>
      <c r="O382" s="57" t="s">
        <v>18</v>
      </c>
      <c r="P382" s="52" t="s">
        <v>18</v>
      </c>
      <c r="Q382" s="58" t="s">
        <v>18</v>
      </c>
      <c r="R382" s="57">
        <v>3</v>
      </c>
      <c r="S382" s="52">
        <v>1</v>
      </c>
      <c r="T382" s="58">
        <v>3</v>
      </c>
      <c r="W382">
        <v>2</v>
      </c>
      <c r="X382">
        <v>3</v>
      </c>
      <c r="Y382">
        <v>1</v>
      </c>
      <c r="Z382">
        <v>3</v>
      </c>
      <c r="AA382">
        <v>2</v>
      </c>
      <c r="AB382">
        <v>4</v>
      </c>
      <c r="AC382" s="355">
        <f>IF(VLOOKUP($B382,'Change Summary_Detailed'!$A$4:$X$216,AC$3,FALSE)=0,"N/A",VLOOKUP($B382,'Change Summary_Detailed'!$A$4:$X$216,AC$3,FALSE))</f>
        <v>42036</v>
      </c>
      <c r="AD382" s="21">
        <f>VLOOKUP($B382,'Change Summary_Detailed'!$A$4:$X$216,AD$3,FALSE)</f>
        <v>10</v>
      </c>
      <c r="AE382" s="21">
        <f>VLOOKUP($B382,'Change Summary_Detailed'!$A$4:$X$216,AE$3,FALSE)</f>
        <v>15</v>
      </c>
      <c r="AF382" s="21" t="str">
        <f>VLOOKUP($B382,'Change Summary_Detailed'!$A$4:$X$216,AF$3,FALSE)</f>
        <v>30-60</v>
      </c>
      <c r="AG382" s="21">
        <f>VLOOKUP($B382,'Change Summary_Detailed'!$A$4:$X$216,AG$3,FALSE)</f>
        <v>30</v>
      </c>
      <c r="AH382" s="21">
        <f>VLOOKUP($B382,'Change Summary_Detailed'!$A$4:$X$216,AH$3,FALSE)</f>
        <v>30</v>
      </c>
      <c r="AI382" s="21">
        <f>VLOOKUP($B382,'Change Summary_Detailed'!$A$4:$X$216,AI$3,FALSE)</f>
        <v>10</v>
      </c>
      <c r="AJ382" s="21">
        <f>VLOOKUP($B382,'Change Summary_Detailed'!$A$4:$X$216,AJ$3,FALSE)</f>
        <v>15</v>
      </c>
      <c r="AK382" s="21" t="str">
        <f>VLOOKUP($B382,'Change Summary_Detailed'!$A$4:$X$216,AK$3,FALSE)</f>
        <v>30-60</v>
      </c>
      <c r="AL382" s="21">
        <f>VLOOKUP($B382,'Change Summary_Detailed'!$A$4:$X$216,AL$3,FALSE)</f>
        <v>30</v>
      </c>
      <c r="AM382" s="21">
        <f>VLOOKUP($B382,'Change Summary_Detailed'!$A$4:$X$216,AM$3,FALSE)</f>
        <v>30</v>
      </c>
      <c r="AN382" s="21" t="str">
        <f>VLOOKUP($B382,'Change Summary_Detailed'!$A$4:$X$216,AN$3,FALSE)</f>
        <v>Before 1:00 AM</v>
      </c>
      <c r="AO382" s="21" t="str">
        <f>VLOOKUP($B382,'Change Summary_Detailed'!$A$4:$X$216,AO$3,FALSE)</f>
        <v>Before 1:00 AM</v>
      </c>
      <c r="AP382" s="21" t="str">
        <f>VLOOKUP($B382,'Change Summary_Detailed'!$A$4:$X$216,AP$3,FALSE)</f>
        <v xml:space="preserve">Eliminate the part of the route north of Totem Lake Transit Center.
Revise Route 236 to serve 124th Avenue NE.
</v>
      </c>
      <c r="AQ382" s="21" t="str">
        <f>VLOOKUP($B382,'Change Summary_Detailed'!$A$4:$X$216,AQ$3,FALSE)</f>
        <v>1, 2, 3</v>
      </c>
      <c r="AR382" s="21" t="str">
        <f>VLOOKUP($B382,'Change Summary_Detailed'!$A$4:$X$216,AR$3,FALSE)</f>
        <v>Restructure</v>
      </c>
      <c r="AS382" s="21" t="str">
        <f>VLOOKUP($B382,'Change Summary_Detailed'!$A$4:$X$216,AS$3,FALSE)</f>
        <v xml:space="preserve">Along 124th Avenue NE, use route 252, 257 or revised Route 236. </v>
      </c>
      <c r="AT382" s="21" t="str">
        <f>VLOOKUP($B382,'Change Summary_Detailed'!$A$4:$X$216,AT$3,FALSE)</f>
        <v>Revised</v>
      </c>
    </row>
    <row r="383" spans="1:46" x14ac:dyDescent="0.25">
      <c r="A383" t="s">
        <v>344</v>
      </c>
      <c r="B383" s="122">
        <v>255</v>
      </c>
      <c r="C383" s="57" t="s">
        <v>805</v>
      </c>
      <c r="D383" s="71" t="s">
        <v>253</v>
      </c>
      <c r="E383" s="57">
        <v>28.4</v>
      </c>
      <c r="F383" s="52">
        <v>14.2</v>
      </c>
      <c r="G383" s="52">
        <v>27.3</v>
      </c>
      <c r="H383" s="52">
        <v>13.5</v>
      </c>
      <c r="I383" s="52">
        <v>24.8</v>
      </c>
      <c r="J383" s="58">
        <v>13.1</v>
      </c>
      <c r="K383" s="62">
        <v>97</v>
      </c>
      <c r="L383" s="62" t="s">
        <v>15</v>
      </c>
      <c r="M383" s="57" t="s">
        <v>17</v>
      </c>
      <c r="N383" s="58" t="s">
        <v>17</v>
      </c>
      <c r="O383" s="57" t="s">
        <v>18</v>
      </c>
      <c r="P383" s="52" t="s">
        <v>18</v>
      </c>
      <c r="Q383" s="58" t="s">
        <v>18</v>
      </c>
      <c r="R383" s="57">
        <v>3</v>
      </c>
      <c r="S383" s="52">
        <v>1</v>
      </c>
      <c r="T383" s="58">
        <v>3</v>
      </c>
      <c r="W383">
        <v>2</v>
      </c>
      <c r="X383">
        <v>3</v>
      </c>
      <c r="Y383">
        <v>1</v>
      </c>
      <c r="Z383">
        <v>3</v>
      </c>
      <c r="AA383">
        <v>2</v>
      </c>
      <c r="AB383">
        <v>4</v>
      </c>
      <c r="AC383" s="355">
        <f>IF(VLOOKUP($B383,'Change Summary_Detailed'!$A$4:$X$216,AC$3,FALSE)=0,"N/A",VLOOKUP($B383,'Change Summary_Detailed'!$A$4:$X$216,AC$3,FALSE))</f>
        <v>42036</v>
      </c>
      <c r="AD383" s="21">
        <f>VLOOKUP($B383,'Change Summary_Detailed'!$A$4:$X$216,AD$3,FALSE)</f>
        <v>10</v>
      </c>
      <c r="AE383" s="21">
        <f>VLOOKUP($B383,'Change Summary_Detailed'!$A$4:$X$216,AE$3,FALSE)</f>
        <v>15</v>
      </c>
      <c r="AF383" s="21" t="str">
        <f>VLOOKUP($B383,'Change Summary_Detailed'!$A$4:$X$216,AF$3,FALSE)</f>
        <v>30-60</v>
      </c>
      <c r="AG383" s="21">
        <f>VLOOKUP($B383,'Change Summary_Detailed'!$A$4:$X$216,AG$3,FALSE)</f>
        <v>30</v>
      </c>
      <c r="AH383" s="21">
        <f>VLOOKUP($B383,'Change Summary_Detailed'!$A$4:$X$216,AH$3,FALSE)</f>
        <v>30</v>
      </c>
      <c r="AI383" s="21">
        <f>VLOOKUP($B383,'Change Summary_Detailed'!$A$4:$X$216,AI$3,FALSE)</f>
        <v>10</v>
      </c>
      <c r="AJ383" s="21">
        <f>VLOOKUP($B383,'Change Summary_Detailed'!$A$4:$X$216,AJ$3,FALSE)</f>
        <v>15</v>
      </c>
      <c r="AK383" s="21" t="str">
        <f>VLOOKUP($B383,'Change Summary_Detailed'!$A$4:$X$216,AK$3,FALSE)</f>
        <v>30-60</v>
      </c>
      <c r="AL383" s="21">
        <f>VLOOKUP($B383,'Change Summary_Detailed'!$A$4:$X$216,AL$3,FALSE)</f>
        <v>30</v>
      </c>
      <c r="AM383" s="21">
        <f>VLOOKUP($B383,'Change Summary_Detailed'!$A$4:$X$216,AM$3,FALSE)</f>
        <v>30</v>
      </c>
      <c r="AN383" s="21" t="str">
        <f>VLOOKUP($B383,'Change Summary_Detailed'!$A$4:$X$216,AN$3,FALSE)</f>
        <v>Before 1:00 AM</v>
      </c>
      <c r="AO383" s="21" t="str">
        <f>VLOOKUP($B383,'Change Summary_Detailed'!$A$4:$X$216,AO$3,FALSE)</f>
        <v>Before 1:00 AM</v>
      </c>
      <c r="AP383" s="21" t="str">
        <f>VLOOKUP($B383,'Change Summary_Detailed'!$A$4:$X$216,AP$3,FALSE)</f>
        <v xml:space="preserve">Eliminate the part of the route north of Totem Lake Transit Center.
Revise Route 236 to serve 124th Avenue NE.
</v>
      </c>
      <c r="AQ383" s="21" t="str">
        <f>VLOOKUP($B383,'Change Summary_Detailed'!$A$4:$X$216,AQ$3,FALSE)</f>
        <v>1, 2, 3</v>
      </c>
      <c r="AR383" s="21" t="str">
        <f>VLOOKUP($B383,'Change Summary_Detailed'!$A$4:$X$216,AR$3,FALSE)</f>
        <v>Restructure</v>
      </c>
      <c r="AS383" s="21" t="str">
        <f>VLOOKUP($B383,'Change Summary_Detailed'!$A$4:$X$216,AS$3,FALSE)</f>
        <v xml:space="preserve">Along 124th Avenue NE, use route 252, 257 or revised Route 236. </v>
      </c>
      <c r="AT383" s="21" t="str">
        <f>VLOOKUP($B383,'Change Summary_Detailed'!$A$4:$X$216,AT$3,FALSE)</f>
        <v>Revised</v>
      </c>
    </row>
    <row r="384" spans="1:46" x14ac:dyDescent="0.25">
      <c r="A384" t="s">
        <v>342</v>
      </c>
      <c r="B384" s="122">
        <v>255</v>
      </c>
      <c r="C384" s="57" t="s">
        <v>805</v>
      </c>
      <c r="D384" s="71" t="s">
        <v>253</v>
      </c>
      <c r="E384" s="57">
        <v>28.4</v>
      </c>
      <c r="F384" s="52">
        <v>14.2</v>
      </c>
      <c r="G384" s="52">
        <v>27.3</v>
      </c>
      <c r="H384" s="52">
        <v>13.5</v>
      </c>
      <c r="I384" s="52">
        <v>24.8</v>
      </c>
      <c r="J384" s="58">
        <v>13.1</v>
      </c>
      <c r="K384" s="62">
        <v>97</v>
      </c>
      <c r="L384" s="62" t="s">
        <v>15</v>
      </c>
      <c r="M384" s="57" t="s">
        <v>17</v>
      </c>
      <c r="N384" s="58" t="s">
        <v>17</v>
      </c>
      <c r="O384" s="57" t="s">
        <v>18</v>
      </c>
      <c r="P384" s="52" t="s">
        <v>18</v>
      </c>
      <c r="Q384" s="58" t="s">
        <v>18</v>
      </c>
      <c r="R384" s="57">
        <v>3</v>
      </c>
      <c r="S384" s="52">
        <v>1</v>
      </c>
      <c r="T384" s="58">
        <v>3</v>
      </c>
      <c r="W384">
        <v>2</v>
      </c>
      <c r="X384">
        <v>3</v>
      </c>
      <c r="Y384">
        <v>1</v>
      </c>
      <c r="Z384">
        <v>3</v>
      </c>
      <c r="AA384">
        <v>2</v>
      </c>
      <c r="AB384">
        <v>4</v>
      </c>
      <c r="AC384" s="355">
        <f>IF(VLOOKUP($B384,'Change Summary_Detailed'!$A$4:$X$216,AC$3,FALSE)=0,"N/A",VLOOKUP($B384,'Change Summary_Detailed'!$A$4:$X$216,AC$3,FALSE))</f>
        <v>42036</v>
      </c>
      <c r="AD384" s="21">
        <f>VLOOKUP($B384,'Change Summary_Detailed'!$A$4:$X$216,AD$3,FALSE)</f>
        <v>10</v>
      </c>
      <c r="AE384" s="21">
        <f>VLOOKUP($B384,'Change Summary_Detailed'!$A$4:$X$216,AE$3,FALSE)</f>
        <v>15</v>
      </c>
      <c r="AF384" s="21" t="str">
        <f>VLOOKUP($B384,'Change Summary_Detailed'!$A$4:$X$216,AF$3,FALSE)</f>
        <v>30-60</v>
      </c>
      <c r="AG384" s="21">
        <f>VLOOKUP($B384,'Change Summary_Detailed'!$A$4:$X$216,AG$3,FALSE)</f>
        <v>30</v>
      </c>
      <c r="AH384" s="21">
        <f>VLOOKUP($B384,'Change Summary_Detailed'!$A$4:$X$216,AH$3,FALSE)</f>
        <v>30</v>
      </c>
      <c r="AI384" s="21">
        <f>VLOOKUP($B384,'Change Summary_Detailed'!$A$4:$X$216,AI$3,FALSE)</f>
        <v>10</v>
      </c>
      <c r="AJ384" s="21">
        <f>VLOOKUP($B384,'Change Summary_Detailed'!$A$4:$X$216,AJ$3,FALSE)</f>
        <v>15</v>
      </c>
      <c r="AK384" s="21" t="str">
        <f>VLOOKUP($B384,'Change Summary_Detailed'!$A$4:$X$216,AK$3,FALSE)</f>
        <v>30-60</v>
      </c>
      <c r="AL384" s="21">
        <f>VLOOKUP($B384,'Change Summary_Detailed'!$A$4:$X$216,AL$3,FALSE)</f>
        <v>30</v>
      </c>
      <c r="AM384" s="21">
        <f>VLOOKUP($B384,'Change Summary_Detailed'!$A$4:$X$216,AM$3,FALSE)</f>
        <v>30</v>
      </c>
      <c r="AN384" s="21" t="str">
        <f>VLOOKUP($B384,'Change Summary_Detailed'!$A$4:$X$216,AN$3,FALSE)</f>
        <v>Before 1:00 AM</v>
      </c>
      <c r="AO384" s="21" t="str">
        <f>VLOOKUP($B384,'Change Summary_Detailed'!$A$4:$X$216,AO$3,FALSE)</f>
        <v>Before 1:00 AM</v>
      </c>
      <c r="AP384" s="21" t="str">
        <f>VLOOKUP($B384,'Change Summary_Detailed'!$A$4:$X$216,AP$3,FALSE)</f>
        <v xml:space="preserve">Eliminate the part of the route north of Totem Lake Transit Center.
Revise Route 236 to serve 124th Avenue NE.
</v>
      </c>
      <c r="AQ384" s="21" t="str">
        <f>VLOOKUP($B384,'Change Summary_Detailed'!$A$4:$X$216,AQ$3,FALSE)</f>
        <v>1, 2, 3</v>
      </c>
      <c r="AR384" s="21" t="str">
        <f>VLOOKUP($B384,'Change Summary_Detailed'!$A$4:$X$216,AR$3,FALSE)</f>
        <v>Restructure</v>
      </c>
      <c r="AS384" s="21" t="str">
        <f>VLOOKUP($B384,'Change Summary_Detailed'!$A$4:$X$216,AS$3,FALSE)</f>
        <v xml:space="preserve">Along 124th Avenue NE, use route 252, 257 or revised Route 236. </v>
      </c>
      <c r="AT384" s="21" t="str">
        <f>VLOOKUP($B384,'Change Summary_Detailed'!$A$4:$X$216,AT$3,FALSE)</f>
        <v>Revised</v>
      </c>
    </row>
    <row r="385" spans="1:46" x14ac:dyDescent="0.25">
      <c r="A385" t="s">
        <v>377</v>
      </c>
      <c r="B385" s="122">
        <v>255</v>
      </c>
      <c r="C385" s="57" t="s">
        <v>805</v>
      </c>
      <c r="D385" s="71" t="s">
        <v>253</v>
      </c>
      <c r="E385" s="57">
        <v>28.4</v>
      </c>
      <c r="F385" s="52">
        <v>14.2</v>
      </c>
      <c r="G385" s="52">
        <v>27.3</v>
      </c>
      <c r="H385" s="52">
        <v>13.5</v>
      </c>
      <c r="I385" s="52">
        <v>24.8</v>
      </c>
      <c r="J385" s="58">
        <v>13.1</v>
      </c>
      <c r="K385" s="62">
        <v>97</v>
      </c>
      <c r="L385" s="62" t="s">
        <v>15</v>
      </c>
      <c r="M385" s="57" t="s">
        <v>17</v>
      </c>
      <c r="N385" s="58" t="s">
        <v>17</v>
      </c>
      <c r="O385" s="57" t="s">
        <v>18</v>
      </c>
      <c r="P385" s="52" t="s">
        <v>18</v>
      </c>
      <c r="Q385" s="58" t="s">
        <v>18</v>
      </c>
      <c r="R385" s="57">
        <v>3</v>
      </c>
      <c r="S385" s="52">
        <v>1</v>
      </c>
      <c r="T385" s="58">
        <v>3</v>
      </c>
      <c r="W385">
        <v>2</v>
      </c>
      <c r="X385">
        <v>3</v>
      </c>
      <c r="Y385">
        <v>1</v>
      </c>
      <c r="Z385">
        <v>3</v>
      </c>
      <c r="AA385">
        <v>2</v>
      </c>
      <c r="AB385">
        <v>4</v>
      </c>
      <c r="AC385" s="355">
        <f>IF(VLOOKUP($B385,'Change Summary_Detailed'!$A$4:$X$216,AC$3,FALSE)=0,"N/A",VLOOKUP($B385,'Change Summary_Detailed'!$A$4:$X$216,AC$3,FALSE))</f>
        <v>42036</v>
      </c>
      <c r="AD385" s="21">
        <f>VLOOKUP($B385,'Change Summary_Detailed'!$A$4:$X$216,AD$3,FALSE)</f>
        <v>10</v>
      </c>
      <c r="AE385" s="21">
        <f>VLOOKUP($B385,'Change Summary_Detailed'!$A$4:$X$216,AE$3,FALSE)</f>
        <v>15</v>
      </c>
      <c r="AF385" s="21" t="str">
        <f>VLOOKUP($B385,'Change Summary_Detailed'!$A$4:$X$216,AF$3,FALSE)</f>
        <v>30-60</v>
      </c>
      <c r="AG385" s="21">
        <f>VLOOKUP($B385,'Change Summary_Detailed'!$A$4:$X$216,AG$3,FALSE)</f>
        <v>30</v>
      </c>
      <c r="AH385" s="21">
        <f>VLOOKUP($B385,'Change Summary_Detailed'!$A$4:$X$216,AH$3,FALSE)</f>
        <v>30</v>
      </c>
      <c r="AI385" s="21">
        <f>VLOOKUP($B385,'Change Summary_Detailed'!$A$4:$X$216,AI$3,FALSE)</f>
        <v>10</v>
      </c>
      <c r="AJ385" s="21">
        <f>VLOOKUP($B385,'Change Summary_Detailed'!$A$4:$X$216,AJ$3,FALSE)</f>
        <v>15</v>
      </c>
      <c r="AK385" s="21" t="str">
        <f>VLOOKUP($B385,'Change Summary_Detailed'!$A$4:$X$216,AK$3,FALSE)</f>
        <v>30-60</v>
      </c>
      <c r="AL385" s="21">
        <f>VLOOKUP($B385,'Change Summary_Detailed'!$A$4:$X$216,AL$3,FALSE)</f>
        <v>30</v>
      </c>
      <c r="AM385" s="21">
        <f>VLOOKUP($B385,'Change Summary_Detailed'!$A$4:$X$216,AM$3,FALSE)</f>
        <v>30</v>
      </c>
      <c r="AN385" s="21" t="str">
        <f>VLOOKUP($B385,'Change Summary_Detailed'!$A$4:$X$216,AN$3,FALSE)</f>
        <v>Before 1:00 AM</v>
      </c>
      <c r="AO385" s="21" t="str">
        <f>VLOOKUP($B385,'Change Summary_Detailed'!$A$4:$X$216,AO$3,FALSE)</f>
        <v>Before 1:00 AM</v>
      </c>
      <c r="AP385" s="21" t="str">
        <f>VLOOKUP($B385,'Change Summary_Detailed'!$A$4:$X$216,AP$3,FALSE)</f>
        <v xml:space="preserve">Eliminate the part of the route north of Totem Lake Transit Center.
Revise Route 236 to serve 124th Avenue NE.
</v>
      </c>
      <c r="AQ385" s="21" t="str">
        <f>VLOOKUP($B385,'Change Summary_Detailed'!$A$4:$X$216,AQ$3,FALSE)</f>
        <v>1, 2, 3</v>
      </c>
      <c r="AR385" s="21" t="str">
        <f>VLOOKUP($B385,'Change Summary_Detailed'!$A$4:$X$216,AR$3,FALSE)</f>
        <v>Restructure</v>
      </c>
      <c r="AS385" s="21" t="str">
        <f>VLOOKUP($B385,'Change Summary_Detailed'!$A$4:$X$216,AS$3,FALSE)</f>
        <v xml:space="preserve">Along 124th Avenue NE, use route 252, 257 or revised Route 236. </v>
      </c>
      <c r="AT385" s="21" t="str">
        <f>VLOOKUP($B385,'Change Summary_Detailed'!$A$4:$X$216,AT$3,FALSE)</f>
        <v>Revised</v>
      </c>
    </row>
    <row r="386" spans="1:46" x14ac:dyDescent="0.25">
      <c r="A386" t="s">
        <v>362</v>
      </c>
      <c r="B386" s="122">
        <v>255</v>
      </c>
      <c r="C386" s="57" t="s">
        <v>805</v>
      </c>
      <c r="D386" s="71" t="s">
        <v>253</v>
      </c>
      <c r="E386" s="57">
        <v>28.4</v>
      </c>
      <c r="F386" s="52">
        <v>14.2</v>
      </c>
      <c r="G386" s="52">
        <v>27.3</v>
      </c>
      <c r="H386" s="52">
        <v>13.5</v>
      </c>
      <c r="I386" s="52">
        <v>24.8</v>
      </c>
      <c r="J386" s="58">
        <v>13.1</v>
      </c>
      <c r="K386" s="62">
        <v>97</v>
      </c>
      <c r="L386" s="62" t="s">
        <v>15</v>
      </c>
      <c r="M386" s="57" t="s">
        <v>17</v>
      </c>
      <c r="N386" s="58" t="s">
        <v>17</v>
      </c>
      <c r="O386" s="57" t="s">
        <v>18</v>
      </c>
      <c r="P386" s="52" t="s">
        <v>18</v>
      </c>
      <c r="Q386" s="58" t="s">
        <v>18</v>
      </c>
      <c r="R386" s="57">
        <v>3</v>
      </c>
      <c r="S386" s="52">
        <v>1</v>
      </c>
      <c r="T386" s="58">
        <v>3</v>
      </c>
      <c r="W386">
        <v>2</v>
      </c>
      <c r="X386">
        <v>3</v>
      </c>
      <c r="Y386">
        <v>1</v>
      </c>
      <c r="Z386">
        <v>3</v>
      </c>
      <c r="AA386">
        <v>2</v>
      </c>
      <c r="AB386">
        <v>4</v>
      </c>
      <c r="AC386" s="355">
        <f>IF(VLOOKUP($B386,'Change Summary_Detailed'!$A$4:$X$216,AC$3,FALSE)=0,"N/A",VLOOKUP($B386,'Change Summary_Detailed'!$A$4:$X$216,AC$3,FALSE))</f>
        <v>42036</v>
      </c>
      <c r="AD386" s="21">
        <f>VLOOKUP($B386,'Change Summary_Detailed'!$A$4:$X$216,AD$3,FALSE)</f>
        <v>10</v>
      </c>
      <c r="AE386" s="21">
        <f>VLOOKUP($B386,'Change Summary_Detailed'!$A$4:$X$216,AE$3,FALSE)</f>
        <v>15</v>
      </c>
      <c r="AF386" s="21" t="str">
        <f>VLOOKUP($B386,'Change Summary_Detailed'!$A$4:$X$216,AF$3,FALSE)</f>
        <v>30-60</v>
      </c>
      <c r="AG386" s="21">
        <f>VLOOKUP($B386,'Change Summary_Detailed'!$A$4:$X$216,AG$3,FALSE)</f>
        <v>30</v>
      </c>
      <c r="AH386" s="21">
        <f>VLOOKUP($B386,'Change Summary_Detailed'!$A$4:$X$216,AH$3,FALSE)</f>
        <v>30</v>
      </c>
      <c r="AI386" s="21">
        <f>VLOOKUP($B386,'Change Summary_Detailed'!$A$4:$X$216,AI$3,FALSE)</f>
        <v>10</v>
      </c>
      <c r="AJ386" s="21">
        <f>VLOOKUP($B386,'Change Summary_Detailed'!$A$4:$X$216,AJ$3,FALSE)</f>
        <v>15</v>
      </c>
      <c r="AK386" s="21" t="str">
        <f>VLOOKUP($B386,'Change Summary_Detailed'!$A$4:$X$216,AK$3,FALSE)</f>
        <v>30-60</v>
      </c>
      <c r="AL386" s="21">
        <f>VLOOKUP($B386,'Change Summary_Detailed'!$A$4:$X$216,AL$3,FALSE)</f>
        <v>30</v>
      </c>
      <c r="AM386" s="21">
        <f>VLOOKUP($B386,'Change Summary_Detailed'!$A$4:$X$216,AM$3,FALSE)</f>
        <v>30</v>
      </c>
      <c r="AN386" s="21" t="str">
        <f>VLOOKUP($B386,'Change Summary_Detailed'!$A$4:$X$216,AN$3,FALSE)</f>
        <v>Before 1:00 AM</v>
      </c>
      <c r="AO386" s="21" t="str">
        <f>VLOOKUP($B386,'Change Summary_Detailed'!$A$4:$X$216,AO$3,FALSE)</f>
        <v>Before 1:00 AM</v>
      </c>
      <c r="AP386" s="21" t="str">
        <f>VLOOKUP($B386,'Change Summary_Detailed'!$A$4:$X$216,AP$3,FALSE)</f>
        <v xml:space="preserve">Eliminate the part of the route north of Totem Lake Transit Center.
Revise Route 236 to serve 124th Avenue NE.
</v>
      </c>
      <c r="AQ386" s="21" t="str">
        <f>VLOOKUP($B386,'Change Summary_Detailed'!$A$4:$X$216,AQ$3,FALSE)</f>
        <v>1, 2, 3</v>
      </c>
      <c r="AR386" s="21" t="str">
        <f>VLOOKUP($B386,'Change Summary_Detailed'!$A$4:$X$216,AR$3,FALSE)</f>
        <v>Restructure</v>
      </c>
      <c r="AS386" s="21" t="str">
        <f>VLOOKUP($B386,'Change Summary_Detailed'!$A$4:$X$216,AS$3,FALSE)</f>
        <v xml:space="preserve">Along 124th Avenue NE, use route 252, 257 or revised Route 236. </v>
      </c>
      <c r="AT386" s="21" t="str">
        <f>VLOOKUP($B386,'Change Summary_Detailed'!$A$4:$X$216,AT$3,FALSE)</f>
        <v>Revised</v>
      </c>
    </row>
    <row r="387" spans="1:46" x14ac:dyDescent="0.25">
      <c r="A387" t="s">
        <v>379</v>
      </c>
      <c r="B387" s="122">
        <v>255</v>
      </c>
      <c r="C387" s="57" t="s">
        <v>805</v>
      </c>
      <c r="D387" s="71" t="s">
        <v>253</v>
      </c>
      <c r="E387" s="57">
        <v>28.4</v>
      </c>
      <c r="F387" s="52">
        <v>14.2</v>
      </c>
      <c r="G387" s="52">
        <v>27.3</v>
      </c>
      <c r="H387" s="52">
        <v>13.5</v>
      </c>
      <c r="I387" s="52">
        <v>24.8</v>
      </c>
      <c r="J387" s="58">
        <v>13.1</v>
      </c>
      <c r="K387" s="62">
        <v>97</v>
      </c>
      <c r="L387" s="62" t="s">
        <v>15</v>
      </c>
      <c r="M387" s="57" t="s">
        <v>17</v>
      </c>
      <c r="N387" s="58" t="s">
        <v>17</v>
      </c>
      <c r="O387" s="57" t="s">
        <v>18</v>
      </c>
      <c r="P387" s="52" t="s">
        <v>18</v>
      </c>
      <c r="Q387" s="58" t="s">
        <v>18</v>
      </c>
      <c r="R387" s="57">
        <v>3</v>
      </c>
      <c r="S387" s="52">
        <v>1</v>
      </c>
      <c r="T387" s="58">
        <v>3</v>
      </c>
      <c r="W387">
        <v>2</v>
      </c>
      <c r="X387">
        <v>3</v>
      </c>
      <c r="Y387">
        <v>1</v>
      </c>
      <c r="Z387">
        <v>3</v>
      </c>
      <c r="AA387">
        <v>2</v>
      </c>
      <c r="AB387">
        <v>4</v>
      </c>
      <c r="AC387" s="355">
        <f>IF(VLOOKUP($B387,'Change Summary_Detailed'!$A$4:$X$216,AC$3,FALSE)=0,"N/A",VLOOKUP($B387,'Change Summary_Detailed'!$A$4:$X$216,AC$3,FALSE))</f>
        <v>42036</v>
      </c>
      <c r="AD387" s="21">
        <f>VLOOKUP($B387,'Change Summary_Detailed'!$A$4:$X$216,AD$3,FALSE)</f>
        <v>10</v>
      </c>
      <c r="AE387" s="21">
        <f>VLOOKUP($B387,'Change Summary_Detailed'!$A$4:$X$216,AE$3,FALSE)</f>
        <v>15</v>
      </c>
      <c r="AF387" s="21" t="str">
        <f>VLOOKUP($B387,'Change Summary_Detailed'!$A$4:$X$216,AF$3,FALSE)</f>
        <v>30-60</v>
      </c>
      <c r="AG387" s="21">
        <f>VLOOKUP($B387,'Change Summary_Detailed'!$A$4:$X$216,AG$3,FALSE)</f>
        <v>30</v>
      </c>
      <c r="AH387" s="21">
        <f>VLOOKUP($B387,'Change Summary_Detailed'!$A$4:$X$216,AH$3,FALSE)</f>
        <v>30</v>
      </c>
      <c r="AI387" s="21">
        <f>VLOOKUP($B387,'Change Summary_Detailed'!$A$4:$X$216,AI$3,FALSE)</f>
        <v>10</v>
      </c>
      <c r="AJ387" s="21">
        <f>VLOOKUP($B387,'Change Summary_Detailed'!$A$4:$X$216,AJ$3,FALSE)</f>
        <v>15</v>
      </c>
      <c r="AK387" s="21" t="str">
        <f>VLOOKUP($B387,'Change Summary_Detailed'!$A$4:$X$216,AK$3,FALSE)</f>
        <v>30-60</v>
      </c>
      <c r="AL387" s="21">
        <f>VLOOKUP($B387,'Change Summary_Detailed'!$A$4:$X$216,AL$3,FALSE)</f>
        <v>30</v>
      </c>
      <c r="AM387" s="21">
        <f>VLOOKUP($B387,'Change Summary_Detailed'!$A$4:$X$216,AM$3,FALSE)</f>
        <v>30</v>
      </c>
      <c r="AN387" s="21" t="str">
        <f>VLOOKUP($B387,'Change Summary_Detailed'!$A$4:$X$216,AN$3,FALSE)</f>
        <v>Before 1:00 AM</v>
      </c>
      <c r="AO387" s="21" t="str">
        <f>VLOOKUP($B387,'Change Summary_Detailed'!$A$4:$X$216,AO$3,FALSE)</f>
        <v>Before 1:00 AM</v>
      </c>
      <c r="AP387" s="21" t="str">
        <f>VLOOKUP($B387,'Change Summary_Detailed'!$A$4:$X$216,AP$3,FALSE)</f>
        <v xml:space="preserve">Eliminate the part of the route north of Totem Lake Transit Center.
Revise Route 236 to serve 124th Avenue NE.
</v>
      </c>
      <c r="AQ387" s="21" t="str">
        <f>VLOOKUP($B387,'Change Summary_Detailed'!$A$4:$X$216,AQ$3,FALSE)</f>
        <v>1, 2, 3</v>
      </c>
      <c r="AR387" s="21" t="str">
        <f>VLOOKUP($B387,'Change Summary_Detailed'!$A$4:$X$216,AR$3,FALSE)</f>
        <v>Restructure</v>
      </c>
      <c r="AS387" s="21" t="str">
        <f>VLOOKUP($B387,'Change Summary_Detailed'!$A$4:$X$216,AS$3,FALSE)</f>
        <v xml:space="preserve">Along 124th Avenue NE, use route 252, 257 or revised Route 236. </v>
      </c>
      <c r="AT387" s="21" t="str">
        <f>VLOOKUP($B387,'Change Summary_Detailed'!$A$4:$X$216,AT$3,FALSE)</f>
        <v>Revised</v>
      </c>
    </row>
    <row r="388" spans="1:46" x14ac:dyDescent="0.25">
      <c r="A388" t="s">
        <v>357</v>
      </c>
      <c r="B388" s="122">
        <v>255</v>
      </c>
      <c r="C388" s="57" t="s">
        <v>805</v>
      </c>
      <c r="D388" s="71" t="s">
        <v>253</v>
      </c>
      <c r="E388" s="57">
        <v>28.4</v>
      </c>
      <c r="F388" s="52">
        <v>14.2</v>
      </c>
      <c r="G388" s="52">
        <v>27.3</v>
      </c>
      <c r="H388" s="52">
        <v>13.5</v>
      </c>
      <c r="I388" s="52">
        <v>24.8</v>
      </c>
      <c r="J388" s="58">
        <v>13.1</v>
      </c>
      <c r="K388" s="62">
        <v>97</v>
      </c>
      <c r="L388" s="62" t="s">
        <v>15</v>
      </c>
      <c r="M388" s="57" t="s">
        <v>17</v>
      </c>
      <c r="N388" s="58" t="s">
        <v>17</v>
      </c>
      <c r="O388" s="57" t="s">
        <v>18</v>
      </c>
      <c r="P388" s="52" t="s">
        <v>18</v>
      </c>
      <c r="Q388" s="58" t="s">
        <v>18</v>
      </c>
      <c r="R388" s="57">
        <v>3</v>
      </c>
      <c r="S388" s="52">
        <v>1</v>
      </c>
      <c r="T388" s="58">
        <v>3</v>
      </c>
      <c r="W388">
        <v>2</v>
      </c>
      <c r="X388">
        <v>3</v>
      </c>
      <c r="Y388">
        <v>1</v>
      </c>
      <c r="Z388">
        <v>3</v>
      </c>
      <c r="AA388">
        <v>2</v>
      </c>
      <c r="AB388">
        <v>4</v>
      </c>
      <c r="AC388" s="355">
        <f>IF(VLOOKUP($B388,'Change Summary_Detailed'!$A$4:$X$216,AC$3,FALSE)=0,"N/A",VLOOKUP($B388,'Change Summary_Detailed'!$A$4:$X$216,AC$3,FALSE))</f>
        <v>42036</v>
      </c>
      <c r="AD388" s="21">
        <f>VLOOKUP($B388,'Change Summary_Detailed'!$A$4:$X$216,AD$3,FALSE)</f>
        <v>10</v>
      </c>
      <c r="AE388" s="21">
        <f>VLOOKUP($B388,'Change Summary_Detailed'!$A$4:$X$216,AE$3,FALSE)</f>
        <v>15</v>
      </c>
      <c r="AF388" s="21" t="str">
        <f>VLOOKUP($B388,'Change Summary_Detailed'!$A$4:$X$216,AF$3,FALSE)</f>
        <v>30-60</v>
      </c>
      <c r="AG388" s="21">
        <f>VLOOKUP($B388,'Change Summary_Detailed'!$A$4:$X$216,AG$3,FALSE)</f>
        <v>30</v>
      </c>
      <c r="AH388" s="21">
        <f>VLOOKUP($B388,'Change Summary_Detailed'!$A$4:$X$216,AH$3,FALSE)</f>
        <v>30</v>
      </c>
      <c r="AI388" s="21">
        <f>VLOOKUP($B388,'Change Summary_Detailed'!$A$4:$X$216,AI$3,FALSE)</f>
        <v>10</v>
      </c>
      <c r="AJ388" s="21">
        <f>VLOOKUP($B388,'Change Summary_Detailed'!$A$4:$X$216,AJ$3,FALSE)</f>
        <v>15</v>
      </c>
      <c r="AK388" s="21" t="str">
        <f>VLOOKUP($B388,'Change Summary_Detailed'!$A$4:$X$216,AK$3,FALSE)</f>
        <v>30-60</v>
      </c>
      <c r="AL388" s="21">
        <f>VLOOKUP($B388,'Change Summary_Detailed'!$A$4:$X$216,AL$3,FALSE)</f>
        <v>30</v>
      </c>
      <c r="AM388" s="21">
        <f>VLOOKUP($B388,'Change Summary_Detailed'!$A$4:$X$216,AM$3,FALSE)</f>
        <v>30</v>
      </c>
      <c r="AN388" s="21" t="str">
        <f>VLOOKUP($B388,'Change Summary_Detailed'!$A$4:$X$216,AN$3,FALSE)</f>
        <v>Before 1:00 AM</v>
      </c>
      <c r="AO388" s="21" t="str">
        <f>VLOOKUP($B388,'Change Summary_Detailed'!$A$4:$X$216,AO$3,FALSE)</f>
        <v>Before 1:00 AM</v>
      </c>
      <c r="AP388" s="21" t="str">
        <f>VLOOKUP($B388,'Change Summary_Detailed'!$A$4:$X$216,AP$3,FALSE)</f>
        <v xml:space="preserve">Eliminate the part of the route north of Totem Lake Transit Center.
Revise Route 236 to serve 124th Avenue NE.
</v>
      </c>
      <c r="AQ388" s="21" t="str">
        <f>VLOOKUP($B388,'Change Summary_Detailed'!$A$4:$X$216,AQ$3,FALSE)</f>
        <v>1, 2, 3</v>
      </c>
      <c r="AR388" s="21" t="str">
        <f>VLOOKUP($B388,'Change Summary_Detailed'!$A$4:$X$216,AR$3,FALSE)</f>
        <v>Restructure</v>
      </c>
      <c r="AS388" s="21" t="str">
        <f>VLOOKUP($B388,'Change Summary_Detailed'!$A$4:$X$216,AS$3,FALSE)</f>
        <v xml:space="preserve">Along 124th Avenue NE, use route 252, 257 or revised Route 236. </v>
      </c>
      <c r="AT388" s="21" t="str">
        <f>VLOOKUP($B388,'Change Summary_Detailed'!$A$4:$X$216,AT$3,FALSE)</f>
        <v>Revised</v>
      </c>
    </row>
    <row r="389" spans="1:46" x14ac:dyDescent="0.25">
      <c r="A389" t="s">
        <v>349</v>
      </c>
      <c r="B389" s="122">
        <v>255</v>
      </c>
      <c r="C389" s="57" t="s">
        <v>805</v>
      </c>
      <c r="D389" s="71" t="s">
        <v>253</v>
      </c>
      <c r="E389" s="57">
        <v>28.4</v>
      </c>
      <c r="F389" s="52">
        <v>14.2</v>
      </c>
      <c r="G389" s="52">
        <v>27.3</v>
      </c>
      <c r="H389" s="52">
        <v>13.5</v>
      </c>
      <c r="I389" s="52">
        <v>24.8</v>
      </c>
      <c r="J389" s="58">
        <v>13.1</v>
      </c>
      <c r="K389" s="62">
        <v>97</v>
      </c>
      <c r="L389" s="62" t="s">
        <v>15</v>
      </c>
      <c r="M389" s="57" t="s">
        <v>17</v>
      </c>
      <c r="N389" s="58" t="s">
        <v>17</v>
      </c>
      <c r="O389" s="57" t="s">
        <v>18</v>
      </c>
      <c r="P389" s="52" t="s">
        <v>18</v>
      </c>
      <c r="Q389" s="58" t="s">
        <v>18</v>
      </c>
      <c r="R389" s="57">
        <v>3</v>
      </c>
      <c r="S389" s="52">
        <v>1</v>
      </c>
      <c r="T389" s="58">
        <v>3</v>
      </c>
      <c r="W389">
        <v>2</v>
      </c>
      <c r="X389">
        <v>3</v>
      </c>
      <c r="Y389">
        <v>1</v>
      </c>
      <c r="Z389">
        <v>3</v>
      </c>
      <c r="AA389">
        <v>2</v>
      </c>
      <c r="AB389">
        <v>4</v>
      </c>
      <c r="AC389" s="355">
        <f>IF(VLOOKUP($B389,'Change Summary_Detailed'!$A$4:$X$216,AC$3,FALSE)=0,"N/A",VLOOKUP($B389,'Change Summary_Detailed'!$A$4:$X$216,AC$3,FALSE))</f>
        <v>42036</v>
      </c>
      <c r="AD389" s="21">
        <f>VLOOKUP($B389,'Change Summary_Detailed'!$A$4:$X$216,AD$3,FALSE)</f>
        <v>10</v>
      </c>
      <c r="AE389" s="21">
        <f>VLOOKUP($B389,'Change Summary_Detailed'!$A$4:$X$216,AE$3,FALSE)</f>
        <v>15</v>
      </c>
      <c r="AF389" s="21" t="str">
        <f>VLOOKUP($B389,'Change Summary_Detailed'!$A$4:$X$216,AF$3,FALSE)</f>
        <v>30-60</v>
      </c>
      <c r="AG389" s="21">
        <f>VLOOKUP($B389,'Change Summary_Detailed'!$A$4:$X$216,AG$3,FALSE)</f>
        <v>30</v>
      </c>
      <c r="AH389" s="21">
        <f>VLOOKUP($B389,'Change Summary_Detailed'!$A$4:$X$216,AH$3,FALSE)</f>
        <v>30</v>
      </c>
      <c r="AI389" s="21">
        <f>VLOOKUP($B389,'Change Summary_Detailed'!$A$4:$X$216,AI$3,FALSE)</f>
        <v>10</v>
      </c>
      <c r="AJ389" s="21">
        <f>VLOOKUP($B389,'Change Summary_Detailed'!$A$4:$X$216,AJ$3,FALSE)</f>
        <v>15</v>
      </c>
      <c r="AK389" s="21" t="str">
        <f>VLOOKUP($B389,'Change Summary_Detailed'!$A$4:$X$216,AK$3,FALSE)</f>
        <v>30-60</v>
      </c>
      <c r="AL389" s="21">
        <f>VLOOKUP($B389,'Change Summary_Detailed'!$A$4:$X$216,AL$3,FALSE)</f>
        <v>30</v>
      </c>
      <c r="AM389" s="21">
        <f>VLOOKUP($B389,'Change Summary_Detailed'!$A$4:$X$216,AM$3,FALSE)</f>
        <v>30</v>
      </c>
      <c r="AN389" s="21" t="str">
        <f>VLOOKUP($B389,'Change Summary_Detailed'!$A$4:$X$216,AN$3,FALSE)</f>
        <v>Before 1:00 AM</v>
      </c>
      <c r="AO389" s="21" t="str">
        <f>VLOOKUP($B389,'Change Summary_Detailed'!$A$4:$X$216,AO$3,FALSE)</f>
        <v>Before 1:00 AM</v>
      </c>
      <c r="AP389" s="21" t="str">
        <f>VLOOKUP($B389,'Change Summary_Detailed'!$A$4:$X$216,AP$3,FALSE)</f>
        <v xml:space="preserve">Eliminate the part of the route north of Totem Lake Transit Center.
Revise Route 236 to serve 124th Avenue NE.
</v>
      </c>
      <c r="AQ389" s="21" t="str">
        <f>VLOOKUP($B389,'Change Summary_Detailed'!$A$4:$X$216,AQ$3,FALSE)</f>
        <v>1, 2, 3</v>
      </c>
      <c r="AR389" s="21" t="str">
        <f>VLOOKUP($B389,'Change Summary_Detailed'!$A$4:$X$216,AR$3,FALSE)</f>
        <v>Restructure</v>
      </c>
      <c r="AS389" s="21" t="str">
        <f>VLOOKUP($B389,'Change Summary_Detailed'!$A$4:$X$216,AS$3,FALSE)</f>
        <v xml:space="preserve">Along 124th Avenue NE, use route 252, 257 or revised Route 236. </v>
      </c>
      <c r="AT389" s="21" t="str">
        <f>VLOOKUP($B389,'Change Summary_Detailed'!$A$4:$X$216,AT$3,FALSE)</f>
        <v>Revised</v>
      </c>
    </row>
    <row r="390" spans="1:46" x14ac:dyDescent="0.25">
      <c r="A390" t="s">
        <v>378</v>
      </c>
      <c r="B390" s="122">
        <v>255</v>
      </c>
      <c r="C390" s="57" t="s">
        <v>805</v>
      </c>
      <c r="D390" s="71" t="s">
        <v>253</v>
      </c>
      <c r="E390" s="57">
        <v>28.4</v>
      </c>
      <c r="F390" s="52">
        <v>14.2</v>
      </c>
      <c r="G390" s="52">
        <v>27.3</v>
      </c>
      <c r="H390" s="52">
        <v>13.5</v>
      </c>
      <c r="I390" s="52">
        <v>24.8</v>
      </c>
      <c r="J390" s="58">
        <v>13.1</v>
      </c>
      <c r="K390" s="62">
        <v>97</v>
      </c>
      <c r="L390" s="62" t="s">
        <v>15</v>
      </c>
      <c r="M390" s="57" t="s">
        <v>17</v>
      </c>
      <c r="N390" s="58" t="s">
        <v>17</v>
      </c>
      <c r="O390" s="57" t="s">
        <v>18</v>
      </c>
      <c r="P390" s="52" t="s">
        <v>18</v>
      </c>
      <c r="Q390" s="58" t="s">
        <v>18</v>
      </c>
      <c r="R390" s="57">
        <v>3</v>
      </c>
      <c r="S390" s="52">
        <v>1</v>
      </c>
      <c r="T390" s="58">
        <v>3</v>
      </c>
      <c r="W390">
        <v>2</v>
      </c>
      <c r="X390">
        <v>3</v>
      </c>
      <c r="Y390">
        <v>1</v>
      </c>
      <c r="Z390">
        <v>3</v>
      </c>
      <c r="AA390">
        <v>2</v>
      </c>
      <c r="AB390">
        <v>4</v>
      </c>
      <c r="AC390" s="355">
        <f>IF(VLOOKUP($B390,'Change Summary_Detailed'!$A$4:$X$216,AC$3,FALSE)=0,"N/A",VLOOKUP($B390,'Change Summary_Detailed'!$A$4:$X$216,AC$3,FALSE))</f>
        <v>42036</v>
      </c>
      <c r="AD390" s="21">
        <f>VLOOKUP($B390,'Change Summary_Detailed'!$A$4:$X$216,AD$3,FALSE)</f>
        <v>10</v>
      </c>
      <c r="AE390" s="21">
        <f>VLOOKUP($B390,'Change Summary_Detailed'!$A$4:$X$216,AE$3,FALSE)</f>
        <v>15</v>
      </c>
      <c r="AF390" s="21" t="str">
        <f>VLOOKUP($B390,'Change Summary_Detailed'!$A$4:$X$216,AF$3,FALSE)</f>
        <v>30-60</v>
      </c>
      <c r="AG390" s="21">
        <f>VLOOKUP($B390,'Change Summary_Detailed'!$A$4:$X$216,AG$3,FALSE)</f>
        <v>30</v>
      </c>
      <c r="AH390" s="21">
        <f>VLOOKUP($B390,'Change Summary_Detailed'!$A$4:$X$216,AH$3,FALSE)</f>
        <v>30</v>
      </c>
      <c r="AI390" s="21">
        <f>VLOOKUP($B390,'Change Summary_Detailed'!$A$4:$X$216,AI$3,FALSE)</f>
        <v>10</v>
      </c>
      <c r="AJ390" s="21">
        <f>VLOOKUP($B390,'Change Summary_Detailed'!$A$4:$X$216,AJ$3,FALSE)</f>
        <v>15</v>
      </c>
      <c r="AK390" s="21" t="str">
        <f>VLOOKUP($B390,'Change Summary_Detailed'!$A$4:$X$216,AK$3,FALSE)</f>
        <v>30-60</v>
      </c>
      <c r="AL390" s="21">
        <f>VLOOKUP($B390,'Change Summary_Detailed'!$A$4:$X$216,AL$3,FALSE)</f>
        <v>30</v>
      </c>
      <c r="AM390" s="21">
        <f>VLOOKUP($B390,'Change Summary_Detailed'!$A$4:$X$216,AM$3,FALSE)</f>
        <v>30</v>
      </c>
      <c r="AN390" s="21" t="str">
        <f>VLOOKUP($B390,'Change Summary_Detailed'!$A$4:$X$216,AN$3,FALSE)</f>
        <v>Before 1:00 AM</v>
      </c>
      <c r="AO390" s="21" t="str">
        <f>VLOOKUP($B390,'Change Summary_Detailed'!$A$4:$X$216,AO$3,FALSE)</f>
        <v>Before 1:00 AM</v>
      </c>
      <c r="AP390" s="21" t="str">
        <f>VLOOKUP($B390,'Change Summary_Detailed'!$A$4:$X$216,AP$3,FALSE)</f>
        <v xml:space="preserve">Eliminate the part of the route north of Totem Lake Transit Center.
Revise Route 236 to serve 124th Avenue NE.
</v>
      </c>
      <c r="AQ390" s="21" t="str">
        <f>VLOOKUP($B390,'Change Summary_Detailed'!$A$4:$X$216,AQ$3,FALSE)</f>
        <v>1, 2, 3</v>
      </c>
      <c r="AR390" s="21" t="str">
        <f>VLOOKUP($B390,'Change Summary_Detailed'!$A$4:$X$216,AR$3,FALSE)</f>
        <v>Restructure</v>
      </c>
      <c r="AS390" s="21" t="str">
        <f>VLOOKUP($B390,'Change Summary_Detailed'!$A$4:$X$216,AS$3,FALSE)</f>
        <v xml:space="preserve">Along 124th Avenue NE, use route 252, 257 or revised Route 236. </v>
      </c>
      <c r="AT390" s="21" t="str">
        <f>VLOOKUP($B390,'Change Summary_Detailed'!$A$4:$X$216,AT$3,FALSE)</f>
        <v>Revised</v>
      </c>
    </row>
    <row r="391" spans="1:46" x14ac:dyDescent="0.25">
      <c r="A391" t="s">
        <v>359</v>
      </c>
      <c r="B391" s="122">
        <v>257</v>
      </c>
      <c r="C391" s="57" t="s">
        <v>806</v>
      </c>
      <c r="D391" s="71" t="s">
        <v>254</v>
      </c>
      <c r="E391" s="57">
        <v>25.9</v>
      </c>
      <c r="F391" s="52">
        <v>16.3</v>
      </c>
      <c r="G391" s="52" t="s">
        <v>298</v>
      </c>
      <c r="H391" s="52" t="s">
        <v>298</v>
      </c>
      <c r="I391" s="52" t="s">
        <v>298</v>
      </c>
      <c r="J391" s="58" t="s">
        <v>298</v>
      </c>
      <c r="K391" s="62" t="s">
        <v>8</v>
      </c>
      <c r="L391" s="62" t="s">
        <v>8</v>
      </c>
      <c r="M391" s="57" t="s">
        <v>52</v>
      </c>
      <c r="N391" s="58" t="s">
        <v>52</v>
      </c>
      <c r="O391" s="110" t="s">
        <v>8</v>
      </c>
      <c r="P391" s="111" t="s">
        <v>8</v>
      </c>
      <c r="Q391" s="112" t="s">
        <v>8</v>
      </c>
      <c r="R391" s="57">
        <v>3</v>
      </c>
      <c r="S391" s="52" t="s">
        <v>54</v>
      </c>
      <c r="T391" s="58" t="s">
        <v>54</v>
      </c>
      <c r="W391">
        <v>2</v>
      </c>
      <c r="X391">
        <v>3</v>
      </c>
      <c r="Y391" t="s">
        <v>17</v>
      </c>
      <c r="Z391" t="s">
        <v>17</v>
      </c>
      <c r="AA391" t="s">
        <v>17</v>
      </c>
      <c r="AB391" t="s">
        <v>17</v>
      </c>
      <c r="AC391" s="355" t="str">
        <f>IF(VLOOKUP($B391,'Change Summary_Detailed'!$A$4:$X$216,AC$3,FALSE)=0,"N/A",VLOOKUP($B391,'Change Summary_Detailed'!$A$4:$X$216,AC$3,FALSE))</f>
        <v>N/A</v>
      </c>
      <c r="AD391" s="21" t="str">
        <f>VLOOKUP($B391,'Change Summary_Detailed'!$A$4:$X$216,AD$3,FALSE)</f>
        <v/>
      </c>
      <c r="AE391" s="21" t="str">
        <f>VLOOKUP($B391,'Change Summary_Detailed'!$A$4:$X$216,AE$3,FALSE)</f>
        <v/>
      </c>
      <c r="AF391" s="21" t="str">
        <f>VLOOKUP($B391,'Change Summary_Detailed'!$A$4:$X$216,AF$3,FALSE)</f>
        <v/>
      </c>
      <c r="AG391" s="21" t="str">
        <f>VLOOKUP($B391,'Change Summary_Detailed'!$A$4:$X$216,AG$3,FALSE)</f>
        <v/>
      </c>
      <c r="AH391" s="21" t="str">
        <f>VLOOKUP($B391,'Change Summary_Detailed'!$A$4:$X$216,AH$3,FALSE)</f>
        <v/>
      </c>
      <c r="AI391" s="21" t="str">
        <f>VLOOKUP($B391,'Change Summary_Detailed'!$A$4:$X$216,AI$3,FALSE)</f>
        <v/>
      </c>
      <c r="AJ391" s="21" t="str">
        <f>VLOOKUP($B391,'Change Summary_Detailed'!$A$4:$X$216,AJ$3,FALSE)</f>
        <v/>
      </c>
      <c r="AK391" s="21" t="str">
        <f>VLOOKUP($B391,'Change Summary_Detailed'!$A$4:$X$216,AK$3,FALSE)</f>
        <v/>
      </c>
      <c r="AL391" s="21" t="str">
        <f>VLOOKUP($B391,'Change Summary_Detailed'!$A$4:$X$216,AL$3,FALSE)</f>
        <v/>
      </c>
      <c r="AM391" s="21" t="str">
        <f>VLOOKUP($B391,'Change Summary_Detailed'!$A$4:$X$216,AM$3,FALSE)</f>
        <v/>
      </c>
      <c r="AN391" s="21" t="str">
        <f>VLOOKUP($B391,'Change Summary_Detailed'!$A$4:$X$216,AN$3,FALSE)</f>
        <v/>
      </c>
      <c r="AO391" s="21" t="str">
        <f>VLOOKUP($B391,'Change Summary_Detailed'!$A$4:$X$216,AO$3,FALSE)</f>
        <v/>
      </c>
      <c r="AP391" s="21" t="str">
        <f>VLOOKUP($B391,'Change Summary_Detailed'!$A$4:$X$216,AP$3,FALSE)</f>
        <v>Unchanged</v>
      </c>
      <c r="AQ391" s="21">
        <f>VLOOKUP($B391,'Change Summary_Detailed'!$A$4:$X$216,AQ$3,FALSE)</f>
        <v>0</v>
      </c>
      <c r="AR391" s="21">
        <f>VLOOKUP($B391,'Change Summary_Detailed'!$A$4:$X$216,AR$3,FALSE)</f>
        <v>0</v>
      </c>
      <c r="AS391" s="21">
        <f>VLOOKUP($B391,'Change Summary_Detailed'!$A$4:$X$216,AS$3,FALSE)</f>
        <v>0</v>
      </c>
      <c r="AT391" s="21" t="str">
        <f>VLOOKUP($B391,'Change Summary_Detailed'!$A$4:$X$216,AT$3,FALSE)</f>
        <v>Unchanged</v>
      </c>
    </row>
    <row r="392" spans="1:46" x14ac:dyDescent="0.25">
      <c r="A392" t="s">
        <v>342</v>
      </c>
      <c r="B392" s="122">
        <v>257</v>
      </c>
      <c r="C392" s="57" t="s">
        <v>806</v>
      </c>
      <c r="D392" s="71" t="s">
        <v>254</v>
      </c>
      <c r="E392" s="57">
        <v>25.9</v>
      </c>
      <c r="F392" s="52">
        <v>16.3</v>
      </c>
      <c r="G392" s="52" t="s">
        <v>298</v>
      </c>
      <c r="H392" s="52" t="s">
        <v>298</v>
      </c>
      <c r="I392" s="52" t="s">
        <v>298</v>
      </c>
      <c r="J392" s="58" t="s">
        <v>298</v>
      </c>
      <c r="K392" s="62" t="s">
        <v>8</v>
      </c>
      <c r="L392" s="62" t="s">
        <v>8</v>
      </c>
      <c r="M392" s="57" t="s">
        <v>52</v>
      </c>
      <c r="N392" s="58" t="s">
        <v>52</v>
      </c>
      <c r="O392" s="110" t="s">
        <v>8</v>
      </c>
      <c r="P392" s="111" t="s">
        <v>8</v>
      </c>
      <c r="Q392" s="112" t="s">
        <v>8</v>
      </c>
      <c r="R392" s="57">
        <v>3</v>
      </c>
      <c r="S392" s="52" t="s">
        <v>54</v>
      </c>
      <c r="T392" s="58" t="s">
        <v>54</v>
      </c>
      <c r="W392">
        <v>2</v>
      </c>
      <c r="X392">
        <v>3</v>
      </c>
      <c r="Y392" t="s">
        <v>17</v>
      </c>
      <c r="Z392" t="s">
        <v>17</v>
      </c>
      <c r="AA392" t="s">
        <v>17</v>
      </c>
      <c r="AB392" t="s">
        <v>17</v>
      </c>
      <c r="AC392" s="355" t="str">
        <f>IF(VLOOKUP($B392,'Change Summary_Detailed'!$A$4:$X$216,AC$3,FALSE)=0,"N/A",VLOOKUP($B392,'Change Summary_Detailed'!$A$4:$X$216,AC$3,FALSE))</f>
        <v>N/A</v>
      </c>
      <c r="AD392" s="21" t="str">
        <f>VLOOKUP($B392,'Change Summary_Detailed'!$A$4:$X$216,AD$3,FALSE)</f>
        <v/>
      </c>
      <c r="AE392" s="21" t="str">
        <f>VLOOKUP($B392,'Change Summary_Detailed'!$A$4:$X$216,AE$3,FALSE)</f>
        <v/>
      </c>
      <c r="AF392" s="21" t="str">
        <f>VLOOKUP($B392,'Change Summary_Detailed'!$A$4:$X$216,AF$3,FALSE)</f>
        <v/>
      </c>
      <c r="AG392" s="21" t="str">
        <f>VLOOKUP($B392,'Change Summary_Detailed'!$A$4:$X$216,AG$3,FALSE)</f>
        <v/>
      </c>
      <c r="AH392" s="21" t="str">
        <f>VLOOKUP($B392,'Change Summary_Detailed'!$A$4:$X$216,AH$3,FALSE)</f>
        <v/>
      </c>
      <c r="AI392" s="21" t="str">
        <f>VLOOKUP($B392,'Change Summary_Detailed'!$A$4:$X$216,AI$3,FALSE)</f>
        <v/>
      </c>
      <c r="AJ392" s="21" t="str">
        <f>VLOOKUP($B392,'Change Summary_Detailed'!$A$4:$X$216,AJ$3,FALSE)</f>
        <v/>
      </c>
      <c r="AK392" s="21" t="str">
        <f>VLOOKUP($B392,'Change Summary_Detailed'!$A$4:$X$216,AK$3,FALSE)</f>
        <v/>
      </c>
      <c r="AL392" s="21" t="str">
        <f>VLOOKUP($B392,'Change Summary_Detailed'!$A$4:$X$216,AL$3,FALSE)</f>
        <v/>
      </c>
      <c r="AM392" s="21" t="str">
        <f>VLOOKUP($B392,'Change Summary_Detailed'!$A$4:$X$216,AM$3,FALSE)</f>
        <v/>
      </c>
      <c r="AN392" s="21" t="str">
        <f>VLOOKUP($B392,'Change Summary_Detailed'!$A$4:$X$216,AN$3,FALSE)</f>
        <v/>
      </c>
      <c r="AO392" s="21" t="str">
        <f>VLOOKUP($B392,'Change Summary_Detailed'!$A$4:$X$216,AO$3,FALSE)</f>
        <v/>
      </c>
      <c r="AP392" s="21" t="str">
        <f>VLOOKUP($B392,'Change Summary_Detailed'!$A$4:$X$216,AP$3,FALSE)</f>
        <v>Unchanged</v>
      </c>
      <c r="AQ392" s="21">
        <f>VLOOKUP($B392,'Change Summary_Detailed'!$A$4:$X$216,AQ$3,FALSE)</f>
        <v>0</v>
      </c>
      <c r="AR392" s="21">
        <f>VLOOKUP($B392,'Change Summary_Detailed'!$A$4:$X$216,AR$3,FALSE)</f>
        <v>0</v>
      </c>
      <c r="AS392" s="21">
        <f>VLOOKUP($B392,'Change Summary_Detailed'!$A$4:$X$216,AS$3,FALSE)</f>
        <v>0</v>
      </c>
      <c r="AT392" s="21" t="str">
        <f>VLOOKUP($B392,'Change Summary_Detailed'!$A$4:$X$216,AT$3,FALSE)</f>
        <v>Unchanged</v>
      </c>
    </row>
    <row r="393" spans="1:46" x14ac:dyDescent="0.25">
      <c r="A393" t="s">
        <v>357</v>
      </c>
      <c r="B393" s="122">
        <v>257</v>
      </c>
      <c r="C393" s="57" t="s">
        <v>806</v>
      </c>
      <c r="D393" s="71" t="s">
        <v>254</v>
      </c>
      <c r="E393" s="57">
        <v>25.9</v>
      </c>
      <c r="F393" s="52">
        <v>16.3</v>
      </c>
      <c r="G393" s="52" t="s">
        <v>298</v>
      </c>
      <c r="H393" s="52" t="s">
        <v>298</v>
      </c>
      <c r="I393" s="52" t="s">
        <v>298</v>
      </c>
      <c r="J393" s="58" t="s">
        <v>298</v>
      </c>
      <c r="K393" s="62" t="s">
        <v>8</v>
      </c>
      <c r="L393" s="62" t="s">
        <v>8</v>
      </c>
      <c r="M393" s="57" t="s">
        <v>52</v>
      </c>
      <c r="N393" s="58" t="s">
        <v>52</v>
      </c>
      <c r="O393" s="110" t="s">
        <v>8</v>
      </c>
      <c r="P393" s="111" t="s">
        <v>8</v>
      </c>
      <c r="Q393" s="112" t="s">
        <v>8</v>
      </c>
      <c r="R393" s="57">
        <v>3</v>
      </c>
      <c r="S393" s="52" t="s">
        <v>54</v>
      </c>
      <c r="T393" s="58" t="s">
        <v>54</v>
      </c>
      <c r="W393">
        <v>2</v>
      </c>
      <c r="X393">
        <v>3</v>
      </c>
      <c r="Y393" t="s">
        <v>17</v>
      </c>
      <c r="Z393" t="s">
        <v>17</v>
      </c>
      <c r="AA393" t="s">
        <v>17</v>
      </c>
      <c r="AB393" t="s">
        <v>17</v>
      </c>
      <c r="AC393" s="355" t="str">
        <f>IF(VLOOKUP($B393,'Change Summary_Detailed'!$A$4:$X$216,AC$3,FALSE)=0,"N/A",VLOOKUP($B393,'Change Summary_Detailed'!$A$4:$X$216,AC$3,FALSE))</f>
        <v>N/A</v>
      </c>
      <c r="AD393" s="21" t="str">
        <f>VLOOKUP($B393,'Change Summary_Detailed'!$A$4:$X$216,AD$3,FALSE)</f>
        <v/>
      </c>
      <c r="AE393" s="21" t="str">
        <f>VLOOKUP($B393,'Change Summary_Detailed'!$A$4:$X$216,AE$3,FALSE)</f>
        <v/>
      </c>
      <c r="AF393" s="21" t="str">
        <f>VLOOKUP($B393,'Change Summary_Detailed'!$A$4:$X$216,AF$3,FALSE)</f>
        <v/>
      </c>
      <c r="AG393" s="21" t="str">
        <f>VLOOKUP($B393,'Change Summary_Detailed'!$A$4:$X$216,AG$3,FALSE)</f>
        <v/>
      </c>
      <c r="AH393" s="21" t="str">
        <f>VLOOKUP($B393,'Change Summary_Detailed'!$A$4:$X$216,AH$3,FALSE)</f>
        <v/>
      </c>
      <c r="AI393" s="21" t="str">
        <f>VLOOKUP($B393,'Change Summary_Detailed'!$A$4:$X$216,AI$3,FALSE)</f>
        <v/>
      </c>
      <c r="AJ393" s="21" t="str">
        <f>VLOOKUP($B393,'Change Summary_Detailed'!$A$4:$X$216,AJ$3,FALSE)</f>
        <v/>
      </c>
      <c r="AK393" s="21" t="str">
        <f>VLOOKUP($B393,'Change Summary_Detailed'!$A$4:$X$216,AK$3,FALSE)</f>
        <v/>
      </c>
      <c r="AL393" s="21" t="str">
        <f>VLOOKUP($B393,'Change Summary_Detailed'!$A$4:$X$216,AL$3,FALSE)</f>
        <v/>
      </c>
      <c r="AM393" s="21" t="str">
        <f>VLOOKUP($B393,'Change Summary_Detailed'!$A$4:$X$216,AM$3,FALSE)</f>
        <v/>
      </c>
      <c r="AN393" s="21" t="str">
        <f>VLOOKUP($B393,'Change Summary_Detailed'!$A$4:$X$216,AN$3,FALSE)</f>
        <v/>
      </c>
      <c r="AO393" s="21" t="str">
        <f>VLOOKUP($B393,'Change Summary_Detailed'!$A$4:$X$216,AO$3,FALSE)</f>
        <v/>
      </c>
      <c r="AP393" s="21" t="str">
        <f>VLOOKUP($B393,'Change Summary_Detailed'!$A$4:$X$216,AP$3,FALSE)</f>
        <v>Unchanged</v>
      </c>
      <c r="AQ393" s="21">
        <f>VLOOKUP($B393,'Change Summary_Detailed'!$A$4:$X$216,AQ$3,FALSE)</f>
        <v>0</v>
      </c>
      <c r="AR393" s="21">
        <f>VLOOKUP($B393,'Change Summary_Detailed'!$A$4:$X$216,AR$3,FALSE)</f>
        <v>0</v>
      </c>
      <c r="AS393" s="21">
        <f>VLOOKUP($B393,'Change Summary_Detailed'!$A$4:$X$216,AS$3,FALSE)</f>
        <v>0</v>
      </c>
      <c r="AT393" s="21" t="str">
        <f>VLOOKUP($B393,'Change Summary_Detailed'!$A$4:$X$216,AT$3,FALSE)</f>
        <v>Unchanged</v>
      </c>
    </row>
    <row r="394" spans="1:46" x14ac:dyDescent="0.25">
      <c r="A394" t="s">
        <v>377</v>
      </c>
      <c r="B394" s="122">
        <v>257</v>
      </c>
      <c r="C394" s="57" t="s">
        <v>806</v>
      </c>
      <c r="D394" s="71" t="s">
        <v>254</v>
      </c>
      <c r="E394" s="57">
        <v>25.9</v>
      </c>
      <c r="F394" s="52">
        <v>16.3</v>
      </c>
      <c r="G394" s="52" t="s">
        <v>298</v>
      </c>
      <c r="H394" s="52" t="s">
        <v>298</v>
      </c>
      <c r="I394" s="52" t="s">
        <v>298</v>
      </c>
      <c r="J394" s="58" t="s">
        <v>298</v>
      </c>
      <c r="K394" s="62" t="s">
        <v>8</v>
      </c>
      <c r="L394" s="62" t="s">
        <v>8</v>
      </c>
      <c r="M394" s="57" t="s">
        <v>52</v>
      </c>
      <c r="N394" s="58" t="s">
        <v>52</v>
      </c>
      <c r="O394" s="110" t="s">
        <v>8</v>
      </c>
      <c r="P394" s="111" t="s">
        <v>8</v>
      </c>
      <c r="Q394" s="112" t="s">
        <v>8</v>
      </c>
      <c r="R394" s="57">
        <v>3</v>
      </c>
      <c r="S394" s="52" t="s">
        <v>54</v>
      </c>
      <c r="T394" s="58" t="s">
        <v>54</v>
      </c>
      <c r="W394">
        <v>2</v>
      </c>
      <c r="X394">
        <v>3</v>
      </c>
      <c r="Y394" t="s">
        <v>17</v>
      </c>
      <c r="Z394" t="s">
        <v>17</v>
      </c>
      <c r="AA394" t="s">
        <v>17</v>
      </c>
      <c r="AB394" t="s">
        <v>17</v>
      </c>
      <c r="AC394" s="355" t="str">
        <f>IF(VLOOKUP($B394,'Change Summary_Detailed'!$A$4:$X$216,AC$3,FALSE)=0,"N/A",VLOOKUP($B394,'Change Summary_Detailed'!$A$4:$X$216,AC$3,FALSE))</f>
        <v>N/A</v>
      </c>
      <c r="AD394" s="21" t="str">
        <f>VLOOKUP($B394,'Change Summary_Detailed'!$A$4:$X$216,AD$3,FALSE)</f>
        <v/>
      </c>
      <c r="AE394" s="21" t="str">
        <f>VLOOKUP($B394,'Change Summary_Detailed'!$A$4:$X$216,AE$3,FALSE)</f>
        <v/>
      </c>
      <c r="AF394" s="21" t="str">
        <f>VLOOKUP($B394,'Change Summary_Detailed'!$A$4:$X$216,AF$3,FALSE)</f>
        <v/>
      </c>
      <c r="AG394" s="21" t="str">
        <f>VLOOKUP($B394,'Change Summary_Detailed'!$A$4:$X$216,AG$3,FALSE)</f>
        <v/>
      </c>
      <c r="AH394" s="21" t="str">
        <f>VLOOKUP($B394,'Change Summary_Detailed'!$A$4:$X$216,AH$3,FALSE)</f>
        <v/>
      </c>
      <c r="AI394" s="21" t="str">
        <f>VLOOKUP($B394,'Change Summary_Detailed'!$A$4:$X$216,AI$3,FALSE)</f>
        <v/>
      </c>
      <c r="AJ394" s="21" t="str">
        <f>VLOOKUP($B394,'Change Summary_Detailed'!$A$4:$X$216,AJ$3,FALSE)</f>
        <v/>
      </c>
      <c r="AK394" s="21" t="str">
        <f>VLOOKUP($B394,'Change Summary_Detailed'!$A$4:$X$216,AK$3,FALSE)</f>
        <v/>
      </c>
      <c r="AL394" s="21" t="str">
        <f>VLOOKUP($B394,'Change Summary_Detailed'!$A$4:$X$216,AL$3,FALSE)</f>
        <v/>
      </c>
      <c r="AM394" s="21" t="str">
        <f>VLOOKUP($B394,'Change Summary_Detailed'!$A$4:$X$216,AM$3,FALSE)</f>
        <v/>
      </c>
      <c r="AN394" s="21" t="str">
        <f>VLOOKUP($B394,'Change Summary_Detailed'!$A$4:$X$216,AN$3,FALSE)</f>
        <v/>
      </c>
      <c r="AO394" s="21" t="str">
        <f>VLOOKUP($B394,'Change Summary_Detailed'!$A$4:$X$216,AO$3,FALSE)</f>
        <v/>
      </c>
      <c r="AP394" s="21" t="str">
        <f>VLOOKUP($B394,'Change Summary_Detailed'!$A$4:$X$216,AP$3,FALSE)</f>
        <v>Unchanged</v>
      </c>
      <c r="AQ394" s="21">
        <f>VLOOKUP($B394,'Change Summary_Detailed'!$A$4:$X$216,AQ$3,FALSE)</f>
        <v>0</v>
      </c>
      <c r="AR394" s="21">
        <f>VLOOKUP($B394,'Change Summary_Detailed'!$A$4:$X$216,AR$3,FALSE)</f>
        <v>0</v>
      </c>
      <c r="AS394" s="21">
        <f>VLOOKUP($B394,'Change Summary_Detailed'!$A$4:$X$216,AS$3,FALSE)</f>
        <v>0</v>
      </c>
      <c r="AT394" s="21" t="str">
        <f>VLOOKUP($B394,'Change Summary_Detailed'!$A$4:$X$216,AT$3,FALSE)</f>
        <v>Unchanged</v>
      </c>
    </row>
    <row r="395" spans="1:46" x14ac:dyDescent="0.25">
      <c r="A395" t="s">
        <v>362</v>
      </c>
      <c r="B395" s="122">
        <v>257</v>
      </c>
      <c r="C395" s="57" t="s">
        <v>806</v>
      </c>
      <c r="D395" s="71" t="s">
        <v>254</v>
      </c>
      <c r="E395" s="57">
        <v>25.9</v>
      </c>
      <c r="F395" s="52">
        <v>16.3</v>
      </c>
      <c r="G395" s="52" t="s">
        <v>298</v>
      </c>
      <c r="H395" s="52" t="s">
        <v>298</v>
      </c>
      <c r="I395" s="52" t="s">
        <v>298</v>
      </c>
      <c r="J395" s="58" t="s">
        <v>298</v>
      </c>
      <c r="K395" s="62" t="s">
        <v>8</v>
      </c>
      <c r="L395" s="62" t="s">
        <v>8</v>
      </c>
      <c r="M395" s="57" t="s">
        <v>52</v>
      </c>
      <c r="N395" s="58" t="s">
        <v>52</v>
      </c>
      <c r="O395" s="110" t="s">
        <v>8</v>
      </c>
      <c r="P395" s="111" t="s">
        <v>8</v>
      </c>
      <c r="Q395" s="112" t="s">
        <v>8</v>
      </c>
      <c r="R395" s="57">
        <v>3</v>
      </c>
      <c r="S395" s="52" t="s">
        <v>54</v>
      </c>
      <c r="T395" s="58" t="s">
        <v>54</v>
      </c>
      <c r="W395">
        <v>2</v>
      </c>
      <c r="X395">
        <v>3</v>
      </c>
      <c r="Y395" t="s">
        <v>17</v>
      </c>
      <c r="Z395" t="s">
        <v>17</v>
      </c>
      <c r="AA395" t="s">
        <v>17</v>
      </c>
      <c r="AB395" t="s">
        <v>17</v>
      </c>
      <c r="AC395" s="355" t="str">
        <f>IF(VLOOKUP($B395,'Change Summary_Detailed'!$A$4:$X$216,AC$3,FALSE)=0,"N/A",VLOOKUP($B395,'Change Summary_Detailed'!$A$4:$X$216,AC$3,FALSE))</f>
        <v>N/A</v>
      </c>
      <c r="AD395" s="21" t="str">
        <f>VLOOKUP($B395,'Change Summary_Detailed'!$A$4:$X$216,AD$3,FALSE)</f>
        <v/>
      </c>
      <c r="AE395" s="21" t="str">
        <f>VLOOKUP($B395,'Change Summary_Detailed'!$A$4:$X$216,AE$3,FALSE)</f>
        <v/>
      </c>
      <c r="AF395" s="21" t="str">
        <f>VLOOKUP($B395,'Change Summary_Detailed'!$A$4:$X$216,AF$3,FALSE)</f>
        <v/>
      </c>
      <c r="AG395" s="21" t="str">
        <f>VLOOKUP($B395,'Change Summary_Detailed'!$A$4:$X$216,AG$3,FALSE)</f>
        <v/>
      </c>
      <c r="AH395" s="21" t="str">
        <f>VLOOKUP($B395,'Change Summary_Detailed'!$A$4:$X$216,AH$3,FALSE)</f>
        <v/>
      </c>
      <c r="AI395" s="21" t="str">
        <f>VLOOKUP($B395,'Change Summary_Detailed'!$A$4:$X$216,AI$3,FALSE)</f>
        <v/>
      </c>
      <c r="AJ395" s="21" t="str">
        <f>VLOOKUP($B395,'Change Summary_Detailed'!$A$4:$X$216,AJ$3,FALSE)</f>
        <v/>
      </c>
      <c r="AK395" s="21" t="str">
        <f>VLOOKUP($B395,'Change Summary_Detailed'!$A$4:$X$216,AK$3,FALSE)</f>
        <v/>
      </c>
      <c r="AL395" s="21" t="str">
        <f>VLOOKUP($B395,'Change Summary_Detailed'!$A$4:$X$216,AL$3,FALSE)</f>
        <v/>
      </c>
      <c r="AM395" s="21" t="str">
        <f>VLOOKUP($B395,'Change Summary_Detailed'!$A$4:$X$216,AM$3,FALSE)</f>
        <v/>
      </c>
      <c r="AN395" s="21" t="str">
        <f>VLOOKUP($B395,'Change Summary_Detailed'!$A$4:$X$216,AN$3,FALSE)</f>
        <v/>
      </c>
      <c r="AO395" s="21" t="str">
        <f>VLOOKUP($B395,'Change Summary_Detailed'!$A$4:$X$216,AO$3,FALSE)</f>
        <v/>
      </c>
      <c r="AP395" s="21" t="str">
        <f>VLOOKUP($B395,'Change Summary_Detailed'!$A$4:$X$216,AP$3,FALSE)</f>
        <v>Unchanged</v>
      </c>
      <c r="AQ395" s="21">
        <f>VLOOKUP($B395,'Change Summary_Detailed'!$A$4:$X$216,AQ$3,FALSE)</f>
        <v>0</v>
      </c>
      <c r="AR395" s="21">
        <f>VLOOKUP($B395,'Change Summary_Detailed'!$A$4:$X$216,AR$3,FALSE)</f>
        <v>0</v>
      </c>
      <c r="AS395" s="21">
        <f>VLOOKUP($B395,'Change Summary_Detailed'!$A$4:$X$216,AS$3,FALSE)</f>
        <v>0</v>
      </c>
      <c r="AT395" s="21" t="str">
        <f>VLOOKUP($B395,'Change Summary_Detailed'!$A$4:$X$216,AT$3,FALSE)</f>
        <v>Unchanged</v>
      </c>
    </row>
    <row r="396" spans="1:46" x14ac:dyDescent="0.25">
      <c r="A396" t="s">
        <v>379</v>
      </c>
      <c r="B396" s="122">
        <v>257</v>
      </c>
      <c r="C396" s="57" t="s">
        <v>806</v>
      </c>
      <c r="D396" s="71" t="s">
        <v>254</v>
      </c>
      <c r="E396" s="57">
        <v>25.9</v>
      </c>
      <c r="F396" s="52">
        <v>16.3</v>
      </c>
      <c r="G396" s="52" t="s">
        <v>298</v>
      </c>
      <c r="H396" s="52" t="s">
        <v>298</v>
      </c>
      <c r="I396" s="52" t="s">
        <v>298</v>
      </c>
      <c r="J396" s="58" t="s">
        <v>298</v>
      </c>
      <c r="K396" s="62" t="s">
        <v>8</v>
      </c>
      <c r="L396" s="62" t="s">
        <v>8</v>
      </c>
      <c r="M396" s="57" t="s">
        <v>52</v>
      </c>
      <c r="N396" s="58" t="s">
        <v>52</v>
      </c>
      <c r="O396" s="110" t="s">
        <v>8</v>
      </c>
      <c r="P396" s="111" t="s">
        <v>8</v>
      </c>
      <c r="Q396" s="112" t="s">
        <v>8</v>
      </c>
      <c r="R396" s="57">
        <v>3</v>
      </c>
      <c r="S396" s="52" t="s">
        <v>54</v>
      </c>
      <c r="T396" s="58" t="s">
        <v>54</v>
      </c>
      <c r="W396">
        <v>2</v>
      </c>
      <c r="X396">
        <v>3</v>
      </c>
      <c r="Y396" t="s">
        <v>17</v>
      </c>
      <c r="Z396" t="s">
        <v>17</v>
      </c>
      <c r="AA396" t="s">
        <v>17</v>
      </c>
      <c r="AB396" t="s">
        <v>17</v>
      </c>
      <c r="AC396" s="355" t="str">
        <f>IF(VLOOKUP($B396,'Change Summary_Detailed'!$A$4:$X$216,AC$3,FALSE)=0,"N/A",VLOOKUP($B396,'Change Summary_Detailed'!$A$4:$X$216,AC$3,FALSE))</f>
        <v>N/A</v>
      </c>
      <c r="AD396" s="21" t="str">
        <f>VLOOKUP($B396,'Change Summary_Detailed'!$A$4:$X$216,AD$3,FALSE)</f>
        <v/>
      </c>
      <c r="AE396" s="21" t="str">
        <f>VLOOKUP($B396,'Change Summary_Detailed'!$A$4:$X$216,AE$3,FALSE)</f>
        <v/>
      </c>
      <c r="AF396" s="21" t="str">
        <f>VLOOKUP($B396,'Change Summary_Detailed'!$A$4:$X$216,AF$3,FALSE)</f>
        <v/>
      </c>
      <c r="AG396" s="21" t="str">
        <f>VLOOKUP($B396,'Change Summary_Detailed'!$A$4:$X$216,AG$3,FALSE)</f>
        <v/>
      </c>
      <c r="AH396" s="21" t="str">
        <f>VLOOKUP($B396,'Change Summary_Detailed'!$A$4:$X$216,AH$3,FALSE)</f>
        <v/>
      </c>
      <c r="AI396" s="21" t="str">
        <f>VLOOKUP($B396,'Change Summary_Detailed'!$A$4:$X$216,AI$3,FALSE)</f>
        <v/>
      </c>
      <c r="AJ396" s="21" t="str">
        <f>VLOOKUP($B396,'Change Summary_Detailed'!$A$4:$X$216,AJ$3,FALSE)</f>
        <v/>
      </c>
      <c r="AK396" s="21" t="str">
        <f>VLOOKUP($B396,'Change Summary_Detailed'!$A$4:$X$216,AK$3,FALSE)</f>
        <v/>
      </c>
      <c r="AL396" s="21" t="str">
        <f>VLOOKUP($B396,'Change Summary_Detailed'!$A$4:$X$216,AL$3,FALSE)</f>
        <v/>
      </c>
      <c r="AM396" s="21" t="str">
        <f>VLOOKUP($B396,'Change Summary_Detailed'!$A$4:$X$216,AM$3,FALSE)</f>
        <v/>
      </c>
      <c r="AN396" s="21" t="str">
        <f>VLOOKUP($B396,'Change Summary_Detailed'!$A$4:$X$216,AN$3,FALSE)</f>
        <v/>
      </c>
      <c r="AO396" s="21" t="str">
        <f>VLOOKUP($B396,'Change Summary_Detailed'!$A$4:$X$216,AO$3,FALSE)</f>
        <v/>
      </c>
      <c r="AP396" s="21" t="str">
        <f>VLOOKUP($B396,'Change Summary_Detailed'!$A$4:$X$216,AP$3,FALSE)</f>
        <v>Unchanged</v>
      </c>
      <c r="AQ396" s="21">
        <f>VLOOKUP($B396,'Change Summary_Detailed'!$A$4:$X$216,AQ$3,FALSE)</f>
        <v>0</v>
      </c>
      <c r="AR396" s="21">
        <f>VLOOKUP($B396,'Change Summary_Detailed'!$A$4:$X$216,AR$3,FALSE)</f>
        <v>0</v>
      </c>
      <c r="AS396" s="21">
        <f>VLOOKUP($B396,'Change Summary_Detailed'!$A$4:$X$216,AS$3,FALSE)</f>
        <v>0</v>
      </c>
      <c r="AT396" s="21" t="str">
        <f>VLOOKUP($B396,'Change Summary_Detailed'!$A$4:$X$216,AT$3,FALSE)</f>
        <v>Unchanged</v>
      </c>
    </row>
    <row r="397" spans="1:46" x14ac:dyDescent="0.25">
      <c r="A397" t="s">
        <v>378</v>
      </c>
      <c r="B397" s="122">
        <v>257</v>
      </c>
      <c r="C397" s="57" t="s">
        <v>806</v>
      </c>
      <c r="D397" s="71" t="s">
        <v>254</v>
      </c>
      <c r="E397" s="57">
        <v>25.9</v>
      </c>
      <c r="F397" s="52">
        <v>16.3</v>
      </c>
      <c r="G397" s="52" t="s">
        <v>298</v>
      </c>
      <c r="H397" s="52" t="s">
        <v>298</v>
      </c>
      <c r="I397" s="52" t="s">
        <v>298</v>
      </c>
      <c r="J397" s="58" t="s">
        <v>298</v>
      </c>
      <c r="K397" s="62" t="s">
        <v>8</v>
      </c>
      <c r="L397" s="62" t="s">
        <v>8</v>
      </c>
      <c r="M397" s="57" t="s">
        <v>52</v>
      </c>
      <c r="N397" s="58" t="s">
        <v>52</v>
      </c>
      <c r="O397" s="110" t="s">
        <v>8</v>
      </c>
      <c r="P397" s="111" t="s">
        <v>8</v>
      </c>
      <c r="Q397" s="112" t="s">
        <v>8</v>
      </c>
      <c r="R397" s="57">
        <v>3</v>
      </c>
      <c r="S397" s="52" t="s">
        <v>54</v>
      </c>
      <c r="T397" s="58" t="s">
        <v>54</v>
      </c>
      <c r="W397">
        <v>2</v>
      </c>
      <c r="X397">
        <v>3</v>
      </c>
      <c r="Y397" t="s">
        <v>17</v>
      </c>
      <c r="Z397" t="s">
        <v>17</v>
      </c>
      <c r="AA397" t="s">
        <v>17</v>
      </c>
      <c r="AB397" t="s">
        <v>17</v>
      </c>
      <c r="AC397" s="355" t="str">
        <f>IF(VLOOKUP($B397,'Change Summary_Detailed'!$A$4:$X$216,AC$3,FALSE)=0,"N/A",VLOOKUP($B397,'Change Summary_Detailed'!$A$4:$X$216,AC$3,FALSE))</f>
        <v>N/A</v>
      </c>
      <c r="AD397" s="21" t="str">
        <f>VLOOKUP($B397,'Change Summary_Detailed'!$A$4:$X$216,AD$3,FALSE)</f>
        <v/>
      </c>
      <c r="AE397" s="21" t="str">
        <f>VLOOKUP($B397,'Change Summary_Detailed'!$A$4:$X$216,AE$3,FALSE)</f>
        <v/>
      </c>
      <c r="AF397" s="21" t="str">
        <f>VLOOKUP($B397,'Change Summary_Detailed'!$A$4:$X$216,AF$3,FALSE)</f>
        <v/>
      </c>
      <c r="AG397" s="21" t="str">
        <f>VLOOKUP($B397,'Change Summary_Detailed'!$A$4:$X$216,AG$3,FALSE)</f>
        <v/>
      </c>
      <c r="AH397" s="21" t="str">
        <f>VLOOKUP($B397,'Change Summary_Detailed'!$A$4:$X$216,AH$3,FALSE)</f>
        <v/>
      </c>
      <c r="AI397" s="21" t="str">
        <f>VLOOKUP($B397,'Change Summary_Detailed'!$A$4:$X$216,AI$3,FALSE)</f>
        <v/>
      </c>
      <c r="AJ397" s="21" t="str">
        <f>VLOOKUP($B397,'Change Summary_Detailed'!$A$4:$X$216,AJ$3,FALSE)</f>
        <v/>
      </c>
      <c r="AK397" s="21" t="str">
        <f>VLOOKUP($B397,'Change Summary_Detailed'!$A$4:$X$216,AK$3,FALSE)</f>
        <v/>
      </c>
      <c r="AL397" s="21" t="str">
        <f>VLOOKUP($B397,'Change Summary_Detailed'!$A$4:$X$216,AL$3,FALSE)</f>
        <v/>
      </c>
      <c r="AM397" s="21" t="str">
        <f>VLOOKUP($B397,'Change Summary_Detailed'!$A$4:$X$216,AM$3,FALSE)</f>
        <v/>
      </c>
      <c r="AN397" s="21" t="str">
        <f>VLOOKUP($B397,'Change Summary_Detailed'!$A$4:$X$216,AN$3,FALSE)</f>
        <v/>
      </c>
      <c r="AO397" s="21" t="str">
        <f>VLOOKUP($B397,'Change Summary_Detailed'!$A$4:$X$216,AO$3,FALSE)</f>
        <v/>
      </c>
      <c r="AP397" s="21" t="str">
        <f>VLOOKUP($B397,'Change Summary_Detailed'!$A$4:$X$216,AP$3,FALSE)</f>
        <v>Unchanged</v>
      </c>
      <c r="AQ397" s="21">
        <f>VLOOKUP($B397,'Change Summary_Detailed'!$A$4:$X$216,AQ$3,FALSE)</f>
        <v>0</v>
      </c>
      <c r="AR397" s="21">
        <f>VLOOKUP($B397,'Change Summary_Detailed'!$A$4:$X$216,AR$3,FALSE)</f>
        <v>0</v>
      </c>
      <c r="AS397" s="21">
        <f>VLOOKUP($B397,'Change Summary_Detailed'!$A$4:$X$216,AS$3,FALSE)</f>
        <v>0</v>
      </c>
      <c r="AT397" s="21" t="str">
        <f>VLOOKUP($B397,'Change Summary_Detailed'!$A$4:$X$216,AT$3,FALSE)</f>
        <v>Unchanged</v>
      </c>
    </row>
    <row r="398" spans="1:46" x14ac:dyDescent="0.25">
      <c r="A398" t="s">
        <v>349</v>
      </c>
      <c r="B398" s="122">
        <v>257</v>
      </c>
      <c r="C398" s="57" t="s">
        <v>806</v>
      </c>
      <c r="D398" s="71" t="s">
        <v>254</v>
      </c>
      <c r="E398" s="57">
        <v>25.9</v>
      </c>
      <c r="F398" s="52">
        <v>16.3</v>
      </c>
      <c r="G398" s="52" t="s">
        <v>298</v>
      </c>
      <c r="H398" s="52" t="s">
        <v>298</v>
      </c>
      <c r="I398" s="52" t="s">
        <v>298</v>
      </c>
      <c r="J398" s="58" t="s">
        <v>298</v>
      </c>
      <c r="K398" s="62" t="s">
        <v>8</v>
      </c>
      <c r="L398" s="62" t="s">
        <v>8</v>
      </c>
      <c r="M398" s="57" t="s">
        <v>52</v>
      </c>
      <c r="N398" s="58" t="s">
        <v>52</v>
      </c>
      <c r="O398" s="110" t="s">
        <v>8</v>
      </c>
      <c r="P398" s="111" t="s">
        <v>8</v>
      </c>
      <c r="Q398" s="112" t="s">
        <v>8</v>
      </c>
      <c r="R398" s="57">
        <v>3</v>
      </c>
      <c r="S398" s="52" t="s">
        <v>54</v>
      </c>
      <c r="T398" s="58" t="s">
        <v>54</v>
      </c>
      <c r="W398">
        <v>2</v>
      </c>
      <c r="X398">
        <v>3</v>
      </c>
      <c r="Y398" t="s">
        <v>17</v>
      </c>
      <c r="Z398" t="s">
        <v>17</v>
      </c>
      <c r="AA398" t="s">
        <v>17</v>
      </c>
      <c r="AB398" t="s">
        <v>17</v>
      </c>
      <c r="AC398" s="355" t="str">
        <f>IF(VLOOKUP($B398,'Change Summary_Detailed'!$A$4:$X$216,AC$3,FALSE)=0,"N/A",VLOOKUP($B398,'Change Summary_Detailed'!$A$4:$X$216,AC$3,FALSE))</f>
        <v>N/A</v>
      </c>
      <c r="AD398" s="21" t="str">
        <f>VLOOKUP($B398,'Change Summary_Detailed'!$A$4:$X$216,AD$3,FALSE)</f>
        <v/>
      </c>
      <c r="AE398" s="21" t="str">
        <f>VLOOKUP($B398,'Change Summary_Detailed'!$A$4:$X$216,AE$3,FALSE)</f>
        <v/>
      </c>
      <c r="AF398" s="21" t="str">
        <f>VLOOKUP($B398,'Change Summary_Detailed'!$A$4:$X$216,AF$3,FALSE)</f>
        <v/>
      </c>
      <c r="AG398" s="21" t="str">
        <f>VLOOKUP($B398,'Change Summary_Detailed'!$A$4:$X$216,AG$3,FALSE)</f>
        <v/>
      </c>
      <c r="AH398" s="21" t="str">
        <f>VLOOKUP($B398,'Change Summary_Detailed'!$A$4:$X$216,AH$3,FALSE)</f>
        <v/>
      </c>
      <c r="AI398" s="21" t="str">
        <f>VLOOKUP($B398,'Change Summary_Detailed'!$A$4:$X$216,AI$3,FALSE)</f>
        <v/>
      </c>
      <c r="AJ398" s="21" t="str">
        <f>VLOOKUP($B398,'Change Summary_Detailed'!$A$4:$X$216,AJ$3,FALSE)</f>
        <v/>
      </c>
      <c r="AK398" s="21" t="str">
        <f>VLOOKUP($B398,'Change Summary_Detailed'!$A$4:$X$216,AK$3,FALSE)</f>
        <v/>
      </c>
      <c r="AL398" s="21" t="str">
        <f>VLOOKUP($B398,'Change Summary_Detailed'!$A$4:$X$216,AL$3,FALSE)</f>
        <v/>
      </c>
      <c r="AM398" s="21" t="str">
        <f>VLOOKUP($B398,'Change Summary_Detailed'!$A$4:$X$216,AM$3,FALSE)</f>
        <v/>
      </c>
      <c r="AN398" s="21" t="str">
        <f>VLOOKUP($B398,'Change Summary_Detailed'!$A$4:$X$216,AN$3,FALSE)</f>
        <v/>
      </c>
      <c r="AO398" s="21" t="str">
        <f>VLOOKUP($B398,'Change Summary_Detailed'!$A$4:$X$216,AO$3,FALSE)</f>
        <v/>
      </c>
      <c r="AP398" s="21" t="str">
        <f>VLOOKUP($B398,'Change Summary_Detailed'!$A$4:$X$216,AP$3,FALSE)</f>
        <v>Unchanged</v>
      </c>
      <c r="AQ398" s="21">
        <f>VLOOKUP($B398,'Change Summary_Detailed'!$A$4:$X$216,AQ$3,FALSE)</f>
        <v>0</v>
      </c>
      <c r="AR398" s="21">
        <f>VLOOKUP($B398,'Change Summary_Detailed'!$A$4:$X$216,AR$3,FALSE)</f>
        <v>0</v>
      </c>
      <c r="AS398" s="21">
        <f>VLOOKUP($B398,'Change Summary_Detailed'!$A$4:$X$216,AS$3,FALSE)</f>
        <v>0</v>
      </c>
      <c r="AT398" s="21" t="str">
        <f>VLOOKUP($B398,'Change Summary_Detailed'!$A$4:$X$216,AT$3,FALSE)</f>
        <v>Unchanged</v>
      </c>
    </row>
    <row r="399" spans="1:46" x14ac:dyDescent="0.25">
      <c r="A399" t="s">
        <v>357</v>
      </c>
      <c r="B399" s="122">
        <v>260</v>
      </c>
      <c r="C399" s="57" t="s">
        <v>807</v>
      </c>
      <c r="D399" s="71" t="s">
        <v>255</v>
      </c>
      <c r="E399" s="57">
        <v>18.600000000000001</v>
      </c>
      <c r="F399" s="52">
        <v>11.1</v>
      </c>
      <c r="G399" s="52" t="s">
        <v>298</v>
      </c>
      <c r="H399" s="52" t="s">
        <v>298</v>
      </c>
      <c r="I399" s="52" t="s">
        <v>298</v>
      </c>
      <c r="J399" s="58" t="s">
        <v>298</v>
      </c>
      <c r="K399" s="62" t="s">
        <v>8</v>
      </c>
      <c r="L399" s="62" t="s">
        <v>8</v>
      </c>
      <c r="M399" s="57" t="s">
        <v>45</v>
      </c>
      <c r="N399" s="58" t="s">
        <v>45</v>
      </c>
      <c r="O399" s="110" t="s">
        <v>8</v>
      </c>
      <c r="P399" s="111" t="s">
        <v>8</v>
      </c>
      <c r="Q399" s="112" t="s">
        <v>8</v>
      </c>
      <c r="R399" s="57">
        <v>1</v>
      </c>
      <c r="S399" s="52" t="s">
        <v>54</v>
      </c>
      <c r="T399" s="58" t="s">
        <v>54</v>
      </c>
      <c r="W399">
        <v>1</v>
      </c>
      <c r="X399">
        <v>2</v>
      </c>
      <c r="Y399" t="s">
        <v>17</v>
      </c>
      <c r="Z399" t="s">
        <v>17</v>
      </c>
      <c r="AA399" t="s">
        <v>17</v>
      </c>
      <c r="AB399" t="s">
        <v>17</v>
      </c>
      <c r="AC399" s="355">
        <f>IF(VLOOKUP($B399,'Change Summary_Detailed'!$A$4:$X$216,AC$3,FALSE)=0,"N/A",VLOOKUP($B399,'Change Summary_Detailed'!$A$4:$X$216,AC$3,FALSE))</f>
        <v>41883</v>
      </c>
      <c r="AD399" s="21" t="str">
        <f>VLOOKUP($B399,'Change Summary_Detailed'!$A$4:$X$216,AD$3,FALSE)</f>
        <v/>
      </c>
      <c r="AE399" s="21" t="str">
        <f>VLOOKUP($B399,'Change Summary_Detailed'!$A$4:$X$216,AE$3,FALSE)</f>
        <v/>
      </c>
      <c r="AF399" s="21" t="str">
        <f>VLOOKUP($B399,'Change Summary_Detailed'!$A$4:$X$216,AF$3,FALSE)</f>
        <v/>
      </c>
      <c r="AG399" s="21" t="str">
        <f>VLOOKUP($B399,'Change Summary_Detailed'!$A$4:$X$216,AG$3,FALSE)</f>
        <v/>
      </c>
      <c r="AH399" s="21" t="str">
        <f>VLOOKUP($B399,'Change Summary_Detailed'!$A$4:$X$216,AH$3,FALSE)</f>
        <v/>
      </c>
      <c r="AI399" s="21" t="str">
        <f>VLOOKUP($B399,'Change Summary_Detailed'!$A$4:$X$216,AI$3,FALSE)</f>
        <v/>
      </c>
      <c r="AJ399" s="21" t="str">
        <f>VLOOKUP($B399,'Change Summary_Detailed'!$A$4:$X$216,AJ$3,FALSE)</f>
        <v/>
      </c>
      <c r="AK399" s="21" t="str">
        <f>VLOOKUP($B399,'Change Summary_Detailed'!$A$4:$X$216,AK$3,FALSE)</f>
        <v/>
      </c>
      <c r="AL399" s="21" t="str">
        <f>VLOOKUP($B399,'Change Summary_Detailed'!$A$4:$X$216,AL$3,FALSE)</f>
        <v/>
      </c>
      <c r="AM399" s="21" t="str">
        <f>VLOOKUP($B399,'Change Summary_Detailed'!$A$4:$X$216,AM$3,FALSE)</f>
        <v/>
      </c>
      <c r="AN399" s="21" t="str">
        <f>VLOOKUP($B399,'Change Summary_Detailed'!$A$4:$X$216,AN$3,FALSE)</f>
        <v/>
      </c>
      <c r="AO399" s="21">
        <f>VLOOKUP($B399,'Change Summary_Detailed'!$A$4:$X$216,AO$3,FALSE)</f>
        <v>0</v>
      </c>
      <c r="AP399" s="21" t="str">
        <f>VLOOKUP($B399,'Change Summary_Detailed'!$A$4:$X$216,AP$3,FALSE)</f>
        <v>Delete</v>
      </c>
      <c r="AQ399" s="21">
        <f>VLOOKUP($B399,'Change Summary_Detailed'!$A$4:$X$216,AQ$3,FALSE)</f>
        <v>1</v>
      </c>
      <c r="AR399" s="21" t="str">
        <f>VLOOKUP($B399,'Change Summary_Detailed'!$A$4:$X$216,AR$3,FALSE)</f>
        <v>Lowest performing</v>
      </c>
      <c r="AS399" s="21" t="str">
        <f>VLOOKUP($B399,'Change Summary_Detailed'!$A$4:$X$216,AS$3,FALSE)</f>
        <v>At Juanita, use revised Route 255.
On Finn Hill, use revised Route 234 and connect to revised routes 252, 257, or 311 at the Kingsgate freeway station.
Along NE 116th Street, Metro’s RideShare or VanPool programs may be options.</v>
      </c>
      <c r="AT399" s="21" t="str">
        <f>VLOOKUP($B399,'Change Summary_Detailed'!$A$4:$X$216,AT$3,FALSE)</f>
        <v>Deleted</v>
      </c>
    </row>
    <row r="400" spans="1:46" x14ac:dyDescent="0.25">
      <c r="A400" t="s">
        <v>359</v>
      </c>
      <c r="B400" s="122">
        <v>260</v>
      </c>
      <c r="C400" s="57" t="s">
        <v>807</v>
      </c>
      <c r="D400" s="71" t="s">
        <v>255</v>
      </c>
      <c r="E400" s="57">
        <v>18.600000000000001</v>
      </c>
      <c r="F400" s="52">
        <v>11.1</v>
      </c>
      <c r="G400" s="52" t="s">
        <v>298</v>
      </c>
      <c r="H400" s="52" t="s">
        <v>298</v>
      </c>
      <c r="I400" s="52" t="s">
        <v>298</v>
      </c>
      <c r="J400" s="58" t="s">
        <v>298</v>
      </c>
      <c r="K400" s="62" t="s">
        <v>8</v>
      </c>
      <c r="L400" s="62" t="s">
        <v>8</v>
      </c>
      <c r="M400" s="57" t="s">
        <v>45</v>
      </c>
      <c r="N400" s="58" t="s">
        <v>45</v>
      </c>
      <c r="O400" s="110" t="s">
        <v>8</v>
      </c>
      <c r="P400" s="111" t="s">
        <v>8</v>
      </c>
      <c r="Q400" s="112" t="s">
        <v>8</v>
      </c>
      <c r="R400" s="57">
        <v>1</v>
      </c>
      <c r="S400" s="52" t="s">
        <v>54</v>
      </c>
      <c r="T400" s="58" t="s">
        <v>54</v>
      </c>
      <c r="W400">
        <v>1</v>
      </c>
      <c r="X400">
        <v>2</v>
      </c>
      <c r="Y400" t="s">
        <v>17</v>
      </c>
      <c r="Z400" t="s">
        <v>17</v>
      </c>
      <c r="AA400" t="s">
        <v>17</v>
      </c>
      <c r="AB400" t="s">
        <v>17</v>
      </c>
      <c r="AC400" s="355">
        <f>IF(VLOOKUP($B400,'Change Summary_Detailed'!$A$4:$X$216,AC$3,FALSE)=0,"N/A",VLOOKUP($B400,'Change Summary_Detailed'!$A$4:$X$216,AC$3,FALSE))</f>
        <v>41883</v>
      </c>
      <c r="AD400" s="21" t="str">
        <f>VLOOKUP($B400,'Change Summary_Detailed'!$A$4:$X$216,AD$3,FALSE)</f>
        <v/>
      </c>
      <c r="AE400" s="21" t="str">
        <f>VLOOKUP($B400,'Change Summary_Detailed'!$A$4:$X$216,AE$3,FALSE)</f>
        <v/>
      </c>
      <c r="AF400" s="21" t="str">
        <f>VLOOKUP($B400,'Change Summary_Detailed'!$A$4:$X$216,AF$3,FALSE)</f>
        <v/>
      </c>
      <c r="AG400" s="21" t="str">
        <f>VLOOKUP($B400,'Change Summary_Detailed'!$A$4:$X$216,AG$3,FALSE)</f>
        <v/>
      </c>
      <c r="AH400" s="21" t="str">
        <f>VLOOKUP($B400,'Change Summary_Detailed'!$A$4:$X$216,AH$3,FALSE)</f>
        <v/>
      </c>
      <c r="AI400" s="21" t="str">
        <f>VLOOKUP($B400,'Change Summary_Detailed'!$A$4:$X$216,AI$3,FALSE)</f>
        <v/>
      </c>
      <c r="AJ400" s="21" t="str">
        <f>VLOOKUP($B400,'Change Summary_Detailed'!$A$4:$X$216,AJ$3,FALSE)</f>
        <v/>
      </c>
      <c r="AK400" s="21" t="str">
        <f>VLOOKUP($B400,'Change Summary_Detailed'!$A$4:$X$216,AK$3,FALSE)</f>
        <v/>
      </c>
      <c r="AL400" s="21" t="str">
        <f>VLOOKUP($B400,'Change Summary_Detailed'!$A$4:$X$216,AL$3,FALSE)</f>
        <v/>
      </c>
      <c r="AM400" s="21" t="str">
        <f>VLOOKUP($B400,'Change Summary_Detailed'!$A$4:$X$216,AM$3,FALSE)</f>
        <v/>
      </c>
      <c r="AN400" s="21" t="str">
        <f>VLOOKUP($B400,'Change Summary_Detailed'!$A$4:$X$216,AN$3,FALSE)</f>
        <v/>
      </c>
      <c r="AO400" s="21">
        <f>VLOOKUP($B400,'Change Summary_Detailed'!$A$4:$X$216,AO$3,FALSE)</f>
        <v>0</v>
      </c>
      <c r="AP400" s="21" t="str">
        <f>VLOOKUP($B400,'Change Summary_Detailed'!$A$4:$X$216,AP$3,FALSE)</f>
        <v>Delete</v>
      </c>
      <c r="AQ400" s="21">
        <f>VLOOKUP($B400,'Change Summary_Detailed'!$A$4:$X$216,AQ$3,FALSE)</f>
        <v>1</v>
      </c>
      <c r="AR400" s="21" t="str">
        <f>VLOOKUP($B400,'Change Summary_Detailed'!$A$4:$X$216,AR$3,FALSE)</f>
        <v>Lowest performing</v>
      </c>
      <c r="AS400" s="21" t="str">
        <f>VLOOKUP($B400,'Change Summary_Detailed'!$A$4:$X$216,AS$3,FALSE)</f>
        <v>At Juanita, use revised Route 255.
On Finn Hill, use revised Route 234 and connect to revised routes 252, 257, or 311 at the Kingsgate freeway station.
Along NE 116th Street, Metro’s RideShare or VanPool programs may be options.</v>
      </c>
      <c r="AT400" s="21" t="str">
        <f>VLOOKUP($B400,'Change Summary_Detailed'!$A$4:$X$216,AT$3,FALSE)</f>
        <v>Deleted</v>
      </c>
    </row>
    <row r="401" spans="1:46" x14ac:dyDescent="0.25">
      <c r="A401" t="s">
        <v>342</v>
      </c>
      <c r="B401" s="122">
        <v>260</v>
      </c>
      <c r="C401" s="57" t="s">
        <v>807</v>
      </c>
      <c r="D401" s="71" t="s">
        <v>255</v>
      </c>
      <c r="E401" s="57">
        <v>18.600000000000001</v>
      </c>
      <c r="F401" s="52">
        <v>11.1</v>
      </c>
      <c r="G401" s="52" t="s">
        <v>298</v>
      </c>
      <c r="H401" s="52" t="s">
        <v>298</v>
      </c>
      <c r="I401" s="52" t="s">
        <v>298</v>
      </c>
      <c r="J401" s="58" t="s">
        <v>298</v>
      </c>
      <c r="K401" s="62" t="s">
        <v>8</v>
      </c>
      <c r="L401" s="62" t="s">
        <v>8</v>
      </c>
      <c r="M401" s="57" t="s">
        <v>45</v>
      </c>
      <c r="N401" s="58" t="s">
        <v>45</v>
      </c>
      <c r="O401" s="110" t="s">
        <v>8</v>
      </c>
      <c r="P401" s="111" t="s">
        <v>8</v>
      </c>
      <c r="Q401" s="112" t="s">
        <v>8</v>
      </c>
      <c r="R401" s="57">
        <v>1</v>
      </c>
      <c r="S401" s="52" t="s">
        <v>54</v>
      </c>
      <c r="T401" s="58" t="s">
        <v>54</v>
      </c>
      <c r="W401">
        <v>1</v>
      </c>
      <c r="X401">
        <v>2</v>
      </c>
      <c r="Y401" t="s">
        <v>17</v>
      </c>
      <c r="Z401" t="s">
        <v>17</v>
      </c>
      <c r="AA401" t="s">
        <v>17</v>
      </c>
      <c r="AB401" t="s">
        <v>17</v>
      </c>
      <c r="AC401" s="355">
        <f>IF(VLOOKUP($B401,'Change Summary_Detailed'!$A$4:$X$216,AC$3,FALSE)=0,"N/A",VLOOKUP($B401,'Change Summary_Detailed'!$A$4:$X$216,AC$3,FALSE))</f>
        <v>41883</v>
      </c>
      <c r="AD401" s="21" t="str">
        <f>VLOOKUP($B401,'Change Summary_Detailed'!$A$4:$X$216,AD$3,FALSE)</f>
        <v/>
      </c>
      <c r="AE401" s="21" t="str">
        <f>VLOOKUP($B401,'Change Summary_Detailed'!$A$4:$X$216,AE$3,FALSE)</f>
        <v/>
      </c>
      <c r="AF401" s="21" t="str">
        <f>VLOOKUP($B401,'Change Summary_Detailed'!$A$4:$X$216,AF$3,FALSE)</f>
        <v/>
      </c>
      <c r="AG401" s="21" t="str">
        <f>VLOOKUP($B401,'Change Summary_Detailed'!$A$4:$X$216,AG$3,FALSE)</f>
        <v/>
      </c>
      <c r="AH401" s="21" t="str">
        <f>VLOOKUP($B401,'Change Summary_Detailed'!$A$4:$X$216,AH$3,FALSE)</f>
        <v/>
      </c>
      <c r="AI401" s="21" t="str">
        <f>VLOOKUP($B401,'Change Summary_Detailed'!$A$4:$X$216,AI$3,FALSE)</f>
        <v/>
      </c>
      <c r="AJ401" s="21" t="str">
        <f>VLOOKUP($B401,'Change Summary_Detailed'!$A$4:$X$216,AJ$3,FALSE)</f>
        <v/>
      </c>
      <c r="AK401" s="21" t="str">
        <f>VLOOKUP($B401,'Change Summary_Detailed'!$A$4:$X$216,AK$3,FALSE)</f>
        <v/>
      </c>
      <c r="AL401" s="21" t="str">
        <f>VLOOKUP($B401,'Change Summary_Detailed'!$A$4:$X$216,AL$3,FALSE)</f>
        <v/>
      </c>
      <c r="AM401" s="21" t="str">
        <f>VLOOKUP($B401,'Change Summary_Detailed'!$A$4:$X$216,AM$3,FALSE)</f>
        <v/>
      </c>
      <c r="AN401" s="21" t="str">
        <f>VLOOKUP($B401,'Change Summary_Detailed'!$A$4:$X$216,AN$3,FALSE)</f>
        <v/>
      </c>
      <c r="AO401" s="21">
        <f>VLOOKUP($B401,'Change Summary_Detailed'!$A$4:$X$216,AO$3,FALSE)</f>
        <v>0</v>
      </c>
      <c r="AP401" s="21" t="str">
        <f>VLOOKUP($B401,'Change Summary_Detailed'!$A$4:$X$216,AP$3,FALSE)</f>
        <v>Delete</v>
      </c>
      <c r="AQ401" s="21">
        <f>VLOOKUP($B401,'Change Summary_Detailed'!$A$4:$X$216,AQ$3,FALSE)</f>
        <v>1</v>
      </c>
      <c r="AR401" s="21" t="str">
        <f>VLOOKUP($B401,'Change Summary_Detailed'!$A$4:$X$216,AR$3,FALSE)</f>
        <v>Lowest performing</v>
      </c>
      <c r="AS401" s="21" t="str">
        <f>VLOOKUP($B401,'Change Summary_Detailed'!$A$4:$X$216,AS$3,FALSE)</f>
        <v>At Juanita, use revised Route 255.
On Finn Hill, use revised Route 234 and connect to revised routes 252, 257, or 311 at the Kingsgate freeway station.
Along NE 116th Street, Metro’s RideShare or VanPool programs may be options.</v>
      </c>
      <c r="AT401" s="21" t="str">
        <f>VLOOKUP($B401,'Change Summary_Detailed'!$A$4:$X$216,AT$3,FALSE)</f>
        <v>Deleted</v>
      </c>
    </row>
    <row r="402" spans="1:46" x14ac:dyDescent="0.25">
      <c r="A402" t="s">
        <v>362</v>
      </c>
      <c r="B402" s="122">
        <v>260</v>
      </c>
      <c r="C402" s="57" t="s">
        <v>807</v>
      </c>
      <c r="D402" s="71" t="s">
        <v>255</v>
      </c>
      <c r="E402" s="57">
        <v>18.600000000000001</v>
      </c>
      <c r="F402" s="52">
        <v>11.1</v>
      </c>
      <c r="G402" s="52" t="s">
        <v>298</v>
      </c>
      <c r="H402" s="52" t="s">
        <v>298</v>
      </c>
      <c r="I402" s="52" t="s">
        <v>298</v>
      </c>
      <c r="J402" s="58" t="s">
        <v>298</v>
      </c>
      <c r="K402" s="62" t="s">
        <v>8</v>
      </c>
      <c r="L402" s="62" t="s">
        <v>8</v>
      </c>
      <c r="M402" s="57" t="s">
        <v>45</v>
      </c>
      <c r="N402" s="58" t="s">
        <v>45</v>
      </c>
      <c r="O402" s="110" t="s">
        <v>8</v>
      </c>
      <c r="P402" s="111" t="s">
        <v>8</v>
      </c>
      <c r="Q402" s="112" t="s">
        <v>8</v>
      </c>
      <c r="R402" s="57">
        <v>1</v>
      </c>
      <c r="S402" s="52" t="s">
        <v>54</v>
      </c>
      <c r="T402" s="58" t="s">
        <v>54</v>
      </c>
      <c r="W402">
        <v>1</v>
      </c>
      <c r="X402">
        <v>2</v>
      </c>
      <c r="Y402" t="s">
        <v>17</v>
      </c>
      <c r="Z402" t="s">
        <v>17</v>
      </c>
      <c r="AA402" t="s">
        <v>17</v>
      </c>
      <c r="AB402" t="s">
        <v>17</v>
      </c>
      <c r="AC402" s="355">
        <f>IF(VLOOKUP($B402,'Change Summary_Detailed'!$A$4:$X$216,AC$3,FALSE)=0,"N/A",VLOOKUP($B402,'Change Summary_Detailed'!$A$4:$X$216,AC$3,FALSE))</f>
        <v>41883</v>
      </c>
      <c r="AD402" s="21" t="str">
        <f>VLOOKUP($B402,'Change Summary_Detailed'!$A$4:$X$216,AD$3,FALSE)</f>
        <v/>
      </c>
      <c r="AE402" s="21" t="str">
        <f>VLOOKUP($B402,'Change Summary_Detailed'!$A$4:$X$216,AE$3,FALSE)</f>
        <v/>
      </c>
      <c r="AF402" s="21" t="str">
        <f>VLOOKUP($B402,'Change Summary_Detailed'!$A$4:$X$216,AF$3,FALSE)</f>
        <v/>
      </c>
      <c r="AG402" s="21" t="str">
        <f>VLOOKUP($B402,'Change Summary_Detailed'!$A$4:$X$216,AG$3,FALSE)</f>
        <v/>
      </c>
      <c r="AH402" s="21" t="str">
        <f>VLOOKUP($B402,'Change Summary_Detailed'!$A$4:$X$216,AH$3,FALSE)</f>
        <v/>
      </c>
      <c r="AI402" s="21" t="str">
        <f>VLOOKUP($B402,'Change Summary_Detailed'!$A$4:$X$216,AI$3,FALSE)</f>
        <v/>
      </c>
      <c r="AJ402" s="21" t="str">
        <f>VLOOKUP($B402,'Change Summary_Detailed'!$A$4:$X$216,AJ$3,FALSE)</f>
        <v/>
      </c>
      <c r="AK402" s="21" t="str">
        <f>VLOOKUP($B402,'Change Summary_Detailed'!$A$4:$X$216,AK$3,FALSE)</f>
        <v/>
      </c>
      <c r="AL402" s="21" t="str">
        <f>VLOOKUP($B402,'Change Summary_Detailed'!$A$4:$X$216,AL$3,FALSE)</f>
        <v/>
      </c>
      <c r="AM402" s="21" t="str">
        <f>VLOOKUP($B402,'Change Summary_Detailed'!$A$4:$X$216,AM$3,FALSE)</f>
        <v/>
      </c>
      <c r="AN402" s="21" t="str">
        <f>VLOOKUP($B402,'Change Summary_Detailed'!$A$4:$X$216,AN$3,FALSE)</f>
        <v/>
      </c>
      <c r="AO402" s="21">
        <f>VLOOKUP($B402,'Change Summary_Detailed'!$A$4:$X$216,AO$3,FALSE)</f>
        <v>0</v>
      </c>
      <c r="AP402" s="21" t="str">
        <f>VLOOKUP($B402,'Change Summary_Detailed'!$A$4:$X$216,AP$3,FALSE)</f>
        <v>Delete</v>
      </c>
      <c r="AQ402" s="21">
        <f>VLOOKUP($B402,'Change Summary_Detailed'!$A$4:$X$216,AQ$3,FALSE)</f>
        <v>1</v>
      </c>
      <c r="AR402" s="21" t="str">
        <f>VLOOKUP($B402,'Change Summary_Detailed'!$A$4:$X$216,AR$3,FALSE)</f>
        <v>Lowest performing</v>
      </c>
      <c r="AS402" s="21" t="str">
        <f>VLOOKUP($B402,'Change Summary_Detailed'!$A$4:$X$216,AS$3,FALSE)</f>
        <v>At Juanita, use revised Route 255.
On Finn Hill, use revised Route 234 and connect to revised routes 252, 257, or 311 at the Kingsgate freeway station.
Along NE 116th Street, Metro’s RideShare or VanPool programs may be options.</v>
      </c>
      <c r="AT402" s="21" t="str">
        <f>VLOOKUP($B402,'Change Summary_Detailed'!$A$4:$X$216,AT$3,FALSE)</f>
        <v>Deleted</v>
      </c>
    </row>
    <row r="403" spans="1:46" x14ac:dyDescent="0.25">
      <c r="A403" t="s">
        <v>379</v>
      </c>
      <c r="B403" s="122">
        <v>260</v>
      </c>
      <c r="C403" s="57" t="s">
        <v>807</v>
      </c>
      <c r="D403" s="71" t="s">
        <v>255</v>
      </c>
      <c r="E403" s="57">
        <v>18.600000000000001</v>
      </c>
      <c r="F403" s="52">
        <v>11.1</v>
      </c>
      <c r="G403" s="52" t="s">
        <v>298</v>
      </c>
      <c r="H403" s="52" t="s">
        <v>298</v>
      </c>
      <c r="I403" s="52" t="s">
        <v>298</v>
      </c>
      <c r="J403" s="58" t="s">
        <v>298</v>
      </c>
      <c r="K403" s="62" t="s">
        <v>8</v>
      </c>
      <c r="L403" s="62" t="s">
        <v>8</v>
      </c>
      <c r="M403" s="57" t="s">
        <v>45</v>
      </c>
      <c r="N403" s="58" t="s">
        <v>45</v>
      </c>
      <c r="O403" s="110" t="s">
        <v>8</v>
      </c>
      <c r="P403" s="111" t="s">
        <v>8</v>
      </c>
      <c r="Q403" s="112" t="s">
        <v>8</v>
      </c>
      <c r="R403" s="57">
        <v>1</v>
      </c>
      <c r="S403" s="52" t="s">
        <v>54</v>
      </c>
      <c r="T403" s="58" t="s">
        <v>54</v>
      </c>
      <c r="W403">
        <v>1</v>
      </c>
      <c r="X403">
        <v>2</v>
      </c>
      <c r="Y403" t="s">
        <v>17</v>
      </c>
      <c r="Z403" t="s">
        <v>17</v>
      </c>
      <c r="AA403" t="s">
        <v>17</v>
      </c>
      <c r="AB403" t="s">
        <v>17</v>
      </c>
      <c r="AC403" s="355">
        <f>IF(VLOOKUP($B403,'Change Summary_Detailed'!$A$4:$X$216,AC$3,FALSE)=0,"N/A",VLOOKUP($B403,'Change Summary_Detailed'!$A$4:$X$216,AC$3,FALSE))</f>
        <v>41883</v>
      </c>
      <c r="AD403" s="21" t="str">
        <f>VLOOKUP($B403,'Change Summary_Detailed'!$A$4:$X$216,AD$3,FALSE)</f>
        <v/>
      </c>
      <c r="AE403" s="21" t="str">
        <f>VLOOKUP($B403,'Change Summary_Detailed'!$A$4:$X$216,AE$3,FALSE)</f>
        <v/>
      </c>
      <c r="AF403" s="21" t="str">
        <f>VLOOKUP($B403,'Change Summary_Detailed'!$A$4:$X$216,AF$3,FALSE)</f>
        <v/>
      </c>
      <c r="AG403" s="21" t="str">
        <f>VLOOKUP($B403,'Change Summary_Detailed'!$A$4:$X$216,AG$3,FALSE)</f>
        <v/>
      </c>
      <c r="AH403" s="21" t="str">
        <f>VLOOKUP($B403,'Change Summary_Detailed'!$A$4:$X$216,AH$3,FALSE)</f>
        <v/>
      </c>
      <c r="AI403" s="21" t="str">
        <f>VLOOKUP($B403,'Change Summary_Detailed'!$A$4:$X$216,AI$3,FALSE)</f>
        <v/>
      </c>
      <c r="AJ403" s="21" t="str">
        <f>VLOOKUP($B403,'Change Summary_Detailed'!$A$4:$X$216,AJ$3,FALSE)</f>
        <v/>
      </c>
      <c r="AK403" s="21" t="str">
        <f>VLOOKUP($B403,'Change Summary_Detailed'!$A$4:$X$216,AK$3,FALSE)</f>
        <v/>
      </c>
      <c r="AL403" s="21" t="str">
        <f>VLOOKUP($B403,'Change Summary_Detailed'!$A$4:$X$216,AL$3,FALSE)</f>
        <v/>
      </c>
      <c r="AM403" s="21" t="str">
        <f>VLOOKUP($B403,'Change Summary_Detailed'!$A$4:$X$216,AM$3,FALSE)</f>
        <v/>
      </c>
      <c r="AN403" s="21" t="str">
        <f>VLOOKUP($B403,'Change Summary_Detailed'!$A$4:$X$216,AN$3,FALSE)</f>
        <v/>
      </c>
      <c r="AO403" s="21">
        <f>VLOOKUP($B403,'Change Summary_Detailed'!$A$4:$X$216,AO$3,FALSE)</f>
        <v>0</v>
      </c>
      <c r="AP403" s="21" t="str">
        <f>VLOOKUP($B403,'Change Summary_Detailed'!$A$4:$X$216,AP$3,FALSE)</f>
        <v>Delete</v>
      </c>
      <c r="AQ403" s="21">
        <f>VLOOKUP($B403,'Change Summary_Detailed'!$A$4:$X$216,AQ$3,FALSE)</f>
        <v>1</v>
      </c>
      <c r="AR403" s="21" t="str">
        <f>VLOOKUP($B403,'Change Summary_Detailed'!$A$4:$X$216,AR$3,FALSE)</f>
        <v>Lowest performing</v>
      </c>
      <c r="AS403" s="21" t="str">
        <f>VLOOKUP($B403,'Change Summary_Detailed'!$A$4:$X$216,AS$3,FALSE)</f>
        <v>At Juanita, use revised Route 255.
On Finn Hill, use revised Route 234 and connect to revised routes 252, 257, or 311 at the Kingsgate freeway station.
Along NE 116th Street, Metro’s RideShare or VanPool programs may be options.</v>
      </c>
      <c r="AT403" s="21" t="str">
        <f>VLOOKUP($B403,'Change Summary_Detailed'!$A$4:$X$216,AT$3,FALSE)</f>
        <v>Deleted</v>
      </c>
    </row>
    <row r="404" spans="1:46" x14ac:dyDescent="0.25">
      <c r="A404" t="s">
        <v>377</v>
      </c>
      <c r="B404" s="122">
        <v>260</v>
      </c>
      <c r="C404" s="57" t="s">
        <v>807</v>
      </c>
      <c r="D404" s="71" t="s">
        <v>255</v>
      </c>
      <c r="E404" s="57">
        <v>18.600000000000001</v>
      </c>
      <c r="F404" s="52">
        <v>11.1</v>
      </c>
      <c r="G404" s="52" t="s">
        <v>298</v>
      </c>
      <c r="H404" s="52" t="s">
        <v>298</v>
      </c>
      <c r="I404" s="52" t="s">
        <v>298</v>
      </c>
      <c r="J404" s="58" t="s">
        <v>298</v>
      </c>
      <c r="K404" s="62" t="s">
        <v>8</v>
      </c>
      <c r="L404" s="62" t="s">
        <v>8</v>
      </c>
      <c r="M404" s="57" t="s">
        <v>45</v>
      </c>
      <c r="N404" s="58" t="s">
        <v>45</v>
      </c>
      <c r="O404" s="110" t="s">
        <v>8</v>
      </c>
      <c r="P404" s="111" t="s">
        <v>8</v>
      </c>
      <c r="Q404" s="112" t="s">
        <v>8</v>
      </c>
      <c r="R404" s="57">
        <v>1</v>
      </c>
      <c r="S404" s="52" t="s">
        <v>54</v>
      </c>
      <c r="T404" s="58" t="s">
        <v>54</v>
      </c>
      <c r="W404">
        <v>1</v>
      </c>
      <c r="X404">
        <v>2</v>
      </c>
      <c r="Y404" t="s">
        <v>17</v>
      </c>
      <c r="Z404" t="s">
        <v>17</v>
      </c>
      <c r="AA404" t="s">
        <v>17</v>
      </c>
      <c r="AB404" t="s">
        <v>17</v>
      </c>
      <c r="AC404" s="355">
        <f>IF(VLOOKUP($B404,'Change Summary_Detailed'!$A$4:$X$216,AC$3,FALSE)=0,"N/A",VLOOKUP($B404,'Change Summary_Detailed'!$A$4:$X$216,AC$3,FALSE))</f>
        <v>41883</v>
      </c>
      <c r="AD404" s="21" t="str">
        <f>VLOOKUP($B404,'Change Summary_Detailed'!$A$4:$X$216,AD$3,FALSE)</f>
        <v/>
      </c>
      <c r="AE404" s="21" t="str">
        <f>VLOOKUP($B404,'Change Summary_Detailed'!$A$4:$X$216,AE$3,FALSE)</f>
        <v/>
      </c>
      <c r="AF404" s="21" t="str">
        <f>VLOOKUP($B404,'Change Summary_Detailed'!$A$4:$X$216,AF$3,FALSE)</f>
        <v/>
      </c>
      <c r="AG404" s="21" t="str">
        <f>VLOOKUP($B404,'Change Summary_Detailed'!$A$4:$X$216,AG$3,FALSE)</f>
        <v/>
      </c>
      <c r="AH404" s="21" t="str">
        <f>VLOOKUP($B404,'Change Summary_Detailed'!$A$4:$X$216,AH$3,FALSE)</f>
        <v/>
      </c>
      <c r="AI404" s="21" t="str">
        <f>VLOOKUP($B404,'Change Summary_Detailed'!$A$4:$X$216,AI$3,FALSE)</f>
        <v/>
      </c>
      <c r="AJ404" s="21" t="str">
        <f>VLOOKUP($B404,'Change Summary_Detailed'!$A$4:$X$216,AJ$3,FALSE)</f>
        <v/>
      </c>
      <c r="AK404" s="21" t="str">
        <f>VLOOKUP($B404,'Change Summary_Detailed'!$A$4:$X$216,AK$3,FALSE)</f>
        <v/>
      </c>
      <c r="AL404" s="21" t="str">
        <f>VLOOKUP($B404,'Change Summary_Detailed'!$A$4:$X$216,AL$3,FALSE)</f>
        <v/>
      </c>
      <c r="AM404" s="21" t="str">
        <f>VLOOKUP($B404,'Change Summary_Detailed'!$A$4:$X$216,AM$3,FALSE)</f>
        <v/>
      </c>
      <c r="AN404" s="21" t="str">
        <f>VLOOKUP($B404,'Change Summary_Detailed'!$A$4:$X$216,AN$3,FALSE)</f>
        <v/>
      </c>
      <c r="AO404" s="21">
        <f>VLOOKUP($B404,'Change Summary_Detailed'!$A$4:$X$216,AO$3,FALSE)</f>
        <v>0</v>
      </c>
      <c r="AP404" s="21" t="str">
        <f>VLOOKUP($B404,'Change Summary_Detailed'!$A$4:$X$216,AP$3,FALSE)</f>
        <v>Delete</v>
      </c>
      <c r="AQ404" s="21">
        <f>VLOOKUP($B404,'Change Summary_Detailed'!$A$4:$X$216,AQ$3,FALSE)</f>
        <v>1</v>
      </c>
      <c r="AR404" s="21" t="str">
        <f>VLOOKUP($B404,'Change Summary_Detailed'!$A$4:$X$216,AR$3,FALSE)</f>
        <v>Lowest performing</v>
      </c>
      <c r="AS404" s="21" t="str">
        <f>VLOOKUP($B404,'Change Summary_Detailed'!$A$4:$X$216,AS$3,FALSE)</f>
        <v>At Juanita, use revised Route 255.
On Finn Hill, use revised Route 234 and connect to revised routes 252, 257, or 311 at the Kingsgate freeway station.
Along NE 116th Street, Metro’s RideShare or VanPool programs may be options.</v>
      </c>
      <c r="AT404" s="21" t="str">
        <f>VLOOKUP($B404,'Change Summary_Detailed'!$A$4:$X$216,AT$3,FALSE)</f>
        <v>Deleted</v>
      </c>
    </row>
    <row r="405" spans="1:46" x14ac:dyDescent="0.25">
      <c r="A405" t="s">
        <v>349</v>
      </c>
      <c r="B405" s="122">
        <v>260</v>
      </c>
      <c r="C405" s="57" t="s">
        <v>807</v>
      </c>
      <c r="D405" s="71" t="s">
        <v>255</v>
      </c>
      <c r="E405" s="57">
        <v>18.600000000000001</v>
      </c>
      <c r="F405" s="52">
        <v>11.1</v>
      </c>
      <c r="G405" s="52" t="s">
        <v>298</v>
      </c>
      <c r="H405" s="52" t="s">
        <v>298</v>
      </c>
      <c r="I405" s="52" t="s">
        <v>298</v>
      </c>
      <c r="J405" s="58" t="s">
        <v>298</v>
      </c>
      <c r="K405" s="62" t="s">
        <v>8</v>
      </c>
      <c r="L405" s="62" t="s">
        <v>8</v>
      </c>
      <c r="M405" s="57" t="s">
        <v>45</v>
      </c>
      <c r="N405" s="58" t="s">
        <v>45</v>
      </c>
      <c r="O405" s="110" t="s">
        <v>8</v>
      </c>
      <c r="P405" s="111" t="s">
        <v>8</v>
      </c>
      <c r="Q405" s="112" t="s">
        <v>8</v>
      </c>
      <c r="R405" s="57">
        <v>1</v>
      </c>
      <c r="S405" s="52" t="s">
        <v>54</v>
      </c>
      <c r="T405" s="58" t="s">
        <v>54</v>
      </c>
      <c r="W405">
        <v>1</v>
      </c>
      <c r="X405">
        <v>2</v>
      </c>
      <c r="Y405" t="s">
        <v>17</v>
      </c>
      <c r="Z405" t="s">
        <v>17</v>
      </c>
      <c r="AA405" t="s">
        <v>17</v>
      </c>
      <c r="AB405" t="s">
        <v>17</v>
      </c>
      <c r="AC405" s="355">
        <f>IF(VLOOKUP($B405,'Change Summary_Detailed'!$A$4:$X$216,AC$3,FALSE)=0,"N/A",VLOOKUP($B405,'Change Summary_Detailed'!$A$4:$X$216,AC$3,FALSE))</f>
        <v>41883</v>
      </c>
      <c r="AD405" s="21" t="str">
        <f>VLOOKUP($B405,'Change Summary_Detailed'!$A$4:$X$216,AD$3,FALSE)</f>
        <v/>
      </c>
      <c r="AE405" s="21" t="str">
        <f>VLOOKUP($B405,'Change Summary_Detailed'!$A$4:$X$216,AE$3,FALSE)</f>
        <v/>
      </c>
      <c r="AF405" s="21" t="str">
        <f>VLOOKUP($B405,'Change Summary_Detailed'!$A$4:$X$216,AF$3,FALSE)</f>
        <v/>
      </c>
      <c r="AG405" s="21" t="str">
        <f>VLOOKUP($B405,'Change Summary_Detailed'!$A$4:$X$216,AG$3,FALSE)</f>
        <v/>
      </c>
      <c r="AH405" s="21" t="str">
        <f>VLOOKUP($B405,'Change Summary_Detailed'!$A$4:$X$216,AH$3,FALSE)</f>
        <v/>
      </c>
      <c r="AI405" s="21" t="str">
        <f>VLOOKUP($B405,'Change Summary_Detailed'!$A$4:$X$216,AI$3,FALSE)</f>
        <v/>
      </c>
      <c r="AJ405" s="21" t="str">
        <f>VLOOKUP($B405,'Change Summary_Detailed'!$A$4:$X$216,AJ$3,FALSE)</f>
        <v/>
      </c>
      <c r="AK405" s="21" t="str">
        <f>VLOOKUP($B405,'Change Summary_Detailed'!$A$4:$X$216,AK$3,FALSE)</f>
        <v/>
      </c>
      <c r="AL405" s="21" t="str">
        <f>VLOOKUP($B405,'Change Summary_Detailed'!$A$4:$X$216,AL$3,FALSE)</f>
        <v/>
      </c>
      <c r="AM405" s="21" t="str">
        <f>VLOOKUP($B405,'Change Summary_Detailed'!$A$4:$X$216,AM$3,FALSE)</f>
        <v/>
      </c>
      <c r="AN405" s="21" t="str">
        <f>VLOOKUP($B405,'Change Summary_Detailed'!$A$4:$X$216,AN$3,FALSE)</f>
        <v/>
      </c>
      <c r="AO405" s="21">
        <f>VLOOKUP($B405,'Change Summary_Detailed'!$A$4:$X$216,AO$3,FALSE)</f>
        <v>0</v>
      </c>
      <c r="AP405" s="21" t="str">
        <f>VLOOKUP($B405,'Change Summary_Detailed'!$A$4:$X$216,AP$3,FALSE)</f>
        <v>Delete</v>
      </c>
      <c r="AQ405" s="21">
        <f>VLOOKUP($B405,'Change Summary_Detailed'!$A$4:$X$216,AQ$3,FALSE)</f>
        <v>1</v>
      </c>
      <c r="AR405" s="21" t="str">
        <f>VLOOKUP($B405,'Change Summary_Detailed'!$A$4:$X$216,AR$3,FALSE)</f>
        <v>Lowest performing</v>
      </c>
      <c r="AS405" s="21" t="str">
        <f>VLOOKUP($B405,'Change Summary_Detailed'!$A$4:$X$216,AS$3,FALSE)</f>
        <v>At Juanita, use revised Route 255.
On Finn Hill, use revised Route 234 and connect to revised routes 252, 257, or 311 at the Kingsgate freeway station.
Along NE 116th Street, Metro’s RideShare or VanPool programs may be options.</v>
      </c>
      <c r="AT405" s="21" t="str">
        <f>VLOOKUP($B405,'Change Summary_Detailed'!$A$4:$X$216,AT$3,FALSE)</f>
        <v>Deleted</v>
      </c>
    </row>
    <row r="406" spans="1:46" x14ac:dyDescent="0.25">
      <c r="A406" t="s">
        <v>359</v>
      </c>
      <c r="B406" s="122">
        <v>265</v>
      </c>
      <c r="C406" s="57" t="s">
        <v>808</v>
      </c>
      <c r="D406" s="71" t="s">
        <v>256</v>
      </c>
      <c r="E406" s="57">
        <v>16.600000000000001</v>
      </c>
      <c r="F406" s="52">
        <v>9</v>
      </c>
      <c r="G406" s="52" t="s">
        <v>298</v>
      </c>
      <c r="H406" s="52" t="s">
        <v>298</v>
      </c>
      <c r="I406" s="52" t="s">
        <v>298</v>
      </c>
      <c r="J406" s="58" t="s">
        <v>298</v>
      </c>
      <c r="K406" s="62" t="s">
        <v>8</v>
      </c>
      <c r="L406" s="62" t="s">
        <v>8</v>
      </c>
      <c r="M406" s="57" t="s">
        <v>52</v>
      </c>
      <c r="N406" s="58" t="s">
        <v>45</v>
      </c>
      <c r="O406" s="110" t="s">
        <v>8</v>
      </c>
      <c r="P406" s="111" t="s">
        <v>8</v>
      </c>
      <c r="Q406" s="112" t="s">
        <v>8</v>
      </c>
      <c r="R406" s="57">
        <v>1</v>
      </c>
      <c r="S406" s="52" t="s">
        <v>54</v>
      </c>
      <c r="T406" s="58" t="s">
        <v>54</v>
      </c>
      <c r="W406">
        <v>1</v>
      </c>
      <c r="X406">
        <v>1</v>
      </c>
      <c r="Y406" t="s">
        <v>17</v>
      </c>
      <c r="Z406" t="s">
        <v>17</v>
      </c>
      <c r="AA406" t="s">
        <v>17</v>
      </c>
      <c r="AB406" t="s">
        <v>17</v>
      </c>
      <c r="AC406" s="355">
        <f>IF(VLOOKUP($B406,'Change Summary_Detailed'!$A$4:$X$216,AC$3,FALSE)=0,"N/A",VLOOKUP($B406,'Change Summary_Detailed'!$A$4:$X$216,AC$3,FALSE))</f>
        <v>41883</v>
      </c>
      <c r="AD406" s="21" t="str">
        <f>VLOOKUP($B406,'Change Summary_Detailed'!$A$4:$X$216,AD$3,FALSE)</f>
        <v/>
      </c>
      <c r="AE406" s="21" t="str">
        <f>VLOOKUP($B406,'Change Summary_Detailed'!$A$4:$X$216,AE$3,FALSE)</f>
        <v/>
      </c>
      <c r="AF406" s="21" t="str">
        <f>VLOOKUP($B406,'Change Summary_Detailed'!$A$4:$X$216,AF$3,FALSE)</f>
        <v/>
      </c>
      <c r="AG406" s="21" t="str">
        <f>VLOOKUP($B406,'Change Summary_Detailed'!$A$4:$X$216,AG$3,FALSE)</f>
        <v/>
      </c>
      <c r="AH406" s="21" t="str">
        <f>VLOOKUP($B406,'Change Summary_Detailed'!$A$4:$X$216,AH$3,FALSE)</f>
        <v/>
      </c>
      <c r="AI406" s="21" t="str">
        <f>VLOOKUP($B406,'Change Summary_Detailed'!$A$4:$X$216,AI$3,FALSE)</f>
        <v/>
      </c>
      <c r="AJ406" s="21" t="str">
        <f>VLOOKUP($B406,'Change Summary_Detailed'!$A$4:$X$216,AJ$3,FALSE)</f>
        <v/>
      </c>
      <c r="AK406" s="21" t="str">
        <f>VLOOKUP($B406,'Change Summary_Detailed'!$A$4:$X$216,AK$3,FALSE)</f>
        <v/>
      </c>
      <c r="AL406" s="21" t="str">
        <f>VLOOKUP($B406,'Change Summary_Detailed'!$A$4:$X$216,AL$3,FALSE)</f>
        <v/>
      </c>
      <c r="AM406" s="21" t="str">
        <f>VLOOKUP($B406,'Change Summary_Detailed'!$A$4:$X$216,AM$3,FALSE)</f>
        <v/>
      </c>
      <c r="AN406" s="21" t="str">
        <f>VLOOKUP($B406,'Change Summary_Detailed'!$A$4:$X$216,AN$3,FALSE)</f>
        <v/>
      </c>
      <c r="AO406" s="21">
        <f>VLOOKUP($B406,'Change Summary_Detailed'!$A$4:$X$216,AO$3,FALSE)</f>
        <v>0</v>
      </c>
      <c r="AP406" s="21" t="str">
        <f>VLOOKUP($B406,'Change Summary_Detailed'!$A$4:$X$216,AP$3,FALSE)</f>
        <v>Delete</v>
      </c>
      <c r="AQ406" s="21">
        <f>VLOOKUP($B406,'Change Summary_Detailed'!$A$4:$X$216,AQ$3,FALSE)</f>
        <v>1</v>
      </c>
      <c r="AR406" s="21" t="str">
        <f>VLOOKUP($B406,'Change Summary_Detailed'!$A$4:$X$216,AR$3,FALSE)</f>
        <v>Lowest performing</v>
      </c>
      <c r="AS406" s="21" t="str">
        <f>VLOOKUP($B406,'Change Summary_Detailed'!$A$4:$X$216,AS$3,FALSE)</f>
        <v>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v>
      </c>
      <c r="AT406" s="21" t="str">
        <f>VLOOKUP($B406,'Change Summary_Detailed'!$A$4:$X$216,AT$3,FALSE)</f>
        <v>Deleted</v>
      </c>
    </row>
    <row r="407" spans="1:46" x14ac:dyDescent="0.25">
      <c r="A407" t="s">
        <v>369</v>
      </c>
      <c r="B407" s="122">
        <v>265</v>
      </c>
      <c r="C407" s="57" t="s">
        <v>808</v>
      </c>
      <c r="D407" s="71" t="s">
        <v>256</v>
      </c>
      <c r="E407" s="57">
        <v>16.600000000000001</v>
      </c>
      <c r="F407" s="52">
        <v>9</v>
      </c>
      <c r="G407" s="52" t="s">
        <v>298</v>
      </c>
      <c r="H407" s="52" t="s">
        <v>298</v>
      </c>
      <c r="I407" s="52" t="s">
        <v>298</v>
      </c>
      <c r="J407" s="58" t="s">
        <v>298</v>
      </c>
      <c r="K407" s="62" t="s">
        <v>8</v>
      </c>
      <c r="L407" s="62" t="s">
        <v>8</v>
      </c>
      <c r="M407" s="57" t="s">
        <v>52</v>
      </c>
      <c r="N407" s="58" t="s">
        <v>45</v>
      </c>
      <c r="O407" s="110" t="s">
        <v>8</v>
      </c>
      <c r="P407" s="111" t="s">
        <v>8</v>
      </c>
      <c r="Q407" s="112" t="s">
        <v>8</v>
      </c>
      <c r="R407" s="57">
        <v>1</v>
      </c>
      <c r="S407" s="52" t="s">
        <v>54</v>
      </c>
      <c r="T407" s="58" t="s">
        <v>54</v>
      </c>
      <c r="W407">
        <v>1</v>
      </c>
      <c r="X407">
        <v>1</v>
      </c>
      <c r="Y407" t="s">
        <v>17</v>
      </c>
      <c r="Z407" t="s">
        <v>17</v>
      </c>
      <c r="AA407" t="s">
        <v>17</v>
      </c>
      <c r="AB407" t="s">
        <v>17</v>
      </c>
      <c r="AC407" s="355">
        <f>IF(VLOOKUP($B407,'Change Summary_Detailed'!$A$4:$X$216,AC$3,FALSE)=0,"N/A",VLOOKUP($B407,'Change Summary_Detailed'!$A$4:$X$216,AC$3,FALSE))</f>
        <v>41883</v>
      </c>
      <c r="AD407" s="21" t="str">
        <f>VLOOKUP($B407,'Change Summary_Detailed'!$A$4:$X$216,AD$3,FALSE)</f>
        <v/>
      </c>
      <c r="AE407" s="21" t="str">
        <f>VLOOKUP($B407,'Change Summary_Detailed'!$A$4:$X$216,AE$3,FALSE)</f>
        <v/>
      </c>
      <c r="AF407" s="21" t="str">
        <f>VLOOKUP($B407,'Change Summary_Detailed'!$A$4:$X$216,AF$3,FALSE)</f>
        <v/>
      </c>
      <c r="AG407" s="21" t="str">
        <f>VLOOKUP($B407,'Change Summary_Detailed'!$A$4:$X$216,AG$3,FALSE)</f>
        <v/>
      </c>
      <c r="AH407" s="21" t="str">
        <f>VLOOKUP($B407,'Change Summary_Detailed'!$A$4:$X$216,AH$3,FALSE)</f>
        <v/>
      </c>
      <c r="AI407" s="21" t="str">
        <f>VLOOKUP($B407,'Change Summary_Detailed'!$A$4:$X$216,AI$3,FALSE)</f>
        <v/>
      </c>
      <c r="AJ407" s="21" t="str">
        <f>VLOOKUP($B407,'Change Summary_Detailed'!$A$4:$X$216,AJ$3,FALSE)</f>
        <v/>
      </c>
      <c r="AK407" s="21" t="str">
        <f>VLOOKUP($B407,'Change Summary_Detailed'!$A$4:$X$216,AK$3,FALSE)</f>
        <v/>
      </c>
      <c r="AL407" s="21" t="str">
        <f>VLOOKUP($B407,'Change Summary_Detailed'!$A$4:$X$216,AL$3,FALSE)</f>
        <v/>
      </c>
      <c r="AM407" s="21" t="str">
        <f>VLOOKUP($B407,'Change Summary_Detailed'!$A$4:$X$216,AM$3,FALSE)</f>
        <v/>
      </c>
      <c r="AN407" s="21" t="str">
        <f>VLOOKUP($B407,'Change Summary_Detailed'!$A$4:$X$216,AN$3,FALSE)</f>
        <v/>
      </c>
      <c r="AO407" s="21">
        <f>VLOOKUP($B407,'Change Summary_Detailed'!$A$4:$X$216,AO$3,FALSE)</f>
        <v>0</v>
      </c>
      <c r="AP407" s="21" t="str">
        <f>VLOOKUP($B407,'Change Summary_Detailed'!$A$4:$X$216,AP$3,FALSE)</f>
        <v>Delete</v>
      </c>
      <c r="AQ407" s="21">
        <f>VLOOKUP($B407,'Change Summary_Detailed'!$A$4:$X$216,AQ$3,FALSE)</f>
        <v>1</v>
      </c>
      <c r="AR407" s="21" t="str">
        <f>VLOOKUP($B407,'Change Summary_Detailed'!$A$4:$X$216,AR$3,FALSE)</f>
        <v>Lowest performing</v>
      </c>
      <c r="AS407" s="21" t="str">
        <f>VLOOKUP($B407,'Change Summary_Detailed'!$A$4:$X$216,AS$3,FALSE)</f>
        <v>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v>
      </c>
      <c r="AT407" s="21" t="str">
        <f>VLOOKUP($B407,'Change Summary_Detailed'!$A$4:$X$216,AT$3,FALSE)</f>
        <v>Deleted</v>
      </c>
    </row>
    <row r="408" spans="1:46" x14ac:dyDescent="0.25">
      <c r="A408" t="s">
        <v>342</v>
      </c>
      <c r="B408" s="122">
        <v>265</v>
      </c>
      <c r="C408" s="57" t="s">
        <v>808</v>
      </c>
      <c r="D408" s="71" t="s">
        <v>256</v>
      </c>
      <c r="E408" s="57">
        <v>16.600000000000001</v>
      </c>
      <c r="F408" s="52">
        <v>9</v>
      </c>
      <c r="G408" s="52" t="s">
        <v>298</v>
      </c>
      <c r="H408" s="52" t="s">
        <v>298</v>
      </c>
      <c r="I408" s="52" t="s">
        <v>298</v>
      </c>
      <c r="J408" s="58" t="s">
        <v>298</v>
      </c>
      <c r="K408" s="62" t="s">
        <v>8</v>
      </c>
      <c r="L408" s="62" t="s">
        <v>8</v>
      </c>
      <c r="M408" s="57" t="s">
        <v>52</v>
      </c>
      <c r="N408" s="58" t="s">
        <v>45</v>
      </c>
      <c r="O408" s="110" t="s">
        <v>8</v>
      </c>
      <c r="P408" s="111" t="s">
        <v>8</v>
      </c>
      <c r="Q408" s="112" t="s">
        <v>8</v>
      </c>
      <c r="R408" s="57">
        <v>1</v>
      </c>
      <c r="S408" s="52" t="s">
        <v>54</v>
      </c>
      <c r="T408" s="58" t="s">
        <v>54</v>
      </c>
      <c r="W408">
        <v>1</v>
      </c>
      <c r="X408">
        <v>1</v>
      </c>
      <c r="Y408" t="s">
        <v>17</v>
      </c>
      <c r="Z408" t="s">
        <v>17</v>
      </c>
      <c r="AA408" t="s">
        <v>17</v>
      </c>
      <c r="AB408" t="s">
        <v>17</v>
      </c>
      <c r="AC408" s="355">
        <f>IF(VLOOKUP($B408,'Change Summary_Detailed'!$A$4:$X$216,AC$3,FALSE)=0,"N/A",VLOOKUP($B408,'Change Summary_Detailed'!$A$4:$X$216,AC$3,FALSE))</f>
        <v>41883</v>
      </c>
      <c r="AD408" s="21" t="str">
        <f>VLOOKUP($B408,'Change Summary_Detailed'!$A$4:$X$216,AD$3,FALSE)</f>
        <v/>
      </c>
      <c r="AE408" s="21" t="str">
        <f>VLOOKUP($B408,'Change Summary_Detailed'!$A$4:$X$216,AE$3,FALSE)</f>
        <v/>
      </c>
      <c r="AF408" s="21" t="str">
        <f>VLOOKUP($B408,'Change Summary_Detailed'!$A$4:$X$216,AF$3,FALSE)</f>
        <v/>
      </c>
      <c r="AG408" s="21" t="str">
        <f>VLOOKUP($B408,'Change Summary_Detailed'!$A$4:$X$216,AG$3,FALSE)</f>
        <v/>
      </c>
      <c r="AH408" s="21" t="str">
        <f>VLOOKUP($B408,'Change Summary_Detailed'!$A$4:$X$216,AH$3,FALSE)</f>
        <v/>
      </c>
      <c r="AI408" s="21" t="str">
        <f>VLOOKUP($B408,'Change Summary_Detailed'!$A$4:$X$216,AI$3,FALSE)</f>
        <v/>
      </c>
      <c r="AJ408" s="21" t="str">
        <f>VLOOKUP($B408,'Change Summary_Detailed'!$A$4:$X$216,AJ$3,FALSE)</f>
        <v/>
      </c>
      <c r="AK408" s="21" t="str">
        <f>VLOOKUP($B408,'Change Summary_Detailed'!$A$4:$X$216,AK$3,FALSE)</f>
        <v/>
      </c>
      <c r="AL408" s="21" t="str">
        <f>VLOOKUP($B408,'Change Summary_Detailed'!$A$4:$X$216,AL$3,FALSE)</f>
        <v/>
      </c>
      <c r="AM408" s="21" t="str">
        <f>VLOOKUP($B408,'Change Summary_Detailed'!$A$4:$X$216,AM$3,FALSE)</f>
        <v/>
      </c>
      <c r="AN408" s="21" t="str">
        <f>VLOOKUP($B408,'Change Summary_Detailed'!$A$4:$X$216,AN$3,FALSE)</f>
        <v/>
      </c>
      <c r="AO408" s="21">
        <f>VLOOKUP($B408,'Change Summary_Detailed'!$A$4:$X$216,AO$3,FALSE)</f>
        <v>0</v>
      </c>
      <c r="AP408" s="21" t="str">
        <f>VLOOKUP($B408,'Change Summary_Detailed'!$A$4:$X$216,AP$3,FALSE)</f>
        <v>Delete</v>
      </c>
      <c r="AQ408" s="21">
        <f>VLOOKUP($B408,'Change Summary_Detailed'!$A$4:$X$216,AQ$3,FALSE)</f>
        <v>1</v>
      </c>
      <c r="AR408" s="21" t="str">
        <f>VLOOKUP($B408,'Change Summary_Detailed'!$A$4:$X$216,AR$3,FALSE)</f>
        <v>Lowest performing</v>
      </c>
      <c r="AS408" s="21" t="str">
        <f>VLOOKUP($B408,'Change Summary_Detailed'!$A$4:$X$216,AS$3,FALSE)</f>
        <v>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v>
      </c>
      <c r="AT408" s="21" t="str">
        <f>VLOOKUP($B408,'Change Summary_Detailed'!$A$4:$X$216,AT$3,FALSE)</f>
        <v>Deleted</v>
      </c>
    </row>
    <row r="409" spans="1:46" x14ac:dyDescent="0.25">
      <c r="A409" t="s">
        <v>362</v>
      </c>
      <c r="B409" s="122">
        <v>265</v>
      </c>
      <c r="C409" s="57" t="s">
        <v>808</v>
      </c>
      <c r="D409" s="71" t="s">
        <v>256</v>
      </c>
      <c r="E409" s="57">
        <v>16.600000000000001</v>
      </c>
      <c r="F409" s="52">
        <v>9</v>
      </c>
      <c r="G409" s="52" t="s">
        <v>298</v>
      </c>
      <c r="H409" s="52" t="s">
        <v>298</v>
      </c>
      <c r="I409" s="52" t="s">
        <v>298</v>
      </c>
      <c r="J409" s="58" t="s">
        <v>298</v>
      </c>
      <c r="K409" s="62" t="s">
        <v>8</v>
      </c>
      <c r="L409" s="62" t="s">
        <v>8</v>
      </c>
      <c r="M409" s="57" t="s">
        <v>52</v>
      </c>
      <c r="N409" s="58" t="s">
        <v>45</v>
      </c>
      <c r="O409" s="110" t="s">
        <v>8</v>
      </c>
      <c r="P409" s="111" t="s">
        <v>8</v>
      </c>
      <c r="Q409" s="112" t="s">
        <v>8</v>
      </c>
      <c r="R409" s="57">
        <v>1</v>
      </c>
      <c r="S409" s="52" t="s">
        <v>54</v>
      </c>
      <c r="T409" s="58" t="s">
        <v>54</v>
      </c>
      <c r="W409">
        <v>1</v>
      </c>
      <c r="X409">
        <v>1</v>
      </c>
      <c r="Y409" t="s">
        <v>17</v>
      </c>
      <c r="Z409" t="s">
        <v>17</v>
      </c>
      <c r="AA409" t="s">
        <v>17</v>
      </c>
      <c r="AB409" t="s">
        <v>17</v>
      </c>
      <c r="AC409" s="355">
        <f>IF(VLOOKUP($B409,'Change Summary_Detailed'!$A$4:$X$216,AC$3,FALSE)=0,"N/A",VLOOKUP($B409,'Change Summary_Detailed'!$A$4:$X$216,AC$3,FALSE))</f>
        <v>41883</v>
      </c>
      <c r="AD409" s="21" t="str">
        <f>VLOOKUP($B409,'Change Summary_Detailed'!$A$4:$X$216,AD$3,FALSE)</f>
        <v/>
      </c>
      <c r="AE409" s="21" t="str">
        <f>VLOOKUP($B409,'Change Summary_Detailed'!$A$4:$X$216,AE$3,FALSE)</f>
        <v/>
      </c>
      <c r="AF409" s="21" t="str">
        <f>VLOOKUP($B409,'Change Summary_Detailed'!$A$4:$X$216,AF$3,FALSE)</f>
        <v/>
      </c>
      <c r="AG409" s="21" t="str">
        <f>VLOOKUP($B409,'Change Summary_Detailed'!$A$4:$X$216,AG$3,FALSE)</f>
        <v/>
      </c>
      <c r="AH409" s="21" t="str">
        <f>VLOOKUP($B409,'Change Summary_Detailed'!$A$4:$X$216,AH$3,FALSE)</f>
        <v/>
      </c>
      <c r="AI409" s="21" t="str">
        <f>VLOOKUP($B409,'Change Summary_Detailed'!$A$4:$X$216,AI$3,FALSE)</f>
        <v/>
      </c>
      <c r="AJ409" s="21" t="str">
        <f>VLOOKUP($B409,'Change Summary_Detailed'!$A$4:$X$216,AJ$3,FALSE)</f>
        <v/>
      </c>
      <c r="AK409" s="21" t="str">
        <f>VLOOKUP($B409,'Change Summary_Detailed'!$A$4:$X$216,AK$3,FALSE)</f>
        <v/>
      </c>
      <c r="AL409" s="21" t="str">
        <f>VLOOKUP($B409,'Change Summary_Detailed'!$A$4:$X$216,AL$3,FALSE)</f>
        <v/>
      </c>
      <c r="AM409" s="21" t="str">
        <f>VLOOKUP($B409,'Change Summary_Detailed'!$A$4:$X$216,AM$3,FALSE)</f>
        <v/>
      </c>
      <c r="AN409" s="21" t="str">
        <f>VLOOKUP($B409,'Change Summary_Detailed'!$A$4:$X$216,AN$3,FALSE)</f>
        <v/>
      </c>
      <c r="AO409" s="21">
        <f>VLOOKUP($B409,'Change Summary_Detailed'!$A$4:$X$216,AO$3,FALSE)</f>
        <v>0</v>
      </c>
      <c r="AP409" s="21" t="str">
        <f>VLOOKUP($B409,'Change Summary_Detailed'!$A$4:$X$216,AP$3,FALSE)</f>
        <v>Delete</v>
      </c>
      <c r="AQ409" s="21">
        <f>VLOOKUP($B409,'Change Summary_Detailed'!$A$4:$X$216,AQ$3,FALSE)</f>
        <v>1</v>
      </c>
      <c r="AR409" s="21" t="str">
        <f>VLOOKUP($B409,'Change Summary_Detailed'!$A$4:$X$216,AR$3,FALSE)</f>
        <v>Lowest performing</v>
      </c>
      <c r="AS409" s="21" t="str">
        <f>VLOOKUP($B409,'Change Summary_Detailed'!$A$4:$X$216,AS$3,FALSE)</f>
        <v>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v>
      </c>
      <c r="AT409" s="21" t="str">
        <f>VLOOKUP($B409,'Change Summary_Detailed'!$A$4:$X$216,AT$3,FALSE)</f>
        <v>Deleted</v>
      </c>
    </row>
    <row r="410" spans="1:46" x14ac:dyDescent="0.25">
      <c r="A410" t="s">
        <v>379</v>
      </c>
      <c r="B410" s="122">
        <v>265</v>
      </c>
      <c r="C410" s="57" t="s">
        <v>808</v>
      </c>
      <c r="D410" s="71" t="s">
        <v>256</v>
      </c>
      <c r="E410" s="57">
        <v>16.600000000000001</v>
      </c>
      <c r="F410" s="52">
        <v>9</v>
      </c>
      <c r="G410" s="52" t="s">
        <v>298</v>
      </c>
      <c r="H410" s="52" t="s">
        <v>298</v>
      </c>
      <c r="I410" s="52" t="s">
        <v>298</v>
      </c>
      <c r="J410" s="58" t="s">
        <v>298</v>
      </c>
      <c r="K410" s="62" t="s">
        <v>8</v>
      </c>
      <c r="L410" s="62" t="s">
        <v>8</v>
      </c>
      <c r="M410" s="57" t="s">
        <v>52</v>
      </c>
      <c r="N410" s="58" t="s">
        <v>45</v>
      </c>
      <c r="O410" s="110" t="s">
        <v>8</v>
      </c>
      <c r="P410" s="111" t="s">
        <v>8</v>
      </c>
      <c r="Q410" s="112" t="s">
        <v>8</v>
      </c>
      <c r="R410" s="57">
        <v>1</v>
      </c>
      <c r="S410" s="52" t="s">
        <v>54</v>
      </c>
      <c r="T410" s="58" t="s">
        <v>54</v>
      </c>
      <c r="W410">
        <v>1</v>
      </c>
      <c r="X410">
        <v>1</v>
      </c>
      <c r="Y410" t="s">
        <v>17</v>
      </c>
      <c r="Z410" t="s">
        <v>17</v>
      </c>
      <c r="AA410" t="s">
        <v>17</v>
      </c>
      <c r="AB410" t="s">
        <v>17</v>
      </c>
      <c r="AC410" s="355">
        <f>IF(VLOOKUP($B410,'Change Summary_Detailed'!$A$4:$X$216,AC$3,FALSE)=0,"N/A",VLOOKUP($B410,'Change Summary_Detailed'!$A$4:$X$216,AC$3,FALSE))</f>
        <v>41883</v>
      </c>
      <c r="AD410" s="21" t="str">
        <f>VLOOKUP($B410,'Change Summary_Detailed'!$A$4:$X$216,AD$3,FALSE)</f>
        <v/>
      </c>
      <c r="AE410" s="21" t="str">
        <f>VLOOKUP($B410,'Change Summary_Detailed'!$A$4:$X$216,AE$3,FALSE)</f>
        <v/>
      </c>
      <c r="AF410" s="21" t="str">
        <f>VLOOKUP($B410,'Change Summary_Detailed'!$A$4:$X$216,AF$3,FALSE)</f>
        <v/>
      </c>
      <c r="AG410" s="21" t="str">
        <f>VLOOKUP($B410,'Change Summary_Detailed'!$A$4:$X$216,AG$3,FALSE)</f>
        <v/>
      </c>
      <c r="AH410" s="21" t="str">
        <f>VLOOKUP($B410,'Change Summary_Detailed'!$A$4:$X$216,AH$3,FALSE)</f>
        <v/>
      </c>
      <c r="AI410" s="21" t="str">
        <f>VLOOKUP($B410,'Change Summary_Detailed'!$A$4:$X$216,AI$3,FALSE)</f>
        <v/>
      </c>
      <c r="AJ410" s="21" t="str">
        <f>VLOOKUP($B410,'Change Summary_Detailed'!$A$4:$X$216,AJ$3,FALSE)</f>
        <v/>
      </c>
      <c r="AK410" s="21" t="str">
        <f>VLOOKUP($B410,'Change Summary_Detailed'!$A$4:$X$216,AK$3,FALSE)</f>
        <v/>
      </c>
      <c r="AL410" s="21" t="str">
        <f>VLOOKUP($B410,'Change Summary_Detailed'!$A$4:$X$216,AL$3,FALSE)</f>
        <v/>
      </c>
      <c r="AM410" s="21" t="str">
        <f>VLOOKUP($B410,'Change Summary_Detailed'!$A$4:$X$216,AM$3,FALSE)</f>
        <v/>
      </c>
      <c r="AN410" s="21" t="str">
        <f>VLOOKUP($B410,'Change Summary_Detailed'!$A$4:$X$216,AN$3,FALSE)</f>
        <v/>
      </c>
      <c r="AO410" s="21">
        <f>VLOOKUP($B410,'Change Summary_Detailed'!$A$4:$X$216,AO$3,FALSE)</f>
        <v>0</v>
      </c>
      <c r="AP410" s="21" t="str">
        <f>VLOOKUP($B410,'Change Summary_Detailed'!$A$4:$X$216,AP$3,FALSE)</f>
        <v>Delete</v>
      </c>
      <c r="AQ410" s="21">
        <f>VLOOKUP($B410,'Change Summary_Detailed'!$A$4:$X$216,AQ$3,FALSE)</f>
        <v>1</v>
      </c>
      <c r="AR410" s="21" t="str">
        <f>VLOOKUP($B410,'Change Summary_Detailed'!$A$4:$X$216,AR$3,FALSE)</f>
        <v>Lowest performing</v>
      </c>
      <c r="AS410" s="21" t="str">
        <f>VLOOKUP($B410,'Change Summary_Detailed'!$A$4:$X$216,AS$3,FALSE)</f>
        <v>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v>
      </c>
      <c r="AT410" s="21" t="str">
        <f>VLOOKUP($B410,'Change Summary_Detailed'!$A$4:$X$216,AT$3,FALSE)</f>
        <v>Deleted</v>
      </c>
    </row>
    <row r="411" spans="1:46" x14ac:dyDescent="0.25">
      <c r="A411" t="s">
        <v>349</v>
      </c>
      <c r="B411" s="122">
        <v>265</v>
      </c>
      <c r="C411" s="57" t="s">
        <v>808</v>
      </c>
      <c r="D411" s="71" t="s">
        <v>256</v>
      </c>
      <c r="E411" s="57">
        <v>16.600000000000001</v>
      </c>
      <c r="F411" s="52">
        <v>9</v>
      </c>
      <c r="G411" s="52" t="s">
        <v>298</v>
      </c>
      <c r="H411" s="52" t="s">
        <v>298</v>
      </c>
      <c r="I411" s="52" t="s">
        <v>298</v>
      </c>
      <c r="J411" s="58" t="s">
        <v>298</v>
      </c>
      <c r="K411" s="62" t="s">
        <v>8</v>
      </c>
      <c r="L411" s="62" t="s">
        <v>8</v>
      </c>
      <c r="M411" s="57" t="s">
        <v>52</v>
      </c>
      <c r="N411" s="58" t="s">
        <v>45</v>
      </c>
      <c r="O411" s="110" t="s">
        <v>8</v>
      </c>
      <c r="P411" s="111" t="s">
        <v>8</v>
      </c>
      <c r="Q411" s="112" t="s">
        <v>8</v>
      </c>
      <c r="R411" s="57">
        <v>1</v>
      </c>
      <c r="S411" s="52" t="s">
        <v>54</v>
      </c>
      <c r="T411" s="58" t="s">
        <v>54</v>
      </c>
      <c r="W411">
        <v>1</v>
      </c>
      <c r="X411">
        <v>1</v>
      </c>
      <c r="Y411" t="s">
        <v>17</v>
      </c>
      <c r="Z411" t="s">
        <v>17</v>
      </c>
      <c r="AA411" t="s">
        <v>17</v>
      </c>
      <c r="AB411" t="s">
        <v>17</v>
      </c>
      <c r="AC411" s="355">
        <f>IF(VLOOKUP($B411,'Change Summary_Detailed'!$A$4:$X$216,AC$3,FALSE)=0,"N/A",VLOOKUP($B411,'Change Summary_Detailed'!$A$4:$X$216,AC$3,FALSE))</f>
        <v>41883</v>
      </c>
      <c r="AD411" s="21" t="str">
        <f>VLOOKUP($B411,'Change Summary_Detailed'!$A$4:$X$216,AD$3,FALSE)</f>
        <v/>
      </c>
      <c r="AE411" s="21" t="str">
        <f>VLOOKUP($B411,'Change Summary_Detailed'!$A$4:$X$216,AE$3,FALSE)</f>
        <v/>
      </c>
      <c r="AF411" s="21" t="str">
        <f>VLOOKUP($B411,'Change Summary_Detailed'!$A$4:$X$216,AF$3,FALSE)</f>
        <v/>
      </c>
      <c r="AG411" s="21" t="str">
        <f>VLOOKUP($B411,'Change Summary_Detailed'!$A$4:$X$216,AG$3,FALSE)</f>
        <v/>
      </c>
      <c r="AH411" s="21" t="str">
        <f>VLOOKUP($B411,'Change Summary_Detailed'!$A$4:$X$216,AH$3,FALSE)</f>
        <v/>
      </c>
      <c r="AI411" s="21" t="str">
        <f>VLOOKUP($B411,'Change Summary_Detailed'!$A$4:$X$216,AI$3,FALSE)</f>
        <v/>
      </c>
      <c r="AJ411" s="21" t="str">
        <f>VLOOKUP($B411,'Change Summary_Detailed'!$A$4:$X$216,AJ$3,FALSE)</f>
        <v/>
      </c>
      <c r="AK411" s="21" t="str">
        <f>VLOOKUP($B411,'Change Summary_Detailed'!$A$4:$X$216,AK$3,FALSE)</f>
        <v/>
      </c>
      <c r="AL411" s="21" t="str">
        <f>VLOOKUP($B411,'Change Summary_Detailed'!$A$4:$X$216,AL$3,FALSE)</f>
        <v/>
      </c>
      <c r="AM411" s="21" t="str">
        <f>VLOOKUP($B411,'Change Summary_Detailed'!$A$4:$X$216,AM$3,FALSE)</f>
        <v/>
      </c>
      <c r="AN411" s="21" t="str">
        <f>VLOOKUP($B411,'Change Summary_Detailed'!$A$4:$X$216,AN$3,FALSE)</f>
        <v/>
      </c>
      <c r="AO411" s="21">
        <f>VLOOKUP($B411,'Change Summary_Detailed'!$A$4:$X$216,AO$3,FALSE)</f>
        <v>0</v>
      </c>
      <c r="AP411" s="21" t="str">
        <f>VLOOKUP($B411,'Change Summary_Detailed'!$A$4:$X$216,AP$3,FALSE)</f>
        <v>Delete</v>
      </c>
      <c r="AQ411" s="21">
        <f>VLOOKUP($B411,'Change Summary_Detailed'!$A$4:$X$216,AQ$3,FALSE)</f>
        <v>1</v>
      </c>
      <c r="AR411" s="21" t="str">
        <f>VLOOKUP($B411,'Change Summary_Detailed'!$A$4:$X$216,AR$3,FALSE)</f>
        <v>Lowest performing</v>
      </c>
      <c r="AS411" s="21" t="str">
        <f>VLOOKUP($B411,'Change Summary_Detailed'!$A$4:$X$216,AS$3,FALSE)</f>
        <v>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v>
      </c>
      <c r="AT411" s="21" t="str">
        <f>VLOOKUP($B411,'Change Summary_Detailed'!$A$4:$X$216,AT$3,FALSE)</f>
        <v>Deleted</v>
      </c>
    </row>
    <row r="412" spans="1:46" x14ac:dyDescent="0.25">
      <c r="A412" t="s">
        <v>344</v>
      </c>
      <c r="B412" s="122">
        <v>265</v>
      </c>
      <c r="C412" s="57" t="s">
        <v>808</v>
      </c>
      <c r="D412" s="71" t="s">
        <v>256</v>
      </c>
      <c r="E412" s="57">
        <v>16.600000000000001</v>
      </c>
      <c r="F412" s="52">
        <v>9</v>
      </c>
      <c r="G412" s="52" t="s">
        <v>298</v>
      </c>
      <c r="H412" s="52" t="s">
        <v>298</v>
      </c>
      <c r="I412" s="52" t="s">
        <v>298</v>
      </c>
      <c r="J412" s="58" t="s">
        <v>298</v>
      </c>
      <c r="K412" s="62" t="s">
        <v>8</v>
      </c>
      <c r="L412" s="62" t="s">
        <v>8</v>
      </c>
      <c r="M412" s="57" t="s">
        <v>52</v>
      </c>
      <c r="N412" s="58" t="s">
        <v>45</v>
      </c>
      <c r="O412" s="110" t="s">
        <v>8</v>
      </c>
      <c r="P412" s="111" t="s">
        <v>8</v>
      </c>
      <c r="Q412" s="112" t="s">
        <v>8</v>
      </c>
      <c r="R412" s="57">
        <v>1</v>
      </c>
      <c r="S412" s="52" t="s">
        <v>54</v>
      </c>
      <c r="T412" s="58" t="s">
        <v>54</v>
      </c>
      <c r="W412">
        <v>1</v>
      </c>
      <c r="X412">
        <v>1</v>
      </c>
      <c r="Y412" t="s">
        <v>17</v>
      </c>
      <c r="Z412" t="s">
        <v>17</v>
      </c>
      <c r="AA412" t="s">
        <v>17</v>
      </c>
      <c r="AB412" t="s">
        <v>17</v>
      </c>
      <c r="AC412" s="355">
        <f>IF(VLOOKUP($B412,'Change Summary_Detailed'!$A$4:$X$216,AC$3,FALSE)=0,"N/A",VLOOKUP($B412,'Change Summary_Detailed'!$A$4:$X$216,AC$3,FALSE))</f>
        <v>41883</v>
      </c>
      <c r="AD412" s="21" t="str">
        <f>VLOOKUP($B412,'Change Summary_Detailed'!$A$4:$X$216,AD$3,FALSE)</f>
        <v/>
      </c>
      <c r="AE412" s="21" t="str">
        <f>VLOOKUP($B412,'Change Summary_Detailed'!$A$4:$X$216,AE$3,FALSE)</f>
        <v/>
      </c>
      <c r="AF412" s="21" t="str">
        <f>VLOOKUP($B412,'Change Summary_Detailed'!$A$4:$X$216,AF$3,FALSE)</f>
        <v/>
      </c>
      <c r="AG412" s="21" t="str">
        <f>VLOOKUP($B412,'Change Summary_Detailed'!$A$4:$X$216,AG$3,FALSE)</f>
        <v/>
      </c>
      <c r="AH412" s="21" t="str">
        <f>VLOOKUP($B412,'Change Summary_Detailed'!$A$4:$X$216,AH$3,FALSE)</f>
        <v/>
      </c>
      <c r="AI412" s="21" t="str">
        <f>VLOOKUP($B412,'Change Summary_Detailed'!$A$4:$X$216,AI$3,FALSE)</f>
        <v/>
      </c>
      <c r="AJ412" s="21" t="str">
        <f>VLOOKUP($B412,'Change Summary_Detailed'!$A$4:$X$216,AJ$3,FALSE)</f>
        <v/>
      </c>
      <c r="AK412" s="21" t="str">
        <f>VLOOKUP($B412,'Change Summary_Detailed'!$A$4:$X$216,AK$3,FALSE)</f>
        <v/>
      </c>
      <c r="AL412" s="21" t="str">
        <f>VLOOKUP($B412,'Change Summary_Detailed'!$A$4:$X$216,AL$3,FALSE)</f>
        <v/>
      </c>
      <c r="AM412" s="21" t="str">
        <f>VLOOKUP($B412,'Change Summary_Detailed'!$A$4:$X$216,AM$3,FALSE)</f>
        <v/>
      </c>
      <c r="AN412" s="21" t="str">
        <f>VLOOKUP($B412,'Change Summary_Detailed'!$A$4:$X$216,AN$3,FALSE)</f>
        <v/>
      </c>
      <c r="AO412" s="21">
        <f>VLOOKUP($B412,'Change Summary_Detailed'!$A$4:$X$216,AO$3,FALSE)</f>
        <v>0</v>
      </c>
      <c r="AP412" s="21" t="str">
        <f>VLOOKUP($B412,'Change Summary_Detailed'!$A$4:$X$216,AP$3,FALSE)</f>
        <v>Delete</v>
      </c>
      <c r="AQ412" s="21">
        <f>VLOOKUP($B412,'Change Summary_Detailed'!$A$4:$X$216,AQ$3,FALSE)</f>
        <v>1</v>
      </c>
      <c r="AR412" s="21" t="str">
        <f>VLOOKUP($B412,'Change Summary_Detailed'!$A$4:$X$216,AR$3,FALSE)</f>
        <v>Lowest performing</v>
      </c>
      <c r="AS412" s="21" t="str">
        <f>VLOOKUP($B412,'Change Summary_Detailed'!$A$4:$X$216,AS$3,FALSE)</f>
        <v>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v>
      </c>
      <c r="AT412" s="21" t="str">
        <f>VLOOKUP($B412,'Change Summary_Detailed'!$A$4:$X$216,AT$3,FALSE)</f>
        <v>Deleted</v>
      </c>
    </row>
    <row r="413" spans="1:46" x14ac:dyDescent="0.25">
      <c r="A413" t="s">
        <v>357</v>
      </c>
      <c r="B413" s="122">
        <v>265</v>
      </c>
      <c r="C413" s="57" t="s">
        <v>808</v>
      </c>
      <c r="D413" s="71" t="s">
        <v>256</v>
      </c>
      <c r="E413" s="57">
        <v>16.600000000000001</v>
      </c>
      <c r="F413" s="52">
        <v>9</v>
      </c>
      <c r="G413" s="52" t="s">
        <v>298</v>
      </c>
      <c r="H413" s="52" t="s">
        <v>298</v>
      </c>
      <c r="I413" s="52" t="s">
        <v>298</v>
      </c>
      <c r="J413" s="58" t="s">
        <v>298</v>
      </c>
      <c r="K413" s="62" t="s">
        <v>8</v>
      </c>
      <c r="L413" s="62" t="s">
        <v>8</v>
      </c>
      <c r="M413" s="57" t="s">
        <v>52</v>
      </c>
      <c r="N413" s="58" t="s">
        <v>45</v>
      </c>
      <c r="O413" s="110" t="s">
        <v>8</v>
      </c>
      <c r="P413" s="111" t="s">
        <v>8</v>
      </c>
      <c r="Q413" s="112" t="s">
        <v>8</v>
      </c>
      <c r="R413" s="57">
        <v>1</v>
      </c>
      <c r="S413" s="52" t="s">
        <v>54</v>
      </c>
      <c r="T413" s="58" t="s">
        <v>54</v>
      </c>
      <c r="W413">
        <v>1</v>
      </c>
      <c r="X413">
        <v>1</v>
      </c>
      <c r="Y413" t="s">
        <v>17</v>
      </c>
      <c r="Z413" t="s">
        <v>17</v>
      </c>
      <c r="AA413" t="s">
        <v>17</v>
      </c>
      <c r="AB413" t="s">
        <v>17</v>
      </c>
      <c r="AC413" s="355">
        <f>IF(VLOOKUP($B413,'Change Summary_Detailed'!$A$4:$X$216,AC$3,FALSE)=0,"N/A",VLOOKUP($B413,'Change Summary_Detailed'!$A$4:$X$216,AC$3,FALSE))</f>
        <v>41883</v>
      </c>
      <c r="AD413" s="21" t="str">
        <f>VLOOKUP($B413,'Change Summary_Detailed'!$A$4:$X$216,AD$3,FALSE)</f>
        <v/>
      </c>
      <c r="AE413" s="21" t="str">
        <f>VLOOKUP($B413,'Change Summary_Detailed'!$A$4:$X$216,AE$3,FALSE)</f>
        <v/>
      </c>
      <c r="AF413" s="21" t="str">
        <f>VLOOKUP($B413,'Change Summary_Detailed'!$A$4:$X$216,AF$3,FALSE)</f>
        <v/>
      </c>
      <c r="AG413" s="21" t="str">
        <f>VLOOKUP($B413,'Change Summary_Detailed'!$A$4:$X$216,AG$3,FALSE)</f>
        <v/>
      </c>
      <c r="AH413" s="21" t="str">
        <f>VLOOKUP($B413,'Change Summary_Detailed'!$A$4:$X$216,AH$3,FALSE)</f>
        <v/>
      </c>
      <c r="AI413" s="21" t="str">
        <f>VLOOKUP($B413,'Change Summary_Detailed'!$A$4:$X$216,AI$3,FALSE)</f>
        <v/>
      </c>
      <c r="AJ413" s="21" t="str">
        <f>VLOOKUP($B413,'Change Summary_Detailed'!$A$4:$X$216,AJ$3,FALSE)</f>
        <v/>
      </c>
      <c r="AK413" s="21" t="str">
        <f>VLOOKUP($B413,'Change Summary_Detailed'!$A$4:$X$216,AK$3,FALSE)</f>
        <v/>
      </c>
      <c r="AL413" s="21" t="str">
        <f>VLOOKUP($B413,'Change Summary_Detailed'!$A$4:$X$216,AL$3,FALSE)</f>
        <v/>
      </c>
      <c r="AM413" s="21" t="str">
        <f>VLOOKUP($B413,'Change Summary_Detailed'!$A$4:$X$216,AM$3,FALSE)</f>
        <v/>
      </c>
      <c r="AN413" s="21" t="str">
        <f>VLOOKUP($B413,'Change Summary_Detailed'!$A$4:$X$216,AN$3,FALSE)</f>
        <v/>
      </c>
      <c r="AO413" s="21">
        <f>VLOOKUP($B413,'Change Summary_Detailed'!$A$4:$X$216,AO$3,FALSE)</f>
        <v>0</v>
      </c>
      <c r="AP413" s="21" t="str">
        <f>VLOOKUP($B413,'Change Summary_Detailed'!$A$4:$X$216,AP$3,FALSE)</f>
        <v>Delete</v>
      </c>
      <c r="AQ413" s="21">
        <f>VLOOKUP($B413,'Change Summary_Detailed'!$A$4:$X$216,AQ$3,FALSE)</f>
        <v>1</v>
      </c>
      <c r="AR413" s="21" t="str">
        <f>VLOOKUP($B413,'Change Summary_Detailed'!$A$4:$X$216,AR$3,FALSE)</f>
        <v>Lowest performing</v>
      </c>
      <c r="AS413" s="21" t="str">
        <f>VLOOKUP($B413,'Change Summary_Detailed'!$A$4:$X$216,AS$3,FALSE)</f>
        <v>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v>
      </c>
      <c r="AT413" s="21" t="str">
        <f>VLOOKUP($B413,'Change Summary_Detailed'!$A$4:$X$216,AT$3,FALSE)</f>
        <v>Deleted</v>
      </c>
    </row>
    <row r="414" spans="1:46" x14ac:dyDescent="0.25">
      <c r="A414" t="s">
        <v>369</v>
      </c>
      <c r="B414" s="122">
        <v>268</v>
      </c>
      <c r="C414" s="57" t="s">
        <v>809</v>
      </c>
      <c r="D414" s="71" t="s">
        <v>257</v>
      </c>
      <c r="E414" s="57">
        <v>29.5</v>
      </c>
      <c r="F414" s="52">
        <v>18.8</v>
      </c>
      <c r="G414" s="52" t="s">
        <v>298</v>
      </c>
      <c r="H414" s="52" t="s">
        <v>298</v>
      </c>
      <c r="I414" s="52" t="s">
        <v>298</v>
      </c>
      <c r="J414" s="58" t="s">
        <v>298</v>
      </c>
      <c r="K414" s="62" t="s">
        <v>8</v>
      </c>
      <c r="L414" s="62" t="s">
        <v>8</v>
      </c>
      <c r="M414" s="57" t="s">
        <v>52</v>
      </c>
      <c r="N414" s="58" t="s">
        <v>45</v>
      </c>
      <c r="O414" s="110" t="s">
        <v>8</v>
      </c>
      <c r="P414" s="111" t="s">
        <v>8</v>
      </c>
      <c r="Q414" s="112" t="s">
        <v>8</v>
      </c>
      <c r="R414" s="57">
        <v>3</v>
      </c>
      <c r="S414" s="52" t="s">
        <v>54</v>
      </c>
      <c r="T414" s="58" t="s">
        <v>54</v>
      </c>
      <c r="W414">
        <v>2</v>
      </c>
      <c r="X414">
        <v>4</v>
      </c>
      <c r="Y414" t="s">
        <v>17</v>
      </c>
      <c r="Z414" t="s">
        <v>17</v>
      </c>
      <c r="AA414" t="s">
        <v>17</v>
      </c>
      <c r="AB414" t="s">
        <v>17</v>
      </c>
      <c r="AC414" s="355" t="str">
        <f>IF(VLOOKUP($B414,'Change Summary_Detailed'!$A$4:$X$216,AC$3,FALSE)=0,"N/A",VLOOKUP($B414,'Change Summary_Detailed'!$A$4:$X$216,AC$3,FALSE))</f>
        <v>N/A</v>
      </c>
      <c r="AD414" s="21" t="str">
        <f>VLOOKUP($B414,'Change Summary_Detailed'!$A$4:$X$216,AD$3,FALSE)</f>
        <v/>
      </c>
      <c r="AE414" s="21" t="str">
        <f>VLOOKUP($B414,'Change Summary_Detailed'!$A$4:$X$216,AE$3,FALSE)</f>
        <v/>
      </c>
      <c r="AF414" s="21" t="str">
        <f>VLOOKUP($B414,'Change Summary_Detailed'!$A$4:$X$216,AF$3,FALSE)</f>
        <v/>
      </c>
      <c r="AG414" s="21" t="str">
        <f>VLOOKUP($B414,'Change Summary_Detailed'!$A$4:$X$216,AG$3,FALSE)</f>
        <v/>
      </c>
      <c r="AH414" s="21" t="str">
        <f>VLOOKUP($B414,'Change Summary_Detailed'!$A$4:$X$216,AH$3,FALSE)</f>
        <v/>
      </c>
      <c r="AI414" s="21" t="str">
        <f>VLOOKUP($B414,'Change Summary_Detailed'!$A$4:$X$216,AI$3,FALSE)</f>
        <v/>
      </c>
      <c r="AJ414" s="21" t="str">
        <f>VLOOKUP($B414,'Change Summary_Detailed'!$A$4:$X$216,AJ$3,FALSE)</f>
        <v/>
      </c>
      <c r="AK414" s="21" t="str">
        <f>VLOOKUP($B414,'Change Summary_Detailed'!$A$4:$X$216,AK$3,FALSE)</f>
        <v/>
      </c>
      <c r="AL414" s="21" t="str">
        <f>VLOOKUP($B414,'Change Summary_Detailed'!$A$4:$X$216,AL$3,FALSE)</f>
        <v/>
      </c>
      <c r="AM414" s="21" t="str">
        <f>VLOOKUP($B414,'Change Summary_Detailed'!$A$4:$X$216,AM$3,FALSE)</f>
        <v/>
      </c>
      <c r="AN414" s="21" t="str">
        <f>VLOOKUP($B414,'Change Summary_Detailed'!$A$4:$X$216,AN$3,FALSE)</f>
        <v/>
      </c>
      <c r="AO414" s="21" t="str">
        <f>VLOOKUP($B414,'Change Summary_Detailed'!$A$4:$X$216,AO$3,FALSE)</f>
        <v/>
      </c>
      <c r="AP414" s="21" t="str">
        <f>VLOOKUP($B414,'Change Summary_Detailed'!$A$4:$X$216,AP$3,FALSE)</f>
        <v>Unchanged</v>
      </c>
      <c r="AQ414" s="21">
        <f>VLOOKUP($B414,'Change Summary_Detailed'!$A$4:$X$216,AQ$3,FALSE)</f>
        <v>0</v>
      </c>
      <c r="AR414" s="21">
        <f>VLOOKUP($B414,'Change Summary_Detailed'!$A$4:$X$216,AR$3,FALSE)</f>
        <v>0</v>
      </c>
      <c r="AS414" s="21">
        <f>VLOOKUP($B414,'Change Summary_Detailed'!$A$4:$X$216,AS$3,FALSE)</f>
        <v>0</v>
      </c>
      <c r="AT414" s="21" t="str">
        <f>VLOOKUP($B414,'Change Summary_Detailed'!$A$4:$X$216,AT$3,FALSE)</f>
        <v>Unchanged</v>
      </c>
    </row>
    <row r="415" spans="1:46" x14ac:dyDescent="0.25">
      <c r="A415" t="s">
        <v>379</v>
      </c>
      <c r="B415" s="122">
        <v>268</v>
      </c>
      <c r="C415" s="57" t="s">
        <v>809</v>
      </c>
      <c r="D415" s="71" t="s">
        <v>257</v>
      </c>
      <c r="E415" s="57">
        <v>29.5</v>
      </c>
      <c r="F415" s="52">
        <v>18.8</v>
      </c>
      <c r="G415" s="52" t="s">
        <v>298</v>
      </c>
      <c r="H415" s="52" t="s">
        <v>298</v>
      </c>
      <c r="I415" s="52" t="s">
        <v>298</v>
      </c>
      <c r="J415" s="58" t="s">
        <v>298</v>
      </c>
      <c r="K415" s="62" t="s">
        <v>8</v>
      </c>
      <c r="L415" s="62" t="s">
        <v>8</v>
      </c>
      <c r="M415" s="57" t="s">
        <v>52</v>
      </c>
      <c r="N415" s="58" t="s">
        <v>45</v>
      </c>
      <c r="O415" s="110" t="s">
        <v>8</v>
      </c>
      <c r="P415" s="111" t="s">
        <v>8</v>
      </c>
      <c r="Q415" s="112" t="s">
        <v>8</v>
      </c>
      <c r="R415" s="57">
        <v>3</v>
      </c>
      <c r="S415" s="52" t="s">
        <v>54</v>
      </c>
      <c r="T415" s="58" t="s">
        <v>54</v>
      </c>
      <c r="W415">
        <v>2</v>
      </c>
      <c r="X415">
        <v>4</v>
      </c>
      <c r="Y415" t="s">
        <v>17</v>
      </c>
      <c r="Z415" t="s">
        <v>17</v>
      </c>
      <c r="AA415" t="s">
        <v>17</v>
      </c>
      <c r="AB415" t="s">
        <v>17</v>
      </c>
      <c r="AC415" s="355" t="str">
        <f>IF(VLOOKUP($B415,'Change Summary_Detailed'!$A$4:$X$216,AC$3,FALSE)=0,"N/A",VLOOKUP($B415,'Change Summary_Detailed'!$A$4:$X$216,AC$3,FALSE))</f>
        <v>N/A</v>
      </c>
      <c r="AD415" s="21" t="str">
        <f>VLOOKUP($B415,'Change Summary_Detailed'!$A$4:$X$216,AD$3,FALSE)</f>
        <v/>
      </c>
      <c r="AE415" s="21" t="str">
        <f>VLOOKUP($B415,'Change Summary_Detailed'!$A$4:$X$216,AE$3,FALSE)</f>
        <v/>
      </c>
      <c r="AF415" s="21" t="str">
        <f>VLOOKUP($B415,'Change Summary_Detailed'!$A$4:$X$216,AF$3,FALSE)</f>
        <v/>
      </c>
      <c r="AG415" s="21" t="str">
        <f>VLOOKUP($B415,'Change Summary_Detailed'!$A$4:$X$216,AG$3,FALSE)</f>
        <v/>
      </c>
      <c r="AH415" s="21" t="str">
        <f>VLOOKUP($B415,'Change Summary_Detailed'!$A$4:$X$216,AH$3,FALSE)</f>
        <v/>
      </c>
      <c r="AI415" s="21" t="str">
        <f>VLOOKUP($B415,'Change Summary_Detailed'!$A$4:$X$216,AI$3,FALSE)</f>
        <v/>
      </c>
      <c r="AJ415" s="21" t="str">
        <f>VLOOKUP($B415,'Change Summary_Detailed'!$A$4:$X$216,AJ$3,FALSE)</f>
        <v/>
      </c>
      <c r="AK415" s="21" t="str">
        <f>VLOOKUP($B415,'Change Summary_Detailed'!$A$4:$X$216,AK$3,FALSE)</f>
        <v/>
      </c>
      <c r="AL415" s="21" t="str">
        <f>VLOOKUP($B415,'Change Summary_Detailed'!$A$4:$X$216,AL$3,FALSE)</f>
        <v/>
      </c>
      <c r="AM415" s="21" t="str">
        <f>VLOOKUP($B415,'Change Summary_Detailed'!$A$4:$X$216,AM$3,FALSE)</f>
        <v/>
      </c>
      <c r="AN415" s="21" t="str">
        <f>VLOOKUP($B415,'Change Summary_Detailed'!$A$4:$X$216,AN$3,FALSE)</f>
        <v/>
      </c>
      <c r="AO415" s="21" t="str">
        <f>VLOOKUP($B415,'Change Summary_Detailed'!$A$4:$X$216,AO$3,FALSE)</f>
        <v/>
      </c>
      <c r="AP415" s="21" t="str">
        <f>VLOOKUP($B415,'Change Summary_Detailed'!$A$4:$X$216,AP$3,FALSE)</f>
        <v>Unchanged</v>
      </c>
      <c r="AQ415" s="21">
        <f>VLOOKUP($B415,'Change Summary_Detailed'!$A$4:$X$216,AQ$3,FALSE)</f>
        <v>0</v>
      </c>
      <c r="AR415" s="21">
        <f>VLOOKUP($B415,'Change Summary_Detailed'!$A$4:$X$216,AR$3,FALSE)</f>
        <v>0</v>
      </c>
      <c r="AS415" s="21">
        <f>VLOOKUP($B415,'Change Summary_Detailed'!$A$4:$X$216,AS$3,FALSE)</f>
        <v>0</v>
      </c>
      <c r="AT415" s="21" t="str">
        <f>VLOOKUP($B415,'Change Summary_Detailed'!$A$4:$X$216,AT$3,FALSE)</f>
        <v>Unchanged</v>
      </c>
    </row>
    <row r="416" spans="1:46" x14ac:dyDescent="0.25">
      <c r="A416" t="s">
        <v>362</v>
      </c>
      <c r="B416" s="122">
        <v>268</v>
      </c>
      <c r="C416" s="57" t="s">
        <v>809</v>
      </c>
      <c r="D416" s="71" t="s">
        <v>257</v>
      </c>
      <c r="E416" s="57">
        <v>29.5</v>
      </c>
      <c r="F416" s="52">
        <v>18.8</v>
      </c>
      <c r="G416" s="52" t="s">
        <v>298</v>
      </c>
      <c r="H416" s="52" t="s">
        <v>298</v>
      </c>
      <c r="I416" s="52" t="s">
        <v>298</v>
      </c>
      <c r="J416" s="58" t="s">
        <v>298</v>
      </c>
      <c r="K416" s="62" t="s">
        <v>8</v>
      </c>
      <c r="L416" s="62" t="s">
        <v>8</v>
      </c>
      <c r="M416" s="57" t="s">
        <v>52</v>
      </c>
      <c r="N416" s="58" t="s">
        <v>45</v>
      </c>
      <c r="O416" s="110" t="s">
        <v>8</v>
      </c>
      <c r="P416" s="111" t="s">
        <v>8</v>
      </c>
      <c r="Q416" s="112" t="s">
        <v>8</v>
      </c>
      <c r="R416" s="57">
        <v>3</v>
      </c>
      <c r="S416" s="52" t="s">
        <v>54</v>
      </c>
      <c r="T416" s="58" t="s">
        <v>54</v>
      </c>
      <c r="W416">
        <v>2</v>
      </c>
      <c r="X416">
        <v>4</v>
      </c>
      <c r="Y416" t="s">
        <v>17</v>
      </c>
      <c r="Z416" t="s">
        <v>17</v>
      </c>
      <c r="AA416" t="s">
        <v>17</v>
      </c>
      <c r="AB416" t="s">
        <v>17</v>
      </c>
      <c r="AC416" s="355" t="str">
        <f>IF(VLOOKUP($B416,'Change Summary_Detailed'!$A$4:$X$216,AC$3,FALSE)=0,"N/A",VLOOKUP($B416,'Change Summary_Detailed'!$A$4:$X$216,AC$3,FALSE))</f>
        <v>N/A</v>
      </c>
      <c r="AD416" s="21" t="str">
        <f>VLOOKUP($B416,'Change Summary_Detailed'!$A$4:$X$216,AD$3,FALSE)</f>
        <v/>
      </c>
      <c r="AE416" s="21" t="str">
        <f>VLOOKUP($B416,'Change Summary_Detailed'!$A$4:$X$216,AE$3,FALSE)</f>
        <v/>
      </c>
      <c r="AF416" s="21" t="str">
        <f>VLOOKUP($B416,'Change Summary_Detailed'!$A$4:$X$216,AF$3,FALSE)</f>
        <v/>
      </c>
      <c r="AG416" s="21" t="str">
        <f>VLOOKUP($B416,'Change Summary_Detailed'!$A$4:$X$216,AG$3,FALSE)</f>
        <v/>
      </c>
      <c r="AH416" s="21" t="str">
        <f>VLOOKUP($B416,'Change Summary_Detailed'!$A$4:$X$216,AH$3,FALSE)</f>
        <v/>
      </c>
      <c r="AI416" s="21" t="str">
        <f>VLOOKUP($B416,'Change Summary_Detailed'!$A$4:$X$216,AI$3,FALSE)</f>
        <v/>
      </c>
      <c r="AJ416" s="21" t="str">
        <f>VLOOKUP($B416,'Change Summary_Detailed'!$A$4:$X$216,AJ$3,FALSE)</f>
        <v/>
      </c>
      <c r="AK416" s="21" t="str">
        <f>VLOOKUP($B416,'Change Summary_Detailed'!$A$4:$X$216,AK$3,FALSE)</f>
        <v/>
      </c>
      <c r="AL416" s="21" t="str">
        <f>VLOOKUP($B416,'Change Summary_Detailed'!$A$4:$X$216,AL$3,FALSE)</f>
        <v/>
      </c>
      <c r="AM416" s="21" t="str">
        <f>VLOOKUP($B416,'Change Summary_Detailed'!$A$4:$X$216,AM$3,FALSE)</f>
        <v/>
      </c>
      <c r="AN416" s="21" t="str">
        <f>VLOOKUP($B416,'Change Summary_Detailed'!$A$4:$X$216,AN$3,FALSE)</f>
        <v/>
      </c>
      <c r="AO416" s="21" t="str">
        <f>VLOOKUP($B416,'Change Summary_Detailed'!$A$4:$X$216,AO$3,FALSE)</f>
        <v/>
      </c>
      <c r="AP416" s="21" t="str">
        <f>VLOOKUP($B416,'Change Summary_Detailed'!$A$4:$X$216,AP$3,FALSE)</f>
        <v>Unchanged</v>
      </c>
      <c r="AQ416" s="21">
        <f>VLOOKUP($B416,'Change Summary_Detailed'!$A$4:$X$216,AQ$3,FALSE)</f>
        <v>0</v>
      </c>
      <c r="AR416" s="21">
        <f>VLOOKUP($B416,'Change Summary_Detailed'!$A$4:$X$216,AR$3,FALSE)</f>
        <v>0</v>
      </c>
      <c r="AS416" s="21">
        <f>VLOOKUP($B416,'Change Summary_Detailed'!$A$4:$X$216,AS$3,FALSE)</f>
        <v>0</v>
      </c>
      <c r="AT416" s="21" t="str">
        <f>VLOOKUP($B416,'Change Summary_Detailed'!$A$4:$X$216,AT$3,FALSE)</f>
        <v>Unchanged</v>
      </c>
    </row>
    <row r="417" spans="1:46" x14ac:dyDescent="0.25">
      <c r="A417" t="s">
        <v>342</v>
      </c>
      <c r="B417" s="122">
        <v>268</v>
      </c>
      <c r="C417" s="57" t="s">
        <v>809</v>
      </c>
      <c r="D417" s="71" t="s">
        <v>257</v>
      </c>
      <c r="E417" s="57">
        <v>29.5</v>
      </c>
      <c r="F417" s="52">
        <v>18.8</v>
      </c>
      <c r="G417" s="52" t="s">
        <v>298</v>
      </c>
      <c r="H417" s="52" t="s">
        <v>298</v>
      </c>
      <c r="I417" s="52" t="s">
        <v>298</v>
      </c>
      <c r="J417" s="58" t="s">
        <v>298</v>
      </c>
      <c r="K417" s="62" t="s">
        <v>8</v>
      </c>
      <c r="L417" s="62" t="s">
        <v>8</v>
      </c>
      <c r="M417" s="57" t="s">
        <v>52</v>
      </c>
      <c r="N417" s="58" t="s">
        <v>45</v>
      </c>
      <c r="O417" s="110" t="s">
        <v>8</v>
      </c>
      <c r="P417" s="111" t="s">
        <v>8</v>
      </c>
      <c r="Q417" s="112" t="s">
        <v>8</v>
      </c>
      <c r="R417" s="57">
        <v>3</v>
      </c>
      <c r="S417" s="52" t="s">
        <v>54</v>
      </c>
      <c r="T417" s="58" t="s">
        <v>54</v>
      </c>
      <c r="W417">
        <v>2</v>
      </c>
      <c r="X417">
        <v>4</v>
      </c>
      <c r="Y417" t="s">
        <v>17</v>
      </c>
      <c r="Z417" t="s">
        <v>17</v>
      </c>
      <c r="AA417" t="s">
        <v>17</v>
      </c>
      <c r="AB417" t="s">
        <v>17</v>
      </c>
      <c r="AC417" s="355" t="str">
        <f>IF(VLOOKUP($B417,'Change Summary_Detailed'!$A$4:$X$216,AC$3,FALSE)=0,"N/A",VLOOKUP($B417,'Change Summary_Detailed'!$A$4:$X$216,AC$3,FALSE))</f>
        <v>N/A</v>
      </c>
      <c r="AD417" s="21" t="str">
        <f>VLOOKUP($B417,'Change Summary_Detailed'!$A$4:$X$216,AD$3,FALSE)</f>
        <v/>
      </c>
      <c r="AE417" s="21" t="str">
        <f>VLOOKUP($B417,'Change Summary_Detailed'!$A$4:$X$216,AE$3,FALSE)</f>
        <v/>
      </c>
      <c r="AF417" s="21" t="str">
        <f>VLOOKUP($B417,'Change Summary_Detailed'!$A$4:$X$216,AF$3,FALSE)</f>
        <v/>
      </c>
      <c r="AG417" s="21" t="str">
        <f>VLOOKUP($B417,'Change Summary_Detailed'!$A$4:$X$216,AG$3,FALSE)</f>
        <v/>
      </c>
      <c r="AH417" s="21" t="str">
        <f>VLOOKUP($B417,'Change Summary_Detailed'!$A$4:$X$216,AH$3,FALSE)</f>
        <v/>
      </c>
      <c r="AI417" s="21" t="str">
        <f>VLOOKUP($B417,'Change Summary_Detailed'!$A$4:$X$216,AI$3,FALSE)</f>
        <v/>
      </c>
      <c r="AJ417" s="21" t="str">
        <f>VLOOKUP($B417,'Change Summary_Detailed'!$A$4:$X$216,AJ$3,FALSE)</f>
        <v/>
      </c>
      <c r="AK417" s="21" t="str">
        <f>VLOOKUP($B417,'Change Summary_Detailed'!$A$4:$X$216,AK$3,FALSE)</f>
        <v/>
      </c>
      <c r="AL417" s="21" t="str">
        <f>VLOOKUP($B417,'Change Summary_Detailed'!$A$4:$X$216,AL$3,FALSE)</f>
        <v/>
      </c>
      <c r="AM417" s="21" t="str">
        <f>VLOOKUP($B417,'Change Summary_Detailed'!$A$4:$X$216,AM$3,FALSE)</f>
        <v/>
      </c>
      <c r="AN417" s="21" t="str">
        <f>VLOOKUP($B417,'Change Summary_Detailed'!$A$4:$X$216,AN$3,FALSE)</f>
        <v/>
      </c>
      <c r="AO417" s="21" t="str">
        <f>VLOOKUP($B417,'Change Summary_Detailed'!$A$4:$X$216,AO$3,FALSE)</f>
        <v/>
      </c>
      <c r="AP417" s="21" t="str">
        <f>VLOOKUP($B417,'Change Summary_Detailed'!$A$4:$X$216,AP$3,FALSE)</f>
        <v>Unchanged</v>
      </c>
      <c r="AQ417" s="21">
        <f>VLOOKUP($B417,'Change Summary_Detailed'!$A$4:$X$216,AQ$3,FALSE)</f>
        <v>0</v>
      </c>
      <c r="AR417" s="21">
        <f>VLOOKUP($B417,'Change Summary_Detailed'!$A$4:$X$216,AR$3,FALSE)</f>
        <v>0</v>
      </c>
      <c r="AS417" s="21">
        <f>VLOOKUP($B417,'Change Summary_Detailed'!$A$4:$X$216,AS$3,FALSE)</f>
        <v>0</v>
      </c>
      <c r="AT417" s="21" t="str">
        <f>VLOOKUP($B417,'Change Summary_Detailed'!$A$4:$X$216,AT$3,FALSE)</f>
        <v>Unchanged</v>
      </c>
    </row>
    <row r="418" spans="1:46" x14ac:dyDescent="0.25">
      <c r="A418" t="s">
        <v>349</v>
      </c>
      <c r="B418" s="122">
        <v>268</v>
      </c>
      <c r="C418" s="57" t="s">
        <v>809</v>
      </c>
      <c r="D418" s="71" t="s">
        <v>257</v>
      </c>
      <c r="E418" s="57">
        <v>29.5</v>
      </c>
      <c r="F418" s="52">
        <v>18.8</v>
      </c>
      <c r="G418" s="52" t="s">
        <v>298</v>
      </c>
      <c r="H418" s="52" t="s">
        <v>298</v>
      </c>
      <c r="I418" s="52" t="s">
        <v>298</v>
      </c>
      <c r="J418" s="58" t="s">
        <v>298</v>
      </c>
      <c r="K418" s="62" t="s">
        <v>8</v>
      </c>
      <c r="L418" s="62" t="s">
        <v>8</v>
      </c>
      <c r="M418" s="57" t="s">
        <v>52</v>
      </c>
      <c r="N418" s="58" t="s">
        <v>45</v>
      </c>
      <c r="O418" s="110" t="s">
        <v>8</v>
      </c>
      <c r="P418" s="111" t="s">
        <v>8</v>
      </c>
      <c r="Q418" s="112" t="s">
        <v>8</v>
      </c>
      <c r="R418" s="57">
        <v>3</v>
      </c>
      <c r="S418" s="52" t="s">
        <v>54</v>
      </c>
      <c r="T418" s="58" t="s">
        <v>54</v>
      </c>
      <c r="W418">
        <v>2</v>
      </c>
      <c r="X418">
        <v>4</v>
      </c>
      <c r="Y418" t="s">
        <v>17</v>
      </c>
      <c r="Z418" t="s">
        <v>17</v>
      </c>
      <c r="AA418" t="s">
        <v>17</v>
      </c>
      <c r="AB418" t="s">
        <v>17</v>
      </c>
      <c r="AC418" s="355" t="str">
        <f>IF(VLOOKUP($B418,'Change Summary_Detailed'!$A$4:$X$216,AC$3,FALSE)=0,"N/A",VLOOKUP($B418,'Change Summary_Detailed'!$A$4:$X$216,AC$3,FALSE))</f>
        <v>N/A</v>
      </c>
      <c r="AD418" s="21" t="str">
        <f>VLOOKUP($B418,'Change Summary_Detailed'!$A$4:$X$216,AD$3,FALSE)</f>
        <v/>
      </c>
      <c r="AE418" s="21" t="str">
        <f>VLOOKUP($B418,'Change Summary_Detailed'!$A$4:$X$216,AE$3,FALSE)</f>
        <v/>
      </c>
      <c r="AF418" s="21" t="str">
        <f>VLOOKUP($B418,'Change Summary_Detailed'!$A$4:$X$216,AF$3,FALSE)</f>
        <v/>
      </c>
      <c r="AG418" s="21" t="str">
        <f>VLOOKUP($B418,'Change Summary_Detailed'!$A$4:$X$216,AG$3,FALSE)</f>
        <v/>
      </c>
      <c r="AH418" s="21" t="str">
        <f>VLOOKUP($B418,'Change Summary_Detailed'!$A$4:$X$216,AH$3,FALSE)</f>
        <v/>
      </c>
      <c r="AI418" s="21" t="str">
        <f>VLOOKUP($B418,'Change Summary_Detailed'!$A$4:$X$216,AI$3,FALSE)</f>
        <v/>
      </c>
      <c r="AJ418" s="21" t="str">
        <f>VLOOKUP($B418,'Change Summary_Detailed'!$A$4:$X$216,AJ$3,FALSE)</f>
        <v/>
      </c>
      <c r="AK418" s="21" t="str">
        <f>VLOOKUP($B418,'Change Summary_Detailed'!$A$4:$X$216,AK$3,FALSE)</f>
        <v/>
      </c>
      <c r="AL418" s="21" t="str">
        <f>VLOOKUP($B418,'Change Summary_Detailed'!$A$4:$X$216,AL$3,FALSE)</f>
        <v/>
      </c>
      <c r="AM418" s="21" t="str">
        <f>VLOOKUP($B418,'Change Summary_Detailed'!$A$4:$X$216,AM$3,FALSE)</f>
        <v/>
      </c>
      <c r="AN418" s="21" t="str">
        <f>VLOOKUP($B418,'Change Summary_Detailed'!$A$4:$X$216,AN$3,FALSE)</f>
        <v/>
      </c>
      <c r="AO418" s="21" t="str">
        <f>VLOOKUP($B418,'Change Summary_Detailed'!$A$4:$X$216,AO$3,FALSE)</f>
        <v/>
      </c>
      <c r="AP418" s="21" t="str">
        <f>VLOOKUP($B418,'Change Summary_Detailed'!$A$4:$X$216,AP$3,FALSE)</f>
        <v>Unchanged</v>
      </c>
      <c r="AQ418" s="21">
        <f>VLOOKUP($B418,'Change Summary_Detailed'!$A$4:$X$216,AQ$3,FALSE)</f>
        <v>0</v>
      </c>
      <c r="AR418" s="21">
        <f>VLOOKUP($B418,'Change Summary_Detailed'!$A$4:$X$216,AR$3,FALSE)</f>
        <v>0</v>
      </c>
      <c r="AS418" s="21">
        <f>VLOOKUP($B418,'Change Summary_Detailed'!$A$4:$X$216,AS$3,FALSE)</f>
        <v>0</v>
      </c>
      <c r="AT418" s="21" t="str">
        <f>VLOOKUP($B418,'Change Summary_Detailed'!$A$4:$X$216,AT$3,FALSE)</f>
        <v>Unchanged</v>
      </c>
    </row>
    <row r="419" spans="1:46" x14ac:dyDescent="0.25">
      <c r="A419" t="s">
        <v>369</v>
      </c>
      <c r="B419" s="122">
        <v>269</v>
      </c>
      <c r="C419" s="57" t="s">
        <v>810</v>
      </c>
      <c r="D419" s="71" t="s">
        <v>258</v>
      </c>
      <c r="E419" s="57">
        <v>12.9</v>
      </c>
      <c r="F419" s="52">
        <v>5.5</v>
      </c>
      <c r="G419" s="52" t="s">
        <v>298</v>
      </c>
      <c r="H419" s="52" t="s">
        <v>298</v>
      </c>
      <c r="I419" s="52" t="s">
        <v>298</v>
      </c>
      <c r="J419" s="58" t="s">
        <v>298</v>
      </c>
      <c r="K419" s="62">
        <v>41</v>
      </c>
      <c r="L419" s="62" t="s">
        <v>135</v>
      </c>
      <c r="M419" s="65"/>
      <c r="N419" s="66"/>
      <c r="O419" s="57" t="s">
        <v>18</v>
      </c>
      <c r="P419" s="52" t="s">
        <v>19</v>
      </c>
      <c r="Q419" s="58" t="s">
        <v>18</v>
      </c>
      <c r="R419" s="57">
        <v>3</v>
      </c>
      <c r="S419" s="52" t="s">
        <v>54</v>
      </c>
      <c r="T419" s="58" t="s">
        <v>54</v>
      </c>
      <c r="W419">
        <v>2</v>
      </c>
      <c r="X419">
        <v>3</v>
      </c>
      <c r="Y419" t="s">
        <v>17</v>
      </c>
      <c r="Z419" t="s">
        <v>17</v>
      </c>
      <c r="AA419" t="s">
        <v>17</v>
      </c>
      <c r="AB419" t="s">
        <v>17</v>
      </c>
      <c r="AC419" s="355">
        <f>IF(VLOOKUP($B419,'Change Summary_Detailed'!$A$4:$X$216,AC$3,FALSE)=0,"N/A",VLOOKUP($B419,'Change Summary_Detailed'!$A$4:$X$216,AC$3,FALSE))</f>
        <v>42248</v>
      </c>
      <c r="AD419" s="21">
        <f>VLOOKUP($B419,'Change Summary_Detailed'!$A$4:$X$216,AD$3,FALSE)</f>
        <v>0</v>
      </c>
      <c r="AE419" s="21" t="str">
        <f>VLOOKUP($B419,'Change Summary_Detailed'!$A$4:$X$216,AE$3,FALSE)</f>
        <v/>
      </c>
      <c r="AF419" s="21" t="str">
        <f>VLOOKUP($B419,'Change Summary_Detailed'!$A$4:$X$216,AF$3,FALSE)</f>
        <v/>
      </c>
      <c r="AG419" s="21" t="str">
        <f>VLOOKUP($B419,'Change Summary_Detailed'!$A$4:$X$216,AG$3,FALSE)</f>
        <v/>
      </c>
      <c r="AH419" s="21" t="str">
        <f>VLOOKUP($B419,'Change Summary_Detailed'!$A$4:$X$216,AH$3,FALSE)</f>
        <v/>
      </c>
      <c r="AI419" s="21" t="str">
        <f>VLOOKUP($B419,'Change Summary_Detailed'!$A$4:$X$216,AI$3,FALSE)</f>
        <v/>
      </c>
      <c r="AJ419" s="21" t="str">
        <f>VLOOKUP($B419,'Change Summary_Detailed'!$A$4:$X$216,AJ$3,FALSE)</f>
        <v/>
      </c>
      <c r="AK419" s="21" t="str">
        <f>VLOOKUP($B419,'Change Summary_Detailed'!$A$4:$X$216,AK$3,FALSE)</f>
        <v/>
      </c>
      <c r="AL419" s="21" t="str">
        <f>VLOOKUP($B419,'Change Summary_Detailed'!$A$4:$X$216,AL$3,FALSE)</f>
        <v/>
      </c>
      <c r="AM419" s="21" t="str">
        <f>VLOOKUP($B419,'Change Summary_Detailed'!$A$4:$X$216,AM$3,FALSE)</f>
        <v/>
      </c>
      <c r="AN419" s="21">
        <f>VLOOKUP($B419,'Change Summary_Detailed'!$A$4:$X$216,AN$3,FALSE)</f>
        <v>0</v>
      </c>
      <c r="AO419" s="21">
        <f>VLOOKUP($B419,'Change Summary_Detailed'!$A$4:$X$216,AO$3,FALSE)</f>
        <v>0</v>
      </c>
      <c r="AP419" s="21" t="str">
        <f>VLOOKUP($B419,'Change Summary_Detailed'!$A$4:$X$216,AP$3,FALSE)</f>
        <v>Eliminate reverse-peak service between Overlake and Issaquah in the morning and back in the afternoon.  
Reduce peak direction frequency.</v>
      </c>
      <c r="AQ419" s="21">
        <f>VLOOKUP($B419,'Change Summary_Detailed'!$A$4:$X$216,AQ$3,FALSE)</f>
        <v>3</v>
      </c>
      <c r="AR419" s="21" t="str">
        <f>VLOOKUP($B419,'Change Summary_Detailed'!$A$4:$X$216,AR$3,FALSE)</f>
        <v>Low performing</v>
      </c>
      <c r="AS419" s="21" t="str">
        <f>VLOOKUP($B419,'Change Summary_Detailed'!$A$4:$X$216,AS$3,FALSE)</f>
        <v>Between Southeast Redmond and Issaquah Highlands, use routes 216 or 219.</v>
      </c>
      <c r="AT419" s="21" t="str">
        <f>VLOOKUP($B419,'Change Summary_Detailed'!$A$4:$X$216,AT$3,FALSE)</f>
        <v>Revised</v>
      </c>
    </row>
    <row r="420" spans="1:46" x14ac:dyDescent="0.25">
      <c r="A420" t="s">
        <v>356</v>
      </c>
      <c r="B420" s="122">
        <v>269</v>
      </c>
      <c r="C420" s="57" t="s">
        <v>810</v>
      </c>
      <c r="D420" s="71" t="s">
        <v>258</v>
      </c>
      <c r="E420" s="57">
        <v>12.9</v>
      </c>
      <c r="F420" s="52">
        <v>5.5</v>
      </c>
      <c r="G420" s="52" t="s">
        <v>298</v>
      </c>
      <c r="H420" s="52" t="s">
        <v>298</v>
      </c>
      <c r="I420" s="52" t="s">
        <v>298</v>
      </c>
      <c r="J420" s="58" t="s">
        <v>298</v>
      </c>
      <c r="K420" s="62">
        <v>41</v>
      </c>
      <c r="L420" s="62" t="s">
        <v>135</v>
      </c>
      <c r="M420" s="65"/>
      <c r="N420" s="66"/>
      <c r="O420" s="57" t="s">
        <v>18</v>
      </c>
      <c r="P420" s="52" t="s">
        <v>19</v>
      </c>
      <c r="Q420" s="58" t="s">
        <v>18</v>
      </c>
      <c r="R420" s="57">
        <v>3</v>
      </c>
      <c r="S420" s="52" t="s">
        <v>54</v>
      </c>
      <c r="T420" s="58" t="s">
        <v>54</v>
      </c>
      <c r="W420">
        <v>2</v>
      </c>
      <c r="X420">
        <v>3</v>
      </c>
      <c r="Y420" t="s">
        <v>17</v>
      </c>
      <c r="Z420" t="s">
        <v>17</v>
      </c>
      <c r="AA420" t="s">
        <v>17</v>
      </c>
      <c r="AB420" t="s">
        <v>17</v>
      </c>
      <c r="AC420" s="355">
        <f>IF(VLOOKUP($B420,'Change Summary_Detailed'!$A$4:$X$216,AC$3,FALSE)=0,"N/A",VLOOKUP($B420,'Change Summary_Detailed'!$A$4:$X$216,AC$3,FALSE))</f>
        <v>42248</v>
      </c>
      <c r="AD420" s="21">
        <f>VLOOKUP($B420,'Change Summary_Detailed'!$A$4:$X$216,AD$3,FALSE)</f>
        <v>0</v>
      </c>
      <c r="AE420" s="21" t="str">
        <f>VLOOKUP($B420,'Change Summary_Detailed'!$A$4:$X$216,AE$3,FALSE)</f>
        <v/>
      </c>
      <c r="AF420" s="21" t="str">
        <f>VLOOKUP($B420,'Change Summary_Detailed'!$A$4:$X$216,AF$3,FALSE)</f>
        <v/>
      </c>
      <c r="AG420" s="21" t="str">
        <f>VLOOKUP($B420,'Change Summary_Detailed'!$A$4:$X$216,AG$3,FALSE)</f>
        <v/>
      </c>
      <c r="AH420" s="21" t="str">
        <f>VLOOKUP($B420,'Change Summary_Detailed'!$A$4:$X$216,AH$3,FALSE)</f>
        <v/>
      </c>
      <c r="AI420" s="21" t="str">
        <f>VLOOKUP($B420,'Change Summary_Detailed'!$A$4:$X$216,AI$3,FALSE)</f>
        <v/>
      </c>
      <c r="AJ420" s="21" t="str">
        <f>VLOOKUP($B420,'Change Summary_Detailed'!$A$4:$X$216,AJ$3,FALSE)</f>
        <v/>
      </c>
      <c r="AK420" s="21" t="str">
        <f>VLOOKUP($B420,'Change Summary_Detailed'!$A$4:$X$216,AK$3,FALSE)</f>
        <v/>
      </c>
      <c r="AL420" s="21" t="str">
        <f>VLOOKUP($B420,'Change Summary_Detailed'!$A$4:$X$216,AL$3,FALSE)</f>
        <v/>
      </c>
      <c r="AM420" s="21" t="str">
        <f>VLOOKUP($B420,'Change Summary_Detailed'!$A$4:$X$216,AM$3,FALSE)</f>
        <v/>
      </c>
      <c r="AN420" s="21">
        <f>VLOOKUP($B420,'Change Summary_Detailed'!$A$4:$X$216,AN$3,FALSE)</f>
        <v>0</v>
      </c>
      <c r="AO420" s="21">
        <f>VLOOKUP($B420,'Change Summary_Detailed'!$A$4:$X$216,AO$3,FALSE)</f>
        <v>0</v>
      </c>
      <c r="AP420" s="21" t="str">
        <f>VLOOKUP($B420,'Change Summary_Detailed'!$A$4:$X$216,AP$3,FALSE)</f>
        <v>Eliminate reverse-peak service between Overlake and Issaquah in the morning and back in the afternoon.  
Reduce peak direction frequency.</v>
      </c>
      <c r="AQ420" s="21">
        <f>VLOOKUP($B420,'Change Summary_Detailed'!$A$4:$X$216,AQ$3,FALSE)</f>
        <v>3</v>
      </c>
      <c r="AR420" s="21" t="str">
        <f>VLOOKUP($B420,'Change Summary_Detailed'!$A$4:$X$216,AR$3,FALSE)</f>
        <v>Low performing</v>
      </c>
      <c r="AS420" s="21" t="str">
        <f>VLOOKUP($B420,'Change Summary_Detailed'!$A$4:$X$216,AS$3,FALSE)</f>
        <v>Between Southeast Redmond and Issaquah Highlands, use routes 216 or 219.</v>
      </c>
      <c r="AT420" s="21" t="str">
        <f>VLOOKUP($B420,'Change Summary_Detailed'!$A$4:$X$216,AT$3,FALSE)</f>
        <v>Revised</v>
      </c>
    </row>
    <row r="421" spans="1:46" x14ac:dyDescent="0.25">
      <c r="A421" t="s">
        <v>344</v>
      </c>
      <c r="B421" s="122">
        <v>269</v>
      </c>
      <c r="C421" s="57" t="s">
        <v>810</v>
      </c>
      <c r="D421" s="71" t="s">
        <v>258</v>
      </c>
      <c r="E421" s="57">
        <v>12.9</v>
      </c>
      <c r="F421" s="52">
        <v>5.5</v>
      </c>
      <c r="G421" s="52" t="s">
        <v>298</v>
      </c>
      <c r="H421" s="52" t="s">
        <v>298</v>
      </c>
      <c r="I421" s="52" t="s">
        <v>298</v>
      </c>
      <c r="J421" s="58" t="s">
        <v>298</v>
      </c>
      <c r="K421" s="62">
        <v>41</v>
      </c>
      <c r="L421" s="62" t="s">
        <v>135</v>
      </c>
      <c r="M421" s="65"/>
      <c r="N421" s="66"/>
      <c r="O421" s="57" t="s">
        <v>18</v>
      </c>
      <c r="P421" s="52" t="s">
        <v>19</v>
      </c>
      <c r="Q421" s="58" t="s">
        <v>18</v>
      </c>
      <c r="R421" s="57">
        <v>3</v>
      </c>
      <c r="S421" s="52" t="s">
        <v>54</v>
      </c>
      <c r="T421" s="58" t="s">
        <v>54</v>
      </c>
      <c r="W421">
        <v>2</v>
      </c>
      <c r="X421">
        <v>3</v>
      </c>
      <c r="Y421" t="s">
        <v>17</v>
      </c>
      <c r="Z421" t="s">
        <v>17</v>
      </c>
      <c r="AA421" t="s">
        <v>17</v>
      </c>
      <c r="AB421" t="s">
        <v>17</v>
      </c>
      <c r="AC421" s="355">
        <f>IF(VLOOKUP($B421,'Change Summary_Detailed'!$A$4:$X$216,AC$3,FALSE)=0,"N/A",VLOOKUP($B421,'Change Summary_Detailed'!$A$4:$X$216,AC$3,FALSE))</f>
        <v>42248</v>
      </c>
      <c r="AD421" s="21">
        <f>VLOOKUP($B421,'Change Summary_Detailed'!$A$4:$X$216,AD$3,FALSE)</f>
        <v>0</v>
      </c>
      <c r="AE421" s="21" t="str">
        <f>VLOOKUP($B421,'Change Summary_Detailed'!$A$4:$X$216,AE$3,FALSE)</f>
        <v/>
      </c>
      <c r="AF421" s="21" t="str">
        <f>VLOOKUP($B421,'Change Summary_Detailed'!$A$4:$X$216,AF$3,FALSE)</f>
        <v/>
      </c>
      <c r="AG421" s="21" t="str">
        <f>VLOOKUP($B421,'Change Summary_Detailed'!$A$4:$X$216,AG$3,FALSE)</f>
        <v/>
      </c>
      <c r="AH421" s="21" t="str">
        <f>VLOOKUP($B421,'Change Summary_Detailed'!$A$4:$X$216,AH$3,FALSE)</f>
        <v/>
      </c>
      <c r="AI421" s="21" t="str">
        <f>VLOOKUP($B421,'Change Summary_Detailed'!$A$4:$X$216,AI$3,FALSE)</f>
        <v/>
      </c>
      <c r="AJ421" s="21" t="str">
        <f>VLOOKUP($B421,'Change Summary_Detailed'!$A$4:$X$216,AJ$3,FALSE)</f>
        <v/>
      </c>
      <c r="AK421" s="21" t="str">
        <f>VLOOKUP($B421,'Change Summary_Detailed'!$A$4:$X$216,AK$3,FALSE)</f>
        <v/>
      </c>
      <c r="AL421" s="21" t="str">
        <f>VLOOKUP($B421,'Change Summary_Detailed'!$A$4:$X$216,AL$3,FALSE)</f>
        <v/>
      </c>
      <c r="AM421" s="21" t="str">
        <f>VLOOKUP($B421,'Change Summary_Detailed'!$A$4:$X$216,AM$3,FALSE)</f>
        <v/>
      </c>
      <c r="AN421" s="21">
        <f>VLOOKUP($B421,'Change Summary_Detailed'!$A$4:$X$216,AN$3,FALSE)</f>
        <v>0</v>
      </c>
      <c r="AO421" s="21">
        <f>VLOOKUP($B421,'Change Summary_Detailed'!$A$4:$X$216,AO$3,FALSE)</f>
        <v>0</v>
      </c>
      <c r="AP421" s="21" t="str">
        <f>VLOOKUP($B421,'Change Summary_Detailed'!$A$4:$X$216,AP$3,FALSE)</f>
        <v>Eliminate reverse-peak service between Overlake and Issaquah in the morning and back in the afternoon.  
Reduce peak direction frequency.</v>
      </c>
      <c r="AQ421" s="21">
        <f>VLOOKUP($B421,'Change Summary_Detailed'!$A$4:$X$216,AQ$3,FALSE)</f>
        <v>3</v>
      </c>
      <c r="AR421" s="21" t="str">
        <f>VLOOKUP($B421,'Change Summary_Detailed'!$A$4:$X$216,AR$3,FALSE)</f>
        <v>Low performing</v>
      </c>
      <c r="AS421" s="21" t="str">
        <f>VLOOKUP($B421,'Change Summary_Detailed'!$A$4:$X$216,AS$3,FALSE)</f>
        <v>Between Southeast Redmond and Issaquah Highlands, use routes 216 or 219.</v>
      </c>
      <c r="AT421" s="21" t="str">
        <f>VLOOKUP($B421,'Change Summary_Detailed'!$A$4:$X$216,AT$3,FALSE)</f>
        <v>Revised</v>
      </c>
    </row>
    <row r="422" spans="1:46" x14ac:dyDescent="0.25">
      <c r="A422" t="s">
        <v>371</v>
      </c>
      <c r="B422" s="122">
        <v>269</v>
      </c>
      <c r="C422" s="57" t="s">
        <v>810</v>
      </c>
      <c r="D422" s="71" t="s">
        <v>258</v>
      </c>
      <c r="E422" s="57">
        <v>12.9</v>
      </c>
      <c r="F422" s="52">
        <v>5.5</v>
      </c>
      <c r="G422" s="52" t="s">
        <v>298</v>
      </c>
      <c r="H422" s="52" t="s">
        <v>298</v>
      </c>
      <c r="I422" s="52" t="s">
        <v>298</v>
      </c>
      <c r="J422" s="58" t="s">
        <v>298</v>
      </c>
      <c r="K422" s="62">
        <v>41</v>
      </c>
      <c r="L422" s="62" t="s">
        <v>135</v>
      </c>
      <c r="M422" s="65"/>
      <c r="N422" s="66"/>
      <c r="O422" s="57" t="s">
        <v>18</v>
      </c>
      <c r="P422" s="52" t="s">
        <v>19</v>
      </c>
      <c r="Q422" s="58" t="s">
        <v>18</v>
      </c>
      <c r="R422" s="57">
        <v>3</v>
      </c>
      <c r="S422" s="52" t="s">
        <v>54</v>
      </c>
      <c r="T422" s="58" t="s">
        <v>54</v>
      </c>
      <c r="W422">
        <v>2</v>
      </c>
      <c r="X422">
        <v>3</v>
      </c>
      <c r="Y422" t="s">
        <v>17</v>
      </c>
      <c r="Z422" t="s">
        <v>17</v>
      </c>
      <c r="AA422" t="s">
        <v>17</v>
      </c>
      <c r="AB422" t="s">
        <v>17</v>
      </c>
      <c r="AC422" s="355">
        <f>IF(VLOOKUP($B422,'Change Summary_Detailed'!$A$4:$X$216,AC$3,FALSE)=0,"N/A",VLOOKUP($B422,'Change Summary_Detailed'!$A$4:$X$216,AC$3,FALSE))</f>
        <v>42248</v>
      </c>
      <c r="AD422" s="21">
        <f>VLOOKUP($B422,'Change Summary_Detailed'!$A$4:$X$216,AD$3,FALSE)</f>
        <v>0</v>
      </c>
      <c r="AE422" s="21" t="str">
        <f>VLOOKUP($B422,'Change Summary_Detailed'!$A$4:$X$216,AE$3,FALSE)</f>
        <v/>
      </c>
      <c r="AF422" s="21" t="str">
        <f>VLOOKUP($B422,'Change Summary_Detailed'!$A$4:$X$216,AF$3,FALSE)</f>
        <v/>
      </c>
      <c r="AG422" s="21" t="str">
        <f>VLOOKUP($B422,'Change Summary_Detailed'!$A$4:$X$216,AG$3,FALSE)</f>
        <v/>
      </c>
      <c r="AH422" s="21" t="str">
        <f>VLOOKUP($B422,'Change Summary_Detailed'!$A$4:$X$216,AH$3,FALSE)</f>
        <v/>
      </c>
      <c r="AI422" s="21" t="str">
        <f>VLOOKUP($B422,'Change Summary_Detailed'!$A$4:$X$216,AI$3,FALSE)</f>
        <v/>
      </c>
      <c r="AJ422" s="21" t="str">
        <f>VLOOKUP($B422,'Change Summary_Detailed'!$A$4:$X$216,AJ$3,FALSE)</f>
        <v/>
      </c>
      <c r="AK422" s="21" t="str">
        <f>VLOOKUP($B422,'Change Summary_Detailed'!$A$4:$X$216,AK$3,FALSE)</f>
        <v/>
      </c>
      <c r="AL422" s="21" t="str">
        <f>VLOOKUP($B422,'Change Summary_Detailed'!$A$4:$X$216,AL$3,FALSE)</f>
        <v/>
      </c>
      <c r="AM422" s="21" t="str">
        <f>VLOOKUP($B422,'Change Summary_Detailed'!$A$4:$X$216,AM$3,FALSE)</f>
        <v/>
      </c>
      <c r="AN422" s="21">
        <f>VLOOKUP($B422,'Change Summary_Detailed'!$A$4:$X$216,AN$3,FALSE)</f>
        <v>0</v>
      </c>
      <c r="AO422" s="21">
        <f>VLOOKUP($B422,'Change Summary_Detailed'!$A$4:$X$216,AO$3,FALSE)</f>
        <v>0</v>
      </c>
      <c r="AP422" s="21" t="str">
        <f>VLOOKUP($B422,'Change Summary_Detailed'!$A$4:$X$216,AP$3,FALSE)</f>
        <v>Eliminate reverse-peak service between Overlake and Issaquah in the morning and back in the afternoon.  
Reduce peak direction frequency.</v>
      </c>
      <c r="AQ422" s="21">
        <f>VLOOKUP($B422,'Change Summary_Detailed'!$A$4:$X$216,AQ$3,FALSE)</f>
        <v>3</v>
      </c>
      <c r="AR422" s="21" t="str">
        <f>VLOOKUP($B422,'Change Summary_Detailed'!$A$4:$X$216,AR$3,FALSE)</f>
        <v>Low performing</v>
      </c>
      <c r="AS422" s="21" t="str">
        <f>VLOOKUP($B422,'Change Summary_Detailed'!$A$4:$X$216,AS$3,FALSE)</f>
        <v>Between Southeast Redmond and Issaquah Highlands, use routes 216 or 219.</v>
      </c>
      <c r="AT422" s="21" t="str">
        <f>VLOOKUP($B422,'Change Summary_Detailed'!$A$4:$X$216,AT$3,FALSE)</f>
        <v>Revised</v>
      </c>
    </row>
    <row r="423" spans="1:46" x14ac:dyDescent="0.25">
      <c r="A423" t="s">
        <v>357</v>
      </c>
      <c r="B423" s="122">
        <v>269</v>
      </c>
      <c r="C423" s="57" t="s">
        <v>810</v>
      </c>
      <c r="D423" s="71" t="s">
        <v>258</v>
      </c>
      <c r="E423" s="57">
        <v>12.9</v>
      </c>
      <c r="F423" s="52">
        <v>5.5</v>
      </c>
      <c r="G423" s="52" t="s">
        <v>298</v>
      </c>
      <c r="H423" s="52" t="s">
        <v>298</v>
      </c>
      <c r="I423" s="52" t="s">
        <v>298</v>
      </c>
      <c r="J423" s="58" t="s">
        <v>298</v>
      </c>
      <c r="K423" s="62">
        <v>41</v>
      </c>
      <c r="L423" s="62" t="s">
        <v>135</v>
      </c>
      <c r="M423" s="65"/>
      <c r="N423" s="66"/>
      <c r="O423" s="57" t="s">
        <v>18</v>
      </c>
      <c r="P423" s="52" t="s">
        <v>19</v>
      </c>
      <c r="Q423" s="58" t="s">
        <v>18</v>
      </c>
      <c r="R423" s="57">
        <v>3</v>
      </c>
      <c r="S423" s="52" t="s">
        <v>54</v>
      </c>
      <c r="T423" s="58" t="s">
        <v>54</v>
      </c>
      <c r="W423">
        <v>2</v>
      </c>
      <c r="X423">
        <v>3</v>
      </c>
      <c r="Y423" t="s">
        <v>17</v>
      </c>
      <c r="Z423" t="s">
        <v>17</v>
      </c>
      <c r="AA423" t="s">
        <v>17</v>
      </c>
      <c r="AB423" t="s">
        <v>17</v>
      </c>
      <c r="AC423" s="355">
        <f>IF(VLOOKUP($B423,'Change Summary_Detailed'!$A$4:$X$216,AC$3,FALSE)=0,"N/A",VLOOKUP($B423,'Change Summary_Detailed'!$A$4:$X$216,AC$3,FALSE))</f>
        <v>42248</v>
      </c>
      <c r="AD423" s="21">
        <f>VLOOKUP($B423,'Change Summary_Detailed'!$A$4:$X$216,AD$3,FALSE)</f>
        <v>0</v>
      </c>
      <c r="AE423" s="21" t="str">
        <f>VLOOKUP($B423,'Change Summary_Detailed'!$A$4:$X$216,AE$3,FALSE)</f>
        <v/>
      </c>
      <c r="AF423" s="21" t="str">
        <f>VLOOKUP($B423,'Change Summary_Detailed'!$A$4:$X$216,AF$3,FALSE)</f>
        <v/>
      </c>
      <c r="AG423" s="21" t="str">
        <f>VLOOKUP($B423,'Change Summary_Detailed'!$A$4:$X$216,AG$3,FALSE)</f>
        <v/>
      </c>
      <c r="AH423" s="21" t="str">
        <f>VLOOKUP($B423,'Change Summary_Detailed'!$A$4:$X$216,AH$3,FALSE)</f>
        <v/>
      </c>
      <c r="AI423" s="21" t="str">
        <f>VLOOKUP($B423,'Change Summary_Detailed'!$A$4:$X$216,AI$3,FALSE)</f>
        <v/>
      </c>
      <c r="AJ423" s="21" t="str">
        <f>VLOOKUP($B423,'Change Summary_Detailed'!$A$4:$X$216,AJ$3,FALSE)</f>
        <v/>
      </c>
      <c r="AK423" s="21" t="str">
        <f>VLOOKUP($B423,'Change Summary_Detailed'!$A$4:$X$216,AK$3,FALSE)</f>
        <v/>
      </c>
      <c r="AL423" s="21" t="str">
        <f>VLOOKUP($B423,'Change Summary_Detailed'!$A$4:$X$216,AL$3,FALSE)</f>
        <v/>
      </c>
      <c r="AM423" s="21" t="str">
        <f>VLOOKUP($B423,'Change Summary_Detailed'!$A$4:$X$216,AM$3,FALSE)</f>
        <v/>
      </c>
      <c r="AN423" s="21">
        <f>VLOOKUP($B423,'Change Summary_Detailed'!$A$4:$X$216,AN$3,FALSE)</f>
        <v>0</v>
      </c>
      <c r="AO423" s="21">
        <f>VLOOKUP($B423,'Change Summary_Detailed'!$A$4:$X$216,AO$3,FALSE)</f>
        <v>0</v>
      </c>
      <c r="AP423" s="21" t="str">
        <f>VLOOKUP($B423,'Change Summary_Detailed'!$A$4:$X$216,AP$3,FALSE)</f>
        <v>Eliminate reverse-peak service between Overlake and Issaquah in the morning and back in the afternoon.  
Reduce peak direction frequency.</v>
      </c>
      <c r="AQ423" s="21">
        <f>VLOOKUP($B423,'Change Summary_Detailed'!$A$4:$X$216,AQ$3,FALSE)</f>
        <v>3</v>
      </c>
      <c r="AR423" s="21" t="str">
        <f>VLOOKUP($B423,'Change Summary_Detailed'!$A$4:$X$216,AR$3,FALSE)</f>
        <v>Low performing</v>
      </c>
      <c r="AS423" s="21" t="str">
        <f>VLOOKUP($B423,'Change Summary_Detailed'!$A$4:$X$216,AS$3,FALSE)</f>
        <v>Between Southeast Redmond and Issaquah Highlands, use routes 216 or 219.</v>
      </c>
      <c r="AT423" s="21" t="str">
        <f>VLOOKUP($B423,'Change Summary_Detailed'!$A$4:$X$216,AT$3,FALSE)</f>
        <v>Revised</v>
      </c>
    </row>
    <row r="424" spans="1:46" x14ac:dyDescent="0.25">
      <c r="A424" t="s">
        <v>344</v>
      </c>
      <c r="B424" s="122">
        <v>271</v>
      </c>
      <c r="C424" s="57" t="s">
        <v>811</v>
      </c>
      <c r="D424" s="71" t="s">
        <v>259</v>
      </c>
      <c r="E424" s="57">
        <v>26.1</v>
      </c>
      <c r="F424" s="52">
        <v>10.7</v>
      </c>
      <c r="G424" s="52">
        <v>26.5</v>
      </c>
      <c r="H424" s="52">
        <v>11.4</v>
      </c>
      <c r="I424" s="52">
        <v>21.4</v>
      </c>
      <c r="J424" s="58">
        <v>9.1999999999999993</v>
      </c>
      <c r="K424" s="62" t="s">
        <v>299</v>
      </c>
      <c r="L424" s="62" t="s">
        <v>261</v>
      </c>
      <c r="M424" s="57" t="s">
        <v>17</v>
      </c>
      <c r="N424" s="58" t="s">
        <v>17</v>
      </c>
      <c r="O424" s="57" t="s">
        <v>262</v>
      </c>
      <c r="P424" s="52" t="s">
        <v>263</v>
      </c>
      <c r="Q424" s="58" t="s">
        <v>263</v>
      </c>
      <c r="R424" s="57">
        <v>3</v>
      </c>
      <c r="S424" s="52">
        <v>1</v>
      </c>
      <c r="T424" s="58">
        <v>3</v>
      </c>
      <c r="W424">
        <v>2</v>
      </c>
      <c r="X424">
        <v>2</v>
      </c>
      <c r="Y424">
        <v>1</v>
      </c>
      <c r="Z424">
        <v>2</v>
      </c>
      <c r="AA424">
        <v>2</v>
      </c>
      <c r="AB424">
        <v>3</v>
      </c>
      <c r="AC424" s="355">
        <f>IF(VLOOKUP($B424,'Change Summary_Detailed'!$A$4:$X$216,AC$3,FALSE)=0,"N/A",VLOOKUP($B424,'Change Summary_Detailed'!$A$4:$X$216,AC$3,FALSE))</f>
        <v>42036</v>
      </c>
      <c r="AD424" s="21">
        <f>VLOOKUP($B424,'Change Summary_Detailed'!$A$4:$X$216,AD$3,FALSE)</f>
        <v>10</v>
      </c>
      <c r="AE424" s="21">
        <f>VLOOKUP($B424,'Change Summary_Detailed'!$A$4:$X$216,AE$3,FALSE)</f>
        <v>15</v>
      </c>
      <c r="AF424" s="21">
        <f>VLOOKUP($B424,'Change Summary_Detailed'!$A$4:$X$216,AF$3,FALSE)</f>
        <v>30</v>
      </c>
      <c r="AG424" s="21">
        <f>VLOOKUP($B424,'Change Summary_Detailed'!$A$4:$X$216,AG$3,FALSE)</f>
        <v>30</v>
      </c>
      <c r="AH424" s="21">
        <f>VLOOKUP($B424,'Change Summary_Detailed'!$A$4:$X$216,AH$3,FALSE)</f>
        <v>30</v>
      </c>
      <c r="AI424" s="21">
        <f>VLOOKUP($B424,'Change Summary_Detailed'!$A$4:$X$216,AI$3,FALSE)</f>
        <v>10</v>
      </c>
      <c r="AJ424" s="21">
        <f>VLOOKUP($B424,'Change Summary_Detailed'!$A$4:$X$216,AJ$3,FALSE)</f>
        <v>15</v>
      </c>
      <c r="AK424" s="21">
        <f>VLOOKUP($B424,'Change Summary_Detailed'!$A$4:$X$216,AK$3,FALSE)</f>
        <v>30</v>
      </c>
      <c r="AL424" s="21">
        <f>VLOOKUP($B424,'Change Summary_Detailed'!$A$4:$X$216,AL$3,FALSE)</f>
        <v>30</v>
      </c>
      <c r="AM424" s="21">
        <f>VLOOKUP($B424,'Change Summary_Detailed'!$A$4:$X$216,AM$3,FALSE)</f>
        <v>30</v>
      </c>
      <c r="AN424" s="21" t="str">
        <f>VLOOKUP($B424,'Change Summary_Detailed'!$A$4:$X$216,AN$3,FALSE)</f>
        <v>Before 10:00 PM</v>
      </c>
      <c r="AO424" s="21" t="str">
        <f>VLOOKUP($B424,'Change Summary_Detailed'!$A$4:$X$216,AO$3,FALSE)</f>
        <v>Before 10:00 PM</v>
      </c>
      <c r="AP424" s="21" t="str">
        <f>VLOOKUP($B424,'Change Summary_Detailed'!$A$4:$X$216,AP$3,FALSE)</f>
        <v>Eliminate the part of the route east of Eastgate Park-and-Ride. 
Eliminate the part of the route that travels into the Bellevue College campus.</v>
      </c>
      <c r="AQ424" s="21" t="str">
        <f>VLOOKUP($B424,'Change Summary_Detailed'!$A$4:$X$216,AQ$3,FALSE)</f>
        <v>1, 2, 3</v>
      </c>
      <c r="AR424" s="21" t="str">
        <f>VLOOKUP($B424,'Change Summary_Detailed'!$A$4:$X$216,AR$3,FALSE)</f>
        <v>Restructure</v>
      </c>
      <c r="AS424" s="21" t="str">
        <f>VLOOKUP($B424,'Change Summary_Detailed'!$A$4:$X$216,AS$3,FALSE)</f>
        <v>In Issaquah, use Sound Transit Routes 554, 555, or 556.
Along Eastgate Way, use Route 221. 
Between Issaquah and Eastgate, Metro's Rideshare or VanPool programs may be an option.</v>
      </c>
      <c r="AT424" s="21" t="str">
        <f>VLOOKUP($B424,'Change Summary_Detailed'!$A$4:$X$216,AT$3,FALSE)</f>
        <v>Revised</v>
      </c>
    </row>
    <row r="425" spans="1:46" x14ac:dyDescent="0.25">
      <c r="A425" t="s">
        <v>362</v>
      </c>
      <c r="B425" s="122">
        <v>271</v>
      </c>
      <c r="C425" s="57" t="s">
        <v>811</v>
      </c>
      <c r="D425" s="71" t="s">
        <v>259</v>
      </c>
      <c r="E425" s="57">
        <v>26.1</v>
      </c>
      <c r="F425" s="52">
        <v>10.7</v>
      </c>
      <c r="G425" s="52">
        <v>26.5</v>
      </c>
      <c r="H425" s="52">
        <v>11.4</v>
      </c>
      <c r="I425" s="52">
        <v>21.4</v>
      </c>
      <c r="J425" s="58">
        <v>9.1999999999999993</v>
      </c>
      <c r="K425" s="62" t="s">
        <v>299</v>
      </c>
      <c r="L425" s="62" t="s">
        <v>261</v>
      </c>
      <c r="M425" s="57" t="s">
        <v>17</v>
      </c>
      <c r="N425" s="58" t="s">
        <v>17</v>
      </c>
      <c r="O425" s="57" t="s">
        <v>262</v>
      </c>
      <c r="P425" s="52" t="s">
        <v>263</v>
      </c>
      <c r="Q425" s="58" t="s">
        <v>263</v>
      </c>
      <c r="R425" s="57">
        <v>3</v>
      </c>
      <c r="S425" s="52">
        <v>1</v>
      </c>
      <c r="T425" s="58">
        <v>3</v>
      </c>
      <c r="W425">
        <v>2</v>
      </c>
      <c r="X425">
        <v>2</v>
      </c>
      <c r="Y425">
        <v>1</v>
      </c>
      <c r="Z425">
        <v>2</v>
      </c>
      <c r="AA425">
        <v>2</v>
      </c>
      <c r="AB425">
        <v>3</v>
      </c>
      <c r="AC425" s="355">
        <f>IF(VLOOKUP($B425,'Change Summary_Detailed'!$A$4:$X$216,AC$3,FALSE)=0,"N/A",VLOOKUP($B425,'Change Summary_Detailed'!$A$4:$X$216,AC$3,FALSE))</f>
        <v>42036</v>
      </c>
      <c r="AD425" s="21">
        <f>VLOOKUP($B425,'Change Summary_Detailed'!$A$4:$X$216,AD$3,FALSE)</f>
        <v>10</v>
      </c>
      <c r="AE425" s="21">
        <f>VLOOKUP($B425,'Change Summary_Detailed'!$A$4:$X$216,AE$3,FALSE)</f>
        <v>15</v>
      </c>
      <c r="AF425" s="21">
        <f>VLOOKUP($B425,'Change Summary_Detailed'!$A$4:$X$216,AF$3,FALSE)</f>
        <v>30</v>
      </c>
      <c r="AG425" s="21">
        <f>VLOOKUP($B425,'Change Summary_Detailed'!$A$4:$X$216,AG$3,FALSE)</f>
        <v>30</v>
      </c>
      <c r="AH425" s="21">
        <f>VLOOKUP($B425,'Change Summary_Detailed'!$A$4:$X$216,AH$3,FALSE)</f>
        <v>30</v>
      </c>
      <c r="AI425" s="21">
        <f>VLOOKUP($B425,'Change Summary_Detailed'!$A$4:$X$216,AI$3,FALSE)</f>
        <v>10</v>
      </c>
      <c r="AJ425" s="21">
        <f>VLOOKUP($B425,'Change Summary_Detailed'!$A$4:$X$216,AJ$3,FALSE)</f>
        <v>15</v>
      </c>
      <c r="AK425" s="21">
        <f>VLOOKUP($B425,'Change Summary_Detailed'!$A$4:$X$216,AK$3,FALSE)</f>
        <v>30</v>
      </c>
      <c r="AL425" s="21">
        <f>VLOOKUP($B425,'Change Summary_Detailed'!$A$4:$X$216,AL$3,FALSE)</f>
        <v>30</v>
      </c>
      <c r="AM425" s="21">
        <f>VLOOKUP($B425,'Change Summary_Detailed'!$A$4:$X$216,AM$3,FALSE)</f>
        <v>30</v>
      </c>
      <c r="AN425" s="21" t="str">
        <f>VLOOKUP($B425,'Change Summary_Detailed'!$A$4:$X$216,AN$3,FALSE)</f>
        <v>Before 10:00 PM</v>
      </c>
      <c r="AO425" s="21" t="str">
        <f>VLOOKUP($B425,'Change Summary_Detailed'!$A$4:$X$216,AO$3,FALSE)</f>
        <v>Before 10:00 PM</v>
      </c>
      <c r="AP425" s="21" t="str">
        <f>VLOOKUP($B425,'Change Summary_Detailed'!$A$4:$X$216,AP$3,FALSE)</f>
        <v>Eliminate the part of the route east of Eastgate Park-and-Ride. 
Eliminate the part of the route that travels into the Bellevue College campus.</v>
      </c>
      <c r="AQ425" s="21" t="str">
        <f>VLOOKUP($B425,'Change Summary_Detailed'!$A$4:$X$216,AQ$3,FALSE)</f>
        <v>1, 2, 3</v>
      </c>
      <c r="AR425" s="21" t="str">
        <f>VLOOKUP($B425,'Change Summary_Detailed'!$A$4:$X$216,AR$3,FALSE)</f>
        <v>Restructure</v>
      </c>
      <c r="AS425" s="21" t="str">
        <f>VLOOKUP($B425,'Change Summary_Detailed'!$A$4:$X$216,AS$3,FALSE)</f>
        <v>In Issaquah, use Sound Transit Routes 554, 555, or 556.
Along Eastgate Way, use Route 221. 
Between Issaquah and Eastgate, Metro's Rideshare or VanPool programs may be an option.</v>
      </c>
      <c r="AT425" s="21" t="str">
        <f>VLOOKUP($B425,'Change Summary_Detailed'!$A$4:$X$216,AT$3,FALSE)</f>
        <v>Revised</v>
      </c>
    </row>
    <row r="426" spans="1:46" x14ac:dyDescent="0.25">
      <c r="A426" t="s">
        <v>342</v>
      </c>
      <c r="B426" s="122">
        <v>271</v>
      </c>
      <c r="C426" s="57" t="s">
        <v>811</v>
      </c>
      <c r="D426" s="71" t="s">
        <v>259</v>
      </c>
      <c r="E426" s="57">
        <v>26.1</v>
      </c>
      <c r="F426" s="52">
        <v>10.7</v>
      </c>
      <c r="G426" s="52">
        <v>26.5</v>
      </c>
      <c r="H426" s="52">
        <v>11.4</v>
      </c>
      <c r="I426" s="52">
        <v>21.4</v>
      </c>
      <c r="J426" s="58">
        <v>9.1999999999999993</v>
      </c>
      <c r="K426" s="62" t="s">
        <v>299</v>
      </c>
      <c r="L426" s="62" t="s">
        <v>261</v>
      </c>
      <c r="M426" s="57" t="s">
        <v>17</v>
      </c>
      <c r="N426" s="58" t="s">
        <v>17</v>
      </c>
      <c r="O426" s="57" t="s">
        <v>262</v>
      </c>
      <c r="P426" s="52" t="s">
        <v>263</v>
      </c>
      <c r="Q426" s="58" t="s">
        <v>263</v>
      </c>
      <c r="R426" s="57">
        <v>3</v>
      </c>
      <c r="S426" s="52">
        <v>1</v>
      </c>
      <c r="T426" s="58">
        <v>3</v>
      </c>
      <c r="W426">
        <v>2</v>
      </c>
      <c r="X426">
        <v>2</v>
      </c>
      <c r="Y426">
        <v>1</v>
      </c>
      <c r="Z426">
        <v>2</v>
      </c>
      <c r="AA426">
        <v>2</v>
      </c>
      <c r="AB426">
        <v>3</v>
      </c>
      <c r="AC426" s="355">
        <f>IF(VLOOKUP($B426,'Change Summary_Detailed'!$A$4:$X$216,AC$3,FALSE)=0,"N/A",VLOOKUP($B426,'Change Summary_Detailed'!$A$4:$X$216,AC$3,FALSE))</f>
        <v>42036</v>
      </c>
      <c r="AD426" s="21">
        <f>VLOOKUP($B426,'Change Summary_Detailed'!$A$4:$X$216,AD$3,FALSE)</f>
        <v>10</v>
      </c>
      <c r="AE426" s="21">
        <f>VLOOKUP($B426,'Change Summary_Detailed'!$A$4:$X$216,AE$3,FALSE)</f>
        <v>15</v>
      </c>
      <c r="AF426" s="21">
        <f>VLOOKUP($B426,'Change Summary_Detailed'!$A$4:$X$216,AF$3,FALSE)</f>
        <v>30</v>
      </c>
      <c r="AG426" s="21">
        <f>VLOOKUP($B426,'Change Summary_Detailed'!$A$4:$X$216,AG$3,FALSE)</f>
        <v>30</v>
      </c>
      <c r="AH426" s="21">
        <f>VLOOKUP($B426,'Change Summary_Detailed'!$A$4:$X$216,AH$3,FALSE)</f>
        <v>30</v>
      </c>
      <c r="AI426" s="21">
        <f>VLOOKUP($B426,'Change Summary_Detailed'!$A$4:$X$216,AI$3,FALSE)</f>
        <v>10</v>
      </c>
      <c r="AJ426" s="21">
        <f>VLOOKUP($B426,'Change Summary_Detailed'!$A$4:$X$216,AJ$3,FALSE)</f>
        <v>15</v>
      </c>
      <c r="AK426" s="21">
        <f>VLOOKUP($B426,'Change Summary_Detailed'!$A$4:$X$216,AK$3,FALSE)</f>
        <v>30</v>
      </c>
      <c r="AL426" s="21">
        <f>VLOOKUP($B426,'Change Summary_Detailed'!$A$4:$X$216,AL$3,FALSE)</f>
        <v>30</v>
      </c>
      <c r="AM426" s="21">
        <f>VLOOKUP($B426,'Change Summary_Detailed'!$A$4:$X$216,AM$3,FALSE)</f>
        <v>30</v>
      </c>
      <c r="AN426" s="21" t="str">
        <f>VLOOKUP($B426,'Change Summary_Detailed'!$A$4:$X$216,AN$3,FALSE)</f>
        <v>Before 10:00 PM</v>
      </c>
      <c r="AO426" s="21" t="str">
        <f>VLOOKUP($B426,'Change Summary_Detailed'!$A$4:$X$216,AO$3,FALSE)</f>
        <v>Before 10:00 PM</v>
      </c>
      <c r="AP426" s="21" t="str">
        <f>VLOOKUP($B426,'Change Summary_Detailed'!$A$4:$X$216,AP$3,FALSE)</f>
        <v>Eliminate the part of the route east of Eastgate Park-and-Ride. 
Eliminate the part of the route that travels into the Bellevue College campus.</v>
      </c>
      <c r="AQ426" s="21" t="str">
        <f>VLOOKUP($B426,'Change Summary_Detailed'!$A$4:$X$216,AQ$3,FALSE)</f>
        <v>1, 2, 3</v>
      </c>
      <c r="AR426" s="21" t="str">
        <f>VLOOKUP($B426,'Change Summary_Detailed'!$A$4:$X$216,AR$3,FALSE)</f>
        <v>Restructure</v>
      </c>
      <c r="AS426" s="21" t="str">
        <f>VLOOKUP($B426,'Change Summary_Detailed'!$A$4:$X$216,AS$3,FALSE)</f>
        <v>In Issaquah, use Sound Transit Routes 554, 555, or 556.
Along Eastgate Way, use Route 221. 
Between Issaquah and Eastgate, Metro's Rideshare or VanPool programs may be an option.</v>
      </c>
      <c r="AT426" s="21" t="str">
        <f>VLOOKUP($B426,'Change Summary_Detailed'!$A$4:$X$216,AT$3,FALSE)</f>
        <v>Revised</v>
      </c>
    </row>
    <row r="427" spans="1:46" x14ac:dyDescent="0.25">
      <c r="A427" t="s">
        <v>357</v>
      </c>
      <c r="B427" s="122">
        <v>271</v>
      </c>
      <c r="C427" s="57" t="s">
        <v>811</v>
      </c>
      <c r="D427" s="71" t="s">
        <v>259</v>
      </c>
      <c r="E427" s="57">
        <v>26.1</v>
      </c>
      <c r="F427" s="52">
        <v>10.7</v>
      </c>
      <c r="G427" s="52">
        <v>26.5</v>
      </c>
      <c r="H427" s="52">
        <v>11.4</v>
      </c>
      <c r="I427" s="52">
        <v>21.4</v>
      </c>
      <c r="J427" s="58">
        <v>9.1999999999999993</v>
      </c>
      <c r="K427" s="62" t="s">
        <v>299</v>
      </c>
      <c r="L427" s="62" t="s">
        <v>261</v>
      </c>
      <c r="M427" s="57" t="s">
        <v>17</v>
      </c>
      <c r="N427" s="58" t="s">
        <v>17</v>
      </c>
      <c r="O427" s="57" t="s">
        <v>262</v>
      </c>
      <c r="P427" s="52" t="s">
        <v>263</v>
      </c>
      <c r="Q427" s="58" t="s">
        <v>263</v>
      </c>
      <c r="R427" s="57">
        <v>3</v>
      </c>
      <c r="S427" s="52">
        <v>1</v>
      </c>
      <c r="T427" s="58">
        <v>3</v>
      </c>
      <c r="W427">
        <v>2</v>
      </c>
      <c r="X427">
        <v>2</v>
      </c>
      <c r="Y427">
        <v>1</v>
      </c>
      <c r="Z427">
        <v>2</v>
      </c>
      <c r="AA427">
        <v>2</v>
      </c>
      <c r="AB427">
        <v>3</v>
      </c>
      <c r="AC427" s="355">
        <f>IF(VLOOKUP($B427,'Change Summary_Detailed'!$A$4:$X$216,AC$3,FALSE)=0,"N/A",VLOOKUP($B427,'Change Summary_Detailed'!$A$4:$X$216,AC$3,FALSE))</f>
        <v>42036</v>
      </c>
      <c r="AD427" s="21">
        <f>VLOOKUP($B427,'Change Summary_Detailed'!$A$4:$X$216,AD$3,FALSE)</f>
        <v>10</v>
      </c>
      <c r="AE427" s="21">
        <f>VLOOKUP($B427,'Change Summary_Detailed'!$A$4:$X$216,AE$3,FALSE)</f>
        <v>15</v>
      </c>
      <c r="AF427" s="21">
        <f>VLOOKUP($B427,'Change Summary_Detailed'!$A$4:$X$216,AF$3,FALSE)</f>
        <v>30</v>
      </c>
      <c r="AG427" s="21">
        <f>VLOOKUP($B427,'Change Summary_Detailed'!$A$4:$X$216,AG$3,FALSE)</f>
        <v>30</v>
      </c>
      <c r="AH427" s="21">
        <f>VLOOKUP($B427,'Change Summary_Detailed'!$A$4:$X$216,AH$3,FALSE)</f>
        <v>30</v>
      </c>
      <c r="AI427" s="21">
        <f>VLOOKUP($B427,'Change Summary_Detailed'!$A$4:$X$216,AI$3,FALSE)</f>
        <v>10</v>
      </c>
      <c r="AJ427" s="21">
        <f>VLOOKUP($B427,'Change Summary_Detailed'!$A$4:$X$216,AJ$3,FALSE)</f>
        <v>15</v>
      </c>
      <c r="AK427" s="21">
        <f>VLOOKUP($B427,'Change Summary_Detailed'!$A$4:$X$216,AK$3,FALSE)</f>
        <v>30</v>
      </c>
      <c r="AL427" s="21">
        <f>VLOOKUP($B427,'Change Summary_Detailed'!$A$4:$X$216,AL$3,FALSE)</f>
        <v>30</v>
      </c>
      <c r="AM427" s="21">
        <f>VLOOKUP($B427,'Change Summary_Detailed'!$A$4:$X$216,AM$3,FALSE)</f>
        <v>30</v>
      </c>
      <c r="AN427" s="21" t="str">
        <f>VLOOKUP($B427,'Change Summary_Detailed'!$A$4:$X$216,AN$3,FALSE)</f>
        <v>Before 10:00 PM</v>
      </c>
      <c r="AO427" s="21" t="str">
        <f>VLOOKUP($B427,'Change Summary_Detailed'!$A$4:$X$216,AO$3,FALSE)</f>
        <v>Before 10:00 PM</v>
      </c>
      <c r="AP427" s="21" t="str">
        <f>VLOOKUP($B427,'Change Summary_Detailed'!$A$4:$X$216,AP$3,FALSE)</f>
        <v>Eliminate the part of the route east of Eastgate Park-and-Ride. 
Eliminate the part of the route that travels into the Bellevue College campus.</v>
      </c>
      <c r="AQ427" s="21" t="str">
        <f>VLOOKUP($B427,'Change Summary_Detailed'!$A$4:$X$216,AQ$3,FALSE)</f>
        <v>1, 2, 3</v>
      </c>
      <c r="AR427" s="21" t="str">
        <f>VLOOKUP($B427,'Change Summary_Detailed'!$A$4:$X$216,AR$3,FALSE)</f>
        <v>Restructure</v>
      </c>
      <c r="AS427" s="21" t="str">
        <f>VLOOKUP($B427,'Change Summary_Detailed'!$A$4:$X$216,AS$3,FALSE)</f>
        <v>In Issaquah, use Sound Transit Routes 554, 555, or 556.
Along Eastgate Way, use Route 221. 
Between Issaquah and Eastgate, Metro's Rideshare or VanPool programs may be an option.</v>
      </c>
      <c r="AT427" s="21" t="str">
        <f>VLOOKUP($B427,'Change Summary_Detailed'!$A$4:$X$216,AT$3,FALSE)</f>
        <v>Revised</v>
      </c>
    </row>
    <row r="428" spans="1:46" x14ac:dyDescent="0.25">
      <c r="A428" t="s">
        <v>356</v>
      </c>
      <c r="B428" s="122">
        <v>271</v>
      </c>
      <c r="C428" s="57" t="s">
        <v>811</v>
      </c>
      <c r="D428" s="71" t="s">
        <v>259</v>
      </c>
      <c r="E428" s="57">
        <v>26.1</v>
      </c>
      <c r="F428" s="52">
        <v>10.7</v>
      </c>
      <c r="G428" s="52">
        <v>26.5</v>
      </c>
      <c r="H428" s="52">
        <v>11.4</v>
      </c>
      <c r="I428" s="52">
        <v>21.4</v>
      </c>
      <c r="J428" s="58">
        <v>9.1999999999999993</v>
      </c>
      <c r="K428" s="62" t="s">
        <v>299</v>
      </c>
      <c r="L428" s="62" t="s">
        <v>261</v>
      </c>
      <c r="M428" s="57" t="s">
        <v>17</v>
      </c>
      <c r="N428" s="58" t="s">
        <v>17</v>
      </c>
      <c r="O428" s="57" t="s">
        <v>262</v>
      </c>
      <c r="P428" s="52" t="s">
        <v>263</v>
      </c>
      <c r="Q428" s="58" t="s">
        <v>263</v>
      </c>
      <c r="R428" s="57">
        <v>3</v>
      </c>
      <c r="S428" s="52">
        <v>1</v>
      </c>
      <c r="T428" s="58">
        <v>3</v>
      </c>
      <c r="W428">
        <v>2</v>
      </c>
      <c r="X428">
        <v>2</v>
      </c>
      <c r="Y428">
        <v>1</v>
      </c>
      <c r="Z428">
        <v>2</v>
      </c>
      <c r="AA428">
        <v>2</v>
      </c>
      <c r="AB428">
        <v>3</v>
      </c>
      <c r="AC428" s="355">
        <f>IF(VLOOKUP($B428,'Change Summary_Detailed'!$A$4:$X$216,AC$3,FALSE)=0,"N/A",VLOOKUP($B428,'Change Summary_Detailed'!$A$4:$X$216,AC$3,FALSE))</f>
        <v>42036</v>
      </c>
      <c r="AD428" s="21">
        <f>VLOOKUP($B428,'Change Summary_Detailed'!$A$4:$X$216,AD$3,FALSE)</f>
        <v>10</v>
      </c>
      <c r="AE428" s="21">
        <f>VLOOKUP($B428,'Change Summary_Detailed'!$A$4:$X$216,AE$3,FALSE)</f>
        <v>15</v>
      </c>
      <c r="AF428" s="21">
        <f>VLOOKUP($B428,'Change Summary_Detailed'!$A$4:$X$216,AF$3,FALSE)</f>
        <v>30</v>
      </c>
      <c r="AG428" s="21">
        <f>VLOOKUP($B428,'Change Summary_Detailed'!$A$4:$X$216,AG$3,FALSE)</f>
        <v>30</v>
      </c>
      <c r="AH428" s="21">
        <f>VLOOKUP($B428,'Change Summary_Detailed'!$A$4:$X$216,AH$3,FALSE)</f>
        <v>30</v>
      </c>
      <c r="AI428" s="21">
        <f>VLOOKUP($B428,'Change Summary_Detailed'!$A$4:$X$216,AI$3,FALSE)</f>
        <v>10</v>
      </c>
      <c r="AJ428" s="21">
        <f>VLOOKUP($B428,'Change Summary_Detailed'!$A$4:$X$216,AJ$3,FALSE)</f>
        <v>15</v>
      </c>
      <c r="AK428" s="21">
        <f>VLOOKUP($B428,'Change Summary_Detailed'!$A$4:$X$216,AK$3,FALSE)</f>
        <v>30</v>
      </c>
      <c r="AL428" s="21">
        <f>VLOOKUP($B428,'Change Summary_Detailed'!$A$4:$X$216,AL$3,FALSE)</f>
        <v>30</v>
      </c>
      <c r="AM428" s="21">
        <f>VLOOKUP($B428,'Change Summary_Detailed'!$A$4:$X$216,AM$3,FALSE)</f>
        <v>30</v>
      </c>
      <c r="AN428" s="21" t="str">
        <f>VLOOKUP($B428,'Change Summary_Detailed'!$A$4:$X$216,AN$3,FALSE)</f>
        <v>Before 10:00 PM</v>
      </c>
      <c r="AO428" s="21" t="str">
        <f>VLOOKUP($B428,'Change Summary_Detailed'!$A$4:$X$216,AO$3,FALSE)</f>
        <v>Before 10:00 PM</v>
      </c>
      <c r="AP428" s="21" t="str">
        <f>VLOOKUP($B428,'Change Summary_Detailed'!$A$4:$X$216,AP$3,FALSE)</f>
        <v>Eliminate the part of the route east of Eastgate Park-and-Ride. 
Eliminate the part of the route that travels into the Bellevue College campus.</v>
      </c>
      <c r="AQ428" s="21" t="str">
        <f>VLOOKUP($B428,'Change Summary_Detailed'!$A$4:$X$216,AQ$3,FALSE)</f>
        <v>1, 2, 3</v>
      </c>
      <c r="AR428" s="21" t="str">
        <f>VLOOKUP($B428,'Change Summary_Detailed'!$A$4:$X$216,AR$3,FALSE)</f>
        <v>Restructure</v>
      </c>
      <c r="AS428" s="21" t="str">
        <f>VLOOKUP($B428,'Change Summary_Detailed'!$A$4:$X$216,AS$3,FALSE)</f>
        <v>In Issaquah, use Sound Transit Routes 554, 555, or 556.
Along Eastgate Way, use Route 221. 
Between Issaquah and Eastgate, Metro's Rideshare or VanPool programs may be an option.</v>
      </c>
      <c r="AT428" s="21" t="str">
        <f>VLOOKUP($B428,'Change Summary_Detailed'!$A$4:$X$216,AT$3,FALSE)</f>
        <v>Revised</v>
      </c>
    </row>
    <row r="429" spans="1:46" x14ac:dyDescent="0.25">
      <c r="A429" t="s">
        <v>349</v>
      </c>
      <c r="B429" s="122">
        <v>271</v>
      </c>
      <c r="C429" s="57" t="s">
        <v>811</v>
      </c>
      <c r="D429" s="71" t="s">
        <v>259</v>
      </c>
      <c r="E429" s="57">
        <v>26.1</v>
      </c>
      <c r="F429" s="52">
        <v>10.7</v>
      </c>
      <c r="G429" s="52">
        <v>26.5</v>
      </c>
      <c r="H429" s="52">
        <v>11.4</v>
      </c>
      <c r="I429" s="52">
        <v>21.4</v>
      </c>
      <c r="J429" s="58">
        <v>9.1999999999999993</v>
      </c>
      <c r="K429" s="62" t="s">
        <v>299</v>
      </c>
      <c r="L429" s="62" t="s">
        <v>261</v>
      </c>
      <c r="M429" s="57" t="s">
        <v>17</v>
      </c>
      <c r="N429" s="58" t="s">
        <v>17</v>
      </c>
      <c r="O429" s="57" t="s">
        <v>262</v>
      </c>
      <c r="P429" s="52" t="s">
        <v>263</v>
      </c>
      <c r="Q429" s="58" t="s">
        <v>263</v>
      </c>
      <c r="R429" s="57">
        <v>3</v>
      </c>
      <c r="S429" s="52">
        <v>1</v>
      </c>
      <c r="T429" s="58">
        <v>3</v>
      </c>
      <c r="W429">
        <v>2</v>
      </c>
      <c r="X429">
        <v>2</v>
      </c>
      <c r="Y429">
        <v>1</v>
      </c>
      <c r="Z429">
        <v>2</v>
      </c>
      <c r="AA429">
        <v>2</v>
      </c>
      <c r="AB429">
        <v>3</v>
      </c>
      <c r="AC429" s="355">
        <f>IF(VLOOKUP($B429,'Change Summary_Detailed'!$A$4:$X$216,AC$3,FALSE)=0,"N/A",VLOOKUP($B429,'Change Summary_Detailed'!$A$4:$X$216,AC$3,FALSE))</f>
        <v>42036</v>
      </c>
      <c r="AD429" s="21">
        <f>VLOOKUP($B429,'Change Summary_Detailed'!$A$4:$X$216,AD$3,FALSE)</f>
        <v>10</v>
      </c>
      <c r="AE429" s="21">
        <f>VLOOKUP($B429,'Change Summary_Detailed'!$A$4:$X$216,AE$3,FALSE)</f>
        <v>15</v>
      </c>
      <c r="AF429" s="21">
        <f>VLOOKUP($B429,'Change Summary_Detailed'!$A$4:$X$216,AF$3,FALSE)</f>
        <v>30</v>
      </c>
      <c r="AG429" s="21">
        <f>VLOOKUP($B429,'Change Summary_Detailed'!$A$4:$X$216,AG$3,FALSE)</f>
        <v>30</v>
      </c>
      <c r="AH429" s="21">
        <f>VLOOKUP($B429,'Change Summary_Detailed'!$A$4:$X$216,AH$3,FALSE)</f>
        <v>30</v>
      </c>
      <c r="AI429" s="21">
        <f>VLOOKUP($B429,'Change Summary_Detailed'!$A$4:$X$216,AI$3,FALSE)</f>
        <v>10</v>
      </c>
      <c r="AJ429" s="21">
        <f>VLOOKUP($B429,'Change Summary_Detailed'!$A$4:$X$216,AJ$3,FALSE)</f>
        <v>15</v>
      </c>
      <c r="AK429" s="21">
        <f>VLOOKUP($B429,'Change Summary_Detailed'!$A$4:$X$216,AK$3,FALSE)</f>
        <v>30</v>
      </c>
      <c r="AL429" s="21">
        <f>VLOOKUP($B429,'Change Summary_Detailed'!$A$4:$X$216,AL$3,FALSE)</f>
        <v>30</v>
      </c>
      <c r="AM429" s="21">
        <f>VLOOKUP($B429,'Change Summary_Detailed'!$A$4:$X$216,AM$3,FALSE)</f>
        <v>30</v>
      </c>
      <c r="AN429" s="21" t="str">
        <f>VLOOKUP($B429,'Change Summary_Detailed'!$A$4:$X$216,AN$3,FALSE)</f>
        <v>Before 10:00 PM</v>
      </c>
      <c r="AO429" s="21" t="str">
        <f>VLOOKUP($B429,'Change Summary_Detailed'!$A$4:$X$216,AO$3,FALSE)</f>
        <v>Before 10:00 PM</v>
      </c>
      <c r="AP429" s="21" t="str">
        <f>VLOOKUP($B429,'Change Summary_Detailed'!$A$4:$X$216,AP$3,FALSE)</f>
        <v>Eliminate the part of the route east of Eastgate Park-and-Ride. 
Eliminate the part of the route that travels into the Bellevue College campus.</v>
      </c>
      <c r="AQ429" s="21" t="str">
        <f>VLOOKUP($B429,'Change Summary_Detailed'!$A$4:$X$216,AQ$3,FALSE)</f>
        <v>1, 2, 3</v>
      </c>
      <c r="AR429" s="21" t="str">
        <f>VLOOKUP($B429,'Change Summary_Detailed'!$A$4:$X$216,AR$3,FALSE)</f>
        <v>Restructure</v>
      </c>
      <c r="AS429" s="21" t="str">
        <f>VLOOKUP($B429,'Change Summary_Detailed'!$A$4:$X$216,AS$3,FALSE)</f>
        <v>In Issaquah, use Sound Transit Routes 554, 555, or 556.
Along Eastgate Way, use Route 221. 
Between Issaquah and Eastgate, Metro's Rideshare or VanPool programs may be an option.</v>
      </c>
      <c r="AT429" s="21" t="str">
        <f>VLOOKUP($B429,'Change Summary_Detailed'!$A$4:$X$216,AT$3,FALSE)</f>
        <v>Revised</v>
      </c>
    </row>
    <row r="430" spans="1:46" x14ac:dyDescent="0.25">
      <c r="A430" t="s">
        <v>377</v>
      </c>
      <c r="B430" s="122">
        <v>271</v>
      </c>
      <c r="C430" s="57" t="s">
        <v>811</v>
      </c>
      <c r="D430" s="71" t="s">
        <v>259</v>
      </c>
      <c r="E430" s="57">
        <v>26.1</v>
      </c>
      <c r="F430" s="52">
        <v>10.7</v>
      </c>
      <c r="G430" s="52">
        <v>26.5</v>
      </c>
      <c r="H430" s="52">
        <v>11.4</v>
      </c>
      <c r="I430" s="52">
        <v>21.4</v>
      </c>
      <c r="J430" s="58">
        <v>9.1999999999999993</v>
      </c>
      <c r="K430" s="62" t="s">
        <v>299</v>
      </c>
      <c r="L430" s="62" t="s">
        <v>261</v>
      </c>
      <c r="M430" s="57" t="s">
        <v>17</v>
      </c>
      <c r="N430" s="58" t="s">
        <v>17</v>
      </c>
      <c r="O430" s="57" t="s">
        <v>262</v>
      </c>
      <c r="P430" s="52" t="s">
        <v>263</v>
      </c>
      <c r="Q430" s="58" t="s">
        <v>263</v>
      </c>
      <c r="R430" s="57">
        <v>3</v>
      </c>
      <c r="S430" s="52">
        <v>1</v>
      </c>
      <c r="T430" s="58">
        <v>3</v>
      </c>
      <c r="W430">
        <v>2</v>
      </c>
      <c r="X430">
        <v>2</v>
      </c>
      <c r="Y430">
        <v>1</v>
      </c>
      <c r="Z430">
        <v>2</v>
      </c>
      <c r="AA430">
        <v>2</v>
      </c>
      <c r="AB430">
        <v>3</v>
      </c>
      <c r="AC430" s="355">
        <f>IF(VLOOKUP($B430,'Change Summary_Detailed'!$A$4:$X$216,AC$3,FALSE)=0,"N/A",VLOOKUP($B430,'Change Summary_Detailed'!$A$4:$X$216,AC$3,FALSE))</f>
        <v>42036</v>
      </c>
      <c r="AD430" s="21">
        <f>VLOOKUP($B430,'Change Summary_Detailed'!$A$4:$X$216,AD$3,FALSE)</f>
        <v>10</v>
      </c>
      <c r="AE430" s="21">
        <f>VLOOKUP($B430,'Change Summary_Detailed'!$A$4:$X$216,AE$3,FALSE)</f>
        <v>15</v>
      </c>
      <c r="AF430" s="21">
        <f>VLOOKUP($B430,'Change Summary_Detailed'!$A$4:$X$216,AF$3,FALSE)</f>
        <v>30</v>
      </c>
      <c r="AG430" s="21">
        <f>VLOOKUP($B430,'Change Summary_Detailed'!$A$4:$X$216,AG$3,FALSE)</f>
        <v>30</v>
      </c>
      <c r="AH430" s="21">
        <f>VLOOKUP($B430,'Change Summary_Detailed'!$A$4:$X$216,AH$3,FALSE)</f>
        <v>30</v>
      </c>
      <c r="AI430" s="21">
        <f>VLOOKUP($B430,'Change Summary_Detailed'!$A$4:$X$216,AI$3,FALSE)</f>
        <v>10</v>
      </c>
      <c r="AJ430" s="21">
        <f>VLOOKUP($B430,'Change Summary_Detailed'!$A$4:$X$216,AJ$3,FALSE)</f>
        <v>15</v>
      </c>
      <c r="AK430" s="21">
        <f>VLOOKUP($B430,'Change Summary_Detailed'!$A$4:$X$216,AK$3,FALSE)</f>
        <v>30</v>
      </c>
      <c r="AL430" s="21">
        <f>VLOOKUP($B430,'Change Summary_Detailed'!$A$4:$X$216,AL$3,FALSE)</f>
        <v>30</v>
      </c>
      <c r="AM430" s="21">
        <f>VLOOKUP($B430,'Change Summary_Detailed'!$A$4:$X$216,AM$3,FALSE)</f>
        <v>30</v>
      </c>
      <c r="AN430" s="21" t="str">
        <f>VLOOKUP($B430,'Change Summary_Detailed'!$A$4:$X$216,AN$3,FALSE)</f>
        <v>Before 10:00 PM</v>
      </c>
      <c r="AO430" s="21" t="str">
        <f>VLOOKUP($B430,'Change Summary_Detailed'!$A$4:$X$216,AO$3,FALSE)</f>
        <v>Before 10:00 PM</v>
      </c>
      <c r="AP430" s="21" t="str">
        <f>VLOOKUP($B430,'Change Summary_Detailed'!$A$4:$X$216,AP$3,FALSE)</f>
        <v>Eliminate the part of the route east of Eastgate Park-and-Ride. 
Eliminate the part of the route that travels into the Bellevue College campus.</v>
      </c>
      <c r="AQ430" s="21" t="str">
        <f>VLOOKUP($B430,'Change Summary_Detailed'!$A$4:$X$216,AQ$3,FALSE)</f>
        <v>1, 2, 3</v>
      </c>
      <c r="AR430" s="21" t="str">
        <f>VLOOKUP($B430,'Change Summary_Detailed'!$A$4:$X$216,AR$3,FALSE)</f>
        <v>Restructure</v>
      </c>
      <c r="AS430" s="21" t="str">
        <f>VLOOKUP($B430,'Change Summary_Detailed'!$A$4:$X$216,AS$3,FALSE)</f>
        <v>In Issaquah, use Sound Transit Routes 554, 555, or 556.
Along Eastgate Way, use Route 221. 
Between Issaquah and Eastgate, Metro's Rideshare or VanPool programs may be an option.</v>
      </c>
      <c r="AT430" s="21" t="str">
        <f>VLOOKUP($B430,'Change Summary_Detailed'!$A$4:$X$216,AT$3,FALSE)</f>
        <v>Revised</v>
      </c>
    </row>
    <row r="431" spans="1:46" x14ac:dyDescent="0.25">
      <c r="A431" t="s">
        <v>359</v>
      </c>
      <c r="B431" s="122">
        <v>277</v>
      </c>
      <c r="C431" s="57" t="s">
        <v>812</v>
      </c>
      <c r="D431" s="71" t="s">
        <v>264</v>
      </c>
      <c r="E431" s="57">
        <v>15.9</v>
      </c>
      <c r="F431" s="52">
        <v>6.1</v>
      </c>
      <c r="G431" s="52" t="s">
        <v>298</v>
      </c>
      <c r="H431" s="52" t="s">
        <v>298</v>
      </c>
      <c r="I431" s="52" t="s">
        <v>298</v>
      </c>
      <c r="J431" s="58" t="s">
        <v>298</v>
      </c>
      <c r="K431" s="62" t="s">
        <v>8</v>
      </c>
      <c r="L431" s="62" t="s">
        <v>8</v>
      </c>
      <c r="M431" s="57" t="s">
        <v>52</v>
      </c>
      <c r="N431" s="58" t="s">
        <v>52</v>
      </c>
      <c r="O431" s="110" t="s">
        <v>8</v>
      </c>
      <c r="P431" s="111" t="s">
        <v>8</v>
      </c>
      <c r="Q431" s="112" t="s">
        <v>8</v>
      </c>
      <c r="R431" s="57">
        <v>3</v>
      </c>
      <c r="S431" s="52" t="s">
        <v>54</v>
      </c>
      <c r="T431" s="58" t="s">
        <v>54</v>
      </c>
      <c r="W431">
        <v>1</v>
      </c>
      <c r="X431">
        <v>1</v>
      </c>
      <c r="Y431" t="s">
        <v>17</v>
      </c>
      <c r="Z431" t="s">
        <v>17</v>
      </c>
      <c r="AA431" t="s">
        <v>17</v>
      </c>
      <c r="AB431" t="s">
        <v>17</v>
      </c>
      <c r="AC431" s="355">
        <f>IF(VLOOKUP($B431,'Change Summary_Detailed'!$A$4:$X$216,AC$3,FALSE)=0,"N/A",VLOOKUP($B431,'Change Summary_Detailed'!$A$4:$X$216,AC$3,FALSE))</f>
        <v>42248</v>
      </c>
      <c r="AD431" s="21" t="str">
        <f>VLOOKUP($B431,'Change Summary_Detailed'!$A$4:$X$216,AD$3,FALSE)</f>
        <v/>
      </c>
      <c r="AE431" s="21" t="str">
        <f>VLOOKUP($B431,'Change Summary_Detailed'!$A$4:$X$216,AE$3,FALSE)</f>
        <v/>
      </c>
      <c r="AF431" s="21" t="str">
        <f>VLOOKUP($B431,'Change Summary_Detailed'!$A$4:$X$216,AF$3,FALSE)</f>
        <v/>
      </c>
      <c r="AG431" s="21" t="str">
        <f>VLOOKUP($B431,'Change Summary_Detailed'!$A$4:$X$216,AG$3,FALSE)</f>
        <v/>
      </c>
      <c r="AH431" s="21" t="str">
        <f>VLOOKUP($B431,'Change Summary_Detailed'!$A$4:$X$216,AH$3,FALSE)</f>
        <v/>
      </c>
      <c r="AI431" s="21" t="str">
        <f>VLOOKUP($B431,'Change Summary_Detailed'!$A$4:$X$216,AI$3,FALSE)</f>
        <v/>
      </c>
      <c r="AJ431" s="21" t="str">
        <f>VLOOKUP($B431,'Change Summary_Detailed'!$A$4:$X$216,AJ$3,FALSE)</f>
        <v/>
      </c>
      <c r="AK431" s="21" t="str">
        <f>VLOOKUP($B431,'Change Summary_Detailed'!$A$4:$X$216,AK$3,FALSE)</f>
        <v/>
      </c>
      <c r="AL431" s="21" t="str">
        <f>VLOOKUP($B431,'Change Summary_Detailed'!$A$4:$X$216,AL$3,FALSE)</f>
        <v/>
      </c>
      <c r="AM431" s="21" t="str">
        <f>VLOOKUP($B431,'Change Summary_Detailed'!$A$4:$X$216,AM$3,FALSE)</f>
        <v/>
      </c>
      <c r="AN431" s="21" t="str">
        <f>VLOOKUP($B431,'Change Summary_Detailed'!$A$4:$X$216,AN$3,FALSE)</f>
        <v/>
      </c>
      <c r="AO431" s="21">
        <f>VLOOKUP($B431,'Change Summary_Detailed'!$A$4:$X$216,AO$3,FALSE)</f>
        <v>0</v>
      </c>
      <c r="AP431" s="21" t="str">
        <f>VLOOKUP($B431,'Change Summary_Detailed'!$A$4:$X$216,AP$3,FALSE)</f>
        <v>Delete</v>
      </c>
      <c r="AQ431" s="21">
        <f>VLOOKUP($B431,'Change Summary_Detailed'!$A$4:$X$216,AQ$3,FALSE)</f>
        <v>3</v>
      </c>
      <c r="AR431" s="21" t="str">
        <f>VLOOKUP($B431,'Change Summary_Detailed'!$A$4:$X$216,AR$3,FALSE)</f>
        <v>Lowest performing</v>
      </c>
      <c r="AS431" s="21" t="str">
        <f>VLOOKUP($B431,'Change Summary_Detailed'!$A$4:$X$216,AS$3,FALSE)</f>
        <v>In Juanita, use revised Route 255 to connect with Sound Transit Route 540 at Kirkland Transit center or use revised Route 255 to connect with Sound Transit Route 542  at the Evergreen Point freeway station.
On NE 132nd Street, use Route 257 to connect with Sound Transit Route 542  at the Evergreen Point freeway station.
On 124th Avenue NE, use revised Route 235 to connect with Sound Transit Route 540 on 108th Avenue NE.
At the Houghton Park-and-Ride, use revised Route 245 to connect with Sound Transit Route 540 on 108th Avenue NE.</v>
      </c>
      <c r="AT431" s="21" t="str">
        <f>VLOOKUP($B431,'Change Summary_Detailed'!$A$4:$X$216,AT$3,FALSE)</f>
        <v>Deleted</v>
      </c>
    </row>
    <row r="432" spans="1:46" x14ac:dyDescent="0.25">
      <c r="A432" t="s">
        <v>379</v>
      </c>
      <c r="B432" s="122">
        <v>277</v>
      </c>
      <c r="C432" s="57" t="s">
        <v>812</v>
      </c>
      <c r="D432" s="71" t="s">
        <v>264</v>
      </c>
      <c r="E432" s="57">
        <v>15.9</v>
      </c>
      <c r="F432" s="52">
        <v>6.1</v>
      </c>
      <c r="G432" s="52" t="s">
        <v>298</v>
      </c>
      <c r="H432" s="52" t="s">
        <v>298</v>
      </c>
      <c r="I432" s="52" t="s">
        <v>298</v>
      </c>
      <c r="J432" s="58" t="s">
        <v>298</v>
      </c>
      <c r="K432" s="62" t="s">
        <v>8</v>
      </c>
      <c r="L432" s="62" t="s">
        <v>8</v>
      </c>
      <c r="M432" s="57" t="s">
        <v>52</v>
      </c>
      <c r="N432" s="58" t="s">
        <v>52</v>
      </c>
      <c r="O432" s="110" t="s">
        <v>8</v>
      </c>
      <c r="P432" s="111" t="s">
        <v>8</v>
      </c>
      <c r="Q432" s="112" t="s">
        <v>8</v>
      </c>
      <c r="R432" s="57">
        <v>3</v>
      </c>
      <c r="S432" s="52" t="s">
        <v>54</v>
      </c>
      <c r="T432" s="58" t="s">
        <v>54</v>
      </c>
      <c r="W432">
        <v>1</v>
      </c>
      <c r="X432">
        <v>1</v>
      </c>
      <c r="Y432" t="s">
        <v>17</v>
      </c>
      <c r="Z432" t="s">
        <v>17</v>
      </c>
      <c r="AA432" t="s">
        <v>17</v>
      </c>
      <c r="AB432" t="s">
        <v>17</v>
      </c>
      <c r="AC432" s="355">
        <f>IF(VLOOKUP($B432,'Change Summary_Detailed'!$A$4:$X$216,AC$3,FALSE)=0,"N/A",VLOOKUP($B432,'Change Summary_Detailed'!$A$4:$X$216,AC$3,FALSE))</f>
        <v>42248</v>
      </c>
      <c r="AD432" s="21" t="str">
        <f>VLOOKUP($B432,'Change Summary_Detailed'!$A$4:$X$216,AD$3,FALSE)</f>
        <v/>
      </c>
      <c r="AE432" s="21" t="str">
        <f>VLOOKUP($B432,'Change Summary_Detailed'!$A$4:$X$216,AE$3,FALSE)</f>
        <v/>
      </c>
      <c r="AF432" s="21" t="str">
        <f>VLOOKUP($B432,'Change Summary_Detailed'!$A$4:$X$216,AF$3,FALSE)</f>
        <v/>
      </c>
      <c r="AG432" s="21" t="str">
        <f>VLOOKUP($B432,'Change Summary_Detailed'!$A$4:$X$216,AG$3,FALSE)</f>
        <v/>
      </c>
      <c r="AH432" s="21" t="str">
        <f>VLOOKUP($B432,'Change Summary_Detailed'!$A$4:$X$216,AH$3,FALSE)</f>
        <v/>
      </c>
      <c r="AI432" s="21" t="str">
        <f>VLOOKUP($B432,'Change Summary_Detailed'!$A$4:$X$216,AI$3,FALSE)</f>
        <v/>
      </c>
      <c r="AJ432" s="21" t="str">
        <f>VLOOKUP($B432,'Change Summary_Detailed'!$A$4:$X$216,AJ$3,FALSE)</f>
        <v/>
      </c>
      <c r="AK432" s="21" t="str">
        <f>VLOOKUP($B432,'Change Summary_Detailed'!$A$4:$X$216,AK$3,FALSE)</f>
        <v/>
      </c>
      <c r="AL432" s="21" t="str">
        <f>VLOOKUP($B432,'Change Summary_Detailed'!$A$4:$X$216,AL$3,FALSE)</f>
        <v/>
      </c>
      <c r="AM432" s="21" t="str">
        <f>VLOOKUP($B432,'Change Summary_Detailed'!$A$4:$X$216,AM$3,FALSE)</f>
        <v/>
      </c>
      <c r="AN432" s="21" t="str">
        <f>VLOOKUP($B432,'Change Summary_Detailed'!$A$4:$X$216,AN$3,FALSE)</f>
        <v/>
      </c>
      <c r="AO432" s="21">
        <f>VLOOKUP($B432,'Change Summary_Detailed'!$A$4:$X$216,AO$3,FALSE)</f>
        <v>0</v>
      </c>
      <c r="AP432" s="21" t="str">
        <f>VLOOKUP($B432,'Change Summary_Detailed'!$A$4:$X$216,AP$3,FALSE)</f>
        <v>Delete</v>
      </c>
      <c r="AQ432" s="21">
        <f>VLOOKUP($B432,'Change Summary_Detailed'!$A$4:$X$216,AQ$3,FALSE)</f>
        <v>3</v>
      </c>
      <c r="AR432" s="21" t="str">
        <f>VLOOKUP($B432,'Change Summary_Detailed'!$A$4:$X$216,AR$3,FALSE)</f>
        <v>Lowest performing</v>
      </c>
      <c r="AS432" s="21" t="str">
        <f>VLOOKUP($B432,'Change Summary_Detailed'!$A$4:$X$216,AS$3,FALSE)</f>
        <v>In Juanita, use revised Route 255 to connect with Sound Transit Route 540 at Kirkland Transit center or use revised Route 255 to connect with Sound Transit Route 542  at the Evergreen Point freeway station.
On NE 132nd Street, use Route 257 to connect with Sound Transit Route 542  at the Evergreen Point freeway station.
On 124th Avenue NE, use revised Route 235 to connect with Sound Transit Route 540 on 108th Avenue NE.
At the Houghton Park-and-Ride, use revised Route 245 to connect with Sound Transit Route 540 on 108th Avenue NE.</v>
      </c>
      <c r="AT432" s="21" t="str">
        <f>VLOOKUP($B432,'Change Summary_Detailed'!$A$4:$X$216,AT$3,FALSE)</f>
        <v>Deleted</v>
      </c>
    </row>
    <row r="433" spans="1:46" x14ac:dyDescent="0.25">
      <c r="A433" t="s">
        <v>362</v>
      </c>
      <c r="B433" s="122">
        <v>277</v>
      </c>
      <c r="C433" s="57" t="s">
        <v>812</v>
      </c>
      <c r="D433" s="71" t="s">
        <v>264</v>
      </c>
      <c r="E433" s="57">
        <v>15.9</v>
      </c>
      <c r="F433" s="52">
        <v>6.1</v>
      </c>
      <c r="G433" s="52" t="s">
        <v>298</v>
      </c>
      <c r="H433" s="52" t="s">
        <v>298</v>
      </c>
      <c r="I433" s="52" t="s">
        <v>298</v>
      </c>
      <c r="J433" s="58" t="s">
        <v>298</v>
      </c>
      <c r="K433" s="62" t="s">
        <v>8</v>
      </c>
      <c r="L433" s="62" t="s">
        <v>8</v>
      </c>
      <c r="M433" s="57" t="s">
        <v>52</v>
      </c>
      <c r="N433" s="58" t="s">
        <v>52</v>
      </c>
      <c r="O433" s="110" t="s">
        <v>8</v>
      </c>
      <c r="P433" s="111" t="s">
        <v>8</v>
      </c>
      <c r="Q433" s="112" t="s">
        <v>8</v>
      </c>
      <c r="R433" s="57">
        <v>3</v>
      </c>
      <c r="S433" s="52" t="s">
        <v>54</v>
      </c>
      <c r="T433" s="58" t="s">
        <v>54</v>
      </c>
      <c r="W433">
        <v>1</v>
      </c>
      <c r="X433">
        <v>1</v>
      </c>
      <c r="Y433" t="s">
        <v>17</v>
      </c>
      <c r="Z433" t="s">
        <v>17</v>
      </c>
      <c r="AA433" t="s">
        <v>17</v>
      </c>
      <c r="AB433" t="s">
        <v>17</v>
      </c>
      <c r="AC433" s="355">
        <f>IF(VLOOKUP($B433,'Change Summary_Detailed'!$A$4:$X$216,AC$3,FALSE)=0,"N/A",VLOOKUP($B433,'Change Summary_Detailed'!$A$4:$X$216,AC$3,FALSE))</f>
        <v>42248</v>
      </c>
      <c r="AD433" s="21" t="str">
        <f>VLOOKUP($B433,'Change Summary_Detailed'!$A$4:$X$216,AD$3,FALSE)</f>
        <v/>
      </c>
      <c r="AE433" s="21" t="str">
        <f>VLOOKUP($B433,'Change Summary_Detailed'!$A$4:$X$216,AE$3,FALSE)</f>
        <v/>
      </c>
      <c r="AF433" s="21" t="str">
        <f>VLOOKUP($B433,'Change Summary_Detailed'!$A$4:$X$216,AF$3,FALSE)</f>
        <v/>
      </c>
      <c r="AG433" s="21" t="str">
        <f>VLOOKUP($B433,'Change Summary_Detailed'!$A$4:$X$216,AG$3,FALSE)</f>
        <v/>
      </c>
      <c r="AH433" s="21" t="str">
        <f>VLOOKUP($B433,'Change Summary_Detailed'!$A$4:$X$216,AH$3,FALSE)</f>
        <v/>
      </c>
      <c r="AI433" s="21" t="str">
        <f>VLOOKUP($B433,'Change Summary_Detailed'!$A$4:$X$216,AI$3,FALSE)</f>
        <v/>
      </c>
      <c r="AJ433" s="21" t="str">
        <f>VLOOKUP($B433,'Change Summary_Detailed'!$A$4:$X$216,AJ$3,FALSE)</f>
        <v/>
      </c>
      <c r="AK433" s="21" t="str">
        <f>VLOOKUP($B433,'Change Summary_Detailed'!$A$4:$X$216,AK$3,FALSE)</f>
        <v/>
      </c>
      <c r="AL433" s="21" t="str">
        <f>VLOOKUP($B433,'Change Summary_Detailed'!$A$4:$X$216,AL$3,FALSE)</f>
        <v/>
      </c>
      <c r="AM433" s="21" t="str">
        <f>VLOOKUP($B433,'Change Summary_Detailed'!$A$4:$X$216,AM$3,FALSE)</f>
        <v/>
      </c>
      <c r="AN433" s="21" t="str">
        <f>VLOOKUP($B433,'Change Summary_Detailed'!$A$4:$X$216,AN$3,FALSE)</f>
        <v/>
      </c>
      <c r="AO433" s="21">
        <f>VLOOKUP($B433,'Change Summary_Detailed'!$A$4:$X$216,AO$3,FALSE)</f>
        <v>0</v>
      </c>
      <c r="AP433" s="21" t="str">
        <f>VLOOKUP($B433,'Change Summary_Detailed'!$A$4:$X$216,AP$3,FALSE)</f>
        <v>Delete</v>
      </c>
      <c r="AQ433" s="21">
        <f>VLOOKUP($B433,'Change Summary_Detailed'!$A$4:$X$216,AQ$3,FALSE)</f>
        <v>3</v>
      </c>
      <c r="AR433" s="21" t="str">
        <f>VLOOKUP($B433,'Change Summary_Detailed'!$A$4:$X$216,AR$3,FALSE)</f>
        <v>Lowest performing</v>
      </c>
      <c r="AS433" s="21" t="str">
        <f>VLOOKUP($B433,'Change Summary_Detailed'!$A$4:$X$216,AS$3,FALSE)</f>
        <v>In Juanita, use revised Route 255 to connect with Sound Transit Route 540 at Kirkland Transit center or use revised Route 255 to connect with Sound Transit Route 542  at the Evergreen Point freeway station.
On NE 132nd Street, use Route 257 to connect with Sound Transit Route 542  at the Evergreen Point freeway station.
On 124th Avenue NE, use revised Route 235 to connect with Sound Transit Route 540 on 108th Avenue NE.
At the Houghton Park-and-Ride, use revised Route 245 to connect with Sound Transit Route 540 on 108th Avenue NE.</v>
      </c>
      <c r="AT433" s="21" t="str">
        <f>VLOOKUP($B433,'Change Summary_Detailed'!$A$4:$X$216,AT$3,FALSE)</f>
        <v>Deleted</v>
      </c>
    </row>
    <row r="434" spans="1:46" x14ac:dyDescent="0.25">
      <c r="A434" t="s">
        <v>342</v>
      </c>
      <c r="B434" s="122">
        <v>277</v>
      </c>
      <c r="C434" s="57" t="s">
        <v>812</v>
      </c>
      <c r="D434" s="71" t="s">
        <v>264</v>
      </c>
      <c r="E434" s="57">
        <v>15.9</v>
      </c>
      <c r="F434" s="52">
        <v>6.1</v>
      </c>
      <c r="G434" s="52" t="s">
        <v>298</v>
      </c>
      <c r="H434" s="52" t="s">
        <v>298</v>
      </c>
      <c r="I434" s="52" t="s">
        <v>298</v>
      </c>
      <c r="J434" s="58" t="s">
        <v>298</v>
      </c>
      <c r="K434" s="62" t="s">
        <v>8</v>
      </c>
      <c r="L434" s="62" t="s">
        <v>8</v>
      </c>
      <c r="M434" s="57" t="s">
        <v>52</v>
      </c>
      <c r="N434" s="58" t="s">
        <v>52</v>
      </c>
      <c r="O434" s="110" t="s">
        <v>8</v>
      </c>
      <c r="P434" s="111" t="s">
        <v>8</v>
      </c>
      <c r="Q434" s="112" t="s">
        <v>8</v>
      </c>
      <c r="R434" s="57">
        <v>3</v>
      </c>
      <c r="S434" s="52" t="s">
        <v>54</v>
      </c>
      <c r="T434" s="58" t="s">
        <v>54</v>
      </c>
      <c r="W434">
        <v>1</v>
      </c>
      <c r="X434">
        <v>1</v>
      </c>
      <c r="Y434" t="s">
        <v>17</v>
      </c>
      <c r="Z434" t="s">
        <v>17</v>
      </c>
      <c r="AA434" t="s">
        <v>17</v>
      </c>
      <c r="AB434" t="s">
        <v>17</v>
      </c>
      <c r="AC434" s="355">
        <f>IF(VLOOKUP($B434,'Change Summary_Detailed'!$A$4:$X$216,AC$3,FALSE)=0,"N/A",VLOOKUP($B434,'Change Summary_Detailed'!$A$4:$X$216,AC$3,FALSE))</f>
        <v>42248</v>
      </c>
      <c r="AD434" s="21" t="str">
        <f>VLOOKUP($B434,'Change Summary_Detailed'!$A$4:$X$216,AD$3,FALSE)</f>
        <v/>
      </c>
      <c r="AE434" s="21" t="str">
        <f>VLOOKUP($B434,'Change Summary_Detailed'!$A$4:$X$216,AE$3,FALSE)</f>
        <v/>
      </c>
      <c r="AF434" s="21" t="str">
        <f>VLOOKUP($B434,'Change Summary_Detailed'!$A$4:$X$216,AF$3,FALSE)</f>
        <v/>
      </c>
      <c r="AG434" s="21" t="str">
        <f>VLOOKUP($B434,'Change Summary_Detailed'!$A$4:$X$216,AG$3,FALSE)</f>
        <v/>
      </c>
      <c r="AH434" s="21" t="str">
        <f>VLOOKUP($B434,'Change Summary_Detailed'!$A$4:$X$216,AH$3,FALSE)</f>
        <v/>
      </c>
      <c r="AI434" s="21" t="str">
        <f>VLOOKUP($B434,'Change Summary_Detailed'!$A$4:$X$216,AI$3,FALSE)</f>
        <v/>
      </c>
      <c r="AJ434" s="21" t="str">
        <f>VLOOKUP($B434,'Change Summary_Detailed'!$A$4:$X$216,AJ$3,FALSE)</f>
        <v/>
      </c>
      <c r="AK434" s="21" t="str">
        <f>VLOOKUP($B434,'Change Summary_Detailed'!$A$4:$X$216,AK$3,FALSE)</f>
        <v/>
      </c>
      <c r="AL434" s="21" t="str">
        <f>VLOOKUP($B434,'Change Summary_Detailed'!$A$4:$X$216,AL$3,FALSE)</f>
        <v/>
      </c>
      <c r="AM434" s="21" t="str">
        <f>VLOOKUP($B434,'Change Summary_Detailed'!$A$4:$X$216,AM$3,FALSE)</f>
        <v/>
      </c>
      <c r="AN434" s="21" t="str">
        <f>VLOOKUP($B434,'Change Summary_Detailed'!$A$4:$X$216,AN$3,FALSE)</f>
        <v/>
      </c>
      <c r="AO434" s="21">
        <f>VLOOKUP($B434,'Change Summary_Detailed'!$A$4:$X$216,AO$3,FALSE)</f>
        <v>0</v>
      </c>
      <c r="AP434" s="21" t="str">
        <f>VLOOKUP($B434,'Change Summary_Detailed'!$A$4:$X$216,AP$3,FALSE)</f>
        <v>Delete</v>
      </c>
      <c r="AQ434" s="21">
        <f>VLOOKUP($B434,'Change Summary_Detailed'!$A$4:$X$216,AQ$3,FALSE)</f>
        <v>3</v>
      </c>
      <c r="AR434" s="21" t="str">
        <f>VLOOKUP($B434,'Change Summary_Detailed'!$A$4:$X$216,AR$3,FALSE)</f>
        <v>Lowest performing</v>
      </c>
      <c r="AS434" s="21" t="str">
        <f>VLOOKUP($B434,'Change Summary_Detailed'!$A$4:$X$216,AS$3,FALSE)</f>
        <v>In Juanita, use revised Route 255 to connect with Sound Transit Route 540 at Kirkland Transit center or use revised Route 255 to connect with Sound Transit Route 542  at the Evergreen Point freeway station.
On NE 132nd Street, use Route 257 to connect with Sound Transit Route 542  at the Evergreen Point freeway station.
On 124th Avenue NE, use revised Route 235 to connect with Sound Transit Route 540 on 108th Avenue NE.
At the Houghton Park-and-Ride, use revised Route 245 to connect with Sound Transit Route 540 on 108th Avenue NE.</v>
      </c>
      <c r="AT434" s="21" t="str">
        <f>VLOOKUP($B434,'Change Summary_Detailed'!$A$4:$X$216,AT$3,FALSE)</f>
        <v>Deleted</v>
      </c>
    </row>
    <row r="435" spans="1:46" x14ac:dyDescent="0.25">
      <c r="A435" t="s">
        <v>349</v>
      </c>
      <c r="B435" s="122">
        <v>277</v>
      </c>
      <c r="C435" s="57" t="s">
        <v>812</v>
      </c>
      <c r="D435" s="71" t="s">
        <v>264</v>
      </c>
      <c r="E435" s="57">
        <v>15.9</v>
      </c>
      <c r="F435" s="52">
        <v>6.1</v>
      </c>
      <c r="G435" s="52" t="s">
        <v>298</v>
      </c>
      <c r="H435" s="52" t="s">
        <v>298</v>
      </c>
      <c r="I435" s="52" t="s">
        <v>298</v>
      </c>
      <c r="J435" s="58" t="s">
        <v>298</v>
      </c>
      <c r="K435" s="62" t="s">
        <v>8</v>
      </c>
      <c r="L435" s="62" t="s">
        <v>8</v>
      </c>
      <c r="M435" s="57" t="s">
        <v>52</v>
      </c>
      <c r="N435" s="58" t="s">
        <v>52</v>
      </c>
      <c r="O435" s="110" t="s">
        <v>8</v>
      </c>
      <c r="P435" s="111" t="s">
        <v>8</v>
      </c>
      <c r="Q435" s="112" t="s">
        <v>8</v>
      </c>
      <c r="R435" s="57">
        <v>3</v>
      </c>
      <c r="S435" s="52" t="s">
        <v>54</v>
      </c>
      <c r="T435" s="58" t="s">
        <v>54</v>
      </c>
      <c r="W435">
        <v>1</v>
      </c>
      <c r="X435">
        <v>1</v>
      </c>
      <c r="Y435" t="s">
        <v>17</v>
      </c>
      <c r="Z435" t="s">
        <v>17</v>
      </c>
      <c r="AA435" t="s">
        <v>17</v>
      </c>
      <c r="AB435" t="s">
        <v>17</v>
      </c>
      <c r="AC435" s="355">
        <f>IF(VLOOKUP($B435,'Change Summary_Detailed'!$A$4:$X$216,AC$3,FALSE)=0,"N/A",VLOOKUP($B435,'Change Summary_Detailed'!$A$4:$X$216,AC$3,FALSE))</f>
        <v>42248</v>
      </c>
      <c r="AD435" s="21" t="str">
        <f>VLOOKUP($B435,'Change Summary_Detailed'!$A$4:$X$216,AD$3,FALSE)</f>
        <v/>
      </c>
      <c r="AE435" s="21" t="str">
        <f>VLOOKUP($B435,'Change Summary_Detailed'!$A$4:$X$216,AE$3,FALSE)</f>
        <v/>
      </c>
      <c r="AF435" s="21" t="str">
        <f>VLOOKUP($B435,'Change Summary_Detailed'!$A$4:$X$216,AF$3,FALSE)</f>
        <v/>
      </c>
      <c r="AG435" s="21" t="str">
        <f>VLOOKUP($B435,'Change Summary_Detailed'!$A$4:$X$216,AG$3,FALSE)</f>
        <v/>
      </c>
      <c r="AH435" s="21" t="str">
        <f>VLOOKUP($B435,'Change Summary_Detailed'!$A$4:$X$216,AH$3,FALSE)</f>
        <v/>
      </c>
      <c r="AI435" s="21" t="str">
        <f>VLOOKUP($B435,'Change Summary_Detailed'!$A$4:$X$216,AI$3,FALSE)</f>
        <v/>
      </c>
      <c r="AJ435" s="21" t="str">
        <f>VLOOKUP($B435,'Change Summary_Detailed'!$A$4:$X$216,AJ$3,FALSE)</f>
        <v/>
      </c>
      <c r="AK435" s="21" t="str">
        <f>VLOOKUP($B435,'Change Summary_Detailed'!$A$4:$X$216,AK$3,FALSE)</f>
        <v/>
      </c>
      <c r="AL435" s="21" t="str">
        <f>VLOOKUP($B435,'Change Summary_Detailed'!$A$4:$X$216,AL$3,FALSE)</f>
        <v/>
      </c>
      <c r="AM435" s="21" t="str">
        <f>VLOOKUP($B435,'Change Summary_Detailed'!$A$4:$X$216,AM$3,FALSE)</f>
        <v/>
      </c>
      <c r="AN435" s="21" t="str">
        <f>VLOOKUP($B435,'Change Summary_Detailed'!$A$4:$X$216,AN$3,FALSE)</f>
        <v/>
      </c>
      <c r="AO435" s="21">
        <f>VLOOKUP($B435,'Change Summary_Detailed'!$A$4:$X$216,AO$3,FALSE)</f>
        <v>0</v>
      </c>
      <c r="AP435" s="21" t="str">
        <f>VLOOKUP($B435,'Change Summary_Detailed'!$A$4:$X$216,AP$3,FALSE)</f>
        <v>Delete</v>
      </c>
      <c r="AQ435" s="21">
        <f>VLOOKUP($B435,'Change Summary_Detailed'!$A$4:$X$216,AQ$3,FALSE)</f>
        <v>3</v>
      </c>
      <c r="AR435" s="21" t="str">
        <f>VLOOKUP($B435,'Change Summary_Detailed'!$A$4:$X$216,AR$3,FALSE)</f>
        <v>Lowest performing</v>
      </c>
      <c r="AS435" s="21" t="str">
        <f>VLOOKUP($B435,'Change Summary_Detailed'!$A$4:$X$216,AS$3,FALSE)</f>
        <v>In Juanita, use revised Route 255 to connect with Sound Transit Route 540 at Kirkland Transit center or use revised Route 255 to connect with Sound Transit Route 542  at the Evergreen Point freeway station.
On NE 132nd Street, use Route 257 to connect with Sound Transit Route 542  at the Evergreen Point freeway station.
On 124th Avenue NE, use revised Route 235 to connect with Sound Transit Route 540 on 108th Avenue NE.
At the Houghton Park-and-Ride, use revised Route 245 to connect with Sound Transit Route 540 on 108th Avenue NE.</v>
      </c>
      <c r="AT435" s="21" t="str">
        <f>VLOOKUP($B435,'Change Summary_Detailed'!$A$4:$X$216,AT$3,FALSE)</f>
        <v>Deleted</v>
      </c>
    </row>
    <row r="436" spans="1:46" x14ac:dyDescent="0.25">
      <c r="A436" t="s">
        <v>357</v>
      </c>
      <c r="B436" s="122">
        <v>277</v>
      </c>
      <c r="C436" s="57" t="s">
        <v>812</v>
      </c>
      <c r="D436" s="71" t="s">
        <v>264</v>
      </c>
      <c r="E436" s="57">
        <v>15.9</v>
      </c>
      <c r="F436" s="52">
        <v>6.1</v>
      </c>
      <c r="G436" s="52" t="s">
        <v>298</v>
      </c>
      <c r="H436" s="52" t="s">
        <v>298</v>
      </c>
      <c r="I436" s="52" t="s">
        <v>298</v>
      </c>
      <c r="J436" s="58" t="s">
        <v>298</v>
      </c>
      <c r="K436" s="62" t="s">
        <v>8</v>
      </c>
      <c r="L436" s="62" t="s">
        <v>8</v>
      </c>
      <c r="M436" s="57" t="s">
        <v>52</v>
      </c>
      <c r="N436" s="58" t="s">
        <v>52</v>
      </c>
      <c r="O436" s="110" t="s">
        <v>8</v>
      </c>
      <c r="P436" s="111" t="s">
        <v>8</v>
      </c>
      <c r="Q436" s="112" t="s">
        <v>8</v>
      </c>
      <c r="R436" s="57">
        <v>3</v>
      </c>
      <c r="S436" s="52" t="s">
        <v>54</v>
      </c>
      <c r="T436" s="58" t="s">
        <v>54</v>
      </c>
      <c r="W436">
        <v>1</v>
      </c>
      <c r="X436">
        <v>1</v>
      </c>
      <c r="Y436" t="s">
        <v>17</v>
      </c>
      <c r="Z436" t="s">
        <v>17</v>
      </c>
      <c r="AA436" t="s">
        <v>17</v>
      </c>
      <c r="AB436" t="s">
        <v>17</v>
      </c>
      <c r="AC436" s="355">
        <f>IF(VLOOKUP($B436,'Change Summary_Detailed'!$A$4:$X$216,AC$3,FALSE)=0,"N/A",VLOOKUP($B436,'Change Summary_Detailed'!$A$4:$X$216,AC$3,FALSE))</f>
        <v>42248</v>
      </c>
      <c r="AD436" s="21" t="str">
        <f>VLOOKUP($B436,'Change Summary_Detailed'!$A$4:$X$216,AD$3,FALSE)</f>
        <v/>
      </c>
      <c r="AE436" s="21" t="str">
        <f>VLOOKUP($B436,'Change Summary_Detailed'!$A$4:$X$216,AE$3,FALSE)</f>
        <v/>
      </c>
      <c r="AF436" s="21" t="str">
        <f>VLOOKUP($B436,'Change Summary_Detailed'!$A$4:$X$216,AF$3,FALSE)</f>
        <v/>
      </c>
      <c r="AG436" s="21" t="str">
        <f>VLOOKUP($B436,'Change Summary_Detailed'!$A$4:$X$216,AG$3,FALSE)</f>
        <v/>
      </c>
      <c r="AH436" s="21" t="str">
        <f>VLOOKUP($B436,'Change Summary_Detailed'!$A$4:$X$216,AH$3,FALSE)</f>
        <v/>
      </c>
      <c r="AI436" s="21" t="str">
        <f>VLOOKUP($B436,'Change Summary_Detailed'!$A$4:$X$216,AI$3,FALSE)</f>
        <v/>
      </c>
      <c r="AJ436" s="21" t="str">
        <f>VLOOKUP($B436,'Change Summary_Detailed'!$A$4:$X$216,AJ$3,FALSE)</f>
        <v/>
      </c>
      <c r="AK436" s="21" t="str">
        <f>VLOOKUP($B436,'Change Summary_Detailed'!$A$4:$X$216,AK$3,FALSE)</f>
        <v/>
      </c>
      <c r="AL436" s="21" t="str">
        <f>VLOOKUP($B436,'Change Summary_Detailed'!$A$4:$X$216,AL$3,FALSE)</f>
        <v/>
      </c>
      <c r="AM436" s="21" t="str">
        <f>VLOOKUP($B436,'Change Summary_Detailed'!$A$4:$X$216,AM$3,FALSE)</f>
        <v/>
      </c>
      <c r="AN436" s="21" t="str">
        <f>VLOOKUP($B436,'Change Summary_Detailed'!$A$4:$X$216,AN$3,FALSE)</f>
        <v/>
      </c>
      <c r="AO436" s="21">
        <f>VLOOKUP($B436,'Change Summary_Detailed'!$A$4:$X$216,AO$3,FALSE)</f>
        <v>0</v>
      </c>
      <c r="AP436" s="21" t="str">
        <f>VLOOKUP($B436,'Change Summary_Detailed'!$A$4:$X$216,AP$3,FALSE)</f>
        <v>Delete</v>
      </c>
      <c r="AQ436" s="21">
        <f>VLOOKUP($B436,'Change Summary_Detailed'!$A$4:$X$216,AQ$3,FALSE)</f>
        <v>3</v>
      </c>
      <c r="AR436" s="21" t="str">
        <f>VLOOKUP($B436,'Change Summary_Detailed'!$A$4:$X$216,AR$3,FALSE)</f>
        <v>Lowest performing</v>
      </c>
      <c r="AS436" s="21" t="str">
        <f>VLOOKUP($B436,'Change Summary_Detailed'!$A$4:$X$216,AS$3,FALSE)</f>
        <v>In Juanita, use revised Route 255 to connect with Sound Transit Route 540 at Kirkland Transit center or use revised Route 255 to connect with Sound Transit Route 542  at the Evergreen Point freeway station.
On NE 132nd Street, use Route 257 to connect with Sound Transit Route 542  at the Evergreen Point freeway station.
On 124th Avenue NE, use revised Route 235 to connect with Sound Transit Route 540 on 108th Avenue NE.
At the Houghton Park-and-Ride, use revised Route 245 to connect with Sound Transit Route 540 on 108th Avenue NE.</v>
      </c>
      <c r="AT436" s="21" t="str">
        <f>VLOOKUP($B436,'Change Summary_Detailed'!$A$4:$X$216,AT$3,FALSE)</f>
        <v>Deleted</v>
      </c>
    </row>
    <row r="437" spans="1:46" x14ac:dyDescent="0.25">
      <c r="A437" t="s">
        <v>344</v>
      </c>
      <c r="B437" s="122">
        <v>280</v>
      </c>
      <c r="C437" s="57" t="s">
        <v>813</v>
      </c>
      <c r="D437" s="71" t="s">
        <v>265</v>
      </c>
      <c r="E437" s="57" t="s">
        <v>298</v>
      </c>
      <c r="F437" s="52" t="s">
        <v>298</v>
      </c>
      <c r="G437" s="52" t="s">
        <v>298</v>
      </c>
      <c r="H437" s="52" t="s">
        <v>298</v>
      </c>
      <c r="I437" s="52">
        <v>16</v>
      </c>
      <c r="J437" s="58">
        <v>10.9</v>
      </c>
      <c r="K437" s="62" t="s">
        <v>144</v>
      </c>
      <c r="L437" s="62" t="s">
        <v>144</v>
      </c>
      <c r="M437" s="57" t="s">
        <v>17</v>
      </c>
      <c r="N437" s="58" t="s">
        <v>17</v>
      </c>
      <c r="O437" s="110" t="s">
        <v>144</v>
      </c>
      <c r="P437" s="111" t="s">
        <v>144</v>
      </c>
      <c r="Q437" s="112" t="s">
        <v>144</v>
      </c>
      <c r="R437" s="57" t="s">
        <v>54</v>
      </c>
      <c r="S437" s="52" t="s">
        <v>54</v>
      </c>
      <c r="T437" s="58">
        <v>1</v>
      </c>
      <c r="W437" t="s">
        <v>17</v>
      </c>
      <c r="X437" t="s">
        <v>17</v>
      </c>
      <c r="Y437" t="s">
        <v>17</v>
      </c>
      <c r="Z437" t="s">
        <v>17</v>
      </c>
      <c r="AA437">
        <v>1</v>
      </c>
      <c r="AB437">
        <v>4</v>
      </c>
      <c r="AC437" s="355">
        <f>IF(VLOOKUP($B437,'Change Summary_Detailed'!$A$4:$X$216,AC$3,FALSE)=0,"N/A",VLOOKUP($B437,'Change Summary_Detailed'!$A$4:$X$216,AC$3,FALSE))</f>
        <v>41883</v>
      </c>
      <c r="AD437" s="21" t="str">
        <f>VLOOKUP($B437,'Change Summary_Detailed'!$A$4:$X$216,AD$3,FALSE)</f>
        <v/>
      </c>
      <c r="AE437" s="21" t="str">
        <f>VLOOKUP($B437,'Change Summary_Detailed'!$A$4:$X$216,AE$3,FALSE)</f>
        <v/>
      </c>
      <c r="AF437" s="21" t="str">
        <f>VLOOKUP($B437,'Change Summary_Detailed'!$A$4:$X$216,AF$3,FALSE)</f>
        <v/>
      </c>
      <c r="AG437" s="21" t="str">
        <f>VLOOKUP($B437,'Change Summary_Detailed'!$A$4:$X$216,AG$3,FALSE)</f>
        <v/>
      </c>
      <c r="AH437" s="21" t="str">
        <f>VLOOKUP($B437,'Change Summary_Detailed'!$A$4:$X$216,AH$3,FALSE)</f>
        <v/>
      </c>
      <c r="AI437" s="21" t="str">
        <f>VLOOKUP($B437,'Change Summary_Detailed'!$A$4:$X$216,AI$3,FALSE)</f>
        <v/>
      </c>
      <c r="AJ437" s="21" t="str">
        <f>VLOOKUP($B437,'Change Summary_Detailed'!$A$4:$X$216,AJ$3,FALSE)</f>
        <v/>
      </c>
      <c r="AK437" s="21" t="str">
        <f>VLOOKUP($B437,'Change Summary_Detailed'!$A$4:$X$216,AK$3,FALSE)</f>
        <v/>
      </c>
      <c r="AL437" s="21" t="str">
        <f>VLOOKUP($B437,'Change Summary_Detailed'!$A$4:$X$216,AL$3,FALSE)</f>
        <v/>
      </c>
      <c r="AM437" s="21" t="str">
        <f>VLOOKUP($B437,'Change Summary_Detailed'!$A$4:$X$216,AM$3,FALSE)</f>
        <v/>
      </c>
      <c r="AN437" s="21" t="str">
        <f>VLOOKUP($B437,'Change Summary_Detailed'!$A$4:$X$216,AN$3,FALSE)</f>
        <v/>
      </c>
      <c r="AO437" s="21">
        <f>VLOOKUP($B437,'Change Summary_Detailed'!$A$4:$X$216,AO$3,FALSE)</f>
        <v>0</v>
      </c>
      <c r="AP437" s="21" t="str">
        <f>VLOOKUP($B437,'Change Summary_Detailed'!$A$4:$X$216,AP$3,FALSE)</f>
        <v>Delete</v>
      </c>
      <c r="AQ437" s="21">
        <f>VLOOKUP($B437,'Change Summary_Detailed'!$A$4:$X$216,AQ$3,FALSE)</f>
        <v>1</v>
      </c>
      <c r="AR437" s="21" t="str">
        <f>VLOOKUP($B437,'Change Summary_Detailed'!$A$4:$X$216,AR$3,FALSE)</f>
        <v>Lowest performing</v>
      </c>
      <c r="AS437" s="21" t="str">
        <f>VLOOKUP($B437,'Change Summary_Detailed'!$A$4:$X$216,AS$3,FALSE)</f>
        <v>Metro’s TaxiScrip program may be an option.</v>
      </c>
      <c r="AT437" s="21" t="str">
        <f>VLOOKUP($B437,'Change Summary_Detailed'!$A$4:$X$216,AT$3,FALSE)</f>
        <v>Deleted</v>
      </c>
    </row>
    <row r="438" spans="1:46" x14ac:dyDescent="0.25">
      <c r="A438" t="s">
        <v>370</v>
      </c>
      <c r="B438" s="122">
        <v>280</v>
      </c>
      <c r="C438" s="57" t="s">
        <v>813</v>
      </c>
      <c r="D438" s="71" t="s">
        <v>265</v>
      </c>
      <c r="E438" s="57" t="s">
        <v>298</v>
      </c>
      <c r="F438" s="52" t="s">
        <v>298</v>
      </c>
      <c r="G438" s="52" t="s">
        <v>298</v>
      </c>
      <c r="H438" s="52" t="s">
        <v>298</v>
      </c>
      <c r="I438" s="52">
        <v>16</v>
      </c>
      <c r="J438" s="58">
        <v>10.9</v>
      </c>
      <c r="K438" s="62" t="s">
        <v>144</v>
      </c>
      <c r="L438" s="62" t="s">
        <v>144</v>
      </c>
      <c r="M438" s="57" t="s">
        <v>17</v>
      </c>
      <c r="N438" s="58" t="s">
        <v>17</v>
      </c>
      <c r="O438" s="110" t="s">
        <v>144</v>
      </c>
      <c r="P438" s="111" t="s">
        <v>144</v>
      </c>
      <c r="Q438" s="112" t="s">
        <v>144</v>
      </c>
      <c r="R438" s="57" t="s">
        <v>54</v>
      </c>
      <c r="S438" s="52" t="s">
        <v>54</v>
      </c>
      <c r="T438" s="58">
        <v>1</v>
      </c>
      <c r="W438" t="s">
        <v>17</v>
      </c>
      <c r="X438" t="s">
        <v>17</v>
      </c>
      <c r="Y438" t="s">
        <v>17</v>
      </c>
      <c r="Z438" t="s">
        <v>17</v>
      </c>
      <c r="AA438">
        <v>1</v>
      </c>
      <c r="AB438">
        <v>4</v>
      </c>
      <c r="AC438" s="355">
        <f>IF(VLOOKUP($B438,'Change Summary_Detailed'!$A$4:$X$216,AC$3,FALSE)=0,"N/A",VLOOKUP($B438,'Change Summary_Detailed'!$A$4:$X$216,AC$3,FALSE))</f>
        <v>41883</v>
      </c>
      <c r="AD438" s="21" t="str">
        <f>VLOOKUP($B438,'Change Summary_Detailed'!$A$4:$X$216,AD$3,FALSE)</f>
        <v/>
      </c>
      <c r="AE438" s="21" t="str">
        <f>VLOOKUP($B438,'Change Summary_Detailed'!$A$4:$X$216,AE$3,FALSE)</f>
        <v/>
      </c>
      <c r="AF438" s="21" t="str">
        <f>VLOOKUP($B438,'Change Summary_Detailed'!$A$4:$X$216,AF$3,FALSE)</f>
        <v/>
      </c>
      <c r="AG438" s="21" t="str">
        <f>VLOOKUP($B438,'Change Summary_Detailed'!$A$4:$X$216,AG$3,FALSE)</f>
        <v/>
      </c>
      <c r="AH438" s="21" t="str">
        <f>VLOOKUP($B438,'Change Summary_Detailed'!$A$4:$X$216,AH$3,FALSE)</f>
        <v/>
      </c>
      <c r="AI438" s="21" t="str">
        <f>VLOOKUP($B438,'Change Summary_Detailed'!$A$4:$X$216,AI$3,FALSE)</f>
        <v/>
      </c>
      <c r="AJ438" s="21" t="str">
        <f>VLOOKUP($B438,'Change Summary_Detailed'!$A$4:$X$216,AJ$3,FALSE)</f>
        <v/>
      </c>
      <c r="AK438" s="21" t="str">
        <f>VLOOKUP($B438,'Change Summary_Detailed'!$A$4:$X$216,AK$3,FALSE)</f>
        <v/>
      </c>
      <c r="AL438" s="21" t="str">
        <f>VLOOKUP($B438,'Change Summary_Detailed'!$A$4:$X$216,AL$3,FALSE)</f>
        <v/>
      </c>
      <c r="AM438" s="21" t="str">
        <f>VLOOKUP($B438,'Change Summary_Detailed'!$A$4:$X$216,AM$3,FALSE)</f>
        <v/>
      </c>
      <c r="AN438" s="21" t="str">
        <f>VLOOKUP($B438,'Change Summary_Detailed'!$A$4:$X$216,AN$3,FALSE)</f>
        <v/>
      </c>
      <c r="AO438" s="21">
        <f>VLOOKUP($B438,'Change Summary_Detailed'!$A$4:$X$216,AO$3,FALSE)</f>
        <v>0</v>
      </c>
      <c r="AP438" s="21" t="str">
        <f>VLOOKUP($B438,'Change Summary_Detailed'!$A$4:$X$216,AP$3,FALSE)</f>
        <v>Delete</v>
      </c>
      <c r="AQ438" s="21">
        <f>VLOOKUP($B438,'Change Summary_Detailed'!$A$4:$X$216,AQ$3,FALSE)</f>
        <v>1</v>
      </c>
      <c r="AR438" s="21" t="str">
        <f>VLOOKUP($B438,'Change Summary_Detailed'!$A$4:$X$216,AR$3,FALSE)</f>
        <v>Lowest performing</v>
      </c>
      <c r="AS438" s="21" t="str">
        <f>VLOOKUP($B438,'Change Summary_Detailed'!$A$4:$X$216,AS$3,FALSE)</f>
        <v>Metro’s TaxiScrip program may be an option.</v>
      </c>
      <c r="AT438" s="21" t="str">
        <f>VLOOKUP($B438,'Change Summary_Detailed'!$A$4:$X$216,AT$3,FALSE)</f>
        <v>Deleted</v>
      </c>
    </row>
    <row r="439" spans="1:46" x14ac:dyDescent="0.25">
      <c r="A439" t="s">
        <v>342</v>
      </c>
      <c r="B439" s="122">
        <v>280</v>
      </c>
      <c r="C439" s="57" t="s">
        <v>813</v>
      </c>
      <c r="D439" s="71" t="s">
        <v>265</v>
      </c>
      <c r="E439" s="57" t="s">
        <v>298</v>
      </c>
      <c r="F439" s="52" t="s">
        <v>298</v>
      </c>
      <c r="G439" s="52" t="s">
        <v>298</v>
      </c>
      <c r="H439" s="52" t="s">
        <v>298</v>
      </c>
      <c r="I439" s="52">
        <v>16</v>
      </c>
      <c r="J439" s="58">
        <v>10.9</v>
      </c>
      <c r="K439" s="62" t="s">
        <v>144</v>
      </c>
      <c r="L439" s="62" t="s">
        <v>144</v>
      </c>
      <c r="M439" s="57" t="s">
        <v>17</v>
      </c>
      <c r="N439" s="58" t="s">
        <v>17</v>
      </c>
      <c r="O439" s="110" t="s">
        <v>144</v>
      </c>
      <c r="P439" s="111" t="s">
        <v>144</v>
      </c>
      <c r="Q439" s="112" t="s">
        <v>144</v>
      </c>
      <c r="R439" s="57" t="s">
        <v>54</v>
      </c>
      <c r="S439" s="52" t="s">
        <v>54</v>
      </c>
      <c r="T439" s="58">
        <v>1</v>
      </c>
      <c r="W439" t="s">
        <v>17</v>
      </c>
      <c r="X439" t="s">
        <v>17</v>
      </c>
      <c r="Y439" t="s">
        <v>17</v>
      </c>
      <c r="Z439" t="s">
        <v>17</v>
      </c>
      <c r="AA439">
        <v>1</v>
      </c>
      <c r="AB439">
        <v>4</v>
      </c>
      <c r="AC439" s="355">
        <f>IF(VLOOKUP($B439,'Change Summary_Detailed'!$A$4:$X$216,AC$3,FALSE)=0,"N/A",VLOOKUP($B439,'Change Summary_Detailed'!$A$4:$X$216,AC$3,FALSE))</f>
        <v>41883</v>
      </c>
      <c r="AD439" s="21" t="str">
        <f>VLOOKUP($B439,'Change Summary_Detailed'!$A$4:$X$216,AD$3,FALSE)</f>
        <v/>
      </c>
      <c r="AE439" s="21" t="str">
        <f>VLOOKUP($B439,'Change Summary_Detailed'!$A$4:$X$216,AE$3,FALSE)</f>
        <v/>
      </c>
      <c r="AF439" s="21" t="str">
        <f>VLOOKUP($B439,'Change Summary_Detailed'!$A$4:$X$216,AF$3,FALSE)</f>
        <v/>
      </c>
      <c r="AG439" s="21" t="str">
        <f>VLOOKUP($B439,'Change Summary_Detailed'!$A$4:$X$216,AG$3,FALSE)</f>
        <v/>
      </c>
      <c r="AH439" s="21" t="str">
        <f>VLOOKUP($B439,'Change Summary_Detailed'!$A$4:$X$216,AH$3,FALSE)</f>
        <v/>
      </c>
      <c r="AI439" s="21" t="str">
        <f>VLOOKUP($B439,'Change Summary_Detailed'!$A$4:$X$216,AI$3,FALSE)</f>
        <v/>
      </c>
      <c r="AJ439" s="21" t="str">
        <f>VLOOKUP($B439,'Change Summary_Detailed'!$A$4:$X$216,AJ$3,FALSE)</f>
        <v/>
      </c>
      <c r="AK439" s="21" t="str">
        <f>VLOOKUP($B439,'Change Summary_Detailed'!$A$4:$X$216,AK$3,FALSE)</f>
        <v/>
      </c>
      <c r="AL439" s="21" t="str">
        <f>VLOOKUP($B439,'Change Summary_Detailed'!$A$4:$X$216,AL$3,FALSE)</f>
        <v/>
      </c>
      <c r="AM439" s="21" t="str">
        <f>VLOOKUP($B439,'Change Summary_Detailed'!$A$4:$X$216,AM$3,FALSE)</f>
        <v/>
      </c>
      <c r="AN439" s="21" t="str">
        <f>VLOOKUP($B439,'Change Summary_Detailed'!$A$4:$X$216,AN$3,FALSE)</f>
        <v/>
      </c>
      <c r="AO439" s="21">
        <f>VLOOKUP($B439,'Change Summary_Detailed'!$A$4:$X$216,AO$3,FALSE)</f>
        <v>0</v>
      </c>
      <c r="AP439" s="21" t="str">
        <f>VLOOKUP($B439,'Change Summary_Detailed'!$A$4:$X$216,AP$3,FALSE)</f>
        <v>Delete</v>
      </c>
      <c r="AQ439" s="21">
        <f>VLOOKUP($B439,'Change Summary_Detailed'!$A$4:$X$216,AQ$3,FALSE)</f>
        <v>1</v>
      </c>
      <c r="AR439" s="21" t="str">
        <f>VLOOKUP($B439,'Change Summary_Detailed'!$A$4:$X$216,AR$3,FALSE)</f>
        <v>Lowest performing</v>
      </c>
      <c r="AS439" s="21" t="str">
        <f>VLOOKUP($B439,'Change Summary_Detailed'!$A$4:$X$216,AS$3,FALSE)</f>
        <v>Metro’s TaxiScrip program may be an option.</v>
      </c>
      <c r="AT439" s="21" t="str">
        <f>VLOOKUP($B439,'Change Summary_Detailed'!$A$4:$X$216,AT$3,FALSE)</f>
        <v>Deleted</v>
      </c>
    </row>
    <row r="440" spans="1:46" x14ac:dyDescent="0.25">
      <c r="A440" t="s">
        <v>349</v>
      </c>
      <c r="B440" s="122">
        <v>280</v>
      </c>
      <c r="C440" s="57" t="s">
        <v>813</v>
      </c>
      <c r="D440" s="71" t="s">
        <v>265</v>
      </c>
      <c r="E440" s="57" t="s">
        <v>298</v>
      </c>
      <c r="F440" s="52" t="s">
        <v>298</v>
      </c>
      <c r="G440" s="52" t="s">
        <v>298</v>
      </c>
      <c r="H440" s="52" t="s">
        <v>298</v>
      </c>
      <c r="I440" s="52">
        <v>16</v>
      </c>
      <c r="J440" s="58">
        <v>10.9</v>
      </c>
      <c r="K440" s="62" t="s">
        <v>144</v>
      </c>
      <c r="L440" s="62" t="s">
        <v>144</v>
      </c>
      <c r="M440" s="57" t="s">
        <v>17</v>
      </c>
      <c r="N440" s="58" t="s">
        <v>17</v>
      </c>
      <c r="O440" s="110" t="s">
        <v>144</v>
      </c>
      <c r="P440" s="111" t="s">
        <v>144</v>
      </c>
      <c r="Q440" s="112" t="s">
        <v>144</v>
      </c>
      <c r="R440" s="57" t="s">
        <v>54</v>
      </c>
      <c r="S440" s="52" t="s">
        <v>54</v>
      </c>
      <c r="T440" s="58">
        <v>1</v>
      </c>
      <c r="W440" t="s">
        <v>17</v>
      </c>
      <c r="X440" t="s">
        <v>17</v>
      </c>
      <c r="Y440" t="s">
        <v>17</v>
      </c>
      <c r="Z440" t="s">
        <v>17</v>
      </c>
      <c r="AA440">
        <v>1</v>
      </c>
      <c r="AB440">
        <v>4</v>
      </c>
      <c r="AC440" s="355">
        <f>IF(VLOOKUP($B440,'Change Summary_Detailed'!$A$4:$X$216,AC$3,FALSE)=0,"N/A",VLOOKUP($B440,'Change Summary_Detailed'!$A$4:$X$216,AC$3,FALSE))</f>
        <v>41883</v>
      </c>
      <c r="AD440" s="21" t="str">
        <f>VLOOKUP($B440,'Change Summary_Detailed'!$A$4:$X$216,AD$3,FALSE)</f>
        <v/>
      </c>
      <c r="AE440" s="21" t="str">
        <f>VLOOKUP($B440,'Change Summary_Detailed'!$A$4:$X$216,AE$3,FALSE)</f>
        <v/>
      </c>
      <c r="AF440" s="21" t="str">
        <f>VLOOKUP($B440,'Change Summary_Detailed'!$A$4:$X$216,AF$3,FALSE)</f>
        <v/>
      </c>
      <c r="AG440" s="21" t="str">
        <f>VLOOKUP($B440,'Change Summary_Detailed'!$A$4:$X$216,AG$3,FALSE)</f>
        <v/>
      </c>
      <c r="AH440" s="21" t="str">
        <f>VLOOKUP($B440,'Change Summary_Detailed'!$A$4:$X$216,AH$3,FALSE)</f>
        <v/>
      </c>
      <c r="AI440" s="21" t="str">
        <f>VLOOKUP($B440,'Change Summary_Detailed'!$A$4:$X$216,AI$3,FALSE)</f>
        <v/>
      </c>
      <c r="AJ440" s="21" t="str">
        <f>VLOOKUP($B440,'Change Summary_Detailed'!$A$4:$X$216,AJ$3,FALSE)</f>
        <v/>
      </c>
      <c r="AK440" s="21" t="str">
        <f>VLOOKUP($B440,'Change Summary_Detailed'!$A$4:$X$216,AK$3,FALSE)</f>
        <v/>
      </c>
      <c r="AL440" s="21" t="str">
        <f>VLOOKUP($B440,'Change Summary_Detailed'!$A$4:$X$216,AL$3,FALSE)</f>
        <v/>
      </c>
      <c r="AM440" s="21" t="str">
        <f>VLOOKUP($B440,'Change Summary_Detailed'!$A$4:$X$216,AM$3,FALSE)</f>
        <v/>
      </c>
      <c r="AN440" s="21" t="str">
        <f>VLOOKUP($B440,'Change Summary_Detailed'!$A$4:$X$216,AN$3,FALSE)</f>
        <v/>
      </c>
      <c r="AO440" s="21">
        <f>VLOOKUP($B440,'Change Summary_Detailed'!$A$4:$X$216,AO$3,FALSE)</f>
        <v>0</v>
      </c>
      <c r="AP440" s="21" t="str">
        <f>VLOOKUP($B440,'Change Summary_Detailed'!$A$4:$X$216,AP$3,FALSE)</f>
        <v>Delete</v>
      </c>
      <c r="AQ440" s="21">
        <f>VLOOKUP($B440,'Change Summary_Detailed'!$A$4:$X$216,AQ$3,FALSE)</f>
        <v>1</v>
      </c>
      <c r="AR440" s="21" t="str">
        <f>VLOOKUP($B440,'Change Summary_Detailed'!$A$4:$X$216,AR$3,FALSE)</f>
        <v>Lowest performing</v>
      </c>
      <c r="AS440" s="21" t="str">
        <f>VLOOKUP($B440,'Change Summary_Detailed'!$A$4:$X$216,AS$3,FALSE)</f>
        <v>Metro’s TaxiScrip program may be an option.</v>
      </c>
      <c r="AT440" s="21" t="str">
        <f>VLOOKUP($B440,'Change Summary_Detailed'!$A$4:$X$216,AT$3,FALSE)</f>
        <v>Deleted</v>
      </c>
    </row>
    <row r="441" spans="1:46" x14ac:dyDescent="0.25">
      <c r="A441" t="s">
        <v>362</v>
      </c>
      <c r="B441" s="122">
        <v>280</v>
      </c>
      <c r="C441" s="57" t="s">
        <v>813</v>
      </c>
      <c r="D441" s="71" t="s">
        <v>265</v>
      </c>
      <c r="E441" s="57" t="s">
        <v>298</v>
      </c>
      <c r="F441" s="52" t="s">
        <v>298</v>
      </c>
      <c r="G441" s="52" t="s">
        <v>298</v>
      </c>
      <c r="H441" s="52" t="s">
        <v>298</v>
      </c>
      <c r="I441" s="52">
        <v>16</v>
      </c>
      <c r="J441" s="58">
        <v>10.9</v>
      </c>
      <c r="K441" s="62" t="s">
        <v>144</v>
      </c>
      <c r="L441" s="62" t="s">
        <v>144</v>
      </c>
      <c r="M441" s="57" t="s">
        <v>17</v>
      </c>
      <c r="N441" s="58" t="s">
        <v>17</v>
      </c>
      <c r="O441" s="110" t="s">
        <v>144</v>
      </c>
      <c r="P441" s="111" t="s">
        <v>144</v>
      </c>
      <c r="Q441" s="112" t="s">
        <v>144</v>
      </c>
      <c r="R441" s="57" t="s">
        <v>54</v>
      </c>
      <c r="S441" s="52" t="s">
        <v>54</v>
      </c>
      <c r="T441" s="58">
        <v>1</v>
      </c>
      <c r="W441" t="s">
        <v>17</v>
      </c>
      <c r="X441" t="s">
        <v>17</v>
      </c>
      <c r="Y441" t="s">
        <v>17</v>
      </c>
      <c r="Z441" t="s">
        <v>17</v>
      </c>
      <c r="AA441">
        <v>1</v>
      </c>
      <c r="AB441">
        <v>4</v>
      </c>
      <c r="AC441" s="355">
        <f>IF(VLOOKUP($B441,'Change Summary_Detailed'!$A$4:$X$216,AC$3,FALSE)=0,"N/A",VLOOKUP($B441,'Change Summary_Detailed'!$A$4:$X$216,AC$3,FALSE))</f>
        <v>41883</v>
      </c>
      <c r="AD441" s="21" t="str">
        <f>VLOOKUP($B441,'Change Summary_Detailed'!$A$4:$X$216,AD$3,FALSE)</f>
        <v/>
      </c>
      <c r="AE441" s="21" t="str">
        <f>VLOOKUP($B441,'Change Summary_Detailed'!$A$4:$X$216,AE$3,FALSE)</f>
        <v/>
      </c>
      <c r="AF441" s="21" t="str">
        <f>VLOOKUP($B441,'Change Summary_Detailed'!$A$4:$X$216,AF$3,FALSE)</f>
        <v/>
      </c>
      <c r="AG441" s="21" t="str">
        <f>VLOOKUP($B441,'Change Summary_Detailed'!$A$4:$X$216,AG$3,FALSE)</f>
        <v/>
      </c>
      <c r="AH441" s="21" t="str">
        <f>VLOOKUP($B441,'Change Summary_Detailed'!$A$4:$X$216,AH$3,FALSE)</f>
        <v/>
      </c>
      <c r="AI441" s="21" t="str">
        <f>VLOOKUP($B441,'Change Summary_Detailed'!$A$4:$X$216,AI$3,FALSE)</f>
        <v/>
      </c>
      <c r="AJ441" s="21" t="str">
        <f>VLOOKUP($B441,'Change Summary_Detailed'!$A$4:$X$216,AJ$3,FALSE)</f>
        <v/>
      </c>
      <c r="AK441" s="21" t="str">
        <f>VLOOKUP($B441,'Change Summary_Detailed'!$A$4:$X$216,AK$3,FALSE)</f>
        <v/>
      </c>
      <c r="AL441" s="21" t="str">
        <f>VLOOKUP($B441,'Change Summary_Detailed'!$A$4:$X$216,AL$3,FALSE)</f>
        <v/>
      </c>
      <c r="AM441" s="21" t="str">
        <f>VLOOKUP($B441,'Change Summary_Detailed'!$A$4:$X$216,AM$3,FALSE)</f>
        <v/>
      </c>
      <c r="AN441" s="21" t="str">
        <f>VLOOKUP($B441,'Change Summary_Detailed'!$A$4:$X$216,AN$3,FALSE)</f>
        <v/>
      </c>
      <c r="AO441" s="21">
        <f>VLOOKUP($B441,'Change Summary_Detailed'!$A$4:$X$216,AO$3,FALSE)</f>
        <v>0</v>
      </c>
      <c r="AP441" s="21" t="str">
        <f>VLOOKUP($B441,'Change Summary_Detailed'!$A$4:$X$216,AP$3,FALSE)</f>
        <v>Delete</v>
      </c>
      <c r="AQ441" s="21">
        <f>VLOOKUP($B441,'Change Summary_Detailed'!$A$4:$X$216,AQ$3,FALSE)</f>
        <v>1</v>
      </c>
      <c r="AR441" s="21" t="str">
        <f>VLOOKUP($B441,'Change Summary_Detailed'!$A$4:$X$216,AR$3,FALSE)</f>
        <v>Lowest performing</v>
      </c>
      <c r="AS441" s="21" t="str">
        <f>VLOOKUP($B441,'Change Summary_Detailed'!$A$4:$X$216,AS$3,FALSE)</f>
        <v>Metro’s TaxiScrip program may be an option.</v>
      </c>
      <c r="AT441" s="21" t="str">
        <f>VLOOKUP($B441,'Change Summary_Detailed'!$A$4:$X$216,AT$3,FALSE)</f>
        <v>Deleted</v>
      </c>
    </row>
    <row r="442" spans="1:46" x14ac:dyDescent="0.25">
      <c r="A442" t="s">
        <v>376</v>
      </c>
      <c r="B442" s="122">
        <v>280</v>
      </c>
      <c r="C442" s="57" t="s">
        <v>813</v>
      </c>
      <c r="D442" s="71" t="s">
        <v>265</v>
      </c>
      <c r="E442" s="57" t="s">
        <v>298</v>
      </c>
      <c r="F442" s="52" t="s">
        <v>298</v>
      </c>
      <c r="G442" s="52" t="s">
        <v>298</v>
      </c>
      <c r="H442" s="52" t="s">
        <v>298</v>
      </c>
      <c r="I442" s="52">
        <v>16</v>
      </c>
      <c r="J442" s="58">
        <v>10.9</v>
      </c>
      <c r="K442" s="62" t="s">
        <v>144</v>
      </c>
      <c r="L442" s="62" t="s">
        <v>144</v>
      </c>
      <c r="M442" s="57" t="s">
        <v>17</v>
      </c>
      <c r="N442" s="58" t="s">
        <v>17</v>
      </c>
      <c r="O442" s="488" t="s">
        <v>144</v>
      </c>
      <c r="P442" s="489"/>
      <c r="Q442" s="490"/>
      <c r="R442" s="57" t="s">
        <v>54</v>
      </c>
      <c r="S442" s="52" t="s">
        <v>54</v>
      </c>
      <c r="T442" s="58">
        <v>1</v>
      </c>
      <c r="W442" t="s">
        <v>17</v>
      </c>
      <c r="X442" t="s">
        <v>17</v>
      </c>
      <c r="Y442" t="s">
        <v>17</v>
      </c>
      <c r="Z442" t="s">
        <v>17</v>
      </c>
      <c r="AA442">
        <v>1</v>
      </c>
      <c r="AB442">
        <v>4</v>
      </c>
      <c r="AC442" s="355">
        <f>IF(VLOOKUP($B442,'Change Summary_Detailed'!$A$4:$X$216,AC$3,FALSE)=0,"N/A",VLOOKUP($B442,'Change Summary_Detailed'!$A$4:$X$216,AC$3,FALSE))</f>
        <v>41883</v>
      </c>
      <c r="AD442" s="21" t="str">
        <f>VLOOKUP($B442,'Change Summary_Detailed'!$A$4:$X$216,AD$3,FALSE)</f>
        <v/>
      </c>
      <c r="AE442" s="21" t="str">
        <f>VLOOKUP($B442,'Change Summary_Detailed'!$A$4:$X$216,AE$3,FALSE)</f>
        <v/>
      </c>
      <c r="AF442" s="21" t="str">
        <f>VLOOKUP($B442,'Change Summary_Detailed'!$A$4:$X$216,AF$3,FALSE)</f>
        <v/>
      </c>
      <c r="AG442" s="21" t="str">
        <f>VLOOKUP($B442,'Change Summary_Detailed'!$A$4:$X$216,AG$3,FALSE)</f>
        <v/>
      </c>
      <c r="AH442" s="21" t="str">
        <f>VLOOKUP($B442,'Change Summary_Detailed'!$A$4:$X$216,AH$3,FALSE)</f>
        <v/>
      </c>
      <c r="AI442" s="21" t="str">
        <f>VLOOKUP($B442,'Change Summary_Detailed'!$A$4:$X$216,AI$3,FALSE)</f>
        <v/>
      </c>
      <c r="AJ442" s="21" t="str">
        <f>VLOOKUP($B442,'Change Summary_Detailed'!$A$4:$X$216,AJ$3,FALSE)</f>
        <v/>
      </c>
      <c r="AK442" s="21" t="str">
        <f>VLOOKUP($B442,'Change Summary_Detailed'!$A$4:$X$216,AK$3,FALSE)</f>
        <v/>
      </c>
      <c r="AL442" s="21" t="str">
        <f>VLOOKUP($B442,'Change Summary_Detailed'!$A$4:$X$216,AL$3,FALSE)</f>
        <v/>
      </c>
      <c r="AM442" s="21" t="str">
        <f>VLOOKUP($B442,'Change Summary_Detailed'!$A$4:$X$216,AM$3,FALSE)</f>
        <v/>
      </c>
      <c r="AN442" s="21" t="str">
        <f>VLOOKUP($B442,'Change Summary_Detailed'!$A$4:$X$216,AN$3,FALSE)</f>
        <v/>
      </c>
      <c r="AO442" s="21">
        <f>VLOOKUP($B442,'Change Summary_Detailed'!$A$4:$X$216,AO$3,FALSE)</f>
        <v>0</v>
      </c>
      <c r="AP442" s="21" t="str">
        <f>VLOOKUP($B442,'Change Summary_Detailed'!$A$4:$X$216,AP$3,FALSE)</f>
        <v>Delete</v>
      </c>
      <c r="AQ442" s="21">
        <f>VLOOKUP($B442,'Change Summary_Detailed'!$A$4:$X$216,AQ$3,FALSE)</f>
        <v>1</v>
      </c>
      <c r="AR442" s="21" t="str">
        <f>VLOOKUP($B442,'Change Summary_Detailed'!$A$4:$X$216,AR$3,FALSE)</f>
        <v>Lowest performing</v>
      </c>
      <c r="AS442" s="21" t="str">
        <f>VLOOKUP($B442,'Change Summary_Detailed'!$A$4:$X$216,AS$3,FALSE)</f>
        <v>Metro’s TaxiScrip program may be an option.</v>
      </c>
      <c r="AT442" s="21" t="str">
        <f>VLOOKUP($B442,'Change Summary_Detailed'!$A$4:$X$216,AT$3,FALSE)</f>
        <v>Deleted</v>
      </c>
    </row>
    <row r="443" spans="1:46" x14ac:dyDescent="0.25">
      <c r="A443" t="s">
        <v>353</v>
      </c>
      <c r="B443" s="122">
        <v>301</v>
      </c>
      <c r="C443" s="57" t="s">
        <v>814</v>
      </c>
      <c r="D443" s="71" t="s">
        <v>266</v>
      </c>
      <c r="E443" s="57">
        <v>34.5</v>
      </c>
      <c r="F443" s="52">
        <v>19.8</v>
      </c>
      <c r="G443" s="52" t="s">
        <v>298</v>
      </c>
      <c r="H443" s="52" t="s">
        <v>298</v>
      </c>
      <c r="I443" s="52" t="s">
        <v>298</v>
      </c>
      <c r="J443" s="58" t="s">
        <v>298</v>
      </c>
      <c r="K443" s="62" t="s">
        <v>8</v>
      </c>
      <c r="L443" s="62" t="s">
        <v>8</v>
      </c>
      <c r="M443" s="57" t="s">
        <v>52</v>
      </c>
      <c r="N443" s="58" t="s">
        <v>45</v>
      </c>
      <c r="O443" s="110" t="s">
        <v>8</v>
      </c>
      <c r="P443" s="111" t="s">
        <v>8</v>
      </c>
      <c r="Q443" s="112" t="s">
        <v>8</v>
      </c>
      <c r="R443" s="57">
        <v>3</v>
      </c>
      <c r="S443" s="52" t="s">
        <v>54</v>
      </c>
      <c r="T443" s="58" t="s">
        <v>54</v>
      </c>
      <c r="W443">
        <v>2</v>
      </c>
      <c r="X443">
        <v>4</v>
      </c>
      <c r="Y443" t="s">
        <v>17</v>
      </c>
      <c r="Z443" t="s">
        <v>17</v>
      </c>
      <c r="AA443" t="s">
        <v>17</v>
      </c>
      <c r="AB443" t="s">
        <v>17</v>
      </c>
      <c r="AC443" s="355" t="str">
        <f>IF(VLOOKUP($B443,'Change Summary_Detailed'!$A$4:$X$216,AC$3,FALSE)=0,"N/A",VLOOKUP($B443,'Change Summary_Detailed'!$A$4:$X$216,AC$3,FALSE))</f>
        <v>N/A</v>
      </c>
      <c r="AD443" s="21" t="str">
        <f>VLOOKUP($B443,'Change Summary_Detailed'!$A$4:$X$216,AD$3,FALSE)</f>
        <v/>
      </c>
      <c r="AE443" s="21" t="str">
        <f>VLOOKUP($B443,'Change Summary_Detailed'!$A$4:$X$216,AE$3,FALSE)</f>
        <v/>
      </c>
      <c r="AF443" s="21" t="str">
        <f>VLOOKUP($B443,'Change Summary_Detailed'!$A$4:$X$216,AF$3,FALSE)</f>
        <v/>
      </c>
      <c r="AG443" s="21" t="str">
        <f>VLOOKUP($B443,'Change Summary_Detailed'!$A$4:$X$216,AG$3,FALSE)</f>
        <v/>
      </c>
      <c r="AH443" s="21" t="str">
        <f>VLOOKUP($B443,'Change Summary_Detailed'!$A$4:$X$216,AH$3,FALSE)</f>
        <v/>
      </c>
      <c r="AI443" s="21" t="str">
        <f>VLOOKUP($B443,'Change Summary_Detailed'!$A$4:$X$216,AI$3,FALSE)</f>
        <v/>
      </c>
      <c r="AJ443" s="21" t="str">
        <f>VLOOKUP($B443,'Change Summary_Detailed'!$A$4:$X$216,AJ$3,FALSE)</f>
        <v/>
      </c>
      <c r="AK443" s="21" t="str">
        <f>VLOOKUP($B443,'Change Summary_Detailed'!$A$4:$X$216,AK$3,FALSE)</f>
        <v/>
      </c>
      <c r="AL443" s="21" t="str">
        <f>VLOOKUP($B443,'Change Summary_Detailed'!$A$4:$X$216,AL$3,FALSE)</f>
        <v/>
      </c>
      <c r="AM443" s="21" t="str">
        <f>VLOOKUP($B443,'Change Summary_Detailed'!$A$4:$X$216,AM$3,FALSE)</f>
        <v/>
      </c>
      <c r="AN443" s="21" t="str">
        <f>VLOOKUP($B443,'Change Summary_Detailed'!$A$4:$X$216,AN$3,FALSE)</f>
        <v/>
      </c>
      <c r="AO443" s="21" t="str">
        <f>VLOOKUP($B443,'Change Summary_Detailed'!$A$4:$X$216,AO$3,FALSE)</f>
        <v/>
      </c>
      <c r="AP443" s="21" t="str">
        <f>VLOOKUP($B443,'Change Summary_Detailed'!$A$4:$X$216,AP$3,FALSE)</f>
        <v>Unchanged</v>
      </c>
      <c r="AQ443" s="21">
        <f>VLOOKUP($B443,'Change Summary_Detailed'!$A$4:$X$216,AQ$3,FALSE)</f>
        <v>0</v>
      </c>
      <c r="AR443" s="21">
        <f>VLOOKUP($B443,'Change Summary_Detailed'!$A$4:$X$216,AR$3,FALSE)</f>
        <v>0</v>
      </c>
      <c r="AS443" s="21">
        <f>VLOOKUP($B443,'Change Summary_Detailed'!$A$4:$X$216,AS$3,FALSE)</f>
        <v>0</v>
      </c>
      <c r="AT443" s="21" t="str">
        <f>VLOOKUP($B443,'Change Summary_Detailed'!$A$4:$X$216,AT$3,FALSE)</f>
        <v>Unchanged</v>
      </c>
    </row>
    <row r="444" spans="1:46" x14ac:dyDescent="0.25">
      <c r="A444" t="s">
        <v>341</v>
      </c>
      <c r="B444" s="122">
        <v>301</v>
      </c>
      <c r="C444" s="57" t="s">
        <v>814</v>
      </c>
      <c r="D444" s="71" t="s">
        <v>266</v>
      </c>
      <c r="E444" s="57">
        <v>34.5</v>
      </c>
      <c r="F444" s="52">
        <v>19.8</v>
      </c>
      <c r="G444" s="52" t="s">
        <v>298</v>
      </c>
      <c r="H444" s="52" t="s">
        <v>298</v>
      </c>
      <c r="I444" s="52" t="s">
        <v>298</v>
      </c>
      <c r="J444" s="58" t="s">
        <v>298</v>
      </c>
      <c r="K444" s="62" t="s">
        <v>8</v>
      </c>
      <c r="L444" s="62" t="s">
        <v>8</v>
      </c>
      <c r="M444" s="57" t="s">
        <v>52</v>
      </c>
      <c r="N444" s="58" t="s">
        <v>45</v>
      </c>
      <c r="O444" s="110" t="s">
        <v>8</v>
      </c>
      <c r="P444" s="111" t="s">
        <v>8</v>
      </c>
      <c r="Q444" s="112" t="s">
        <v>8</v>
      </c>
      <c r="R444" s="57">
        <v>3</v>
      </c>
      <c r="S444" s="52" t="s">
        <v>54</v>
      </c>
      <c r="T444" s="58" t="s">
        <v>54</v>
      </c>
      <c r="W444">
        <v>2</v>
      </c>
      <c r="X444">
        <v>4</v>
      </c>
      <c r="Y444" t="s">
        <v>17</v>
      </c>
      <c r="Z444" t="s">
        <v>17</v>
      </c>
      <c r="AA444" t="s">
        <v>17</v>
      </c>
      <c r="AB444" t="s">
        <v>17</v>
      </c>
      <c r="AC444" s="355" t="str">
        <f>IF(VLOOKUP($B444,'Change Summary_Detailed'!$A$4:$X$216,AC$3,FALSE)=0,"N/A",VLOOKUP($B444,'Change Summary_Detailed'!$A$4:$X$216,AC$3,FALSE))</f>
        <v>N/A</v>
      </c>
      <c r="AD444" s="21" t="str">
        <f>VLOOKUP($B444,'Change Summary_Detailed'!$A$4:$X$216,AD$3,FALSE)</f>
        <v/>
      </c>
      <c r="AE444" s="21" t="str">
        <f>VLOOKUP($B444,'Change Summary_Detailed'!$A$4:$X$216,AE$3,FALSE)</f>
        <v/>
      </c>
      <c r="AF444" s="21" t="str">
        <f>VLOOKUP($B444,'Change Summary_Detailed'!$A$4:$X$216,AF$3,FALSE)</f>
        <v/>
      </c>
      <c r="AG444" s="21" t="str">
        <f>VLOOKUP($B444,'Change Summary_Detailed'!$A$4:$X$216,AG$3,FALSE)</f>
        <v/>
      </c>
      <c r="AH444" s="21" t="str">
        <f>VLOOKUP($B444,'Change Summary_Detailed'!$A$4:$X$216,AH$3,FALSE)</f>
        <v/>
      </c>
      <c r="AI444" s="21" t="str">
        <f>VLOOKUP($B444,'Change Summary_Detailed'!$A$4:$X$216,AI$3,FALSE)</f>
        <v/>
      </c>
      <c r="AJ444" s="21" t="str">
        <f>VLOOKUP($B444,'Change Summary_Detailed'!$A$4:$X$216,AJ$3,FALSE)</f>
        <v/>
      </c>
      <c r="AK444" s="21" t="str">
        <f>VLOOKUP($B444,'Change Summary_Detailed'!$A$4:$X$216,AK$3,FALSE)</f>
        <v/>
      </c>
      <c r="AL444" s="21" t="str">
        <f>VLOOKUP($B444,'Change Summary_Detailed'!$A$4:$X$216,AL$3,FALSE)</f>
        <v/>
      </c>
      <c r="AM444" s="21" t="str">
        <f>VLOOKUP($B444,'Change Summary_Detailed'!$A$4:$X$216,AM$3,FALSE)</f>
        <v/>
      </c>
      <c r="AN444" s="21" t="str">
        <f>VLOOKUP($B444,'Change Summary_Detailed'!$A$4:$X$216,AN$3,FALSE)</f>
        <v/>
      </c>
      <c r="AO444" s="21" t="str">
        <f>VLOOKUP($B444,'Change Summary_Detailed'!$A$4:$X$216,AO$3,FALSE)</f>
        <v/>
      </c>
      <c r="AP444" s="21" t="str">
        <f>VLOOKUP($B444,'Change Summary_Detailed'!$A$4:$X$216,AP$3,FALSE)</f>
        <v>Unchanged</v>
      </c>
      <c r="AQ444" s="21">
        <f>VLOOKUP($B444,'Change Summary_Detailed'!$A$4:$X$216,AQ$3,FALSE)</f>
        <v>0</v>
      </c>
      <c r="AR444" s="21">
        <f>VLOOKUP($B444,'Change Summary_Detailed'!$A$4:$X$216,AR$3,FALSE)</f>
        <v>0</v>
      </c>
      <c r="AS444" s="21">
        <f>VLOOKUP($B444,'Change Summary_Detailed'!$A$4:$X$216,AS$3,FALSE)</f>
        <v>0</v>
      </c>
      <c r="AT444" s="21" t="str">
        <f>VLOOKUP($B444,'Change Summary_Detailed'!$A$4:$X$216,AT$3,FALSE)</f>
        <v>Unchanged</v>
      </c>
    </row>
    <row r="445" spans="1:46" x14ac:dyDescent="0.25">
      <c r="A445" t="s">
        <v>342</v>
      </c>
      <c r="B445" s="122">
        <v>301</v>
      </c>
      <c r="C445" s="57" t="s">
        <v>814</v>
      </c>
      <c r="D445" s="71" t="s">
        <v>266</v>
      </c>
      <c r="E445" s="57">
        <v>34.5</v>
      </c>
      <c r="F445" s="52">
        <v>19.8</v>
      </c>
      <c r="G445" s="52" t="s">
        <v>298</v>
      </c>
      <c r="H445" s="52" t="s">
        <v>298</v>
      </c>
      <c r="I445" s="52" t="s">
        <v>298</v>
      </c>
      <c r="J445" s="58" t="s">
        <v>298</v>
      </c>
      <c r="K445" s="62" t="s">
        <v>8</v>
      </c>
      <c r="L445" s="62" t="s">
        <v>8</v>
      </c>
      <c r="M445" s="57" t="s">
        <v>52</v>
      </c>
      <c r="N445" s="58" t="s">
        <v>45</v>
      </c>
      <c r="O445" s="110" t="s">
        <v>8</v>
      </c>
      <c r="P445" s="111" t="s">
        <v>8</v>
      </c>
      <c r="Q445" s="112" t="s">
        <v>8</v>
      </c>
      <c r="R445" s="57">
        <v>3</v>
      </c>
      <c r="S445" s="52" t="s">
        <v>54</v>
      </c>
      <c r="T445" s="58" t="s">
        <v>54</v>
      </c>
      <c r="W445">
        <v>2</v>
      </c>
      <c r="X445">
        <v>4</v>
      </c>
      <c r="Y445" t="s">
        <v>17</v>
      </c>
      <c r="Z445" t="s">
        <v>17</v>
      </c>
      <c r="AA445" t="s">
        <v>17</v>
      </c>
      <c r="AB445" t="s">
        <v>17</v>
      </c>
      <c r="AC445" s="355" t="str">
        <f>IF(VLOOKUP($B445,'Change Summary_Detailed'!$A$4:$X$216,AC$3,FALSE)=0,"N/A",VLOOKUP($B445,'Change Summary_Detailed'!$A$4:$X$216,AC$3,FALSE))</f>
        <v>N/A</v>
      </c>
      <c r="AD445" s="21" t="str">
        <f>VLOOKUP($B445,'Change Summary_Detailed'!$A$4:$X$216,AD$3,FALSE)</f>
        <v/>
      </c>
      <c r="AE445" s="21" t="str">
        <f>VLOOKUP($B445,'Change Summary_Detailed'!$A$4:$X$216,AE$3,FALSE)</f>
        <v/>
      </c>
      <c r="AF445" s="21" t="str">
        <f>VLOOKUP($B445,'Change Summary_Detailed'!$A$4:$X$216,AF$3,FALSE)</f>
        <v/>
      </c>
      <c r="AG445" s="21" t="str">
        <f>VLOOKUP($B445,'Change Summary_Detailed'!$A$4:$X$216,AG$3,FALSE)</f>
        <v/>
      </c>
      <c r="AH445" s="21" t="str">
        <f>VLOOKUP($B445,'Change Summary_Detailed'!$A$4:$X$216,AH$3,FALSE)</f>
        <v/>
      </c>
      <c r="AI445" s="21" t="str">
        <f>VLOOKUP($B445,'Change Summary_Detailed'!$A$4:$X$216,AI$3,FALSE)</f>
        <v/>
      </c>
      <c r="AJ445" s="21" t="str">
        <f>VLOOKUP($B445,'Change Summary_Detailed'!$A$4:$X$216,AJ$3,FALSE)</f>
        <v/>
      </c>
      <c r="AK445" s="21" t="str">
        <f>VLOOKUP($B445,'Change Summary_Detailed'!$A$4:$X$216,AK$3,FALSE)</f>
        <v/>
      </c>
      <c r="AL445" s="21" t="str">
        <f>VLOOKUP($B445,'Change Summary_Detailed'!$A$4:$X$216,AL$3,FALSE)</f>
        <v/>
      </c>
      <c r="AM445" s="21" t="str">
        <f>VLOOKUP($B445,'Change Summary_Detailed'!$A$4:$X$216,AM$3,FALSE)</f>
        <v/>
      </c>
      <c r="AN445" s="21" t="str">
        <f>VLOOKUP($B445,'Change Summary_Detailed'!$A$4:$X$216,AN$3,FALSE)</f>
        <v/>
      </c>
      <c r="AO445" s="21" t="str">
        <f>VLOOKUP($B445,'Change Summary_Detailed'!$A$4:$X$216,AO$3,FALSE)</f>
        <v/>
      </c>
      <c r="AP445" s="21" t="str">
        <f>VLOOKUP($B445,'Change Summary_Detailed'!$A$4:$X$216,AP$3,FALSE)</f>
        <v>Unchanged</v>
      </c>
      <c r="AQ445" s="21">
        <f>VLOOKUP($B445,'Change Summary_Detailed'!$A$4:$X$216,AQ$3,FALSE)</f>
        <v>0</v>
      </c>
      <c r="AR445" s="21">
        <f>VLOOKUP($B445,'Change Summary_Detailed'!$A$4:$X$216,AR$3,FALSE)</f>
        <v>0</v>
      </c>
      <c r="AS445" s="21">
        <f>VLOOKUP($B445,'Change Summary_Detailed'!$A$4:$X$216,AS$3,FALSE)</f>
        <v>0</v>
      </c>
      <c r="AT445" s="21" t="str">
        <f>VLOOKUP($B445,'Change Summary_Detailed'!$A$4:$X$216,AT$3,FALSE)</f>
        <v>Unchanged</v>
      </c>
    </row>
    <row r="446" spans="1:46" x14ac:dyDescent="0.25">
      <c r="A446" t="s">
        <v>373</v>
      </c>
      <c r="B446" s="122">
        <v>301</v>
      </c>
      <c r="C446" s="57" t="s">
        <v>814</v>
      </c>
      <c r="D446" s="71" t="s">
        <v>266</v>
      </c>
      <c r="E446" s="57">
        <v>34.5</v>
      </c>
      <c r="F446" s="52">
        <v>19.8</v>
      </c>
      <c r="G446" s="52" t="s">
        <v>298</v>
      </c>
      <c r="H446" s="52" t="s">
        <v>298</v>
      </c>
      <c r="I446" s="52" t="s">
        <v>298</v>
      </c>
      <c r="J446" s="58" t="s">
        <v>298</v>
      </c>
      <c r="K446" s="62" t="s">
        <v>8</v>
      </c>
      <c r="L446" s="62" t="s">
        <v>8</v>
      </c>
      <c r="M446" s="57" t="s">
        <v>52</v>
      </c>
      <c r="N446" s="58" t="s">
        <v>45</v>
      </c>
      <c r="O446" s="110" t="s">
        <v>8</v>
      </c>
      <c r="P446" s="111" t="s">
        <v>8</v>
      </c>
      <c r="Q446" s="112" t="s">
        <v>8</v>
      </c>
      <c r="R446" s="57">
        <v>3</v>
      </c>
      <c r="S446" s="52" t="s">
        <v>54</v>
      </c>
      <c r="T446" s="58" t="s">
        <v>54</v>
      </c>
      <c r="W446">
        <v>2</v>
      </c>
      <c r="X446">
        <v>4</v>
      </c>
      <c r="Y446" t="s">
        <v>17</v>
      </c>
      <c r="Z446" t="s">
        <v>17</v>
      </c>
      <c r="AA446" t="s">
        <v>17</v>
      </c>
      <c r="AB446" t="s">
        <v>17</v>
      </c>
      <c r="AC446" s="355" t="str">
        <f>IF(VLOOKUP($B446,'Change Summary_Detailed'!$A$4:$X$216,AC$3,FALSE)=0,"N/A",VLOOKUP($B446,'Change Summary_Detailed'!$A$4:$X$216,AC$3,FALSE))</f>
        <v>N/A</v>
      </c>
      <c r="AD446" s="21" t="str">
        <f>VLOOKUP($B446,'Change Summary_Detailed'!$A$4:$X$216,AD$3,FALSE)</f>
        <v/>
      </c>
      <c r="AE446" s="21" t="str">
        <f>VLOOKUP($B446,'Change Summary_Detailed'!$A$4:$X$216,AE$3,FALSE)</f>
        <v/>
      </c>
      <c r="AF446" s="21" t="str">
        <f>VLOOKUP($B446,'Change Summary_Detailed'!$A$4:$X$216,AF$3,FALSE)</f>
        <v/>
      </c>
      <c r="AG446" s="21" t="str">
        <f>VLOOKUP($B446,'Change Summary_Detailed'!$A$4:$X$216,AG$3,FALSE)</f>
        <v/>
      </c>
      <c r="AH446" s="21" t="str">
        <f>VLOOKUP($B446,'Change Summary_Detailed'!$A$4:$X$216,AH$3,FALSE)</f>
        <v/>
      </c>
      <c r="AI446" s="21" t="str">
        <f>VLOOKUP($B446,'Change Summary_Detailed'!$A$4:$X$216,AI$3,FALSE)</f>
        <v/>
      </c>
      <c r="AJ446" s="21" t="str">
        <f>VLOOKUP($B446,'Change Summary_Detailed'!$A$4:$X$216,AJ$3,FALSE)</f>
        <v/>
      </c>
      <c r="AK446" s="21" t="str">
        <f>VLOOKUP($B446,'Change Summary_Detailed'!$A$4:$X$216,AK$3,FALSE)</f>
        <v/>
      </c>
      <c r="AL446" s="21" t="str">
        <f>VLOOKUP($B446,'Change Summary_Detailed'!$A$4:$X$216,AL$3,FALSE)</f>
        <v/>
      </c>
      <c r="AM446" s="21" t="str">
        <f>VLOOKUP($B446,'Change Summary_Detailed'!$A$4:$X$216,AM$3,FALSE)</f>
        <v/>
      </c>
      <c r="AN446" s="21" t="str">
        <f>VLOOKUP($B446,'Change Summary_Detailed'!$A$4:$X$216,AN$3,FALSE)</f>
        <v/>
      </c>
      <c r="AO446" s="21" t="str">
        <f>VLOOKUP($B446,'Change Summary_Detailed'!$A$4:$X$216,AO$3,FALSE)</f>
        <v/>
      </c>
      <c r="AP446" s="21" t="str">
        <f>VLOOKUP($B446,'Change Summary_Detailed'!$A$4:$X$216,AP$3,FALSE)</f>
        <v>Unchanged</v>
      </c>
      <c r="AQ446" s="21">
        <f>VLOOKUP($B446,'Change Summary_Detailed'!$A$4:$X$216,AQ$3,FALSE)</f>
        <v>0</v>
      </c>
      <c r="AR446" s="21">
        <f>VLOOKUP($B446,'Change Summary_Detailed'!$A$4:$X$216,AR$3,FALSE)</f>
        <v>0</v>
      </c>
      <c r="AS446" s="21">
        <f>VLOOKUP($B446,'Change Summary_Detailed'!$A$4:$X$216,AS$3,FALSE)</f>
        <v>0</v>
      </c>
      <c r="AT446" s="21" t="str">
        <f>VLOOKUP($B446,'Change Summary_Detailed'!$A$4:$X$216,AT$3,FALSE)</f>
        <v>Unchanged</v>
      </c>
    </row>
    <row r="447" spans="1:46" x14ac:dyDescent="0.25">
      <c r="A447" t="s">
        <v>353</v>
      </c>
      <c r="B447" s="122">
        <v>301</v>
      </c>
      <c r="C447" s="57" t="s">
        <v>814</v>
      </c>
      <c r="D447" s="71" t="s">
        <v>266</v>
      </c>
      <c r="E447" s="57">
        <v>34.5</v>
      </c>
      <c r="F447" s="52">
        <v>19.8</v>
      </c>
      <c r="G447" s="52" t="s">
        <v>298</v>
      </c>
      <c r="H447" s="52" t="s">
        <v>298</v>
      </c>
      <c r="I447" s="52" t="s">
        <v>298</v>
      </c>
      <c r="J447" s="58" t="s">
        <v>298</v>
      </c>
      <c r="K447" s="62" t="s">
        <v>8</v>
      </c>
      <c r="L447" s="62" t="s">
        <v>8</v>
      </c>
      <c r="M447" s="57" t="s">
        <v>52</v>
      </c>
      <c r="N447" s="58" t="s">
        <v>45</v>
      </c>
      <c r="O447" s="110" t="s">
        <v>8</v>
      </c>
      <c r="P447" s="111" t="s">
        <v>8</v>
      </c>
      <c r="Q447" s="112" t="s">
        <v>8</v>
      </c>
      <c r="R447" s="57">
        <v>3</v>
      </c>
      <c r="S447" s="52" t="s">
        <v>54</v>
      </c>
      <c r="T447" s="58" t="s">
        <v>54</v>
      </c>
      <c r="W447">
        <v>2</v>
      </c>
      <c r="X447">
        <v>4</v>
      </c>
      <c r="Y447" t="s">
        <v>17</v>
      </c>
      <c r="Z447" t="s">
        <v>17</v>
      </c>
      <c r="AA447" t="s">
        <v>17</v>
      </c>
      <c r="AB447" t="s">
        <v>17</v>
      </c>
      <c r="AC447" s="355" t="str">
        <f>IF(VLOOKUP($B447,'Change Summary_Detailed'!$A$4:$X$216,AC$3,FALSE)=0,"N/A",VLOOKUP($B447,'Change Summary_Detailed'!$A$4:$X$216,AC$3,FALSE))</f>
        <v>N/A</v>
      </c>
      <c r="AD447" s="21" t="str">
        <f>VLOOKUP($B447,'Change Summary_Detailed'!$A$4:$X$216,AD$3,FALSE)</f>
        <v/>
      </c>
      <c r="AE447" s="21" t="str">
        <f>VLOOKUP($B447,'Change Summary_Detailed'!$A$4:$X$216,AE$3,FALSE)</f>
        <v/>
      </c>
      <c r="AF447" s="21" t="str">
        <f>VLOOKUP($B447,'Change Summary_Detailed'!$A$4:$X$216,AF$3,FALSE)</f>
        <v/>
      </c>
      <c r="AG447" s="21" t="str">
        <f>VLOOKUP($B447,'Change Summary_Detailed'!$A$4:$X$216,AG$3,FALSE)</f>
        <v/>
      </c>
      <c r="AH447" s="21" t="str">
        <f>VLOOKUP($B447,'Change Summary_Detailed'!$A$4:$X$216,AH$3,FALSE)</f>
        <v/>
      </c>
      <c r="AI447" s="21" t="str">
        <f>VLOOKUP($B447,'Change Summary_Detailed'!$A$4:$X$216,AI$3,FALSE)</f>
        <v/>
      </c>
      <c r="AJ447" s="21" t="str">
        <f>VLOOKUP($B447,'Change Summary_Detailed'!$A$4:$X$216,AJ$3,FALSE)</f>
        <v/>
      </c>
      <c r="AK447" s="21" t="str">
        <f>VLOOKUP($B447,'Change Summary_Detailed'!$A$4:$X$216,AK$3,FALSE)</f>
        <v/>
      </c>
      <c r="AL447" s="21" t="str">
        <f>VLOOKUP($B447,'Change Summary_Detailed'!$A$4:$X$216,AL$3,FALSE)</f>
        <v/>
      </c>
      <c r="AM447" s="21" t="str">
        <f>VLOOKUP($B447,'Change Summary_Detailed'!$A$4:$X$216,AM$3,FALSE)</f>
        <v/>
      </c>
      <c r="AN447" s="21" t="str">
        <f>VLOOKUP($B447,'Change Summary_Detailed'!$A$4:$X$216,AN$3,FALSE)</f>
        <v/>
      </c>
      <c r="AO447" s="21" t="str">
        <f>VLOOKUP($B447,'Change Summary_Detailed'!$A$4:$X$216,AO$3,FALSE)</f>
        <v/>
      </c>
      <c r="AP447" s="21" t="str">
        <f>VLOOKUP($B447,'Change Summary_Detailed'!$A$4:$X$216,AP$3,FALSE)</f>
        <v>Unchanged</v>
      </c>
      <c r="AQ447" s="21">
        <f>VLOOKUP($B447,'Change Summary_Detailed'!$A$4:$X$216,AQ$3,FALSE)</f>
        <v>0</v>
      </c>
      <c r="AR447" s="21">
        <f>VLOOKUP($B447,'Change Summary_Detailed'!$A$4:$X$216,AR$3,FALSE)</f>
        <v>0</v>
      </c>
      <c r="AS447" s="21">
        <f>VLOOKUP($B447,'Change Summary_Detailed'!$A$4:$X$216,AS$3,FALSE)</f>
        <v>0</v>
      </c>
      <c r="AT447" s="21" t="str">
        <f>VLOOKUP($B447,'Change Summary_Detailed'!$A$4:$X$216,AT$3,FALSE)</f>
        <v>Unchanged</v>
      </c>
    </row>
    <row r="448" spans="1:46" x14ac:dyDescent="0.25">
      <c r="A448" t="s">
        <v>341</v>
      </c>
      <c r="B448" s="122">
        <v>301</v>
      </c>
      <c r="C448" s="57" t="s">
        <v>814</v>
      </c>
      <c r="D448" s="71" t="s">
        <v>266</v>
      </c>
      <c r="E448" s="57">
        <v>34.5</v>
      </c>
      <c r="F448" s="52">
        <v>19.8</v>
      </c>
      <c r="G448" s="52" t="s">
        <v>298</v>
      </c>
      <c r="H448" s="52" t="s">
        <v>298</v>
      </c>
      <c r="I448" s="52" t="s">
        <v>298</v>
      </c>
      <c r="J448" s="58" t="s">
        <v>298</v>
      </c>
      <c r="K448" s="62" t="s">
        <v>8</v>
      </c>
      <c r="L448" s="62" t="s">
        <v>8</v>
      </c>
      <c r="M448" s="57" t="s">
        <v>52</v>
      </c>
      <c r="N448" s="58" t="s">
        <v>45</v>
      </c>
      <c r="O448" s="110" t="s">
        <v>8</v>
      </c>
      <c r="P448" s="111" t="s">
        <v>8</v>
      </c>
      <c r="Q448" s="112" t="s">
        <v>8</v>
      </c>
      <c r="R448" s="57">
        <v>3</v>
      </c>
      <c r="S448" s="52" t="s">
        <v>54</v>
      </c>
      <c r="T448" s="58" t="s">
        <v>54</v>
      </c>
      <c r="W448">
        <v>2</v>
      </c>
      <c r="X448">
        <v>4</v>
      </c>
      <c r="Y448" t="s">
        <v>17</v>
      </c>
      <c r="Z448" t="s">
        <v>17</v>
      </c>
      <c r="AA448" t="s">
        <v>17</v>
      </c>
      <c r="AB448" t="s">
        <v>17</v>
      </c>
      <c r="AC448" s="355" t="str">
        <f>IF(VLOOKUP($B448,'Change Summary_Detailed'!$A$4:$X$216,AC$3,FALSE)=0,"N/A",VLOOKUP($B448,'Change Summary_Detailed'!$A$4:$X$216,AC$3,FALSE))</f>
        <v>N/A</v>
      </c>
      <c r="AD448" s="21" t="str">
        <f>VLOOKUP($B448,'Change Summary_Detailed'!$A$4:$X$216,AD$3,FALSE)</f>
        <v/>
      </c>
      <c r="AE448" s="21" t="str">
        <f>VLOOKUP($B448,'Change Summary_Detailed'!$A$4:$X$216,AE$3,FALSE)</f>
        <v/>
      </c>
      <c r="AF448" s="21" t="str">
        <f>VLOOKUP($B448,'Change Summary_Detailed'!$A$4:$X$216,AF$3,FALSE)</f>
        <v/>
      </c>
      <c r="AG448" s="21" t="str">
        <f>VLOOKUP($B448,'Change Summary_Detailed'!$A$4:$X$216,AG$3,FALSE)</f>
        <v/>
      </c>
      <c r="AH448" s="21" t="str">
        <f>VLOOKUP($B448,'Change Summary_Detailed'!$A$4:$X$216,AH$3,FALSE)</f>
        <v/>
      </c>
      <c r="AI448" s="21" t="str">
        <f>VLOOKUP($B448,'Change Summary_Detailed'!$A$4:$X$216,AI$3,FALSE)</f>
        <v/>
      </c>
      <c r="AJ448" s="21" t="str">
        <f>VLOOKUP($B448,'Change Summary_Detailed'!$A$4:$X$216,AJ$3,FALSE)</f>
        <v/>
      </c>
      <c r="AK448" s="21" t="str">
        <f>VLOOKUP($B448,'Change Summary_Detailed'!$A$4:$X$216,AK$3,FALSE)</f>
        <v/>
      </c>
      <c r="AL448" s="21" t="str">
        <f>VLOOKUP($B448,'Change Summary_Detailed'!$A$4:$X$216,AL$3,FALSE)</f>
        <v/>
      </c>
      <c r="AM448" s="21" t="str">
        <f>VLOOKUP($B448,'Change Summary_Detailed'!$A$4:$X$216,AM$3,FALSE)</f>
        <v/>
      </c>
      <c r="AN448" s="21" t="str">
        <f>VLOOKUP($B448,'Change Summary_Detailed'!$A$4:$X$216,AN$3,FALSE)</f>
        <v/>
      </c>
      <c r="AO448" s="21" t="str">
        <f>VLOOKUP($B448,'Change Summary_Detailed'!$A$4:$X$216,AO$3,FALSE)</f>
        <v/>
      </c>
      <c r="AP448" s="21" t="str">
        <f>VLOOKUP($B448,'Change Summary_Detailed'!$A$4:$X$216,AP$3,FALSE)</f>
        <v>Unchanged</v>
      </c>
      <c r="AQ448" s="21">
        <f>VLOOKUP($B448,'Change Summary_Detailed'!$A$4:$X$216,AQ$3,FALSE)</f>
        <v>0</v>
      </c>
      <c r="AR448" s="21">
        <f>VLOOKUP($B448,'Change Summary_Detailed'!$A$4:$X$216,AR$3,FALSE)</f>
        <v>0</v>
      </c>
      <c r="AS448" s="21">
        <f>VLOOKUP($B448,'Change Summary_Detailed'!$A$4:$X$216,AS$3,FALSE)</f>
        <v>0</v>
      </c>
      <c r="AT448" s="21" t="str">
        <f>VLOOKUP($B448,'Change Summary_Detailed'!$A$4:$X$216,AT$3,FALSE)</f>
        <v>Unchanged</v>
      </c>
    </row>
    <row r="449" spans="1:46" x14ac:dyDescent="0.25">
      <c r="A449" t="s">
        <v>373</v>
      </c>
      <c r="B449" s="122">
        <v>301</v>
      </c>
      <c r="C449" s="57" t="s">
        <v>814</v>
      </c>
      <c r="D449" s="71" t="s">
        <v>266</v>
      </c>
      <c r="E449" s="57">
        <v>34.5</v>
      </c>
      <c r="F449" s="52">
        <v>19.8</v>
      </c>
      <c r="G449" s="52" t="s">
        <v>298</v>
      </c>
      <c r="H449" s="52" t="s">
        <v>298</v>
      </c>
      <c r="I449" s="52" t="s">
        <v>298</v>
      </c>
      <c r="J449" s="58" t="s">
        <v>298</v>
      </c>
      <c r="K449" s="62" t="s">
        <v>8</v>
      </c>
      <c r="L449" s="62" t="s">
        <v>8</v>
      </c>
      <c r="M449" s="57" t="s">
        <v>52</v>
      </c>
      <c r="N449" s="58" t="s">
        <v>45</v>
      </c>
      <c r="O449" s="110" t="s">
        <v>8</v>
      </c>
      <c r="P449" s="111" t="s">
        <v>8</v>
      </c>
      <c r="Q449" s="112" t="s">
        <v>8</v>
      </c>
      <c r="R449" s="57">
        <v>3</v>
      </c>
      <c r="S449" s="52" t="s">
        <v>54</v>
      </c>
      <c r="T449" s="58" t="s">
        <v>54</v>
      </c>
      <c r="W449">
        <v>2</v>
      </c>
      <c r="X449">
        <v>4</v>
      </c>
      <c r="Y449" t="s">
        <v>17</v>
      </c>
      <c r="Z449" t="s">
        <v>17</v>
      </c>
      <c r="AA449" t="s">
        <v>17</v>
      </c>
      <c r="AB449" t="s">
        <v>17</v>
      </c>
      <c r="AC449" s="355" t="str">
        <f>IF(VLOOKUP($B449,'Change Summary_Detailed'!$A$4:$X$216,AC$3,FALSE)=0,"N/A",VLOOKUP($B449,'Change Summary_Detailed'!$A$4:$X$216,AC$3,FALSE))</f>
        <v>N/A</v>
      </c>
      <c r="AD449" s="21" t="str">
        <f>VLOOKUP($B449,'Change Summary_Detailed'!$A$4:$X$216,AD$3,FALSE)</f>
        <v/>
      </c>
      <c r="AE449" s="21" t="str">
        <f>VLOOKUP($B449,'Change Summary_Detailed'!$A$4:$X$216,AE$3,FALSE)</f>
        <v/>
      </c>
      <c r="AF449" s="21" t="str">
        <f>VLOOKUP($B449,'Change Summary_Detailed'!$A$4:$X$216,AF$3,FALSE)</f>
        <v/>
      </c>
      <c r="AG449" s="21" t="str">
        <f>VLOOKUP($B449,'Change Summary_Detailed'!$A$4:$X$216,AG$3,FALSE)</f>
        <v/>
      </c>
      <c r="AH449" s="21" t="str">
        <f>VLOOKUP($B449,'Change Summary_Detailed'!$A$4:$X$216,AH$3,FALSE)</f>
        <v/>
      </c>
      <c r="AI449" s="21" t="str">
        <f>VLOOKUP($B449,'Change Summary_Detailed'!$A$4:$X$216,AI$3,FALSE)</f>
        <v/>
      </c>
      <c r="AJ449" s="21" t="str">
        <f>VLOOKUP($B449,'Change Summary_Detailed'!$A$4:$X$216,AJ$3,FALSE)</f>
        <v/>
      </c>
      <c r="AK449" s="21" t="str">
        <f>VLOOKUP($B449,'Change Summary_Detailed'!$A$4:$X$216,AK$3,FALSE)</f>
        <v/>
      </c>
      <c r="AL449" s="21" t="str">
        <f>VLOOKUP($B449,'Change Summary_Detailed'!$A$4:$X$216,AL$3,FALSE)</f>
        <v/>
      </c>
      <c r="AM449" s="21" t="str">
        <f>VLOOKUP($B449,'Change Summary_Detailed'!$A$4:$X$216,AM$3,FALSE)</f>
        <v/>
      </c>
      <c r="AN449" s="21" t="str">
        <f>VLOOKUP($B449,'Change Summary_Detailed'!$A$4:$X$216,AN$3,FALSE)</f>
        <v/>
      </c>
      <c r="AO449" s="21" t="str">
        <f>VLOOKUP($B449,'Change Summary_Detailed'!$A$4:$X$216,AO$3,FALSE)</f>
        <v/>
      </c>
      <c r="AP449" s="21" t="str">
        <f>VLOOKUP($B449,'Change Summary_Detailed'!$A$4:$X$216,AP$3,FALSE)</f>
        <v>Unchanged</v>
      </c>
      <c r="AQ449" s="21">
        <f>VLOOKUP($B449,'Change Summary_Detailed'!$A$4:$X$216,AQ$3,FALSE)</f>
        <v>0</v>
      </c>
      <c r="AR449" s="21">
        <f>VLOOKUP($B449,'Change Summary_Detailed'!$A$4:$X$216,AR$3,FALSE)</f>
        <v>0</v>
      </c>
      <c r="AS449" s="21">
        <f>VLOOKUP($B449,'Change Summary_Detailed'!$A$4:$X$216,AS$3,FALSE)</f>
        <v>0</v>
      </c>
      <c r="AT449" s="21" t="str">
        <f>VLOOKUP($B449,'Change Summary_Detailed'!$A$4:$X$216,AT$3,FALSE)</f>
        <v>Unchanged</v>
      </c>
    </row>
    <row r="450" spans="1:46" x14ac:dyDescent="0.25">
      <c r="A450" t="s">
        <v>342</v>
      </c>
      <c r="B450" s="122">
        <v>301</v>
      </c>
      <c r="C450" s="57" t="s">
        <v>814</v>
      </c>
      <c r="D450" s="71" t="s">
        <v>266</v>
      </c>
      <c r="E450" s="57">
        <v>34.5</v>
      </c>
      <c r="F450" s="52">
        <v>19.8</v>
      </c>
      <c r="G450" s="52" t="s">
        <v>298</v>
      </c>
      <c r="H450" s="52" t="s">
        <v>298</v>
      </c>
      <c r="I450" s="52" t="s">
        <v>298</v>
      </c>
      <c r="J450" s="58" t="s">
        <v>298</v>
      </c>
      <c r="K450" s="62" t="s">
        <v>8</v>
      </c>
      <c r="L450" s="62" t="s">
        <v>8</v>
      </c>
      <c r="M450" s="57" t="s">
        <v>52</v>
      </c>
      <c r="N450" s="58" t="s">
        <v>45</v>
      </c>
      <c r="O450" s="110" t="s">
        <v>8</v>
      </c>
      <c r="P450" s="111" t="s">
        <v>8</v>
      </c>
      <c r="Q450" s="112" t="s">
        <v>8</v>
      </c>
      <c r="R450" s="57">
        <v>3</v>
      </c>
      <c r="S450" s="52" t="s">
        <v>54</v>
      </c>
      <c r="T450" s="58" t="s">
        <v>54</v>
      </c>
      <c r="W450">
        <v>2</v>
      </c>
      <c r="X450">
        <v>4</v>
      </c>
      <c r="Y450" t="s">
        <v>17</v>
      </c>
      <c r="Z450" t="s">
        <v>17</v>
      </c>
      <c r="AA450" t="s">
        <v>17</v>
      </c>
      <c r="AB450" t="s">
        <v>17</v>
      </c>
      <c r="AC450" s="355" t="str">
        <f>IF(VLOOKUP($B450,'Change Summary_Detailed'!$A$4:$X$216,AC$3,FALSE)=0,"N/A",VLOOKUP($B450,'Change Summary_Detailed'!$A$4:$X$216,AC$3,FALSE))</f>
        <v>N/A</v>
      </c>
      <c r="AD450" s="21" t="str">
        <f>VLOOKUP($B450,'Change Summary_Detailed'!$A$4:$X$216,AD$3,FALSE)</f>
        <v/>
      </c>
      <c r="AE450" s="21" t="str">
        <f>VLOOKUP($B450,'Change Summary_Detailed'!$A$4:$X$216,AE$3,FALSE)</f>
        <v/>
      </c>
      <c r="AF450" s="21" t="str">
        <f>VLOOKUP($B450,'Change Summary_Detailed'!$A$4:$X$216,AF$3,FALSE)</f>
        <v/>
      </c>
      <c r="AG450" s="21" t="str">
        <f>VLOOKUP($B450,'Change Summary_Detailed'!$A$4:$X$216,AG$3,FALSE)</f>
        <v/>
      </c>
      <c r="AH450" s="21" t="str">
        <f>VLOOKUP($B450,'Change Summary_Detailed'!$A$4:$X$216,AH$3,FALSE)</f>
        <v/>
      </c>
      <c r="AI450" s="21" t="str">
        <f>VLOOKUP($B450,'Change Summary_Detailed'!$A$4:$X$216,AI$3,FALSE)</f>
        <v/>
      </c>
      <c r="AJ450" s="21" t="str">
        <f>VLOOKUP($B450,'Change Summary_Detailed'!$A$4:$X$216,AJ$3,FALSE)</f>
        <v/>
      </c>
      <c r="AK450" s="21" t="str">
        <f>VLOOKUP($B450,'Change Summary_Detailed'!$A$4:$X$216,AK$3,FALSE)</f>
        <v/>
      </c>
      <c r="AL450" s="21" t="str">
        <f>VLOOKUP($B450,'Change Summary_Detailed'!$A$4:$X$216,AL$3,FALSE)</f>
        <v/>
      </c>
      <c r="AM450" s="21" t="str">
        <f>VLOOKUP($B450,'Change Summary_Detailed'!$A$4:$X$216,AM$3,FALSE)</f>
        <v/>
      </c>
      <c r="AN450" s="21" t="str">
        <f>VLOOKUP($B450,'Change Summary_Detailed'!$A$4:$X$216,AN$3,FALSE)</f>
        <v/>
      </c>
      <c r="AO450" s="21" t="str">
        <f>VLOOKUP($B450,'Change Summary_Detailed'!$A$4:$X$216,AO$3,FALSE)</f>
        <v/>
      </c>
      <c r="AP450" s="21" t="str">
        <f>VLOOKUP($B450,'Change Summary_Detailed'!$A$4:$X$216,AP$3,FALSE)</f>
        <v>Unchanged</v>
      </c>
      <c r="AQ450" s="21">
        <f>VLOOKUP($B450,'Change Summary_Detailed'!$A$4:$X$216,AQ$3,FALSE)</f>
        <v>0</v>
      </c>
      <c r="AR450" s="21">
        <f>VLOOKUP($B450,'Change Summary_Detailed'!$A$4:$X$216,AR$3,FALSE)</f>
        <v>0</v>
      </c>
      <c r="AS450" s="21">
        <f>VLOOKUP($B450,'Change Summary_Detailed'!$A$4:$X$216,AS$3,FALSE)</f>
        <v>0</v>
      </c>
      <c r="AT450" s="21" t="str">
        <f>VLOOKUP($B450,'Change Summary_Detailed'!$A$4:$X$216,AT$3,FALSE)</f>
        <v>Unchanged</v>
      </c>
    </row>
    <row r="451" spans="1:46" x14ac:dyDescent="0.25">
      <c r="A451" t="s">
        <v>341</v>
      </c>
      <c r="B451" s="122" t="s">
        <v>267</v>
      </c>
      <c r="C451" s="57" t="s">
        <v>815</v>
      </c>
      <c r="D451" s="71" t="s">
        <v>268</v>
      </c>
      <c r="E451" s="57">
        <v>35</v>
      </c>
      <c r="F451" s="52">
        <v>17.2</v>
      </c>
      <c r="G451" s="52" t="s">
        <v>298</v>
      </c>
      <c r="H451" s="52" t="s">
        <v>298</v>
      </c>
      <c r="I451" s="52" t="s">
        <v>298</v>
      </c>
      <c r="J451" s="58" t="s">
        <v>298</v>
      </c>
      <c r="K451" s="62" t="s">
        <v>8</v>
      </c>
      <c r="L451" s="62" t="s">
        <v>8</v>
      </c>
      <c r="M451" s="57" t="s">
        <v>52</v>
      </c>
      <c r="N451" s="58" t="s">
        <v>52</v>
      </c>
      <c r="O451" s="110" t="s">
        <v>8</v>
      </c>
      <c r="P451" s="111" t="s">
        <v>8</v>
      </c>
      <c r="Q451" s="112" t="s">
        <v>8</v>
      </c>
      <c r="R451" s="57">
        <v>3</v>
      </c>
      <c r="S451" s="52" t="s">
        <v>54</v>
      </c>
      <c r="T451" s="58" t="s">
        <v>54</v>
      </c>
      <c r="W451">
        <v>2</v>
      </c>
      <c r="X451">
        <v>4</v>
      </c>
      <c r="Y451" t="s">
        <v>17</v>
      </c>
      <c r="Z451" t="s">
        <v>17</v>
      </c>
      <c r="AA451" t="s">
        <v>17</v>
      </c>
      <c r="AB451" t="s">
        <v>17</v>
      </c>
      <c r="AC451" s="355" t="str">
        <f>IF(VLOOKUP($B451,'Change Summary_Detailed'!$A$4:$X$216,AC$3,FALSE)=0,"N/A",VLOOKUP($B451,'Change Summary_Detailed'!$A$4:$X$216,AC$3,FALSE))</f>
        <v>N/A</v>
      </c>
      <c r="AD451" s="21" t="str">
        <f>VLOOKUP($B451,'Change Summary_Detailed'!$A$4:$X$216,AD$3,FALSE)</f>
        <v/>
      </c>
      <c r="AE451" s="21" t="str">
        <f>VLOOKUP($B451,'Change Summary_Detailed'!$A$4:$X$216,AE$3,FALSE)</f>
        <v/>
      </c>
      <c r="AF451" s="21" t="str">
        <f>VLOOKUP($B451,'Change Summary_Detailed'!$A$4:$X$216,AF$3,FALSE)</f>
        <v/>
      </c>
      <c r="AG451" s="21" t="str">
        <f>VLOOKUP($B451,'Change Summary_Detailed'!$A$4:$X$216,AG$3,FALSE)</f>
        <v/>
      </c>
      <c r="AH451" s="21" t="str">
        <f>VLOOKUP($B451,'Change Summary_Detailed'!$A$4:$X$216,AH$3,FALSE)</f>
        <v/>
      </c>
      <c r="AI451" s="21" t="str">
        <f>VLOOKUP($B451,'Change Summary_Detailed'!$A$4:$X$216,AI$3,FALSE)</f>
        <v/>
      </c>
      <c r="AJ451" s="21" t="str">
        <f>VLOOKUP($B451,'Change Summary_Detailed'!$A$4:$X$216,AJ$3,FALSE)</f>
        <v/>
      </c>
      <c r="AK451" s="21" t="str">
        <f>VLOOKUP($B451,'Change Summary_Detailed'!$A$4:$X$216,AK$3,FALSE)</f>
        <v/>
      </c>
      <c r="AL451" s="21" t="str">
        <f>VLOOKUP($B451,'Change Summary_Detailed'!$A$4:$X$216,AL$3,FALSE)</f>
        <v/>
      </c>
      <c r="AM451" s="21" t="str">
        <f>VLOOKUP($B451,'Change Summary_Detailed'!$A$4:$X$216,AM$3,FALSE)</f>
        <v/>
      </c>
      <c r="AN451" s="21" t="str">
        <f>VLOOKUP($B451,'Change Summary_Detailed'!$A$4:$X$216,AN$3,FALSE)</f>
        <v/>
      </c>
      <c r="AO451" s="21" t="str">
        <f>VLOOKUP($B451,'Change Summary_Detailed'!$A$4:$X$216,AO$3,FALSE)</f>
        <v/>
      </c>
      <c r="AP451" s="21" t="str">
        <f>VLOOKUP($B451,'Change Summary_Detailed'!$A$4:$X$216,AP$3,FALSE)</f>
        <v>Unchanged</v>
      </c>
      <c r="AQ451" s="21">
        <f>VLOOKUP($B451,'Change Summary_Detailed'!$A$4:$X$216,AQ$3,FALSE)</f>
        <v>0</v>
      </c>
      <c r="AR451" s="21">
        <f>VLOOKUP($B451,'Change Summary_Detailed'!$A$4:$X$216,AR$3,FALSE)</f>
        <v>0</v>
      </c>
      <c r="AS451" s="21">
        <f>VLOOKUP($B451,'Change Summary_Detailed'!$A$4:$X$216,AS$3,FALSE)</f>
        <v>0</v>
      </c>
      <c r="AT451" s="21" t="str">
        <f>VLOOKUP($B451,'Change Summary_Detailed'!$A$4:$X$216,AT$3,FALSE)</f>
        <v>Unchanged</v>
      </c>
    </row>
    <row r="452" spans="1:46" x14ac:dyDescent="0.25">
      <c r="A452" t="s">
        <v>342</v>
      </c>
      <c r="B452" s="122" t="s">
        <v>267</v>
      </c>
      <c r="C452" s="57" t="s">
        <v>815</v>
      </c>
      <c r="D452" s="71" t="s">
        <v>268</v>
      </c>
      <c r="E452" s="57">
        <v>35</v>
      </c>
      <c r="F452" s="52">
        <v>17.2</v>
      </c>
      <c r="G452" s="52" t="s">
        <v>298</v>
      </c>
      <c r="H452" s="52" t="s">
        <v>298</v>
      </c>
      <c r="I452" s="52" t="s">
        <v>298</v>
      </c>
      <c r="J452" s="58" t="s">
        <v>298</v>
      </c>
      <c r="K452" s="62" t="s">
        <v>8</v>
      </c>
      <c r="L452" s="62" t="s">
        <v>8</v>
      </c>
      <c r="M452" s="57" t="s">
        <v>52</v>
      </c>
      <c r="N452" s="58" t="s">
        <v>52</v>
      </c>
      <c r="O452" s="110" t="s">
        <v>8</v>
      </c>
      <c r="P452" s="111" t="s">
        <v>8</v>
      </c>
      <c r="Q452" s="112" t="s">
        <v>8</v>
      </c>
      <c r="R452" s="57">
        <v>3</v>
      </c>
      <c r="S452" s="52" t="s">
        <v>54</v>
      </c>
      <c r="T452" s="58" t="s">
        <v>54</v>
      </c>
      <c r="W452">
        <v>2</v>
      </c>
      <c r="X452">
        <v>4</v>
      </c>
      <c r="Y452" t="s">
        <v>17</v>
      </c>
      <c r="Z452" t="s">
        <v>17</v>
      </c>
      <c r="AA452" t="s">
        <v>17</v>
      </c>
      <c r="AB452" t="s">
        <v>17</v>
      </c>
      <c r="AC452" s="355" t="str">
        <f>IF(VLOOKUP($B452,'Change Summary_Detailed'!$A$4:$X$216,AC$3,FALSE)=0,"N/A",VLOOKUP($B452,'Change Summary_Detailed'!$A$4:$X$216,AC$3,FALSE))</f>
        <v>N/A</v>
      </c>
      <c r="AD452" s="21" t="str">
        <f>VLOOKUP($B452,'Change Summary_Detailed'!$A$4:$X$216,AD$3,FALSE)</f>
        <v/>
      </c>
      <c r="AE452" s="21" t="str">
        <f>VLOOKUP($B452,'Change Summary_Detailed'!$A$4:$X$216,AE$3,FALSE)</f>
        <v/>
      </c>
      <c r="AF452" s="21" t="str">
        <f>VLOOKUP($B452,'Change Summary_Detailed'!$A$4:$X$216,AF$3,FALSE)</f>
        <v/>
      </c>
      <c r="AG452" s="21" t="str">
        <f>VLOOKUP($B452,'Change Summary_Detailed'!$A$4:$X$216,AG$3,FALSE)</f>
        <v/>
      </c>
      <c r="AH452" s="21" t="str">
        <f>VLOOKUP($B452,'Change Summary_Detailed'!$A$4:$X$216,AH$3,FALSE)</f>
        <v/>
      </c>
      <c r="AI452" s="21" t="str">
        <f>VLOOKUP($B452,'Change Summary_Detailed'!$A$4:$X$216,AI$3,FALSE)</f>
        <v/>
      </c>
      <c r="AJ452" s="21" t="str">
        <f>VLOOKUP($B452,'Change Summary_Detailed'!$A$4:$X$216,AJ$3,FALSE)</f>
        <v/>
      </c>
      <c r="AK452" s="21" t="str">
        <f>VLOOKUP($B452,'Change Summary_Detailed'!$A$4:$X$216,AK$3,FALSE)</f>
        <v/>
      </c>
      <c r="AL452" s="21" t="str">
        <f>VLOOKUP($B452,'Change Summary_Detailed'!$A$4:$X$216,AL$3,FALSE)</f>
        <v/>
      </c>
      <c r="AM452" s="21" t="str">
        <f>VLOOKUP($B452,'Change Summary_Detailed'!$A$4:$X$216,AM$3,FALSE)</f>
        <v/>
      </c>
      <c r="AN452" s="21" t="str">
        <f>VLOOKUP($B452,'Change Summary_Detailed'!$A$4:$X$216,AN$3,FALSE)</f>
        <v/>
      </c>
      <c r="AO452" s="21" t="str">
        <f>VLOOKUP($B452,'Change Summary_Detailed'!$A$4:$X$216,AO$3,FALSE)</f>
        <v/>
      </c>
      <c r="AP452" s="21" t="str">
        <f>VLOOKUP($B452,'Change Summary_Detailed'!$A$4:$X$216,AP$3,FALSE)</f>
        <v>Unchanged</v>
      </c>
      <c r="AQ452" s="21">
        <f>VLOOKUP($B452,'Change Summary_Detailed'!$A$4:$X$216,AQ$3,FALSE)</f>
        <v>0</v>
      </c>
      <c r="AR452" s="21">
        <f>VLOOKUP($B452,'Change Summary_Detailed'!$A$4:$X$216,AR$3,FALSE)</f>
        <v>0</v>
      </c>
      <c r="AS452" s="21">
        <f>VLOOKUP($B452,'Change Summary_Detailed'!$A$4:$X$216,AS$3,FALSE)</f>
        <v>0</v>
      </c>
      <c r="AT452" s="21" t="str">
        <f>VLOOKUP($B452,'Change Summary_Detailed'!$A$4:$X$216,AT$3,FALSE)</f>
        <v>Unchanged</v>
      </c>
    </row>
    <row r="453" spans="1:46" x14ac:dyDescent="0.25">
      <c r="A453" t="s">
        <v>341</v>
      </c>
      <c r="B453" s="122">
        <v>304</v>
      </c>
      <c r="C453" s="57" t="s">
        <v>816</v>
      </c>
      <c r="D453" s="71" t="s">
        <v>269</v>
      </c>
      <c r="E453" s="57">
        <v>26.5</v>
      </c>
      <c r="F453" s="52">
        <v>14.7</v>
      </c>
      <c r="G453" s="52" t="s">
        <v>298</v>
      </c>
      <c r="H453" s="52" t="s">
        <v>298</v>
      </c>
      <c r="I453" s="52" t="s">
        <v>298</v>
      </c>
      <c r="J453" s="58" t="s">
        <v>298</v>
      </c>
      <c r="K453" s="62" t="s">
        <v>8</v>
      </c>
      <c r="L453" s="62" t="s">
        <v>8</v>
      </c>
      <c r="M453" s="57" t="s">
        <v>52</v>
      </c>
      <c r="N453" s="58" t="s">
        <v>45</v>
      </c>
      <c r="O453" s="110" t="s">
        <v>8</v>
      </c>
      <c r="P453" s="111" t="s">
        <v>8</v>
      </c>
      <c r="Q453" s="112" t="s">
        <v>8</v>
      </c>
      <c r="R453" s="57">
        <v>3</v>
      </c>
      <c r="S453" s="52" t="s">
        <v>54</v>
      </c>
      <c r="T453" s="58" t="s">
        <v>54</v>
      </c>
      <c r="W453">
        <v>2</v>
      </c>
      <c r="X453">
        <v>3</v>
      </c>
      <c r="Y453" t="s">
        <v>17</v>
      </c>
      <c r="Z453" t="s">
        <v>17</v>
      </c>
      <c r="AA453" t="s">
        <v>17</v>
      </c>
      <c r="AB453" t="s">
        <v>17</v>
      </c>
      <c r="AC453" s="355">
        <f>IF(VLOOKUP($B453,'Change Summary_Detailed'!$A$4:$X$216,AC$3,FALSE)=0,"N/A",VLOOKUP($B453,'Change Summary_Detailed'!$A$4:$X$216,AC$3,FALSE))</f>
        <v>42248</v>
      </c>
      <c r="AD453" s="21" t="str">
        <f>VLOOKUP($B453,'Change Summary_Detailed'!$A$4:$X$216,AD$3,FALSE)</f>
        <v/>
      </c>
      <c r="AE453" s="21" t="str">
        <f>VLOOKUP($B453,'Change Summary_Detailed'!$A$4:$X$216,AE$3,FALSE)</f>
        <v/>
      </c>
      <c r="AF453" s="21" t="str">
        <f>VLOOKUP($B453,'Change Summary_Detailed'!$A$4:$X$216,AF$3,FALSE)</f>
        <v/>
      </c>
      <c r="AG453" s="21" t="str">
        <f>VLOOKUP($B453,'Change Summary_Detailed'!$A$4:$X$216,AG$3,FALSE)</f>
        <v/>
      </c>
      <c r="AH453" s="21" t="str">
        <f>VLOOKUP($B453,'Change Summary_Detailed'!$A$4:$X$216,AH$3,FALSE)</f>
        <v/>
      </c>
      <c r="AI453" s="21" t="str">
        <f>VLOOKUP($B453,'Change Summary_Detailed'!$A$4:$X$216,AI$3,FALSE)</f>
        <v/>
      </c>
      <c r="AJ453" s="21" t="str">
        <f>VLOOKUP($B453,'Change Summary_Detailed'!$A$4:$X$216,AJ$3,FALSE)</f>
        <v/>
      </c>
      <c r="AK453" s="21" t="str">
        <f>VLOOKUP($B453,'Change Summary_Detailed'!$A$4:$X$216,AK$3,FALSE)</f>
        <v/>
      </c>
      <c r="AL453" s="21" t="str">
        <f>VLOOKUP($B453,'Change Summary_Detailed'!$A$4:$X$216,AL$3,FALSE)</f>
        <v/>
      </c>
      <c r="AM453" s="21" t="str">
        <f>VLOOKUP($B453,'Change Summary_Detailed'!$A$4:$X$216,AM$3,FALSE)</f>
        <v/>
      </c>
      <c r="AN453" s="21" t="str">
        <f>VLOOKUP($B453,'Change Summary_Detailed'!$A$4:$X$216,AN$3,FALSE)</f>
        <v/>
      </c>
      <c r="AO453" s="21">
        <f>VLOOKUP($B453,'Change Summary_Detailed'!$A$4:$X$216,AO$3,FALSE)</f>
        <v>0</v>
      </c>
      <c r="AP453" s="21" t="str">
        <f>VLOOKUP($B453,'Change Summary_Detailed'!$A$4:$X$216,AP$3,FALSE)</f>
        <v>Delete</v>
      </c>
      <c r="AQ453" s="21">
        <f>VLOOKUP($B453,'Change Summary_Detailed'!$A$4:$X$216,AQ$3,FALSE)</f>
        <v>3</v>
      </c>
      <c r="AR453" s="21" t="str">
        <f>VLOOKUP($B453,'Change Summary_Detailed'!$A$4:$X$216,AR$3,FALSE)</f>
        <v>Lowest performing</v>
      </c>
      <c r="AS453" s="21" t="str">
        <f>VLOOKUP($B453,'Change Summary_Detailed'!$A$4:$X$216,AS$3,FALSE)</f>
        <v>In Richmond Beach, use revised Route 348 and connect with Route 301 (unchanged) at N 185th Street and Aurora Avenue N.
Along Dayton Avenue N, use Route 345 (unchanged) and connect with revised Route 355 Express at N 145th Street and Aurora Avenue N.
Along N 145th Street, use the new RapidRide E Line, Route 316 (unchanged), or revised Route 355 Express.</v>
      </c>
      <c r="AT453" s="21" t="str">
        <f>VLOOKUP($B453,'Change Summary_Detailed'!$A$4:$X$216,AT$3,FALSE)</f>
        <v>Deleted</v>
      </c>
    </row>
    <row r="454" spans="1:46" x14ac:dyDescent="0.25">
      <c r="A454" t="s">
        <v>342</v>
      </c>
      <c r="B454" s="122">
        <v>304</v>
      </c>
      <c r="C454" s="57" t="s">
        <v>816</v>
      </c>
      <c r="D454" s="71" t="s">
        <v>269</v>
      </c>
      <c r="E454" s="57">
        <v>26.5</v>
      </c>
      <c r="F454" s="52">
        <v>14.7</v>
      </c>
      <c r="G454" s="52" t="s">
        <v>298</v>
      </c>
      <c r="H454" s="52" t="s">
        <v>298</v>
      </c>
      <c r="I454" s="52" t="s">
        <v>298</v>
      </c>
      <c r="J454" s="58" t="s">
        <v>298</v>
      </c>
      <c r="K454" s="62" t="s">
        <v>8</v>
      </c>
      <c r="L454" s="62" t="s">
        <v>8</v>
      </c>
      <c r="M454" s="57" t="s">
        <v>52</v>
      </c>
      <c r="N454" s="58" t="s">
        <v>45</v>
      </c>
      <c r="O454" s="110" t="s">
        <v>8</v>
      </c>
      <c r="P454" s="111" t="s">
        <v>8</v>
      </c>
      <c r="Q454" s="112" t="s">
        <v>8</v>
      </c>
      <c r="R454" s="57">
        <v>3</v>
      </c>
      <c r="S454" s="52" t="s">
        <v>54</v>
      </c>
      <c r="T454" s="58" t="s">
        <v>54</v>
      </c>
      <c r="W454">
        <v>2</v>
      </c>
      <c r="X454">
        <v>3</v>
      </c>
      <c r="Y454" t="s">
        <v>17</v>
      </c>
      <c r="Z454" t="s">
        <v>17</v>
      </c>
      <c r="AA454" t="s">
        <v>17</v>
      </c>
      <c r="AB454" t="s">
        <v>17</v>
      </c>
      <c r="AC454" s="355">
        <f>IF(VLOOKUP($B454,'Change Summary_Detailed'!$A$4:$X$216,AC$3,FALSE)=0,"N/A",VLOOKUP($B454,'Change Summary_Detailed'!$A$4:$X$216,AC$3,FALSE))</f>
        <v>42248</v>
      </c>
      <c r="AD454" s="21" t="str">
        <f>VLOOKUP($B454,'Change Summary_Detailed'!$A$4:$X$216,AD$3,FALSE)</f>
        <v/>
      </c>
      <c r="AE454" s="21" t="str">
        <f>VLOOKUP($B454,'Change Summary_Detailed'!$A$4:$X$216,AE$3,FALSE)</f>
        <v/>
      </c>
      <c r="AF454" s="21" t="str">
        <f>VLOOKUP($B454,'Change Summary_Detailed'!$A$4:$X$216,AF$3,FALSE)</f>
        <v/>
      </c>
      <c r="AG454" s="21" t="str">
        <f>VLOOKUP($B454,'Change Summary_Detailed'!$A$4:$X$216,AG$3,FALSE)</f>
        <v/>
      </c>
      <c r="AH454" s="21" t="str">
        <f>VLOOKUP($B454,'Change Summary_Detailed'!$A$4:$X$216,AH$3,FALSE)</f>
        <v/>
      </c>
      <c r="AI454" s="21" t="str">
        <f>VLOOKUP($B454,'Change Summary_Detailed'!$A$4:$X$216,AI$3,FALSE)</f>
        <v/>
      </c>
      <c r="AJ454" s="21" t="str">
        <f>VLOOKUP($B454,'Change Summary_Detailed'!$A$4:$X$216,AJ$3,FALSE)</f>
        <v/>
      </c>
      <c r="AK454" s="21" t="str">
        <f>VLOOKUP($B454,'Change Summary_Detailed'!$A$4:$X$216,AK$3,FALSE)</f>
        <v/>
      </c>
      <c r="AL454" s="21" t="str">
        <f>VLOOKUP($B454,'Change Summary_Detailed'!$A$4:$X$216,AL$3,FALSE)</f>
        <v/>
      </c>
      <c r="AM454" s="21" t="str">
        <f>VLOOKUP($B454,'Change Summary_Detailed'!$A$4:$X$216,AM$3,FALSE)</f>
        <v/>
      </c>
      <c r="AN454" s="21" t="str">
        <f>VLOOKUP($B454,'Change Summary_Detailed'!$A$4:$X$216,AN$3,FALSE)</f>
        <v/>
      </c>
      <c r="AO454" s="21">
        <f>VLOOKUP($B454,'Change Summary_Detailed'!$A$4:$X$216,AO$3,FALSE)</f>
        <v>0</v>
      </c>
      <c r="AP454" s="21" t="str">
        <f>VLOOKUP($B454,'Change Summary_Detailed'!$A$4:$X$216,AP$3,FALSE)</f>
        <v>Delete</v>
      </c>
      <c r="AQ454" s="21">
        <f>VLOOKUP($B454,'Change Summary_Detailed'!$A$4:$X$216,AQ$3,FALSE)</f>
        <v>3</v>
      </c>
      <c r="AR454" s="21" t="str">
        <f>VLOOKUP($B454,'Change Summary_Detailed'!$A$4:$X$216,AR$3,FALSE)</f>
        <v>Lowest performing</v>
      </c>
      <c r="AS454" s="21" t="str">
        <f>VLOOKUP($B454,'Change Summary_Detailed'!$A$4:$X$216,AS$3,FALSE)</f>
        <v>In Richmond Beach, use revised Route 348 and connect with Route 301 (unchanged) at N 185th Street and Aurora Avenue N.
Along Dayton Avenue N, use Route 345 (unchanged) and connect with revised Route 355 Express at N 145th Street and Aurora Avenue N.
Along N 145th Street, use the new RapidRide E Line, Route 316 (unchanged), or revised Route 355 Express.</v>
      </c>
      <c r="AT454" s="21" t="str">
        <f>VLOOKUP($B454,'Change Summary_Detailed'!$A$4:$X$216,AT$3,FALSE)</f>
        <v>Deleted</v>
      </c>
    </row>
    <row r="455" spans="1:46" x14ac:dyDescent="0.25">
      <c r="A455" t="s">
        <v>358</v>
      </c>
      <c r="B455" s="122" t="s">
        <v>270</v>
      </c>
      <c r="C455" s="57" t="s">
        <v>817</v>
      </c>
      <c r="D455" s="71" t="s">
        <v>271</v>
      </c>
      <c r="E455" s="57">
        <v>21.1</v>
      </c>
      <c r="F455" s="52">
        <v>12.2</v>
      </c>
      <c r="G455" s="52" t="s">
        <v>298</v>
      </c>
      <c r="H455" s="52" t="s">
        <v>298</v>
      </c>
      <c r="I455" s="52" t="s">
        <v>298</v>
      </c>
      <c r="J455" s="58" t="s">
        <v>298</v>
      </c>
      <c r="K455" s="62" t="s">
        <v>8</v>
      </c>
      <c r="L455" s="62" t="s">
        <v>8</v>
      </c>
      <c r="M455" s="57" t="s">
        <v>45</v>
      </c>
      <c r="N455" s="58" t="s">
        <v>45</v>
      </c>
      <c r="O455" s="110" t="s">
        <v>8</v>
      </c>
      <c r="P455" s="111" t="s">
        <v>8</v>
      </c>
      <c r="Q455" s="112" t="s">
        <v>8</v>
      </c>
      <c r="R455" s="57">
        <v>1</v>
      </c>
      <c r="S455" s="52" t="s">
        <v>54</v>
      </c>
      <c r="T455" s="58" t="s">
        <v>54</v>
      </c>
      <c r="W455">
        <v>1</v>
      </c>
      <c r="X455">
        <v>2</v>
      </c>
      <c r="Y455" t="s">
        <v>17</v>
      </c>
      <c r="Z455" t="s">
        <v>17</v>
      </c>
      <c r="AA455" t="s">
        <v>17</v>
      </c>
      <c r="AB455" t="s">
        <v>17</v>
      </c>
      <c r="AC455" s="355">
        <f>IF(VLOOKUP($B455,'Change Summary_Detailed'!$A$4:$X$216,AC$3,FALSE)=0,"N/A",VLOOKUP($B455,'Change Summary_Detailed'!$A$4:$X$216,AC$3,FALSE))</f>
        <v>41883</v>
      </c>
      <c r="AD455" s="21" t="str">
        <f>VLOOKUP($B455,'Change Summary_Detailed'!$A$4:$X$216,AD$3,FALSE)</f>
        <v/>
      </c>
      <c r="AE455" s="21" t="str">
        <f>VLOOKUP($B455,'Change Summary_Detailed'!$A$4:$X$216,AE$3,FALSE)</f>
        <v/>
      </c>
      <c r="AF455" s="21" t="str">
        <f>VLOOKUP($B455,'Change Summary_Detailed'!$A$4:$X$216,AF$3,FALSE)</f>
        <v/>
      </c>
      <c r="AG455" s="21" t="str">
        <f>VLOOKUP($B455,'Change Summary_Detailed'!$A$4:$X$216,AG$3,FALSE)</f>
        <v/>
      </c>
      <c r="AH455" s="21" t="str">
        <f>VLOOKUP($B455,'Change Summary_Detailed'!$A$4:$X$216,AH$3,FALSE)</f>
        <v/>
      </c>
      <c r="AI455" s="21" t="str">
        <f>VLOOKUP($B455,'Change Summary_Detailed'!$A$4:$X$216,AI$3,FALSE)</f>
        <v/>
      </c>
      <c r="AJ455" s="21" t="str">
        <f>VLOOKUP($B455,'Change Summary_Detailed'!$A$4:$X$216,AJ$3,FALSE)</f>
        <v/>
      </c>
      <c r="AK455" s="21" t="str">
        <f>VLOOKUP($B455,'Change Summary_Detailed'!$A$4:$X$216,AK$3,FALSE)</f>
        <v/>
      </c>
      <c r="AL455" s="21" t="str">
        <f>VLOOKUP($B455,'Change Summary_Detailed'!$A$4:$X$216,AL$3,FALSE)</f>
        <v/>
      </c>
      <c r="AM455" s="21" t="str">
        <f>VLOOKUP($B455,'Change Summary_Detailed'!$A$4:$X$216,AM$3,FALSE)</f>
        <v/>
      </c>
      <c r="AN455" s="21" t="str">
        <f>VLOOKUP($B455,'Change Summary_Detailed'!$A$4:$X$216,AN$3,FALSE)</f>
        <v/>
      </c>
      <c r="AO455" s="21">
        <f>VLOOKUP($B455,'Change Summary_Detailed'!$A$4:$X$216,AO$3,FALSE)</f>
        <v>0</v>
      </c>
      <c r="AP455" s="21" t="str">
        <f>VLOOKUP($B455,'Change Summary_Detailed'!$A$4:$X$216,AP$3,FALSE)</f>
        <v>Delete</v>
      </c>
      <c r="AQ455" s="21">
        <f>VLOOKUP($B455,'Change Summary_Detailed'!$A$4:$X$216,AQ$3,FALSE)</f>
        <v>1</v>
      </c>
      <c r="AR455" s="21" t="str">
        <f>VLOOKUP($B455,'Change Summary_Detailed'!$A$4:$X$216,AR$3,FALSE)</f>
        <v>Low performing</v>
      </c>
      <c r="AS455" s="21" t="str">
        <f>VLOOKUP($B455,'Change Summary_Detailed'!$A$4:$X$216,AS$3,FALSE)</f>
        <v>Use Route 312 Express (unchanged) or Sound Transit Route 522.</v>
      </c>
      <c r="AT455" s="21" t="str">
        <f>VLOOKUP($B455,'Change Summary_Detailed'!$A$4:$X$216,AT$3,FALSE)</f>
        <v>Deleted</v>
      </c>
    </row>
    <row r="456" spans="1:46" x14ac:dyDescent="0.25">
      <c r="A456" t="s">
        <v>361</v>
      </c>
      <c r="B456" s="122" t="s">
        <v>270</v>
      </c>
      <c r="C456" s="57" t="s">
        <v>817</v>
      </c>
      <c r="D456" s="71" t="s">
        <v>271</v>
      </c>
      <c r="E456" s="57">
        <v>21.1</v>
      </c>
      <c r="F456" s="52">
        <v>12.2</v>
      </c>
      <c r="G456" s="52" t="s">
        <v>298</v>
      </c>
      <c r="H456" s="52" t="s">
        <v>298</v>
      </c>
      <c r="I456" s="52" t="s">
        <v>298</v>
      </c>
      <c r="J456" s="58" t="s">
        <v>298</v>
      </c>
      <c r="K456" s="62" t="s">
        <v>8</v>
      </c>
      <c r="L456" s="62" t="s">
        <v>8</v>
      </c>
      <c r="M456" s="57" t="s">
        <v>45</v>
      </c>
      <c r="N456" s="58" t="s">
        <v>45</v>
      </c>
      <c r="O456" s="110" t="s">
        <v>8</v>
      </c>
      <c r="P456" s="111" t="s">
        <v>8</v>
      </c>
      <c r="Q456" s="112" t="s">
        <v>8</v>
      </c>
      <c r="R456" s="57">
        <v>1</v>
      </c>
      <c r="S456" s="52" t="s">
        <v>54</v>
      </c>
      <c r="T456" s="58" t="s">
        <v>54</v>
      </c>
      <c r="W456">
        <v>1</v>
      </c>
      <c r="X456">
        <v>2</v>
      </c>
      <c r="Y456" t="s">
        <v>17</v>
      </c>
      <c r="Z456" t="s">
        <v>17</v>
      </c>
      <c r="AA456" t="s">
        <v>17</v>
      </c>
      <c r="AB456" t="s">
        <v>17</v>
      </c>
      <c r="AC456" s="355">
        <f>IF(VLOOKUP($B456,'Change Summary_Detailed'!$A$4:$X$216,AC$3,FALSE)=0,"N/A",VLOOKUP($B456,'Change Summary_Detailed'!$A$4:$X$216,AC$3,FALSE))</f>
        <v>41883</v>
      </c>
      <c r="AD456" s="21" t="str">
        <f>VLOOKUP($B456,'Change Summary_Detailed'!$A$4:$X$216,AD$3,FALSE)</f>
        <v/>
      </c>
      <c r="AE456" s="21" t="str">
        <f>VLOOKUP($B456,'Change Summary_Detailed'!$A$4:$X$216,AE$3,FALSE)</f>
        <v/>
      </c>
      <c r="AF456" s="21" t="str">
        <f>VLOOKUP($B456,'Change Summary_Detailed'!$A$4:$X$216,AF$3,FALSE)</f>
        <v/>
      </c>
      <c r="AG456" s="21" t="str">
        <f>VLOOKUP($B456,'Change Summary_Detailed'!$A$4:$X$216,AG$3,FALSE)</f>
        <v/>
      </c>
      <c r="AH456" s="21" t="str">
        <f>VLOOKUP($B456,'Change Summary_Detailed'!$A$4:$X$216,AH$3,FALSE)</f>
        <v/>
      </c>
      <c r="AI456" s="21" t="str">
        <f>VLOOKUP($B456,'Change Summary_Detailed'!$A$4:$X$216,AI$3,FALSE)</f>
        <v/>
      </c>
      <c r="AJ456" s="21" t="str">
        <f>VLOOKUP($B456,'Change Summary_Detailed'!$A$4:$X$216,AJ$3,FALSE)</f>
        <v/>
      </c>
      <c r="AK456" s="21" t="str">
        <f>VLOOKUP($B456,'Change Summary_Detailed'!$A$4:$X$216,AK$3,FALSE)</f>
        <v/>
      </c>
      <c r="AL456" s="21" t="str">
        <f>VLOOKUP($B456,'Change Summary_Detailed'!$A$4:$X$216,AL$3,FALSE)</f>
        <v/>
      </c>
      <c r="AM456" s="21" t="str">
        <f>VLOOKUP($B456,'Change Summary_Detailed'!$A$4:$X$216,AM$3,FALSE)</f>
        <v/>
      </c>
      <c r="AN456" s="21" t="str">
        <f>VLOOKUP($B456,'Change Summary_Detailed'!$A$4:$X$216,AN$3,FALSE)</f>
        <v/>
      </c>
      <c r="AO456" s="21">
        <f>VLOOKUP($B456,'Change Summary_Detailed'!$A$4:$X$216,AO$3,FALSE)</f>
        <v>0</v>
      </c>
      <c r="AP456" s="21" t="str">
        <f>VLOOKUP($B456,'Change Summary_Detailed'!$A$4:$X$216,AP$3,FALSE)</f>
        <v>Delete</v>
      </c>
      <c r="AQ456" s="21">
        <f>VLOOKUP($B456,'Change Summary_Detailed'!$A$4:$X$216,AQ$3,FALSE)</f>
        <v>1</v>
      </c>
      <c r="AR456" s="21" t="str">
        <f>VLOOKUP($B456,'Change Summary_Detailed'!$A$4:$X$216,AR$3,FALSE)</f>
        <v>Low performing</v>
      </c>
      <c r="AS456" s="21" t="str">
        <f>VLOOKUP($B456,'Change Summary_Detailed'!$A$4:$X$216,AS$3,FALSE)</f>
        <v>Use Route 312 Express (unchanged) or Sound Transit Route 522.</v>
      </c>
      <c r="AT456" s="21" t="str">
        <f>VLOOKUP($B456,'Change Summary_Detailed'!$A$4:$X$216,AT$3,FALSE)</f>
        <v>Deleted</v>
      </c>
    </row>
    <row r="457" spans="1:46" x14ac:dyDescent="0.25">
      <c r="A457" t="s">
        <v>342</v>
      </c>
      <c r="B457" s="122" t="s">
        <v>270</v>
      </c>
      <c r="C457" s="57" t="s">
        <v>817</v>
      </c>
      <c r="D457" s="71" t="s">
        <v>271</v>
      </c>
      <c r="E457" s="57">
        <v>21.1</v>
      </c>
      <c r="F457" s="52">
        <v>12.2</v>
      </c>
      <c r="G457" s="52" t="s">
        <v>298</v>
      </c>
      <c r="H457" s="52" t="s">
        <v>298</v>
      </c>
      <c r="I457" s="52" t="s">
        <v>298</v>
      </c>
      <c r="J457" s="58" t="s">
        <v>298</v>
      </c>
      <c r="K457" s="62" t="s">
        <v>8</v>
      </c>
      <c r="L457" s="62" t="s">
        <v>8</v>
      </c>
      <c r="M457" s="57" t="s">
        <v>45</v>
      </c>
      <c r="N457" s="58" t="s">
        <v>45</v>
      </c>
      <c r="O457" s="110" t="s">
        <v>8</v>
      </c>
      <c r="P457" s="111" t="s">
        <v>8</v>
      </c>
      <c r="Q457" s="112" t="s">
        <v>8</v>
      </c>
      <c r="R457" s="57">
        <v>1</v>
      </c>
      <c r="S457" s="52" t="s">
        <v>54</v>
      </c>
      <c r="T457" s="58" t="s">
        <v>54</v>
      </c>
      <c r="W457">
        <v>1</v>
      </c>
      <c r="X457">
        <v>2</v>
      </c>
      <c r="Y457" t="s">
        <v>17</v>
      </c>
      <c r="Z457" t="s">
        <v>17</v>
      </c>
      <c r="AA457" t="s">
        <v>17</v>
      </c>
      <c r="AB457" t="s">
        <v>17</v>
      </c>
      <c r="AC457" s="355">
        <f>IF(VLOOKUP($B457,'Change Summary_Detailed'!$A$4:$X$216,AC$3,FALSE)=0,"N/A",VLOOKUP($B457,'Change Summary_Detailed'!$A$4:$X$216,AC$3,FALSE))</f>
        <v>41883</v>
      </c>
      <c r="AD457" s="21" t="str">
        <f>VLOOKUP($B457,'Change Summary_Detailed'!$A$4:$X$216,AD$3,FALSE)</f>
        <v/>
      </c>
      <c r="AE457" s="21" t="str">
        <f>VLOOKUP($B457,'Change Summary_Detailed'!$A$4:$X$216,AE$3,FALSE)</f>
        <v/>
      </c>
      <c r="AF457" s="21" t="str">
        <f>VLOOKUP($B457,'Change Summary_Detailed'!$A$4:$X$216,AF$3,FALSE)</f>
        <v/>
      </c>
      <c r="AG457" s="21" t="str">
        <f>VLOOKUP($B457,'Change Summary_Detailed'!$A$4:$X$216,AG$3,FALSE)</f>
        <v/>
      </c>
      <c r="AH457" s="21" t="str">
        <f>VLOOKUP($B457,'Change Summary_Detailed'!$A$4:$X$216,AH$3,FALSE)</f>
        <v/>
      </c>
      <c r="AI457" s="21" t="str">
        <f>VLOOKUP($B457,'Change Summary_Detailed'!$A$4:$X$216,AI$3,FALSE)</f>
        <v/>
      </c>
      <c r="AJ457" s="21" t="str">
        <f>VLOOKUP($B457,'Change Summary_Detailed'!$A$4:$X$216,AJ$3,FALSE)</f>
        <v/>
      </c>
      <c r="AK457" s="21" t="str">
        <f>VLOOKUP($B457,'Change Summary_Detailed'!$A$4:$X$216,AK$3,FALSE)</f>
        <v/>
      </c>
      <c r="AL457" s="21" t="str">
        <f>VLOOKUP($B457,'Change Summary_Detailed'!$A$4:$X$216,AL$3,FALSE)</f>
        <v/>
      </c>
      <c r="AM457" s="21" t="str">
        <f>VLOOKUP($B457,'Change Summary_Detailed'!$A$4:$X$216,AM$3,FALSE)</f>
        <v/>
      </c>
      <c r="AN457" s="21" t="str">
        <f>VLOOKUP($B457,'Change Summary_Detailed'!$A$4:$X$216,AN$3,FALSE)</f>
        <v/>
      </c>
      <c r="AO457" s="21">
        <f>VLOOKUP($B457,'Change Summary_Detailed'!$A$4:$X$216,AO$3,FALSE)</f>
        <v>0</v>
      </c>
      <c r="AP457" s="21" t="str">
        <f>VLOOKUP($B457,'Change Summary_Detailed'!$A$4:$X$216,AP$3,FALSE)</f>
        <v>Delete</v>
      </c>
      <c r="AQ457" s="21">
        <f>VLOOKUP($B457,'Change Summary_Detailed'!$A$4:$X$216,AQ$3,FALSE)</f>
        <v>1</v>
      </c>
      <c r="AR457" s="21" t="str">
        <f>VLOOKUP($B457,'Change Summary_Detailed'!$A$4:$X$216,AR$3,FALSE)</f>
        <v>Low performing</v>
      </c>
      <c r="AS457" s="21" t="str">
        <f>VLOOKUP($B457,'Change Summary_Detailed'!$A$4:$X$216,AS$3,FALSE)</f>
        <v>Use Route 312 Express (unchanged) or Sound Transit Route 522.</v>
      </c>
      <c r="AT457" s="21" t="str">
        <f>VLOOKUP($B457,'Change Summary_Detailed'!$A$4:$X$216,AT$3,FALSE)</f>
        <v>Deleted</v>
      </c>
    </row>
    <row r="458" spans="1:46" x14ac:dyDescent="0.25">
      <c r="A458" t="s">
        <v>361</v>
      </c>
      <c r="B458" s="122">
        <v>308</v>
      </c>
      <c r="C458" s="57" t="s">
        <v>818</v>
      </c>
      <c r="D458" s="71" t="s">
        <v>272</v>
      </c>
      <c r="E458" s="57">
        <v>27.5</v>
      </c>
      <c r="F458" s="52">
        <v>14.9</v>
      </c>
      <c r="G458" s="52" t="s">
        <v>298</v>
      </c>
      <c r="H458" s="52" t="s">
        <v>298</v>
      </c>
      <c r="I458" s="52" t="s">
        <v>298</v>
      </c>
      <c r="J458" s="58" t="s">
        <v>298</v>
      </c>
      <c r="K458" s="62" t="s">
        <v>8</v>
      </c>
      <c r="L458" s="62" t="s">
        <v>8</v>
      </c>
      <c r="M458" s="57" t="s">
        <v>45</v>
      </c>
      <c r="N458" s="58" t="s">
        <v>45</v>
      </c>
      <c r="O458" s="110" t="s">
        <v>8</v>
      </c>
      <c r="P458" s="111" t="s">
        <v>8</v>
      </c>
      <c r="Q458" s="112" t="s">
        <v>8</v>
      </c>
      <c r="R458" s="57">
        <v>3</v>
      </c>
      <c r="S458" s="52" t="s">
        <v>54</v>
      </c>
      <c r="T458" s="58" t="s">
        <v>54</v>
      </c>
      <c r="W458">
        <v>2</v>
      </c>
      <c r="X458">
        <v>3</v>
      </c>
      <c r="Y458" t="s">
        <v>17</v>
      </c>
      <c r="Z458" t="s">
        <v>17</v>
      </c>
      <c r="AA458" t="s">
        <v>17</v>
      </c>
      <c r="AB458" t="s">
        <v>17</v>
      </c>
      <c r="AC458" s="355">
        <f>IF(VLOOKUP($B458,'Change Summary_Detailed'!$A$4:$X$216,AC$3,FALSE)=0,"N/A",VLOOKUP($B458,'Change Summary_Detailed'!$A$4:$X$216,AC$3,FALSE))</f>
        <v>42248</v>
      </c>
      <c r="AD458" s="21" t="str">
        <f>VLOOKUP($B458,'Change Summary_Detailed'!$A$4:$X$216,AD$3,FALSE)</f>
        <v/>
      </c>
      <c r="AE458" s="21" t="str">
        <f>VLOOKUP($B458,'Change Summary_Detailed'!$A$4:$X$216,AE$3,FALSE)</f>
        <v/>
      </c>
      <c r="AF458" s="21" t="str">
        <f>VLOOKUP($B458,'Change Summary_Detailed'!$A$4:$X$216,AF$3,FALSE)</f>
        <v/>
      </c>
      <c r="AG458" s="21" t="str">
        <f>VLOOKUP($B458,'Change Summary_Detailed'!$A$4:$X$216,AG$3,FALSE)</f>
        <v/>
      </c>
      <c r="AH458" s="21" t="str">
        <f>VLOOKUP($B458,'Change Summary_Detailed'!$A$4:$X$216,AH$3,FALSE)</f>
        <v/>
      </c>
      <c r="AI458" s="21" t="str">
        <f>VLOOKUP($B458,'Change Summary_Detailed'!$A$4:$X$216,AI$3,FALSE)</f>
        <v/>
      </c>
      <c r="AJ458" s="21" t="str">
        <f>VLOOKUP($B458,'Change Summary_Detailed'!$A$4:$X$216,AJ$3,FALSE)</f>
        <v/>
      </c>
      <c r="AK458" s="21" t="str">
        <f>VLOOKUP($B458,'Change Summary_Detailed'!$A$4:$X$216,AK$3,FALSE)</f>
        <v/>
      </c>
      <c r="AL458" s="21" t="str">
        <f>VLOOKUP($B458,'Change Summary_Detailed'!$A$4:$X$216,AL$3,FALSE)</f>
        <v/>
      </c>
      <c r="AM458" s="21" t="str">
        <f>VLOOKUP($B458,'Change Summary_Detailed'!$A$4:$X$216,AM$3,FALSE)</f>
        <v/>
      </c>
      <c r="AN458" s="21" t="str">
        <f>VLOOKUP($B458,'Change Summary_Detailed'!$A$4:$X$216,AN$3,FALSE)</f>
        <v/>
      </c>
      <c r="AO458" s="21">
        <f>VLOOKUP($B458,'Change Summary_Detailed'!$A$4:$X$216,AO$3,FALSE)</f>
        <v>0</v>
      </c>
      <c r="AP458" s="21" t="str">
        <f>VLOOKUP($B458,'Change Summary_Detailed'!$A$4:$X$216,AP$3,FALSE)</f>
        <v>Delete</v>
      </c>
      <c r="AQ458" s="21">
        <f>VLOOKUP($B458,'Change Summary_Detailed'!$A$4:$X$216,AQ$3,FALSE)</f>
        <v>3</v>
      </c>
      <c r="AR458" s="21" t="str">
        <f>VLOOKUP($B458,'Change Summary_Detailed'!$A$4:$X$216,AR$3,FALSE)</f>
        <v>Lowest performing</v>
      </c>
      <c r="AS458" s="21" t="str">
        <f>VLOOKUP($B458,'Change Summary_Detailed'!$A$4:$X$216,AS$3,FALSE)</f>
        <v>Along Ballinger Way NE, use revised Route 331 and connect with Route 312 Express (unchanged) and Sound Transit Route 522.
Along State Route 522, use Route 312 Express (unchanged) and Sound Transit Route 522.
Along NE 145th Street, use revised Route 65.
North of Ballinger Way NE, Metro’s RideShare or VanPool programs may be options.</v>
      </c>
      <c r="AT458" s="21" t="str">
        <f>VLOOKUP($B458,'Change Summary_Detailed'!$A$4:$X$216,AT$3,FALSE)</f>
        <v>Deleted</v>
      </c>
    </row>
    <row r="459" spans="1:46" x14ac:dyDescent="0.25">
      <c r="A459" t="s">
        <v>341</v>
      </c>
      <c r="B459" s="122">
        <v>308</v>
      </c>
      <c r="C459" s="57" t="s">
        <v>818</v>
      </c>
      <c r="D459" s="71" t="s">
        <v>272</v>
      </c>
      <c r="E459" s="57">
        <v>27.5</v>
      </c>
      <c r="F459" s="52">
        <v>14.9</v>
      </c>
      <c r="G459" s="52" t="s">
        <v>298</v>
      </c>
      <c r="H459" s="52" t="s">
        <v>298</v>
      </c>
      <c r="I459" s="52" t="s">
        <v>298</v>
      </c>
      <c r="J459" s="58" t="s">
        <v>298</v>
      </c>
      <c r="K459" s="62" t="s">
        <v>8</v>
      </c>
      <c r="L459" s="62" t="s">
        <v>8</v>
      </c>
      <c r="M459" s="57" t="s">
        <v>45</v>
      </c>
      <c r="N459" s="58" t="s">
        <v>45</v>
      </c>
      <c r="O459" s="110" t="s">
        <v>8</v>
      </c>
      <c r="P459" s="111" t="s">
        <v>8</v>
      </c>
      <c r="Q459" s="112" t="s">
        <v>8</v>
      </c>
      <c r="R459" s="57">
        <v>3</v>
      </c>
      <c r="S459" s="52" t="s">
        <v>54</v>
      </c>
      <c r="T459" s="58" t="s">
        <v>54</v>
      </c>
      <c r="W459">
        <v>2</v>
      </c>
      <c r="X459">
        <v>3</v>
      </c>
      <c r="Y459" t="s">
        <v>17</v>
      </c>
      <c r="Z459" t="s">
        <v>17</v>
      </c>
      <c r="AA459" t="s">
        <v>17</v>
      </c>
      <c r="AB459" t="s">
        <v>17</v>
      </c>
      <c r="AC459" s="355">
        <f>IF(VLOOKUP($B459,'Change Summary_Detailed'!$A$4:$X$216,AC$3,FALSE)=0,"N/A",VLOOKUP($B459,'Change Summary_Detailed'!$A$4:$X$216,AC$3,FALSE))</f>
        <v>42248</v>
      </c>
      <c r="AD459" s="21" t="str">
        <f>VLOOKUP($B459,'Change Summary_Detailed'!$A$4:$X$216,AD$3,FALSE)</f>
        <v/>
      </c>
      <c r="AE459" s="21" t="str">
        <f>VLOOKUP($B459,'Change Summary_Detailed'!$A$4:$X$216,AE$3,FALSE)</f>
        <v/>
      </c>
      <c r="AF459" s="21" t="str">
        <f>VLOOKUP($B459,'Change Summary_Detailed'!$A$4:$X$216,AF$3,FALSE)</f>
        <v/>
      </c>
      <c r="AG459" s="21" t="str">
        <f>VLOOKUP($B459,'Change Summary_Detailed'!$A$4:$X$216,AG$3,FALSE)</f>
        <v/>
      </c>
      <c r="AH459" s="21" t="str">
        <f>VLOOKUP($B459,'Change Summary_Detailed'!$A$4:$X$216,AH$3,FALSE)</f>
        <v/>
      </c>
      <c r="AI459" s="21" t="str">
        <f>VLOOKUP($B459,'Change Summary_Detailed'!$A$4:$X$216,AI$3,FALSE)</f>
        <v/>
      </c>
      <c r="AJ459" s="21" t="str">
        <f>VLOOKUP($B459,'Change Summary_Detailed'!$A$4:$X$216,AJ$3,FALSE)</f>
        <v/>
      </c>
      <c r="AK459" s="21" t="str">
        <f>VLOOKUP($B459,'Change Summary_Detailed'!$A$4:$X$216,AK$3,FALSE)</f>
        <v/>
      </c>
      <c r="AL459" s="21" t="str">
        <f>VLOOKUP($B459,'Change Summary_Detailed'!$A$4:$X$216,AL$3,FALSE)</f>
        <v/>
      </c>
      <c r="AM459" s="21" t="str">
        <f>VLOOKUP($B459,'Change Summary_Detailed'!$A$4:$X$216,AM$3,FALSE)</f>
        <v/>
      </c>
      <c r="AN459" s="21" t="str">
        <f>VLOOKUP($B459,'Change Summary_Detailed'!$A$4:$X$216,AN$3,FALSE)</f>
        <v/>
      </c>
      <c r="AO459" s="21">
        <f>VLOOKUP($B459,'Change Summary_Detailed'!$A$4:$X$216,AO$3,FALSE)</f>
        <v>0</v>
      </c>
      <c r="AP459" s="21" t="str">
        <f>VLOOKUP($B459,'Change Summary_Detailed'!$A$4:$X$216,AP$3,FALSE)</f>
        <v>Delete</v>
      </c>
      <c r="AQ459" s="21">
        <f>VLOOKUP($B459,'Change Summary_Detailed'!$A$4:$X$216,AQ$3,FALSE)</f>
        <v>3</v>
      </c>
      <c r="AR459" s="21" t="str">
        <f>VLOOKUP($B459,'Change Summary_Detailed'!$A$4:$X$216,AR$3,FALSE)</f>
        <v>Lowest performing</v>
      </c>
      <c r="AS459" s="21" t="str">
        <f>VLOOKUP($B459,'Change Summary_Detailed'!$A$4:$X$216,AS$3,FALSE)</f>
        <v>Along Ballinger Way NE, use revised Route 331 and connect with Route 312 Express (unchanged) and Sound Transit Route 522.
Along State Route 522, use Route 312 Express (unchanged) and Sound Transit Route 522.
Along NE 145th Street, use revised Route 65.
North of Ballinger Way NE, Metro’s RideShare or VanPool programs may be options.</v>
      </c>
      <c r="AT459" s="21" t="str">
        <f>VLOOKUP($B459,'Change Summary_Detailed'!$A$4:$X$216,AT$3,FALSE)</f>
        <v>Deleted</v>
      </c>
    </row>
    <row r="460" spans="1:46" x14ac:dyDescent="0.25">
      <c r="A460" t="s">
        <v>342</v>
      </c>
      <c r="B460" s="122">
        <v>308</v>
      </c>
      <c r="C460" s="57" t="s">
        <v>818</v>
      </c>
      <c r="D460" s="71" t="s">
        <v>272</v>
      </c>
      <c r="E460" s="57">
        <v>27.5</v>
      </c>
      <c r="F460" s="52">
        <v>14.9</v>
      </c>
      <c r="G460" s="52" t="s">
        <v>298</v>
      </c>
      <c r="H460" s="52" t="s">
        <v>298</v>
      </c>
      <c r="I460" s="52" t="s">
        <v>298</v>
      </c>
      <c r="J460" s="58" t="s">
        <v>298</v>
      </c>
      <c r="K460" s="62" t="s">
        <v>8</v>
      </c>
      <c r="L460" s="62" t="s">
        <v>8</v>
      </c>
      <c r="M460" s="57" t="s">
        <v>45</v>
      </c>
      <c r="N460" s="58" t="s">
        <v>45</v>
      </c>
      <c r="O460" s="110" t="s">
        <v>8</v>
      </c>
      <c r="P460" s="111" t="s">
        <v>8</v>
      </c>
      <c r="Q460" s="112" t="s">
        <v>8</v>
      </c>
      <c r="R460" s="57">
        <v>3</v>
      </c>
      <c r="S460" s="52" t="s">
        <v>54</v>
      </c>
      <c r="T460" s="58" t="s">
        <v>54</v>
      </c>
      <c r="W460">
        <v>2</v>
      </c>
      <c r="X460">
        <v>3</v>
      </c>
      <c r="Y460" t="s">
        <v>17</v>
      </c>
      <c r="Z460" t="s">
        <v>17</v>
      </c>
      <c r="AA460" t="s">
        <v>17</v>
      </c>
      <c r="AB460" t="s">
        <v>17</v>
      </c>
      <c r="AC460" s="355">
        <f>IF(VLOOKUP($B460,'Change Summary_Detailed'!$A$4:$X$216,AC$3,FALSE)=0,"N/A",VLOOKUP($B460,'Change Summary_Detailed'!$A$4:$X$216,AC$3,FALSE))</f>
        <v>42248</v>
      </c>
      <c r="AD460" s="21" t="str">
        <f>VLOOKUP($B460,'Change Summary_Detailed'!$A$4:$X$216,AD$3,FALSE)</f>
        <v/>
      </c>
      <c r="AE460" s="21" t="str">
        <f>VLOOKUP($B460,'Change Summary_Detailed'!$A$4:$X$216,AE$3,FALSE)</f>
        <v/>
      </c>
      <c r="AF460" s="21" t="str">
        <f>VLOOKUP($B460,'Change Summary_Detailed'!$A$4:$X$216,AF$3,FALSE)</f>
        <v/>
      </c>
      <c r="AG460" s="21" t="str">
        <f>VLOOKUP($B460,'Change Summary_Detailed'!$A$4:$X$216,AG$3,FALSE)</f>
        <v/>
      </c>
      <c r="AH460" s="21" t="str">
        <f>VLOOKUP($B460,'Change Summary_Detailed'!$A$4:$X$216,AH$3,FALSE)</f>
        <v/>
      </c>
      <c r="AI460" s="21" t="str">
        <f>VLOOKUP($B460,'Change Summary_Detailed'!$A$4:$X$216,AI$3,FALSE)</f>
        <v/>
      </c>
      <c r="AJ460" s="21" t="str">
        <f>VLOOKUP($B460,'Change Summary_Detailed'!$A$4:$X$216,AJ$3,FALSE)</f>
        <v/>
      </c>
      <c r="AK460" s="21" t="str">
        <f>VLOOKUP($B460,'Change Summary_Detailed'!$A$4:$X$216,AK$3,FALSE)</f>
        <v/>
      </c>
      <c r="AL460" s="21" t="str">
        <f>VLOOKUP($B460,'Change Summary_Detailed'!$A$4:$X$216,AL$3,FALSE)</f>
        <v/>
      </c>
      <c r="AM460" s="21" t="str">
        <f>VLOOKUP($B460,'Change Summary_Detailed'!$A$4:$X$216,AM$3,FALSE)</f>
        <v/>
      </c>
      <c r="AN460" s="21" t="str">
        <f>VLOOKUP($B460,'Change Summary_Detailed'!$A$4:$X$216,AN$3,FALSE)</f>
        <v/>
      </c>
      <c r="AO460" s="21">
        <f>VLOOKUP($B460,'Change Summary_Detailed'!$A$4:$X$216,AO$3,FALSE)</f>
        <v>0</v>
      </c>
      <c r="AP460" s="21" t="str">
        <f>VLOOKUP($B460,'Change Summary_Detailed'!$A$4:$X$216,AP$3,FALSE)</f>
        <v>Delete</v>
      </c>
      <c r="AQ460" s="21">
        <f>VLOOKUP($B460,'Change Summary_Detailed'!$A$4:$X$216,AQ$3,FALSE)</f>
        <v>3</v>
      </c>
      <c r="AR460" s="21" t="str">
        <f>VLOOKUP($B460,'Change Summary_Detailed'!$A$4:$X$216,AR$3,FALSE)</f>
        <v>Lowest performing</v>
      </c>
      <c r="AS460" s="21" t="str">
        <f>VLOOKUP($B460,'Change Summary_Detailed'!$A$4:$X$216,AS$3,FALSE)</f>
        <v>Along Ballinger Way NE, use revised Route 331 and connect with Route 312 Express (unchanged) and Sound Transit Route 522.
Along State Route 522, use Route 312 Express (unchanged) and Sound Transit Route 522.
Along NE 145th Street, use revised Route 65.
North of Ballinger Way NE, Metro’s RideShare or VanPool programs may be options.</v>
      </c>
      <c r="AT460" s="21" t="str">
        <f>VLOOKUP($B460,'Change Summary_Detailed'!$A$4:$X$216,AT$3,FALSE)</f>
        <v>Deleted</v>
      </c>
    </row>
    <row r="461" spans="1:46" x14ac:dyDescent="0.25">
      <c r="A461" t="s">
        <v>357</v>
      </c>
      <c r="B461" s="122">
        <v>308</v>
      </c>
      <c r="C461" s="57" t="s">
        <v>818</v>
      </c>
      <c r="D461" s="71" t="s">
        <v>272</v>
      </c>
      <c r="E461" s="57">
        <v>27.5</v>
      </c>
      <c r="F461" s="52">
        <v>14.9</v>
      </c>
      <c r="G461" s="52" t="s">
        <v>298</v>
      </c>
      <c r="H461" s="52" t="s">
        <v>298</v>
      </c>
      <c r="I461" s="52" t="s">
        <v>298</v>
      </c>
      <c r="J461" s="58" t="s">
        <v>298</v>
      </c>
      <c r="K461" s="62" t="s">
        <v>8</v>
      </c>
      <c r="L461" s="62" t="s">
        <v>8</v>
      </c>
      <c r="M461" s="57" t="s">
        <v>45</v>
      </c>
      <c r="N461" s="58" t="s">
        <v>45</v>
      </c>
      <c r="O461" s="110" t="s">
        <v>8</v>
      </c>
      <c r="P461" s="111" t="s">
        <v>8</v>
      </c>
      <c r="Q461" s="112" t="s">
        <v>8</v>
      </c>
      <c r="R461" s="57">
        <v>3</v>
      </c>
      <c r="S461" s="52" t="s">
        <v>54</v>
      </c>
      <c r="T461" s="58" t="s">
        <v>54</v>
      </c>
      <c r="W461">
        <v>2</v>
      </c>
      <c r="X461">
        <v>3</v>
      </c>
      <c r="Y461" t="s">
        <v>17</v>
      </c>
      <c r="Z461" t="s">
        <v>17</v>
      </c>
      <c r="AA461" t="s">
        <v>17</v>
      </c>
      <c r="AB461" t="s">
        <v>17</v>
      </c>
      <c r="AC461" s="355">
        <f>IF(VLOOKUP($B461,'Change Summary_Detailed'!$A$4:$X$216,AC$3,FALSE)=0,"N/A",VLOOKUP($B461,'Change Summary_Detailed'!$A$4:$X$216,AC$3,FALSE))</f>
        <v>42248</v>
      </c>
      <c r="AD461" s="21" t="str">
        <f>VLOOKUP($B461,'Change Summary_Detailed'!$A$4:$X$216,AD$3,FALSE)</f>
        <v/>
      </c>
      <c r="AE461" s="21" t="str">
        <f>VLOOKUP($B461,'Change Summary_Detailed'!$A$4:$X$216,AE$3,FALSE)</f>
        <v/>
      </c>
      <c r="AF461" s="21" t="str">
        <f>VLOOKUP($B461,'Change Summary_Detailed'!$A$4:$X$216,AF$3,FALSE)</f>
        <v/>
      </c>
      <c r="AG461" s="21" t="str">
        <f>VLOOKUP($B461,'Change Summary_Detailed'!$A$4:$X$216,AG$3,FALSE)</f>
        <v/>
      </c>
      <c r="AH461" s="21" t="str">
        <f>VLOOKUP($B461,'Change Summary_Detailed'!$A$4:$X$216,AH$3,FALSE)</f>
        <v/>
      </c>
      <c r="AI461" s="21" t="str">
        <f>VLOOKUP($B461,'Change Summary_Detailed'!$A$4:$X$216,AI$3,FALSE)</f>
        <v/>
      </c>
      <c r="AJ461" s="21" t="str">
        <f>VLOOKUP($B461,'Change Summary_Detailed'!$A$4:$X$216,AJ$3,FALSE)</f>
        <v/>
      </c>
      <c r="AK461" s="21" t="str">
        <f>VLOOKUP($B461,'Change Summary_Detailed'!$A$4:$X$216,AK$3,FALSE)</f>
        <v/>
      </c>
      <c r="AL461" s="21" t="str">
        <f>VLOOKUP($B461,'Change Summary_Detailed'!$A$4:$X$216,AL$3,FALSE)</f>
        <v/>
      </c>
      <c r="AM461" s="21" t="str">
        <f>VLOOKUP($B461,'Change Summary_Detailed'!$A$4:$X$216,AM$3,FALSE)</f>
        <v/>
      </c>
      <c r="AN461" s="21" t="str">
        <f>VLOOKUP($B461,'Change Summary_Detailed'!$A$4:$X$216,AN$3,FALSE)</f>
        <v/>
      </c>
      <c r="AO461" s="21">
        <f>VLOOKUP($B461,'Change Summary_Detailed'!$A$4:$X$216,AO$3,FALSE)</f>
        <v>0</v>
      </c>
      <c r="AP461" s="21" t="str">
        <f>VLOOKUP($B461,'Change Summary_Detailed'!$A$4:$X$216,AP$3,FALSE)</f>
        <v>Delete</v>
      </c>
      <c r="AQ461" s="21">
        <f>VLOOKUP($B461,'Change Summary_Detailed'!$A$4:$X$216,AQ$3,FALSE)</f>
        <v>3</v>
      </c>
      <c r="AR461" s="21" t="str">
        <f>VLOOKUP($B461,'Change Summary_Detailed'!$A$4:$X$216,AR$3,FALSE)</f>
        <v>Lowest performing</v>
      </c>
      <c r="AS461" s="21" t="str">
        <f>VLOOKUP($B461,'Change Summary_Detailed'!$A$4:$X$216,AS$3,FALSE)</f>
        <v>Along Ballinger Way NE, use revised Route 331 and connect with Route 312 Express (unchanged) and Sound Transit Route 522.
Along State Route 522, use Route 312 Express (unchanged) and Sound Transit Route 522.
Along NE 145th Street, use revised Route 65.
North of Ballinger Way NE, Metro’s RideShare or VanPool programs may be options.</v>
      </c>
      <c r="AT461" s="21" t="str">
        <f>VLOOKUP($B461,'Change Summary_Detailed'!$A$4:$X$216,AT$3,FALSE)</f>
        <v>Deleted</v>
      </c>
    </row>
    <row r="462" spans="1:46" x14ac:dyDescent="0.25">
      <c r="A462" t="s">
        <v>342</v>
      </c>
      <c r="B462" s="122" t="s">
        <v>273</v>
      </c>
      <c r="C462" s="57" t="s">
        <v>819</v>
      </c>
      <c r="D462" s="71" t="s">
        <v>274</v>
      </c>
      <c r="E462" s="57">
        <v>12.5</v>
      </c>
      <c r="F462" s="52">
        <v>7.8</v>
      </c>
      <c r="G462" s="52" t="s">
        <v>298</v>
      </c>
      <c r="H462" s="52" t="s">
        <v>298</v>
      </c>
      <c r="I462" s="52" t="s">
        <v>298</v>
      </c>
      <c r="J462" s="58" t="s">
        <v>298</v>
      </c>
      <c r="K462" s="62" t="s">
        <v>8</v>
      </c>
      <c r="L462" s="62" t="s">
        <v>8</v>
      </c>
      <c r="M462" s="57" t="s">
        <v>52</v>
      </c>
      <c r="N462" s="58" t="s">
        <v>45</v>
      </c>
      <c r="O462" s="110" t="s">
        <v>8</v>
      </c>
      <c r="P462" s="111" t="s">
        <v>8</v>
      </c>
      <c r="Q462" s="112" t="s">
        <v>8</v>
      </c>
      <c r="R462" s="57">
        <v>1</v>
      </c>
      <c r="S462" s="52" t="s">
        <v>54</v>
      </c>
      <c r="T462" s="58" t="s">
        <v>54</v>
      </c>
      <c r="W462">
        <v>1</v>
      </c>
      <c r="X462">
        <v>1</v>
      </c>
      <c r="Y462" t="s">
        <v>17</v>
      </c>
      <c r="Z462" t="s">
        <v>17</v>
      </c>
      <c r="AA462" t="s">
        <v>17</v>
      </c>
      <c r="AB462" t="s">
        <v>17</v>
      </c>
      <c r="AC462" s="355" t="str">
        <f>IF(VLOOKUP($B462,'Change Summary_Detailed'!$A$4:$X$216,AC$3,FALSE)=0,"N/A",VLOOKUP($B462,'Change Summary_Detailed'!$A$4:$X$216,AC$3,FALSE))</f>
        <v>N/A</v>
      </c>
      <c r="AD462" s="21" t="str">
        <f>VLOOKUP($B462,'Change Summary_Detailed'!$A$4:$X$216,AD$3,FALSE)</f>
        <v/>
      </c>
      <c r="AE462" s="21" t="str">
        <f>VLOOKUP($B462,'Change Summary_Detailed'!$A$4:$X$216,AE$3,FALSE)</f>
        <v/>
      </c>
      <c r="AF462" s="21" t="str">
        <f>VLOOKUP($B462,'Change Summary_Detailed'!$A$4:$X$216,AF$3,FALSE)</f>
        <v/>
      </c>
      <c r="AG462" s="21" t="str">
        <f>VLOOKUP($B462,'Change Summary_Detailed'!$A$4:$X$216,AG$3,FALSE)</f>
        <v/>
      </c>
      <c r="AH462" s="21" t="str">
        <f>VLOOKUP($B462,'Change Summary_Detailed'!$A$4:$X$216,AH$3,FALSE)</f>
        <v/>
      </c>
      <c r="AI462" s="21" t="str">
        <f>VLOOKUP($B462,'Change Summary_Detailed'!$A$4:$X$216,AI$3,FALSE)</f>
        <v/>
      </c>
      <c r="AJ462" s="21" t="str">
        <f>VLOOKUP($B462,'Change Summary_Detailed'!$A$4:$X$216,AJ$3,FALSE)</f>
        <v/>
      </c>
      <c r="AK462" s="21" t="str">
        <f>VLOOKUP($B462,'Change Summary_Detailed'!$A$4:$X$216,AK$3,FALSE)</f>
        <v/>
      </c>
      <c r="AL462" s="21" t="str">
        <f>VLOOKUP($B462,'Change Summary_Detailed'!$A$4:$X$216,AL$3,FALSE)</f>
        <v/>
      </c>
      <c r="AM462" s="21" t="str">
        <f>VLOOKUP($B462,'Change Summary_Detailed'!$A$4:$X$216,AM$3,FALSE)</f>
        <v/>
      </c>
      <c r="AN462" s="21" t="str">
        <f>VLOOKUP($B462,'Change Summary_Detailed'!$A$4:$X$216,AN$3,FALSE)</f>
        <v/>
      </c>
      <c r="AO462" s="21" t="str">
        <f>VLOOKUP($B462,'Change Summary_Detailed'!$A$4:$X$216,AO$3,FALSE)</f>
        <v/>
      </c>
      <c r="AP462" s="21" t="str">
        <f>VLOOKUP($B462,'Change Summary_Detailed'!$A$4:$X$216,AP$3,FALSE)</f>
        <v>Unchanged</v>
      </c>
      <c r="AQ462" s="21">
        <f>VLOOKUP($B462,'Change Summary_Detailed'!$A$4:$X$216,AQ$3,FALSE)</f>
        <v>0</v>
      </c>
      <c r="AR462" s="21">
        <f>VLOOKUP($B462,'Change Summary_Detailed'!$A$4:$X$216,AR$3,FALSE)</f>
        <v>0</v>
      </c>
      <c r="AS462" s="21">
        <f>VLOOKUP($B462,'Change Summary_Detailed'!$A$4:$X$216,AS$3,FALSE)</f>
        <v>0</v>
      </c>
      <c r="AT462" s="21" t="str">
        <f>VLOOKUP($B462,'Change Summary_Detailed'!$A$4:$X$216,AT$3,FALSE)</f>
        <v>Unchanged</v>
      </c>
    </row>
    <row r="463" spans="1:46" x14ac:dyDescent="0.25">
      <c r="A463" t="s">
        <v>358</v>
      </c>
      <c r="B463" s="122" t="s">
        <v>273</v>
      </c>
      <c r="C463" s="57" t="s">
        <v>819</v>
      </c>
      <c r="D463" s="71" t="s">
        <v>274</v>
      </c>
      <c r="E463" s="57">
        <v>12.5</v>
      </c>
      <c r="F463" s="52">
        <v>7.8</v>
      </c>
      <c r="G463" s="52" t="s">
        <v>298</v>
      </c>
      <c r="H463" s="52" t="s">
        <v>298</v>
      </c>
      <c r="I463" s="52" t="s">
        <v>298</v>
      </c>
      <c r="J463" s="58" t="s">
        <v>298</v>
      </c>
      <c r="K463" s="62" t="s">
        <v>8</v>
      </c>
      <c r="L463" s="62" t="s">
        <v>8</v>
      </c>
      <c r="M463" s="57" t="s">
        <v>52</v>
      </c>
      <c r="N463" s="58" t="s">
        <v>45</v>
      </c>
      <c r="O463" s="110" t="s">
        <v>8</v>
      </c>
      <c r="P463" s="111" t="s">
        <v>8</v>
      </c>
      <c r="Q463" s="112" t="s">
        <v>8</v>
      </c>
      <c r="R463" s="57">
        <v>1</v>
      </c>
      <c r="S463" s="52" t="s">
        <v>54</v>
      </c>
      <c r="T463" s="58" t="s">
        <v>54</v>
      </c>
      <c r="W463">
        <v>1</v>
      </c>
      <c r="X463">
        <v>1</v>
      </c>
      <c r="Y463" t="s">
        <v>17</v>
      </c>
      <c r="Z463" t="s">
        <v>17</v>
      </c>
      <c r="AA463" t="s">
        <v>17</v>
      </c>
      <c r="AB463" t="s">
        <v>17</v>
      </c>
      <c r="AC463" s="355" t="str">
        <f>IF(VLOOKUP($B463,'Change Summary_Detailed'!$A$4:$X$216,AC$3,FALSE)=0,"N/A",VLOOKUP($B463,'Change Summary_Detailed'!$A$4:$X$216,AC$3,FALSE))</f>
        <v>N/A</v>
      </c>
      <c r="AD463" s="21" t="str">
        <f>VLOOKUP($B463,'Change Summary_Detailed'!$A$4:$X$216,AD$3,FALSE)</f>
        <v/>
      </c>
      <c r="AE463" s="21" t="str">
        <f>VLOOKUP($B463,'Change Summary_Detailed'!$A$4:$X$216,AE$3,FALSE)</f>
        <v/>
      </c>
      <c r="AF463" s="21" t="str">
        <f>VLOOKUP($B463,'Change Summary_Detailed'!$A$4:$X$216,AF$3,FALSE)</f>
        <v/>
      </c>
      <c r="AG463" s="21" t="str">
        <f>VLOOKUP($B463,'Change Summary_Detailed'!$A$4:$X$216,AG$3,FALSE)</f>
        <v/>
      </c>
      <c r="AH463" s="21" t="str">
        <f>VLOOKUP($B463,'Change Summary_Detailed'!$A$4:$X$216,AH$3,FALSE)</f>
        <v/>
      </c>
      <c r="AI463" s="21" t="str">
        <f>VLOOKUP($B463,'Change Summary_Detailed'!$A$4:$X$216,AI$3,FALSE)</f>
        <v/>
      </c>
      <c r="AJ463" s="21" t="str">
        <f>VLOOKUP($B463,'Change Summary_Detailed'!$A$4:$X$216,AJ$3,FALSE)</f>
        <v/>
      </c>
      <c r="AK463" s="21" t="str">
        <f>VLOOKUP($B463,'Change Summary_Detailed'!$A$4:$X$216,AK$3,FALSE)</f>
        <v/>
      </c>
      <c r="AL463" s="21" t="str">
        <f>VLOOKUP($B463,'Change Summary_Detailed'!$A$4:$X$216,AL$3,FALSE)</f>
        <v/>
      </c>
      <c r="AM463" s="21" t="str">
        <f>VLOOKUP($B463,'Change Summary_Detailed'!$A$4:$X$216,AM$3,FALSE)</f>
        <v/>
      </c>
      <c r="AN463" s="21" t="str">
        <f>VLOOKUP($B463,'Change Summary_Detailed'!$A$4:$X$216,AN$3,FALSE)</f>
        <v/>
      </c>
      <c r="AO463" s="21" t="str">
        <f>VLOOKUP($B463,'Change Summary_Detailed'!$A$4:$X$216,AO$3,FALSE)</f>
        <v/>
      </c>
      <c r="AP463" s="21" t="str">
        <f>VLOOKUP($B463,'Change Summary_Detailed'!$A$4:$X$216,AP$3,FALSE)</f>
        <v>Unchanged</v>
      </c>
      <c r="AQ463" s="21">
        <f>VLOOKUP($B463,'Change Summary_Detailed'!$A$4:$X$216,AQ$3,FALSE)</f>
        <v>0</v>
      </c>
      <c r="AR463" s="21">
        <f>VLOOKUP($B463,'Change Summary_Detailed'!$A$4:$X$216,AR$3,FALSE)</f>
        <v>0</v>
      </c>
      <c r="AS463" s="21">
        <f>VLOOKUP($B463,'Change Summary_Detailed'!$A$4:$X$216,AS$3,FALSE)</f>
        <v>0</v>
      </c>
      <c r="AT463" s="21" t="str">
        <f>VLOOKUP($B463,'Change Summary_Detailed'!$A$4:$X$216,AT$3,FALSE)</f>
        <v>Unchanged</v>
      </c>
    </row>
    <row r="464" spans="1:46" x14ac:dyDescent="0.25">
      <c r="A464" t="s">
        <v>361</v>
      </c>
      <c r="B464" s="122" t="s">
        <v>273</v>
      </c>
      <c r="C464" s="57" t="s">
        <v>819</v>
      </c>
      <c r="D464" s="71" t="s">
        <v>274</v>
      </c>
      <c r="E464" s="57">
        <v>12.5</v>
      </c>
      <c r="F464" s="52">
        <v>7.8</v>
      </c>
      <c r="G464" s="52" t="s">
        <v>298</v>
      </c>
      <c r="H464" s="52" t="s">
        <v>298</v>
      </c>
      <c r="I464" s="52" t="s">
        <v>298</v>
      </c>
      <c r="J464" s="58" t="s">
        <v>298</v>
      </c>
      <c r="K464" s="62" t="s">
        <v>8</v>
      </c>
      <c r="L464" s="62" t="s">
        <v>8</v>
      </c>
      <c r="M464" s="57" t="s">
        <v>52</v>
      </c>
      <c r="N464" s="58" t="s">
        <v>45</v>
      </c>
      <c r="O464" s="110" t="s">
        <v>8</v>
      </c>
      <c r="P464" s="111" t="s">
        <v>8</v>
      </c>
      <c r="Q464" s="112" t="s">
        <v>8</v>
      </c>
      <c r="R464" s="57">
        <v>1</v>
      </c>
      <c r="S464" s="52" t="s">
        <v>54</v>
      </c>
      <c r="T464" s="58" t="s">
        <v>54</v>
      </c>
      <c r="W464">
        <v>1</v>
      </c>
      <c r="X464">
        <v>1</v>
      </c>
      <c r="Y464" t="s">
        <v>17</v>
      </c>
      <c r="Z464" t="s">
        <v>17</v>
      </c>
      <c r="AA464" t="s">
        <v>17</v>
      </c>
      <c r="AB464" t="s">
        <v>17</v>
      </c>
      <c r="AC464" s="355" t="str">
        <f>IF(VLOOKUP($B464,'Change Summary_Detailed'!$A$4:$X$216,AC$3,FALSE)=0,"N/A",VLOOKUP($B464,'Change Summary_Detailed'!$A$4:$X$216,AC$3,FALSE))</f>
        <v>N/A</v>
      </c>
      <c r="AD464" s="21" t="str">
        <f>VLOOKUP($B464,'Change Summary_Detailed'!$A$4:$X$216,AD$3,FALSE)</f>
        <v/>
      </c>
      <c r="AE464" s="21" t="str">
        <f>VLOOKUP($B464,'Change Summary_Detailed'!$A$4:$X$216,AE$3,FALSE)</f>
        <v/>
      </c>
      <c r="AF464" s="21" t="str">
        <f>VLOOKUP($B464,'Change Summary_Detailed'!$A$4:$X$216,AF$3,FALSE)</f>
        <v/>
      </c>
      <c r="AG464" s="21" t="str">
        <f>VLOOKUP($B464,'Change Summary_Detailed'!$A$4:$X$216,AG$3,FALSE)</f>
        <v/>
      </c>
      <c r="AH464" s="21" t="str">
        <f>VLOOKUP($B464,'Change Summary_Detailed'!$A$4:$X$216,AH$3,FALSE)</f>
        <v/>
      </c>
      <c r="AI464" s="21" t="str">
        <f>VLOOKUP($B464,'Change Summary_Detailed'!$A$4:$X$216,AI$3,FALSE)</f>
        <v/>
      </c>
      <c r="AJ464" s="21" t="str">
        <f>VLOOKUP($B464,'Change Summary_Detailed'!$A$4:$X$216,AJ$3,FALSE)</f>
        <v/>
      </c>
      <c r="AK464" s="21" t="str">
        <f>VLOOKUP($B464,'Change Summary_Detailed'!$A$4:$X$216,AK$3,FALSE)</f>
        <v/>
      </c>
      <c r="AL464" s="21" t="str">
        <f>VLOOKUP($B464,'Change Summary_Detailed'!$A$4:$X$216,AL$3,FALSE)</f>
        <v/>
      </c>
      <c r="AM464" s="21" t="str">
        <f>VLOOKUP($B464,'Change Summary_Detailed'!$A$4:$X$216,AM$3,FALSE)</f>
        <v/>
      </c>
      <c r="AN464" s="21" t="str">
        <f>VLOOKUP($B464,'Change Summary_Detailed'!$A$4:$X$216,AN$3,FALSE)</f>
        <v/>
      </c>
      <c r="AO464" s="21" t="str">
        <f>VLOOKUP($B464,'Change Summary_Detailed'!$A$4:$X$216,AO$3,FALSE)</f>
        <v/>
      </c>
      <c r="AP464" s="21" t="str">
        <f>VLOOKUP($B464,'Change Summary_Detailed'!$A$4:$X$216,AP$3,FALSE)</f>
        <v>Unchanged</v>
      </c>
      <c r="AQ464" s="21">
        <f>VLOOKUP($B464,'Change Summary_Detailed'!$A$4:$X$216,AQ$3,FALSE)</f>
        <v>0</v>
      </c>
      <c r="AR464" s="21">
        <f>VLOOKUP($B464,'Change Summary_Detailed'!$A$4:$X$216,AR$3,FALSE)</f>
        <v>0</v>
      </c>
      <c r="AS464" s="21">
        <f>VLOOKUP($B464,'Change Summary_Detailed'!$A$4:$X$216,AS$3,FALSE)</f>
        <v>0</v>
      </c>
      <c r="AT464" s="21" t="str">
        <f>VLOOKUP($B464,'Change Summary_Detailed'!$A$4:$X$216,AT$3,FALSE)</f>
        <v>Unchanged</v>
      </c>
    </row>
    <row r="465" spans="1:46" x14ac:dyDescent="0.25">
      <c r="A465" t="s">
        <v>359</v>
      </c>
      <c r="B465" s="122">
        <v>311</v>
      </c>
      <c r="C465" s="57" t="s">
        <v>820</v>
      </c>
      <c r="D465" s="71" t="s">
        <v>275</v>
      </c>
      <c r="E465" s="57">
        <v>21.7</v>
      </c>
      <c r="F465" s="52">
        <v>13.9</v>
      </c>
      <c r="G465" s="52" t="s">
        <v>298</v>
      </c>
      <c r="H465" s="52" t="s">
        <v>298</v>
      </c>
      <c r="I465" s="52" t="s">
        <v>298</v>
      </c>
      <c r="J465" s="58" t="s">
        <v>298</v>
      </c>
      <c r="K465" s="62" t="s">
        <v>8</v>
      </c>
      <c r="L465" s="62" t="s">
        <v>8</v>
      </c>
      <c r="M465" s="57" t="s">
        <v>52</v>
      </c>
      <c r="N465" s="58" t="s">
        <v>52</v>
      </c>
      <c r="O465" s="110" t="s">
        <v>8</v>
      </c>
      <c r="P465" s="111" t="s">
        <v>8</v>
      </c>
      <c r="Q465" s="112" t="s">
        <v>8</v>
      </c>
      <c r="R465" s="57">
        <v>3</v>
      </c>
      <c r="S465" s="52" t="s">
        <v>54</v>
      </c>
      <c r="T465" s="58" t="s">
        <v>54</v>
      </c>
      <c r="W465">
        <v>1</v>
      </c>
      <c r="X465">
        <v>3</v>
      </c>
      <c r="Y465" t="s">
        <v>17</v>
      </c>
      <c r="Z465" t="s">
        <v>17</v>
      </c>
      <c r="AA465" t="s">
        <v>17</v>
      </c>
      <c r="AB465" t="s">
        <v>17</v>
      </c>
      <c r="AC465" s="355">
        <f>IF(VLOOKUP($B465,'Change Summary_Detailed'!$A$4:$X$216,AC$3,FALSE)=0,"N/A",VLOOKUP($B465,'Change Summary_Detailed'!$A$4:$X$216,AC$3,FALSE))</f>
        <v>42036</v>
      </c>
      <c r="AD465" s="21" t="str">
        <f>VLOOKUP($B465,'Change Summary_Detailed'!$A$4:$X$216,AD$3,FALSE)</f>
        <v/>
      </c>
      <c r="AE465" s="21" t="str">
        <f>VLOOKUP($B465,'Change Summary_Detailed'!$A$4:$X$216,AE$3,FALSE)</f>
        <v/>
      </c>
      <c r="AF465" s="21" t="str">
        <f>VLOOKUP($B465,'Change Summary_Detailed'!$A$4:$X$216,AF$3,FALSE)</f>
        <v/>
      </c>
      <c r="AG465" s="21" t="str">
        <f>VLOOKUP($B465,'Change Summary_Detailed'!$A$4:$X$216,AG$3,FALSE)</f>
        <v/>
      </c>
      <c r="AH465" s="21" t="str">
        <f>VLOOKUP($B465,'Change Summary_Detailed'!$A$4:$X$216,AH$3,FALSE)</f>
        <v/>
      </c>
      <c r="AI465" s="21" t="str">
        <f>VLOOKUP($B465,'Change Summary_Detailed'!$A$4:$X$216,AI$3,FALSE)</f>
        <v/>
      </c>
      <c r="AJ465" s="21" t="str">
        <f>VLOOKUP($B465,'Change Summary_Detailed'!$A$4:$X$216,AJ$3,FALSE)</f>
        <v/>
      </c>
      <c r="AK465" s="21" t="str">
        <f>VLOOKUP($B465,'Change Summary_Detailed'!$A$4:$X$216,AK$3,FALSE)</f>
        <v/>
      </c>
      <c r="AL465" s="21" t="str">
        <f>VLOOKUP($B465,'Change Summary_Detailed'!$A$4:$X$216,AL$3,FALSE)</f>
        <v/>
      </c>
      <c r="AM465" s="21" t="str">
        <f>VLOOKUP($B465,'Change Summary_Detailed'!$A$4:$X$216,AM$3,FALSE)</f>
        <v/>
      </c>
      <c r="AN465" s="21" t="str">
        <f>VLOOKUP($B465,'Change Summary_Detailed'!$A$4:$X$216,AN$3,FALSE)</f>
        <v/>
      </c>
      <c r="AO465" s="21" t="str">
        <f>VLOOKUP($B465,'Change Summary_Detailed'!$A$4:$X$216,AO$3,FALSE)</f>
        <v/>
      </c>
      <c r="AP465" s="21" t="str">
        <f>VLOOKUP($B465,'Change Summary_Detailed'!$A$4:$X$216,AP$3,FALSE)</f>
        <v>Reduce one morning and one afternoon trip.</v>
      </c>
      <c r="AQ465" s="21" t="str">
        <f>VLOOKUP($B465,'Change Summary_Detailed'!$A$4:$X$216,AQ$3,FALSE)</f>
        <v>2, 3</v>
      </c>
      <c r="AR465" s="21" t="str">
        <f>VLOOKUP($B465,'Change Summary_Detailed'!$A$4:$X$216,AR$3,FALSE)</f>
        <v>Restructure</v>
      </c>
      <c r="AS465" s="21">
        <f>VLOOKUP($B465,'Change Summary_Detailed'!$A$4:$X$216,AS$3,FALSE)</f>
        <v>0</v>
      </c>
      <c r="AT465" s="21" t="str">
        <f>VLOOKUP($B465,'Change Summary_Detailed'!$A$4:$X$216,AT$3,FALSE)</f>
        <v>Revised</v>
      </c>
    </row>
    <row r="466" spans="1:46" x14ac:dyDescent="0.25">
      <c r="A466" t="s">
        <v>377</v>
      </c>
      <c r="B466" s="122">
        <v>311</v>
      </c>
      <c r="C466" s="57" t="s">
        <v>820</v>
      </c>
      <c r="D466" s="71" t="s">
        <v>275</v>
      </c>
      <c r="E466" s="57">
        <v>21.7</v>
      </c>
      <c r="F466" s="52">
        <v>13.9</v>
      </c>
      <c r="G466" s="52" t="s">
        <v>298</v>
      </c>
      <c r="H466" s="52" t="s">
        <v>298</v>
      </c>
      <c r="I466" s="52" t="s">
        <v>298</v>
      </c>
      <c r="J466" s="58" t="s">
        <v>298</v>
      </c>
      <c r="K466" s="62" t="s">
        <v>8</v>
      </c>
      <c r="L466" s="62" t="s">
        <v>8</v>
      </c>
      <c r="M466" s="57" t="s">
        <v>52</v>
      </c>
      <c r="N466" s="58" t="s">
        <v>52</v>
      </c>
      <c r="O466" s="110" t="s">
        <v>8</v>
      </c>
      <c r="P466" s="111" t="s">
        <v>8</v>
      </c>
      <c r="Q466" s="112" t="s">
        <v>8</v>
      </c>
      <c r="R466" s="57">
        <v>3</v>
      </c>
      <c r="S466" s="52" t="s">
        <v>54</v>
      </c>
      <c r="T466" s="58" t="s">
        <v>54</v>
      </c>
      <c r="W466">
        <v>1</v>
      </c>
      <c r="X466">
        <v>3</v>
      </c>
      <c r="Y466" t="s">
        <v>17</v>
      </c>
      <c r="Z466" t="s">
        <v>17</v>
      </c>
      <c r="AA466" t="s">
        <v>17</v>
      </c>
      <c r="AB466" t="s">
        <v>17</v>
      </c>
      <c r="AC466" s="355">
        <f>IF(VLOOKUP($B466,'Change Summary_Detailed'!$A$4:$X$216,AC$3,FALSE)=0,"N/A",VLOOKUP($B466,'Change Summary_Detailed'!$A$4:$X$216,AC$3,FALSE))</f>
        <v>42036</v>
      </c>
      <c r="AD466" s="21" t="str">
        <f>VLOOKUP($B466,'Change Summary_Detailed'!$A$4:$X$216,AD$3,FALSE)</f>
        <v/>
      </c>
      <c r="AE466" s="21" t="str">
        <f>VLOOKUP($B466,'Change Summary_Detailed'!$A$4:$X$216,AE$3,FALSE)</f>
        <v/>
      </c>
      <c r="AF466" s="21" t="str">
        <f>VLOOKUP($B466,'Change Summary_Detailed'!$A$4:$X$216,AF$3,FALSE)</f>
        <v/>
      </c>
      <c r="AG466" s="21" t="str">
        <f>VLOOKUP($B466,'Change Summary_Detailed'!$A$4:$X$216,AG$3,FALSE)</f>
        <v/>
      </c>
      <c r="AH466" s="21" t="str">
        <f>VLOOKUP($B466,'Change Summary_Detailed'!$A$4:$X$216,AH$3,FALSE)</f>
        <v/>
      </c>
      <c r="AI466" s="21" t="str">
        <f>VLOOKUP($B466,'Change Summary_Detailed'!$A$4:$X$216,AI$3,FALSE)</f>
        <v/>
      </c>
      <c r="AJ466" s="21" t="str">
        <f>VLOOKUP($B466,'Change Summary_Detailed'!$A$4:$X$216,AJ$3,FALSE)</f>
        <v/>
      </c>
      <c r="AK466" s="21" t="str">
        <f>VLOOKUP($B466,'Change Summary_Detailed'!$A$4:$X$216,AK$3,FALSE)</f>
        <v/>
      </c>
      <c r="AL466" s="21" t="str">
        <f>VLOOKUP($B466,'Change Summary_Detailed'!$A$4:$X$216,AL$3,FALSE)</f>
        <v/>
      </c>
      <c r="AM466" s="21" t="str">
        <f>VLOOKUP($B466,'Change Summary_Detailed'!$A$4:$X$216,AM$3,FALSE)</f>
        <v/>
      </c>
      <c r="AN466" s="21" t="str">
        <f>VLOOKUP($B466,'Change Summary_Detailed'!$A$4:$X$216,AN$3,FALSE)</f>
        <v/>
      </c>
      <c r="AO466" s="21" t="str">
        <f>VLOOKUP($B466,'Change Summary_Detailed'!$A$4:$X$216,AO$3,FALSE)</f>
        <v/>
      </c>
      <c r="AP466" s="21" t="str">
        <f>VLOOKUP($B466,'Change Summary_Detailed'!$A$4:$X$216,AP$3,FALSE)</f>
        <v>Reduce one morning and one afternoon trip.</v>
      </c>
      <c r="AQ466" s="21" t="str">
        <f>VLOOKUP($B466,'Change Summary_Detailed'!$A$4:$X$216,AQ$3,FALSE)</f>
        <v>2, 3</v>
      </c>
      <c r="AR466" s="21" t="str">
        <f>VLOOKUP($B466,'Change Summary_Detailed'!$A$4:$X$216,AR$3,FALSE)</f>
        <v>Restructure</v>
      </c>
      <c r="AS466" s="21">
        <f>VLOOKUP($B466,'Change Summary_Detailed'!$A$4:$X$216,AS$3,FALSE)</f>
        <v>0</v>
      </c>
      <c r="AT466" s="21" t="str">
        <f>VLOOKUP($B466,'Change Summary_Detailed'!$A$4:$X$216,AT$3,FALSE)</f>
        <v>Revised</v>
      </c>
    </row>
    <row r="467" spans="1:46" x14ac:dyDescent="0.25">
      <c r="A467" t="s">
        <v>357</v>
      </c>
      <c r="B467" s="122">
        <v>311</v>
      </c>
      <c r="C467" s="57" t="s">
        <v>820</v>
      </c>
      <c r="D467" s="71" t="s">
        <v>275</v>
      </c>
      <c r="E467" s="57">
        <v>21.7</v>
      </c>
      <c r="F467" s="52">
        <v>13.9</v>
      </c>
      <c r="G467" s="52" t="s">
        <v>298</v>
      </c>
      <c r="H467" s="52" t="s">
        <v>298</v>
      </c>
      <c r="I467" s="52" t="s">
        <v>298</v>
      </c>
      <c r="J467" s="58" t="s">
        <v>298</v>
      </c>
      <c r="K467" s="62" t="s">
        <v>8</v>
      </c>
      <c r="L467" s="62" t="s">
        <v>8</v>
      </c>
      <c r="M467" s="57" t="s">
        <v>52</v>
      </c>
      <c r="N467" s="58" t="s">
        <v>52</v>
      </c>
      <c r="O467" s="110" t="s">
        <v>8</v>
      </c>
      <c r="P467" s="111" t="s">
        <v>8</v>
      </c>
      <c r="Q467" s="112" t="s">
        <v>8</v>
      </c>
      <c r="R467" s="57">
        <v>3</v>
      </c>
      <c r="S467" s="52" t="s">
        <v>54</v>
      </c>
      <c r="T467" s="58" t="s">
        <v>54</v>
      </c>
      <c r="W467">
        <v>1</v>
      </c>
      <c r="X467">
        <v>3</v>
      </c>
      <c r="Y467" t="s">
        <v>17</v>
      </c>
      <c r="Z467" t="s">
        <v>17</v>
      </c>
      <c r="AA467" t="s">
        <v>17</v>
      </c>
      <c r="AB467" t="s">
        <v>17</v>
      </c>
      <c r="AC467" s="355">
        <f>IF(VLOOKUP($B467,'Change Summary_Detailed'!$A$4:$X$216,AC$3,FALSE)=0,"N/A",VLOOKUP($B467,'Change Summary_Detailed'!$A$4:$X$216,AC$3,FALSE))</f>
        <v>42036</v>
      </c>
      <c r="AD467" s="21" t="str">
        <f>VLOOKUP($B467,'Change Summary_Detailed'!$A$4:$X$216,AD$3,FALSE)</f>
        <v/>
      </c>
      <c r="AE467" s="21" t="str">
        <f>VLOOKUP($B467,'Change Summary_Detailed'!$A$4:$X$216,AE$3,FALSE)</f>
        <v/>
      </c>
      <c r="AF467" s="21" t="str">
        <f>VLOOKUP($B467,'Change Summary_Detailed'!$A$4:$X$216,AF$3,FALSE)</f>
        <v/>
      </c>
      <c r="AG467" s="21" t="str">
        <f>VLOOKUP($B467,'Change Summary_Detailed'!$A$4:$X$216,AG$3,FALSE)</f>
        <v/>
      </c>
      <c r="AH467" s="21" t="str">
        <f>VLOOKUP($B467,'Change Summary_Detailed'!$A$4:$X$216,AH$3,FALSE)</f>
        <v/>
      </c>
      <c r="AI467" s="21" t="str">
        <f>VLOOKUP($B467,'Change Summary_Detailed'!$A$4:$X$216,AI$3,FALSE)</f>
        <v/>
      </c>
      <c r="AJ467" s="21" t="str">
        <f>VLOOKUP($B467,'Change Summary_Detailed'!$A$4:$X$216,AJ$3,FALSE)</f>
        <v/>
      </c>
      <c r="AK467" s="21" t="str">
        <f>VLOOKUP($B467,'Change Summary_Detailed'!$A$4:$X$216,AK$3,FALSE)</f>
        <v/>
      </c>
      <c r="AL467" s="21" t="str">
        <f>VLOOKUP($B467,'Change Summary_Detailed'!$A$4:$X$216,AL$3,FALSE)</f>
        <v/>
      </c>
      <c r="AM467" s="21" t="str">
        <f>VLOOKUP($B467,'Change Summary_Detailed'!$A$4:$X$216,AM$3,FALSE)</f>
        <v/>
      </c>
      <c r="AN467" s="21" t="str">
        <f>VLOOKUP($B467,'Change Summary_Detailed'!$A$4:$X$216,AN$3,FALSE)</f>
        <v/>
      </c>
      <c r="AO467" s="21" t="str">
        <f>VLOOKUP($B467,'Change Summary_Detailed'!$A$4:$X$216,AO$3,FALSE)</f>
        <v/>
      </c>
      <c r="AP467" s="21" t="str">
        <f>VLOOKUP($B467,'Change Summary_Detailed'!$A$4:$X$216,AP$3,FALSE)</f>
        <v>Reduce one morning and one afternoon trip.</v>
      </c>
      <c r="AQ467" s="21" t="str">
        <f>VLOOKUP($B467,'Change Summary_Detailed'!$A$4:$X$216,AQ$3,FALSE)</f>
        <v>2, 3</v>
      </c>
      <c r="AR467" s="21" t="str">
        <f>VLOOKUP($B467,'Change Summary_Detailed'!$A$4:$X$216,AR$3,FALSE)</f>
        <v>Restructure</v>
      </c>
      <c r="AS467" s="21">
        <f>VLOOKUP($B467,'Change Summary_Detailed'!$A$4:$X$216,AS$3,FALSE)</f>
        <v>0</v>
      </c>
      <c r="AT467" s="21" t="str">
        <f>VLOOKUP($B467,'Change Summary_Detailed'!$A$4:$X$216,AT$3,FALSE)</f>
        <v>Revised</v>
      </c>
    </row>
    <row r="468" spans="1:46" x14ac:dyDescent="0.25">
      <c r="A468" t="s">
        <v>378</v>
      </c>
      <c r="B468" s="122">
        <v>311</v>
      </c>
      <c r="C468" s="57" t="s">
        <v>820</v>
      </c>
      <c r="D468" s="71" t="s">
        <v>275</v>
      </c>
      <c r="E468" s="57">
        <v>21.7</v>
      </c>
      <c r="F468" s="52">
        <v>13.9</v>
      </c>
      <c r="G468" s="52" t="s">
        <v>298</v>
      </c>
      <c r="H468" s="52" t="s">
        <v>298</v>
      </c>
      <c r="I468" s="52" t="s">
        <v>298</v>
      </c>
      <c r="J468" s="58" t="s">
        <v>298</v>
      </c>
      <c r="K468" s="62" t="s">
        <v>8</v>
      </c>
      <c r="L468" s="62" t="s">
        <v>8</v>
      </c>
      <c r="M468" s="57" t="s">
        <v>52</v>
      </c>
      <c r="N468" s="58" t="s">
        <v>52</v>
      </c>
      <c r="O468" s="110" t="s">
        <v>8</v>
      </c>
      <c r="P468" s="111" t="s">
        <v>8</v>
      </c>
      <c r="Q468" s="112" t="s">
        <v>8</v>
      </c>
      <c r="R468" s="57">
        <v>3</v>
      </c>
      <c r="S468" s="52" t="s">
        <v>54</v>
      </c>
      <c r="T468" s="58" t="s">
        <v>54</v>
      </c>
      <c r="W468">
        <v>1</v>
      </c>
      <c r="X468">
        <v>3</v>
      </c>
      <c r="Y468" t="s">
        <v>17</v>
      </c>
      <c r="Z468" t="s">
        <v>17</v>
      </c>
      <c r="AA468" t="s">
        <v>17</v>
      </c>
      <c r="AB468" t="s">
        <v>17</v>
      </c>
      <c r="AC468" s="355">
        <f>IF(VLOOKUP($B468,'Change Summary_Detailed'!$A$4:$X$216,AC$3,FALSE)=0,"N/A",VLOOKUP($B468,'Change Summary_Detailed'!$A$4:$X$216,AC$3,FALSE))</f>
        <v>42036</v>
      </c>
      <c r="AD468" s="21" t="str">
        <f>VLOOKUP($B468,'Change Summary_Detailed'!$A$4:$X$216,AD$3,FALSE)</f>
        <v/>
      </c>
      <c r="AE468" s="21" t="str">
        <f>VLOOKUP($B468,'Change Summary_Detailed'!$A$4:$X$216,AE$3,FALSE)</f>
        <v/>
      </c>
      <c r="AF468" s="21" t="str">
        <f>VLOOKUP($B468,'Change Summary_Detailed'!$A$4:$X$216,AF$3,FALSE)</f>
        <v/>
      </c>
      <c r="AG468" s="21" t="str">
        <f>VLOOKUP($B468,'Change Summary_Detailed'!$A$4:$X$216,AG$3,FALSE)</f>
        <v/>
      </c>
      <c r="AH468" s="21" t="str">
        <f>VLOOKUP($B468,'Change Summary_Detailed'!$A$4:$X$216,AH$3,FALSE)</f>
        <v/>
      </c>
      <c r="AI468" s="21" t="str">
        <f>VLOOKUP($B468,'Change Summary_Detailed'!$A$4:$X$216,AI$3,FALSE)</f>
        <v/>
      </c>
      <c r="AJ468" s="21" t="str">
        <f>VLOOKUP($B468,'Change Summary_Detailed'!$A$4:$X$216,AJ$3,FALSE)</f>
        <v/>
      </c>
      <c r="AK468" s="21" t="str">
        <f>VLOOKUP($B468,'Change Summary_Detailed'!$A$4:$X$216,AK$3,FALSE)</f>
        <v/>
      </c>
      <c r="AL468" s="21" t="str">
        <f>VLOOKUP($B468,'Change Summary_Detailed'!$A$4:$X$216,AL$3,FALSE)</f>
        <v/>
      </c>
      <c r="AM468" s="21" t="str">
        <f>VLOOKUP($B468,'Change Summary_Detailed'!$A$4:$X$216,AM$3,FALSE)</f>
        <v/>
      </c>
      <c r="AN468" s="21" t="str">
        <f>VLOOKUP($B468,'Change Summary_Detailed'!$A$4:$X$216,AN$3,FALSE)</f>
        <v/>
      </c>
      <c r="AO468" s="21" t="str">
        <f>VLOOKUP($B468,'Change Summary_Detailed'!$A$4:$X$216,AO$3,FALSE)</f>
        <v/>
      </c>
      <c r="AP468" s="21" t="str">
        <f>VLOOKUP($B468,'Change Summary_Detailed'!$A$4:$X$216,AP$3,FALSE)</f>
        <v>Reduce one morning and one afternoon trip.</v>
      </c>
      <c r="AQ468" s="21" t="str">
        <f>VLOOKUP($B468,'Change Summary_Detailed'!$A$4:$X$216,AQ$3,FALSE)</f>
        <v>2, 3</v>
      </c>
      <c r="AR468" s="21" t="str">
        <f>VLOOKUP($B468,'Change Summary_Detailed'!$A$4:$X$216,AR$3,FALSE)</f>
        <v>Restructure</v>
      </c>
      <c r="AS468" s="21">
        <f>VLOOKUP($B468,'Change Summary_Detailed'!$A$4:$X$216,AS$3,FALSE)</f>
        <v>0</v>
      </c>
      <c r="AT468" s="21" t="str">
        <f>VLOOKUP($B468,'Change Summary_Detailed'!$A$4:$X$216,AT$3,FALSE)</f>
        <v>Revised</v>
      </c>
    </row>
    <row r="469" spans="1:46" x14ac:dyDescent="0.25">
      <c r="A469" t="s">
        <v>342</v>
      </c>
      <c r="B469" s="122">
        <v>311</v>
      </c>
      <c r="C469" s="57" t="s">
        <v>820</v>
      </c>
      <c r="D469" s="71" t="s">
        <v>275</v>
      </c>
      <c r="E469" s="57">
        <v>21.7</v>
      </c>
      <c r="F469" s="52">
        <v>13.9</v>
      </c>
      <c r="G469" s="52" t="s">
        <v>298</v>
      </c>
      <c r="H469" s="52" t="s">
        <v>298</v>
      </c>
      <c r="I469" s="52" t="s">
        <v>298</v>
      </c>
      <c r="J469" s="58" t="s">
        <v>298</v>
      </c>
      <c r="K469" s="62" t="s">
        <v>8</v>
      </c>
      <c r="L469" s="62" t="s">
        <v>8</v>
      </c>
      <c r="M469" s="57" t="s">
        <v>52</v>
      </c>
      <c r="N469" s="58" t="s">
        <v>52</v>
      </c>
      <c r="O469" s="110" t="s">
        <v>8</v>
      </c>
      <c r="P469" s="111" t="s">
        <v>8</v>
      </c>
      <c r="Q469" s="112" t="s">
        <v>8</v>
      </c>
      <c r="R469" s="57">
        <v>3</v>
      </c>
      <c r="S469" s="52" t="s">
        <v>54</v>
      </c>
      <c r="T469" s="58" t="s">
        <v>54</v>
      </c>
      <c r="W469">
        <v>1</v>
      </c>
      <c r="X469">
        <v>3</v>
      </c>
      <c r="Y469" t="s">
        <v>17</v>
      </c>
      <c r="Z469" t="s">
        <v>17</v>
      </c>
      <c r="AA469" t="s">
        <v>17</v>
      </c>
      <c r="AB469" t="s">
        <v>17</v>
      </c>
      <c r="AC469" s="355">
        <f>IF(VLOOKUP($B469,'Change Summary_Detailed'!$A$4:$X$216,AC$3,FALSE)=0,"N/A",VLOOKUP($B469,'Change Summary_Detailed'!$A$4:$X$216,AC$3,FALSE))</f>
        <v>42036</v>
      </c>
      <c r="AD469" s="21" t="str">
        <f>VLOOKUP($B469,'Change Summary_Detailed'!$A$4:$X$216,AD$3,FALSE)</f>
        <v/>
      </c>
      <c r="AE469" s="21" t="str">
        <f>VLOOKUP($B469,'Change Summary_Detailed'!$A$4:$X$216,AE$3,FALSE)</f>
        <v/>
      </c>
      <c r="AF469" s="21" t="str">
        <f>VLOOKUP($B469,'Change Summary_Detailed'!$A$4:$X$216,AF$3,FALSE)</f>
        <v/>
      </c>
      <c r="AG469" s="21" t="str">
        <f>VLOOKUP($B469,'Change Summary_Detailed'!$A$4:$X$216,AG$3,FALSE)</f>
        <v/>
      </c>
      <c r="AH469" s="21" t="str">
        <f>VLOOKUP($B469,'Change Summary_Detailed'!$A$4:$X$216,AH$3,FALSE)</f>
        <v/>
      </c>
      <c r="AI469" s="21" t="str">
        <f>VLOOKUP($B469,'Change Summary_Detailed'!$A$4:$X$216,AI$3,FALSE)</f>
        <v/>
      </c>
      <c r="AJ469" s="21" t="str">
        <f>VLOOKUP($B469,'Change Summary_Detailed'!$A$4:$X$216,AJ$3,FALSE)</f>
        <v/>
      </c>
      <c r="AK469" s="21" t="str">
        <f>VLOOKUP($B469,'Change Summary_Detailed'!$A$4:$X$216,AK$3,FALSE)</f>
        <v/>
      </c>
      <c r="AL469" s="21" t="str">
        <f>VLOOKUP($B469,'Change Summary_Detailed'!$A$4:$X$216,AL$3,FALSE)</f>
        <v/>
      </c>
      <c r="AM469" s="21" t="str">
        <f>VLOOKUP($B469,'Change Summary_Detailed'!$A$4:$X$216,AM$3,FALSE)</f>
        <v/>
      </c>
      <c r="AN469" s="21" t="str">
        <f>VLOOKUP($B469,'Change Summary_Detailed'!$A$4:$X$216,AN$3,FALSE)</f>
        <v/>
      </c>
      <c r="AO469" s="21" t="str">
        <f>VLOOKUP($B469,'Change Summary_Detailed'!$A$4:$X$216,AO$3,FALSE)</f>
        <v/>
      </c>
      <c r="AP469" s="21" t="str">
        <f>VLOOKUP($B469,'Change Summary_Detailed'!$A$4:$X$216,AP$3,FALSE)</f>
        <v>Reduce one morning and one afternoon trip.</v>
      </c>
      <c r="AQ469" s="21" t="str">
        <f>VLOOKUP($B469,'Change Summary_Detailed'!$A$4:$X$216,AQ$3,FALSE)</f>
        <v>2, 3</v>
      </c>
      <c r="AR469" s="21" t="str">
        <f>VLOOKUP($B469,'Change Summary_Detailed'!$A$4:$X$216,AR$3,FALSE)</f>
        <v>Restructure</v>
      </c>
      <c r="AS469" s="21">
        <f>VLOOKUP($B469,'Change Summary_Detailed'!$A$4:$X$216,AS$3,FALSE)</f>
        <v>0</v>
      </c>
      <c r="AT469" s="21" t="str">
        <f>VLOOKUP($B469,'Change Summary_Detailed'!$A$4:$X$216,AT$3,FALSE)</f>
        <v>Revised</v>
      </c>
    </row>
    <row r="470" spans="1:46" x14ac:dyDescent="0.25">
      <c r="A470" t="s">
        <v>379</v>
      </c>
      <c r="B470" s="122">
        <v>311</v>
      </c>
      <c r="C470" s="57" t="s">
        <v>820</v>
      </c>
      <c r="D470" s="71" t="s">
        <v>275</v>
      </c>
      <c r="E470" s="57">
        <v>21.7</v>
      </c>
      <c r="F470" s="52">
        <v>13.9</v>
      </c>
      <c r="G470" s="52" t="s">
        <v>298</v>
      </c>
      <c r="H470" s="52" t="s">
        <v>298</v>
      </c>
      <c r="I470" s="52" t="s">
        <v>298</v>
      </c>
      <c r="J470" s="58" t="s">
        <v>298</v>
      </c>
      <c r="K470" s="62" t="s">
        <v>8</v>
      </c>
      <c r="L470" s="62" t="s">
        <v>8</v>
      </c>
      <c r="M470" s="57" t="s">
        <v>52</v>
      </c>
      <c r="N470" s="58" t="s">
        <v>52</v>
      </c>
      <c r="O470" s="110" t="s">
        <v>8</v>
      </c>
      <c r="P470" s="111" t="s">
        <v>8</v>
      </c>
      <c r="Q470" s="112" t="s">
        <v>8</v>
      </c>
      <c r="R470" s="57">
        <v>3</v>
      </c>
      <c r="S470" s="52" t="s">
        <v>54</v>
      </c>
      <c r="T470" s="58" t="s">
        <v>54</v>
      </c>
      <c r="W470">
        <v>1</v>
      </c>
      <c r="X470">
        <v>3</v>
      </c>
      <c r="Y470" t="s">
        <v>17</v>
      </c>
      <c r="Z470" t="s">
        <v>17</v>
      </c>
      <c r="AA470" t="s">
        <v>17</v>
      </c>
      <c r="AB470" t="s">
        <v>17</v>
      </c>
      <c r="AC470" s="355">
        <f>IF(VLOOKUP($B470,'Change Summary_Detailed'!$A$4:$X$216,AC$3,FALSE)=0,"N/A",VLOOKUP($B470,'Change Summary_Detailed'!$A$4:$X$216,AC$3,FALSE))</f>
        <v>42036</v>
      </c>
      <c r="AD470" s="21" t="str">
        <f>VLOOKUP($B470,'Change Summary_Detailed'!$A$4:$X$216,AD$3,FALSE)</f>
        <v/>
      </c>
      <c r="AE470" s="21" t="str">
        <f>VLOOKUP($B470,'Change Summary_Detailed'!$A$4:$X$216,AE$3,FALSE)</f>
        <v/>
      </c>
      <c r="AF470" s="21" t="str">
        <f>VLOOKUP($B470,'Change Summary_Detailed'!$A$4:$X$216,AF$3,FALSE)</f>
        <v/>
      </c>
      <c r="AG470" s="21" t="str">
        <f>VLOOKUP($B470,'Change Summary_Detailed'!$A$4:$X$216,AG$3,FALSE)</f>
        <v/>
      </c>
      <c r="AH470" s="21" t="str">
        <f>VLOOKUP($B470,'Change Summary_Detailed'!$A$4:$X$216,AH$3,FALSE)</f>
        <v/>
      </c>
      <c r="AI470" s="21" t="str">
        <f>VLOOKUP($B470,'Change Summary_Detailed'!$A$4:$X$216,AI$3,FALSE)</f>
        <v/>
      </c>
      <c r="AJ470" s="21" t="str">
        <f>VLOOKUP($B470,'Change Summary_Detailed'!$A$4:$X$216,AJ$3,FALSE)</f>
        <v/>
      </c>
      <c r="AK470" s="21" t="str">
        <f>VLOOKUP($B470,'Change Summary_Detailed'!$A$4:$X$216,AK$3,FALSE)</f>
        <v/>
      </c>
      <c r="AL470" s="21" t="str">
        <f>VLOOKUP($B470,'Change Summary_Detailed'!$A$4:$X$216,AL$3,FALSE)</f>
        <v/>
      </c>
      <c r="AM470" s="21" t="str">
        <f>VLOOKUP($B470,'Change Summary_Detailed'!$A$4:$X$216,AM$3,FALSE)</f>
        <v/>
      </c>
      <c r="AN470" s="21" t="str">
        <f>VLOOKUP($B470,'Change Summary_Detailed'!$A$4:$X$216,AN$3,FALSE)</f>
        <v/>
      </c>
      <c r="AO470" s="21" t="str">
        <f>VLOOKUP($B470,'Change Summary_Detailed'!$A$4:$X$216,AO$3,FALSE)</f>
        <v/>
      </c>
      <c r="AP470" s="21" t="str">
        <f>VLOOKUP($B470,'Change Summary_Detailed'!$A$4:$X$216,AP$3,FALSE)</f>
        <v>Reduce one morning and one afternoon trip.</v>
      </c>
      <c r="AQ470" s="21" t="str">
        <f>VLOOKUP($B470,'Change Summary_Detailed'!$A$4:$X$216,AQ$3,FALSE)</f>
        <v>2, 3</v>
      </c>
      <c r="AR470" s="21" t="str">
        <f>VLOOKUP($B470,'Change Summary_Detailed'!$A$4:$X$216,AR$3,FALSE)</f>
        <v>Restructure</v>
      </c>
      <c r="AS470" s="21">
        <f>VLOOKUP($B470,'Change Summary_Detailed'!$A$4:$X$216,AS$3,FALSE)</f>
        <v>0</v>
      </c>
      <c r="AT470" s="21" t="str">
        <f>VLOOKUP($B470,'Change Summary_Detailed'!$A$4:$X$216,AT$3,FALSE)</f>
        <v>Revised</v>
      </c>
    </row>
    <row r="471" spans="1:46" x14ac:dyDescent="0.25">
      <c r="A471" t="s">
        <v>362</v>
      </c>
      <c r="B471" s="122">
        <v>311</v>
      </c>
      <c r="C471" s="57" t="s">
        <v>820</v>
      </c>
      <c r="D471" s="71" t="s">
        <v>275</v>
      </c>
      <c r="E471" s="57">
        <v>21.7</v>
      </c>
      <c r="F471" s="52">
        <v>13.9</v>
      </c>
      <c r="G471" s="52" t="s">
        <v>298</v>
      </c>
      <c r="H471" s="52" t="s">
        <v>298</v>
      </c>
      <c r="I471" s="52" t="s">
        <v>298</v>
      </c>
      <c r="J471" s="58" t="s">
        <v>298</v>
      </c>
      <c r="K471" s="62" t="s">
        <v>8</v>
      </c>
      <c r="L471" s="62" t="s">
        <v>8</v>
      </c>
      <c r="M471" s="57" t="s">
        <v>52</v>
      </c>
      <c r="N471" s="58" t="s">
        <v>52</v>
      </c>
      <c r="O471" s="110" t="s">
        <v>8</v>
      </c>
      <c r="P471" s="111" t="s">
        <v>8</v>
      </c>
      <c r="Q471" s="112" t="s">
        <v>8</v>
      </c>
      <c r="R471" s="57">
        <v>3</v>
      </c>
      <c r="S471" s="52" t="s">
        <v>54</v>
      </c>
      <c r="T471" s="58" t="s">
        <v>54</v>
      </c>
      <c r="W471">
        <v>1</v>
      </c>
      <c r="X471">
        <v>3</v>
      </c>
      <c r="Y471" t="s">
        <v>17</v>
      </c>
      <c r="Z471" t="s">
        <v>17</v>
      </c>
      <c r="AA471" t="s">
        <v>17</v>
      </c>
      <c r="AB471" t="s">
        <v>17</v>
      </c>
      <c r="AC471" s="355">
        <f>IF(VLOOKUP($B471,'Change Summary_Detailed'!$A$4:$X$216,AC$3,FALSE)=0,"N/A",VLOOKUP($B471,'Change Summary_Detailed'!$A$4:$X$216,AC$3,FALSE))</f>
        <v>42036</v>
      </c>
      <c r="AD471" s="21" t="str">
        <f>VLOOKUP($B471,'Change Summary_Detailed'!$A$4:$X$216,AD$3,FALSE)</f>
        <v/>
      </c>
      <c r="AE471" s="21" t="str">
        <f>VLOOKUP($B471,'Change Summary_Detailed'!$A$4:$X$216,AE$3,FALSE)</f>
        <v/>
      </c>
      <c r="AF471" s="21" t="str">
        <f>VLOOKUP($B471,'Change Summary_Detailed'!$A$4:$X$216,AF$3,FALSE)</f>
        <v/>
      </c>
      <c r="AG471" s="21" t="str">
        <f>VLOOKUP($B471,'Change Summary_Detailed'!$A$4:$X$216,AG$3,FALSE)</f>
        <v/>
      </c>
      <c r="AH471" s="21" t="str">
        <f>VLOOKUP($B471,'Change Summary_Detailed'!$A$4:$X$216,AH$3,FALSE)</f>
        <v/>
      </c>
      <c r="AI471" s="21" t="str">
        <f>VLOOKUP($B471,'Change Summary_Detailed'!$A$4:$X$216,AI$3,FALSE)</f>
        <v/>
      </c>
      <c r="AJ471" s="21" t="str">
        <f>VLOOKUP($B471,'Change Summary_Detailed'!$A$4:$X$216,AJ$3,FALSE)</f>
        <v/>
      </c>
      <c r="AK471" s="21" t="str">
        <f>VLOOKUP($B471,'Change Summary_Detailed'!$A$4:$X$216,AK$3,FALSE)</f>
        <v/>
      </c>
      <c r="AL471" s="21" t="str">
        <f>VLOOKUP($B471,'Change Summary_Detailed'!$A$4:$X$216,AL$3,FALSE)</f>
        <v/>
      </c>
      <c r="AM471" s="21" t="str">
        <f>VLOOKUP($B471,'Change Summary_Detailed'!$A$4:$X$216,AM$3,FALSE)</f>
        <v/>
      </c>
      <c r="AN471" s="21" t="str">
        <f>VLOOKUP($B471,'Change Summary_Detailed'!$A$4:$X$216,AN$3,FALSE)</f>
        <v/>
      </c>
      <c r="AO471" s="21" t="str">
        <f>VLOOKUP($B471,'Change Summary_Detailed'!$A$4:$X$216,AO$3,FALSE)</f>
        <v/>
      </c>
      <c r="AP471" s="21" t="str">
        <f>VLOOKUP($B471,'Change Summary_Detailed'!$A$4:$X$216,AP$3,FALSE)</f>
        <v>Reduce one morning and one afternoon trip.</v>
      </c>
      <c r="AQ471" s="21" t="str">
        <f>VLOOKUP($B471,'Change Summary_Detailed'!$A$4:$X$216,AQ$3,FALSE)</f>
        <v>2, 3</v>
      </c>
      <c r="AR471" s="21" t="str">
        <f>VLOOKUP($B471,'Change Summary_Detailed'!$A$4:$X$216,AR$3,FALSE)</f>
        <v>Restructure</v>
      </c>
      <c r="AS471" s="21">
        <f>VLOOKUP($B471,'Change Summary_Detailed'!$A$4:$X$216,AS$3,FALSE)</f>
        <v>0</v>
      </c>
      <c r="AT471" s="21" t="str">
        <f>VLOOKUP($B471,'Change Summary_Detailed'!$A$4:$X$216,AT$3,FALSE)</f>
        <v>Revised</v>
      </c>
    </row>
    <row r="472" spans="1:46" x14ac:dyDescent="0.25">
      <c r="A472" t="s">
        <v>346</v>
      </c>
      <c r="B472" s="122">
        <v>311</v>
      </c>
      <c r="C472" s="57" t="s">
        <v>820</v>
      </c>
      <c r="D472" s="71" t="s">
        <v>275</v>
      </c>
      <c r="E472" s="57">
        <v>21.7</v>
      </c>
      <c r="F472" s="52">
        <v>13.9</v>
      </c>
      <c r="G472" s="52" t="s">
        <v>298</v>
      </c>
      <c r="H472" s="52" t="s">
        <v>298</v>
      </c>
      <c r="I472" s="52" t="s">
        <v>298</v>
      </c>
      <c r="J472" s="58" t="s">
        <v>298</v>
      </c>
      <c r="K472" s="62" t="s">
        <v>8</v>
      </c>
      <c r="L472" s="62" t="s">
        <v>8</v>
      </c>
      <c r="M472" s="57" t="s">
        <v>52</v>
      </c>
      <c r="N472" s="58" t="s">
        <v>52</v>
      </c>
      <c r="O472" s="110" t="s">
        <v>8</v>
      </c>
      <c r="P472" s="111" t="s">
        <v>8</v>
      </c>
      <c r="Q472" s="112" t="s">
        <v>8</v>
      </c>
      <c r="R472" s="57">
        <v>3</v>
      </c>
      <c r="S472" s="52" t="s">
        <v>54</v>
      </c>
      <c r="T472" s="58" t="s">
        <v>54</v>
      </c>
      <c r="W472">
        <v>1</v>
      </c>
      <c r="X472">
        <v>3</v>
      </c>
      <c r="Y472" t="s">
        <v>17</v>
      </c>
      <c r="Z472" t="s">
        <v>17</v>
      </c>
      <c r="AA472" t="s">
        <v>17</v>
      </c>
      <c r="AB472" t="s">
        <v>17</v>
      </c>
      <c r="AC472" s="355">
        <f>IF(VLOOKUP($B472,'Change Summary_Detailed'!$A$4:$X$216,AC$3,FALSE)=0,"N/A",VLOOKUP($B472,'Change Summary_Detailed'!$A$4:$X$216,AC$3,FALSE))</f>
        <v>42036</v>
      </c>
      <c r="AD472" s="21" t="str">
        <f>VLOOKUP($B472,'Change Summary_Detailed'!$A$4:$X$216,AD$3,FALSE)</f>
        <v/>
      </c>
      <c r="AE472" s="21" t="str">
        <f>VLOOKUP($B472,'Change Summary_Detailed'!$A$4:$X$216,AE$3,FALSE)</f>
        <v/>
      </c>
      <c r="AF472" s="21" t="str">
        <f>VLOOKUP($B472,'Change Summary_Detailed'!$A$4:$X$216,AF$3,FALSE)</f>
        <v/>
      </c>
      <c r="AG472" s="21" t="str">
        <f>VLOOKUP($B472,'Change Summary_Detailed'!$A$4:$X$216,AG$3,FALSE)</f>
        <v/>
      </c>
      <c r="AH472" s="21" t="str">
        <f>VLOOKUP($B472,'Change Summary_Detailed'!$A$4:$X$216,AH$3,FALSE)</f>
        <v/>
      </c>
      <c r="AI472" s="21" t="str">
        <f>VLOOKUP($B472,'Change Summary_Detailed'!$A$4:$X$216,AI$3,FALSE)</f>
        <v/>
      </c>
      <c r="AJ472" s="21" t="str">
        <f>VLOOKUP($B472,'Change Summary_Detailed'!$A$4:$X$216,AJ$3,FALSE)</f>
        <v/>
      </c>
      <c r="AK472" s="21" t="str">
        <f>VLOOKUP($B472,'Change Summary_Detailed'!$A$4:$X$216,AK$3,FALSE)</f>
        <v/>
      </c>
      <c r="AL472" s="21" t="str">
        <f>VLOOKUP($B472,'Change Summary_Detailed'!$A$4:$X$216,AL$3,FALSE)</f>
        <v/>
      </c>
      <c r="AM472" s="21" t="str">
        <f>VLOOKUP($B472,'Change Summary_Detailed'!$A$4:$X$216,AM$3,FALSE)</f>
        <v/>
      </c>
      <c r="AN472" s="21" t="str">
        <f>VLOOKUP($B472,'Change Summary_Detailed'!$A$4:$X$216,AN$3,FALSE)</f>
        <v/>
      </c>
      <c r="AO472" s="21" t="str">
        <f>VLOOKUP($B472,'Change Summary_Detailed'!$A$4:$X$216,AO$3,FALSE)</f>
        <v/>
      </c>
      <c r="AP472" s="21" t="str">
        <f>VLOOKUP($B472,'Change Summary_Detailed'!$A$4:$X$216,AP$3,FALSE)</f>
        <v>Reduce one morning and one afternoon trip.</v>
      </c>
      <c r="AQ472" s="21" t="str">
        <f>VLOOKUP($B472,'Change Summary_Detailed'!$A$4:$X$216,AQ$3,FALSE)</f>
        <v>2, 3</v>
      </c>
      <c r="AR472" s="21" t="str">
        <f>VLOOKUP($B472,'Change Summary_Detailed'!$A$4:$X$216,AR$3,FALSE)</f>
        <v>Restructure</v>
      </c>
      <c r="AS472" s="21">
        <f>VLOOKUP($B472,'Change Summary_Detailed'!$A$4:$X$216,AS$3,FALSE)</f>
        <v>0</v>
      </c>
      <c r="AT472" s="21" t="str">
        <f>VLOOKUP($B472,'Change Summary_Detailed'!$A$4:$X$216,AT$3,FALSE)</f>
        <v>Revised</v>
      </c>
    </row>
    <row r="473" spans="1:46" x14ac:dyDescent="0.25">
      <c r="A473" t="s">
        <v>352</v>
      </c>
      <c r="B473" s="122">
        <v>311</v>
      </c>
      <c r="C473" s="57" t="s">
        <v>820</v>
      </c>
      <c r="D473" s="71" t="s">
        <v>275</v>
      </c>
      <c r="E473" s="57">
        <v>21.7</v>
      </c>
      <c r="F473" s="52">
        <v>13.9</v>
      </c>
      <c r="G473" s="52" t="s">
        <v>298</v>
      </c>
      <c r="H473" s="52" t="s">
        <v>298</v>
      </c>
      <c r="I473" s="52" t="s">
        <v>298</v>
      </c>
      <c r="J473" s="58" t="s">
        <v>298</v>
      </c>
      <c r="K473" s="62" t="s">
        <v>8</v>
      </c>
      <c r="L473" s="62" t="s">
        <v>8</v>
      </c>
      <c r="M473" s="57" t="s">
        <v>52</v>
      </c>
      <c r="N473" s="58" t="s">
        <v>52</v>
      </c>
      <c r="O473" s="110" t="s">
        <v>8</v>
      </c>
      <c r="P473" s="111" t="s">
        <v>8</v>
      </c>
      <c r="Q473" s="112" t="s">
        <v>8</v>
      </c>
      <c r="R473" s="57">
        <v>3</v>
      </c>
      <c r="S473" s="52" t="s">
        <v>54</v>
      </c>
      <c r="T473" s="58" t="s">
        <v>54</v>
      </c>
      <c r="W473">
        <v>1</v>
      </c>
      <c r="X473">
        <v>3</v>
      </c>
      <c r="Y473" t="s">
        <v>17</v>
      </c>
      <c r="Z473" t="s">
        <v>17</v>
      </c>
      <c r="AA473" t="s">
        <v>17</v>
      </c>
      <c r="AB473" t="s">
        <v>17</v>
      </c>
      <c r="AC473" s="355">
        <f>IF(VLOOKUP($B473,'Change Summary_Detailed'!$A$4:$X$216,AC$3,FALSE)=0,"N/A",VLOOKUP($B473,'Change Summary_Detailed'!$A$4:$X$216,AC$3,FALSE))</f>
        <v>42036</v>
      </c>
      <c r="AD473" s="21" t="str">
        <f>VLOOKUP($B473,'Change Summary_Detailed'!$A$4:$X$216,AD$3,FALSE)</f>
        <v/>
      </c>
      <c r="AE473" s="21" t="str">
        <f>VLOOKUP($B473,'Change Summary_Detailed'!$A$4:$X$216,AE$3,FALSE)</f>
        <v/>
      </c>
      <c r="AF473" s="21" t="str">
        <f>VLOOKUP($B473,'Change Summary_Detailed'!$A$4:$X$216,AF$3,FALSE)</f>
        <v/>
      </c>
      <c r="AG473" s="21" t="str">
        <f>VLOOKUP($B473,'Change Summary_Detailed'!$A$4:$X$216,AG$3,FALSE)</f>
        <v/>
      </c>
      <c r="AH473" s="21" t="str">
        <f>VLOOKUP($B473,'Change Summary_Detailed'!$A$4:$X$216,AH$3,FALSE)</f>
        <v/>
      </c>
      <c r="AI473" s="21" t="str">
        <f>VLOOKUP($B473,'Change Summary_Detailed'!$A$4:$X$216,AI$3,FALSE)</f>
        <v/>
      </c>
      <c r="AJ473" s="21" t="str">
        <f>VLOOKUP($B473,'Change Summary_Detailed'!$A$4:$X$216,AJ$3,FALSE)</f>
        <v/>
      </c>
      <c r="AK473" s="21" t="str">
        <f>VLOOKUP($B473,'Change Summary_Detailed'!$A$4:$X$216,AK$3,FALSE)</f>
        <v/>
      </c>
      <c r="AL473" s="21" t="str">
        <f>VLOOKUP($B473,'Change Summary_Detailed'!$A$4:$X$216,AL$3,FALSE)</f>
        <v/>
      </c>
      <c r="AM473" s="21" t="str">
        <f>VLOOKUP($B473,'Change Summary_Detailed'!$A$4:$X$216,AM$3,FALSE)</f>
        <v/>
      </c>
      <c r="AN473" s="21" t="str">
        <f>VLOOKUP($B473,'Change Summary_Detailed'!$A$4:$X$216,AN$3,FALSE)</f>
        <v/>
      </c>
      <c r="AO473" s="21" t="str">
        <f>VLOOKUP($B473,'Change Summary_Detailed'!$A$4:$X$216,AO$3,FALSE)</f>
        <v/>
      </c>
      <c r="AP473" s="21" t="str">
        <f>VLOOKUP($B473,'Change Summary_Detailed'!$A$4:$X$216,AP$3,FALSE)</f>
        <v>Reduce one morning and one afternoon trip.</v>
      </c>
      <c r="AQ473" s="21" t="str">
        <f>VLOOKUP($B473,'Change Summary_Detailed'!$A$4:$X$216,AQ$3,FALSE)</f>
        <v>2, 3</v>
      </c>
      <c r="AR473" s="21" t="str">
        <f>VLOOKUP($B473,'Change Summary_Detailed'!$A$4:$X$216,AR$3,FALSE)</f>
        <v>Restructure</v>
      </c>
      <c r="AS473" s="21">
        <f>VLOOKUP($B473,'Change Summary_Detailed'!$A$4:$X$216,AS$3,FALSE)</f>
        <v>0</v>
      </c>
      <c r="AT473" s="21" t="str">
        <f>VLOOKUP($B473,'Change Summary_Detailed'!$A$4:$X$216,AT$3,FALSE)</f>
        <v>Revised</v>
      </c>
    </row>
    <row r="474" spans="1:46" x14ac:dyDescent="0.25">
      <c r="A474" t="s">
        <v>349</v>
      </c>
      <c r="B474" s="122">
        <v>311</v>
      </c>
      <c r="C474" s="57" t="s">
        <v>820</v>
      </c>
      <c r="D474" s="71" t="s">
        <v>275</v>
      </c>
      <c r="E474" s="57">
        <v>21.7</v>
      </c>
      <c r="F474" s="52">
        <v>13.9</v>
      </c>
      <c r="G474" s="52" t="s">
        <v>298</v>
      </c>
      <c r="H474" s="52" t="s">
        <v>298</v>
      </c>
      <c r="I474" s="52" t="s">
        <v>298</v>
      </c>
      <c r="J474" s="58" t="s">
        <v>298</v>
      </c>
      <c r="K474" s="62" t="s">
        <v>8</v>
      </c>
      <c r="L474" s="62" t="s">
        <v>8</v>
      </c>
      <c r="M474" s="57" t="s">
        <v>52</v>
      </c>
      <c r="N474" s="58" t="s">
        <v>52</v>
      </c>
      <c r="O474" s="110" t="s">
        <v>8</v>
      </c>
      <c r="P474" s="111" t="s">
        <v>8</v>
      </c>
      <c r="Q474" s="112" t="s">
        <v>8</v>
      </c>
      <c r="R474" s="57">
        <v>3</v>
      </c>
      <c r="S474" s="52" t="s">
        <v>54</v>
      </c>
      <c r="T474" s="58" t="s">
        <v>54</v>
      </c>
      <c r="W474">
        <v>1</v>
      </c>
      <c r="X474">
        <v>3</v>
      </c>
      <c r="Y474" t="s">
        <v>17</v>
      </c>
      <c r="Z474" t="s">
        <v>17</v>
      </c>
      <c r="AA474" t="s">
        <v>17</v>
      </c>
      <c r="AB474" t="s">
        <v>17</v>
      </c>
      <c r="AC474" s="355">
        <f>IF(VLOOKUP($B474,'Change Summary_Detailed'!$A$4:$X$216,AC$3,FALSE)=0,"N/A",VLOOKUP($B474,'Change Summary_Detailed'!$A$4:$X$216,AC$3,FALSE))</f>
        <v>42036</v>
      </c>
      <c r="AD474" s="21" t="str">
        <f>VLOOKUP($B474,'Change Summary_Detailed'!$A$4:$X$216,AD$3,FALSE)</f>
        <v/>
      </c>
      <c r="AE474" s="21" t="str">
        <f>VLOOKUP($B474,'Change Summary_Detailed'!$A$4:$X$216,AE$3,FALSE)</f>
        <v/>
      </c>
      <c r="AF474" s="21" t="str">
        <f>VLOOKUP($B474,'Change Summary_Detailed'!$A$4:$X$216,AF$3,FALSE)</f>
        <v/>
      </c>
      <c r="AG474" s="21" t="str">
        <f>VLOOKUP($B474,'Change Summary_Detailed'!$A$4:$X$216,AG$3,FALSE)</f>
        <v/>
      </c>
      <c r="AH474" s="21" t="str">
        <f>VLOOKUP($B474,'Change Summary_Detailed'!$A$4:$X$216,AH$3,FALSE)</f>
        <v/>
      </c>
      <c r="AI474" s="21" t="str">
        <f>VLOOKUP($B474,'Change Summary_Detailed'!$A$4:$X$216,AI$3,FALSE)</f>
        <v/>
      </c>
      <c r="AJ474" s="21" t="str">
        <f>VLOOKUP($B474,'Change Summary_Detailed'!$A$4:$X$216,AJ$3,FALSE)</f>
        <v/>
      </c>
      <c r="AK474" s="21" t="str">
        <f>VLOOKUP($B474,'Change Summary_Detailed'!$A$4:$X$216,AK$3,FALSE)</f>
        <v/>
      </c>
      <c r="AL474" s="21" t="str">
        <f>VLOOKUP($B474,'Change Summary_Detailed'!$A$4:$X$216,AL$3,FALSE)</f>
        <v/>
      </c>
      <c r="AM474" s="21" t="str">
        <f>VLOOKUP($B474,'Change Summary_Detailed'!$A$4:$X$216,AM$3,FALSE)</f>
        <v/>
      </c>
      <c r="AN474" s="21" t="str">
        <f>VLOOKUP($B474,'Change Summary_Detailed'!$A$4:$X$216,AN$3,FALSE)</f>
        <v/>
      </c>
      <c r="AO474" s="21" t="str">
        <f>VLOOKUP($B474,'Change Summary_Detailed'!$A$4:$X$216,AO$3,FALSE)</f>
        <v/>
      </c>
      <c r="AP474" s="21" t="str">
        <f>VLOOKUP($B474,'Change Summary_Detailed'!$A$4:$X$216,AP$3,FALSE)</f>
        <v>Reduce one morning and one afternoon trip.</v>
      </c>
      <c r="AQ474" s="21" t="str">
        <f>VLOOKUP($B474,'Change Summary_Detailed'!$A$4:$X$216,AQ$3,FALSE)</f>
        <v>2, 3</v>
      </c>
      <c r="AR474" s="21" t="str">
        <f>VLOOKUP($B474,'Change Summary_Detailed'!$A$4:$X$216,AR$3,FALSE)</f>
        <v>Restructure</v>
      </c>
      <c r="AS474" s="21">
        <f>VLOOKUP($B474,'Change Summary_Detailed'!$A$4:$X$216,AS$3,FALSE)</f>
        <v>0</v>
      </c>
      <c r="AT474" s="21" t="str">
        <f>VLOOKUP($B474,'Change Summary_Detailed'!$A$4:$X$216,AT$3,FALSE)</f>
        <v>Revised</v>
      </c>
    </row>
    <row r="475" spans="1:46" x14ac:dyDescent="0.25">
      <c r="A475" t="s">
        <v>361</v>
      </c>
      <c r="B475" s="122" t="s">
        <v>276</v>
      </c>
      <c r="C475" s="57" t="s">
        <v>821</v>
      </c>
      <c r="D475" s="71" t="s">
        <v>277</v>
      </c>
      <c r="E475" s="57">
        <v>36.200000000000003</v>
      </c>
      <c r="F475" s="52">
        <v>17.600000000000001</v>
      </c>
      <c r="G475" s="52" t="s">
        <v>298</v>
      </c>
      <c r="H475" s="52" t="s">
        <v>298</v>
      </c>
      <c r="I475" s="52" t="s">
        <v>298</v>
      </c>
      <c r="J475" s="58" t="s">
        <v>298</v>
      </c>
      <c r="K475" s="62" t="s">
        <v>8</v>
      </c>
      <c r="L475" s="62" t="s">
        <v>8</v>
      </c>
      <c r="M475" s="57" t="s">
        <v>45</v>
      </c>
      <c r="N475" s="58" t="s">
        <v>52</v>
      </c>
      <c r="O475" s="110" t="s">
        <v>8</v>
      </c>
      <c r="P475" s="111" t="s">
        <v>8</v>
      </c>
      <c r="Q475" s="112" t="s">
        <v>8</v>
      </c>
      <c r="R475" s="57" t="s">
        <v>54</v>
      </c>
      <c r="S475" s="52" t="s">
        <v>54</v>
      </c>
      <c r="T475" s="58" t="s">
        <v>54</v>
      </c>
      <c r="W475">
        <v>3</v>
      </c>
      <c r="X475">
        <v>4</v>
      </c>
      <c r="Y475" t="s">
        <v>17</v>
      </c>
      <c r="Z475" t="s">
        <v>17</v>
      </c>
      <c r="AA475" t="s">
        <v>17</v>
      </c>
      <c r="AB475" t="s">
        <v>17</v>
      </c>
      <c r="AC475" s="355">
        <f>IF(VLOOKUP($B475,'Change Summary_Detailed'!$A$4:$X$216,AC$3,FALSE)=0,"N/A",VLOOKUP($B475,'Change Summary_Detailed'!$A$4:$X$216,AC$3,FALSE))</f>
        <v>41883</v>
      </c>
      <c r="AD475" s="21" t="str">
        <f>VLOOKUP($B475,'Change Summary_Detailed'!$A$4:$X$216,AD$3,FALSE)</f>
        <v/>
      </c>
      <c r="AE475" s="21" t="str">
        <f>VLOOKUP($B475,'Change Summary_Detailed'!$A$4:$X$216,AE$3,FALSE)</f>
        <v/>
      </c>
      <c r="AF475" s="21" t="str">
        <f>VLOOKUP($B475,'Change Summary_Detailed'!$A$4:$X$216,AF$3,FALSE)</f>
        <v/>
      </c>
      <c r="AG475" s="21" t="str">
        <f>VLOOKUP($B475,'Change Summary_Detailed'!$A$4:$X$216,AG$3,FALSE)</f>
        <v/>
      </c>
      <c r="AH475" s="21" t="str">
        <f>VLOOKUP($B475,'Change Summary_Detailed'!$A$4:$X$216,AH$3,FALSE)</f>
        <v/>
      </c>
      <c r="AI475" s="21" t="str">
        <f>VLOOKUP($B475,'Change Summary_Detailed'!$A$4:$X$216,AI$3,FALSE)</f>
        <v/>
      </c>
      <c r="AJ475" s="21" t="str">
        <f>VLOOKUP($B475,'Change Summary_Detailed'!$A$4:$X$216,AJ$3,FALSE)</f>
        <v/>
      </c>
      <c r="AK475" s="21" t="str">
        <f>VLOOKUP($B475,'Change Summary_Detailed'!$A$4:$X$216,AK$3,FALSE)</f>
        <v/>
      </c>
      <c r="AL475" s="21" t="str">
        <f>VLOOKUP($B475,'Change Summary_Detailed'!$A$4:$X$216,AL$3,FALSE)</f>
        <v/>
      </c>
      <c r="AM475" s="21" t="str">
        <f>VLOOKUP($B475,'Change Summary_Detailed'!$A$4:$X$216,AM$3,FALSE)</f>
        <v/>
      </c>
      <c r="AN475" s="21" t="str">
        <f>VLOOKUP($B475,'Change Summary_Detailed'!$A$4:$X$216,AN$3,FALSE)</f>
        <v/>
      </c>
      <c r="AO475" s="21" t="str">
        <f>VLOOKUP($B475,'Change Summary_Detailed'!$A$4:$X$216,AO$3,FALSE)</f>
        <v/>
      </c>
      <c r="AP475" s="21" t="str">
        <f>VLOOKUP($B475,'Change Summary_Detailed'!$A$4:$X$216,AP$3,FALSE)</f>
        <v>Add one morning and one afternoon trip since Route 306EX would no longer operate.</v>
      </c>
      <c r="AQ475" s="21">
        <f>VLOOKUP($B475,'Change Summary_Detailed'!$A$4:$X$216,AQ$3,FALSE)</f>
        <v>3</v>
      </c>
      <c r="AR475" s="21" t="str">
        <f>VLOOKUP($B475,'Change Summary_Detailed'!$A$4:$X$216,AR$3,FALSE)</f>
        <v>Combining service</v>
      </c>
      <c r="AS475" s="21">
        <f>VLOOKUP($B475,'Change Summary_Detailed'!$A$4:$X$216,AS$3,FALSE)</f>
        <v>0</v>
      </c>
      <c r="AT475" s="21" t="str">
        <f>VLOOKUP($B475,'Change Summary_Detailed'!$A$4:$X$216,AT$3,FALSE)</f>
        <v>Revised</v>
      </c>
    </row>
    <row r="476" spans="1:46" x14ac:dyDescent="0.25">
      <c r="A476" t="s">
        <v>358</v>
      </c>
      <c r="B476" s="122" t="s">
        <v>276</v>
      </c>
      <c r="C476" s="57" t="s">
        <v>821</v>
      </c>
      <c r="D476" s="71" t="s">
        <v>277</v>
      </c>
      <c r="E476" s="57">
        <v>36.200000000000003</v>
      </c>
      <c r="F476" s="52">
        <v>17.600000000000001</v>
      </c>
      <c r="G476" s="52" t="s">
        <v>298</v>
      </c>
      <c r="H476" s="52" t="s">
        <v>298</v>
      </c>
      <c r="I476" s="52" t="s">
        <v>298</v>
      </c>
      <c r="J476" s="58" t="s">
        <v>298</v>
      </c>
      <c r="K476" s="62" t="s">
        <v>8</v>
      </c>
      <c r="L476" s="62" t="s">
        <v>8</v>
      </c>
      <c r="M476" s="57" t="s">
        <v>45</v>
      </c>
      <c r="N476" s="58" t="s">
        <v>52</v>
      </c>
      <c r="O476" s="110" t="s">
        <v>8</v>
      </c>
      <c r="P476" s="111" t="s">
        <v>8</v>
      </c>
      <c r="Q476" s="112" t="s">
        <v>8</v>
      </c>
      <c r="R476" s="57" t="s">
        <v>54</v>
      </c>
      <c r="S476" s="52" t="s">
        <v>54</v>
      </c>
      <c r="T476" s="58" t="s">
        <v>54</v>
      </c>
      <c r="W476">
        <v>3</v>
      </c>
      <c r="X476">
        <v>4</v>
      </c>
      <c r="Y476" t="s">
        <v>17</v>
      </c>
      <c r="Z476" t="s">
        <v>17</v>
      </c>
      <c r="AA476" t="s">
        <v>17</v>
      </c>
      <c r="AB476" t="s">
        <v>17</v>
      </c>
      <c r="AC476" s="355">
        <f>IF(VLOOKUP($B476,'Change Summary_Detailed'!$A$4:$X$216,AC$3,FALSE)=0,"N/A",VLOOKUP($B476,'Change Summary_Detailed'!$A$4:$X$216,AC$3,FALSE))</f>
        <v>41883</v>
      </c>
      <c r="AD476" s="21" t="str">
        <f>VLOOKUP($B476,'Change Summary_Detailed'!$A$4:$X$216,AD$3,FALSE)</f>
        <v/>
      </c>
      <c r="AE476" s="21" t="str">
        <f>VLOOKUP($B476,'Change Summary_Detailed'!$A$4:$X$216,AE$3,FALSE)</f>
        <v/>
      </c>
      <c r="AF476" s="21" t="str">
        <f>VLOOKUP($B476,'Change Summary_Detailed'!$A$4:$X$216,AF$3,FALSE)</f>
        <v/>
      </c>
      <c r="AG476" s="21" t="str">
        <f>VLOOKUP($B476,'Change Summary_Detailed'!$A$4:$X$216,AG$3,FALSE)</f>
        <v/>
      </c>
      <c r="AH476" s="21" t="str">
        <f>VLOOKUP($B476,'Change Summary_Detailed'!$A$4:$X$216,AH$3,FALSE)</f>
        <v/>
      </c>
      <c r="AI476" s="21" t="str">
        <f>VLOOKUP($B476,'Change Summary_Detailed'!$A$4:$X$216,AI$3,FALSE)</f>
        <v/>
      </c>
      <c r="AJ476" s="21" t="str">
        <f>VLOOKUP($B476,'Change Summary_Detailed'!$A$4:$X$216,AJ$3,FALSE)</f>
        <v/>
      </c>
      <c r="AK476" s="21" t="str">
        <f>VLOOKUP($B476,'Change Summary_Detailed'!$A$4:$X$216,AK$3,FALSE)</f>
        <v/>
      </c>
      <c r="AL476" s="21" t="str">
        <f>VLOOKUP($B476,'Change Summary_Detailed'!$A$4:$X$216,AL$3,FALSE)</f>
        <v/>
      </c>
      <c r="AM476" s="21" t="str">
        <f>VLOOKUP($B476,'Change Summary_Detailed'!$A$4:$X$216,AM$3,FALSE)</f>
        <v/>
      </c>
      <c r="AN476" s="21" t="str">
        <f>VLOOKUP($B476,'Change Summary_Detailed'!$A$4:$X$216,AN$3,FALSE)</f>
        <v/>
      </c>
      <c r="AO476" s="21" t="str">
        <f>VLOOKUP($B476,'Change Summary_Detailed'!$A$4:$X$216,AO$3,FALSE)</f>
        <v/>
      </c>
      <c r="AP476" s="21" t="str">
        <f>VLOOKUP($B476,'Change Summary_Detailed'!$A$4:$X$216,AP$3,FALSE)</f>
        <v>Add one morning and one afternoon trip since Route 306EX would no longer operate.</v>
      </c>
      <c r="AQ476" s="21">
        <f>VLOOKUP($B476,'Change Summary_Detailed'!$A$4:$X$216,AQ$3,FALSE)</f>
        <v>3</v>
      </c>
      <c r="AR476" s="21" t="str">
        <f>VLOOKUP($B476,'Change Summary_Detailed'!$A$4:$X$216,AR$3,FALSE)</f>
        <v>Combining service</v>
      </c>
      <c r="AS476" s="21">
        <f>VLOOKUP($B476,'Change Summary_Detailed'!$A$4:$X$216,AS$3,FALSE)</f>
        <v>0</v>
      </c>
      <c r="AT476" s="21" t="str">
        <f>VLOOKUP($B476,'Change Summary_Detailed'!$A$4:$X$216,AT$3,FALSE)</f>
        <v>Revised</v>
      </c>
    </row>
    <row r="477" spans="1:46" x14ac:dyDescent="0.25">
      <c r="A477" t="s">
        <v>342</v>
      </c>
      <c r="B477" s="122" t="s">
        <v>276</v>
      </c>
      <c r="C477" s="57" t="s">
        <v>821</v>
      </c>
      <c r="D477" s="71" t="s">
        <v>277</v>
      </c>
      <c r="E477" s="57">
        <v>36.200000000000003</v>
      </c>
      <c r="F477" s="52">
        <v>17.600000000000001</v>
      </c>
      <c r="G477" s="52" t="s">
        <v>298</v>
      </c>
      <c r="H477" s="52" t="s">
        <v>298</v>
      </c>
      <c r="I477" s="52" t="s">
        <v>298</v>
      </c>
      <c r="J477" s="58" t="s">
        <v>298</v>
      </c>
      <c r="K477" s="62" t="s">
        <v>8</v>
      </c>
      <c r="L477" s="62" t="s">
        <v>8</v>
      </c>
      <c r="M477" s="57" t="s">
        <v>45</v>
      </c>
      <c r="N477" s="58" t="s">
        <v>52</v>
      </c>
      <c r="O477" s="110" t="s">
        <v>8</v>
      </c>
      <c r="P477" s="111" t="s">
        <v>8</v>
      </c>
      <c r="Q477" s="112" t="s">
        <v>8</v>
      </c>
      <c r="R477" s="57" t="s">
        <v>54</v>
      </c>
      <c r="S477" s="52" t="s">
        <v>54</v>
      </c>
      <c r="T477" s="58" t="s">
        <v>54</v>
      </c>
      <c r="W477">
        <v>3</v>
      </c>
      <c r="X477">
        <v>4</v>
      </c>
      <c r="Y477" t="s">
        <v>17</v>
      </c>
      <c r="Z477" t="s">
        <v>17</v>
      </c>
      <c r="AA477" t="s">
        <v>17</v>
      </c>
      <c r="AB477" t="s">
        <v>17</v>
      </c>
      <c r="AC477" s="355">
        <f>IF(VLOOKUP($B477,'Change Summary_Detailed'!$A$4:$X$216,AC$3,FALSE)=0,"N/A",VLOOKUP($B477,'Change Summary_Detailed'!$A$4:$X$216,AC$3,FALSE))</f>
        <v>41883</v>
      </c>
      <c r="AD477" s="21" t="str">
        <f>VLOOKUP($B477,'Change Summary_Detailed'!$A$4:$X$216,AD$3,FALSE)</f>
        <v/>
      </c>
      <c r="AE477" s="21" t="str">
        <f>VLOOKUP($B477,'Change Summary_Detailed'!$A$4:$X$216,AE$3,FALSE)</f>
        <v/>
      </c>
      <c r="AF477" s="21" t="str">
        <f>VLOOKUP($B477,'Change Summary_Detailed'!$A$4:$X$216,AF$3,FALSE)</f>
        <v/>
      </c>
      <c r="AG477" s="21" t="str">
        <f>VLOOKUP($B477,'Change Summary_Detailed'!$A$4:$X$216,AG$3,FALSE)</f>
        <v/>
      </c>
      <c r="AH477" s="21" t="str">
        <f>VLOOKUP($B477,'Change Summary_Detailed'!$A$4:$X$216,AH$3,FALSE)</f>
        <v/>
      </c>
      <c r="AI477" s="21" t="str">
        <f>VLOOKUP($B477,'Change Summary_Detailed'!$A$4:$X$216,AI$3,FALSE)</f>
        <v/>
      </c>
      <c r="AJ477" s="21" t="str">
        <f>VLOOKUP($B477,'Change Summary_Detailed'!$A$4:$X$216,AJ$3,FALSE)</f>
        <v/>
      </c>
      <c r="AK477" s="21" t="str">
        <f>VLOOKUP($B477,'Change Summary_Detailed'!$A$4:$X$216,AK$3,FALSE)</f>
        <v/>
      </c>
      <c r="AL477" s="21" t="str">
        <f>VLOOKUP($B477,'Change Summary_Detailed'!$A$4:$X$216,AL$3,FALSE)</f>
        <v/>
      </c>
      <c r="AM477" s="21" t="str">
        <f>VLOOKUP($B477,'Change Summary_Detailed'!$A$4:$X$216,AM$3,FALSE)</f>
        <v/>
      </c>
      <c r="AN477" s="21" t="str">
        <f>VLOOKUP($B477,'Change Summary_Detailed'!$A$4:$X$216,AN$3,FALSE)</f>
        <v/>
      </c>
      <c r="AO477" s="21" t="str">
        <f>VLOOKUP($B477,'Change Summary_Detailed'!$A$4:$X$216,AO$3,FALSE)</f>
        <v/>
      </c>
      <c r="AP477" s="21" t="str">
        <f>VLOOKUP($B477,'Change Summary_Detailed'!$A$4:$X$216,AP$3,FALSE)</f>
        <v>Add one morning and one afternoon trip since Route 306EX would no longer operate.</v>
      </c>
      <c r="AQ477" s="21">
        <f>VLOOKUP($B477,'Change Summary_Detailed'!$A$4:$X$216,AQ$3,FALSE)</f>
        <v>3</v>
      </c>
      <c r="AR477" s="21" t="str">
        <f>VLOOKUP($B477,'Change Summary_Detailed'!$A$4:$X$216,AR$3,FALSE)</f>
        <v>Combining service</v>
      </c>
      <c r="AS477" s="21">
        <f>VLOOKUP($B477,'Change Summary_Detailed'!$A$4:$X$216,AS$3,FALSE)</f>
        <v>0</v>
      </c>
      <c r="AT477" s="21" t="str">
        <f>VLOOKUP($B477,'Change Summary_Detailed'!$A$4:$X$216,AT$3,FALSE)</f>
        <v>Revised</v>
      </c>
    </row>
    <row r="478" spans="1:46" x14ac:dyDescent="0.25">
      <c r="A478" t="s">
        <v>346</v>
      </c>
      <c r="B478" s="122" t="s">
        <v>276</v>
      </c>
      <c r="C478" s="57" t="s">
        <v>821</v>
      </c>
      <c r="D478" s="71" t="s">
        <v>277</v>
      </c>
      <c r="E478" s="57">
        <v>36.200000000000003</v>
      </c>
      <c r="F478" s="52">
        <v>17.600000000000001</v>
      </c>
      <c r="G478" s="52" t="s">
        <v>298</v>
      </c>
      <c r="H478" s="52" t="s">
        <v>298</v>
      </c>
      <c r="I478" s="52" t="s">
        <v>298</v>
      </c>
      <c r="J478" s="58" t="s">
        <v>298</v>
      </c>
      <c r="K478" s="62" t="s">
        <v>8</v>
      </c>
      <c r="L478" s="62" t="s">
        <v>8</v>
      </c>
      <c r="M478" s="57" t="s">
        <v>45</v>
      </c>
      <c r="N478" s="58" t="s">
        <v>52</v>
      </c>
      <c r="O478" s="110" t="s">
        <v>8</v>
      </c>
      <c r="P478" s="111" t="s">
        <v>8</v>
      </c>
      <c r="Q478" s="112" t="s">
        <v>8</v>
      </c>
      <c r="R478" s="57" t="s">
        <v>54</v>
      </c>
      <c r="S478" s="52" t="s">
        <v>54</v>
      </c>
      <c r="T478" s="58" t="s">
        <v>54</v>
      </c>
      <c r="W478">
        <v>3</v>
      </c>
      <c r="X478">
        <v>4</v>
      </c>
      <c r="Y478" t="s">
        <v>17</v>
      </c>
      <c r="Z478" t="s">
        <v>17</v>
      </c>
      <c r="AA478" t="s">
        <v>17</v>
      </c>
      <c r="AB478" t="s">
        <v>17</v>
      </c>
      <c r="AC478" s="355">
        <f>IF(VLOOKUP($B478,'Change Summary_Detailed'!$A$4:$X$216,AC$3,FALSE)=0,"N/A",VLOOKUP($B478,'Change Summary_Detailed'!$A$4:$X$216,AC$3,FALSE))</f>
        <v>41883</v>
      </c>
      <c r="AD478" s="21" t="str">
        <f>VLOOKUP($B478,'Change Summary_Detailed'!$A$4:$X$216,AD$3,FALSE)</f>
        <v/>
      </c>
      <c r="AE478" s="21" t="str">
        <f>VLOOKUP($B478,'Change Summary_Detailed'!$A$4:$X$216,AE$3,FALSE)</f>
        <v/>
      </c>
      <c r="AF478" s="21" t="str">
        <f>VLOOKUP($B478,'Change Summary_Detailed'!$A$4:$X$216,AF$3,FALSE)</f>
        <v/>
      </c>
      <c r="AG478" s="21" t="str">
        <f>VLOOKUP($B478,'Change Summary_Detailed'!$A$4:$X$216,AG$3,FALSE)</f>
        <v/>
      </c>
      <c r="AH478" s="21" t="str">
        <f>VLOOKUP($B478,'Change Summary_Detailed'!$A$4:$X$216,AH$3,FALSE)</f>
        <v/>
      </c>
      <c r="AI478" s="21" t="str">
        <f>VLOOKUP($B478,'Change Summary_Detailed'!$A$4:$X$216,AI$3,FALSE)</f>
        <v/>
      </c>
      <c r="AJ478" s="21" t="str">
        <f>VLOOKUP($B478,'Change Summary_Detailed'!$A$4:$X$216,AJ$3,FALSE)</f>
        <v/>
      </c>
      <c r="AK478" s="21" t="str">
        <f>VLOOKUP($B478,'Change Summary_Detailed'!$A$4:$X$216,AK$3,FALSE)</f>
        <v/>
      </c>
      <c r="AL478" s="21" t="str">
        <f>VLOOKUP($B478,'Change Summary_Detailed'!$A$4:$X$216,AL$3,FALSE)</f>
        <v/>
      </c>
      <c r="AM478" s="21" t="str">
        <f>VLOOKUP($B478,'Change Summary_Detailed'!$A$4:$X$216,AM$3,FALSE)</f>
        <v/>
      </c>
      <c r="AN478" s="21" t="str">
        <f>VLOOKUP($B478,'Change Summary_Detailed'!$A$4:$X$216,AN$3,FALSE)</f>
        <v/>
      </c>
      <c r="AO478" s="21" t="str">
        <f>VLOOKUP($B478,'Change Summary_Detailed'!$A$4:$X$216,AO$3,FALSE)</f>
        <v/>
      </c>
      <c r="AP478" s="21" t="str">
        <f>VLOOKUP($B478,'Change Summary_Detailed'!$A$4:$X$216,AP$3,FALSE)</f>
        <v>Add one morning and one afternoon trip since Route 306EX would no longer operate.</v>
      </c>
      <c r="AQ478" s="21">
        <f>VLOOKUP($B478,'Change Summary_Detailed'!$A$4:$X$216,AQ$3,FALSE)</f>
        <v>3</v>
      </c>
      <c r="AR478" s="21" t="str">
        <f>VLOOKUP($B478,'Change Summary_Detailed'!$A$4:$X$216,AR$3,FALSE)</f>
        <v>Combining service</v>
      </c>
      <c r="AS478" s="21">
        <f>VLOOKUP($B478,'Change Summary_Detailed'!$A$4:$X$216,AS$3,FALSE)</f>
        <v>0</v>
      </c>
      <c r="AT478" s="21" t="str">
        <f>VLOOKUP($B478,'Change Summary_Detailed'!$A$4:$X$216,AT$3,FALSE)</f>
        <v>Revised</v>
      </c>
    </row>
    <row r="479" spans="1:46" x14ac:dyDescent="0.25">
      <c r="A479" t="s">
        <v>357</v>
      </c>
      <c r="B479" s="122" t="s">
        <v>276</v>
      </c>
      <c r="C479" s="57" t="s">
        <v>821</v>
      </c>
      <c r="D479" s="71" t="s">
        <v>277</v>
      </c>
      <c r="E479" s="57">
        <v>36.200000000000003</v>
      </c>
      <c r="F479" s="52">
        <v>17.600000000000001</v>
      </c>
      <c r="G479" s="52" t="s">
        <v>298</v>
      </c>
      <c r="H479" s="52" t="s">
        <v>298</v>
      </c>
      <c r="I479" s="52" t="s">
        <v>298</v>
      </c>
      <c r="J479" s="58" t="s">
        <v>298</v>
      </c>
      <c r="K479" s="62" t="s">
        <v>8</v>
      </c>
      <c r="L479" s="62" t="s">
        <v>8</v>
      </c>
      <c r="M479" s="57" t="s">
        <v>45</v>
      </c>
      <c r="N479" s="58" t="s">
        <v>52</v>
      </c>
      <c r="O479" s="110" t="s">
        <v>8</v>
      </c>
      <c r="P479" s="111" t="s">
        <v>8</v>
      </c>
      <c r="Q479" s="112" t="s">
        <v>8</v>
      </c>
      <c r="R479" s="57" t="s">
        <v>54</v>
      </c>
      <c r="S479" s="52" t="s">
        <v>54</v>
      </c>
      <c r="T479" s="58" t="s">
        <v>54</v>
      </c>
      <c r="W479">
        <v>3</v>
      </c>
      <c r="X479">
        <v>4</v>
      </c>
      <c r="Y479" t="s">
        <v>17</v>
      </c>
      <c r="Z479" t="s">
        <v>17</v>
      </c>
      <c r="AA479" t="s">
        <v>17</v>
      </c>
      <c r="AB479" t="s">
        <v>17</v>
      </c>
      <c r="AC479" s="355">
        <f>IF(VLOOKUP($B479,'Change Summary_Detailed'!$A$4:$X$216,AC$3,FALSE)=0,"N/A",VLOOKUP($B479,'Change Summary_Detailed'!$A$4:$X$216,AC$3,FALSE))</f>
        <v>41883</v>
      </c>
      <c r="AD479" s="21" t="str">
        <f>VLOOKUP($B479,'Change Summary_Detailed'!$A$4:$X$216,AD$3,FALSE)</f>
        <v/>
      </c>
      <c r="AE479" s="21" t="str">
        <f>VLOOKUP($B479,'Change Summary_Detailed'!$A$4:$X$216,AE$3,FALSE)</f>
        <v/>
      </c>
      <c r="AF479" s="21" t="str">
        <f>VLOOKUP($B479,'Change Summary_Detailed'!$A$4:$X$216,AF$3,FALSE)</f>
        <v/>
      </c>
      <c r="AG479" s="21" t="str">
        <f>VLOOKUP($B479,'Change Summary_Detailed'!$A$4:$X$216,AG$3,FALSE)</f>
        <v/>
      </c>
      <c r="AH479" s="21" t="str">
        <f>VLOOKUP($B479,'Change Summary_Detailed'!$A$4:$X$216,AH$3,FALSE)</f>
        <v/>
      </c>
      <c r="AI479" s="21" t="str">
        <f>VLOOKUP($B479,'Change Summary_Detailed'!$A$4:$X$216,AI$3,FALSE)</f>
        <v/>
      </c>
      <c r="AJ479" s="21" t="str">
        <f>VLOOKUP($B479,'Change Summary_Detailed'!$A$4:$X$216,AJ$3,FALSE)</f>
        <v/>
      </c>
      <c r="AK479" s="21" t="str">
        <f>VLOOKUP($B479,'Change Summary_Detailed'!$A$4:$X$216,AK$3,FALSE)</f>
        <v/>
      </c>
      <c r="AL479" s="21" t="str">
        <f>VLOOKUP($B479,'Change Summary_Detailed'!$A$4:$X$216,AL$3,FALSE)</f>
        <v/>
      </c>
      <c r="AM479" s="21" t="str">
        <f>VLOOKUP($B479,'Change Summary_Detailed'!$A$4:$X$216,AM$3,FALSE)</f>
        <v/>
      </c>
      <c r="AN479" s="21" t="str">
        <f>VLOOKUP($B479,'Change Summary_Detailed'!$A$4:$X$216,AN$3,FALSE)</f>
        <v/>
      </c>
      <c r="AO479" s="21" t="str">
        <f>VLOOKUP($B479,'Change Summary_Detailed'!$A$4:$X$216,AO$3,FALSE)</f>
        <v/>
      </c>
      <c r="AP479" s="21" t="str">
        <f>VLOOKUP($B479,'Change Summary_Detailed'!$A$4:$X$216,AP$3,FALSE)</f>
        <v>Add one morning and one afternoon trip since Route 306EX would no longer operate.</v>
      </c>
      <c r="AQ479" s="21">
        <f>VLOOKUP($B479,'Change Summary_Detailed'!$A$4:$X$216,AQ$3,FALSE)</f>
        <v>3</v>
      </c>
      <c r="AR479" s="21" t="str">
        <f>VLOOKUP($B479,'Change Summary_Detailed'!$A$4:$X$216,AR$3,FALSE)</f>
        <v>Combining service</v>
      </c>
      <c r="AS479" s="21">
        <f>VLOOKUP($B479,'Change Summary_Detailed'!$A$4:$X$216,AS$3,FALSE)</f>
        <v>0</v>
      </c>
      <c r="AT479" s="21" t="str">
        <f>VLOOKUP($B479,'Change Summary_Detailed'!$A$4:$X$216,AT$3,FALSE)</f>
        <v>Revised</v>
      </c>
    </row>
    <row r="480" spans="1:46" x14ac:dyDescent="0.25">
      <c r="A480" t="s">
        <v>341</v>
      </c>
      <c r="B480" s="122">
        <v>316</v>
      </c>
      <c r="C480" s="57" t="s">
        <v>822</v>
      </c>
      <c r="D480" s="71" t="s">
        <v>278</v>
      </c>
      <c r="E480" s="57">
        <v>57.2</v>
      </c>
      <c r="F480" s="52">
        <v>19.399999999999999</v>
      </c>
      <c r="G480" s="52" t="s">
        <v>298</v>
      </c>
      <c r="H480" s="52" t="s">
        <v>298</v>
      </c>
      <c r="I480" s="52" t="s">
        <v>298</v>
      </c>
      <c r="J480" s="58" t="s">
        <v>298</v>
      </c>
      <c r="K480" s="62" t="s">
        <v>8</v>
      </c>
      <c r="L480" s="62" t="s">
        <v>8</v>
      </c>
      <c r="M480" s="57" t="s">
        <v>52</v>
      </c>
      <c r="N480" s="58" t="s">
        <v>52</v>
      </c>
      <c r="O480" s="110" t="s">
        <v>8</v>
      </c>
      <c r="P480" s="111" t="s">
        <v>8</v>
      </c>
      <c r="Q480" s="112" t="s">
        <v>8</v>
      </c>
      <c r="R480" s="57" t="s">
        <v>54</v>
      </c>
      <c r="S480" s="52" t="s">
        <v>54</v>
      </c>
      <c r="T480" s="58" t="s">
        <v>54</v>
      </c>
      <c r="W480">
        <v>4</v>
      </c>
      <c r="X480">
        <v>4</v>
      </c>
      <c r="Y480" t="s">
        <v>17</v>
      </c>
      <c r="Z480" t="s">
        <v>17</v>
      </c>
      <c r="AA480" t="s">
        <v>17</v>
      </c>
      <c r="AB480" t="s">
        <v>17</v>
      </c>
      <c r="AC480" s="355" t="str">
        <f>IF(VLOOKUP($B480,'Change Summary_Detailed'!$A$4:$X$216,AC$3,FALSE)=0,"N/A",VLOOKUP($B480,'Change Summary_Detailed'!$A$4:$X$216,AC$3,FALSE))</f>
        <v>N/A</v>
      </c>
      <c r="AD480" s="21" t="str">
        <f>VLOOKUP($B480,'Change Summary_Detailed'!$A$4:$X$216,AD$3,FALSE)</f>
        <v/>
      </c>
      <c r="AE480" s="21" t="str">
        <f>VLOOKUP($B480,'Change Summary_Detailed'!$A$4:$X$216,AE$3,FALSE)</f>
        <v/>
      </c>
      <c r="AF480" s="21" t="str">
        <f>VLOOKUP($B480,'Change Summary_Detailed'!$A$4:$X$216,AF$3,FALSE)</f>
        <v/>
      </c>
      <c r="AG480" s="21" t="str">
        <f>VLOOKUP($B480,'Change Summary_Detailed'!$A$4:$X$216,AG$3,FALSE)</f>
        <v/>
      </c>
      <c r="AH480" s="21" t="str">
        <f>VLOOKUP($B480,'Change Summary_Detailed'!$A$4:$X$216,AH$3,FALSE)</f>
        <v/>
      </c>
      <c r="AI480" s="21" t="str">
        <f>VLOOKUP($B480,'Change Summary_Detailed'!$A$4:$X$216,AI$3,FALSE)</f>
        <v/>
      </c>
      <c r="AJ480" s="21" t="str">
        <f>VLOOKUP($B480,'Change Summary_Detailed'!$A$4:$X$216,AJ$3,FALSE)</f>
        <v/>
      </c>
      <c r="AK480" s="21" t="str">
        <f>VLOOKUP($B480,'Change Summary_Detailed'!$A$4:$X$216,AK$3,FALSE)</f>
        <v/>
      </c>
      <c r="AL480" s="21" t="str">
        <f>VLOOKUP($B480,'Change Summary_Detailed'!$A$4:$X$216,AL$3,FALSE)</f>
        <v/>
      </c>
      <c r="AM480" s="21" t="str">
        <f>VLOOKUP($B480,'Change Summary_Detailed'!$A$4:$X$216,AM$3,FALSE)</f>
        <v/>
      </c>
      <c r="AN480" s="21" t="str">
        <f>VLOOKUP($B480,'Change Summary_Detailed'!$A$4:$X$216,AN$3,FALSE)</f>
        <v/>
      </c>
      <c r="AO480" s="21" t="str">
        <f>VLOOKUP($B480,'Change Summary_Detailed'!$A$4:$X$216,AO$3,FALSE)</f>
        <v/>
      </c>
      <c r="AP480" s="21" t="str">
        <f>VLOOKUP($B480,'Change Summary_Detailed'!$A$4:$X$216,AP$3,FALSE)</f>
        <v>Unchanged</v>
      </c>
      <c r="AQ480" s="21">
        <f>VLOOKUP($B480,'Change Summary_Detailed'!$A$4:$X$216,AQ$3,FALSE)</f>
        <v>0</v>
      </c>
      <c r="AR480" s="21">
        <f>VLOOKUP($B480,'Change Summary_Detailed'!$A$4:$X$216,AR$3,FALSE)</f>
        <v>0</v>
      </c>
      <c r="AS480" s="21">
        <f>VLOOKUP($B480,'Change Summary_Detailed'!$A$4:$X$216,AS$3,FALSE)</f>
        <v>0</v>
      </c>
      <c r="AT480" s="21" t="str">
        <f>VLOOKUP($B480,'Change Summary_Detailed'!$A$4:$X$216,AT$3,FALSE)</f>
        <v>Unchanged</v>
      </c>
    </row>
    <row r="481" spans="1:46" x14ac:dyDescent="0.25">
      <c r="A481" t="s">
        <v>342</v>
      </c>
      <c r="B481" s="122">
        <v>316</v>
      </c>
      <c r="C481" s="57" t="s">
        <v>822</v>
      </c>
      <c r="D481" s="71" t="s">
        <v>278</v>
      </c>
      <c r="E481" s="57">
        <v>57.2</v>
      </c>
      <c r="F481" s="52">
        <v>19.399999999999999</v>
      </c>
      <c r="G481" s="52" t="s">
        <v>298</v>
      </c>
      <c r="H481" s="52" t="s">
        <v>298</v>
      </c>
      <c r="I481" s="52" t="s">
        <v>298</v>
      </c>
      <c r="J481" s="58" t="s">
        <v>298</v>
      </c>
      <c r="K481" s="62" t="s">
        <v>8</v>
      </c>
      <c r="L481" s="62" t="s">
        <v>8</v>
      </c>
      <c r="M481" s="57" t="s">
        <v>52</v>
      </c>
      <c r="N481" s="58" t="s">
        <v>52</v>
      </c>
      <c r="O481" s="110" t="s">
        <v>8</v>
      </c>
      <c r="P481" s="111" t="s">
        <v>8</v>
      </c>
      <c r="Q481" s="112" t="s">
        <v>8</v>
      </c>
      <c r="R481" s="57" t="s">
        <v>54</v>
      </c>
      <c r="S481" s="52" t="s">
        <v>54</v>
      </c>
      <c r="T481" s="58" t="s">
        <v>54</v>
      </c>
      <c r="W481">
        <v>4</v>
      </c>
      <c r="X481">
        <v>4</v>
      </c>
      <c r="Y481" t="s">
        <v>17</v>
      </c>
      <c r="Z481" t="s">
        <v>17</v>
      </c>
      <c r="AA481" t="s">
        <v>17</v>
      </c>
      <c r="AB481" t="s">
        <v>17</v>
      </c>
      <c r="AC481" s="355" t="str">
        <f>IF(VLOOKUP($B481,'Change Summary_Detailed'!$A$4:$X$216,AC$3,FALSE)=0,"N/A",VLOOKUP($B481,'Change Summary_Detailed'!$A$4:$X$216,AC$3,FALSE))</f>
        <v>N/A</v>
      </c>
      <c r="AD481" s="21" t="str">
        <f>VLOOKUP($B481,'Change Summary_Detailed'!$A$4:$X$216,AD$3,FALSE)</f>
        <v/>
      </c>
      <c r="AE481" s="21" t="str">
        <f>VLOOKUP($B481,'Change Summary_Detailed'!$A$4:$X$216,AE$3,FALSE)</f>
        <v/>
      </c>
      <c r="AF481" s="21" t="str">
        <f>VLOOKUP($B481,'Change Summary_Detailed'!$A$4:$X$216,AF$3,FALSE)</f>
        <v/>
      </c>
      <c r="AG481" s="21" t="str">
        <f>VLOOKUP($B481,'Change Summary_Detailed'!$A$4:$X$216,AG$3,FALSE)</f>
        <v/>
      </c>
      <c r="AH481" s="21" t="str">
        <f>VLOOKUP($B481,'Change Summary_Detailed'!$A$4:$X$216,AH$3,FALSE)</f>
        <v/>
      </c>
      <c r="AI481" s="21" t="str">
        <f>VLOOKUP($B481,'Change Summary_Detailed'!$A$4:$X$216,AI$3,FALSE)</f>
        <v/>
      </c>
      <c r="AJ481" s="21" t="str">
        <f>VLOOKUP($B481,'Change Summary_Detailed'!$A$4:$X$216,AJ$3,FALSE)</f>
        <v/>
      </c>
      <c r="AK481" s="21" t="str">
        <f>VLOOKUP($B481,'Change Summary_Detailed'!$A$4:$X$216,AK$3,FALSE)</f>
        <v/>
      </c>
      <c r="AL481" s="21" t="str">
        <f>VLOOKUP($B481,'Change Summary_Detailed'!$A$4:$X$216,AL$3,FALSE)</f>
        <v/>
      </c>
      <c r="AM481" s="21" t="str">
        <f>VLOOKUP($B481,'Change Summary_Detailed'!$A$4:$X$216,AM$3,FALSE)</f>
        <v/>
      </c>
      <c r="AN481" s="21" t="str">
        <f>VLOOKUP($B481,'Change Summary_Detailed'!$A$4:$X$216,AN$3,FALSE)</f>
        <v/>
      </c>
      <c r="AO481" s="21" t="str">
        <f>VLOOKUP($B481,'Change Summary_Detailed'!$A$4:$X$216,AO$3,FALSE)</f>
        <v/>
      </c>
      <c r="AP481" s="21" t="str">
        <f>VLOOKUP($B481,'Change Summary_Detailed'!$A$4:$X$216,AP$3,FALSE)</f>
        <v>Unchanged</v>
      </c>
      <c r="AQ481" s="21">
        <f>VLOOKUP($B481,'Change Summary_Detailed'!$A$4:$X$216,AQ$3,FALSE)</f>
        <v>0</v>
      </c>
      <c r="AR481" s="21">
        <f>VLOOKUP($B481,'Change Summary_Detailed'!$A$4:$X$216,AR$3,FALSE)</f>
        <v>0</v>
      </c>
      <c r="AS481" s="21">
        <f>VLOOKUP($B481,'Change Summary_Detailed'!$A$4:$X$216,AS$3,FALSE)</f>
        <v>0</v>
      </c>
      <c r="AT481" s="21" t="str">
        <f>VLOOKUP($B481,'Change Summary_Detailed'!$A$4:$X$216,AT$3,FALSE)</f>
        <v>Unchanged</v>
      </c>
    </row>
    <row r="482" spans="1:46" x14ac:dyDescent="0.25">
      <c r="A482" t="s">
        <v>342</v>
      </c>
      <c r="B482" s="122">
        <v>330</v>
      </c>
      <c r="C482" s="57" t="s">
        <v>823</v>
      </c>
      <c r="D482" s="71" t="s">
        <v>279</v>
      </c>
      <c r="E482" s="57">
        <v>21.3</v>
      </c>
      <c r="F482" s="52">
        <v>4.7</v>
      </c>
      <c r="G482" s="52" t="s">
        <v>298</v>
      </c>
      <c r="H482" s="52" t="s">
        <v>298</v>
      </c>
      <c r="I482" s="52" t="s">
        <v>298</v>
      </c>
      <c r="J482" s="58" t="s">
        <v>298</v>
      </c>
      <c r="K482" s="62">
        <v>95</v>
      </c>
      <c r="L482" s="62" t="s">
        <v>135</v>
      </c>
      <c r="M482" s="65"/>
      <c r="N482" s="66"/>
      <c r="O482" s="57" t="s">
        <v>18</v>
      </c>
      <c r="P482" s="52" t="s">
        <v>19</v>
      </c>
      <c r="Q482" s="58" t="s">
        <v>18</v>
      </c>
      <c r="R482" s="57">
        <v>3</v>
      </c>
      <c r="S482" s="52" t="s">
        <v>54</v>
      </c>
      <c r="T482" s="58" t="s">
        <v>54</v>
      </c>
      <c r="W482">
        <v>3</v>
      </c>
      <c r="X482">
        <v>2</v>
      </c>
      <c r="Y482" t="s">
        <v>17</v>
      </c>
      <c r="Z482" t="s">
        <v>17</v>
      </c>
      <c r="AA482" t="s">
        <v>17</v>
      </c>
      <c r="AB482" t="s">
        <v>17</v>
      </c>
      <c r="AC482" s="355" t="str">
        <f>IF(VLOOKUP($B482,'Change Summary_Detailed'!$A$4:$X$216,AC$3,FALSE)=0,"N/A",VLOOKUP($B482,'Change Summary_Detailed'!$A$4:$X$216,AC$3,FALSE))</f>
        <v>N/A</v>
      </c>
      <c r="AD482" s="21">
        <f>VLOOKUP($B482,'Change Summary_Detailed'!$A$4:$X$216,AD$3,FALSE)</f>
        <v>60</v>
      </c>
      <c r="AE482" s="21">
        <f>VLOOKUP($B482,'Change Summary_Detailed'!$A$4:$X$216,AE$3,FALSE)</f>
        <v>60</v>
      </c>
      <c r="AF482" s="21" t="str">
        <f>VLOOKUP($B482,'Change Summary_Detailed'!$A$4:$X$216,AF$3,FALSE)</f>
        <v/>
      </c>
      <c r="AG482" s="21" t="str">
        <f>VLOOKUP($B482,'Change Summary_Detailed'!$A$4:$X$216,AG$3,FALSE)</f>
        <v/>
      </c>
      <c r="AH482" s="21" t="str">
        <f>VLOOKUP($B482,'Change Summary_Detailed'!$A$4:$X$216,AH$3,FALSE)</f>
        <v/>
      </c>
      <c r="AI482" s="21">
        <f>VLOOKUP($B482,'Change Summary_Detailed'!$A$4:$X$216,AI$3,FALSE)</f>
        <v>60</v>
      </c>
      <c r="AJ482" s="21">
        <f>VLOOKUP($B482,'Change Summary_Detailed'!$A$4:$X$216,AJ$3,FALSE)</f>
        <v>60</v>
      </c>
      <c r="AK482" s="21" t="str">
        <f>VLOOKUP($B482,'Change Summary_Detailed'!$A$4:$X$216,AK$3,FALSE)</f>
        <v/>
      </c>
      <c r="AL482" s="21" t="str">
        <f>VLOOKUP($B482,'Change Summary_Detailed'!$A$4:$X$216,AL$3,FALSE)</f>
        <v/>
      </c>
      <c r="AM482" s="21" t="str">
        <f>VLOOKUP($B482,'Change Summary_Detailed'!$A$4:$X$216,AM$3,FALSE)</f>
        <v/>
      </c>
      <c r="AN482" s="21" t="str">
        <f>VLOOKUP($B482,'Change Summary_Detailed'!$A$4:$X$216,AN$3,FALSE)</f>
        <v>Before 7:00 PM</v>
      </c>
      <c r="AO482" s="21" t="str">
        <f>VLOOKUP($B482,'Change Summary_Detailed'!$A$4:$X$216,AO$3,FALSE)</f>
        <v>Before 7:00 PM</v>
      </c>
      <c r="AP482" s="21" t="str">
        <f>VLOOKUP($B482,'Change Summary_Detailed'!$A$4:$X$216,AP$3,FALSE)</f>
        <v>Unchanged</v>
      </c>
      <c r="AQ482" s="21">
        <f>VLOOKUP($B482,'Change Summary_Detailed'!$A$4:$X$216,AQ$3,FALSE)</f>
        <v>0</v>
      </c>
      <c r="AR482" s="21">
        <f>VLOOKUP($B482,'Change Summary_Detailed'!$A$4:$X$216,AR$3,FALSE)</f>
        <v>0</v>
      </c>
      <c r="AS482" s="21">
        <f>VLOOKUP($B482,'Change Summary_Detailed'!$A$4:$X$216,AS$3,FALSE)</f>
        <v>0</v>
      </c>
      <c r="AT482" s="21" t="str">
        <f>VLOOKUP($B482,'Change Summary_Detailed'!$A$4:$X$216,AT$3,FALSE)</f>
        <v>Unchanged</v>
      </c>
    </row>
    <row r="483" spans="1:46" x14ac:dyDescent="0.25">
      <c r="A483" t="s">
        <v>341</v>
      </c>
      <c r="B483" s="122">
        <v>330</v>
      </c>
      <c r="C483" s="57" t="s">
        <v>823</v>
      </c>
      <c r="D483" s="71" t="s">
        <v>279</v>
      </c>
      <c r="E483" s="57">
        <v>21.3</v>
      </c>
      <c r="F483" s="52">
        <v>4.7</v>
      </c>
      <c r="G483" s="52" t="s">
        <v>298</v>
      </c>
      <c r="H483" s="52" t="s">
        <v>298</v>
      </c>
      <c r="I483" s="52" t="s">
        <v>298</v>
      </c>
      <c r="J483" s="58" t="s">
        <v>298</v>
      </c>
      <c r="K483" s="62">
        <v>95</v>
      </c>
      <c r="L483" s="62" t="s">
        <v>135</v>
      </c>
      <c r="M483" s="65"/>
      <c r="N483" s="66"/>
      <c r="O483" s="57" t="s">
        <v>18</v>
      </c>
      <c r="P483" s="52" t="s">
        <v>19</v>
      </c>
      <c r="Q483" s="58" t="s">
        <v>18</v>
      </c>
      <c r="R483" s="57">
        <v>3</v>
      </c>
      <c r="S483" s="52" t="s">
        <v>54</v>
      </c>
      <c r="T483" s="58" t="s">
        <v>54</v>
      </c>
      <c r="W483">
        <v>3</v>
      </c>
      <c r="X483">
        <v>2</v>
      </c>
      <c r="Y483" t="s">
        <v>17</v>
      </c>
      <c r="Z483" t="s">
        <v>17</v>
      </c>
      <c r="AA483" t="s">
        <v>17</v>
      </c>
      <c r="AB483" t="s">
        <v>17</v>
      </c>
      <c r="AC483" s="355" t="str">
        <f>IF(VLOOKUP($B483,'Change Summary_Detailed'!$A$4:$X$216,AC$3,FALSE)=0,"N/A",VLOOKUP($B483,'Change Summary_Detailed'!$A$4:$X$216,AC$3,FALSE))</f>
        <v>N/A</v>
      </c>
      <c r="AD483" s="21">
        <f>VLOOKUP($B483,'Change Summary_Detailed'!$A$4:$X$216,AD$3,FALSE)</f>
        <v>60</v>
      </c>
      <c r="AE483" s="21">
        <f>VLOOKUP($B483,'Change Summary_Detailed'!$A$4:$X$216,AE$3,FALSE)</f>
        <v>60</v>
      </c>
      <c r="AF483" s="21" t="str">
        <f>VLOOKUP($B483,'Change Summary_Detailed'!$A$4:$X$216,AF$3,FALSE)</f>
        <v/>
      </c>
      <c r="AG483" s="21" t="str">
        <f>VLOOKUP($B483,'Change Summary_Detailed'!$A$4:$X$216,AG$3,FALSE)</f>
        <v/>
      </c>
      <c r="AH483" s="21" t="str">
        <f>VLOOKUP($B483,'Change Summary_Detailed'!$A$4:$X$216,AH$3,FALSE)</f>
        <v/>
      </c>
      <c r="AI483" s="21">
        <f>VLOOKUP($B483,'Change Summary_Detailed'!$A$4:$X$216,AI$3,FALSE)</f>
        <v>60</v>
      </c>
      <c r="AJ483" s="21">
        <f>VLOOKUP($B483,'Change Summary_Detailed'!$A$4:$X$216,AJ$3,FALSE)</f>
        <v>60</v>
      </c>
      <c r="AK483" s="21" t="str">
        <f>VLOOKUP($B483,'Change Summary_Detailed'!$A$4:$X$216,AK$3,FALSE)</f>
        <v/>
      </c>
      <c r="AL483" s="21" t="str">
        <f>VLOOKUP($B483,'Change Summary_Detailed'!$A$4:$X$216,AL$3,FALSE)</f>
        <v/>
      </c>
      <c r="AM483" s="21" t="str">
        <f>VLOOKUP($B483,'Change Summary_Detailed'!$A$4:$X$216,AM$3,FALSE)</f>
        <v/>
      </c>
      <c r="AN483" s="21" t="str">
        <f>VLOOKUP($B483,'Change Summary_Detailed'!$A$4:$X$216,AN$3,FALSE)</f>
        <v>Before 7:00 PM</v>
      </c>
      <c r="AO483" s="21" t="str">
        <f>VLOOKUP($B483,'Change Summary_Detailed'!$A$4:$X$216,AO$3,FALSE)</f>
        <v>Before 7:00 PM</v>
      </c>
      <c r="AP483" s="21" t="str">
        <f>VLOOKUP($B483,'Change Summary_Detailed'!$A$4:$X$216,AP$3,FALSE)</f>
        <v>Unchanged</v>
      </c>
      <c r="AQ483" s="21">
        <f>VLOOKUP($B483,'Change Summary_Detailed'!$A$4:$X$216,AQ$3,FALSE)</f>
        <v>0</v>
      </c>
      <c r="AR483" s="21">
        <f>VLOOKUP($B483,'Change Summary_Detailed'!$A$4:$X$216,AR$3,FALSE)</f>
        <v>0</v>
      </c>
      <c r="AS483" s="21">
        <f>VLOOKUP($B483,'Change Summary_Detailed'!$A$4:$X$216,AS$3,FALSE)</f>
        <v>0</v>
      </c>
      <c r="AT483" s="21" t="str">
        <f>VLOOKUP($B483,'Change Summary_Detailed'!$A$4:$X$216,AT$3,FALSE)</f>
        <v>Unchanged</v>
      </c>
    </row>
    <row r="484" spans="1:46" x14ac:dyDescent="0.25">
      <c r="A484" t="s">
        <v>361</v>
      </c>
      <c r="B484" s="122">
        <v>331</v>
      </c>
      <c r="C484" s="57" t="s">
        <v>824</v>
      </c>
      <c r="D484" s="71" t="s">
        <v>280</v>
      </c>
      <c r="E484" s="57">
        <v>18.899999999999999</v>
      </c>
      <c r="F484" s="52">
        <v>6.7</v>
      </c>
      <c r="G484" s="52">
        <v>20.8</v>
      </c>
      <c r="H484" s="52">
        <v>6.7</v>
      </c>
      <c r="I484" s="52">
        <v>9.5</v>
      </c>
      <c r="J484" s="58">
        <v>2.9</v>
      </c>
      <c r="K484" s="62">
        <v>44</v>
      </c>
      <c r="L484" s="62" t="s">
        <v>135</v>
      </c>
      <c r="M484" s="57" t="s">
        <v>17</v>
      </c>
      <c r="N484" s="58" t="s">
        <v>17</v>
      </c>
      <c r="O484" s="57" t="s">
        <v>18</v>
      </c>
      <c r="P484" s="52" t="s">
        <v>18</v>
      </c>
      <c r="Q484" s="58" t="s">
        <v>133</v>
      </c>
      <c r="R484" s="57" t="s">
        <v>54</v>
      </c>
      <c r="S484" s="52" t="s">
        <v>54</v>
      </c>
      <c r="T484" s="58">
        <v>1</v>
      </c>
      <c r="W484">
        <v>3</v>
      </c>
      <c r="X484">
        <v>3</v>
      </c>
      <c r="Y484">
        <v>3</v>
      </c>
      <c r="Z484">
        <v>3</v>
      </c>
      <c r="AA484">
        <v>1</v>
      </c>
      <c r="AB484">
        <v>2</v>
      </c>
      <c r="AC484" s="355">
        <f>IF(VLOOKUP($B484,'Change Summary_Detailed'!$A$4:$X$216,AC$3,FALSE)=0,"N/A",VLOOKUP($B484,'Change Summary_Detailed'!$A$4:$X$216,AC$3,FALSE))</f>
        <v>41883</v>
      </c>
      <c r="AD484" s="21">
        <f>VLOOKUP($B484,'Change Summary_Detailed'!$A$4:$X$216,AD$3,FALSE)</f>
        <v>30</v>
      </c>
      <c r="AE484" s="21">
        <f>VLOOKUP($B484,'Change Summary_Detailed'!$A$4:$X$216,AE$3,FALSE)</f>
        <v>30</v>
      </c>
      <c r="AF484" s="21">
        <f>VLOOKUP($B484,'Change Summary_Detailed'!$A$4:$X$216,AF$3,FALSE)</f>
        <v>60</v>
      </c>
      <c r="AG484" s="21">
        <f>VLOOKUP($B484,'Change Summary_Detailed'!$A$4:$X$216,AG$3,FALSE)</f>
        <v>30</v>
      </c>
      <c r="AH484" s="21">
        <f>VLOOKUP($B484,'Change Summary_Detailed'!$A$4:$X$216,AH$3,FALSE)</f>
        <v>60</v>
      </c>
      <c r="AI484" s="21">
        <f>VLOOKUP($B484,'Change Summary_Detailed'!$A$4:$X$216,AI$3,FALSE)</f>
        <v>30</v>
      </c>
      <c r="AJ484" s="21">
        <f>VLOOKUP($B484,'Change Summary_Detailed'!$A$4:$X$216,AJ$3,FALSE)</f>
        <v>30</v>
      </c>
      <c r="AK484" s="21" t="str">
        <f>VLOOKUP($B484,'Change Summary_Detailed'!$A$4:$X$216,AK$3,FALSE)</f>
        <v>-</v>
      </c>
      <c r="AL484" s="21">
        <f>VLOOKUP($B484,'Change Summary_Detailed'!$A$4:$X$216,AL$3,FALSE)</f>
        <v>30</v>
      </c>
      <c r="AM484" s="21">
        <f>VLOOKUP($B484,'Change Summary_Detailed'!$A$4:$X$216,AM$3,FALSE)</f>
        <v>60</v>
      </c>
      <c r="AN484" s="21" t="str">
        <f>VLOOKUP($B484,'Change Summary_Detailed'!$A$4:$X$216,AN$3,FALSE)</f>
        <v>Before 11:00 PM</v>
      </c>
      <c r="AO484" s="21" t="str">
        <f>VLOOKUP($B484,'Change Summary_Detailed'!$A$4:$X$216,AO$3,FALSE)</f>
        <v>Before 7:00 PM</v>
      </c>
      <c r="AP484" s="21" t="str">
        <f>VLOOKUP($B484,'Change Summary_Detailed'!$A$4:$X$216,AP$3,FALSE)</f>
        <v>End service earlier.</v>
      </c>
      <c r="AQ484" s="21">
        <f>VLOOKUP($B484,'Change Summary_Detailed'!$A$4:$X$216,AQ$3,FALSE)</f>
        <v>1</v>
      </c>
      <c r="AR484" s="21" t="str">
        <f>VLOOKUP($B484,'Change Summary_Detailed'!$A$4:$X$216,AR$3,FALSE)</f>
        <v>Low performing</v>
      </c>
      <c r="AS484" s="21" t="str">
        <f>VLOOKUP($B484,'Change Summary_Detailed'!$A$4:$X$216,AS$3,FALSE)</f>
        <v xml:space="preserve">After 7:00 PM, use the following services to make connections at Northgate Transit Center:
At Shoreline Community College use Route 345.
At Aurora Village Transit Center, use Route 346.
In Mountlake Terrace, use Route 347.
In Kenmore and Lake Forest Park, use Sound Transit Route 522 to routes 41 or 75. 
</v>
      </c>
      <c r="AT484" s="21" t="str">
        <f>VLOOKUP($B484,'Change Summary_Detailed'!$A$4:$X$216,AT$3,FALSE)</f>
        <v>Revised</v>
      </c>
    </row>
    <row r="485" spans="1:46" x14ac:dyDescent="0.25">
      <c r="A485" t="s">
        <v>341</v>
      </c>
      <c r="B485" s="122">
        <v>331</v>
      </c>
      <c r="C485" s="57" t="s">
        <v>824</v>
      </c>
      <c r="D485" s="71" t="s">
        <v>280</v>
      </c>
      <c r="E485" s="57">
        <v>18.899999999999999</v>
      </c>
      <c r="F485" s="52">
        <v>6.7</v>
      </c>
      <c r="G485" s="52">
        <v>20.8</v>
      </c>
      <c r="H485" s="52">
        <v>6.7</v>
      </c>
      <c r="I485" s="52">
        <v>9.5</v>
      </c>
      <c r="J485" s="58">
        <v>2.9</v>
      </c>
      <c r="K485" s="62">
        <v>44</v>
      </c>
      <c r="L485" s="62" t="s">
        <v>135</v>
      </c>
      <c r="M485" s="57" t="s">
        <v>17</v>
      </c>
      <c r="N485" s="58" t="s">
        <v>17</v>
      </c>
      <c r="O485" s="57" t="s">
        <v>18</v>
      </c>
      <c r="P485" s="52" t="s">
        <v>18</v>
      </c>
      <c r="Q485" s="58" t="s">
        <v>133</v>
      </c>
      <c r="R485" s="57" t="s">
        <v>54</v>
      </c>
      <c r="S485" s="52" t="s">
        <v>54</v>
      </c>
      <c r="T485" s="58">
        <v>1</v>
      </c>
      <c r="W485">
        <v>3</v>
      </c>
      <c r="X485">
        <v>3</v>
      </c>
      <c r="Y485">
        <v>3</v>
      </c>
      <c r="Z485">
        <v>3</v>
      </c>
      <c r="AA485">
        <v>1</v>
      </c>
      <c r="AB485">
        <v>2</v>
      </c>
      <c r="AC485" s="355">
        <f>IF(VLOOKUP($B485,'Change Summary_Detailed'!$A$4:$X$216,AC$3,FALSE)=0,"N/A",VLOOKUP($B485,'Change Summary_Detailed'!$A$4:$X$216,AC$3,FALSE))</f>
        <v>41883</v>
      </c>
      <c r="AD485" s="21">
        <f>VLOOKUP($B485,'Change Summary_Detailed'!$A$4:$X$216,AD$3,FALSE)</f>
        <v>30</v>
      </c>
      <c r="AE485" s="21">
        <f>VLOOKUP($B485,'Change Summary_Detailed'!$A$4:$X$216,AE$3,FALSE)</f>
        <v>30</v>
      </c>
      <c r="AF485" s="21">
        <f>VLOOKUP($B485,'Change Summary_Detailed'!$A$4:$X$216,AF$3,FALSE)</f>
        <v>60</v>
      </c>
      <c r="AG485" s="21">
        <f>VLOOKUP($B485,'Change Summary_Detailed'!$A$4:$X$216,AG$3,FALSE)</f>
        <v>30</v>
      </c>
      <c r="AH485" s="21">
        <f>VLOOKUP($B485,'Change Summary_Detailed'!$A$4:$X$216,AH$3,FALSE)</f>
        <v>60</v>
      </c>
      <c r="AI485" s="21">
        <f>VLOOKUP($B485,'Change Summary_Detailed'!$A$4:$X$216,AI$3,FALSE)</f>
        <v>30</v>
      </c>
      <c r="AJ485" s="21">
        <f>VLOOKUP($B485,'Change Summary_Detailed'!$A$4:$X$216,AJ$3,FALSE)</f>
        <v>30</v>
      </c>
      <c r="AK485" s="21" t="str">
        <f>VLOOKUP($B485,'Change Summary_Detailed'!$A$4:$X$216,AK$3,FALSE)</f>
        <v>-</v>
      </c>
      <c r="AL485" s="21">
        <f>VLOOKUP($B485,'Change Summary_Detailed'!$A$4:$X$216,AL$3,FALSE)</f>
        <v>30</v>
      </c>
      <c r="AM485" s="21">
        <f>VLOOKUP($B485,'Change Summary_Detailed'!$A$4:$X$216,AM$3,FALSE)</f>
        <v>60</v>
      </c>
      <c r="AN485" s="21" t="str">
        <f>VLOOKUP($B485,'Change Summary_Detailed'!$A$4:$X$216,AN$3,FALSE)</f>
        <v>Before 11:00 PM</v>
      </c>
      <c r="AO485" s="21" t="str">
        <f>VLOOKUP($B485,'Change Summary_Detailed'!$A$4:$X$216,AO$3,FALSE)</f>
        <v>Before 7:00 PM</v>
      </c>
      <c r="AP485" s="21" t="str">
        <f>VLOOKUP($B485,'Change Summary_Detailed'!$A$4:$X$216,AP$3,FALSE)</f>
        <v>End service earlier.</v>
      </c>
      <c r="AQ485" s="21">
        <f>VLOOKUP($B485,'Change Summary_Detailed'!$A$4:$X$216,AQ$3,FALSE)</f>
        <v>1</v>
      </c>
      <c r="AR485" s="21" t="str">
        <f>VLOOKUP($B485,'Change Summary_Detailed'!$A$4:$X$216,AR$3,FALSE)</f>
        <v>Low performing</v>
      </c>
      <c r="AS485" s="21" t="str">
        <f>VLOOKUP($B485,'Change Summary_Detailed'!$A$4:$X$216,AS$3,FALSE)</f>
        <v xml:space="preserve">After 7:00 PM, use the following services to make connections at Northgate Transit Center:
At Shoreline Community College use Route 345.
At Aurora Village Transit Center, use Route 346.
In Mountlake Terrace, use Route 347.
In Kenmore and Lake Forest Park, use Sound Transit Route 522 to routes 41 or 75. 
</v>
      </c>
      <c r="AT485" s="21" t="str">
        <f>VLOOKUP($B485,'Change Summary_Detailed'!$A$4:$X$216,AT$3,FALSE)</f>
        <v>Revised</v>
      </c>
    </row>
    <row r="486" spans="1:46" x14ac:dyDescent="0.25">
      <c r="A486" t="s">
        <v>353</v>
      </c>
      <c r="B486" s="122">
        <v>331</v>
      </c>
      <c r="C486" s="57" t="s">
        <v>824</v>
      </c>
      <c r="D486" s="71" t="s">
        <v>280</v>
      </c>
      <c r="E486" s="57">
        <v>18.899999999999999</v>
      </c>
      <c r="F486" s="52">
        <v>6.7</v>
      </c>
      <c r="G486" s="52">
        <v>20.8</v>
      </c>
      <c r="H486" s="52">
        <v>6.7</v>
      </c>
      <c r="I486" s="52">
        <v>9.5</v>
      </c>
      <c r="J486" s="58">
        <v>2.9</v>
      </c>
      <c r="K486" s="62">
        <v>44</v>
      </c>
      <c r="L486" s="62" t="s">
        <v>135</v>
      </c>
      <c r="M486" s="57" t="s">
        <v>17</v>
      </c>
      <c r="N486" s="58" t="s">
        <v>17</v>
      </c>
      <c r="O486" s="57" t="s">
        <v>18</v>
      </c>
      <c r="P486" s="52" t="s">
        <v>18</v>
      </c>
      <c r="Q486" s="58" t="s">
        <v>133</v>
      </c>
      <c r="R486" s="57" t="s">
        <v>54</v>
      </c>
      <c r="S486" s="52" t="s">
        <v>54</v>
      </c>
      <c r="T486" s="58">
        <v>1</v>
      </c>
      <c r="W486">
        <v>3</v>
      </c>
      <c r="X486">
        <v>3</v>
      </c>
      <c r="Y486">
        <v>3</v>
      </c>
      <c r="Z486">
        <v>3</v>
      </c>
      <c r="AA486">
        <v>1</v>
      </c>
      <c r="AB486">
        <v>2</v>
      </c>
      <c r="AC486" s="355">
        <f>IF(VLOOKUP($B486,'Change Summary_Detailed'!$A$4:$X$216,AC$3,FALSE)=0,"N/A",VLOOKUP($B486,'Change Summary_Detailed'!$A$4:$X$216,AC$3,FALSE))</f>
        <v>41883</v>
      </c>
      <c r="AD486" s="21">
        <f>VLOOKUP($B486,'Change Summary_Detailed'!$A$4:$X$216,AD$3,FALSE)</f>
        <v>30</v>
      </c>
      <c r="AE486" s="21">
        <f>VLOOKUP($B486,'Change Summary_Detailed'!$A$4:$X$216,AE$3,FALSE)</f>
        <v>30</v>
      </c>
      <c r="AF486" s="21">
        <f>VLOOKUP($B486,'Change Summary_Detailed'!$A$4:$X$216,AF$3,FALSE)</f>
        <v>60</v>
      </c>
      <c r="AG486" s="21">
        <f>VLOOKUP($B486,'Change Summary_Detailed'!$A$4:$X$216,AG$3,FALSE)</f>
        <v>30</v>
      </c>
      <c r="AH486" s="21">
        <f>VLOOKUP($B486,'Change Summary_Detailed'!$A$4:$X$216,AH$3,FALSE)</f>
        <v>60</v>
      </c>
      <c r="AI486" s="21">
        <f>VLOOKUP($B486,'Change Summary_Detailed'!$A$4:$X$216,AI$3,FALSE)</f>
        <v>30</v>
      </c>
      <c r="AJ486" s="21">
        <f>VLOOKUP($B486,'Change Summary_Detailed'!$A$4:$X$216,AJ$3,FALSE)</f>
        <v>30</v>
      </c>
      <c r="AK486" s="21" t="str">
        <f>VLOOKUP($B486,'Change Summary_Detailed'!$A$4:$X$216,AK$3,FALSE)</f>
        <v>-</v>
      </c>
      <c r="AL486" s="21">
        <f>VLOOKUP($B486,'Change Summary_Detailed'!$A$4:$X$216,AL$3,FALSE)</f>
        <v>30</v>
      </c>
      <c r="AM486" s="21">
        <f>VLOOKUP($B486,'Change Summary_Detailed'!$A$4:$X$216,AM$3,FALSE)</f>
        <v>60</v>
      </c>
      <c r="AN486" s="21" t="str">
        <f>VLOOKUP($B486,'Change Summary_Detailed'!$A$4:$X$216,AN$3,FALSE)</f>
        <v>Before 11:00 PM</v>
      </c>
      <c r="AO486" s="21" t="str">
        <f>VLOOKUP($B486,'Change Summary_Detailed'!$A$4:$X$216,AO$3,FALSE)</f>
        <v>Before 7:00 PM</v>
      </c>
      <c r="AP486" s="21" t="str">
        <f>VLOOKUP($B486,'Change Summary_Detailed'!$A$4:$X$216,AP$3,FALSE)</f>
        <v>End service earlier.</v>
      </c>
      <c r="AQ486" s="21">
        <f>VLOOKUP($B486,'Change Summary_Detailed'!$A$4:$X$216,AQ$3,FALSE)</f>
        <v>1</v>
      </c>
      <c r="AR486" s="21" t="str">
        <f>VLOOKUP($B486,'Change Summary_Detailed'!$A$4:$X$216,AR$3,FALSE)</f>
        <v>Low performing</v>
      </c>
      <c r="AS486" s="21" t="str">
        <f>VLOOKUP($B486,'Change Summary_Detailed'!$A$4:$X$216,AS$3,FALSE)</f>
        <v xml:space="preserve">After 7:00 PM, use the following services to make connections at Northgate Transit Center:
At Shoreline Community College use Route 345.
At Aurora Village Transit Center, use Route 346.
In Mountlake Terrace, use Route 347.
In Kenmore and Lake Forest Park, use Sound Transit Route 522 to routes 41 or 75. 
</v>
      </c>
      <c r="AT486" s="21" t="str">
        <f>VLOOKUP($B486,'Change Summary_Detailed'!$A$4:$X$216,AT$3,FALSE)</f>
        <v>Revised</v>
      </c>
    </row>
    <row r="487" spans="1:46" x14ac:dyDescent="0.25">
      <c r="A487" t="s">
        <v>358</v>
      </c>
      <c r="B487" s="122">
        <v>331</v>
      </c>
      <c r="C487" s="57" t="s">
        <v>824</v>
      </c>
      <c r="D487" s="71" t="s">
        <v>280</v>
      </c>
      <c r="E487" s="57">
        <v>18.899999999999999</v>
      </c>
      <c r="F487" s="52">
        <v>6.7</v>
      </c>
      <c r="G487" s="52">
        <v>20.8</v>
      </c>
      <c r="H487" s="52">
        <v>6.7</v>
      </c>
      <c r="I487" s="52">
        <v>9.5</v>
      </c>
      <c r="J487" s="58">
        <v>2.9</v>
      </c>
      <c r="K487" s="62">
        <v>44</v>
      </c>
      <c r="L487" s="62" t="s">
        <v>135</v>
      </c>
      <c r="M487" s="57" t="s">
        <v>17</v>
      </c>
      <c r="N487" s="58" t="s">
        <v>17</v>
      </c>
      <c r="O487" s="57" t="s">
        <v>18</v>
      </c>
      <c r="P487" s="52" t="s">
        <v>18</v>
      </c>
      <c r="Q487" s="58" t="s">
        <v>133</v>
      </c>
      <c r="R487" s="57" t="s">
        <v>54</v>
      </c>
      <c r="S487" s="52" t="s">
        <v>54</v>
      </c>
      <c r="T487" s="58">
        <v>1</v>
      </c>
      <c r="W487">
        <v>3</v>
      </c>
      <c r="X487">
        <v>3</v>
      </c>
      <c r="Y487">
        <v>3</v>
      </c>
      <c r="Z487">
        <v>3</v>
      </c>
      <c r="AA487">
        <v>1</v>
      </c>
      <c r="AB487">
        <v>2</v>
      </c>
      <c r="AC487" s="355">
        <f>IF(VLOOKUP($B487,'Change Summary_Detailed'!$A$4:$X$216,AC$3,FALSE)=0,"N/A",VLOOKUP($B487,'Change Summary_Detailed'!$A$4:$X$216,AC$3,FALSE))</f>
        <v>41883</v>
      </c>
      <c r="AD487" s="21">
        <f>VLOOKUP($B487,'Change Summary_Detailed'!$A$4:$X$216,AD$3,FALSE)</f>
        <v>30</v>
      </c>
      <c r="AE487" s="21">
        <f>VLOOKUP($B487,'Change Summary_Detailed'!$A$4:$X$216,AE$3,FALSE)</f>
        <v>30</v>
      </c>
      <c r="AF487" s="21">
        <f>VLOOKUP($B487,'Change Summary_Detailed'!$A$4:$X$216,AF$3,FALSE)</f>
        <v>60</v>
      </c>
      <c r="AG487" s="21">
        <f>VLOOKUP($B487,'Change Summary_Detailed'!$A$4:$X$216,AG$3,FALSE)</f>
        <v>30</v>
      </c>
      <c r="AH487" s="21">
        <f>VLOOKUP($B487,'Change Summary_Detailed'!$A$4:$X$216,AH$3,FALSE)</f>
        <v>60</v>
      </c>
      <c r="AI487" s="21">
        <f>VLOOKUP($B487,'Change Summary_Detailed'!$A$4:$X$216,AI$3,FALSE)</f>
        <v>30</v>
      </c>
      <c r="AJ487" s="21">
        <f>VLOOKUP($B487,'Change Summary_Detailed'!$A$4:$X$216,AJ$3,FALSE)</f>
        <v>30</v>
      </c>
      <c r="AK487" s="21" t="str">
        <f>VLOOKUP($B487,'Change Summary_Detailed'!$A$4:$X$216,AK$3,FALSE)</f>
        <v>-</v>
      </c>
      <c r="AL487" s="21">
        <f>VLOOKUP($B487,'Change Summary_Detailed'!$A$4:$X$216,AL$3,FALSE)</f>
        <v>30</v>
      </c>
      <c r="AM487" s="21">
        <f>VLOOKUP($B487,'Change Summary_Detailed'!$A$4:$X$216,AM$3,FALSE)</f>
        <v>60</v>
      </c>
      <c r="AN487" s="21" t="str">
        <f>VLOOKUP($B487,'Change Summary_Detailed'!$A$4:$X$216,AN$3,FALSE)</f>
        <v>Before 11:00 PM</v>
      </c>
      <c r="AO487" s="21" t="str">
        <f>VLOOKUP($B487,'Change Summary_Detailed'!$A$4:$X$216,AO$3,FALSE)</f>
        <v>Before 7:00 PM</v>
      </c>
      <c r="AP487" s="21" t="str">
        <f>VLOOKUP($B487,'Change Summary_Detailed'!$A$4:$X$216,AP$3,FALSE)</f>
        <v>End service earlier.</v>
      </c>
      <c r="AQ487" s="21">
        <f>VLOOKUP($B487,'Change Summary_Detailed'!$A$4:$X$216,AQ$3,FALSE)</f>
        <v>1</v>
      </c>
      <c r="AR487" s="21" t="str">
        <f>VLOOKUP($B487,'Change Summary_Detailed'!$A$4:$X$216,AR$3,FALSE)</f>
        <v>Low performing</v>
      </c>
      <c r="AS487" s="21" t="str">
        <f>VLOOKUP($B487,'Change Summary_Detailed'!$A$4:$X$216,AS$3,FALSE)</f>
        <v xml:space="preserve">After 7:00 PM, use the following services to make connections at Northgate Transit Center:
At Shoreline Community College use Route 345.
At Aurora Village Transit Center, use Route 346.
In Mountlake Terrace, use Route 347.
In Kenmore and Lake Forest Park, use Sound Transit Route 522 to routes 41 or 75. 
</v>
      </c>
      <c r="AT487" s="21" t="str">
        <f>VLOOKUP($B487,'Change Summary_Detailed'!$A$4:$X$216,AT$3,FALSE)</f>
        <v>Revised</v>
      </c>
    </row>
    <row r="488" spans="1:46" x14ac:dyDescent="0.25">
      <c r="A488" t="s">
        <v>361</v>
      </c>
      <c r="B488" s="122">
        <v>342</v>
      </c>
      <c r="C488" s="57" t="s">
        <v>825</v>
      </c>
      <c r="D488" s="71" t="s">
        <v>281</v>
      </c>
      <c r="E488" s="57">
        <v>18.7</v>
      </c>
      <c r="F488" s="52">
        <v>10.199999999999999</v>
      </c>
      <c r="G488" s="52" t="s">
        <v>298</v>
      </c>
      <c r="H488" s="52" t="s">
        <v>298</v>
      </c>
      <c r="I488" s="52" t="s">
        <v>298</v>
      </c>
      <c r="J488" s="58" t="s">
        <v>298</v>
      </c>
      <c r="K488" s="62" t="s">
        <v>8</v>
      </c>
      <c r="L488" s="62" t="s">
        <v>8</v>
      </c>
      <c r="M488" s="57" t="s">
        <v>52</v>
      </c>
      <c r="N488" s="58" t="s">
        <v>45</v>
      </c>
      <c r="O488" s="110" t="s">
        <v>8</v>
      </c>
      <c r="P488" s="111" t="s">
        <v>8</v>
      </c>
      <c r="Q488" s="112" t="s">
        <v>8</v>
      </c>
      <c r="R488" s="57" t="s">
        <v>54</v>
      </c>
      <c r="S488" s="52" t="s">
        <v>54</v>
      </c>
      <c r="T488" s="58" t="s">
        <v>54</v>
      </c>
      <c r="W488">
        <v>3</v>
      </c>
      <c r="X488">
        <v>4</v>
      </c>
      <c r="Y488" t="s">
        <v>17</v>
      </c>
      <c r="Z488" t="s">
        <v>17</v>
      </c>
      <c r="AA488" t="s">
        <v>17</v>
      </c>
      <c r="AB488" t="s">
        <v>17</v>
      </c>
      <c r="AC488" s="355">
        <f>IF(VLOOKUP($B488,'Change Summary_Detailed'!$A$4:$X$216,AC$3,FALSE)=0,"N/A",VLOOKUP($B488,'Change Summary_Detailed'!$A$4:$X$216,AC$3,FALSE))</f>
        <v>42036</v>
      </c>
      <c r="AD488" s="21" t="str">
        <f>VLOOKUP($B488,'Change Summary_Detailed'!$A$4:$X$216,AD$3,FALSE)</f>
        <v/>
      </c>
      <c r="AE488" s="21" t="str">
        <f>VLOOKUP($B488,'Change Summary_Detailed'!$A$4:$X$216,AE$3,FALSE)</f>
        <v/>
      </c>
      <c r="AF488" s="21" t="str">
        <f>VLOOKUP($B488,'Change Summary_Detailed'!$A$4:$X$216,AF$3,FALSE)</f>
        <v/>
      </c>
      <c r="AG488" s="21" t="str">
        <f>VLOOKUP($B488,'Change Summary_Detailed'!$A$4:$X$216,AG$3,FALSE)</f>
        <v/>
      </c>
      <c r="AH488" s="21" t="str">
        <f>VLOOKUP($B488,'Change Summary_Detailed'!$A$4:$X$216,AH$3,FALSE)</f>
        <v/>
      </c>
      <c r="AI488" s="21" t="str">
        <f>VLOOKUP($B488,'Change Summary_Detailed'!$A$4:$X$216,AI$3,FALSE)</f>
        <v/>
      </c>
      <c r="AJ488" s="21" t="str">
        <f>VLOOKUP($B488,'Change Summary_Detailed'!$A$4:$X$216,AJ$3,FALSE)</f>
        <v/>
      </c>
      <c r="AK488" s="21" t="str">
        <f>VLOOKUP($B488,'Change Summary_Detailed'!$A$4:$X$216,AK$3,FALSE)</f>
        <v/>
      </c>
      <c r="AL488" s="21" t="str">
        <f>VLOOKUP($B488,'Change Summary_Detailed'!$A$4:$X$216,AL$3,FALSE)</f>
        <v/>
      </c>
      <c r="AM488" s="21" t="str">
        <f>VLOOKUP($B488,'Change Summary_Detailed'!$A$4:$X$216,AM$3,FALSE)</f>
        <v/>
      </c>
      <c r="AN488" s="21" t="str">
        <f>VLOOKUP($B488,'Change Summary_Detailed'!$A$4:$X$216,AN$3,FALSE)</f>
        <v/>
      </c>
      <c r="AO488" s="21" t="str">
        <f>VLOOKUP($B488,'Change Summary_Detailed'!$A$4:$X$216,AO$3,FALSE)</f>
        <v/>
      </c>
      <c r="AP488" s="21" t="str">
        <f>VLOOKUP($B488,'Change Summary_Detailed'!$A$4:$X$216,AP$3,FALSE)</f>
        <v>Eliminate the parts of the route west of Kenmore Park-and-Ride and south of Bellevue Transit Center.
Add one afternoon trip since Route 237 would no longer operate.</v>
      </c>
      <c r="AQ488" s="21">
        <f>VLOOKUP($B488,'Change Summary_Detailed'!$A$4:$X$216,AQ$3,FALSE)</f>
        <v>2</v>
      </c>
      <c r="AR488" s="21" t="str">
        <f>VLOOKUP($B488,'Change Summary_Detailed'!$A$4:$X$216,AR$3,FALSE)</f>
        <v>Restructure</v>
      </c>
      <c r="AS488" s="21" t="str">
        <f>VLOOKUP($B488,'Change Summary_Detailed'!$A$4:$X$216,AS$3,FALSE)</f>
        <v>West of Kenmore Park-and-Ride, use Route 331. 
South of Bellevue Transit Center, use Sound Transit routes 560 and 566.</v>
      </c>
      <c r="AT488" s="21" t="str">
        <f>VLOOKUP($B488,'Change Summary_Detailed'!$A$4:$X$216,AT$3,FALSE)</f>
        <v>Revised</v>
      </c>
    </row>
    <row r="489" spans="1:46" x14ac:dyDescent="0.25">
      <c r="A489" t="s">
        <v>344</v>
      </c>
      <c r="B489" s="122">
        <v>342</v>
      </c>
      <c r="C489" s="57" t="s">
        <v>825</v>
      </c>
      <c r="D489" s="71" t="s">
        <v>281</v>
      </c>
      <c r="E489" s="57">
        <v>18.7</v>
      </c>
      <c r="F489" s="52">
        <v>10.199999999999999</v>
      </c>
      <c r="G489" s="52" t="s">
        <v>298</v>
      </c>
      <c r="H489" s="52" t="s">
        <v>298</v>
      </c>
      <c r="I489" s="52" t="s">
        <v>298</v>
      </c>
      <c r="J489" s="58" t="s">
        <v>298</v>
      </c>
      <c r="K489" s="62" t="s">
        <v>8</v>
      </c>
      <c r="L489" s="62" t="s">
        <v>8</v>
      </c>
      <c r="M489" s="57" t="s">
        <v>52</v>
      </c>
      <c r="N489" s="58" t="s">
        <v>45</v>
      </c>
      <c r="O489" s="110" t="s">
        <v>8</v>
      </c>
      <c r="P489" s="111" t="s">
        <v>8</v>
      </c>
      <c r="Q489" s="112" t="s">
        <v>8</v>
      </c>
      <c r="R489" s="57" t="s">
        <v>54</v>
      </c>
      <c r="S489" s="52" t="s">
        <v>54</v>
      </c>
      <c r="T489" s="58" t="s">
        <v>54</v>
      </c>
      <c r="W489">
        <v>3</v>
      </c>
      <c r="X489">
        <v>4</v>
      </c>
      <c r="Y489" t="s">
        <v>17</v>
      </c>
      <c r="Z489" t="s">
        <v>17</v>
      </c>
      <c r="AA489" t="s">
        <v>17</v>
      </c>
      <c r="AB489" t="s">
        <v>17</v>
      </c>
      <c r="AC489" s="355">
        <f>IF(VLOOKUP($B489,'Change Summary_Detailed'!$A$4:$X$216,AC$3,FALSE)=0,"N/A",VLOOKUP($B489,'Change Summary_Detailed'!$A$4:$X$216,AC$3,FALSE))</f>
        <v>42036</v>
      </c>
      <c r="AD489" s="21" t="str">
        <f>VLOOKUP($B489,'Change Summary_Detailed'!$A$4:$X$216,AD$3,FALSE)</f>
        <v/>
      </c>
      <c r="AE489" s="21" t="str">
        <f>VLOOKUP($B489,'Change Summary_Detailed'!$A$4:$X$216,AE$3,FALSE)</f>
        <v/>
      </c>
      <c r="AF489" s="21" t="str">
        <f>VLOOKUP($B489,'Change Summary_Detailed'!$A$4:$X$216,AF$3,FALSE)</f>
        <v/>
      </c>
      <c r="AG489" s="21" t="str">
        <f>VLOOKUP($B489,'Change Summary_Detailed'!$A$4:$X$216,AG$3,FALSE)</f>
        <v/>
      </c>
      <c r="AH489" s="21" t="str">
        <f>VLOOKUP($B489,'Change Summary_Detailed'!$A$4:$X$216,AH$3,FALSE)</f>
        <v/>
      </c>
      <c r="AI489" s="21" t="str">
        <f>VLOOKUP($B489,'Change Summary_Detailed'!$A$4:$X$216,AI$3,FALSE)</f>
        <v/>
      </c>
      <c r="AJ489" s="21" t="str">
        <f>VLOOKUP($B489,'Change Summary_Detailed'!$A$4:$X$216,AJ$3,FALSE)</f>
        <v/>
      </c>
      <c r="AK489" s="21" t="str">
        <f>VLOOKUP($B489,'Change Summary_Detailed'!$A$4:$X$216,AK$3,FALSE)</f>
        <v/>
      </c>
      <c r="AL489" s="21" t="str">
        <f>VLOOKUP($B489,'Change Summary_Detailed'!$A$4:$X$216,AL$3,FALSE)</f>
        <v/>
      </c>
      <c r="AM489" s="21" t="str">
        <f>VLOOKUP($B489,'Change Summary_Detailed'!$A$4:$X$216,AM$3,FALSE)</f>
        <v/>
      </c>
      <c r="AN489" s="21" t="str">
        <f>VLOOKUP($B489,'Change Summary_Detailed'!$A$4:$X$216,AN$3,FALSE)</f>
        <v/>
      </c>
      <c r="AO489" s="21" t="str">
        <f>VLOOKUP($B489,'Change Summary_Detailed'!$A$4:$X$216,AO$3,FALSE)</f>
        <v/>
      </c>
      <c r="AP489" s="21" t="str">
        <f>VLOOKUP($B489,'Change Summary_Detailed'!$A$4:$X$216,AP$3,FALSE)</f>
        <v>Eliminate the parts of the route west of Kenmore Park-and-Ride and south of Bellevue Transit Center.
Add one afternoon trip since Route 237 would no longer operate.</v>
      </c>
      <c r="AQ489" s="21">
        <f>VLOOKUP($B489,'Change Summary_Detailed'!$A$4:$X$216,AQ$3,FALSE)</f>
        <v>2</v>
      </c>
      <c r="AR489" s="21" t="str">
        <f>VLOOKUP($B489,'Change Summary_Detailed'!$A$4:$X$216,AR$3,FALSE)</f>
        <v>Restructure</v>
      </c>
      <c r="AS489" s="21" t="str">
        <f>VLOOKUP($B489,'Change Summary_Detailed'!$A$4:$X$216,AS$3,FALSE)</f>
        <v>West of Kenmore Park-and-Ride, use Route 331. 
South of Bellevue Transit Center, use Sound Transit routes 560 and 566.</v>
      </c>
      <c r="AT489" s="21" t="str">
        <f>VLOOKUP($B489,'Change Summary_Detailed'!$A$4:$X$216,AT$3,FALSE)</f>
        <v>Revised</v>
      </c>
    </row>
    <row r="490" spans="1:46" x14ac:dyDescent="0.25">
      <c r="A490" t="s">
        <v>341</v>
      </c>
      <c r="B490" s="122">
        <v>342</v>
      </c>
      <c r="C490" s="57" t="s">
        <v>825</v>
      </c>
      <c r="D490" s="71" t="s">
        <v>281</v>
      </c>
      <c r="E490" s="57">
        <v>18.7</v>
      </c>
      <c r="F490" s="52">
        <v>10.199999999999999</v>
      </c>
      <c r="G490" s="52" t="s">
        <v>298</v>
      </c>
      <c r="H490" s="52" t="s">
        <v>298</v>
      </c>
      <c r="I490" s="52" t="s">
        <v>298</v>
      </c>
      <c r="J490" s="58" t="s">
        <v>298</v>
      </c>
      <c r="K490" s="62" t="s">
        <v>8</v>
      </c>
      <c r="L490" s="62" t="s">
        <v>8</v>
      </c>
      <c r="M490" s="57" t="s">
        <v>52</v>
      </c>
      <c r="N490" s="58" t="s">
        <v>45</v>
      </c>
      <c r="O490" s="110" t="s">
        <v>8</v>
      </c>
      <c r="P490" s="111" t="s">
        <v>8</v>
      </c>
      <c r="Q490" s="112" t="s">
        <v>8</v>
      </c>
      <c r="R490" s="57" t="s">
        <v>54</v>
      </c>
      <c r="S490" s="52" t="s">
        <v>54</v>
      </c>
      <c r="T490" s="58" t="s">
        <v>54</v>
      </c>
      <c r="W490">
        <v>3</v>
      </c>
      <c r="X490">
        <v>4</v>
      </c>
      <c r="Y490" t="s">
        <v>17</v>
      </c>
      <c r="Z490" t="s">
        <v>17</v>
      </c>
      <c r="AA490" t="s">
        <v>17</v>
      </c>
      <c r="AB490" t="s">
        <v>17</v>
      </c>
      <c r="AC490" s="355">
        <f>IF(VLOOKUP($B490,'Change Summary_Detailed'!$A$4:$X$216,AC$3,FALSE)=0,"N/A",VLOOKUP($B490,'Change Summary_Detailed'!$A$4:$X$216,AC$3,FALSE))</f>
        <v>42036</v>
      </c>
      <c r="AD490" s="21" t="str">
        <f>VLOOKUP($B490,'Change Summary_Detailed'!$A$4:$X$216,AD$3,FALSE)</f>
        <v/>
      </c>
      <c r="AE490" s="21" t="str">
        <f>VLOOKUP($B490,'Change Summary_Detailed'!$A$4:$X$216,AE$3,FALSE)</f>
        <v/>
      </c>
      <c r="AF490" s="21" t="str">
        <f>VLOOKUP($B490,'Change Summary_Detailed'!$A$4:$X$216,AF$3,FALSE)</f>
        <v/>
      </c>
      <c r="AG490" s="21" t="str">
        <f>VLOOKUP($B490,'Change Summary_Detailed'!$A$4:$X$216,AG$3,FALSE)</f>
        <v/>
      </c>
      <c r="AH490" s="21" t="str">
        <f>VLOOKUP($B490,'Change Summary_Detailed'!$A$4:$X$216,AH$3,FALSE)</f>
        <v/>
      </c>
      <c r="AI490" s="21" t="str">
        <f>VLOOKUP($B490,'Change Summary_Detailed'!$A$4:$X$216,AI$3,FALSE)</f>
        <v/>
      </c>
      <c r="AJ490" s="21" t="str">
        <f>VLOOKUP($B490,'Change Summary_Detailed'!$A$4:$X$216,AJ$3,FALSE)</f>
        <v/>
      </c>
      <c r="AK490" s="21" t="str">
        <f>VLOOKUP($B490,'Change Summary_Detailed'!$A$4:$X$216,AK$3,FALSE)</f>
        <v/>
      </c>
      <c r="AL490" s="21" t="str">
        <f>VLOOKUP($B490,'Change Summary_Detailed'!$A$4:$X$216,AL$3,FALSE)</f>
        <v/>
      </c>
      <c r="AM490" s="21" t="str">
        <f>VLOOKUP($B490,'Change Summary_Detailed'!$A$4:$X$216,AM$3,FALSE)</f>
        <v/>
      </c>
      <c r="AN490" s="21" t="str">
        <f>VLOOKUP($B490,'Change Summary_Detailed'!$A$4:$X$216,AN$3,FALSE)</f>
        <v/>
      </c>
      <c r="AO490" s="21" t="str">
        <f>VLOOKUP($B490,'Change Summary_Detailed'!$A$4:$X$216,AO$3,FALSE)</f>
        <v/>
      </c>
      <c r="AP490" s="21" t="str">
        <f>VLOOKUP($B490,'Change Summary_Detailed'!$A$4:$X$216,AP$3,FALSE)</f>
        <v>Eliminate the parts of the route west of Kenmore Park-and-Ride and south of Bellevue Transit Center.
Add one afternoon trip since Route 237 would no longer operate.</v>
      </c>
      <c r="AQ490" s="21">
        <f>VLOOKUP($B490,'Change Summary_Detailed'!$A$4:$X$216,AQ$3,FALSE)</f>
        <v>2</v>
      </c>
      <c r="AR490" s="21" t="str">
        <f>VLOOKUP($B490,'Change Summary_Detailed'!$A$4:$X$216,AR$3,FALSE)</f>
        <v>Restructure</v>
      </c>
      <c r="AS490" s="21" t="str">
        <f>VLOOKUP($B490,'Change Summary_Detailed'!$A$4:$X$216,AS$3,FALSE)</f>
        <v>West of Kenmore Park-and-Ride, use Route 331. 
South of Bellevue Transit Center, use Sound Transit routes 560 and 566.</v>
      </c>
      <c r="AT490" s="21" t="str">
        <f>VLOOKUP($B490,'Change Summary_Detailed'!$A$4:$X$216,AT$3,FALSE)</f>
        <v>Revised</v>
      </c>
    </row>
    <row r="491" spans="1:46" x14ac:dyDescent="0.25">
      <c r="A491" t="s">
        <v>359</v>
      </c>
      <c r="B491" s="122">
        <v>342</v>
      </c>
      <c r="C491" s="57" t="s">
        <v>825</v>
      </c>
      <c r="D491" s="71" t="s">
        <v>281</v>
      </c>
      <c r="E491" s="57">
        <v>18.7</v>
      </c>
      <c r="F491" s="52">
        <v>10.199999999999999</v>
      </c>
      <c r="G491" s="52" t="s">
        <v>298</v>
      </c>
      <c r="H491" s="52" t="s">
        <v>298</v>
      </c>
      <c r="I491" s="52" t="s">
        <v>298</v>
      </c>
      <c r="J491" s="58" t="s">
        <v>298</v>
      </c>
      <c r="K491" s="62" t="s">
        <v>8</v>
      </c>
      <c r="L491" s="62" t="s">
        <v>8</v>
      </c>
      <c r="M491" s="57" t="s">
        <v>52</v>
      </c>
      <c r="N491" s="58" t="s">
        <v>45</v>
      </c>
      <c r="O491" s="110" t="s">
        <v>8</v>
      </c>
      <c r="P491" s="111" t="s">
        <v>8</v>
      </c>
      <c r="Q491" s="112" t="s">
        <v>8</v>
      </c>
      <c r="R491" s="57" t="s">
        <v>54</v>
      </c>
      <c r="S491" s="52" t="s">
        <v>54</v>
      </c>
      <c r="T491" s="58" t="s">
        <v>54</v>
      </c>
      <c r="W491">
        <v>3</v>
      </c>
      <c r="X491">
        <v>4</v>
      </c>
      <c r="Y491" t="s">
        <v>17</v>
      </c>
      <c r="Z491" t="s">
        <v>17</v>
      </c>
      <c r="AA491" t="s">
        <v>17</v>
      </c>
      <c r="AB491" t="s">
        <v>17</v>
      </c>
      <c r="AC491" s="355">
        <f>IF(VLOOKUP($B491,'Change Summary_Detailed'!$A$4:$X$216,AC$3,FALSE)=0,"N/A",VLOOKUP($B491,'Change Summary_Detailed'!$A$4:$X$216,AC$3,FALSE))</f>
        <v>42036</v>
      </c>
      <c r="AD491" s="21" t="str">
        <f>VLOOKUP($B491,'Change Summary_Detailed'!$A$4:$X$216,AD$3,FALSE)</f>
        <v/>
      </c>
      <c r="AE491" s="21" t="str">
        <f>VLOOKUP($B491,'Change Summary_Detailed'!$A$4:$X$216,AE$3,FALSE)</f>
        <v/>
      </c>
      <c r="AF491" s="21" t="str">
        <f>VLOOKUP($B491,'Change Summary_Detailed'!$A$4:$X$216,AF$3,FALSE)</f>
        <v/>
      </c>
      <c r="AG491" s="21" t="str">
        <f>VLOOKUP($B491,'Change Summary_Detailed'!$A$4:$X$216,AG$3,FALSE)</f>
        <v/>
      </c>
      <c r="AH491" s="21" t="str">
        <f>VLOOKUP($B491,'Change Summary_Detailed'!$A$4:$X$216,AH$3,FALSE)</f>
        <v/>
      </c>
      <c r="AI491" s="21" t="str">
        <f>VLOOKUP($B491,'Change Summary_Detailed'!$A$4:$X$216,AI$3,FALSE)</f>
        <v/>
      </c>
      <c r="AJ491" s="21" t="str">
        <f>VLOOKUP($B491,'Change Summary_Detailed'!$A$4:$X$216,AJ$3,FALSE)</f>
        <v/>
      </c>
      <c r="AK491" s="21" t="str">
        <f>VLOOKUP($B491,'Change Summary_Detailed'!$A$4:$X$216,AK$3,FALSE)</f>
        <v/>
      </c>
      <c r="AL491" s="21" t="str">
        <f>VLOOKUP($B491,'Change Summary_Detailed'!$A$4:$X$216,AL$3,FALSE)</f>
        <v/>
      </c>
      <c r="AM491" s="21" t="str">
        <f>VLOOKUP($B491,'Change Summary_Detailed'!$A$4:$X$216,AM$3,FALSE)</f>
        <v/>
      </c>
      <c r="AN491" s="21" t="str">
        <f>VLOOKUP($B491,'Change Summary_Detailed'!$A$4:$X$216,AN$3,FALSE)</f>
        <v/>
      </c>
      <c r="AO491" s="21" t="str">
        <f>VLOOKUP($B491,'Change Summary_Detailed'!$A$4:$X$216,AO$3,FALSE)</f>
        <v/>
      </c>
      <c r="AP491" s="21" t="str">
        <f>VLOOKUP($B491,'Change Summary_Detailed'!$A$4:$X$216,AP$3,FALSE)</f>
        <v>Eliminate the parts of the route west of Kenmore Park-and-Ride and south of Bellevue Transit Center.
Add one afternoon trip since Route 237 would no longer operate.</v>
      </c>
      <c r="AQ491" s="21">
        <f>VLOOKUP($B491,'Change Summary_Detailed'!$A$4:$X$216,AQ$3,FALSE)</f>
        <v>2</v>
      </c>
      <c r="AR491" s="21" t="str">
        <f>VLOOKUP($B491,'Change Summary_Detailed'!$A$4:$X$216,AR$3,FALSE)</f>
        <v>Restructure</v>
      </c>
      <c r="AS491" s="21" t="str">
        <f>VLOOKUP($B491,'Change Summary_Detailed'!$A$4:$X$216,AS$3,FALSE)</f>
        <v>West of Kenmore Park-and-Ride, use Route 331. 
South of Bellevue Transit Center, use Sound Transit routes 560 and 566.</v>
      </c>
      <c r="AT491" s="21" t="str">
        <f>VLOOKUP($B491,'Change Summary_Detailed'!$A$4:$X$216,AT$3,FALSE)</f>
        <v>Revised</v>
      </c>
    </row>
    <row r="492" spans="1:46" x14ac:dyDescent="0.25">
      <c r="A492" t="s">
        <v>377</v>
      </c>
      <c r="B492" s="122">
        <v>342</v>
      </c>
      <c r="C492" s="57" t="s">
        <v>825</v>
      </c>
      <c r="D492" s="71" t="s">
        <v>281</v>
      </c>
      <c r="E492" s="57">
        <v>18.7</v>
      </c>
      <c r="F492" s="52">
        <v>10.199999999999999</v>
      </c>
      <c r="G492" s="52" t="s">
        <v>298</v>
      </c>
      <c r="H492" s="52" t="s">
        <v>298</v>
      </c>
      <c r="I492" s="52" t="s">
        <v>298</v>
      </c>
      <c r="J492" s="58" t="s">
        <v>298</v>
      </c>
      <c r="K492" s="62" t="s">
        <v>8</v>
      </c>
      <c r="L492" s="62" t="s">
        <v>8</v>
      </c>
      <c r="M492" s="57" t="s">
        <v>52</v>
      </c>
      <c r="N492" s="58" t="s">
        <v>45</v>
      </c>
      <c r="O492" s="110" t="s">
        <v>8</v>
      </c>
      <c r="P492" s="111" t="s">
        <v>8</v>
      </c>
      <c r="Q492" s="112" t="s">
        <v>8</v>
      </c>
      <c r="R492" s="57" t="s">
        <v>54</v>
      </c>
      <c r="S492" s="52" t="s">
        <v>54</v>
      </c>
      <c r="T492" s="58" t="s">
        <v>54</v>
      </c>
      <c r="W492">
        <v>3</v>
      </c>
      <c r="X492">
        <v>4</v>
      </c>
      <c r="Y492" t="s">
        <v>17</v>
      </c>
      <c r="Z492" t="s">
        <v>17</v>
      </c>
      <c r="AA492" t="s">
        <v>17</v>
      </c>
      <c r="AB492" t="s">
        <v>17</v>
      </c>
      <c r="AC492" s="355">
        <f>IF(VLOOKUP($B492,'Change Summary_Detailed'!$A$4:$X$216,AC$3,FALSE)=0,"N/A",VLOOKUP($B492,'Change Summary_Detailed'!$A$4:$X$216,AC$3,FALSE))</f>
        <v>42036</v>
      </c>
      <c r="AD492" s="21" t="str">
        <f>VLOOKUP($B492,'Change Summary_Detailed'!$A$4:$X$216,AD$3,FALSE)</f>
        <v/>
      </c>
      <c r="AE492" s="21" t="str">
        <f>VLOOKUP($B492,'Change Summary_Detailed'!$A$4:$X$216,AE$3,FALSE)</f>
        <v/>
      </c>
      <c r="AF492" s="21" t="str">
        <f>VLOOKUP($B492,'Change Summary_Detailed'!$A$4:$X$216,AF$3,FALSE)</f>
        <v/>
      </c>
      <c r="AG492" s="21" t="str">
        <f>VLOOKUP($B492,'Change Summary_Detailed'!$A$4:$X$216,AG$3,FALSE)</f>
        <v/>
      </c>
      <c r="AH492" s="21" t="str">
        <f>VLOOKUP($B492,'Change Summary_Detailed'!$A$4:$X$216,AH$3,FALSE)</f>
        <v/>
      </c>
      <c r="AI492" s="21" t="str">
        <f>VLOOKUP($B492,'Change Summary_Detailed'!$A$4:$X$216,AI$3,FALSE)</f>
        <v/>
      </c>
      <c r="AJ492" s="21" t="str">
        <f>VLOOKUP($B492,'Change Summary_Detailed'!$A$4:$X$216,AJ$3,FALSE)</f>
        <v/>
      </c>
      <c r="AK492" s="21" t="str">
        <f>VLOOKUP($B492,'Change Summary_Detailed'!$A$4:$X$216,AK$3,FALSE)</f>
        <v/>
      </c>
      <c r="AL492" s="21" t="str">
        <f>VLOOKUP($B492,'Change Summary_Detailed'!$A$4:$X$216,AL$3,FALSE)</f>
        <v/>
      </c>
      <c r="AM492" s="21" t="str">
        <f>VLOOKUP($B492,'Change Summary_Detailed'!$A$4:$X$216,AM$3,FALSE)</f>
        <v/>
      </c>
      <c r="AN492" s="21" t="str">
        <f>VLOOKUP($B492,'Change Summary_Detailed'!$A$4:$X$216,AN$3,FALSE)</f>
        <v/>
      </c>
      <c r="AO492" s="21" t="str">
        <f>VLOOKUP($B492,'Change Summary_Detailed'!$A$4:$X$216,AO$3,FALSE)</f>
        <v/>
      </c>
      <c r="AP492" s="21" t="str">
        <f>VLOOKUP($B492,'Change Summary_Detailed'!$A$4:$X$216,AP$3,FALSE)</f>
        <v>Eliminate the parts of the route west of Kenmore Park-and-Ride and south of Bellevue Transit Center.
Add one afternoon trip since Route 237 would no longer operate.</v>
      </c>
      <c r="AQ492" s="21">
        <f>VLOOKUP($B492,'Change Summary_Detailed'!$A$4:$X$216,AQ$3,FALSE)</f>
        <v>2</v>
      </c>
      <c r="AR492" s="21" t="str">
        <f>VLOOKUP($B492,'Change Summary_Detailed'!$A$4:$X$216,AR$3,FALSE)</f>
        <v>Restructure</v>
      </c>
      <c r="AS492" s="21" t="str">
        <f>VLOOKUP($B492,'Change Summary_Detailed'!$A$4:$X$216,AS$3,FALSE)</f>
        <v>West of Kenmore Park-and-Ride, use Route 331. 
South of Bellevue Transit Center, use Sound Transit routes 560 and 566.</v>
      </c>
      <c r="AT492" s="21" t="str">
        <f>VLOOKUP($B492,'Change Summary_Detailed'!$A$4:$X$216,AT$3,FALSE)</f>
        <v>Revised</v>
      </c>
    </row>
    <row r="493" spans="1:46" x14ac:dyDescent="0.25">
      <c r="A493" t="s">
        <v>346</v>
      </c>
      <c r="B493" s="122">
        <v>342</v>
      </c>
      <c r="C493" s="57" t="s">
        <v>825</v>
      </c>
      <c r="D493" s="71" t="s">
        <v>281</v>
      </c>
      <c r="E493" s="57">
        <v>18.7</v>
      </c>
      <c r="F493" s="52">
        <v>10.199999999999999</v>
      </c>
      <c r="G493" s="52" t="s">
        <v>298</v>
      </c>
      <c r="H493" s="52" t="s">
        <v>298</v>
      </c>
      <c r="I493" s="52" t="s">
        <v>298</v>
      </c>
      <c r="J493" s="58" t="s">
        <v>298</v>
      </c>
      <c r="K493" s="62" t="s">
        <v>8</v>
      </c>
      <c r="L493" s="62" t="s">
        <v>8</v>
      </c>
      <c r="M493" s="57" t="s">
        <v>52</v>
      </c>
      <c r="N493" s="58" t="s">
        <v>45</v>
      </c>
      <c r="O493" s="110" t="s">
        <v>8</v>
      </c>
      <c r="P493" s="111" t="s">
        <v>8</v>
      </c>
      <c r="Q493" s="112" t="s">
        <v>8</v>
      </c>
      <c r="R493" s="57" t="s">
        <v>54</v>
      </c>
      <c r="S493" s="52" t="s">
        <v>54</v>
      </c>
      <c r="T493" s="58" t="s">
        <v>54</v>
      </c>
      <c r="W493">
        <v>3</v>
      </c>
      <c r="X493">
        <v>4</v>
      </c>
      <c r="Y493" t="s">
        <v>17</v>
      </c>
      <c r="Z493" t="s">
        <v>17</v>
      </c>
      <c r="AA493" t="s">
        <v>17</v>
      </c>
      <c r="AB493" t="s">
        <v>17</v>
      </c>
      <c r="AC493" s="355">
        <f>IF(VLOOKUP($B493,'Change Summary_Detailed'!$A$4:$X$216,AC$3,FALSE)=0,"N/A",VLOOKUP($B493,'Change Summary_Detailed'!$A$4:$X$216,AC$3,FALSE))</f>
        <v>42036</v>
      </c>
      <c r="AD493" s="21" t="str">
        <f>VLOOKUP($B493,'Change Summary_Detailed'!$A$4:$X$216,AD$3,FALSE)</f>
        <v/>
      </c>
      <c r="AE493" s="21" t="str">
        <f>VLOOKUP($B493,'Change Summary_Detailed'!$A$4:$X$216,AE$3,FALSE)</f>
        <v/>
      </c>
      <c r="AF493" s="21" t="str">
        <f>VLOOKUP($B493,'Change Summary_Detailed'!$A$4:$X$216,AF$3,FALSE)</f>
        <v/>
      </c>
      <c r="AG493" s="21" t="str">
        <f>VLOOKUP($B493,'Change Summary_Detailed'!$A$4:$X$216,AG$3,FALSE)</f>
        <v/>
      </c>
      <c r="AH493" s="21" t="str">
        <f>VLOOKUP($B493,'Change Summary_Detailed'!$A$4:$X$216,AH$3,FALSE)</f>
        <v/>
      </c>
      <c r="AI493" s="21" t="str">
        <f>VLOOKUP($B493,'Change Summary_Detailed'!$A$4:$X$216,AI$3,FALSE)</f>
        <v/>
      </c>
      <c r="AJ493" s="21" t="str">
        <f>VLOOKUP($B493,'Change Summary_Detailed'!$A$4:$X$216,AJ$3,FALSE)</f>
        <v/>
      </c>
      <c r="AK493" s="21" t="str">
        <f>VLOOKUP($B493,'Change Summary_Detailed'!$A$4:$X$216,AK$3,FALSE)</f>
        <v/>
      </c>
      <c r="AL493" s="21" t="str">
        <f>VLOOKUP($B493,'Change Summary_Detailed'!$A$4:$X$216,AL$3,FALSE)</f>
        <v/>
      </c>
      <c r="AM493" s="21" t="str">
        <f>VLOOKUP($B493,'Change Summary_Detailed'!$A$4:$X$216,AM$3,FALSE)</f>
        <v/>
      </c>
      <c r="AN493" s="21" t="str">
        <f>VLOOKUP($B493,'Change Summary_Detailed'!$A$4:$X$216,AN$3,FALSE)</f>
        <v/>
      </c>
      <c r="AO493" s="21" t="str">
        <f>VLOOKUP($B493,'Change Summary_Detailed'!$A$4:$X$216,AO$3,FALSE)</f>
        <v/>
      </c>
      <c r="AP493" s="21" t="str">
        <f>VLOOKUP($B493,'Change Summary_Detailed'!$A$4:$X$216,AP$3,FALSE)</f>
        <v>Eliminate the parts of the route west of Kenmore Park-and-Ride and south of Bellevue Transit Center.
Add one afternoon trip since Route 237 would no longer operate.</v>
      </c>
      <c r="AQ493" s="21">
        <f>VLOOKUP($B493,'Change Summary_Detailed'!$A$4:$X$216,AQ$3,FALSE)</f>
        <v>2</v>
      </c>
      <c r="AR493" s="21" t="str">
        <f>VLOOKUP($B493,'Change Summary_Detailed'!$A$4:$X$216,AR$3,FALSE)</f>
        <v>Restructure</v>
      </c>
      <c r="AS493" s="21" t="str">
        <f>VLOOKUP($B493,'Change Summary_Detailed'!$A$4:$X$216,AS$3,FALSE)</f>
        <v>West of Kenmore Park-and-Ride, use Route 331. 
South of Bellevue Transit Center, use Sound Transit routes 560 and 566.</v>
      </c>
      <c r="AT493" s="21" t="str">
        <f>VLOOKUP($B493,'Change Summary_Detailed'!$A$4:$X$216,AT$3,FALSE)</f>
        <v>Revised</v>
      </c>
    </row>
    <row r="494" spans="1:46" x14ac:dyDescent="0.25">
      <c r="A494" t="s">
        <v>358</v>
      </c>
      <c r="B494" s="122">
        <v>342</v>
      </c>
      <c r="C494" s="57" t="s">
        <v>825</v>
      </c>
      <c r="D494" s="71" t="s">
        <v>281</v>
      </c>
      <c r="E494" s="57">
        <v>18.7</v>
      </c>
      <c r="F494" s="52">
        <v>10.199999999999999</v>
      </c>
      <c r="G494" s="52" t="s">
        <v>298</v>
      </c>
      <c r="H494" s="52" t="s">
        <v>298</v>
      </c>
      <c r="I494" s="52" t="s">
        <v>298</v>
      </c>
      <c r="J494" s="58" t="s">
        <v>298</v>
      </c>
      <c r="K494" s="62" t="s">
        <v>8</v>
      </c>
      <c r="L494" s="62" t="s">
        <v>8</v>
      </c>
      <c r="M494" s="57" t="s">
        <v>52</v>
      </c>
      <c r="N494" s="58" t="s">
        <v>45</v>
      </c>
      <c r="O494" s="110" t="s">
        <v>8</v>
      </c>
      <c r="P494" s="111" t="s">
        <v>8</v>
      </c>
      <c r="Q494" s="112" t="s">
        <v>8</v>
      </c>
      <c r="R494" s="57" t="s">
        <v>54</v>
      </c>
      <c r="S494" s="52" t="s">
        <v>54</v>
      </c>
      <c r="T494" s="58" t="s">
        <v>54</v>
      </c>
      <c r="W494">
        <v>3</v>
      </c>
      <c r="X494">
        <v>4</v>
      </c>
      <c r="Y494" t="s">
        <v>17</v>
      </c>
      <c r="Z494" t="s">
        <v>17</v>
      </c>
      <c r="AA494" t="s">
        <v>17</v>
      </c>
      <c r="AB494" t="s">
        <v>17</v>
      </c>
      <c r="AC494" s="355">
        <f>IF(VLOOKUP($B494,'Change Summary_Detailed'!$A$4:$X$216,AC$3,FALSE)=0,"N/A",VLOOKUP($B494,'Change Summary_Detailed'!$A$4:$X$216,AC$3,FALSE))</f>
        <v>42036</v>
      </c>
      <c r="AD494" s="21" t="str">
        <f>VLOOKUP($B494,'Change Summary_Detailed'!$A$4:$X$216,AD$3,FALSE)</f>
        <v/>
      </c>
      <c r="AE494" s="21" t="str">
        <f>VLOOKUP($B494,'Change Summary_Detailed'!$A$4:$X$216,AE$3,FALSE)</f>
        <v/>
      </c>
      <c r="AF494" s="21" t="str">
        <f>VLOOKUP($B494,'Change Summary_Detailed'!$A$4:$X$216,AF$3,FALSE)</f>
        <v/>
      </c>
      <c r="AG494" s="21" t="str">
        <f>VLOOKUP($B494,'Change Summary_Detailed'!$A$4:$X$216,AG$3,FALSE)</f>
        <v/>
      </c>
      <c r="AH494" s="21" t="str">
        <f>VLOOKUP($B494,'Change Summary_Detailed'!$A$4:$X$216,AH$3,FALSE)</f>
        <v/>
      </c>
      <c r="AI494" s="21" t="str">
        <f>VLOOKUP($B494,'Change Summary_Detailed'!$A$4:$X$216,AI$3,FALSE)</f>
        <v/>
      </c>
      <c r="AJ494" s="21" t="str">
        <f>VLOOKUP($B494,'Change Summary_Detailed'!$A$4:$X$216,AJ$3,FALSE)</f>
        <v/>
      </c>
      <c r="AK494" s="21" t="str">
        <f>VLOOKUP($B494,'Change Summary_Detailed'!$A$4:$X$216,AK$3,FALSE)</f>
        <v/>
      </c>
      <c r="AL494" s="21" t="str">
        <f>VLOOKUP($B494,'Change Summary_Detailed'!$A$4:$X$216,AL$3,FALSE)</f>
        <v/>
      </c>
      <c r="AM494" s="21" t="str">
        <f>VLOOKUP($B494,'Change Summary_Detailed'!$A$4:$X$216,AM$3,FALSE)</f>
        <v/>
      </c>
      <c r="AN494" s="21" t="str">
        <f>VLOOKUP($B494,'Change Summary_Detailed'!$A$4:$X$216,AN$3,FALSE)</f>
        <v/>
      </c>
      <c r="AO494" s="21" t="str">
        <f>VLOOKUP($B494,'Change Summary_Detailed'!$A$4:$X$216,AO$3,FALSE)</f>
        <v/>
      </c>
      <c r="AP494" s="21" t="str">
        <f>VLOOKUP($B494,'Change Summary_Detailed'!$A$4:$X$216,AP$3,FALSE)</f>
        <v>Eliminate the parts of the route west of Kenmore Park-and-Ride and south of Bellevue Transit Center.
Add one afternoon trip since Route 237 would no longer operate.</v>
      </c>
      <c r="AQ494" s="21">
        <f>VLOOKUP($B494,'Change Summary_Detailed'!$A$4:$X$216,AQ$3,FALSE)</f>
        <v>2</v>
      </c>
      <c r="AR494" s="21" t="str">
        <f>VLOOKUP($B494,'Change Summary_Detailed'!$A$4:$X$216,AR$3,FALSE)</f>
        <v>Restructure</v>
      </c>
      <c r="AS494" s="21" t="str">
        <f>VLOOKUP($B494,'Change Summary_Detailed'!$A$4:$X$216,AS$3,FALSE)</f>
        <v>West of Kenmore Park-and-Ride, use Route 331. 
South of Bellevue Transit Center, use Sound Transit routes 560 and 566.</v>
      </c>
      <c r="AT494" s="21" t="str">
        <f>VLOOKUP($B494,'Change Summary_Detailed'!$A$4:$X$216,AT$3,FALSE)</f>
        <v>Revised</v>
      </c>
    </row>
    <row r="495" spans="1:46" x14ac:dyDescent="0.25">
      <c r="A495" t="s">
        <v>370</v>
      </c>
      <c r="B495" s="122">
        <v>342</v>
      </c>
      <c r="C495" s="57" t="s">
        <v>825</v>
      </c>
      <c r="D495" s="71" t="s">
        <v>281</v>
      </c>
      <c r="E495" s="57">
        <v>18.7</v>
      </c>
      <c r="F495" s="52">
        <v>10.199999999999999</v>
      </c>
      <c r="G495" s="52" t="s">
        <v>298</v>
      </c>
      <c r="H495" s="52" t="s">
        <v>298</v>
      </c>
      <c r="I495" s="52" t="s">
        <v>298</v>
      </c>
      <c r="J495" s="58" t="s">
        <v>298</v>
      </c>
      <c r="K495" s="62" t="s">
        <v>8</v>
      </c>
      <c r="L495" s="62" t="s">
        <v>8</v>
      </c>
      <c r="M495" s="57" t="s">
        <v>52</v>
      </c>
      <c r="N495" s="58" t="s">
        <v>45</v>
      </c>
      <c r="O495" s="110" t="s">
        <v>8</v>
      </c>
      <c r="P495" s="111" t="s">
        <v>8</v>
      </c>
      <c r="Q495" s="112" t="s">
        <v>8</v>
      </c>
      <c r="R495" s="57" t="s">
        <v>54</v>
      </c>
      <c r="S495" s="52" t="s">
        <v>54</v>
      </c>
      <c r="T495" s="58" t="s">
        <v>54</v>
      </c>
      <c r="W495">
        <v>3</v>
      </c>
      <c r="X495">
        <v>4</v>
      </c>
      <c r="Y495" t="s">
        <v>17</v>
      </c>
      <c r="Z495" t="s">
        <v>17</v>
      </c>
      <c r="AA495" t="s">
        <v>17</v>
      </c>
      <c r="AB495" t="s">
        <v>17</v>
      </c>
      <c r="AC495" s="355">
        <f>IF(VLOOKUP($B495,'Change Summary_Detailed'!$A$4:$X$216,AC$3,FALSE)=0,"N/A",VLOOKUP($B495,'Change Summary_Detailed'!$A$4:$X$216,AC$3,FALSE))</f>
        <v>42036</v>
      </c>
      <c r="AD495" s="21" t="str">
        <f>VLOOKUP($B495,'Change Summary_Detailed'!$A$4:$X$216,AD$3,FALSE)</f>
        <v/>
      </c>
      <c r="AE495" s="21" t="str">
        <f>VLOOKUP($B495,'Change Summary_Detailed'!$A$4:$X$216,AE$3,FALSE)</f>
        <v/>
      </c>
      <c r="AF495" s="21" t="str">
        <f>VLOOKUP($B495,'Change Summary_Detailed'!$A$4:$X$216,AF$3,FALSE)</f>
        <v/>
      </c>
      <c r="AG495" s="21" t="str">
        <f>VLOOKUP($B495,'Change Summary_Detailed'!$A$4:$X$216,AG$3,FALSE)</f>
        <v/>
      </c>
      <c r="AH495" s="21" t="str">
        <f>VLOOKUP($B495,'Change Summary_Detailed'!$A$4:$X$216,AH$3,FALSE)</f>
        <v/>
      </c>
      <c r="AI495" s="21" t="str">
        <f>VLOOKUP($B495,'Change Summary_Detailed'!$A$4:$X$216,AI$3,FALSE)</f>
        <v/>
      </c>
      <c r="AJ495" s="21" t="str">
        <f>VLOOKUP($B495,'Change Summary_Detailed'!$A$4:$X$216,AJ$3,FALSE)</f>
        <v/>
      </c>
      <c r="AK495" s="21" t="str">
        <f>VLOOKUP($B495,'Change Summary_Detailed'!$A$4:$X$216,AK$3,FALSE)</f>
        <v/>
      </c>
      <c r="AL495" s="21" t="str">
        <f>VLOOKUP($B495,'Change Summary_Detailed'!$A$4:$X$216,AL$3,FALSE)</f>
        <v/>
      </c>
      <c r="AM495" s="21" t="str">
        <f>VLOOKUP($B495,'Change Summary_Detailed'!$A$4:$X$216,AM$3,FALSE)</f>
        <v/>
      </c>
      <c r="AN495" s="21" t="str">
        <f>VLOOKUP($B495,'Change Summary_Detailed'!$A$4:$X$216,AN$3,FALSE)</f>
        <v/>
      </c>
      <c r="AO495" s="21" t="str">
        <f>VLOOKUP($B495,'Change Summary_Detailed'!$A$4:$X$216,AO$3,FALSE)</f>
        <v/>
      </c>
      <c r="AP495" s="21" t="str">
        <f>VLOOKUP($B495,'Change Summary_Detailed'!$A$4:$X$216,AP$3,FALSE)</f>
        <v>Eliminate the parts of the route west of Kenmore Park-and-Ride and south of Bellevue Transit Center.
Add one afternoon trip since Route 237 would no longer operate.</v>
      </c>
      <c r="AQ495" s="21">
        <f>VLOOKUP($B495,'Change Summary_Detailed'!$A$4:$X$216,AQ$3,FALSE)</f>
        <v>2</v>
      </c>
      <c r="AR495" s="21" t="str">
        <f>VLOOKUP($B495,'Change Summary_Detailed'!$A$4:$X$216,AR$3,FALSE)</f>
        <v>Restructure</v>
      </c>
      <c r="AS495" s="21" t="str">
        <f>VLOOKUP($B495,'Change Summary_Detailed'!$A$4:$X$216,AS$3,FALSE)</f>
        <v>West of Kenmore Park-and-Ride, use Route 331. 
South of Bellevue Transit Center, use Sound Transit routes 560 and 566.</v>
      </c>
      <c r="AT495" s="21" t="str">
        <f>VLOOKUP($B495,'Change Summary_Detailed'!$A$4:$X$216,AT$3,FALSE)</f>
        <v>Revised</v>
      </c>
    </row>
    <row r="496" spans="1:46" x14ac:dyDescent="0.25">
      <c r="A496" t="s">
        <v>357</v>
      </c>
      <c r="B496" s="122">
        <v>342</v>
      </c>
      <c r="C496" s="57" t="s">
        <v>825</v>
      </c>
      <c r="D496" s="71" t="s">
        <v>281</v>
      </c>
      <c r="E496" s="57">
        <v>18.7</v>
      </c>
      <c r="F496" s="52">
        <v>10.199999999999999</v>
      </c>
      <c r="G496" s="52" t="s">
        <v>298</v>
      </c>
      <c r="H496" s="52" t="s">
        <v>298</v>
      </c>
      <c r="I496" s="52" t="s">
        <v>298</v>
      </c>
      <c r="J496" s="58" t="s">
        <v>298</v>
      </c>
      <c r="K496" s="62" t="s">
        <v>8</v>
      </c>
      <c r="L496" s="62" t="s">
        <v>8</v>
      </c>
      <c r="M496" s="57" t="s">
        <v>52</v>
      </c>
      <c r="N496" s="58" t="s">
        <v>45</v>
      </c>
      <c r="O496" s="110" t="s">
        <v>8</v>
      </c>
      <c r="P496" s="111" t="s">
        <v>8</v>
      </c>
      <c r="Q496" s="112" t="s">
        <v>8</v>
      </c>
      <c r="R496" s="57" t="s">
        <v>54</v>
      </c>
      <c r="S496" s="52" t="s">
        <v>54</v>
      </c>
      <c r="T496" s="58" t="s">
        <v>54</v>
      </c>
      <c r="W496">
        <v>3</v>
      </c>
      <c r="X496">
        <v>4</v>
      </c>
      <c r="Y496" t="s">
        <v>17</v>
      </c>
      <c r="Z496" t="s">
        <v>17</v>
      </c>
      <c r="AA496" t="s">
        <v>17</v>
      </c>
      <c r="AB496" t="s">
        <v>17</v>
      </c>
      <c r="AC496" s="355">
        <f>IF(VLOOKUP($B496,'Change Summary_Detailed'!$A$4:$X$216,AC$3,FALSE)=0,"N/A",VLOOKUP($B496,'Change Summary_Detailed'!$A$4:$X$216,AC$3,FALSE))</f>
        <v>42036</v>
      </c>
      <c r="AD496" s="21" t="str">
        <f>VLOOKUP($B496,'Change Summary_Detailed'!$A$4:$X$216,AD$3,FALSE)</f>
        <v/>
      </c>
      <c r="AE496" s="21" t="str">
        <f>VLOOKUP($B496,'Change Summary_Detailed'!$A$4:$X$216,AE$3,FALSE)</f>
        <v/>
      </c>
      <c r="AF496" s="21" t="str">
        <f>VLOOKUP($B496,'Change Summary_Detailed'!$A$4:$X$216,AF$3,FALSE)</f>
        <v/>
      </c>
      <c r="AG496" s="21" t="str">
        <f>VLOOKUP($B496,'Change Summary_Detailed'!$A$4:$X$216,AG$3,FALSE)</f>
        <v/>
      </c>
      <c r="AH496" s="21" t="str">
        <f>VLOOKUP($B496,'Change Summary_Detailed'!$A$4:$X$216,AH$3,FALSE)</f>
        <v/>
      </c>
      <c r="AI496" s="21" t="str">
        <f>VLOOKUP($B496,'Change Summary_Detailed'!$A$4:$X$216,AI$3,FALSE)</f>
        <v/>
      </c>
      <c r="AJ496" s="21" t="str">
        <f>VLOOKUP($B496,'Change Summary_Detailed'!$A$4:$X$216,AJ$3,FALSE)</f>
        <v/>
      </c>
      <c r="AK496" s="21" t="str">
        <f>VLOOKUP($B496,'Change Summary_Detailed'!$A$4:$X$216,AK$3,FALSE)</f>
        <v/>
      </c>
      <c r="AL496" s="21" t="str">
        <f>VLOOKUP($B496,'Change Summary_Detailed'!$A$4:$X$216,AL$3,FALSE)</f>
        <v/>
      </c>
      <c r="AM496" s="21" t="str">
        <f>VLOOKUP($B496,'Change Summary_Detailed'!$A$4:$X$216,AM$3,FALSE)</f>
        <v/>
      </c>
      <c r="AN496" s="21" t="str">
        <f>VLOOKUP($B496,'Change Summary_Detailed'!$A$4:$X$216,AN$3,FALSE)</f>
        <v/>
      </c>
      <c r="AO496" s="21" t="str">
        <f>VLOOKUP($B496,'Change Summary_Detailed'!$A$4:$X$216,AO$3,FALSE)</f>
        <v/>
      </c>
      <c r="AP496" s="21" t="str">
        <f>VLOOKUP($B496,'Change Summary_Detailed'!$A$4:$X$216,AP$3,FALSE)</f>
        <v>Eliminate the parts of the route west of Kenmore Park-and-Ride and south of Bellevue Transit Center.
Add one afternoon trip since Route 237 would no longer operate.</v>
      </c>
      <c r="AQ496" s="21">
        <f>VLOOKUP($B496,'Change Summary_Detailed'!$A$4:$X$216,AQ$3,FALSE)</f>
        <v>2</v>
      </c>
      <c r="AR496" s="21" t="str">
        <f>VLOOKUP($B496,'Change Summary_Detailed'!$A$4:$X$216,AR$3,FALSE)</f>
        <v>Restructure</v>
      </c>
      <c r="AS496" s="21" t="str">
        <f>VLOOKUP($B496,'Change Summary_Detailed'!$A$4:$X$216,AS$3,FALSE)</f>
        <v>West of Kenmore Park-and-Ride, use Route 331. 
South of Bellevue Transit Center, use Sound Transit routes 560 and 566.</v>
      </c>
      <c r="AT496" s="21" t="str">
        <f>VLOOKUP($B496,'Change Summary_Detailed'!$A$4:$X$216,AT$3,FALSE)</f>
        <v>Revised</v>
      </c>
    </row>
    <row r="497" spans="1:46" x14ac:dyDescent="0.25">
      <c r="A497" t="s">
        <v>353</v>
      </c>
      <c r="B497" s="122">
        <v>342</v>
      </c>
      <c r="C497" s="57" t="s">
        <v>825</v>
      </c>
      <c r="D497" s="71" t="s">
        <v>281</v>
      </c>
      <c r="E497" s="57">
        <v>18.7</v>
      </c>
      <c r="F497" s="52">
        <v>10.199999999999999</v>
      </c>
      <c r="G497" s="52" t="s">
        <v>298</v>
      </c>
      <c r="H497" s="52" t="s">
        <v>298</v>
      </c>
      <c r="I497" s="52" t="s">
        <v>298</v>
      </c>
      <c r="J497" s="58" t="s">
        <v>298</v>
      </c>
      <c r="K497" s="62" t="s">
        <v>8</v>
      </c>
      <c r="L497" s="62" t="s">
        <v>8</v>
      </c>
      <c r="M497" s="57" t="s">
        <v>52</v>
      </c>
      <c r="N497" s="58" t="s">
        <v>45</v>
      </c>
      <c r="O497" s="110" t="s">
        <v>8</v>
      </c>
      <c r="P497" s="111" t="s">
        <v>8</v>
      </c>
      <c r="Q497" s="112" t="s">
        <v>8</v>
      </c>
      <c r="R497" s="57" t="s">
        <v>54</v>
      </c>
      <c r="S497" s="52" t="s">
        <v>54</v>
      </c>
      <c r="T497" s="58" t="s">
        <v>54</v>
      </c>
      <c r="W497">
        <v>3</v>
      </c>
      <c r="X497">
        <v>4</v>
      </c>
      <c r="Y497" t="s">
        <v>17</v>
      </c>
      <c r="Z497" t="s">
        <v>17</v>
      </c>
      <c r="AA497" t="s">
        <v>17</v>
      </c>
      <c r="AB497" t="s">
        <v>17</v>
      </c>
      <c r="AC497" s="355">
        <f>IF(VLOOKUP($B497,'Change Summary_Detailed'!$A$4:$X$216,AC$3,FALSE)=0,"N/A",VLOOKUP($B497,'Change Summary_Detailed'!$A$4:$X$216,AC$3,FALSE))</f>
        <v>42036</v>
      </c>
      <c r="AD497" s="21" t="str">
        <f>VLOOKUP($B497,'Change Summary_Detailed'!$A$4:$X$216,AD$3,FALSE)</f>
        <v/>
      </c>
      <c r="AE497" s="21" t="str">
        <f>VLOOKUP($B497,'Change Summary_Detailed'!$A$4:$X$216,AE$3,FALSE)</f>
        <v/>
      </c>
      <c r="AF497" s="21" t="str">
        <f>VLOOKUP($B497,'Change Summary_Detailed'!$A$4:$X$216,AF$3,FALSE)</f>
        <v/>
      </c>
      <c r="AG497" s="21" t="str">
        <f>VLOOKUP($B497,'Change Summary_Detailed'!$A$4:$X$216,AG$3,FALSE)</f>
        <v/>
      </c>
      <c r="AH497" s="21" t="str">
        <f>VLOOKUP($B497,'Change Summary_Detailed'!$A$4:$X$216,AH$3,FALSE)</f>
        <v/>
      </c>
      <c r="AI497" s="21" t="str">
        <f>VLOOKUP($B497,'Change Summary_Detailed'!$A$4:$X$216,AI$3,FALSE)</f>
        <v/>
      </c>
      <c r="AJ497" s="21" t="str">
        <f>VLOOKUP($B497,'Change Summary_Detailed'!$A$4:$X$216,AJ$3,FALSE)</f>
        <v/>
      </c>
      <c r="AK497" s="21" t="str">
        <f>VLOOKUP($B497,'Change Summary_Detailed'!$A$4:$X$216,AK$3,FALSE)</f>
        <v/>
      </c>
      <c r="AL497" s="21" t="str">
        <f>VLOOKUP($B497,'Change Summary_Detailed'!$A$4:$X$216,AL$3,FALSE)</f>
        <v/>
      </c>
      <c r="AM497" s="21" t="str">
        <f>VLOOKUP($B497,'Change Summary_Detailed'!$A$4:$X$216,AM$3,FALSE)</f>
        <v/>
      </c>
      <c r="AN497" s="21" t="str">
        <f>VLOOKUP($B497,'Change Summary_Detailed'!$A$4:$X$216,AN$3,FALSE)</f>
        <v/>
      </c>
      <c r="AO497" s="21" t="str">
        <f>VLOOKUP($B497,'Change Summary_Detailed'!$A$4:$X$216,AO$3,FALSE)</f>
        <v/>
      </c>
      <c r="AP497" s="21" t="str">
        <f>VLOOKUP($B497,'Change Summary_Detailed'!$A$4:$X$216,AP$3,FALSE)</f>
        <v>Eliminate the parts of the route west of Kenmore Park-and-Ride and south of Bellevue Transit Center.
Add one afternoon trip since Route 237 would no longer operate.</v>
      </c>
      <c r="AQ497" s="21">
        <f>VLOOKUP($B497,'Change Summary_Detailed'!$A$4:$X$216,AQ$3,FALSE)</f>
        <v>2</v>
      </c>
      <c r="AR497" s="21" t="str">
        <f>VLOOKUP($B497,'Change Summary_Detailed'!$A$4:$X$216,AR$3,FALSE)</f>
        <v>Restructure</v>
      </c>
      <c r="AS497" s="21" t="str">
        <f>VLOOKUP($B497,'Change Summary_Detailed'!$A$4:$X$216,AS$3,FALSE)</f>
        <v>West of Kenmore Park-and-Ride, use Route 331. 
South of Bellevue Transit Center, use Sound Transit routes 560 and 566.</v>
      </c>
      <c r="AT497" s="21" t="str">
        <f>VLOOKUP($B497,'Change Summary_Detailed'!$A$4:$X$216,AT$3,FALSE)</f>
        <v>Revised</v>
      </c>
    </row>
    <row r="498" spans="1:46" x14ac:dyDescent="0.25">
      <c r="A498" t="s">
        <v>341</v>
      </c>
      <c r="B498" s="122">
        <v>345</v>
      </c>
      <c r="C498" s="57" t="s">
        <v>826</v>
      </c>
      <c r="D498" s="71" t="s">
        <v>282</v>
      </c>
      <c r="E498" s="57">
        <v>42.2</v>
      </c>
      <c r="F498" s="52">
        <v>11.3</v>
      </c>
      <c r="G498" s="52">
        <v>39.200000000000003</v>
      </c>
      <c r="H498" s="52">
        <v>11.1</v>
      </c>
      <c r="I498" s="52">
        <v>18.5</v>
      </c>
      <c r="J498" s="58">
        <v>6.8</v>
      </c>
      <c r="K498" s="62">
        <v>94</v>
      </c>
      <c r="L498" s="62" t="s">
        <v>15</v>
      </c>
      <c r="M498" s="57" t="s">
        <v>17</v>
      </c>
      <c r="N498" s="58" t="s">
        <v>17</v>
      </c>
      <c r="O498" s="57" t="s">
        <v>19</v>
      </c>
      <c r="P498" s="52" t="s">
        <v>19</v>
      </c>
      <c r="Q498" s="58" t="s">
        <v>19</v>
      </c>
      <c r="R498" s="57" t="s">
        <v>54</v>
      </c>
      <c r="S498" s="52" t="s">
        <v>54</v>
      </c>
      <c r="T498" s="58" t="s">
        <v>54</v>
      </c>
      <c r="W498">
        <v>4</v>
      </c>
      <c r="X498">
        <v>4</v>
      </c>
      <c r="Y498">
        <v>4</v>
      </c>
      <c r="Z498">
        <v>4</v>
      </c>
      <c r="AA498">
        <v>3</v>
      </c>
      <c r="AB498">
        <v>4</v>
      </c>
      <c r="AC498" s="355" t="str">
        <f>IF(VLOOKUP($B498,'Change Summary_Detailed'!$A$4:$X$216,AC$3,FALSE)=0,"N/A",VLOOKUP($B498,'Change Summary_Detailed'!$A$4:$X$216,AC$3,FALSE))</f>
        <v>N/A</v>
      </c>
      <c r="AD498" s="21">
        <f>VLOOKUP($B498,'Change Summary_Detailed'!$A$4:$X$216,AD$3,FALSE)</f>
        <v>30</v>
      </c>
      <c r="AE498" s="21">
        <f>VLOOKUP($B498,'Change Summary_Detailed'!$A$4:$X$216,AE$3,FALSE)</f>
        <v>30</v>
      </c>
      <c r="AF498" s="21">
        <f>VLOOKUP($B498,'Change Summary_Detailed'!$A$4:$X$216,AF$3,FALSE)</f>
        <v>60</v>
      </c>
      <c r="AG498" s="21">
        <f>VLOOKUP($B498,'Change Summary_Detailed'!$A$4:$X$216,AG$3,FALSE)</f>
        <v>30</v>
      </c>
      <c r="AH498" s="21">
        <f>VLOOKUP($B498,'Change Summary_Detailed'!$A$4:$X$216,AH$3,FALSE)</f>
        <v>60</v>
      </c>
      <c r="AI498" s="21">
        <f>VLOOKUP($B498,'Change Summary_Detailed'!$A$4:$X$216,AI$3,FALSE)</f>
        <v>30</v>
      </c>
      <c r="AJ498" s="21">
        <f>VLOOKUP($B498,'Change Summary_Detailed'!$A$4:$X$216,AJ$3,FALSE)</f>
        <v>30</v>
      </c>
      <c r="AK498" s="21">
        <f>VLOOKUP($B498,'Change Summary_Detailed'!$A$4:$X$216,AK$3,FALSE)</f>
        <v>60</v>
      </c>
      <c r="AL498" s="21">
        <f>VLOOKUP($B498,'Change Summary_Detailed'!$A$4:$X$216,AL$3,FALSE)</f>
        <v>30</v>
      </c>
      <c r="AM498" s="21">
        <f>VLOOKUP($B498,'Change Summary_Detailed'!$A$4:$X$216,AM$3,FALSE)</f>
        <v>60</v>
      </c>
      <c r="AN498" s="21" t="str">
        <f>VLOOKUP($B498,'Change Summary_Detailed'!$A$4:$X$216,AN$3,FALSE)</f>
        <v>Before 10:00 PM</v>
      </c>
      <c r="AO498" s="21" t="str">
        <f>VLOOKUP($B498,'Change Summary_Detailed'!$A$4:$X$216,AO$3,FALSE)</f>
        <v>Before 10:00 PM</v>
      </c>
      <c r="AP498" s="21" t="str">
        <f>VLOOKUP($B498,'Change Summary_Detailed'!$A$4:$X$216,AP$3,FALSE)</f>
        <v>Unchanged</v>
      </c>
      <c r="AQ498" s="21">
        <f>VLOOKUP($B498,'Change Summary_Detailed'!$A$4:$X$216,AQ$3,FALSE)</f>
        <v>0</v>
      </c>
      <c r="AR498" s="21">
        <f>VLOOKUP($B498,'Change Summary_Detailed'!$A$4:$X$216,AR$3,FALSE)</f>
        <v>0</v>
      </c>
      <c r="AS498" s="21">
        <f>VLOOKUP($B498,'Change Summary_Detailed'!$A$4:$X$216,AS$3,FALSE)</f>
        <v>0</v>
      </c>
      <c r="AT498" s="21" t="str">
        <f>VLOOKUP($B498,'Change Summary_Detailed'!$A$4:$X$216,AT$3,FALSE)</f>
        <v>Unchanged</v>
      </c>
    </row>
    <row r="499" spans="1:46" x14ac:dyDescent="0.25">
      <c r="A499" t="s">
        <v>342</v>
      </c>
      <c r="B499" s="122">
        <v>345</v>
      </c>
      <c r="C499" s="57" t="s">
        <v>826</v>
      </c>
      <c r="D499" s="71" t="s">
        <v>282</v>
      </c>
      <c r="E499" s="57">
        <v>42.2</v>
      </c>
      <c r="F499" s="52">
        <v>11.3</v>
      </c>
      <c r="G499" s="52">
        <v>39.200000000000003</v>
      </c>
      <c r="H499" s="52">
        <v>11.1</v>
      </c>
      <c r="I499" s="52">
        <v>18.5</v>
      </c>
      <c r="J499" s="58">
        <v>6.8</v>
      </c>
      <c r="K499" s="62">
        <v>94</v>
      </c>
      <c r="L499" s="62" t="s">
        <v>15</v>
      </c>
      <c r="M499" s="57" t="s">
        <v>17</v>
      </c>
      <c r="N499" s="58" t="s">
        <v>17</v>
      </c>
      <c r="O499" s="57" t="s">
        <v>19</v>
      </c>
      <c r="P499" s="52" t="s">
        <v>19</v>
      </c>
      <c r="Q499" s="58" t="s">
        <v>19</v>
      </c>
      <c r="R499" s="57" t="s">
        <v>54</v>
      </c>
      <c r="S499" s="52" t="s">
        <v>54</v>
      </c>
      <c r="T499" s="58" t="s">
        <v>54</v>
      </c>
      <c r="W499">
        <v>4</v>
      </c>
      <c r="X499">
        <v>4</v>
      </c>
      <c r="Y499">
        <v>4</v>
      </c>
      <c r="Z499">
        <v>4</v>
      </c>
      <c r="AA499">
        <v>3</v>
      </c>
      <c r="AB499">
        <v>4</v>
      </c>
      <c r="AC499" s="355" t="str">
        <f>IF(VLOOKUP($B499,'Change Summary_Detailed'!$A$4:$X$216,AC$3,FALSE)=0,"N/A",VLOOKUP($B499,'Change Summary_Detailed'!$A$4:$X$216,AC$3,FALSE))</f>
        <v>N/A</v>
      </c>
      <c r="AD499" s="21">
        <f>VLOOKUP($B499,'Change Summary_Detailed'!$A$4:$X$216,AD$3,FALSE)</f>
        <v>30</v>
      </c>
      <c r="AE499" s="21">
        <f>VLOOKUP($B499,'Change Summary_Detailed'!$A$4:$X$216,AE$3,FALSE)</f>
        <v>30</v>
      </c>
      <c r="AF499" s="21">
        <f>VLOOKUP($B499,'Change Summary_Detailed'!$A$4:$X$216,AF$3,FALSE)</f>
        <v>60</v>
      </c>
      <c r="AG499" s="21">
        <f>VLOOKUP($B499,'Change Summary_Detailed'!$A$4:$X$216,AG$3,FALSE)</f>
        <v>30</v>
      </c>
      <c r="AH499" s="21">
        <f>VLOOKUP($B499,'Change Summary_Detailed'!$A$4:$X$216,AH$3,FALSE)</f>
        <v>60</v>
      </c>
      <c r="AI499" s="21">
        <f>VLOOKUP($B499,'Change Summary_Detailed'!$A$4:$X$216,AI$3,FALSE)</f>
        <v>30</v>
      </c>
      <c r="AJ499" s="21">
        <f>VLOOKUP($B499,'Change Summary_Detailed'!$A$4:$X$216,AJ$3,FALSE)</f>
        <v>30</v>
      </c>
      <c r="AK499" s="21">
        <f>VLOOKUP($B499,'Change Summary_Detailed'!$A$4:$X$216,AK$3,FALSE)</f>
        <v>60</v>
      </c>
      <c r="AL499" s="21">
        <f>VLOOKUP($B499,'Change Summary_Detailed'!$A$4:$X$216,AL$3,FALSE)</f>
        <v>30</v>
      </c>
      <c r="AM499" s="21">
        <f>VLOOKUP($B499,'Change Summary_Detailed'!$A$4:$X$216,AM$3,FALSE)</f>
        <v>60</v>
      </c>
      <c r="AN499" s="21" t="str">
        <f>VLOOKUP($B499,'Change Summary_Detailed'!$A$4:$X$216,AN$3,FALSE)</f>
        <v>Before 10:00 PM</v>
      </c>
      <c r="AO499" s="21" t="str">
        <f>VLOOKUP($B499,'Change Summary_Detailed'!$A$4:$X$216,AO$3,FALSE)</f>
        <v>Before 10:00 PM</v>
      </c>
      <c r="AP499" s="21" t="str">
        <f>VLOOKUP($B499,'Change Summary_Detailed'!$A$4:$X$216,AP$3,FALSE)</f>
        <v>Unchanged</v>
      </c>
      <c r="AQ499" s="21">
        <f>VLOOKUP($B499,'Change Summary_Detailed'!$A$4:$X$216,AQ$3,FALSE)</f>
        <v>0</v>
      </c>
      <c r="AR499" s="21">
        <f>VLOOKUP($B499,'Change Summary_Detailed'!$A$4:$X$216,AR$3,FALSE)</f>
        <v>0</v>
      </c>
      <c r="AS499" s="21">
        <f>VLOOKUP($B499,'Change Summary_Detailed'!$A$4:$X$216,AS$3,FALSE)</f>
        <v>0</v>
      </c>
      <c r="AT499" s="21" t="str">
        <f>VLOOKUP($B499,'Change Summary_Detailed'!$A$4:$X$216,AT$3,FALSE)</f>
        <v>Unchanged</v>
      </c>
    </row>
    <row r="500" spans="1:46" x14ac:dyDescent="0.25">
      <c r="A500" t="s">
        <v>341</v>
      </c>
      <c r="B500" s="122">
        <v>346</v>
      </c>
      <c r="C500" s="57" t="s">
        <v>827</v>
      </c>
      <c r="D500" s="71" t="s">
        <v>283</v>
      </c>
      <c r="E500" s="57">
        <v>41.2</v>
      </c>
      <c r="F500" s="52">
        <v>12</v>
      </c>
      <c r="G500" s="52">
        <v>34.6</v>
      </c>
      <c r="H500" s="52">
        <v>10.8</v>
      </c>
      <c r="I500" s="52">
        <v>15.5</v>
      </c>
      <c r="J500" s="58">
        <v>5.4</v>
      </c>
      <c r="K500" s="62">
        <v>6</v>
      </c>
      <c r="L500" s="62" t="s">
        <v>135</v>
      </c>
      <c r="M500" s="57" t="s">
        <v>17</v>
      </c>
      <c r="N500" s="58" t="s">
        <v>17</v>
      </c>
      <c r="O500" s="57" t="s">
        <v>18</v>
      </c>
      <c r="P500" s="52" t="s">
        <v>18</v>
      </c>
      <c r="Q500" s="58" t="s">
        <v>18</v>
      </c>
      <c r="R500" s="57" t="s">
        <v>54</v>
      </c>
      <c r="S500" s="52" t="s">
        <v>54</v>
      </c>
      <c r="T500" s="58" t="s">
        <v>54</v>
      </c>
      <c r="W500">
        <v>4</v>
      </c>
      <c r="X500">
        <v>4</v>
      </c>
      <c r="Y500">
        <v>4</v>
      </c>
      <c r="Z500">
        <v>4</v>
      </c>
      <c r="AA500">
        <v>3</v>
      </c>
      <c r="AB500">
        <v>3</v>
      </c>
      <c r="AC500" s="355" t="str">
        <f>IF(VLOOKUP($B500,'Change Summary_Detailed'!$A$4:$X$216,AC$3,FALSE)=0,"N/A",VLOOKUP($B500,'Change Summary_Detailed'!$A$4:$X$216,AC$3,FALSE))</f>
        <v>N/A</v>
      </c>
      <c r="AD500" s="21">
        <f>VLOOKUP($B500,'Change Summary_Detailed'!$A$4:$X$216,AD$3,FALSE)</f>
        <v>30</v>
      </c>
      <c r="AE500" s="21">
        <f>VLOOKUP($B500,'Change Summary_Detailed'!$A$4:$X$216,AE$3,FALSE)</f>
        <v>30</v>
      </c>
      <c r="AF500" s="21">
        <f>VLOOKUP($B500,'Change Summary_Detailed'!$A$4:$X$216,AF$3,FALSE)</f>
        <v>60</v>
      </c>
      <c r="AG500" s="21">
        <f>VLOOKUP($B500,'Change Summary_Detailed'!$A$4:$X$216,AG$3,FALSE)</f>
        <v>30</v>
      </c>
      <c r="AH500" s="21">
        <f>VLOOKUP($B500,'Change Summary_Detailed'!$A$4:$X$216,AH$3,FALSE)</f>
        <v>60</v>
      </c>
      <c r="AI500" s="21">
        <f>VLOOKUP($B500,'Change Summary_Detailed'!$A$4:$X$216,AI$3,FALSE)</f>
        <v>30</v>
      </c>
      <c r="AJ500" s="21">
        <f>VLOOKUP($B500,'Change Summary_Detailed'!$A$4:$X$216,AJ$3,FALSE)</f>
        <v>30</v>
      </c>
      <c r="AK500" s="21">
        <f>VLOOKUP($B500,'Change Summary_Detailed'!$A$4:$X$216,AK$3,FALSE)</f>
        <v>60</v>
      </c>
      <c r="AL500" s="21">
        <f>VLOOKUP($B500,'Change Summary_Detailed'!$A$4:$X$216,AL$3,FALSE)</f>
        <v>30</v>
      </c>
      <c r="AM500" s="21">
        <f>VLOOKUP($B500,'Change Summary_Detailed'!$A$4:$X$216,AM$3,FALSE)</f>
        <v>60</v>
      </c>
      <c r="AN500" s="21" t="str">
        <f>VLOOKUP($B500,'Change Summary_Detailed'!$A$4:$X$216,AN$3,FALSE)</f>
        <v>Before 11:00 PM</v>
      </c>
      <c r="AO500" s="21" t="str">
        <f>VLOOKUP($B500,'Change Summary_Detailed'!$A$4:$X$216,AO$3,FALSE)</f>
        <v>Before 11:00 PM</v>
      </c>
      <c r="AP500" s="21" t="str">
        <f>VLOOKUP($B500,'Change Summary_Detailed'!$A$4:$X$216,AP$3,FALSE)</f>
        <v>Unchanged</v>
      </c>
      <c r="AQ500" s="21">
        <f>VLOOKUP($B500,'Change Summary_Detailed'!$A$4:$X$216,AQ$3,FALSE)</f>
        <v>0</v>
      </c>
      <c r="AR500" s="21">
        <f>VLOOKUP($B500,'Change Summary_Detailed'!$A$4:$X$216,AR$3,FALSE)</f>
        <v>0</v>
      </c>
      <c r="AS500" s="21">
        <f>VLOOKUP($B500,'Change Summary_Detailed'!$A$4:$X$216,AS$3,FALSE)</f>
        <v>0</v>
      </c>
      <c r="AT500" s="21" t="str">
        <f>VLOOKUP($B500,'Change Summary_Detailed'!$A$4:$X$216,AT$3,FALSE)</f>
        <v>Unchanged</v>
      </c>
    </row>
    <row r="501" spans="1:46" x14ac:dyDescent="0.25">
      <c r="A501" t="s">
        <v>342</v>
      </c>
      <c r="B501" s="122">
        <v>346</v>
      </c>
      <c r="C501" s="57" t="s">
        <v>827</v>
      </c>
      <c r="D501" s="71" t="s">
        <v>283</v>
      </c>
      <c r="E501" s="57">
        <v>41.2</v>
      </c>
      <c r="F501" s="52">
        <v>12</v>
      </c>
      <c r="G501" s="52">
        <v>34.6</v>
      </c>
      <c r="H501" s="52">
        <v>10.8</v>
      </c>
      <c r="I501" s="52">
        <v>15.5</v>
      </c>
      <c r="J501" s="58">
        <v>5.4</v>
      </c>
      <c r="K501" s="62">
        <v>6</v>
      </c>
      <c r="L501" s="62" t="s">
        <v>135</v>
      </c>
      <c r="M501" s="57" t="s">
        <v>17</v>
      </c>
      <c r="N501" s="58" t="s">
        <v>17</v>
      </c>
      <c r="O501" s="57" t="s">
        <v>18</v>
      </c>
      <c r="P501" s="52" t="s">
        <v>18</v>
      </c>
      <c r="Q501" s="58" t="s">
        <v>18</v>
      </c>
      <c r="R501" s="57" t="s">
        <v>54</v>
      </c>
      <c r="S501" s="52" t="s">
        <v>54</v>
      </c>
      <c r="T501" s="58" t="s">
        <v>54</v>
      </c>
      <c r="W501">
        <v>4</v>
      </c>
      <c r="X501">
        <v>4</v>
      </c>
      <c r="Y501">
        <v>4</v>
      </c>
      <c r="Z501">
        <v>4</v>
      </c>
      <c r="AA501">
        <v>3</v>
      </c>
      <c r="AB501">
        <v>3</v>
      </c>
      <c r="AC501" s="355" t="str">
        <f>IF(VLOOKUP($B501,'Change Summary_Detailed'!$A$4:$X$216,AC$3,FALSE)=0,"N/A",VLOOKUP($B501,'Change Summary_Detailed'!$A$4:$X$216,AC$3,FALSE))</f>
        <v>N/A</v>
      </c>
      <c r="AD501" s="21">
        <f>VLOOKUP($B501,'Change Summary_Detailed'!$A$4:$X$216,AD$3,FALSE)</f>
        <v>30</v>
      </c>
      <c r="AE501" s="21">
        <f>VLOOKUP($B501,'Change Summary_Detailed'!$A$4:$X$216,AE$3,FALSE)</f>
        <v>30</v>
      </c>
      <c r="AF501" s="21">
        <f>VLOOKUP($B501,'Change Summary_Detailed'!$A$4:$X$216,AF$3,FALSE)</f>
        <v>60</v>
      </c>
      <c r="AG501" s="21">
        <f>VLOOKUP($B501,'Change Summary_Detailed'!$A$4:$X$216,AG$3,FALSE)</f>
        <v>30</v>
      </c>
      <c r="AH501" s="21">
        <f>VLOOKUP($B501,'Change Summary_Detailed'!$A$4:$X$216,AH$3,FALSE)</f>
        <v>60</v>
      </c>
      <c r="AI501" s="21">
        <f>VLOOKUP($B501,'Change Summary_Detailed'!$A$4:$X$216,AI$3,FALSE)</f>
        <v>30</v>
      </c>
      <c r="AJ501" s="21">
        <f>VLOOKUP($B501,'Change Summary_Detailed'!$A$4:$X$216,AJ$3,FALSE)</f>
        <v>30</v>
      </c>
      <c r="AK501" s="21">
        <f>VLOOKUP($B501,'Change Summary_Detailed'!$A$4:$X$216,AK$3,FALSE)</f>
        <v>60</v>
      </c>
      <c r="AL501" s="21">
        <f>VLOOKUP($B501,'Change Summary_Detailed'!$A$4:$X$216,AL$3,FALSE)</f>
        <v>30</v>
      </c>
      <c r="AM501" s="21">
        <f>VLOOKUP($B501,'Change Summary_Detailed'!$A$4:$X$216,AM$3,FALSE)</f>
        <v>60</v>
      </c>
      <c r="AN501" s="21" t="str">
        <f>VLOOKUP($B501,'Change Summary_Detailed'!$A$4:$X$216,AN$3,FALSE)</f>
        <v>Before 11:00 PM</v>
      </c>
      <c r="AO501" s="21" t="str">
        <f>VLOOKUP($B501,'Change Summary_Detailed'!$A$4:$X$216,AO$3,FALSE)</f>
        <v>Before 11:00 PM</v>
      </c>
      <c r="AP501" s="21" t="str">
        <f>VLOOKUP($B501,'Change Summary_Detailed'!$A$4:$X$216,AP$3,FALSE)</f>
        <v>Unchanged</v>
      </c>
      <c r="AQ501" s="21">
        <f>VLOOKUP($B501,'Change Summary_Detailed'!$A$4:$X$216,AQ$3,FALSE)</f>
        <v>0</v>
      </c>
      <c r="AR501" s="21">
        <f>VLOOKUP($B501,'Change Summary_Detailed'!$A$4:$X$216,AR$3,FALSE)</f>
        <v>0</v>
      </c>
      <c r="AS501" s="21">
        <f>VLOOKUP($B501,'Change Summary_Detailed'!$A$4:$X$216,AS$3,FALSE)</f>
        <v>0</v>
      </c>
      <c r="AT501" s="21" t="str">
        <f>VLOOKUP($B501,'Change Summary_Detailed'!$A$4:$X$216,AT$3,FALSE)</f>
        <v>Unchanged</v>
      </c>
    </row>
    <row r="502" spans="1:46" x14ac:dyDescent="0.25">
      <c r="A502" t="s">
        <v>364</v>
      </c>
      <c r="B502" s="122">
        <v>347</v>
      </c>
      <c r="C502" s="57" t="s">
        <v>828</v>
      </c>
      <c r="D502" s="71" t="s">
        <v>284</v>
      </c>
      <c r="E502" s="57">
        <v>25.7</v>
      </c>
      <c r="F502" s="52">
        <v>8.6999999999999993</v>
      </c>
      <c r="G502" s="52">
        <v>23.2</v>
      </c>
      <c r="H502" s="52">
        <v>7.8</v>
      </c>
      <c r="I502" s="52">
        <v>21</v>
      </c>
      <c r="J502" s="58">
        <v>6.8</v>
      </c>
      <c r="K502" s="62">
        <v>65</v>
      </c>
      <c r="L502" s="62" t="s">
        <v>135</v>
      </c>
      <c r="M502" s="57" t="s">
        <v>17</v>
      </c>
      <c r="N502" s="58" t="s">
        <v>17</v>
      </c>
      <c r="O502" s="57" t="s">
        <v>18</v>
      </c>
      <c r="P502" s="52" t="s">
        <v>18</v>
      </c>
      <c r="Q502" s="58" t="s">
        <v>19</v>
      </c>
      <c r="R502" s="57" t="s">
        <v>54</v>
      </c>
      <c r="S502" s="52" t="s">
        <v>54</v>
      </c>
      <c r="T502" s="58" t="s">
        <v>54</v>
      </c>
      <c r="W502">
        <v>4</v>
      </c>
      <c r="X502">
        <v>4</v>
      </c>
      <c r="Y502">
        <v>3</v>
      </c>
      <c r="Z502">
        <v>3</v>
      </c>
      <c r="AA502">
        <v>4</v>
      </c>
      <c r="AB502">
        <v>4</v>
      </c>
      <c r="AC502" s="355" t="str">
        <f>IF(VLOOKUP($B502,'Change Summary_Detailed'!$A$4:$X$216,AC$3,FALSE)=0,"N/A",VLOOKUP($B502,'Change Summary_Detailed'!$A$4:$X$216,AC$3,FALSE))</f>
        <v>N/A</v>
      </c>
      <c r="AD502" s="21">
        <f>VLOOKUP($B502,'Change Summary_Detailed'!$A$4:$X$216,AD$3,FALSE)</f>
        <v>30</v>
      </c>
      <c r="AE502" s="21">
        <f>VLOOKUP($B502,'Change Summary_Detailed'!$A$4:$X$216,AE$3,FALSE)</f>
        <v>30</v>
      </c>
      <c r="AF502" s="21">
        <f>VLOOKUP($B502,'Change Summary_Detailed'!$A$4:$X$216,AF$3,FALSE)</f>
        <v>60</v>
      </c>
      <c r="AG502" s="21">
        <f>VLOOKUP($B502,'Change Summary_Detailed'!$A$4:$X$216,AG$3,FALSE)</f>
        <v>30</v>
      </c>
      <c r="AH502" s="21">
        <f>VLOOKUP($B502,'Change Summary_Detailed'!$A$4:$X$216,AH$3,FALSE)</f>
        <v>60</v>
      </c>
      <c r="AI502" s="21">
        <f>VLOOKUP($B502,'Change Summary_Detailed'!$A$4:$X$216,AI$3,FALSE)</f>
        <v>30</v>
      </c>
      <c r="AJ502" s="21">
        <f>VLOOKUP($B502,'Change Summary_Detailed'!$A$4:$X$216,AJ$3,FALSE)</f>
        <v>30</v>
      </c>
      <c r="AK502" s="21">
        <f>VLOOKUP($B502,'Change Summary_Detailed'!$A$4:$X$216,AK$3,FALSE)</f>
        <v>60</v>
      </c>
      <c r="AL502" s="21">
        <f>VLOOKUP($B502,'Change Summary_Detailed'!$A$4:$X$216,AL$3,FALSE)</f>
        <v>30</v>
      </c>
      <c r="AM502" s="21">
        <f>VLOOKUP($B502,'Change Summary_Detailed'!$A$4:$X$216,AM$3,FALSE)</f>
        <v>60</v>
      </c>
      <c r="AN502" s="21" t="str">
        <f>VLOOKUP($B502,'Change Summary_Detailed'!$A$4:$X$216,AN$3,FALSE)</f>
        <v>Before 11:00 PM</v>
      </c>
      <c r="AO502" s="21" t="str">
        <f>VLOOKUP($B502,'Change Summary_Detailed'!$A$4:$X$216,AO$3,FALSE)</f>
        <v>Before 11:00 PM</v>
      </c>
      <c r="AP502" s="21" t="str">
        <f>VLOOKUP($B502,'Change Summary_Detailed'!$A$4:$X$216,AP$3,FALSE)</f>
        <v>Unchanged</v>
      </c>
      <c r="AQ502" s="21">
        <f>VLOOKUP($B502,'Change Summary_Detailed'!$A$4:$X$216,AQ$3,FALSE)</f>
        <v>0</v>
      </c>
      <c r="AR502" s="21">
        <f>VLOOKUP($B502,'Change Summary_Detailed'!$A$4:$X$216,AR$3,FALSE)</f>
        <v>0</v>
      </c>
      <c r="AS502" s="21">
        <f>VLOOKUP($B502,'Change Summary_Detailed'!$A$4:$X$216,AS$3,FALSE)</f>
        <v>0</v>
      </c>
      <c r="AT502" s="21" t="str">
        <f>VLOOKUP($B502,'Change Summary_Detailed'!$A$4:$X$216,AT$3,FALSE)</f>
        <v>Unchanged</v>
      </c>
    </row>
    <row r="503" spans="1:46" x14ac:dyDescent="0.25">
      <c r="A503" t="s">
        <v>373</v>
      </c>
      <c r="B503" s="122">
        <v>347</v>
      </c>
      <c r="C503" s="57" t="s">
        <v>828</v>
      </c>
      <c r="D503" s="71" t="s">
        <v>284</v>
      </c>
      <c r="E503" s="57">
        <v>25.7</v>
      </c>
      <c r="F503" s="52">
        <v>8.6999999999999993</v>
      </c>
      <c r="G503" s="52">
        <v>23.2</v>
      </c>
      <c r="H503" s="52">
        <v>7.8</v>
      </c>
      <c r="I503" s="52">
        <v>21</v>
      </c>
      <c r="J503" s="58">
        <v>6.8</v>
      </c>
      <c r="K503" s="62">
        <v>65</v>
      </c>
      <c r="L503" s="62" t="s">
        <v>135</v>
      </c>
      <c r="M503" s="57" t="s">
        <v>17</v>
      </c>
      <c r="N503" s="58" t="s">
        <v>17</v>
      </c>
      <c r="O503" s="57" t="s">
        <v>18</v>
      </c>
      <c r="P503" s="52" t="s">
        <v>18</v>
      </c>
      <c r="Q503" s="58" t="s">
        <v>19</v>
      </c>
      <c r="R503" s="57" t="s">
        <v>54</v>
      </c>
      <c r="S503" s="52" t="s">
        <v>54</v>
      </c>
      <c r="T503" s="58" t="s">
        <v>54</v>
      </c>
      <c r="W503">
        <v>4</v>
      </c>
      <c r="X503">
        <v>4</v>
      </c>
      <c r="Y503">
        <v>3</v>
      </c>
      <c r="Z503">
        <v>3</v>
      </c>
      <c r="AA503">
        <v>4</v>
      </c>
      <c r="AB503">
        <v>4</v>
      </c>
      <c r="AC503" s="355" t="str">
        <f>IF(VLOOKUP($B503,'Change Summary_Detailed'!$A$4:$X$216,AC$3,FALSE)=0,"N/A",VLOOKUP($B503,'Change Summary_Detailed'!$A$4:$X$216,AC$3,FALSE))</f>
        <v>N/A</v>
      </c>
      <c r="AD503" s="21">
        <f>VLOOKUP($B503,'Change Summary_Detailed'!$A$4:$X$216,AD$3,FALSE)</f>
        <v>30</v>
      </c>
      <c r="AE503" s="21">
        <f>VLOOKUP($B503,'Change Summary_Detailed'!$A$4:$X$216,AE$3,FALSE)</f>
        <v>30</v>
      </c>
      <c r="AF503" s="21">
        <f>VLOOKUP($B503,'Change Summary_Detailed'!$A$4:$X$216,AF$3,FALSE)</f>
        <v>60</v>
      </c>
      <c r="AG503" s="21">
        <f>VLOOKUP($B503,'Change Summary_Detailed'!$A$4:$X$216,AG$3,FALSE)</f>
        <v>30</v>
      </c>
      <c r="AH503" s="21">
        <f>VLOOKUP($B503,'Change Summary_Detailed'!$A$4:$X$216,AH$3,FALSE)</f>
        <v>60</v>
      </c>
      <c r="AI503" s="21">
        <f>VLOOKUP($B503,'Change Summary_Detailed'!$A$4:$X$216,AI$3,FALSE)</f>
        <v>30</v>
      </c>
      <c r="AJ503" s="21">
        <f>VLOOKUP($B503,'Change Summary_Detailed'!$A$4:$X$216,AJ$3,FALSE)</f>
        <v>30</v>
      </c>
      <c r="AK503" s="21">
        <f>VLOOKUP($B503,'Change Summary_Detailed'!$A$4:$X$216,AK$3,FALSE)</f>
        <v>60</v>
      </c>
      <c r="AL503" s="21">
        <f>VLOOKUP($B503,'Change Summary_Detailed'!$A$4:$X$216,AL$3,FALSE)</f>
        <v>30</v>
      </c>
      <c r="AM503" s="21">
        <f>VLOOKUP($B503,'Change Summary_Detailed'!$A$4:$X$216,AM$3,FALSE)</f>
        <v>60</v>
      </c>
      <c r="AN503" s="21" t="str">
        <f>VLOOKUP($B503,'Change Summary_Detailed'!$A$4:$X$216,AN$3,FALSE)</f>
        <v>Before 11:00 PM</v>
      </c>
      <c r="AO503" s="21" t="str">
        <f>VLOOKUP($B503,'Change Summary_Detailed'!$A$4:$X$216,AO$3,FALSE)</f>
        <v>Before 11:00 PM</v>
      </c>
      <c r="AP503" s="21" t="str">
        <f>VLOOKUP($B503,'Change Summary_Detailed'!$A$4:$X$216,AP$3,FALSE)</f>
        <v>Unchanged</v>
      </c>
      <c r="AQ503" s="21">
        <f>VLOOKUP($B503,'Change Summary_Detailed'!$A$4:$X$216,AQ$3,FALSE)</f>
        <v>0</v>
      </c>
      <c r="AR503" s="21">
        <f>VLOOKUP($B503,'Change Summary_Detailed'!$A$4:$X$216,AR$3,FALSE)</f>
        <v>0</v>
      </c>
      <c r="AS503" s="21">
        <f>VLOOKUP($B503,'Change Summary_Detailed'!$A$4:$X$216,AS$3,FALSE)</f>
        <v>0</v>
      </c>
      <c r="AT503" s="21" t="str">
        <f>VLOOKUP($B503,'Change Summary_Detailed'!$A$4:$X$216,AT$3,FALSE)</f>
        <v>Unchanged</v>
      </c>
    </row>
    <row r="504" spans="1:46" x14ac:dyDescent="0.25">
      <c r="A504" t="s">
        <v>342</v>
      </c>
      <c r="B504" s="122">
        <v>347</v>
      </c>
      <c r="C504" s="57" t="s">
        <v>828</v>
      </c>
      <c r="D504" s="71" t="s">
        <v>284</v>
      </c>
      <c r="E504" s="57">
        <v>25.7</v>
      </c>
      <c r="F504" s="52">
        <v>8.6999999999999993</v>
      </c>
      <c r="G504" s="52">
        <v>23.2</v>
      </c>
      <c r="H504" s="52">
        <v>7.8</v>
      </c>
      <c r="I504" s="52">
        <v>21</v>
      </c>
      <c r="J504" s="58">
        <v>6.8</v>
      </c>
      <c r="K504" s="62">
        <v>65</v>
      </c>
      <c r="L504" s="62" t="s">
        <v>135</v>
      </c>
      <c r="M504" s="57" t="s">
        <v>17</v>
      </c>
      <c r="N504" s="58" t="s">
        <v>17</v>
      </c>
      <c r="O504" s="57" t="s">
        <v>18</v>
      </c>
      <c r="P504" s="52" t="s">
        <v>18</v>
      </c>
      <c r="Q504" s="58" t="s">
        <v>19</v>
      </c>
      <c r="R504" s="57" t="s">
        <v>54</v>
      </c>
      <c r="S504" s="52" t="s">
        <v>54</v>
      </c>
      <c r="T504" s="58" t="s">
        <v>54</v>
      </c>
      <c r="W504">
        <v>4</v>
      </c>
      <c r="X504">
        <v>4</v>
      </c>
      <c r="Y504">
        <v>3</v>
      </c>
      <c r="Z504">
        <v>3</v>
      </c>
      <c r="AA504">
        <v>4</v>
      </c>
      <c r="AB504">
        <v>4</v>
      </c>
      <c r="AC504" s="355" t="str">
        <f>IF(VLOOKUP($B504,'Change Summary_Detailed'!$A$4:$X$216,AC$3,FALSE)=0,"N/A",VLOOKUP($B504,'Change Summary_Detailed'!$A$4:$X$216,AC$3,FALSE))</f>
        <v>N/A</v>
      </c>
      <c r="AD504" s="21">
        <f>VLOOKUP($B504,'Change Summary_Detailed'!$A$4:$X$216,AD$3,FALSE)</f>
        <v>30</v>
      </c>
      <c r="AE504" s="21">
        <f>VLOOKUP($B504,'Change Summary_Detailed'!$A$4:$X$216,AE$3,FALSE)</f>
        <v>30</v>
      </c>
      <c r="AF504" s="21">
        <f>VLOOKUP($B504,'Change Summary_Detailed'!$A$4:$X$216,AF$3,FALSE)</f>
        <v>60</v>
      </c>
      <c r="AG504" s="21">
        <f>VLOOKUP($B504,'Change Summary_Detailed'!$A$4:$X$216,AG$3,FALSE)</f>
        <v>30</v>
      </c>
      <c r="AH504" s="21">
        <f>VLOOKUP($B504,'Change Summary_Detailed'!$A$4:$X$216,AH$3,FALSE)</f>
        <v>60</v>
      </c>
      <c r="AI504" s="21">
        <f>VLOOKUP($B504,'Change Summary_Detailed'!$A$4:$X$216,AI$3,FALSE)</f>
        <v>30</v>
      </c>
      <c r="AJ504" s="21">
        <f>VLOOKUP($B504,'Change Summary_Detailed'!$A$4:$X$216,AJ$3,FALSE)</f>
        <v>30</v>
      </c>
      <c r="AK504" s="21">
        <f>VLOOKUP($B504,'Change Summary_Detailed'!$A$4:$X$216,AK$3,FALSE)</f>
        <v>60</v>
      </c>
      <c r="AL504" s="21">
        <f>VLOOKUP($B504,'Change Summary_Detailed'!$A$4:$X$216,AL$3,FALSE)</f>
        <v>30</v>
      </c>
      <c r="AM504" s="21">
        <f>VLOOKUP($B504,'Change Summary_Detailed'!$A$4:$X$216,AM$3,FALSE)</f>
        <v>60</v>
      </c>
      <c r="AN504" s="21" t="str">
        <f>VLOOKUP($B504,'Change Summary_Detailed'!$A$4:$X$216,AN$3,FALSE)</f>
        <v>Before 11:00 PM</v>
      </c>
      <c r="AO504" s="21" t="str">
        <f>VLOOKUP($B504,'Change Summary_Detailed'!$A$4:$X$216,AO$3,FALSE)</f>
        <v>Before 11:00 PM</v>
      </c>
      <c r="AP504" s="21" t="str">
        <f>VLOOKUP($B504,'Change Summary_Detailed'!$A$4:$X$216,AP$3,FALSE)</f>
        <v>Unchanged</v>
      </c>
      <c r="AQ504" s="21">
        <f>VLOOKUP($B504,'Change Summary_Detailed'!$A$4:$X$216,AQ$3,FALSE)</f>
        <v>0</v>
      </c>
      <c r="AR504" s="21">
        <f>VLOOKUP($B504,'Change Summary_Detailed'!$A$4:$X$216,AR$3,FALSE)</f>
        <v>0</v>
      </c>
      <c r="AS504" s="21">
        <f>VLOOKUP($B504,'Change Summary_Detailed'!$A$4:$X$216,AS$3,FALSE)</f>
        <v>0</v>
      </c>
      <c r="AT504" s="21" t="str">
        <f>VLOOKUP($B504,'Change Summary_Detailed'!$A$4:$X$216,AT$3,FALSE)</f>
        <v>Unchanged</v>
      </c>
    </row>
    <row r="505" spans="1:46" x14ac:dyDescent="0.25">
      <c r="A505" t="s">
        <v>341</v>
      </c>
      <c r="B505" s="122">
        <v>347</v>
      </c>
      <c r="C505" s="57" t="s">
        <v>828</v>
      </c>
      <c r="D505" s="71" t="s">
        <v>284</v>
      </c>
      <c r="E505" s="57">
        <v>25.7</v>
      </c>
      <c r="F505" s="52">
        <v>8.6999999999999993</v>
      </c>
      <c r="G505" s="52">
        <v>23.2</v>
      </c>
      <c r="H505" s="52">
        <v>7.8</v>
      </c>
      <c r="I505" s="52">
        <v>21</v>
      </c>
      <c r="J505" s="58">
        <v>6.8</v>
      </c>
      <c r="K505" s="62">
        <v>65</v>
      </c>
      <c r="L505" s="62" t="s">
        <v>135</v>
      </c>
      <c r="M505" s="57" t="s">
        <v>17</v>
      </c>
      <c r="N505" s="58" t="s">
        <v>17</v>
      </c>
      <c r="O505" s="57" t="s">
        <v>18</v>
      </c>
      <c r="P505" s="52" t="s">
        <v>18</v>
      </c>
      <c r="Q505" s="58" t="s">
        <v>19</v>
      </c>
      <c r="R505" s="57" t="s">
        <v>54</v>
      </c>
      <c r="S505" s="52" t="s">
        <v>54</v>
      </c>
      <c r="T505" s="58" t="s">
        <v>54</v>
      </c>
      <c r="W505">
        <v>4</v>
      </c>
      <c r="X505">
        <v>4</v>
      </c>
      <c r="Y505">
        <v>3</v>
      </c>
      <c r="Z505">
        <v>3</v>
      </c>
      <c r="AA505">
        <v>4</v>
      </c>
      <c r="AB505">
        <v>4</v>
      </c>
      <c r="AC505" s="355" t="str">
        <f>IF(VLOOKUP($B505,'Change Summary_Detailed'!$A$4:$X$216,AC$3,FALSE)=0,"N/A",VLOOKUP($B505,'Change Summary_Detailed'!$A$4:$X$216,AC$3,FALSE))</f>
        <v>N/A</v>
      </c>
      <c r="AD505" s="21">
        <f>VLOOKUP($B505,'Change Summary_Detailed'!$A$4:$X$216,AD$3,FALSE)</f>
        <v>30</v>
      </c>
      <c r="AE505" s="21">
        <f>VLOOKUP($B505,'Change Summary_Detailed'!$A$4:$X$216,AE$3,FALSE)</f>
        <v>30</v>
      </c>
      <c r="AF505" s="21">
        <f>VLOOKUP($B505,'Change Summary_Detailed'!$A$4:$X$216,AF$3,FALSE)</f>
        <v>60</v>
      </c>
      <c r="AG505" s="21">
        <f>VLOOKUP($B505,'Change Summary_Detailed'!$A$4:$X$216,AG$3,FALSE)</f>
        <v>30</v>
      </c>
      <c r="AH505" s="21">
        <f>VLOOKUP($B505,'Change Summary_Detailed'!$A$4:$X$216,AH$3,FALSE)</f>
        <v>60</v>
      </c>
      <c r="AI505" s="21">
        <f>VLOOKUP($B505,'Change Summary_Detailed'!$A$4:$X$216,AI$3,FALSE)</f>
        <v>30</v>
      </c>
      <c r="AJ505" s="21">
        <f>VLOOKUP($B505,'Change Summary_Detailed'!$A$4:$X$216,AJ$3,FALSE)</f>
        <v>30</v>
      </c>
      <c r="AK505" s="21">
        <f>VLOOKUP($B505,'Change Summary_Detailed'!$A$4:$X$216,AK$3,FALSE)</f>
        <v>60</v>
      </c>
      <c r="AL505" s="21">
        <f>VLOOKUP($B505,'Change Summary_Detailed'!$A$4:$X$216,AL$3,FALSE)</f>
        <v>30</v>
      </c>
      <c r="AM505" s="21">
        <f>VLOOKUP($B505,'Change Summary_Detailed'!$A$4:$X$216,AM$3,FALSE)</f>
        <v>60</v>
      </c>
      <c r="AN505" s="21" t="str">
        <f>VLOOKUP($B505,'Change Summary_Detailed'!$A$4:$X$216,AN$3,FALSE)</f>
        <v>Before 11:00 PM</v>
      </c>
      <c r="AO505" s="21" t="str">
        <f>VLOOKUP($B505,'Change Summary_Detailed'!$A$4:$X$216,AO$3,FALSE)</f>
        <v>Before 11:00 PM</v>
      </c>
      <c r="AP505" s="21" t="str">
        <f>VLOOKUP($B505,'Change Summary_Detailed'!$A$4:$X$216,AP$3,FALSE)</f>
        <v>Unchanged</v>
      </c>
      <c r="AQ505" s="21">
        <f>VLOOKUP($B505,'Change Summary_Detailed'!$A$4:$X$216,AQ$3,FALSE)</f>
        <v>0</v>
      </c>
      <c r="AR505" s="21">
        <f>VLOOKUP($B505,'Change Summary_Detailed'!$A$4:$X$216,AR$3,FALSE)</f>
        <v>0</v>
      </c>
      <c r="AS505" s="21">
        <f>VLOOKUP($B505,'Change Summary_Detailed'!$A$4:$X$216,AS$3,FALSE)</f>
        <v>0</v>
      </c>
      <c r="AT505" s="21" t="str">
        <f>VLOOKUP($B505,'Change Summary_Detailed'!$A$4:$X$216,AT$3,FALSE)</f>
        <v>Unchanged</v>
      </c>
    </row>
    <row r="506" spans="1:46" x14ac:dyDescent="0.25">
      <c r="A506" t="s">
        <v>357</v>
      </c>
      <c r="B506" s="122">
        <v>347</v>
      </c>
      <c r="C506" s="57" t="s">
        <v>828</v>
      </c>
      <c r="D506" s="71" t="s">
        <v>284</v>
      </c>
      <c r="E506" s="57">
        <v>25.7</v>
      </c>
      <c r="F506" s="52">
        <v>8.6999999999999993</v>
      </c>
      <c r="G506" s="52">
        <v>23.2</v>
      </c>
      <c r="H506" s="52">
        <v>7.8</v>
      </c>
      <c r="I506" s="52">
        <v>21</v>
      </c>
      <c r="J506" s="58">
        <v>6.8</v>
      </c>
      <c r="K506" s="62">
        <v>65</v>
      </c>
      <c r="L506" s="62" t="s">
        <v>135</v>
      </c>
      <c r="M506" s="57" t="s">
        <v>17</v>
      </c>
      <c r="N506" s="58" t="s">
        <v>17</v>
      </c>
      <c r="O506" s="57" t="s">
        <v>18</v>
      </c>
      <c r="P506" s="52" t="s">
        <v>18</v>
      </c>
      <c r="Q506" s="58" t="s">
        <v>19</v>
      </c>
      <c r="R506" s="57" t="s">
        <v>54</v>
      </c>
      <c r="S506" s="52" t="s">
        <v>54</v>
      </c>
      <c r="T506" s="58" t="s">
        <v>54</v>
      </c>
      <c r="W506">
        <v>4</v>
      </c>
      <c r="X506">
        <v>4</v>
      </c>
      <c r="Y506">
        <v>3</v>
      </c>
      <c r="Z506">
        <v>3</v>
      </c>
      <c r="AA506">
        <v>4</v>
      </c>
      <c r="AB506">
        <v>4</v>
      </c>
      <c r="AC506" s="355" t="str">
        <f>IF(VLOOKUP($B506,'Change Summary_Detailed'!$A$4:$X$216,AC$3,FALSE)=0,"N/A",VLOOKUP($B506,'Change Summary_Detailed'!$A$4:$X$216,AC$3,FALSE))</f>
        <v>N/A</v>
      </c>
      <c r="AD506" s="21">
        <f>VLOOKUP($B506,'Change Summary_Detailed'!$A$4:$X$216,AD$3,FALSE)</f>
        <v>30</v>
      </c>
      <c r="AE506" s="21">
        <f>VLOOKUP($B506,'Change Summary_Detailed'!$A$4:$X$216,AE$3,FALSE)</f>
        <v>30</v>
      </c>
      <c r="AF506" s="21">
        <f>VLOOKUP($B506,'Change Summary_Detailed'!$A$4:$X$216,AF$3,FALSE)</f>
        <v>60</v>
      </c>
      <c r="AG506" s="21">
        <f>VLOOKUP($B506,'Change Summary_Detailed'!$A$4:$X$216,AG$3,FALSE)</f>
        <v>30</v>
      </c>
      <c r="AH506" s="21">
        <f>VLOOKUP($B506,'Change Summary_Detailed'!$A$4:$X$216,AH$3,FALSE)</f>
        <v>60</v>
      </c>
      <c r="AI506" s="21">
        <f>VLOOKUP($B506,'Change Summary_Detailed'!$A$4:$X$216,AI$3,FALSE)</f>
        <v>30</v>
      </c>
      <c r="AJ506" s="21">
        <f>VLOOKUP($B506,'Change Summary_Detailed'!$A$4:$X$216,AJ$3,FALSE)</f>
        <v>30</v>
      </c>
      <c r="AK506" s="21">
        <f>VLOOKUP($B506,'Change Summary_Detailed'!$A$4:$X$216,AK$3,FALSE)</f>
        <v>60</v>
      </c>
      <c r="AL506" s="21">
        <f>VLOOKUP($B506,'Change Summary_Detailed'!$A$4:$X$216,AL$3,FALSE)</f>
        <v>30</v>
      </c>
      <c r="AM506" s="21">
        <f>VLOOKUP($B506,'Change Summary_Detailed'!$A$4:$X$216,AM$3,FALSE)</f>
        <v>60</v>
      </c>
      <c r="AN506" s="21" t="str">
        <f>VLOOKUP($B506,'Change Summary_Detailed'!$A$4:$X$216,AN$3,FALSE)</f>
        <v>Before 11:00 PM</v>
      </c>
      <c r="AO506" s="21" t="str">
        <f>VLOOKUP($B506,'Change Summary_Detailed'!$A$4:$X$216,AO$3,FALSE)</f>
        <v>Before 11:00 PM</v>
      </c>
      <c r="AP506" s="21" t="str">
        <f>VLOOKUP($B506,'Change Summary_Detailed'!$A$4:$X$216,AP$3,FALSE)</f>
        <v>Unchanged</v>
      </c>
      <c r="AQ506" s="21">
        <f>VLOOKUP($B506,'Change Summary_Detailed'!$A$4:$X$216,AQ$3,FALSE)</f>
        <v>0</v>
      </c>
      <c r="AR506" s="21">
        <f>VLOOKUP($B506,'Change Summary_Detailed'!$A$4:$X$216,AR$3,FALSE)</f>
        <v>0</v>
      </c>
      <c r="AS506" s="21">
        <f>VLOOKUP($B506,'Change Summary_Detailed'!$A$4:$X$216,AS$3,FALSE)</f>
        <v>0</v>
      </c>
      <c r="AT506" s="21" t="str">
        <f>VLOOKUP($B506,'Change Summary_Detailed'!$A$4:$X$216,AT$3,FALSE)</f>
        <v>Unchanged</v>
      </c>
    </row>
    <row r="507" spans="1:46" x14ac:dyDescent="0.25">
      <c r="A507" t="s">
        <v>341</v>
      </c>
      <c r="B507" s="122">
        <v>348</v>
      </c>
      <c r="C507" s="57" t="s">
        <v>829</v>
      </c>
      <c r="D507" s="71" t="s">
        <v>285</v>
      </c>
      <c r="E507" s="57">
        <v>24.5</v>
      </c>
      <c r="F507" s="52">
        <v>7</v>
      </c>
      <c r="G507" s="52">
        <v>24</v>
      </c>
      <c r="H507" s="52">
        <v>7.3</v>
      </c>
      <c r="I507" s="52">
        <v>17.8</v>
      </c>
      <c r="J507" s="58">
        <v>5.8</v>
      </c>
      <c r="K507" s="62">
        <v>90</v>
      </c>
      <c r="L507" s="62" t="s">
        <v>135</v>
      </c>
      <c r="M507" s="57" t="s">
        <v>17</v>
      </c>
      <c r="N507" s="58" t="s">
        <v>17</v>
      </c>
      <c r="O507" s="57" t="s">
        <v>18</v>
      </c>
      <c r="P507" s="52" t="s">
        <v>18</v>
      </c>
      <c r="Q507" s="58" t="s">
        <v>18</v>
      </c>
      <c r="R507" s="57" t="s">
        <v>54</v>
      </c>
      <c r="S507" s="52" t="s">
        <v>54</v>
      </c>
      <c r="T507" s="58" t="s">
        <v>54</v>
      </c>
      <c r="W507">
        <v>4</v>
      </c>
      <c r="X507">
        <v>3</v>
      </c>
      <c r="Y507">
        <v>3</v>
      </c>
      <c r="Z507">
        <v>3</v>
      </c>
      <c r="AA507">
        <v>3</v>
      </c>
      <c r="AB507">
        <v>3</v>
      </c>
      <c r="AC507" s="355" t="str">
        <f>IF(VLOOKUP($B507,'Change Summary_Detailed'!$A$4:$X$216,AC$3,FALSE)=0,"N/A",VLOOKUP($B507,'Change Summary_Detailed'!$A$4:$X$216,AC$3,FALSE))</f>
        <v>N/A</v>
      </c>
      <c r="AD507" s="21">
        <f>VLOOKUP($B507,'Change Summary_Detailed'!$A$4:$X$216,AD$3,FALSE)</f>
        <v>30</v>
      </c>
      <c r="AE507" s="21">
        <f>VLOOKUP($B507,'Change Summary_Detailed'!$A$4:$X$216,AE$3,FALSE)</f>
        <v>30</v>
      </c>
      <c r="AF507" s="21">
        <f>VLOOKUP($B507,'Change Summary_Detailed'!$A$4:$X$216,AF$3,FALSE)</f>
        <v>60</v>
      </c>
      <c r="AG507" s="21">
        <f>VLOOKUP($B507,'Change Summary_Detailed'!$A$4:$X$216,AG$3,FALSE)</f>
        <v>30</v>
      </c>
      <c r="AH507" s="21">
        <f>VLOOKUP($B507,'Change Summary_Detailed'!$A$4:$X$216,AH$3,FALSE)</f>
        <v>60</v>
      </c>
      <c r="AI507" s="21">
        <f>VLOOKUP($B507,'Change Summary_Detailed'!$A$4:$X$216,AI$3,FALSE)</f>
        <v>30</v>
      </c>
      <c r="AJ507" s="21">
        <f>VLOOKUP($B507,'Change Summary_Detailed'!$A$4:$X$216,AJ$3,FALSE)</f>
        <v>30</v>
      </c>
      <c r="AK507" s="21">
        <f>VLOOKUP($B507,'Change Summary_Detailed'!$A$4:$X$216,AK$3,FALSE)</f>
        <v>60</v>
      </c>
      <c r="AL507" s="21">
        <f>VLOOKUP($B507,'Change Summary_Detailed'!$A$4:$X$216,AL$3,FALSE)</f>
        <v>30</v>
      </c>
      <c r="AM507" s="21">
        <f>VLOOKUP($B507,'Change Summary_Detailed'!$A$4:$X$216,AM$3,FALSE)</f>
        <v>60</v>
      </c>
      <c r="AN507" s="21" t="str">
        <f>VLOOKUP($B507,'Change Summary_Detailed'!$A$4:$X$216,AN$3,FALSE)</f>
        <v>Before 11:00 PM</v>
      </c>
      <c r="AO507" s="21" t="str">
        <f>VLOOKUP($B507,'Change Summary_Detailed'!$A$4:$X$216,AO$3,FALSE)</f>
        <v>Before 11:00 PM</v>
      </c>
      <c r="AP507" s="21" t="str">
        <f>VLOOKUP($B507,'Change Summary_Detailed'!$A$4:$X$216,AP$3,FALSE)</f>
        <v>Unchanged</v>
      </c>
      <c r="AQ507" s="21">
        <f>VLOOKUP($B507,'Change Summary_Detailed'!$A$4:$X$216,AQ$3,FALSE)</f>
        <v>0</v>
      </c>
      <c r="AR507" s="21">
        <f>VLOOKUP($B507,'Change Summary_Detailed'!$A$4:$X$216,AR$3,FALSE)</f>
        <v>0</v>
      </c>
      <c r="AS507" s="21">
        <f>VLOOKUP($B507,'Change Summary_Detailed'!$A$4:$X$216,AS$3,FALSE)</f>
        <v>0</v>
      </c>
      <c r="AT507" s="21" t="str">
        <f>VLOOKUP($B507,'Change Summary_Detailed'!$A$4:$X$216,AT$3,FALSE)</f>
        <v>Unchanged</v>
      </c>
    </row>
    <row r="508" spans="1:46" x14ac:dyDescent="0.25">
      <c r="A508" t="s">
        <v>342</v>
      </c>
      <c r="B508" s="122">
        <v>348</v>
      </c>
      <c r="C508" s="57" t="s">
        <v>829</v>
      </c>
      <c r="D508" s="71" t="s">
        <v>285</v>
      </c>
      <c r="E508" s="57">
        <v>24.5</v>
      </c>
      <c r="F508" s="52">
        <v>7</v>
      </c>
      <c r="G508" s="52">
        <v>24</v>
      </c>
      <c r="H508" s="52">
        <v>7.3</v>
      </c>
      <c r="I508" s="52">
        <v>17.8</v>
      </c>
      <c r="J508" s="58">
        <v>5.8</v>
      </c>
      <c r="K508" s="62">
        <v>90</v>
      </c>
      <c r="L508" s="62" t="s">
        <v>135</v>
      </c>
      <c r="M508" s="57" t="s">
        <v>17</v>
      </c>
      <c r="N508" s="58" t="s">
        <v>17</v>
      </c>
      <c r="O508" s="57" t="s">
        <v>18</v>
      </c>
      <c r="P508" s="52" t="s">
        <v>18</v>
      </c>
      <c r="Q508" s="58" t="s">
        <v>18</v>
      </c>
      <c r="R508" s="57" t="s">
        <v>54</v>
      </c>
      <c r="S508" s="52" t="s">
        <v>54</v>
      </c>
      <c r="T508" s="58" t="s">
        <v>54</v>
      </c>
      <c r="W508">
        <v>4</v>
      </c>
      <c r="X508">
        <v>3</v>
      </c>
      <c r="Y508">
        <v>3</v>
      </c>
      <c r="Z508">
        <v>3</v>
      </c>
      <c r="AA508">
        <v>3</v>
      </c>
      <c r="AB508">
        <v>3</v>
      </c>
      <c r="AC508" s="355" t="str">
        <f>IF(VLOOKUP($B508,'Change Summary_Detailed'!$A$4:$X$216,AC$3,FALSE)=0,"N/A",VLOOKUP($B508,'Change Summary_Detailed'!$A$4:$X$216,AC$3,FALSE))</f>
        <v>N/A</v>
      </c>
      <c r="AD508" s="21">
        <f>VLOOKUP($B508,'Change Summary_Detailed'!$A$4:$X$216,AD$3,FALSE)</f>
        <v>30</v>
      </c>
      <c r="AE508" s="21">
        <f>VLOOKUP($B508,'Change Summary_Detailed'!$A$4:$X$216,AE$3,FALSE)</f>
        <v>30</v>
      </c>
      <c r="AF508" s="21">
        <f>VLOOKUP($B508,'Change Summary_Detailed'!$A$4:$X$216,AF$3,FALSE)</f>
        <v>60</v>
      </c>
      <c r="AG508" s="21">
        <f>VLOOKUP($B508,'Change Summary_Detailed'!$A$4:$X$216,AG$3,FALSE)</f>
        <v>30</v>
      </c>
      <c r="AH508" s="21">
        <f>VLOOKUP($B508,'Change Summary_Detailed'!$A$4:$X$216,AH$3,FALSE)</f>
        <v>60</v>
      </c>
      <c r="AI508" s="21">
        <f>VLOOKUP($B508,'Change Summary_Detailed'!$A$4:$X$216,AI$3,FALSE)</f>
        <v>30</v>
      </c>
      <c r="AJ508" s="21">
        <f>VLOOKUP($B508,'Change Summary_Detailed'!$A$4:$X$216,AJ$3,FALSE)</f>
        <v>30</v>
      </c>
      <c r="AK508" s="21">
        <f>VLOOKUP($B508,'Change Summary_Detailed'!$A$4:$X$216,AK$3,FALSE)</f>
        <v>60</v>
      </c>
      <c r="AL508" s="21">
        <f>VLOOKUP($B508,'Change Summary_Detailed'!$A$4:$X$216,AL$3,FALSE)</f>
        <v>30</v>
      </c>
      <c r="AM508" s="21">
        <f>VLOOKUP($B508,'Change Summary_Detailed'!$A$4:$X$216,AM$3,FALSE)</f>
        <v>60</v>
      </c>
      <c r="AN508" s="21" t="str">
        <f>VLOOKUP($B508,'Change Summary_Detailed'!$A$4:$X$216,AN$3,FALSE)</f>
        <v>Before 11:00 PM</v>
      </c>
      <c r="AO508" s="21" t="str">
        <f>VLOOKUP($B508,'Change Summary_Detailed'!$A$4:$X$216,AO$3,FALSE)</f>
        <v>Before 11:00 PM</v>
      </c>
      <c r="AP508" s="21" t="str">
        <f>VLOOKUP($B508,'Change Summary_Detailed'!$A$4:$X$216,AP$3,FALSE)</f>
        <v>Unchanged</v>
      </c>
      <c r="AQ508" s="21">
        <f>VLOOKUP($B508,'Change Summary_Detailed'!$A$4:$X$216,AQ$3,FALSE)</f>
        <v>0</v>
      </c>
      <c r="AR508" s="21">
        <f>VLOOKUP($B508,'Change Summary_Detailed'!$A$4:$X$216,AR$3,FALSE)</f>
        <v>0</v>
      </c>
      <c r="AS508" s="21">
        <f>VLOOKUP($B508,'Change Summary_Detailed'!$A$4:$X$216,AS$3,FALSE)</f>
        <v>0</v>
      </c>
      <c r="AT508" s="21" t="str">
        <f>VLOOKUP($B508,'Change Summary_Detailed'!$A$4:$X$216,AT$3,FALSE)</f>
        <v>Unchanged</v>
      </c>
    </row>
    <row r="509" spans="1:46" x14ac:dyDescent="0.25">
      <c r="A509" t="s">
        <v>341</v>
      </c>
      <c r="B509" s="122" t="s">
        <v>286</v>
      </c>
      <c r="C509" s="57" t="s">
        <v>830</v>
      </c>
      <c r="D509" s="71" t="s">
        <v>287</v>
      </c>
      <c r="E509" s="57">
        <v>33.200000000000003</v>
      </c>
      <c r="F509" s="52">
        <v>11.3</v>
      </c>
      <c r="G509" s="52" t="s">
        <v>298</v>
      </c>
      <c r="H509" s="52" t="s">
        <v>298</v>
      </c>
      <c r="I509" s="52" t="s">
        <v>298</v>
      </c>
      <c r="J509" s="58" t="s">
        <v>298</v>
      </c>
      <c r="K509" s="62" t="s">
        <v>8</v>
      </c>
      <c r="L509" s="62" t="s">
        <v>8</v>
      </c>
      <c r="M509" s="57" t="s">
        <v>45</v>
      </c>
      <c r="N509" s="58" t="s">
        <v>45</v>
      </c>
      <c r="O509" s="110" t="s">
        <v>8</v>
      </c>
      <c r="P509" s="111" t="s">
        <v>8</v>
      </c>
      <c r="Q509" s="112" t="s">
        <v>8</v>
      </c>
      <c r="R509" s="57">
        <v>3</v>
      </c>
      <c r="S509" s="52" t="s">
        <v>54</v>
      </c>
      <c r="T509" s="58" t="s">
        <v>54</v>
      </c>
      <c r="W509">
        <v>2</v>
      </c>
      <c r="X509">
        <v>2</v>
      </c>
      <c r="Y509" t="s">
        <v>17</v>
      </c>
      <c r="Z509" t="s">
        <v>17</v>
      </c>
      <c r="AA509" t="s">
        <v>17</v>
      </c>
      <c r="AB509" t="s">
        <v>17</v>
      </c>
      <c r="AC509" s="355">
        <f>IF(VLOOKUP($B509,'Change Summary_Detailed'!$A$4:$X$216,AC$3,FALSE)=0,"N/A",VLOOKUP($B509,'Change Summary_Detailed'!$A$4:$X$216,AC$3,FALSE))</f>
        <v>42156</v>
      </c>
      <c r="AD509" s="21" t="str">
        <f>VLOOKUP($B509,'Change Summary_Detailed'!$A$4:$X$216,AD$3,FALSE)</f>
        <v/>
      </c>
      <c r="AE509" s="21" t="str">
        <f>VLOOKUP($B509,'Change Summary_Detailed'!$A$4:$X$216,AE$3,FALSE)</f>
        <v/>
      </c>
      <c r="AF509" s="21" t="str">
        <f>VLOOKUP($B509,'Change Summary_Detailed'!$A$4:$X$216,AF$3,FALSE)</f>
        <v/>
      </c>
      <c r="AG509" s="21" t="str">
        <f>VLOOKUP($B509,'Change Summary_Detailed'!$A$4:$X$216,AG$3,FALSE)</f>
        <v/>
      </c>
      <c r="AH509" s="21" t="str">
        <f>VLOOKUP($B509,'Change Summary_Detailed'!$A$4:$X$216,AH$3,FALSE)</f>
        <v/>
      </c>
      <c r="AI509" s="21" t="str">
        <f>VLOOKUP($B509,'Change Summary_Detailed'!$A$4:$X$216,AI$3,FALSE)</f>
        <v/>
      </c>
      <c r="AJ509" s="21" t="str">
        <f>VLOOKUP($B509,'Change Summary_Detailed'!$A$4:$X$216,AJ$3,FALSE)</f>
        <v/>
      </c>
      <c r="AK509" s="21" t="str">
        <f>VLOOKUP($B509,'Change Summary_Detailed'!$A$4:$X$216,AK$3,FALSE)</f>
        <v/>
      </c>
      <c r="AL509" s="21" t="str">
        <f>VLOOKUP($B509,'Change Summary_Detailed'!$A$4:$X$216,AL$3,FALSE)</f>
        <v/>
      </c>
      <c r="AM509" s="21" t="str">
        <f>VLOOKUP($B509,'Change Summary_Detailed'!$A$4:$X$216,AM$3,FALSE)</f>
        <v/>
      </c>
      <c r="AN509" s="21" t="str">
        <f>VLOOKUP($B509,'Change Summary_Detailed'!$A$4:$X$216,AN$3,FALSE)</f>
        <v/>
      </c>
      <c r="AO509" s="21" t="str">
        <f>VLOOKUP($B509,'Change Summary_Detailed'!$A$4:$X$216,AO$3,FALSE)</f>
        <v/>
      </c>
      <c r="AP509" s="21" t="str">
        <f>VLOOKUP($B509,'Change Summary_Detailed'!$A$4:$X$216,AP$3,FALSE)</f>
        <v>Combine service with Route 5EX and shift route to Aurora Avenue N from I-5.
Add five morning and four afternoon trips since Route 5EX would no longer operate.</v>
      </c>
      <c r="AQ509" s="21" t="str">
        <f>VLOOKUP($B509,'Change Summary_Detailed'!$A$4:$X$216,AQ$3,FALSE)</f>
        <v>2, 3</v>
      </c>
      <c r="AR509" s="21" t="str">
        <f>VLOOKUP($B509,'Change Summary_Detailed'!$A$4:$X$216,AR$3,FALSE)</f>
        <v>Restructure</v>
      </c>
      <c r="AS509" s="21" t="str">
        <f>VLOOKUP($B509,'Change Summary_Detailed'!$A$4:$X$216,AS$3,FALSE)</f>
        <v>Along N 85th Street, use Route 48.</v>
      </c>
      <c r="AT509" s="21" t="str">
        <f>VLOOKUP($B509,'Change Summary_Detailed'!$A$4:$X$216,AT$3,FALSE)</f>
        <v>Revised</v>
      </c>
    </row>
    <row r="510" spans="1:46" x14ac:dyDescent="0.25">
      <c r="A510" t="s">
        <v>342</v>
      </c>
      <c r="B510" s="122" t="s">
        <v>286</v>
      </c>
      <c r="C510" s="57" t="s">
        <v>830</v>
      </c>
      <c r="D510" s="71" t="s">
        <v>287</v>
      </c>
      <c r="E510" s="57">
        <v>33.200000000000003</v>
      </c>
      <c r="F510" s="52">
        <v>11.3</v>
      </c>
      <c r="G510" s="52" t="s">
        <v>298</v>
      </c>
      <c r="H510" s="52" t="s">
        <v>298</v>
      </c>
      <c r="I510" s="52" t="s">
        <v>298</v>
      </c>
      <c r="J510" s="58" t="s">
        <v>298</v>
      </c>
      <c r="K510" s="62" t="s">
        <v>8</v>
      </c>
      <c r="L510" s="62" t="s">
        <v>8</v>
      </c>
      <c r="M510" s="57" t="s">
        <v>45</v>
      </c>
      <c r="N510" s="58" t="s">
        <v>45</v>
      </c>
      <c r="O510" s="110" t="s">
        <v>8</v>
      </c>
      <c r="P510" s="111" t="s">
        <v>8</v>
      </c>
      <c r="Q510" s="112" t="s">
        <v>8</v>
      </c>
      <c r="R510" s="57">
        <v>3</v>
      </c>
      <c r="S510" s="52" t="s">
        <v>54</v>
      </c>
      <c r="T510" s="58" t="s">
        <v>54</v>
      </c>
      <c r="W510">
        <v>2</v>
      </c>
      <c r="X510">
        <v>2</v>
      </c>
      <c r="Y510" t="s">
        <v>17</v>
      </c>
      <c r="Z510" t="s">
        <v>17</v>
      </c>
      <c r="AA510" t="s">
        <v>17</v>
      </c>
      <c r="AB510" t="s">
        <v>17</v>
      </c>
      <c r="AC510" s="355">
        <f>IF(VLOOKUP($B510,'Change Summary_Detailed'!$A$4:$X$216,AC$3,FALSE)=0,"N/A",VLOOKUP($B510,'Change Summary_Detailed'!$A$4:$X$216,AC$3,FALSE))</f>
        <v>42156</v>
      </c>
      <c r="AD510" s="21" t="str">
        <f>VLOOKUP($B510,'Change Summary_Detailed'!$A$4:$X$216,AD$3,FALSE)</f>
        <v/>
      </c>
      <c r="AE510" s="21" t="str">
        <f>VLOOKUP($B510,'Change Summary_Detailed'!$A$4:$X$216,AE$3,FALSE)</f>
        <v/>
      </c>
      <c r="AF510" s="21" t="str">
        <f>VLOOKUP($B510,'Change Summary_Detailed'!$A$4:$X$216,AF$3,FALSE)</f>
        <v/>
      </c>
      <c r="AG510" s="21" t="str">
        <f>VLOOKUP($B510,'Change Summary_Detailed'!$A$4:$X$216,AG$3,FALSE)</f>
        <v/>
      </c>
      <c r="AH510" s="21" t="str">
        <f>VLOOKUP($B510,'Change Summary_Detailed'!$A$4:$X$216,AH$3,FALSE)</f>
        <v/>
      </c>
      <c r="AI510" s="21" t="str">
        <f>VLOOKUP($B510,'Change Summary_Detailed'!$A$4:$X$216,AI$3,FALSE)</f>
        <v/>
      </c>
      <c r="AJ510" s="21" t="str">
        <f>VLOOKUP($B510,'Change Summary_Detailed'!$A$4:$X$216,AJ$3,FALSE)</f>
        <v/>
      </c>
      <c r="AK510" s="21" t="str">
        <f>VLOOKUP($B510,'Change Summary_Detailed'!$A$4:$X$216,AK$3,FALSE)</f>
        <v/>
      </c>
      <c r="AL510" s="21" t="str">
        <f>VLOOKUP($B510,'Change Summary_Detailed'!$A$4:$X$216,AL$3,FALSE)</f>
        <v/>
      </c>
      <c r="AM510" s="21" t="str">
        <f>VLOOKUP($B510,'Change Summary_Detailed'!$A$4:$X$216,AM$3,FALSE)</f>
        <v/>
      </c>
      <c r="AN510" s="21" t="str">
        <f>VLOOKUP($B510,'Change Summary_Detailed'!$A$4:$X$216,AN$3,FALSE)</f>
        <v/>
      </c>
      <c r="AO510" s="21" t="str">
        <f>VLOOKUP($B510,'Change Summary_Detailed'!$A$4:$X$216,AO$3,FALSE)</f>
        <v/>
      </c>
      <c r="AP510" s="21" t="str">
        <f>VLOOKUP($B510,'Change Summary_Detailed'!$A$4:$X$216,AP$3,FALSE)</f>
        <v>Combine service with Route 5EX and shift route to Aurora Avenue N from I-5.
Add five morning and four afternoon trips since Route 5EX would no longer operate.</v>
      </c>
      <c r="AQ510" s="21" t="str">
        <f>VLOOKUP($B510,'Change Summary_Detailed'!$A$4:$X$216,AQ$3,FALSE)</f>
        <v>2, 3</v>
      </c>
      <c r="AR510" s="21" t="str">
        <f>VLOOKUP($B510,'Change Summary_Detailed'!$A$4:$X$216,AR$3,FALSE)</f>
        <v>Restructure</v>
      </c>
      <c r="AS510" s="21" t="str">
        <f>VLOOKUP($B510,'Change Summary_Detailed'!$A$4:$X$216,AS$3,FALSE)</f>
        <v>Along N 85th Street, use Route 48.</v>
      </c>
      <c r="AT510" s="21" t="str">
        <f>VLOOKUP($B510,'Change Summary_Detailed'!$A$4:$X$216,AT$3,FALSE)</f>
        <v>Revised</v>
      </c>
    </row>
    <row r="511" spans="1:46" x14ac:dyDescent="0.25">
      <c r="A511" t="s">
        <v>342</v>
      </c>
      <c r="B511" s="122" t="s">
        <v>289</v>
      </c>
      <c r="C511" s="57" t="s">
        <v>832</v>
      </c>
      <c r="D511" s="71" t="s">
        <v>290</v>
      </c>
      <c r="E511" s="57">
        <v>40.799999999999997</v>
      </c>
      <c r="F511" s="52">
        <v>13.2</v>
      </c>
      <c r="G511" s="52">
        <v>50.6</v>
      </c>
      <c r="H511" s="52">
        <v>15.5</v>
      </c>
      <c r="I511" s="52">
        <v>30.3</v>
      </c>
      <c r="J511" s="58">
        <v>6.8</v>
      </c>
      <c r="K511" s="62">
        <v>45</v>
      </c>
      <c r="L511" s="62" t="s">
        <v>15</v>
      </c>
      <c r="M511" s="57" t="s">
        <v>17</v>
      </c>
      <c r="N511" s="58" t="s">
        <v>17</v>
      </c>
      <c r="O511" s="57" t="s">
        <v>18</v>
      </c>
      <c r="P511" s="52" t="s">
        <v>19</v>
      </c>
      <c r="Q511" s="58" t="s">
        <v>19</v>
      </c>
      <c r="R511" s="57">
        <v>3</v>
      </c>
      <c r="S511" s="52" t="s">
        <v>54</v>
      </c>
      <c r="T511" s="58" t="s">
        <v>54</v>
      </c>
      <c r="W511">
        <v>3</v>
      </c>
      <c r="X511">
        <v>2</v>
      </c>
      <c r="Y511">
        <v>3</v>
      </c>
      <c r="Z511">
        <v>4</v>
      </c>
      <c r="AA511">
        <v>3</v>
      </c>
      <c r="AB511">
        <v>2</v>
      </c>
      <c r="AC511" s="355">
        <f>IF(VLOOKUP($B511,'Change Summary_Detailed'!$A$4:$X$216,AC$3,FALSE)=0,"N/A",VLOOKUP($B511,'Change Summary_Detailed'!$A$4:$X$216,AC$3,FALSE))</f>
        <v>42156</v>
      </c>
      <c r="AD511" s="21" t="str">
        <f>VLOOKUP($B511,'Change Summary_Detailed'!$A$4:$X$216,AD$3,FALSE)</f>
        <v>8-30</v>
      </c>
      <c r="AE511" s="21">
        <f>VLOOKUP($B511,'Change Summary_Detailed'!$A$4:$X$216,AE$3,FALSE)</f>
        <v>30</v>
      </c>
      <c r="AF511" s="21">
        <f>VLOOKUP($B511,'Change Summary_Detailed'!$A$4:$X$216,AF$3,FALSE)</f>
        <v>60</v>
      </c>
      <c r="AG511" s="21" t="str">
        <f>VLOOKUP($B511,'Change Summary_Detailed'!$A$4:$X$216,AG$3,FALSE)</f>
        <v/>
      </c>
      <c r="AH511" s="21" t="str">
        <f>VLOOKUP($B511,'Change Summary_Detailed'!$A$4:$X$216,AH$3,FALSE)</f>
        <v/>
      </c>
      <c r="AI511" s="21" t="str">
        <f>VLOOKUP($B511,'Change Summary_Detailed'!$A$4:$X$216,AI$3,FALSE)</f>
        <v>6-30</v>
      </c>
      <c r="AJ511" s="21">
        <f>VLOOKUP($B511,'Change Summary_Detailed'!$A$4:$X$216,AJ$3,FALSE)</f>
        <v>30</v>
      </c>
      <c r="AK511" s="21" t="str">
        <f>VLOOKUP($B511,'Change Summary_Detailed'!$A$4:$X$216,AK$3,FALSE)</f>
        <v>30-60</v>
      </c>
      <c r="AL511" s="21">
        <f>VLOOKUP($B511,'Change Summary_Detailed'!$A$4:$X$216,AL$3,FALSE)</f>
        <v>30</v>
      </c>
      <c r="AM511" s="21">
        <f>VLOOKUP($B511,'Change Summary_Detailed'!$A$4:$X$216,AM$3,FALSE)</f>
        <v>30</v>
      </c>
      <c r="AN511" s="21" t="str">
        <f>VLOOKUP($B511,'Change Summary_Detailed'!$A$4:$X$216,AN$3,FALSE)</f>
        <v>Before 9:00 PM</v>
      </c>
      <c r="AO511" s="21" t="str">
        <f>VLOOKUP($B511,'Change Summary_Detailed'!$A$4:$X$216,AO$3,FALSE)</f>
        <v>Before 11:00 PM</v>
      </c>
      <c r="AP511" s="21" t="str">
        <f>VLOOKUP($B511,'Change Summary_Detailed'!$A$4:$X$216,AP$3,FALSE)</f>
        <v>Eliminate the part of the route east of the UW Bothell Campus.
Operate the part of the route between Lake City and the UW Bothell Campus on weekdays only. 
Operate service more often during after 7:00 PM and on weekends since Route 72 would no longer operate.</v>
      </c>
      <c r="AQ511" s="21" t="str">
        <f>VLOOKUP($B511,'Change Summary_Detailed'!$A$4:$X$216,AQ$3,FALSE)</f>
        <v>2, 3</v>
      </c>
      <c r="AR511" s="21" t="str">
        <f>VLOOKUP($B511,'Change Summary_Detailed'!$A$4:$X$216,AR$3,FALSE)</f>
        <v>Restructure</v>
      </c>
      <c r="AS511" s="21" t="str">
        <f>VLOOKUP($B511,'Change Summary_Detailed'!$A$4:$X$216,AS$3,FALSE)</f>
        <v>Between Woodinville and UW Bothell, use Route 522.</v>
      </c>
      <c r="AT511" s="21" t="str">
        <f>VLOOKUP($B511,'Change Summary_Detailed'!$A$4:$X$216,AT$3,FALSE)</f>
        <v>Revised</v>
      </c>
    </row>
    <row r="512" spans="1:46" x14ac:dyDescent="0.25">
      <c r="A512" t="s">
        <v>346</v>
      </c>
      <c r="B512" s="122" t="s">
        <v>289</v>
      </c>
      <c r="C512" s="57" t="s">
        <v>832</v>
      </c>
      <c r="D512" s="71" t="s">
        <v>290</v>
      </c>
      <c r="E512" s="57">
        <v>40.799999999999997</v>
      </c>
      <c r="F512" s="52">
        <v>13.2</v>
      </c>
      <c r="G512" s="52">
        <v>50.6</v>
      </c>
      <c r="H512" s="52">
        <v>15.5</v>
      </c>
      <c r="I512" s="52">
        <v>30.3</v>
      </c>
      <c r="J512" s="58">
        <v>6.8</v>
      </c>
      <c r="K512" s="62">
        <v>45</v>
      </c>
      <c r="L512" s="62" t="s">
        <v>15</v>
      </c>
      <c r="M512" s="57" t="s">
        <v>17</v>
      </c>
      <c r="N512" s="58" t="s">
        <v>17</v>
      </c>
      <c r="O512" s="57" t="s">
        <v>18</v>
      </c>
      <c r="P512" s="52" t="s">
        <v>19</v>
      </c>
      <c r="Q512" s="58" t="s">
        <v>19</v>
      </c>
      <c r="R512" s="57">
        <v>3</v>
      </c>
      <c r="S512" s="52" t="s">
        <v>54</v>
      </c>
      <c r="T512" s="58" t="s">
        <v>54</v>
      </c>
      <c r="W512">
        <v>3</v>
      </c>
      <c r="X512">
        <v>2</v>
      </c>
      <c r="Y512">
        <v>3</v>
      </c>
      <c r="Z512">
        <v>4</v>
      </c>
      <c r="AA512">
        <v>3</v>
      </c>
      <c r="AB512">
        <v>2</v>
      </c>
      <c r="AC512" s="355">
        <f>IF(VLOOKUP($B512,'Change Summary_Detailed'!$A$4:$X$216,AC$3,FALSE)=0,"N/A",VLOOKUP($B512,'Change Summary_Detailed'!$A$4:$X$216,AC$3,FALSE))</f>
        <v>42156</v>
      </c>
      <c r="AD512" s="21" t="str">
        <f>VLOOKUP($B512,'Change Summary_Detailed'!$A$4:$X$216,AD$3,FALSE)</f>
        <v>8-30</v>
      </c>
      <c r="AE512" s="21">
        <f>VLOOKUP($B512,'Change Summary_Detailed'!$A$4:$X$216,AE$3,FALSE)</f>
        <v>30</v>
      </c>
      <c r="AF512" s="21">
        <f>VLOOKUP($B512,'Change Summary_Detailed'!$A$4:$X$216,AF$3,FALSE)</f>
        <v>60</v>
      </c>
      <c r="AG512" s="21" t="str">
        <f>VLOOKUP($B512,'Change Summary_Detailed'!$A$4:$X$216,AG$3,FALSE)</f>
        <v/>
      </c>
      <c r="AH512" s="21" t="str">
        <f>VLOOKUP($B512,'Change Summary_Detailed'!$A$4:$X$216,AH$3,FALSE)</f>
        <v/>
      </c>
      <c r="AI512" s="21" t="str">
        <f>VLOOKUP($B512,'Change Summary_Detailed'!$A$4:$X$216,AI$3,FALSE)</f>
        <v>6-30</v>
      </c>
      <c r="AJ512" s="21">
        <f>VLOOKUP($B512,'Change Summary_Detailed'!$A$4:$X$216,AJ$3,FALSE)</f>
        <v>30</v>
      </c>
      <c r="AK512" s="21" t="str">
        <f>VLOOKUP($B512,'Change Summary_Detailed'!$A$4:$X$216,AK$3,FALSE)</f>
        <v>30-60</v>
      </c>
      <c r="AL512" s="21">
        <f>VLOOKUP($B512,'Change Summary_Detailed'!$A$4:$X$216,AL$3,FALSE)</f>
        <v>30</v>
      </c>
      <c r="AM512" s="21">
        <f>VLOOKUP($B512,'Change Summary_Detailed'!$A$4:$X$216,AM$3,FALSE)</f>
        <v>30</v>
      </c>
      <c r="AN512" s="21" t="str">
        <f>VLOOKUP($B512,'Change Summary_Detailed'!$A$4:$X$216,AN$3,FALSE)</f>
        <v>Before 9:00 PM</v>
      </c>
      <c r="AO512" s="21" t="str">
        <f>VLOOKUP($B512,'Change Summary_Detailed'!$A$4:$X$216,AO$3,FALSE)</f>
        <v>Before 11:00 PM</v>
      </c>
      <c r="AP512" s="21" t="str">
        <f>VLOOKUP($B512,'Change Summary_Detailed'!$A$4:$X$216,AP$3,FALSE)</f>
        <v>Eliminate the part of the route east of the UW Bothell Campus.
Operate the part of the route between Lake City and the UW Bothell Campus on weekdays only. 
Operate service more often during after 7:00 PM and on weekends since Route 72 would no longer operate.</v>
      </c>
      <c r="AQ512" s="21" t="str">
        <f>VLOOKUP($B512,'Change Summary_Detailed'!$A$4:$X$216,AQ$3,FALSE)</f>
        <v>2, 3</v>
      </c>
      <c r="AR512" s="21" t="str">
        <f>VLOOKUP($B512,'Change Summary_Detailed'!$A$4:$X$216,AR$3,FALSE)</f>
        <v>Restructure</v>
      </c>
      <c r="AS512" s="21" t="str">
        <f>VLOOKUP($B512,'Change Summary_Detailed'!$A$4:$X$216,AS$3,FALSE)</f>
        <v>Between Woodinville and UW Bothell, use Route 522.</v>
      </c>
      <c r="AT512" s="21" t="str">
        <f>VLOOKUP($B512,'Change Summary_Detailed'!$A$4:$X$216,AT$3,FALSE)</f>
        <v>Revised</v>
      </c>
    </row>
    <row r="513" spans="1:46" x14ac:dyDescent="0.25">
      <c r="A513" t="s">
        <v>378</v>
      </c>
      <c r="B513" s="122" t="s">
        <v>289</v>
      </c>
      <c r="C513" s="57" t="s">
        <v>832</v>
      </c>
      <c r="D513" s="71" t="s">
        <v>290</v>
      </c>
      <c r="E513" s="57">
        <v>40.799999999999997</v>
      </c>
      <c r="F513" s="52">
        <v>13.2</v>
      </c>
      <c r="G513" s="52">
        <v>50.6</v>
      </c>
      <c r="H513" s="52">
        <v>15.5</v>
      </c>
      <c r="I513" s="52">
        <v>30.3</v>
      </c>
      <c r="J513" s="58">
        <v>6.8</v>
      </c>
      <c r="K513" s="62">
        <v>45</v>
      </c>
      <c r="L513" s="62" t="s">
        <v>15</v>
      </c>
      <c r="M513" s="57" t="s">
        <v>17</v>
      </c>
      <c r="N513" s="58" t="s">
        <v>17</v>
      </c>
      <c r="O513" s="57" t="s">
        <v>18</v>
      </c>
      <c r="P513" s="52" t="s">
        <v>19</v>
      </c>
      <c r="Q513" s="58" t="s">
        <v>19</v>
      </c>
      <c r="R513" s="57">
        <v>3</v>
      </c>
      <c r="S513" s="52" t="s">
        <v>54</v>
      </c>
      <c r="T513" s="58" t="s">
        <v>54</v>
      </c>
      <c r="W513">
        <v>3</v>
      </c>
      <c r="X513">
        <v>2</v>
      </c>
      <c r="Y513">
        <v>3</v>
      </c>
      <c r="Z513">
        <v>4</v>
      </c>
      <c r="AA513">
        <v>3</v>
      </c>
      <c r="AB513">
        <v>2</v>
      </c>
      <c r="AC513" s="355">
        <f>IF(VLOOKUP($B513,'Change Summary_Detailed'!$A$4:$X$216,AC$3,FALSE)=0,"N/A",VLOOKUP($B513,'Change Summary_Detailed'!$A$4:$X$216,AC$3,FALSE))</f>
        <v>42156</v>
      </c>
      <c r="AD513" s="21" t="str">
        <f>VLOOKUP($B513,'Change Summary_Detailed'!$A$4:$X$216,AD$3,FALSE)</f>
        <v>8-30</v>
      </c>
      <c r="AE513" s="21">
        <f>VLOOKUP($B513,'Change Summary_Detailed'!$A$4:$X$216,AE$3,FALSE)</f>
        <v>30</v>
      </c>
      <c r="AF513" s="21">
        <f>VLOOKUP($B513,'Change Summary_Detailed'!$A$4:$X$216,AF$3,FALSE)</f>
        <v>60</v>
      </c>
      <c r="AG513" s="21" t="str">
        <f>VLOOKUP($B513,'Change Summary_Detailed'!$A$4:$X$216,AG$3,FALSE)</f>
        <v/>
      </c>
      <c r="AH513" s="21" t="str">
        <f>VLOOKUP($B513,'Change Summary_Detailed'!$A$4:$X$216,AH$3,FALSE)</f>
        <v/>
      </c>
      <c r="AI513" s="21" t="str">
        <f>VLOOKUP($B513,'Change Summary_Detailed'!$A$4:$X$216,AI$3,FALSE)</f>
        <v>6-30</v>
      </c>
      <c r="AJ513" s="21">
        <f>VLOOKUP($B513,'Change Summary_Detailed'!$A$4:$X$216,AJ$3,FALSE)</f>
        <v>30</v>
      </c>
      <c r="AK513" s="21" t="str">
        <f>VLOOKUP($B513,'Change Summary_Detailed'!$A$4:$X$216,AK$3,FALSE)</f>
        <v>30-60</v>
      </c>
      <c r="AL513" s="21">
        <f>VLOOKUP($B513,'Change Summary_Detailed'!$A$4:$X$216,AL$3,FALSE)</f>
        <v>30</v>
      </c>
      <c r="AM513" s="21">
        <f>VLOOKUP($B513,'Change Summary_Detailed'!$A$4:$X$216,AM$3,FALSE)</f>
        <v>30</v>
      </c>
      <c r="AN513" s="21" t="str">
        <f>VLOOKUP($B513,'Change Summary_Detailed'!$A$4:$X$216,AN$3,FALSE)</f>
        <v>Before 9:00 PM</v>
      </c>
      <c r="AO513" s="21" t="str">
        <f>VLOOKUP($B513,'Change Summary_Detailed'!$A$4:$X$216,AO$3,FALSE)</f>
        <v>Before 11:00 PM</v>
      </c>
      <c r="AP513" s="21" t="str">
        <f>VLOOKUP($B513,'Change Summary_Detailed'!$A$4:$X$216,AP$3,FALSE)</f>
        <v>Eliminate the part of the route east of the UW Bothell Campus.
Operate the part of the route between Lake City and the UW Bothell Campus on weekdays only. 
Operate service more often during after 7:00 PM and on weekends since Route 72 would no longer operate.</v>
      </c>
      <c r="AQ513" s="21" t="str">
        <f>VLOOKUP($B513,'Change Summary_Detailed'!$A$4:$X$216,AQ$3,FALSE)</f>
        <v>2, 3</v>
      </c>
      <c r="AR513" s="21" t="str">
        <f>VLOOKUP($B513,'Change Summary_Detailed'!$A$4:$X$216,AR$3,FALSE)</f>
        <v>Restructure</v>
      </c>
      <c r="AS513" s="21" t="str">
        <f>VLOOKUP($B513,'Change Summary_Detailed'!$A$4:$X$216,AS$3,FALSE)</f>
        <v>Between Woodinville and UW Bothell, use Route 522.</v>
      </c>
      <c r="AT513" s="21" t="str">
        <f>VLOOKUP($B513,'Change Summary_Detailed'!$A$4:$X$216,AT$3,FALSE)</f>
        <v>Revised</v>
      </c>
    </row>
    <row r="514" spans="1:46" x14ac:dyDescent="0.25">
      <c r="A514" t="s">
        <v>358</v>
      </c>
      <c r="B514" s="122" t="s">
        <v>289</v>
      </c>
      <c r="C514" s="57" t="s">
        <v>832</v>
      </c>
      <c r="D514" s="71" t="s">
        <v>290</v>
      </c>
      <c r="E514" s="57">
        <v>40.799999999999997</v>
      </c>
      <c r="F514" s="52">
        <v>13.2</v>
      </c>
      <c r="G514" s="52">
        <v>50.6</v>
      </c>
      <c r="H514" s="52">
        <v>15.5</v>
      </c>
      <c r="I514" s="52">
        <v>30.3</v>
      </c>
      <c r="J514" s="58">
        <v>6.8</v>
      </c>
      <c r="K514" s="62">
        <v>45</v>
      </c>
      <c r="L514" s="62" t="s">
        <v>15</v>
      </c>
      <c r="M514" s="57" t="s">
        <v>17</v>
      </c>
      <c r="N514" s="58" t="s">
        <v>17</v>
      </c>
      <c r="O514" s="57" t="s">
        <v>18</v>
      </c>
      <c r="P514" s="52" t="s">
        <v>19</v>
      </c>
      <c r="Q514" s="58" t="s">
        <v>19</v>
      </c>
      <c r="R514" s="57">
        <v>3</v>
      </c>
      <c r="S514" s="52" t="s">
        <v>54</v>
      </c>
      <c r="T514" s="58" t="s">
        <v>54</v>
      </c>
      <c r="W514">
        <v>3</v>
      </c>
      <c r="X514">
        <v>2</v>
      </c>
      <c r="Y514">
        <v>3</v>
      </c>
      <c r="Z514">
        <v>4</v>
      </c>
      <c r="AA514">
        <v>3</v>
      </c>
      <c r="AB514">
        <v>2</v>
      </c>
      <c r="AC514" s="355">
        <f>IF(VLOOKUP($B514,'Change Summary_Detailed'!$A$4:$X$216,AC$3,FALSE)=0,"N/A",VLOOKUP($B514,'Change Summary_Detailed'!$A$4:$X$216,AC$3,FALSE))</f>
        <v>42156</v>
      </c>
      <c r="AD514" s="21" t="str">
        <f>VLOOKUP($B514,'Change Summary_Detailed'!$A$4:$X$216,AD$3,FALSE)</f>
        <v>8-30</v>
      </c>
      <c r="AE514" s="21">
        <f>VLOOKUP($B514,'Change Summary_Detailed'!$A$4:$X$216,AE$3,FALSE)</f>
        <v>30</v>
      </c>
      <c r="AF514" s="21">
        <f>VLOOKUP($B514,'Change Summary_Detailed'!$A$4:$X$216,AF$3,FALSE)</f>
        <v>60</v>
      </c>
      <c r="AG514" s="21" t="str">
        <f>VLOOKUP($B514,'Change Summary_Detailed'!$A$4:$X$216,AG$3,FALSE)</f>
        <v/>
      </c>
      <c r="AH514" s="21" t="str">
        <f>VLOOKUP($B514,'Change Summary_Detailed'!$A$4:$X$216,AH$3,FALSE)</f>
        <v/>
      </c>
      <c r="AI514" s="21" t="str">
        <f>VLOOKUP($B514,'Change Summary_Detailed'!$A$4:$X$216,AI$3,FALSE)</f>
        <v>6-30</v>
      </c>
      <c r="AJ514" s="21">
        <f>VLOOKUP($B514,'Change Summary_Detailed'!$A$4:$X$216,AJ$3,FALSE)</f>
        <v>30</v>
      </c>
      <c r="AK514" s="21" t="str">
        <f>VLOOKUP($B514,'Change Summary_Detailed'!$A$4:$X$216,AK$3,FALSE)</f>
        <v>30-60</v>
      </c>
      <c r="AL514" s="21">
        <f>VLOOKUP($B514,'Change Summary_Detailed'!$A$4:$X$216,AL$3,FALSE)</f>
        <v>30</v>
      </c>
      <c r="AM514" s="21">
        <f>VLOOKUP($B514,'Change Summary_Detailed'!$A$4:$X$216,AM$3,FALSE)</f>
        <v>30</v>
      </c>
      <c r="AN514" s="21" t="str">
        <f>VLOOKUP($B514,'Change Summary_Detailed'!$A$4:$X$216,AN$3,FALSE)</f>
        <v>Before 9:00 PM</v>
      </c>
      <c r="AO514" s="21" t="str">
        <f>VLOOKUP($B514,'Change Summary_Detailed'!$A$4:$X$216,AO$3,FALSE)</f>
        <v>Before 11:00 PM</v>
      </c>
      <c r="AP514" s="21" t="str">
        <f>VLOOKUP($B514,'Change Summary_Detailed'!$A$4:$X$216,AP$3,FALSE)</f>
        <v>Eliminate the part of the route east of the UW Bothell Campus.
Operate the part of the route between Lake City and the UW Bothell Campus on weekdays only. 
Operate service more often during after 7:00 PM and on weekends since Route 72 would no longer operate.</v>
      </c>
      <c r="AQ514" s="21" t="str">
        <f>VLOOKUP($B514,'Change Summary_Detailed'!$A$4:$X$216,AQ$3,FALSE)</f>
        <v>2, 3</v>
      </c>
      <c r="AR514" s="21" t="str">
        <f>VLOOKUP($B514,'Change Summary_Detailed'!$A$4:$X$216,AR$3,FALSE)</f>
        <v>Restructure</v>
      </c>
      <c r="AS514" s="21" t="str">
        <f>VLOOKUP($B514,'Change Summary_Detailed'!$A$4:$X$216,AS$3,FALSE)</f>
        <v>Between Woodinville and UW Bothell, use Route 522.</v>
      </c>
      <c r="AT514" s="21" t="str">
        <f>VLOOKUP($B514,'Change Summary_Detailed'!$A$4:$X$216,AT$3,FALSE)</f>
        <v>Revised</v>
      </c>
    </row>
    <row r="515" spans="1:46" x14ac:dyDescent="0.25">
      <c r="A515" t="s">
        <v>361</v>
      </c>
      <c r="B515" s="122" t="s">
        <v>289</v>
      </c>
      <c r="C515" s="57" t="s">
        <v>832</v>
      </c>
      <c r="D515" s="71" t="s">
        <v>290</v>
      </c>
      <c r="E515" s="57">
        <v>40.799999999999997</v>
      </c>
      <c r="F515" s="52">
        <v>13.2</v>
      </c>
      <c r="G515" s="52">
        <v>50.6</v>
      </c>
      <c r="H515" s="52">
        <v>15.5</v>
      </c>
      <c r="I515" s="52">
        <v>30.3</v>
      </c>
      <c r="J515" s="58">
        <v>6.8</v>
      </c>
      <c r="K515" s="62">
        <v>45</v>
      </c>
      <c r="L515" s="62" t="s">
        <v>15</v>
      </c>
      <c r="M515" s="57" t="s">
        <v>17</v>
      </c>
      <c r="N515" s="58" t="s">
        <v>17</v>
      </c>
      <c r="O515" s="57" t="s">
        <v>18</v>
      </c>
      <c r="P515" s="52" t="s">
        <v>19</v>
      </c>
      <c r="Q515" s="58" t="s">
        <v>19</v>
      </c>
      <c r="R515" s="57">
        <v>3</v>
      </c>
      <c r="S515" s="52" t="s">
        <v>54</v>
      </c>
      <c r="T515" s="58" t="s">
        <v>54</v>
      </c>
      <c r="W515">
        <v>3</v>
      </c>
      <c r="X515">
        <v>2</v>
      </c>
      <c r="Y515">
        <v>3</v>
      </c>
      <c r="Z515">
        <v>4</v>
      </c>
      <c r="AA515">
        <v>3</v>
      </c>
      <c r="AB515">
        <v>2</v>
      </c>
      <c r="AC515" s="355">
        <f>IF(VLOOKUP($B515,'Change Summary_Detailed'!$A$4:$X$216,AC$3,FALSE)=0,"N/A",VLOOKUP($B515,'Change Summary_Detailed'!$A$4:$X$216,AC$3,FALSE))</f>
        <v>42156</v>
      </c>
      <c r="AD515" s="21" t="str">
        <f>VLOOKUP($B515,'Change Summary_Detailed'!$A$4:$X$216,AD$3,FALSE)</f>
        <v>8-30</v>
      </c>
      <c r="AE515" s="21">
        <f>VLOOKUP($B515,'Change Summary_Detailed'!$A$4:$X$216,AE$3,FALSE)</f>
        <v>30</v>
      </c>
      <c r="AF515" s="21">
        <f>VLOOKUP($B515,'Change Summary_Detailed'!$A$4:$X$216,AF$3,FALSE)</f>
        <v>60</v>
      </c>
      <c r="AG515" s="21" t="str">
        <f>VLOOKUP($B515,'Change Summary_Detailed'!$A$4:$X$216,AG$3,FALSE)</f>
        <v/>
      </c>
      <c r="AH515" s="21" t="str">
        <f>VLOOKUP($B515,'Change Summary_Detailed'!$A$4:$X$216,AH$3,FALSE)</f>
        <v/>
      </c>
      <c r="AI515" s="21" t="str">
        <f>VLOOKUP($B515,'Change Summary_Detailed'!$A$4:$X$216,AI$3,FALSE)</f>
        <v>6-30</v>
      </c>
      <c r="AJ515" s="21">
        <f>VLOOKUP($B515,'Change Summary_Detailed'!$A$4:$X$216,AJ$3,FALSE)</f>
        <v>30</v>
      </c>
      <c r="AK515" s="21" t="str">
        <f>VLOOKUP($B515,'Change Summary_Detailed'!$A$4:$X$216,AK$3,FALSE)</f>
        <v>30-60</v>
      </c>
      <c r="AL515" s="21">
        <f>VLOOKUP($B515,'Change Summary_Detailed'!$A$4:$X$216,AL$3,FALSE)</f>
        <v>30</v>
      </c>
      <c r="AM515" s="21">
        <f>VLOOKUP($B515,'Change Summary_Detailed'!$A$4:$X$216,AM$3,FALSE)</f>
        <v>30</v>
      </c>
      <c r="AN515" s="21" t="str">
        <f>VLOOKUP($B515,'Change Summary_Detailed'!$A$4:$X$216,AN$3,FALSE)</f>
        <v>Before 9:00 PM</v>
      </c>
      <c r="AO515" s="21" t="str">
        <f>VLOOKUP($B515,'Change Summary_Detailed'!$A$4:$X$216,AO$3,FALSE)</f>
        <v>Before 11:00 PM</v>
      </c>
      <c r="AP515" s="21" t="str">
        <f>VLOOKUP($B515,'Change Summary_Detailed'!$A$4:$X$216,AP$3,FALSE)</f>
        <v>Eliminate the part of the route east of the UW Bothell Campus.
Operate the part of the route between Lake City and the UW Bothell Campus on weekdays only. 
Operate service more often during after 7:00 PM and on weekends since Route 72 would no longer operate.</v>
      </c>
      <c r="AQ515" s="21" t="str">
        <f>VLOOKUP($B515,'Change Summary_Detailed'!$A$4:$X$216,AQ$3,FALSE)</f>
        <v>2, 3</v>
      </c>
      <c r="AR515" s="21" t="str">
        <f>VLOOKUP($B515,'Change Summary_Detailed'!$A$4:$X$216,AR$3,FALSE)</f>
        <v>Restructure</v>
      </c>
      <c r="AS515" s="21" t="str">
        <f>VLOOKUP($B515,'Change Summary_Detailed'!$A$4:$X$216,AS$3,FALSE)</f>
        <v>Between Woodinville and UW Bothell, use Route 522.</v>
      </c>
      <c r="AT515" s="21" t="str">
        <f>VLOOKUP($B515,'Change Summary_Detailed'!$A$4:$X$216,AT$3,FALSE)</f>
        <v>Revised</v>
      </c>
    </row>
    <row r="516" spans="1:46" x14ac:dyDescent="0.25">
      <c r="A516" t="s">
        <v>357</v>
      </c>
      <c r="B516" s="122" t="s">
        <v>289</v>
      </c>
      <c r="C516" s="57" t="s">
        <v>832</v>
      </c>
      <c r="D516" s="71" t="s">
        <v>290</v>
      </c>
      <c r="E516" s="57">
        <v>40.799999999999997</v>
      </c>
      <c r="F516" s="52">
        <v>13.2</v>
      </c>
      <c r="G516" s="52">
        <v>50.6</v>
      </c>
      <c r="H516" s="52">
        <v>15.5</v>
      </c>
      <c r="I516" s="52">
        <v>30.3</v>
      </c>
      <c r="J516" s="58">
        <v>6.8</v>
      </c>
      <c r="K516" s="62">
        <v>45</v>
      </c>
      <c r="L516" s="62" t="s">
        <v>15</v>
      </c>
      <c r="M516" s="57" t="s">
        <v>17</v>
      </c>
      <c r="N516" s="58" t="s">
        <v>17</v>
      </c>
      <c r="O516" s="57" t="s">
        <v>18</v>
      </c>
      <c r="P516" s="52" t="s">
        <v>19</v>
      </c>
      <c r="Q516" s="58" t="s">
        <v>19</v>
      </c>
      <c r="R516" s="57">
        <v>3</v>
      </c>
      <c r="S516" s="52" t="s">
        <v>54</v>
      </c>
      <c r="T516" s="58" t="s">
        <v>54</v>
      </c>
      <c r="W516">
        <v>3</v>
      </c>
      <c r="X516">
        <v>2</v>
      </c>
      <c r="Y516">
        <v>3</v>
      </c>
      <c r="Z516">
        <v>4</v>
      </c>
      <c r="AA516">
        <v>3</v>
      </c>
      <c r="AB516">
        <v>2</v>
      </c>
      <c r="AC516" s="355">
        <f>IF(VLOOKUP($B516,'Change Summary_Detailed'!$A$4:$X$216,AC$3,FALSE)=0,"N/A",VLOOKUP($B516,'Change Summary_Detailed'!$A$4:$X$216,AC$3,FALSE))</f>
        <v>42156</v>
      </c>
      <c r="AD516" s="21" t="str">
        <f>VLOOKUP($B516,'Change Summary_Detailed'!$A$4:$X$216,AD$3,FALSE)</f>
        <v>8-30</v>
      </c>
      <c r="AE516" s="21">
        <f>VLOOKUP($B516,'Change Summary_Detailed'!$A$4:$X$216,AE$3,FALSE)</f>
        <v>30</v>
      </c>
      <c r="AF516" s="21">
        <f>VLOOKUP($B516,'Change Summary_Detailed'!$A$4:$X$216,AF$3,FALSE)</f>
        <v>60</v>
      </c>
      <c r="AG516" s="21" t="str">
        <f>VLOOKUP($B516,'Change Summary_Detailed'!$A$4:$X$216,AG$3,FALSE)</f>
        <v/>
      </c>
      <c r="AH516" s="21" t="str">
        <f>VLOOKUP($B516,'Change Summary_Detailed'!$A$4:$X$216,AH$3,FALSE)</f>
        <v/>
      </c>
      <c r="AI516" s="21" t="str">
        <f>VLOOKUP($B516,'Change Summary_Detailed'!$A$4:$X$216,AI$3,FALSE)</f>
        <v>6-30</v>
      </c>
      <c r="AJ516" s="21">
        <f>VLOOKUP($B516,'Change Summary_Detailed'!$A$4:$X$216,AJ$3,FALSE)</f>
        <v>30</v>
      </c>
      <c r="AK516" s="21" t="str">
        <f>VLOOKUP($B516,'Change Summary_Detailed'!$A$4:$X$216,AK$3,FALSE)</f>
        <v>30-60</v>
      </c>
      <c r="AL516" s="21">
        <f>VLOOKUP($B516,'Change Summary_Detailed'!$A$4:$X$216,AL$3,FALSE)</f>
        <v>30</v>
      </c>
      <c r="AM516" s="21">
        <f>VLOOKUP($B516,'Change Summary_Detailed'!$A$4:$X$216,AM$3,FALSE)</f>
        <v>30</v>
      </c>
      <c r="AN516" s="21" t="str">
        <f>VLOOKUP($B516,'Change Summary_Detailed'!$A$4:$X$216,AN$3,FALSE)</f>
        <v>Before 9:00 PM</v>
      </c>
      <c r="AO516" s="21" t="str">
        <f>VLOOKUP($B516,'Change Summary_Detailed'!$A$4:$X$216,AO$3,FALSE)</f>
        <v>Before 11:00 PM</v>
      </c>
      <c r="AP516" s="21" t="str">
        <f>VLOOKUP($B516,'Change Summary_Detailed'!$A$4:$X$216,AP$3,FALSE)</f>
        <v>Eliminate the part of the route east of the UW Bothell Campus.
Operate the part of the route between Lake City and the UW Bothell Campus on weekdays only. 
Operate service more often during after 7:00 PM and on weekends since Route 72 would no longer operate.</v>
      </c>
      <c r="AQ516" s="21" t="str">
        <f>VLOOKUP($B516,'Change Summary_Detailed'!$A$4:$X$216,AQ$3,FALSE)</f>
        <v>2, 3</v>
      </c>
      <c r="AR516" s="21" t="str">
        <f>VLOOKUP($B516,'Change Summary_Detailed'!$A$4:$X$216,AR$3,FALSE)</f>
        <v>Restructure</v>
      </c>
      <c r="AS516" s="21" t="str">
        <f>VLOOKUP($B516,'Change Summary_Detailed'!$A$4:$X$216,AS$3,FALSE)</f>
        <v>Between Woodinville and UW Bothell, use Route 522.</v>
      </c>
      <c r="AT516" s="21" t="str">
        <f>VLOOKUP($B516,'Change Summary_Detailed'!$A$4:$X$216,AT$3,FALSE)</f>
        <v>Revised</v>
      </c>
    </row>
    <row r="517" spans="1:46" x14ac:dyDescent="0.25">
      <c r="A517" t="s">
        <v>342</v>
      </c>
      <c r="B517" s="122" t="s">
        <v>291</v>
      </c>
      <c r="C517" s="57" t="s">
        <v>833</v>
      </c>
      <c r="D517" s="71" t="s">
        <v>292</v>
      </c>
      <c r="E517" s="57">
        <v>32.700000000000003</v>
      </c>
      <c r="F517" s="52">
        <v>13</v>
      </c>
      <c r="G517" s="52" t="s">
        <v>298</v>
      </c>
      <c r="H517" s="52" t="s">
        <v>298</v>
      </c>
      <c r="I517" s="52" t="s">
        <v>298</v>
      </c>
      <c r="J517" s="58" t="s">
        <v>298</v>
      </c>
      <c r="K517" s="62">
        <v>93</v>
      </c>
      <c r="L517" s="62" t="s">
        <v>81</v>
      </c>
      <c r="M517" s="65"/>
      <c r="N517" s="66"/>
      <c r="O517" s="57" t="s">
        <v>19</v>
      </c>
      <c r="P517" s="52" t="s">
        <v>19</v>
      </c>
      <c r="Q517" s="58" t="s">
        <v>19</v>
      </c>
      <c r="R517" s="57" t="s">
        <v>54</v>
      </c>
      <c r="S517" s="52" t="s">
        <v>54</v>
      </c>
      <c r="T517" s="58" t="s">
        <v>54</v>
      </c>
      <c r="W517">
        <v>2</v>
      </c>
      <c r="X517">
        <v>2</v>
      </c>
      <c r="Y517" t="s">
        <v>17</v>
      </c>
      <c r="Z517" t="s">
        <v>17</v>
      </c>
      <c r="AA517" t="s">
        <v>17</v>
      </c>
      <c r="AB517" t="s">
        <v>17</v>
      </c>
      <c r="AC517" s="355" t="str">
        <f>IF(VLOOKUP($B517,'Change Summary_Detailed'!$A$4:$X$216,AC$3,FALSE)=0,"N/A",VLOOKUP($B517,'Change Summary_Detailed'!$A$4:$X$216,AC$3,FALSE))</f>
        <v>N/A</v>
      </c>
      <c r="AD517" s="21" t="str">
        <f>VLOOKUP($B517,'Change Summary_Detailed'!$A$4:$X$216,AD$3,FALSE)</f>
        <v/>
      </c>
      <c r="AE517" s="21" t="str">
        <f>VLOOKUP($B517,'Change Summary_Detailed'!$A$4:$X$216,AE$3,FALSE)</f>
        <v/>
      </c>
      <c r="AF517" s="21" t="str">
        <f>VLOOKUP($B517,'Change Summary_Detailed'!$A$4:$X$216,AF$3,FALSE)</f>
        <v/>
      </c>
      <c r="AG517" s="21" t="str">
        <f>VLOOKUP($B517,'Change Summary_Detailed'!$A$4:$X$216,AG$3,FALSE)</f>
        <v/>
      </c>
      <c r="AH517" s="21" t="str">
        <f>VLOOKUP($B517,'Change Summary_Detailed'!$A$4:$X$216,AH$3,FALSE)</f>
        <v/>
      </c>
      <c r="AI517" s="21" t="str">
        <f>VLOOKUP($B517,'Change Summary_Detailed'!$A$4:$X$216,AI$3,FALSE)</f>
        <v/>
      </c>
      <c r="AJ517" s="21" t="str">
        <f>VLOOKUP($B517,'Change Summary_Detailed'!$A$4:$X$216,AJ$3,FALSE)</f>
        <v/>
      </c>
      <c r="AK517" s="21" t="str">
        <f>VLOOKUP($B517,'Change Summary_Detailed'!$A$4:$X$216,AK$3,FALSE)</f>
        <v/>
      </c>
      <c r="AL517" s="21" t="str">
        <f>VLOOKUP($B517,'Change Summary_Detailed'!$A$4:$X$216,AL$3,FALSE)</f>
        <v/>
      </c>
      <c r="AM517" s="21" t="str">
        <f>VLOOKUP($B517,'Change Summary_Detailed'!$A$4:$X$216,AM$3,FALSE)</f>
        <v/>
      </c>
      <c r="AN517" s="21" t="str">
        <f>VLOOKUP($B517,'Change Summary_Detailed'!$A$4:$X$216,AN$3,FALSE)</f>
        <v/>
      </c>
      <c r="AO517" s="21" t="str">
        <f>VLOOKUP($B517,'Change Summary_Detailed'!$A$4:$X$216,AO$3,FALSE)</f>
        <v/>
      </c>
      <c r="AP517" s="21" t="str">
        <f>VLOOKUP($B517,'Change Summary_Detailed'!$A$4:$X$216,AP$3,FALSE)</f>
        <v>Unchanged</v>
      </c>
      <c r="AQ517" s="21">
        <f>VLOOKUP($B517,'Change Summary_Detailed'!$A$4:$X$216,AQ$3,FALSE)</f>
        <v>0</v>
      </c>
      <c r="AR517" s="21">
        <f>VLOOKUP($B517,'Change Summary_Detailed'!$A$4:$X$216,AR$3,FALSE)</f>
        <v>0</v>
      </c>
      <c r="AS517" s="21">
        <f>VLOOKUP($B517,'Change Summary_Detailed'!$A$4:$X$216,AS$3,FALSE)</f>
        <v>0</v>
      </c>
      <c r="AT517" s="21" t="str">
        <f>VLOOKUP($B517,'Change Summary_Detailed'!$A$4:$X$216,AT$3,FALSE)</f>
        <v>Unchanged</v>
      </c>
    </row>
    <row r="518" spans="1:46" x14ac:dyDescent="0.25">
      <c r="A518" t="s">
        <v>341</v>
      </c>
      <c r="B518" s="122" t="s">
        <v>291</v>
      </c>
      <c r="C518" s="57" t="s">
        <v>833</v>
      </c>
      <c r="D518" s="71" t="s">
        <v>292</v>
      </c>
      <c r="E518" s="57">
        <v>32.700000000000003</v>
      </c>
      <c r="F518" s="52">
        <v>13</v>
      </c>
      <c r="G518" s="52" t="s">
        <v>298</v>
      </c>
      <c r="H518" s="52" t="s">
        <v>298</v>
      </c>
      <c r="I518" s="52" t="s">
        <v>298</v>
      </c>
      <c r="J518" s="58" t="s">
        <v>298</v>
      </c>
      <c r="K518" s="62">
        <v>93</v>
      </c>
      <c r="L518" s="62" t="s">
        <v>81</v>
      </c>
      <c r="M518" s="65"/>
      <c r="N518" s="66"/>
      <c r="O518" s="57" t="s">
        <v>19</v>
      </c>
      <c r="P518" s="52" t="s">
        <v>19</v>
      </c>
      <c r="Q518" s="58" t="s">
        <v>19</v>
      </c>
      <c r="R518" s="57" t="s">
        <v>54</v>
      </c>
      <c r="S518" s="52" t="s">
        <v>54</v>
      </c>
      <c r="T518" s="58" t="s">
        <v>54</v>
      </c>
      <c r="W518">
        <v>2</v>
      </c>
      <c r="X518">
        <v>2</v>
      </c>
      <c r="Y518" t="s">
        <v>17</v>
      </c>
      <c r="Z518" t="s">
        <v>17</v>
      </c>
      <c r="AA518" t="s">
        <v>17</v>
      </c>
      <c r="AB518" t="s">
        <v>17</v>
      </c>
      <c r="AC518" s="355" t="str">
        <f>IF(VLOOKUP($B518,'Change Summary_Detailed'!$A$4:$X$216,AC$3,FALSE)=0,"N/A",VLOOKUP($B518,'Change Summary_Detailed'!$A$4:$X$216,AC$3,FALSE))</f>
        <v>N/A</v>
      </c>
      <c r="AD518" s="21" t="str">
        <f>VLOOKUP($B518,'Change Summary_Detailed'!$A$4:$X$216,AD$3,FALSE)</f>
        <v/>
      </c>
      <c r="AE518" s="21" t="str">
        <f>VLOOKUP($B518,'Change Summary_Detailed'!$A$4:$X$216,AE$3,FALSE)</f>
        <v/>
      </c>
      <c r="AF518" s="21" t="str">
        <f>VLOOKUP($B518,'Change Summary_Detailed'!$A$4:$X$216,AF$3,FALSE)</f>
        <v/>
      </c>
      <c r="AG518" s="21" t="str">
        <f>VLOOKUP($B518,'Change Summary_Detailed'!$A$4:$X$216,AG$3,FALSE)</f>
        <v/>
      </c>
      <c r="AH518" s="21" t="str">
        <f>VLOOKUP($B518,'Change Summary_Detailed'!$A$4:$X$216,AH$3,FALSE)</f>
        <v/>
      </c>
      <c r="AI518" s="21" t="str">
        <f>VLOOKUP($B518,'Change Summary_Detailed'!$A$4:$X$216,AI$3,FALSE)</f>
        <v/>
      </c>
      <c r="AJ518" s="21" t="str">
        <f>VLOOKUP($B518,'Change Summary_Detailed'!$A$4:$X$216,AJ$3,FALSE)</f>
        <v/>
      </c>
      <c r="AK518" s="21" t="str">
        <f>VLOOKUP($B518,'Change Summary_Detailed'!$A$4:$X$216,AK$3,FALSE)</f>
        <v/>
      </c>
      <c r="AL518" s="21" t="str">
        <f>VLOOKUP($B518,'Change Summary_Detailed'!$A$4:$X$216,AL$3,FALSE)</f>
        <v/>
      </c>
      <c r="AM518" s="21" t="str">
        <f>VLOOKUP($B518,'Change Summary_Detailed'!$A$4:$X$216,AM$3,FALSE)</f>
        <v/>
      </c>
      <c r="AN518" s="21" t="str">
        <f>VLOOKUP($B518,'Change Summary_Detailed'!$A$4:$X$216,AN$3,FALSE)</f>
        <v/>
      </c>
      <c r="AO518" s="21" t="str">
        <f>VLOOKUP($B518,'Change Summary_Detailed'!$A$4:$X$216,AO$3,FALSE)</f>
        <v/>
      </c>
      <c r="AP518" s="21" t="str">
        <f>VLOOKUP($B518,'Change Summary_Detailed'!$A$4:$X$216,AP$3,FALSE)</f>
        <v>Unchanged</v>
      </c>
      <c r="AQ518" s="21">
        <f>VLOOKUP($B518,'Change Summary_Detailed'!$A$4:$X$216,AQ$3,FALSE)</f>
        <v>0</v>
      </c>
      <c r="AR518" s="21">
        <f>VLOOKUP($B518,'Change Summary_Detailed'!$A$4:$X$216,AR$3,FALSE)</f>
        <v>0</v>
      </c>
      <c r="AS518" s="21">
        <f>VLOOKUP($B518,'Change Summary_Detailed'!$A$4:$X$216,AS$3,FALSE)</f>
        <v>0</v>
      </c>
      <c r="AT518" s="21" t="str">
        <f>VLOOKUP($B518,'Change Summary_Detailed'!$A$4:$X$216,AT$3,FALSE)</f>
        <v>Unchanged</v>
      </c>
    </row>
    <row r="519" spans="1:46" x14ac:dyDescent="0.25">
      <c r="A519" t="s">
        <v>376</v>
      </c>
      <c r="B519" s="122" t="s">
        <v>293</v>
      </c>
      <c r="C519" s="57" t="s">
        <v>834</v>
      </c>
      <c r="D519" s="71" t="s">
        <v>294</v>
      </c>
      <c r="E519" s="57">
        <v>9.1</v>
      </c>
      <c r="F519" s="52">
        <v>3.4</v>
      </c>
      <c r="G519" s="52" t="s">
        <v>298</v>
      </c>
      <c r="H519" s="52" t="s">
        <v>298</v>
      </c>
      <c r="I519" s="52" t="s">
        <v>298</v>
      </c>
      <c r="J519" s="58" t="s">
        <v>298</v>
      </c>
      <c r="K519" s="62" t="s">
        <v>8</v>
      </c>
      <c r="L519" s="62" t="s">
        <v>8</v>
      </c>
      <c r="M519" s="57" t="s">
        <v>52</v>
      </c>
      <c r="N519" s="58" t="s">
        <v>52</v>
      </c>
      <c r="O519" s="110" t="s">
        <v>8</v>
      </c>
      <c r="P519" s="111" t="s">
        <v>8</v>
      </c>
      <c r="Q519" s="112" t="s">
        <v>8</v>
      </c>
      <c r="R519" s="57">
        <v>3</v>
      </c>
      <c r="S519" s="52" t="s">
        <v>54</v>
      </c>
      <c r="T519" s="58" t="s">
        <v>54</v>
      </c>
      <c r="W519">
        <v>1</v>
      </c>
      <c r="X519">
        <v>1</v>
      </c>
      <c r="Y519" t="s">
        <v>17</v>
      </c>
      <c r="Z519" t="s">
        <v>17</v>
      </c>
      <c r="AA519" t="s">
        <v>17</v>
      </c>
      <c r="AB519" t="s">
        <v>17</v>
      </c>
      <c r="AC519" s="355" t="str">
        <f>IF(VLOOKUP($B519,'Change Summary_Detailed'!$A$4:$X$216,AC$3,FALSE)=0,"N/A",VLOOKUP($B519,'Change Summary_Detailed'!$A$4:$X$216,AC$3,FALSE))</f>
        <v>N/A</v>
      </c>
      <c r="AD519" s="21" t="str">
        <f>VLOOKUP($B519,'Change Summary_Detailed'!$A$4:$X$216,AD$3,FALSE)</f>
        <v/>
      </c>
      <c r="AE519" s="21" t="str">
        <f>VLOOKUP($B519,'Change Summary_Detailed'!$A$4:$X$216,AE$3,FALSE)</f>
        <v/>
      </c>
      <c r="AF519" s="21" t="str">
        <f>VLOOKUP($B519,'Change Summary_Detailed'!$A$4:$X$216,AF$3,FALSE)</f>
        <v/>
      </c>
      <c r="AG519" s="21" t="str">
        <f>VLOOKUP($B519,'Change Summary_Detailed'!$A$4:$X$216,AG$3,FALSE)</f>
        <v/>
      </c>
      <c r="AH519" s="21" t="str">
        <f>VLOOKUP($B519,'Change Summary_Detailed'!$A$4:$X$216,AH$3,FALSE)</f>
        <v/>
      </c>
      <c r="AI519" s="21" t="str">
        <f>VLOOKUP($B519,'Change Summary_Detailed'!$A$4:$X$216,AI$3,FALSE)</f>
        <v/>
      </c>
      <c r="AJ519" s="21" t="str">
        <f>VLOOKUP($B519,'Change Summary_Detailed'!$A$4:$X$216,AJ$3,FALSE)</f>
        <v/>
      </c>
      <c r="AK519" s="21" t="str">
        <f>VLOOKUP($B519,'Change Summary_Detailed'!$A$4:$X$216,AK$3,FALSE)</f>
        <v/>
      </c>
      <c r="AL519" s="21" t="str">
        <f>VLOOKUP($B519,'Change Summary_Detailed'!$A$4:$X$216,AL$3,FALSE)</f>
        <v/>
      </c>
      <c r="AM519" s="21" t="str">
        <f>VLOOKUP($B519,'Change Summary_Detailed'!$A$4:$X$216,AM$3,FALSE)</f>
        <v/>
      </c>
      <c r="AN519" s="21" t="str">
        <f>VLOOKUP($B519,'Change Summary_Detailed'!$A$4:$X$216,AN$3,FALSE)</f>
        <v/>
      </c>
      <c r="AO519" s="21" t="str">
        <f>VLOOKUP($B519,'Change Summary_Detailed'!$A$4:$X$216,AO$3,FALSE)</f>
        <v/>
      </c>
      <c r="AP519" s="21" t="str">
        <f>VLOOKUP($B519,'Change Summary_Detailed'!$A$4:$X$216,AP$3,FALSE)</f>
        <v>Unchanged</v>
      </c>
      <c r="AQ519" s="21">
        <f>VLOOKUP($B519,'Change Summary_Detailed'!$A$4:$X$216,AQ$3,FALSE)</f>
        <v>0</v>
      </c>
      <c r="AR519" s="21">
        <f>VLOOKUP($B519,'Change Summary_Detailed'!$A$4:$X$216,AR$3,FALSE)</f>
        <v>0</v>
      </c>
      <c r="AS519" s="21">
        <f>VLOOKUP($B519,'Change Summary_Detailed'!$A$4:$X$216,AS$3,FALSE)</f>
        <v>0</v>
      </c>
      <c r="AT519" s="21" t="str">
        <f>VLOOKUP($B519,'Change Summary_Detailed'!$A$4:$X$216,AT$3,FALSE)</f>
        <v>Unchanged</v>
      </c>
    </row>
    <row r="520" spans="1:46" x14ac:dyDescent="0.25">
      <c r="A520" t="s">
        <v>342</v>
      </c>
      <c r="B520" s="122" t="s">
        <v>293</v>
      </c>
      <c r="C520" s="57" t="s">
        <v>834</v>
      </c>
      <c r="D520" s="71" t="s">
        <v>294</v>
      </c>
      <c r="E520" s="57">
        <v>9.1</v>
      </c>
      <c r="F520" s="52">
        <v>3.4</v>
      </c>
      <c r="G520" s="52" t="s">
        <v>298</v>
      </c>
      <c r="H520" s="52" t="s">
        <v>298</v>
      </c>
      <c r="I520" s="52" t="s">
        <v>298</v>
      </c>
      <c r="J520" s="58" t="s">
        <v>298</v>
      </c>
      <c r="K520" s="62" t="s">
        <v>8</v>
      </c>
      <c r="L520" s="62" t="s">
        <v>8</v>
      </c>
      <c r="M520" s="57" t="s">
        <v>52</v>
      </c>
      <c r="N520" s="58" t="s">
        <v>52</v>
      </c>
      <c r="O520" s="110" t="s">
        <v>8</v>
      </c>
      <c r="P520" s="111" t="s">
        <v>8</v>
      </c>
      <c r="Q520" s="112" t="s">
        <v>8</v>
      </c>
      <c r="R520" s="57">
        <v>3</v>
      </c>
      <c r="S520" s="52" t="s">
        <v>54</v>
      </c>
      <c r="T520" s="58" t="s">
        <v>54</v>
      </c>
      <c r="W520">
        <v>1</v>
      </c>
      <c r="X520">
        <v>1</v>
      </c>
      <c r="Y520" t="s">
        <v>17</v>
      </c>
      <c r="Z520" t="s">
        <v>17</v>
      </c>
      <c r="AA520" t="s">
        <v>17</v>
      </c>
      <c r="AB520" t="s">
        <v>17</v>
      </c>
      <c r="AC520" s="355" t="str">
        <f>IF(VLOOKUP($B520,'Change Summary_Detailed'!$A$4:$X$216,AC$3,FALSE)=0,"N/A",VLOOKUP($B520,'Change Summary_Detailed'!$A$4:$X$216,AC$3,FALSE))</f>
        <v>N/A</v>
      </c>
      <c r="AD520" s="21" t="str">
        <f>VLOOKUP($B520,'Change Summary_Detailed'!$A$4:$X$216,AD$3,FALSE)</f>
        <v/>
      </c>
      <c r="AE520" s="21" t="str">
        <f>VLOOKUP($B520,'Change Summary_Detailed'!$A$4:$X$216,AE$3,FALSE)</f>
        <v/>
      </c>
      <c r="AF520" s="21" t="str">
        <f>VLOOKUP($B520,'Change Summary_Detailed'!$A$4:$X$216,AF$3,FALSE)</f>
        <v/>
      </c>
      <c r="AG520" s="21" t="str">
        <f>VLOOKUP($B520,'Change Summary_Detailed'!$A$4:$X$216,AG$3,FALSE)</f>
        <v/>
      </c>
      <c r="AH520" s="21" t="str">
        <f>VLOOKUP($B520,'Change Summary_Detailed'!$A$4:$X$216,AH$3,FALSE)</f>
        <v/>
      </c>
      <c r="AI520" s="21" t="str">
        <f>VLOOKUP($B520,'Change Summary_Detailed'!$A$4:$X$216,AI$3,FALSE)</f>
        <v/>
      </c>
      <c r="AJ520" s="21" t="str">
        <f>VLOOKUP($B520,'Change Summary_Detailed'!$A$4:$X$216,AJ$3,FALSE)</f>
        <v/>
      </c>
      <c r="AK520" s="21" t="str">
        <f>VLOOKUP($B520,'Change Summary_Detailed'!$A$4:$X$216,AK$3,FALSE)</f>
        <v/>
      </c>
      <c r="AL520" s="21" t="str">
        <f>VLOOKUP($B520,'Change Summary_Detailed'!$A$4:$X$216,AL$3,FALSE)</f>
        <v/>
      </c>
      <c r="AM520" s="21" t="str">
        <f>VLOOKUP($B520,'Change Summary_Detailed'!$A$4:$X$216,AM$3,FALSE)</f>
        <v/>
      </c>
      <c r="AN520" s="21" t="str">
        <f>VLOOKUP($B520,'Change Summary_Detailed'!$A$4:$X$216,AN$3,FALSE)</f>
        <v/>
      </c>
      <c r="AO520" s="21" t="str">
        <f>VLOOKUP($B520,'Change Summary_Detailed'!$A$4:$X$216,AO$3,FALSE)</f>
        <v/>
      </c>
      <c r="AP520" s="21" t="str">
        <f>VLOOKUP($B520,'Change Summary_Detailed'!$A$4:$X$216,AP$3,FALSE)</f>
        <v>Unchanged</v>
      </c>
      <c r="AQ520" s="21">
        <f>VLOOKUP($B520,'Change Summary_Detailed'!$A$4:$X$216,AQ$3,FALSE)</f>
        <v>0</v>
      </c>
      <c r="AR520" s="21">
        <f>VLOOKUP($B520,'Change Summary_Detailed'!$A$4:$X$216,AR$3,FALSE)</f>
        <v>0</v>
      </c>
      <c r="AS520" s="21">
        <f>VLOOKUP($B520,'Change Summary_Detailed'!$A$4:$X$216,AS$3,FALSE)</f>
        <v>0</v>
      </c>
      <c r="AT520" s="21" t="str">
        <f>VLOOKUP($B520,'Change Summary_Detailed'!$A$4:$X$216,AT$3,FALSE)</f>
        <v>Unchanged</v>
      </c>
    </row>
    <row r="521" spans="1:46" x14ac:dyDescent="0.25">
      <c r="A521" t="s">
        <v>374</v>
      </c>
      <c r="B521" s="122" t="s">
        <v>13</v>
      </c>
      <c r="C521" s="57" t="s">
        <v>13</v>
      </c>
      <c r="D521" s="71" t="s">
        <v>14</v>
      </c>
      <c r="E521" s="57">
        <v>49.1</v>
      </c>
      <c r="F521" s="52">
        <v>13.5</v>
      </c>
      <c r="G521" s="52">
        <v>54.2</v>
      </c>
      <c r="H521" s="52">
        <v>17.600000000000001</v>
      </c>
      <c r="I521" s="52">
        <v>39.4</v>
      </c>
      <c r="J521" s="58">
        <v>12.7</v>
      </c>
      <c r="K521" s="62">
        <v>32</v>
      </c>
      <c r="L521" s="62" t="s">
        <v>15</v>
      </c>
      <c r="M521" s="57" t="s">
        <v>17</v>
      </c>
      <c r="N521" s="58" t="s">
        <v>17</v>
      </c>
      <c r="O521" s="57" t="s">
        <v>18</v>
      </c>
      <c r="P521" s="52" t="s">
        <v>19</v>
      </c>
      <c r="Q521" s="58" t="s">
        <v>18</v>
      </c>
      <c r="R521" s="57" t="s">
        <v>54</v>
      </c>
      <c r="S521" s="52" t="s">
        <v>54</v>
      </c>
      <c r="T521" s="58" t="s">
        <v>54</v>
      </c>
      <c r="W521">
        <v>4</v>
      </c>
      <c r="X521">
        <v>4</v>
      </c>
      <c r="Y521">
        <v>4</v>
      </c>
      <c r="Z521">
        <v>4</v>
      </c>
      <c r="AA521">
        <v>4</v>
      </c>
      <c r="AB521">
        <v>4</v>
      </c>
      <c r="AC521" s="355" t="str">
        <f>IF(VLOOKUP($B521,'Change Summary_Detailed'!$A$4:$X$216,AC$3,FALSE)=0,"N/A",VLOOKUP($B521,'Change Summary_Detailed'!$A$4:$X$216,AC$3,FALSE))</f>
        <v>N/A</v>
      </c>
      <c r="AD521" s="21">
        <f>VLOOKUP($B521,'Change Summary_Detailed'!$A$4:$X$216,AD$3,FALSE)</f>
        <v>10</v>
      </c>
      <c r="AE521" s="21">
        <f>VLOOKUP($B521,'Change Summary_Detailed'!$A$4:$X$216,AE$3,FALSE)</f>
        <v>15</v>
      </c>
      <c r="AF521" s="21" t="str">
        <f>VLOOKUP($B521,'Change Summary_Detailed'!$A$4:$X$216,AF$3,FALSE)</f>
        <v>15-30</v>
      </c>
      <c r="AG521" s="21">
        <f>VLOOKUP($B521,'Change Summary_Detailed'!$A$4:$X$216,AG$3,FALSE)</f>
        <v>15</v>
      </c>
      <c r="AH521" s="21">
        <f>VLOOKUP($B521,'Change Summary_Detailed'!$A$4:$X$216,AH$3,FALSE)</f>
        <v>15</v>
      </c>
      <c r="AI521" s="21">
        <f>VLOOKUP($B521,'Change Summary_Detailed'!$A$4:$X$216,AI$3,FALSE)</f>
        <v>10</v>
      </c>
      <c r="AJ521" s="21">
        <f>VLOOKUP($B521,'Change Summary_Detailed'!$A$4:$X$216,AJ$3,FALSE)</f>
        <v>15</v>
      </c>
      <c r="AK521" s="21" t="str">
        <f>VLOOKUP($B521,'Change Summary_Detailed'!$A$4:$X$216,AK$3,FALSE)</f>
        <v>15-30</v>
      </c>
      <c r="AL521" s="21">
        <f>VLOOKUP($B521,'Change Summary_Detailed'!$A$4:$X$216,AL$3,FALSE)</f>
        <v>15</v>
      </c>
      <c r="AM521" s="21">
        <f>VLOOKUP($B521,'Change Summary_Detailed'!$A$4:$X$216,AM$3,FALSE)</f>
        <v>15</v>
      </c>
      <c r="AN521" s="21" t="str">
        <f>VLOOKUP($B521,'Change Summary_Detailed'!$A$4:$X$216,AN$3,FALSE)</f>
        <v>Before 3:00 AM</v>
      </c>
      <c r="AO521" s="21" t="str">
        <f>VLOOKUP($B521,'Change Summary_Detailed'!$A$4:$X$216,AO$3,FALSE)</f>
        <v>Before 3:00 AM</v>
      </c>
      <c r="AP521" s="21" t="str">
        <f>VLOOKUP($B521,'Change Summary_Detailed'!$A$4:$X$216,AP$3,FALSE)</f>
        <v>Unchanged</v>
      </c>
      <c r="AQ521" s="21">
        <f>VLOOKUP($B521,'Change Summary_Detailed'!$A$4:$X$216,AQ$3,FALSE)</f>
        <v>0</v>
      </c>
      <c r="AR521" s="21">
        <f>VLOOKUP($B521,'Change Summary_Detailed'!$A$4:$X$216,AR$3,FALSE)</f>
        <v>0</v>
      </c>
      <c r="AS521" s="21">
        <f>VLOOKUP($B521,'Change Summary_Detailed'!$A$4:$X$216,AS$3,FALSE)</f>
        <v>0</v>
      </c>
      <c r="AT521" s="21" t="str">
        <f>VLOOKUP($B521,'Change Summary_Detailed'!$A$4:$X$216,AT$3,FALSE)</f>
        <v>Unchanged</v>
      </c>
    </row>
    <row r="522" spans="1:46" x14ac:dyDescent="0.25">
      <c r="A522" t="s">
        <v>360</v>
      </c>
      <c r="B522" s="122" t="s">
        <v>13</v>
      </c>
      <c r="C522" s="57" t="s">
        <v>13</v>
      </c>
      <c r="D522" s="71" t="s">
        <v>14</v>
      </c>
      <c r="E522" s="57">
        <v>49.1</v>
      </c>
      <c r="F522" s="52">
        <v>13.5</v>
      </c>
      <c r="G522" s="52">
        <v>54.2</v>
      </c>
      <c r="H522" s="52">
        <v>17.600000000000001</v>
      </c>
      <c r="I522" s="52">
        <v>39.4</v>
      </c>
      <c r="J522" s="58">
        <v>12.7</v>
      </c>
      <c r="K522" s="62">
        <v>32</v>
      </c>
      <c r="L522" s="62" t="s">
        <v>15</v>
      </c>
      <c r="M522" s="57" t="s">
        <v>17</v>
      </c>
      <c r="N522" s="58" t="s">
        <v>17</v>
      </c>
      <c r="O522" s="57" t="s">
        <v>18</v>
      </c>
      <c r="P522" s="52" t="s">
        <v>19</v>
      </c>
      <c r="Q522" s="58" t="s">
        <v>18</v>
      </c>
      <c r="R522" s="57" t="s">
        <v>54</v>
      </c>
      <c r="S522" s="52" t="s">
        <v>54</v>
      </c>
      <c r="T522" s="58" t="s">
        <v>54</v>
      </c>
      <c r="W522">
        <v>4</v>
      </c>
      <c r="X522">
        <v>4</v>
      </c>
      <c r="Y522">
        <v>4</v>
      </c>
      <c r="Z522">
        <v>4</v>
      </c>
      <c r="AA522">
        <v>4</v>
      </c>
      <c r="AB522">
        <v>4</v>
      </c>
      <c r="AC522" s="355" t="str">
        <f>IF(VLOOKUP($B522,'Change Summary_Detailed'!$A$4:$X$216,AC$3,FALSE)=0,"N/A",VLOOKUP($B522,'Change Summary_Detailed'!$A$4:$X$216,AC$3,FALSE))</f>
        <v>N/A</v>
      </c>
      <c r="AD522" s="21">
        <f>VLOOKUP($B522,'Change Summary_Detailed'!$A$4:$X$216,AD$3,FALSE)</f>
        <v>10</v>
      </c>
      <c r="AE522" s="21">
        <f>VLOOKUP($B522,'Change Summary_Detailed'!$A$4:$X$216,AE$3,FALSE)</f>
        <v>15</v>
      </c>
      <c r="AF522" s="21" t="str">
        <f>VLOOKUP($B522,'Change Summary_Detailed'!$A$4:$X$216,AF$3,FALSE)</f>
        <v>15-30</v>
      </c>
      <c r="AG522" s="21">
        <f>VLOOKUP($B522,'Change Summary_Detailed'!$A$4:$X$216,AG$3,FALSE)</f>
        <v>15</v>
      </c>
      <c r="AH522" s="21">
        <f>VLOOKUP($B522,'Change Summary_Detailed'!$A$4:$X$216,AH$3,FALSE)</f>
        <v>15</v>
      </c>
      <c r="AI522" s="21">
        <f>VLOOKUP($B522,'Change Summary_Detailed'!$A$4:$X$216,AI$3,FALSE)</f>
        <v>10</v>
      </c>
      <c r="AJ522" s="21">
        <f>VLOOKUP($B522,'Change Summary_Detailed'!$A$4:$X$216,AJ$3,FALSE)</f>
        <v>15</v>
      </c>
      <c r="AK522" s="21" t="str">
        <f>VLOOKUP($B522,'Change Summary_Detailed'!$A$4:$X$216,AK$3,FALSE)</f>
        <v>15-30</v>
      </c>
      <c r="AL522" s="21">
        <f>VLOOKUP($B522,'Change Summary_Detailed'!$A$4:$X$216,AL$3,FALSE)</f>
        <v>15</v>
      </c>
      <c r="AM522" s="21">
        <f>VLOOKUP($B522,'Change Summary_Detailed'!$A$4:$X$216,AM$3,FALSE)</f>
        <v>15</v>
      </c>
      <c r="AN522" s="21" t="str">
        <f>VLOOKUP($B522,'Change Summary_Detailed'!$A$4:$X$216,AN$3,FALSE)</f>
        <v>Before 3:00 AM</v>
      </c>
      <c r="AO522" s="21" t="str">
        <f>VLOOKUP($B522,'Change Summary_Detailed'!$A$4:$X$216,AO$3,FALSE)</f>
        <v>Before 3:00 AM</v>
      </c>
      <c r="AP522" s="21" t="str">
        <f>VLOOKUP($B522,'Change Summary_Detailed'!$A$4:$X$216,AP$3,FALSE)</f>
        <v>Unchanged</v>
      </c>
      <c r="AQ522" s="21">
        <f>VLOOKUP($B522,'Change Summary_Detailed'!$A$4:$X$216,AQ$3,FALSE)</f>
        <v>0</v>
      </c>
      <c r="AR522" s="21">
        <f>VLOOKUP($B522,'Change Summary_Detailed'!$A$4:$X$216,AR$3,FALSE)</f>
        <v>0</v>
      </c>
      <c r="AS522" s="21">
        <f>VLOOKUP($B522,'Change Summary_Detailed'!$A$4:$X$216,AS$3,FALSE)</f>
        <v>0</v>
      </c>
      <c r="AT522" s="21" t="str">
        <f>VLOOKUP($B522,'Change Summary_Detailed'!$A$4:$X$216,AT$3,FALSE)</f>
        <v>Unchanged</v>
      </c>
    </row>
    <row r="523" spans="1:46" x14ac:dyDescent="0.25">
      <c r="A523" t="s">
        <v>355</v>
      </c>
      <c r="B523" s="122" t="s">
        <v>13</v>
      </c>
      <c r="C523" s="57" t="s">
        <v>13</v>
      </c>
      <c r="D523" s="71" t="s">
        <v>14</v>
      </c>
      <c r="E523" s="57">
        <v>49.1</v>
      </c>
      <c r="F523" s="52">
        <v>13.5</v>
      </c>
      <c r="G523" s="52">
        <v>54.2</v>
      </c>
      <c r="H523" s="52">
        <v>17.600000000000001</v>
      </c>
      <c r="I523" s="52">
        <v>39.4</v>
      </c>
      <c r="J523" s="58">
        <v>12.7</v>
      </c>
      <c r="K523" s="62">
        <v>32</v>
      </c>
      <c r="L523" s="62" t="s">
        <v>15</v>
      </c>
      <c r="M523" s="57" t="s">
        <v>17</v>
      </c>
      <c r="N523" s="58" t="s">
        <v>17</v>
      </c>
      <c r="O523" s="57" t="s">
        <v>18</v>
      </c>
      <c r="P523" s="52" t="s">
        <v>19</v>
      </c>
      <c r="Q523" s="58" t="s">
        <v>18</v>
      </c>
      <c r="R523" s="57" t="s">
        <v>54</v>
      </c>
      <c r="S523" s="52" t="s">
        <v>54</v>
      </c>
      <c r="T523" s="58" t="s">
        <v>54</v>
      </c>
      <c r="W523">
        <v>4</v>
      </c>
      <c r="X523">
        <v>4</v>
      </c>
      <c r="Y523">
        <v>4</v>
      </c>
      <c r="Z523">
        <v>4</v>
      </c>
      <c r="AA523">
        <v>4</v>
      </c>
      <c r="AB523">
        <v>4</v>
      </c>
      <c r="AC523" s="355" t="str">
        <f>IF(VLOOKUP($B523,'Change Summary_Detailed'!$A$4:$X$216,AC$3,FALSE)=0,"N/A",VLOOKUP($B523,'Change Summary_Detailed'!$A$4:$X$216,AC$3,FALSE))</f>
        <v>N/A</v>
      </c>
      <c r="AD523" s="21">
        <f>VLOOKUP($B523,'Change Summary_Detailed'!$A$4:$X$216,AD$3,FALSE)</f>
        <v>10</v>
      </c>
      <c r="AE523" s="21">
        <f>VLOOKUP($B523,'Change Summary_Detailed'!$A$4:$X$216,AE$3,FALSE)</f>
        <v>15</v>
      </c>
      <c r="AF523" s="21" t="str">
        <f>VLOOKUP($B523,'Change Summary_Detailed'!$A$4:$X$216,AF$3,FALSE)</f>
        <v>15-30</v>
      </c>
      <c r="AG523" s="21">
        <f>VLOOKUP($B523,'Change Summary_Detailed'!$A$4:$X$216,AG$3,FALSE)</f>
        <v>15</v>
      </c>
      <c r="AH523" s="21">
        <f>VLOOKUP($B523,'Change Summary_Detailed'!$A$4:$X$216,AH$3,FALSE)</f>
        <v>15</v>
      </c>
      <c r="AI523" s="21">
        <f>VLOOKUP($B523,'Change Summary_Detailed'!$A$4:$X$216,AI$3,FALSE)</f>
        <v>10</v>
      </c>
      <c r="AJ523" s="21">
        <f>VLOOKUP($B523,'Change Summary_Detailed'!$A$4:$X$216,AJ$3,FALSE)</f>
        <v>15</v>
      </c>
      <c r="AK523" s="21" t="str">
        <f>VLOOKUP($B523,'Change Summary_Detailed'!$A$4:$X$216,AK$3,FALSE)</f>
        <v>15-30</v>
      </c>
      <c r="AL523" s="21">
        <f>VLOOKUP($B523,'Change Summary_Detailed'!$A$4:$X$216,AL$3,FALSE)</f>
        <v>15</v>
      </c>
      <c r="AM523" s="21">
        <f>VLOOKUP($B523,'Change Summary_Detailed'!$A$4:$X$216,AM$3,FALSE)</f>
        <v>15</v>
      </c>
      <c r="AN523" s="21" t="str">
        <f>VLOOKUP($B523,'Change Summary_Detailed'!$A$4:$X$216,AN$3,FALSE)</f>
        <v>Before 3:00 AM</v>
      </c>
      <c r="AO523" s="21" t="str">
        <f>VLOOKUP($B523,'Change Summary_Detailed'!$A$4:$X$216,AO$3,FALSE)</f>
        <v>Before 3:00 AM</v>
      </c>
      <c r="AP523" s="21" t="str">
        <f>VLOOKUP($B523,'Change Summary_Detailed'!$A$4:$X$216,AP$3,FALSE)</f>
        <v>Unchanged</v>
      </c>
      <c r="AQ523" s="21">
        <f>VLOOKUP($B523,'Change Summary_Detailed'!$A$4:$X$216,AQ$3,FALSE)</f>
        <v>0</v>
      </c>
      <c r="AR523" s="21">
        <f>VLOOKUP($B523,'Change Summary_Detailed'!$A$4:$X$216,AR$3,FALSE)</f>
        <v>0</v>
      </c>
      <c r="AS523" s="21">
        <f>VLOOKUP($B523,'Change Summary_Detailed'!$A$4:$X$216,AS$3,FALSE)</f>
        <v>0</v>
      </c>
      <c r="AT523" s="21" t="str">
        <f>VLOOKUP($B523,'Change Summary_Detailed'!$A$4:$X$216,AT$3,FALSE)</f>
        <v>Unchanged</v>
      </c>
    </row>
    <row r="524" spans="1:46" x14ac:dyDescent="0.25">
      <c r="A524" t="s">
        <v>351</v>
      </c>
      <c r="B524" s="122" t="s">
        <v>13</v>
      </c>
      <c r="C524" s="57" t="s">
        <v>13</v>
      </c>
      <c r="D524" s="71" t="s">
        <v>14</v>
      </c>
      <c r="E524" s="57">
        <v>49.1</v>
      </c>
      <c r="F524" s="52">
        <v>13.5</v>
      </c>
      <c r="G524" s="52">
        <v>54.2</v>
      </c>
      <c r="H524" s="52">
        <v>17.600000000000001</v>
      </c>
      <c r="I524" s="52">
        <v>39.4</v>
      </c>
      <c r="J524" s="58">
        <v>12.7</v>
      </c>
      <c r="K524" s="62">
        <v>32</v>
      </c>
      <c r="L524" s="62" t="s">
        <v>15</v>
      </c>
      <c r="M524" s="57" t="s">
        <v>17</v>
      </c>
      <c r="N524" s="58" t="s">
        <v>17</v>
      </c>
      <c r="O524" s="57" t="s">
        <v>18</v>
      </c>
      <c r="P524" s="52" t="s">
        <v>19</v>
      </c>
      <c r="Q524" s="58" t="s">
        <v>18</v>
      </c>
      <c r="R524" s="57" t="s">
        <v>54</v>
      </c>
      <c r="S524" s="52" t="s">
        <v>54</v>
      </c>
      <c r="T524" s="58" t="s">
        <v>54</v>
      </c>
      <c r="W524">
        <v>4</v>
      </c>
      <c r="X524">
        <v>4</v>
      </c>
      <c r="Y524">
        <v>4</v>
      </c>
      <c r="Z524">
        <v>4</v>
      </c>
      <c r="AA524">
        <v>4</v>
      </c>
      <c r="AB524">
        <v>4</v>
      </c>
      <c r="AC524" s="355" t="str">
        <f>IF(VLOOKUP($B524,'Change Summary_Detailed'!$A$4:$X$216,AC$3,FALSE)=0,"N/A",VLOOKUP($B524,'Change Summary_Detailed'!$A$4:$X$216,AC$3,FALSE))</f>
        <v>N/A</v>
      </c>
      <c r="AD524" s="21">
        <f>VLOOKUP($B524,'Change Summary_Detailed'!$A$4:$X$216,AD$3,FALSE)</f>
        <v>10</v>
      </c>
      <c r="AE524" s="21">
        <f>VLOOKUP($B524,'Change Summary_Detailed'!$A$4:$X$216,AE$3,FALSE)</f>
        <v>15</v>
      </c>
      <c r="AF524" s="21" t="str">
        <f>VLOOKUP($B524,'Change Summary_Detailed'!$A$4:$X$216,AF$3,FALSE)</f>
        <v>15-30</v>
      </c>
      <c r="AG524" s="21">
        <f>VLOOKUP($B524,'Change Summary_Detailed'!$A$4:$X$216,AG$3,FALSE)</f>
        <v>15</v>
      </c>
      <c r="AH524" s="21">
        <f>VLOOKUP($B524,'Change Summary_Detailed'!$A$4:$X$216,AH$3,FALSE)</f>
        <v>15</v>
      </c>
      <c r="AI524" s="21">
        <f>VLOOKUP($B524,'Change Summary_Detailed'!$A$4:$X$216,AI$3,FALSE)</f>
        <v>10</v>
      </c>
      <c r="AJ524" s="21">
        <f>VLOOKUP($B524,'Change Summary_Detailed'!$A$4:$X$216,AJ$3,FALSE)</f>
        <v>15</v>
      </c>
      <c r="AK524" s="21" t="str">
        <f>VLOOKUP($B524,'Change Summary_Detailed'!$A$4:$X$216,AK$3,FALSE)</f>
        <v>15-30</v>
      </c>
      <c r="AL524" s="21">
        <f>VLOOKUP($B524,'Change Summary_Detailed'!$A$4:$X$216,AL$3,FALSE)</f>
        <v>15</v>
      </c>
      <c r="AM524" s="21">
        <f>VLOOKUP($B524,'Change Summary_Detailed'!$A$4:$X$216,AM$3,FALSE)</f>
        <v>15</v>
      </c>
      <c r="AN524" s="21" t="str">
        <f>VLOOKUP($B524,'Change Summary_Detailed'!$A$4:$X$216,AN$3,FALSE)</f>
        <v>Before 3:00 AM</v>
      </c>
      <c r="AO524" s="21" t="str">
        <f>VLOOKUP($B524,'Change Summary_Detailed'!$A$4:$X$216,AO$3,FALSE)</f>
        <v>Before 3:00 AM</v>
      </c>
      <c r="AP524" s="21" t="str">
        <f>VLOOKUP($B524,'Change Summary_Detailed'!$A$4:$X$216,AP$3,FALSE)</f>
        <v>Unchanged</v>
      </c>
      <c r="AQ524" s="21">
        <f>VLOOKUP($B524,'Change Summary_Detailed'!$A$4:$X$216,AQ$3,FALSE)</f>
        <v>0</v>
      </c>
      <c r="AR524" s="21">
        <f>VLOOKUP($B524,'Change Summary_Detailed'!$A$4:$X$216,AR$3,FALSE)</f>
        <v>0</v>
      </c>
      <c r="AS524" s="21">
        <f>VLOOKUP($B524,'Change Summary_Detailed'!$A$4:$X$216,AS$3,FALSE)</f>
        <v>0</v>
      </c>
      <c r="AT524" s="21" t="str">
        <f>VLOOKUP($B524,'Change Summary_Detailed'!$A$4:$X$216,AT$3,FALSE)</f>
        <v>Unchanged</v>
      </c>
    </row>
    <row r="525" spans="1:46" x14ac:dyDescent="0.25">
      <c r="A525" t="s">
        <v>376</v>
      </c>
      <c r="B525" s="122" t="s">
        <v>13</v>
      </c>
      <c r="C525" s="57" t="s">
        <v>13</v>
      </c>
      <c r="D525" s="71" t="s">
        <v>14</v>
      </c>
      <c r="E525" s="57">
        <v>49.1</v>
      </c>
      <c r="F525" s="52">
        <v>13.5</v>
      </c>
      <c r="G525" s="52">
        <v>54.2</v>
      </c>
      <c r="H525" s="52">
        <v>17.600000000000001</v>
      </c>
      <c r="I525" s="52">
        <v>39.4</v>
      </c>
      <c r="J525" s="58">
        <v>12.7</v>
      </c>
      <c r="K525" s="62">
        <v>32</v>
      </c>
      <c r="L525" s="62" t="s">
        <v>15</v>
      </c>
      <c r="M525" s="57" t="s">
        <v>17</v>
      </c>
      <c r="N525" s="58" t="s">
        <v>17</v>
      </c>
      <c r="O525" s="57" t="s">
        <v>18</v>
      </c>
      <c r="P525" s="52" t="s">
        <v>19</v>
      </c>
      <c r="Q525" s="58" t="s">
        <v>18</v>
      </c>
      <c r="R525" s="57" t="s">
        <v>54</v>
      </c>
      <c r="S525" s="52" t="s">
        <v>54</v>
      </c>
      <c r="T525" s="58" t="s">
        <v>54</v>
      </c>
      <c r="W525">
        <v>4</v>
      </c>
      <c r="X525">
        <v>4</v>
      </c>
      <c r="Y525">
        <v>4</v>
      </c>
      <c r="Z525">
        <v>4</v>
      </c>
      <c r="AA525">
        <v>4</v>
      </c>
      <c r="AB525">
        <v>4</v>
      </c>
      <c r="AC525" s="355" t="str">
        <f>IF(VLOOKUP($B525,'Change Summary_Detailed'!$A$4:$X$216,AC$3,FALSE)=0,"N/A",VLOOKUP($B525,'Change Summary_Detailed'!$A$4:$X$216,AC$3,FALSE))</f>
        <v>N/A</v>
      </c>
      <c r="AD525" s="21">
        <f>VLOOKUP($B525,'Change Summary_Detailed'!$A$4:$X$216,AD$3,FALSE)</f>
        <v>10</v>
      </c>
      <c r="AE525" s="21">
        <f>VLOOKUP($B525,'Change Summary_Detailed'!$A$4:$X$216,AE$3,FALSE)</f>
        <v>15</v>
      </c>
      <c r="AF525" s="21" t="str">
        <f>VLOOKUP($B525,'Change Summary_Detailed'!$A$4:$X$216,AF$3,FALSE)</f>
        <v>15-30</v>
      </c>
      <c r="AG525" s="21">
        <f>VLOOKUP($B525,'Change Summary_Detailed'!$A$4:$X$216,AG$3,FALSE)</f>
        <v>15</v>
      </c>
      <c r="AH525" s="21">
        <f>VLOOKUP($B525,'Change Summary_Detailed'!$A$4:$X$216,AH$3,FALSE)</f>
        <v>15</v>
      </c>
      <c r="AI525" s="21">
        <f>VLOOKUP($B525,'Change Summary_Detailed'!$A$4:$X$216,AI$3,FALSE)</f>
        <v>10</v>
      </c>
      <c r="AJ525" s="21">
        <f>VLOOKUP($B525,'Change Summary_Detailed'!$A$4:$X$216,AJ$3,FALSE)</f>
        <v>15</v>
      </c>
      <c r="AK525" s="21" t="str">
        <f>VLOOKUP($B525,'Change Summary_Detailed'!$A$4:$X$216,AK$3,FALSE)</f>
        <v>15-30</v>
      </c>
      <c r="AL525" s="21">
        <f>VLOOKUP($B525,'Change Summary_Detailed'!$A$4:$X$216,AL$3,FALSE)</f>
        <v>15</v>
      </c>
      <c r="AM525" s="21">
        <f>VLOOKUP($B525,'Change Summary_Detailed'!$A$4:$X$216,AM$3,FALSE)</f>
        <v>15</v>
      </c>
      <c r="AN525" s="21" t="str">
        <f>VLOOKUP($B525,'Change Summary_Detailed'!$A$4:$X$216,AN$3,FALSE)</f>
        <v>Before 3:00 AM</v>
      </c>
      <c r="AO525" s="21" t="str">
        <f>VLOOKUP($B525,'Change Summary_Detailed'!$A$4:$X$216,AO$3,FALSE)</f>
        <v>Before 3:00 AM</v>
      </c>
      <c r="AP525" s="21" t="str">
        <f>VLOOKUP($B525,'Change Summary_Detailed'!$A$4:$X$216,AP$3,FALSE)</f>
        <v>Unchanged</v>
      </c>
      <c r="AQ525" s="21">
        <f>VLOOKUP($B525,'Change Summary_Detailed'!$A$4:$X$216,AQ$3,FALSE)</f>
        <v>0</v>
      </c>
      <c r="AR525" s="21">
        <f>VLOOKUP($B525,'Change Summary_Detailed'!$A$4:$X$216,AR$3,FALSE)</f>
        <v>0</v>
      </c>
      <c r="AS525" s="21">
        <f>VLOOKUP($B525,'Change Summary_Detailed'!$A$4:$X$216,AS$3,FALSE)</f>
        <v>0</v>
      </c>
      <c r="AT525" s="21" t="str">
        <f>VLOOKUP($B525,'Change Summary_Detailed'!$A$4:$X$216,AT$3,FALSE)</f>
        <v>Unchanged</v>
      </c>
    </row>
    <row r="526" spans="1:46" x14ac:dyDescent="0.25">
      <c r="A526" t="s">
        <v>344</v>
      </c>
      <c r="B526" s="122" t="s">
        <v>22</v>
      </c>
      <c r="C526" s="57" t="s">
        <v>22</v>
      </c>
      <c r="D526" s="71" t="s">
        <v>23</v>
      </c>
      <c r="E526" s="57">
        <v>40.700000000000003</v>
      </c>
      <c r="F526" s="52">
        <v>11.4</v>
      </c>
      <c r="G526" s="52">
        <v>35.299999999999997</v>
      </c>
      <c r="H526" s="52">
        <v>10.5</v>
      </c>
      <c r="I526" s="52">
        <v>30.9</v>
      </c>
      <c r="J526" s="58">
        <v>8.3000000000000007</v>
      </c>
      <c r="K526" s="62">
        <v>15</v>
      </c>
      <c r="L526" s="62" t="s">
        <v>15</v>
      </c>
      <c r="M526" s="57" t="s">
        <v>17</v>
      </c>
      <c r="N526" s="58" t="s">
        <v>17</v>
      </c>
      <c r="O526" s="57" t="s">
        <v>18</v>
      </c>
      <c r="P526" s="52" t="s">
        <v>18</v>
      </c>
      <c r="Q526" s="58" t="s">
        <v>18</v>
      </c>
      <c r="R526" s="57" t="s">
        <v>54</v>
      </c>
      <c r="S526" s="52" t="s">
        <v>54</v>
      </c>
      <c r="T526" s="58" t="s">
        <v>54</v>
      </c>
      <c r="W526">
        <v>4</v>
      </c>
      <c r="X526">
        <v>4</v>
      </c>
      <c r="Y526">
        <v>4</v>
      </c>
      <c r="Z526">
        <v>4</v>
      </c>
      <c r="AA526">
        <v>4</v>
      </c>
      <c r="AB526">
        <v>4</v>
      </c>
      <c r="AC526" s="355" t="str">
        <f>IF(VLOOKUP($B526,'Change Summary_Detailed'!$A$4:$X$216,AC$3,FALSE)=0,"N/A",VLOOKUP($B526,'Change Summary_Detailed'!$A$4:$X$216,AC$3,FALSE))</f>
        <v>N/A</v>
      </c>
      <c r="AD526" s="21">
        <f>VLOOKUP($B526,'Change Summary_Detailed'!$A$4:$X$216,AD$3,FALSE)</f>
        <v>10</v>
      </c>
      <c r="AE526" s="21">
        <f>VLOOKUP($B526,'Change Summary_Detailed'!$A$4:$X$216,AE$3,FALSE)</f>
        <v>15</v>
      </c>
      <c r="AF526" s="21" t="str">
        <f>VLOOKUP($B526,'Change Summary_Detailed'!$A$4:$X$216,AF$3,FALSE)</f>
        <v>15-30</v>
      </c>
      <c r="AG526" s="21">
        <f>VLOOKUP($B526,'Change Summary_Detailed'!$A$4:$X$216,AG$3,FALSE)</f>
        <v>15</v>
      </c>
      <c r="AH526" s="21">
        <f>VLOOKUP($B526,'Change Summary_Detailed'!$A$4:$X$216,AH$3,FALSE)</f>
        <v>15</v>
      </c>
      <c r="AI526" s="21">
        <f>VLOOKUP($B526,'Change Summary_Detailed'!$A$4:$X$216,AI$3,FALSE)</f>
        <v>10</v>
      </c>
      <c r="AJ526" s="21">
        <f>VLOOKUP($B526,'Change Summary_Detailed'!$A$4:$X$216,AJ$3,FALSE)</f>
        <v>15</v>
      </c>
      <c r="AK526" s="21" t="str">
        <f>VLOOKUP($B526,'Change Summary_Detailed'!$A$4:$X$216,AK$3,FALSE)</f>
        <v>15-30</v>
      </c>
      <c r="AL526" s="21">
        <f>VLOOKUP($B526,'Change Summary_Detailed'!$A$4:$X$216,AL$3,FALSE)</f>
        <v>15</v>
      </c>
      <c r="AM526" s="21">
        <f>VLOOKUP($B526,'Change Summary_Detailed'!$A$4:$X$216,AM$3,FALSE)</f>
        <v>15</v>
      </c>
      <c r="AN526" s="21" t="str">
        <f>VLOOKUP($B526,'Change Summary_Detailed'!$A$4:$X$216,AN$3,FALSE)</f>
        <v>Before 12:00 AM</v>
      </c>
      <c r="AO526" s="21" t="str">
        <f>VLOOKUP($B526,'Change Summary_Detailed'!$A$4:$X$216,AO$3,FALSE)</f>
        <v>Before 12:00 AM</v>
      </c>
      <c r="AP526" s="21" t="str">
        <f>VLOOKUP($B526,'Change Summary_Detailed'!$A$4:$X$216,AP$3,FALSE)</f>
        <v>Unchanged</v>
      </c>
      <c r="AQ526" s="21">
        <f>VLOOKUP($B526,'Change Summary_Detailed'!$A$4:$X$216,AQ$3,FALSE)</f>
        <v>0</v>
      </c>
      <c r="AR526" s="21">
        <f>VLOOKUP($B526,'Change Summary_Detailed'!$A$4:$X$216,AR$3,FALSE)</f>
        <v>0</v>
      </c>
      <c r="AS526" s="21">
        <f>VLOOKUP($B526,'Change Summary_Detailed'!$A$4:$X$216,AS$3,FALSE)</f>
        <v>0</v>
      </c>
      <c r="AT526" s="21" t="str">
        <f>VLOOKUP($B526,'Change Summary_Detailed'!$A$4:$X$216,AT$3,FALSE)</f>
        <v>Unchanged</v>
      </c>
    </row>
    <row r="527" spans="1:46" x14ac:dyDescent="0.25">
      <c r="A527" t="s">
        <v>369</v>
      </c>
      <c r="B527" s="122" t="s">
        <v>22</v>
      </c>
      <c r="C527" s="57" t="s">
        <v>22</v>
      </c>
      <c r="D527" s="71" t="s">
        <v>23</v>
      </c>
      <c r="E527" s="57">
        <v>40.700000000000003</v>
      </c>
      <c r="F527" s="52">
        <v>11.4</v>
      </c>
      <c r="G527" s="52">
        <v>35.299999999999997</v>
      </c>
      <c r="H527" s="52">
        <v>10.5</v>
      </c>
      <c r="I527" s="52">
        <v>30.9</v>
      </c>
      <c r="J527" s="58">
        <v>8.3000000000000007</v>
      </c>
      <c r="K527" s="62">
        <v>15</v>
      </c>
      <c r="L527" s="62" t="s">
        <v>15</v>
      </c>
      <c r="M527" s="57" t="s">
        <v>17</v>
      </c>
      <c r="N527" s="58" t="s">
        <v>17</v>
      </c>
      <c r="O527" s="57" t="s">
        <v>18</v>
      </c>
      <c r="P527" s="52" t="s">
        <v>18</v>
      </c>
      <c r="Q527" s="58" t="s">
        <v>18</v>
      </c>
      <c r="R527" s="57" t="s">
        <v>54</v>
      </c>
      <c r="S527" s="52" t="s">
        <v>54</v>
      </c>
      <c r="T527" s="58" t="s">
        <v>54</v>
      </c>
      <c r="W527">
        <v>4</v>
      </c>
      <c r="X527">
        <v>4</v>
      </c>
      <c r="Y527">
        <v>4</v>
      </c>
      <c r="Z527">
        <v>4</v>
      </c>
      <c r="AA527">
        <v>4</v>
      </c>
      <c r="AB527">
        <v>4</v>
      </c>
      <c r="AC527" s="355" t="str">
        <f>IF(VLOOKUP($B527,'Change Summary_Detailed'!$A$4:$X$216,AC$3,FALSE)=0,"N/A",VLOOKUP($B527,'Change Summary_Detailed'!$A$4:$X$216,AC$3,FALSE))</f>
        <v>N/A</v>
      </c>
      <c r="AD527" s="21">
        <f>VLOOKUP($B527,'Change Summary_Detailed'!$A$4:$X$216,AD$3,FALSE)</f>
        <v>10</v>
      </c>
      <c r="AE527" s="21">
        <f>VLOOKUP($B527,'Change Summary_Detailed'!$A$4:$X$216,AE$3,FALSE)</f>
        <v>15</v>
      </c>
      <c r="AF527" s="21" t="str">
        <f>VLOOKUP($B527,'Change Summary_Detailed'!$A$4:$X$216,AF$3,FALSE)</f>
        <v>15-30</v>
      </c>
      <c r="AG527" s="21">
        <f>VLOOKUP($B527,'Change Summary_Detailed'!$A$4:$X$216,AG$3,FALSE)</f>
        <v>15</v>
      </c>
      <c r="AH527" s="21">
        <f>VLOOKUP($B527,'Change Summary_Detailed'!$A$4:$X$216,AH$3,FALSE)</f>
        <v>15</v>
      </c>
      <c r="AI527" s="21">
        <f>VLOOKUP($B527,'Change Summary_Detailed'!$A$4:$X$216,AI$3,FALSE)</f>
        <v>10</v>
      </c>
      <c r="AJ527" s="21">
        <f>VLOOKUP($B527,'Change Summary_Detailed'!$A$4:$X$216,AJ$3,FALSE)</f>
        <v>15</v>
      </c>
      <c r="AK527" s="21" t="str">
        <f>VLOOKUP($B527,'Change Summary_Detailed'!$A$4:$X$216,AK$3,FALSE)</f>
        <v>15-30</v>
      </c>
      <c r="AL527" s="21">
        <f>VLOOKUP($B527,'Change Summary_Detailed'!$A$4:$X$216,AL$3,FALSE)</f>
        <v>15</v>
      </c>
      <c r="AM527" s="21">
        <f>VLOOKUP($B527,'Change Summary_Detailed'!$A$4:$X$216,AM$3,FALSE)</f>
        <v>15</v>
      </c>
      <c r="AN527" s="21" t="str">
        <f>VLOOKUP($B527,'Change Summary_Detailed'!$A$4:$X$216,AN$3,FALSE)</f>
        <v>Before 12:00 AM</v>
      </c>
      <c r="AO527" s="21" t="str">
        <f>VLOOKUP($B527,'Change Summary_Detailed'!$A$4:$X$216,AO$3,FALSE)</f>
        <v>Before 12:00 AM</v>
      </c>
      <c r="AP527" s="21" t="str">
        <f>VLOOKUP($B527,'Change Summary_Detailed'!$A$4:$X$216,AP$3,FALSE)</f>
        <v>Unchanged</v>
      </c>
      <c r="AQ527" s="21">
        <f>VLOOKUP($B527,'Change Summary_Detailed'!$A$4:$X$216,AQ$3,FALSE)</f>
        <v>0</v>
      </c>
      <c r="AR527" s="21">
        <f>VLOOKUP($B527,'Change Summary_Detailed'!$A$4:$X$216,AR$3,FALSE)</f>
        <v>0</v>
      </c>
      <c r="AS527" s="21">
        <f>VLOOKUP($B527,'Change Summary_Detailed'!$A$4:$X$216,AS$3,FALSE)</f>
        <v>0</v>
      </c>
      <c r="AT527" s="21" t="str">
        <f>VLOOKUP($B527,'Change Summary_Detailed'!$A$4:$X$216,AT$3,FALSE)</f>
        <v>Unchanged</v>
      </c>
    </row>
    <row r="528" spans="1:46" x14ac:dyDescent="0.25">
      <c r="A528" t="s">
        <v>342</v>
      </c>
      <c r="B528" s="122" t="s">
        <v>25</v>
      </c>
      <c r="C528" s="57" t="s">
        <v>835</v>
      </c>
      <c r="D528" s="71" t="s">
        <v>26</v>
      </c>
      <c r="E528" s="57">
        <v>44.2</v>
      </c>
      <c r="F528" s="52">
        <v>18.7</v>
      </c>
      <c r="G528" s="52">
        <v>43.5</v>
      </c>
      <c r="H528" s="52">
        <v>19.7</v>
      </c>
      <c r="I528" s="52">
        <v>27.5</v>
      </c>
      <c r="J528" s="58">
        <v>12.3</v>
      </c>
      <c r="K528" s="62">
        <v>111</v>
      </c>
      <c r="L528" s="62" t="s">
        <v>15</v>
      </c>
      <c r="M528" s="57" t="s">
        <v>17</v>
      </c>
      <c r="N528" s="58" t="s">
        <v>17</v>
      </c>
      <c r="O528" s="57" t="s">
        <v>18</v>
      </c>
      <c r="P528" s="52" t="s">
        <v>19</v>
      </c>
      <c r="Q528" s="58" t="s">
        <v>18</v>
      </c>
      <c r="R528" s="57" t="s">
        <v>54</v>
      </c>
      <c r="S528" s="52" t="s">
        <v>54</v>
      </c>
      <c r="T528" s="58" t="s">
        <v>54</v>
      </c>
      <c r="W528">
        <v>3</v>
      </c>
      <c r="X528">
        <v>4</v>
      </c>
      <c r="Y528">
        <v>2</v>
      </c>
      <c r="Z528">
        <v>4</v>
      </c>
      <c r="AA528">
        <v>3</v>
      </c>
      <c r="AB528">
        <v>4</v>
      </c>
      <c r="AC528" s="355" t="str">
        <f>IF(VLOOKUP($B528,'Change Summary_Detailed'!$A$4:$X$216,AC$3,FALSE)=0,"N/A",VLOOKUP($B528,'Change Summary_Detailed'!$A$4:$X$216,AC$3,FALSE))</f>
        <v>N/A</v>
      </c>
      <c r="AD528" s="21">
        <f>VLOOKUP($B528,'Change Summary_Detailed'!$A$4:$X$216,AD$3,FALSE)</f>
        <v>10</v>
      </c>
      <c r="AE528" s="21">
        <f>VLOOKUP($B528,'Change Summary_Detailed'!$A$4:$X$216,AE$3,FALSE)</f>
        <v>15</v>
      </c>
      <c r="AF528" s="21" t="str">
        <f>VLOOKUP($B528,'Change Summary_Detailed'!$A$4:$X$216,AF$3,FALSE)</f>
        <v>15-30</v>
      </c>
      <c r="AG528" s="21">
        <f>VLOOKUP($B528,'Change Summary_Detailed'!$A$4:$X$216,AG$3,FALSE)</f>
        <v>15</v>
      </c>
      <c r="AH528" s="21">
        <f>VLOOKUP($B528,'Change Summary_Detailed'!$A$4:$X$216,AH$3,FALSE)</f>
        <v>15</v>
      </c>
      <c r="AI528" s="21">
        <f>VLOOKUP($B528,'Change Summary_Detailed'!$A$4:$X$216,AI$3,FALSE)</f>
        <v>10</v>
      </c>
      <c r="AJ528" s="21">
        <f>VLOOKUP($B528,'Change Summary_Detailed'!$A$4:$X$216,AJ$3,FALSE)</f>
        <v>15</v>
      </c>
      <c r="AK528" s="21" t="str">
        <f>VLOOKUP($B528,'Change Summary_Detailed'!$A$4:$X$216,AK$3,FALSE)</f>
        <v>15-30</v>
      </c>
      <c r="AL528" s="21">
        <f>VLOOKUP($B528,'Change Summary_Detailed'!$A$4:$X$216,AL$3,FALSE)</f>
        <v>15</v>
      </c>
      <c r="AM528" s="21">
        <f>VLOOKUP($B528,'Change Summary_Detailed'!$A$4:$X$216,AM$3,FALSE)</f>
        <v>15</v>
      </c>
      <c r="AN528" s="21" t="str">
        <f>VLOOKUP($B528,'Change Summary_Detailed'!$A$4:$X$216,AN$3,FALSE)</f>
        <v>Before 3:00 AM</v>
      </c>
      <c r="AO528" s="21" t="str">
        <f>VLOOKUP($B528,'Change Summary_Detailed'!$A$4:$X$216,AO$3,FALSE)</f>
        <v>Before 3:00 AM</v>
      </c>
      <c r="AP528" s="21" t="str">
        <f>VLOOKUP($B528,'Change Summary_Detailed'!$A$4:$X$216,AP$3,FALSE)</f>
        <v>Unchanged</v>
      </c>
      <c r="AQ528" s="21">
        <f>VLOOKUP($B528,'Change Summary_Detailed'!$A$4:$X$216,AQ$3,FALSE)</f>
        <v>0</v>
      </c>
      <c r="AR528" s="21">
        <f>VLOOKUP($B528,'Change Summary_Detailed'!$A$4:$X$216,AR$3,FALSE)</f>
        <v>0</v>
      </c>
      <c r="AS528" s="21">
        <f>VLOOKUP($B528,'Change Summary_Detailed'!$A$4:$X$216,AS$3,FALSE)</f>
        <v>0</v>
      </c>
      <c r="AT528" s="21" t="str">
        <f>VLOOKUP($B528,'Change Summary_Detailed'!$A$4:$X$216,AT$3,FALSE)</f>
        <v>Unchanged</v>
      </c>
    </row>
    <row r="529" spans="1:46" x14ac:dyDescent="0.25">
      <c r="A529" t="s">
        <v>342</v>
      </c>
      <c r="B529" s="122" t="s">
        <v>28</v>
      </c>
      <c r="C529" s="57" t="s">
        <v>836</v>
      </c>
      <c r="D529" s="71" t="s">
        <v>29</v>
      </c>
      <c r="E529" s="57">
        <v>63.1</v>
      </c>
      <c r="F529" s="52">
        <v>15.8</v>
      </c>
      <c r="G529" s="52">
        <v>60</v>
      </c>
      <c r="H529" s="52">
        <v>18.100000000000001</v>
      </c>
      <c r="I529" s="52">
        <v>39.6</v>
      </c>
      <c r="J529" s="58">
        <v>11.3</v>
      </c>
      <c r="K529" s="62">
        <v>10</v>
      </c>
      <c r="L529" s="62" t="s">
        <v>15</v>
      </c>
      <c r="M529" s="57" t="s">
        <v>17</v>
      </c>
      <c r="N529" s="58" t="s">
        <v>17</v>
      </c>
      <c r="O529" s="57" t="s">
        <v>18</v>
      </c>
      <c r="P529" s="52" t="s">
        <v>18</v>
      </c>
      <c r="Q529" s="58" t="s">
        <v>18</v>
      </c>
      <c r="R529" s="57" t="s">
        <v>54</v>
      </c>
      <c r="S529" s="52" t="s">
        <v>54</v>
      </c>
      <c r="T529" s="58" t="s">
        <v>54</v>
      </c>
      <c r="W529">
        <v>4</v>
      </c>
      <c r="X529">
        <v>3</v>
      </c>
      <c r="Y529">
        <v>4</v>
      </c>
      <c r="Z529">
        <v>4</v>
      </c>
      <c r="AA529">
        <v>4</v>
      </c>
      <c r="AB529">
        <v>4</v>
      </c>
      <c r="AC529" s="355" t="str">
        <f>IF(VLOOKUP($B529,'Change Summary_Detailed'!$A$4:$X$216,AC$3,FALSE)=0,"N/A",VLOOKUP($B529,'Change Summary_Detailed'!$A$4:$X$216,AC$3,FALSE))</f>
        <v>N/A</v>
      </c>
      <c r="AD529" s="21">
        <f>VLOOKUP($B529,'Change Summary_Detailed'!$A$4:$X$216,AD$3,FALSE)</f>
        <v>10</v>
      </c>
      <c r="AE529" s="21">
        <f>VLOOKUP($B529,'Change Summary_Detailed'!$A$4:$X$216,AE$3,FALSE)</f>
        <v>15</v>
      </c>
      <c r="AF529" s="21" t="str">
        <f>VLOOKUP($B529,'Change Summary_Detailed'!$A$4:$X$216,AF$3,FALSE)</f>
        <v>15-30</v>
      </c>
      <c r="AG529" s="21">
        <f>VLOOKUP($B529,'Change Summary_Detailed'!$A$4:$X$216,AG$3,FALSE)</f>
        <v>15</v>
      </c>
      <c r="AH529" s="21">
        <f>VLOOKUP($B529,'Change Summary_Detailed'!$A$4:$X$216,AH$3,FALSE)</f>
        <v>15</v>
      </c>
      <c r="AI529" s="21">
        <f>VLOOKUP($B529,'Change Summary_Detailed'!$A$4:$X$216,AI$3,FALSE)</f>
        <v>10</v>
      </c>
      <c r="AJ529" s="21">
        <f>VLOOKUP($B529,'Change Summary_Detailed'!$A$4:$X$216,AJ$3,FALSE)</f>
        <v>15</v>
      </c>
      <c r="AK529" s="21" t="str">
        <f>VLOOKUP($B529,'Change Summary_Detailed'!$A$4:$X$216,AK$3,FALSE)</f>
        <v>15-30</v>
      </c>
      <c r="AL529" s="21">
        <f>VLOOKUP($B529,'Change Summary_Detailed'!$A$4:$X$216,AL$3,FALSE)</f>
        <v>15</v>
      </c>
      <c r="AM529" s="21">
        <f>VLOOKUP($B529,'Change Summary_Detailed'!$A$4:$X$216,AM$3,FALSE)</f>
        <v>15</v>
      </c>
      <c r="AN529" s="21" t="str">
        <f>VLOOKUP($B529,'Change Summary_Detailed'!$A$4:$X$216,AN$3,FALSE)</f>
        <v>Before 3:00 AM</v>
      </c>
      <c r="AO529" s="21" t="str">
        <f>VLOOKUP($B529,'Change Summary_Detailed'!$A$4:$X$216,AO$3,FALSE)</f>
        <v>Before 3:00 AM</v>
      </c>
      <c r="AP529" s="21" t="str">
        <f>VLOOKUP($B529,'Change Summary_Detailed'!$A$4:$X$216,AP$3,FALSE)</f>
        <v>Unchanged</v>
      </c>
      <c r="AQ529" s="21">
        <f>VLOOKUP($B529,'Change Summary_Detailed'!$A$4:$X$216,AQ$3,FALSE)</f>
        <v>0</v>
      </c>
      <c r="AR529" s="21">
        <f>VLOOKUP($B529,'Change Summary_Detailed'!$A$4:$X$216,AR$3,FALSE)</f>
        <v>0</v>
      </c>
      <c r="AS529" s="21">
        <f>VLOOKUP($B529,'Change Summary_Detailed'!$A$4:$X$216,AS$3,FALSE)</f>
        <v>0</v>
      </c>
      <c r="AT529" s="21" t="str">
        <f>VLOOKUP($B529,'Change Summary_Detailed'!$A$4:$X$216,AT$3,FALSE)</f>
        <v>Unchanged</v>
      </c>
    </row>
    <row r="530" spans="1:46" x14ac:dyDescent="0.25">
      <c r="A530" t="s">
        <v>342</v>
      </c>
      <c r="B530" s="122" t="s">
        <v>1243</v>
      </c>
      <c r="C530" s="57" t="s">
        <v>1243</v>
      </c>
      <c r="D530" s="71" t="s">
        <v>266</v>
      </c>
      <c r="E530" s="57">
        <v>52.3</v>
      </c>
      <c r="F530" s="52">
        <v>22.2</v>
      </c>
      <c r="G530" s="52">
        <v>60.7</v>
      </c>
      <c r="H530" s="52">
        <v>24.5</v>
      </c>
      <c r="I530" s="52">
        <v>44.6</v>
      </c>
      <c r="J530" s="58">
        <v>18.8</v>
      </c>
      <c r="K530" s="62">
        <v>5</v>
      </c>
      <c r="L530" s="62" t="s">
        <v>15</v>
      </c>
      <c r="M530" s="57" t="s">
        <v>17</v>
      </c>
      <c r="N530" s="58" t="s">
        <v>17</v>
      </c>
      <c r="O530" s="57" t="s">
        <v>18</v>
      </c>
      <c r="P530" s="52" t="s">
        <v>19</v>
      </c>
      <c r="Q530" s="58" t="s">
        <v>19</v>
      </c>
      <c r="R530" s="57" t="s">
        <v>54</v>
      </c>
      <c r="S530" s="52" t="s">
        <v>54</v>
      </c>
      <c r="T530" s="58" t="s">
        <v>54</v>
      </c>
      <c r="W530">
        <v>4</v>
      </c>
      <c r="X530">
        <v>4</v>
      </c>
      <c r="Y530">
        <v>4</v>
      </c>
      <c r="Z530">
        <v>4</v>
      </c>
      <c r="AA530">
        <v>4</v>
      </c>
      <c r="AB530">
        <v>4</v>
      </c>
      <c r="AC530" s="355" t="str">
        <f>IF(VLOOKUP($B530,'Change Summary_Detailed'!$A$4:$X$216,AC$3,FALSE)=0,"N/A",VLOOKUP($B530,'Change Summary_Detailed'!$A$4:$X$216,AC$3,FALSE))</f>
        <v>N/A</v>
      </c>
      <c r="AD530" s="21">
        <f>VLOOKUP($B530,'Change Summary_Detailed'!$A$4:$X$216,AD$3,FALSE)</f>
        <v>7</v>
      </c>
      <c r="AE530" s="21">
        <f>VLOOKUP($B530,'Change Summary_Detailed'!$A$4:$X$216,AE$3,FALSE)</f>
        <v>15</v>
      </c>
      <c r="AF530" s="21" t="str">
        <f>VLOOKUP($B530,'Change Summary_Detailed'!$A$4:$X$216,AF$3,FALSE)</f>
        <v>20-30</v>
      </c>
      <c r="AG530" s="21">
        <f>VLOOKUP($B530,'Change Summary_Detailed'!$A$4:$X$216,AG$3,FALSE)</f>
        <v>15</v>
      </c>
      <c r="AH530" s="21">
        <f>VLOOKUP($B530,'Change Summary_Detailed'!$A$4:$X$216,AH$3,FALSE)</f>
        <v>15</v>
      </c>
      <c r="AI530" s="21">
        <f>VLOOKUP($B530,'Change Summary_Detailed'!$A$4:$X$216,AI$3,FALSE)</f>
        <v>7</v>
      </c>
      <c r="AJ530" s="21">
        <f>VLOOKUP($B530,'Change Summary_Detailed'!$A$4:$X$216,AJ$3,FALSE)</f>
        <v>15</v>
      </c>
      <c r="AK530" s="21" t="str">
        <f>VLOOKUP($B530,'Change Summary_Detailed'!$A$4:$X$216,AK$3,FALSE)</f>
        <v>20-30</v>
      </c>
      <c r="AL530" s="21">
        <f>VLOOKUP($B530,'Change Summary_Detailed'!$A$4:$X$216,AL$3,FALSE)</f>
        <v>15</v>
      </c>
      <c r="AM530" s="21">
        <f>VLOOKUP($B530,'Change Summary_Detailed'!$A$4:$X$216,AM$3,FALSE)</f>
        <v>15</v>
      </c>
      <c r="AN530" s="21" t="str">
        <f>VLOOKUP($B530,'Change Summary_Detailed'!$A$4:$X$216,AN$3,FALSE)</f>
        <v>Before 1:00 AM</v>
      </c>
      <c r="AO530" s="21" t="str">
        <f>VLOOKUP($B530,'Change Summary_Detailed'!$A$4:$X$216,AO$3,FALSE)</f>
        <v>Before 1:00 AM</v>
      </c>
      <c r="AP530" s="21" t="str">
        <f>VLOOKUP($B530,'Change Summary_Detailed'!$A$4:$X$216,AP$3,FALSE)</f>
        <v>Unchanged</v>
      </c>
      <c r="AQ530" s="21">
        <f>VLOOKUP($B530,'Change Summary_Detailed'!$A$4:$X$216,AQ$3,FALSE)</f>
        <v>0</v>
      </c>
      <c r="AR530" s="21">
        <f>VLOOKUP($B530,'Change Summary_Detailed'!$A$4:$X$216,AR$3,FALSE)</f>
        <v>0</v>
      </c>
      <c r="AS530" s="21">
        <f>VLOOKUP($B530,'Change Summary_Detailed'!$A$4:$X$216,AS$3,FALSE)</f>
        <v>0</v>
      </c>
      <c r="AT530" s="21" t="str">
        <f>VLOOKUP($B530,'Change Summary_Detailed'!$A$4:$X$216,AT$3,FALSE)</f>
        <v>Unchanged</v>
      </c>
    </row>
    <row r="531" spans="1:46" x14ac:dyDescent="0.25">
      <c r="A531" t="s">
        <v>341</v>
      </c>
      <c r="B531" s="122" t="s">
        <v>1243</v>
      </c>
      <c r="C531" s="57" t="s">
        <v>1243</v>
      </c>
      <c r="D531" s="71" t="s">
        <v>266</v>
      </c>
      <c r="E531" s="57">
        <v>52.3</v>
      </c>
      <c r="F531" s="52">
        <v>22.2</v>
      </c>
      <c r="G531" s="52">
        <v>60.7</v>
      </c>
      <c r="H531" s="52">
        <v>24.5</v>
      </c>
      <c r="I531" s="52">
        <v>44.6</v>
      </c>
      <c r="J531" s="58">
        <v>18.8</v>
      </c>
      <c r="K531" s="62">
        <v>5</v>
      </c>
      <c r="L531" s="62" t="s">
        <v>15</v>
      </c>
      <c r="M531" s="57" t="s">
        <v>17</v>
      </c>
      <c r="N531" s="58" t="s">
        <v>17</v>
      </c>
      <c r="O531" s="57" t="s">
        <v>18</v>
      </c>
      <c r="P531" s="52" t="s">
        <v>19</v>
      </c>
      <c r="Q531" s="58" t="s">
        <v>19</v>
      </c>
      <c r="R531" s="57" t="s">
        <v>54</v>
      </c>
      <c r="S531" s="52" t="s">
        <v>54</v>
      </c>
      <c r="T531" s="58" t="s">
        <v>54</v>
      </c>
      <c r="W531">
        <v>4</v>
      </c>
      <c r="X531">
        <v>4</v>
      </c>
      <c r="Y531">
        <v>4</v>
      </c>
      <c r="Z531">
        <v>4</v>
      </c>
      <c r="AA531">
        <v>4</v>
      </c>
      <c r="AB531">
        <v>4</v>
      </c>
      <c r="AC531" s="355" t="str">
        <f>IF(VLOOKUP($B531,'Change Summary_Detailed'!$A$4:$X$216,AC$3,FALSE)=0,"N/A",VLOOKUP($B531,'Change Summary_Detailed'!$A$4:$X$216,AC$3,FALSE))</f>
        <v>N/A</v>
      </c>
      <c r="AD531" s="21">
        <f>VLOOKUP($B531,'Change Summary_Detailed'!$A$4:$X$216,AD$3,FALSE)</f>
        <v>7</v>
      </c>
      <c r="AE531" s="21">
        <f>VLOOKUP($B531,'Change Summary_Detailed'!$A$4:$X$216,AE$3,FALSE)</f>
        <v>15</v>
      </c>
      <c r="AF531" s="21" t="str">
        <f>VLOOKUP($B531,'Change Summary_Detailed'!$A$4:$X$216,AF$3,FALSE)</f>
        <v>20-30</v>
      </c>
      <c r="AG531" s="21">
        <f>VLOOKUP($B531,'Change Summary_Detailed'!$A$4:$X$216,AG$3,FALSE)</f>
        <v>15</v>
      </c>
      <c r="AH531" s="21">
        <f>VLOOKUP($B531,'Change Summary_Detailed'!$A$4:$X$216,AH$3,FALSE)</f>
        <v>15</v>
      </c>
      <c r="AI531" s="21">
        <f>VLOOKUP($B531,'Change Summary_Detailed'!$A$4:$X$216,AI$3,FALSE)</f>
        <v>7</v>
      </c>
      <c r="AJ531" s="21">
        <f>VLOOKUP($B531,'Change Summary_Detailed'!$A$4:$X$216,AJ$3,FALSE)</f>
        <v>15</v>
      </c>
      <c r="AK531" s="21" t="str">
        <f>VLOOKUP($B531,'Change Summary_Detailed'!$A$4:$X$216,AK$3,FALSE)</f>
        <v>20-30</v>
      </c>
      <c r="AL531" s="21">
        <f>VLOOKUP($B531,'Change Summary_Detailed'!$A$4:$X$216,AL$3,FALSE)</f>
        <v>15</v>
      </c>
      <c r="AM531" s="21">
        <f>VLOOKUP($B531,'Change Summary_Detailed'!$A$4:$X$216,AM$3,FALSE)</f>
        <v>15</v>
      </c>
      <c r="AN531" s="21" t="str">
        <f>VLOOKUP($B531,'Change Summary_Detailed'!$A$4:$X$216,AN$3,FALSE)</f>
        <v>Before 1:00 AM</v>
      </c>
      <c r="AO531" s="21" t="str">
        <f>VLOOKUP($B531,'Change Summary_Detailed'!$A$4:$X$216,AO$3,FALSE)</f>
        <v>Before 1:00 AM</v>
      </c>
      <c r="AP531" s="21" t="str">
        <f>VLOOKUP($B531,'Change Summary_Detailed'!$A$4:$X$216,AP$3,FALSE)</f>
        <v>Unchanged</v>
      </c>
      <c r="AQ531" s="21">
        <f>VLOOKUP($B531,'Change Summary_Detailed'!$A$4:$X$216,AQ$3,FALSE)</f>
        <v>0</v>
      </c>
      <c r="AR531" s="21">
        <f>VLOOKUP($B531,'Change Summary_Detailed'!$A$4:$X$216,AR$3,FALSE)</f>
        <v>0</v>
      </c>
      <c r="AS531" s="21">
        <f>VLOOKUP($B531,'Change Summary_Detailed'!$A$4:$X$216,AS$3,FALSE)</f>
        <v>0</v>
      </c>
      <c r="AT531" s="21" t="str">
        <f>VLOOKUP($B531,'Change Summary_Detailed'!$A$4:$X$216,AT$3,FALSE)</f>
        <v>Unchanged</v>
      </c>
    </row>
    <row r="532" spans="1:46" x14ac:dyDescent="0.25">
      <c r="A532" t="s">
        <v>355</v>
      </c>
      <c r="B532" s="122" t="s">
        <v>410</v>
      </c>
      <c r="C532" s="57" t="s">
        <v>410</v>
      </c>
      <c r="D532" s="71" t="s">
        <v>588</v>
      </c>
      <c r="E532" s="57">
        <v>20.8</v>
      </c>
      <c r="F532" s="52">
        <v>4.5999999999999996</v>
      </c>
      <c r="G532" s="52">
        <v>20.6</v>
      </c>
      <c r="H532" s="52">
        <v>3.6</v>
      </c>
      <c r="I532" s="52">
        <v>16.3</v>
      </c>
      <c r="J532" s="58">
        <v>4.5999999999999996</v>
      </c>
      <c r="K532" s="62">
        <v>63</v>
      </c>
      <c r="L532" s="62" t="s">
        <v>135</v>
      </c>
      <c r="M532" s="57" t="s">
        <v>17</v>
      </c>
      <c r="N532" s="58" t="s">
        <v>17</v>
      </c>
      <c r="O532" s="65" t="s">
        <v>18</v>
      </c>
      <c r="P532" s="54" t="s">
        <v>18</v>
      </c>
      <c r="Q532" s="66" t="s">
        <v>18</v>
      </c>
      <c r="R532" s="65">
        <v>3</v>
      </c>
      <c r="S532" s="54">
        <v>3</v>
      </c>
      <c r="T532" s="66" t="s">
        <v>54</v>
      </c>
      <c r="W532">
        <v>3</v>
      </c>
      <c r="X532">
        <v>2</v>
      </c>
      <c r="Y532">
        <v>3</v>
      </c>
      <c r="Z532">
        <v>2</v>
      </c>
      <c r="AA532">
        <v>3</v>
      </c>
      <c r="AB532">
        <v>3</v>
      </c>
      <c r="AC532" s="355">
        <f>IF(VLOOKUP($B532,'Change Summary_Detailed'!$A$4:$X$216,AC$3,FALSE)=0,"N/A",VLOOKUP($B532,'Change Summary_Detailed'!$A$4:$X$216,AC$3,FALSE))</f>
        <v>42036</v>
      </c>
      <c r="AD532" s="21">
        <f>VLOOKUP($B532,'Change Summary_Detailed'!$A$4:$X$216,AD$3,FALSE)</f>
        <v>30</v>
      </c>
      <c r="AE532" s="21">
        <f>VLOOKUP($B532,'Change Summary_Detailed'!$A$4:$X$216,AE$3,FALSE)</f>
        <v>30</v>
      </c>
      <c r="AF532" s="21">
        <f>VLOOKUP($B532,'Change Summary_Detailed'!$A$4:$X$216,AF$3,FALSE)</f>
        <v>60</v>
      </c>
      <c r="AG532" s="21">
        <f>VLOOKUP($B532,'Change Summary_Detailed'!$A$4:$X$216,AG$3,FALSE)</f>
        <v>30</v>
      </c>
      <c r="AH532" s="21">
        <f>VLOOKUP($B532,'Change Summary_Detailed'!$A$4:$X$216,AH$3,FALSE)</f>
        <v>30</v>
      </c>
      <c r="AI532" s="21">
        <f>VLOOKUP($B532,'Change Summary_Detailed'!$A$4:$X$216,AI$3,FALSE)</f>
        <v>0</v>
      </c>
      <c r="AJ532" s="21">
        <f>VLOOKUP($B532,'Change Summary_Detailed'!$A$4:$X$216,AJ$3,FALSE)</f>
        <v>0</v>
      </c>
      <c r="AK532" s="21">
        <f>VLOOKUP($B532,'Change Summary_Detailed'!$A$4:$X$216,AK$3,FALSE)</f>
        <v>0</v>
      </c>
      <c r="AL532" s="21">
        <f>VLOOKUP($B532,'Change Summary_Detailed'!$A$4:$X$216,AL$3,FALSE)</f>
        <v>0</v>
      </c>
      <c r="AM532" s="21">
        <f>VLOOKUP($B532,'Change Summary_Detailed'!$A$4:$X$216,AM$3,FALSE)</f>
        <v>0</v>
      </c>
      <c r="AN532" s="21" t="str">
        <f>VLOOKUP($B532,'Change Summary_Detailed'!$A$4:$X$216,AN$3,FALSE)</f>
        <v>Before 9:00 PM</v>
      </c>
      <c r="AO532" s="21">
        <f>VLOOKUP($B532,'Change Summary_Detailed'!$A$4:$X$216,AO$3,FALSE)</f>
        <v>0</v>
      </c>
      <c r="AP532" s="21" t="str">
        <f>VLOOKUP($B532,'Change Summary_Detailed'!$A$4:$X$216,AP$3,FALSE)</f>
        <v>Delete</v>
      </c>
      <c r="AQ532" s="21" t="str">
        <f>VLOOKUP($B532,'Change Summary_Detailed'!$A$4:$X$216,AQ$3,FALSE)</f>
        <v>2, 3</v>
      </c>
      <c r="AR532" s="21" t="str">
        <f>VLOOKUP($B532,'Change Summary_Detailed'!$A$4:$X$216,AR$3,FALSE)</f>
        <v>Restructure</v>
      </c>
      <c r="AS532" s="21" t="str">
        <f>VLOOKUP($B532,'Change Summary_Detailed'!$A$4:$X$216,AS$3,FALSE)</f>
        <v>Use revised Route 187.</v>
      </c>
      <c r="AT532" s="21" t="str">
        <f>VLOOKUP($B532,'Change Summary_Detailed'!$A$4:$X$216,AT$3,FALSE)</f>
        <v>Deleted</v>
      </c>
    </row>
    <row r="533" spans="1:46" x14ac:dyDescent="0.25">
      <c r="A533" t="s">
        <v>355</v>
      </c>
      <c r="B533" s="122" t="s">
        <v>417</v>
      </c>
      <c r="C533" s="57" t="s">
        <v>417</v>
      </c>
      <c r="D533" s="71" t="s">
        <v>592</v>
      </c>
      <c r="E533" s="57">
        <v>20.3</v>
      </c>
      <c r="F533" s="52">
        <v>4.0999999999999996</v>
      </c>
      <c r="G533" s="52">
        <v>17.600000000000001</v>
      </c>
      <c r="H533" s="52">
        <v>2.5</v>
      </c>
      <c r="I533" s="52">
        <v>12.5</v>
      </c>
      <c r="J533" s="58">
        <v>2.2000000000000002</v>
      </c>
      <c r="K533" s="62">
        <v>102</v>
      </c>
      <c r="L533" s="62" t="s">
        <v>135</v>
      </c>
      <c r="M533" s="57" t="s">
        <v>17</v>
      </c>
      <c r="N533" s="58" t="s">
        <v>17</v>
      </c>
      <c r="O533" s="65" t="s">
        <v>18</v>
      </c>
      <c r="P533" s="54" t="s">
        <v>18</v>
      </c>
      <c r="Q533" s="66" t="s">
        <v>18</v>
      </c>
      <c r="R533" s="65">
        <v>3</v>
      </c>
      <c r="S533" s="54">
        <v>1</v>
      </c>
      <c r="T533" s="66">
        <v>1</v>
      </c>
      <c r="W533">
        <v>3</v>
      </c>
      <c r="X533">
        <v>2</v>
      </c>
      <c r="Y533">
        <v>2</v>
      </c>
      <c r="Z533">
        <v>1</v>
      </c>
      <c r="AA533">
        <v>2</v>
      </c>
      <c r="AB533">
        <v>1</v>
      </c>
      <c r="AC533" s="355">
        <f>IF(VLOOKUP($B533,'Change Summary_Detailed'!$A$4:$X$216,AC$3,FALSE)=0,"N/A",VLOOKUP($B533,'Change Summary_Detailed'!$A$4:$X$216,AC$3,FALSE))</f>
        <v>41883</v>
      </c>
      <c r="AD533" s="21">
        <f>VLOOKUP($B533,'Change Summary_Detailed'!$A$4:$X$216,AD$3,FALSE)</f>
        <v>30</v>
      </c>
      <c r="AE533" s="21">
        <f>VLOOKUP($B533,'Change Summary_Detailed'!$A$4:$X$216,AE$3,FALSE)</f>
        <v>30</v>
      </c>
      <c r="AF533" s="21">
        <f>VLOOKUP($B533,'Change Summary_Detailed'!$A$4:$X$216,AF$3,FALSE)</f>
        <v>60</v>
      </c>
      <c r="AG533" s="21">
        <f>VLOOKUP($B533,'Change Summary_Detailed'!$A$4:$X$216,AG$3,FALSE)</f>
        <v>30</v>
      </c>
      <c r="AH533" s="21">
        <f>VLOOKUP($B533,'Change Summary_Detailed'!$A$4:$X$216,AH$3,FALSE)</f>
        <v>30</v>
      </c>
      <c r="AI533" s="21">
        <f>VLOOKUP($B533,'Change Summary_Detailed'!$A$4:$X$216,AI$3,FALSE)</f>
        <v>30</v>
      </c>
      <c r="AJ533" s="21">
        <f>VLOOKUP($B533,'Change Summary_Detailed'!$A$4:$X$216,AJ$3,FALSE)</f>
        <v>60</v>
      </c>
      <c r="AK533" s="21" t="str">
        <f>VLOOKUP($B533,'Change Summary_Detailed'!$A$4:$X$216,AK$3,FALSE)</f>
        <v>-</v>
      </c>
      <c r="AL533" s="21">
        <f>VLOOKUP($B533,'Change Summary_Detailed'!$A$4:$X$216,AL$3,FALSE)</f>
        <v>60</v>
      </c>
      <c r="AM533" s="21">
        <f>VLOOKUP($B533,'Change Summary_Detailed'!$A$4:$X$216,AM$3,FALSE)</f>
        <v>60</v>
      </c>
      <c r="AN533" s="21" t="str">
        <f>VLOOKUP($B533,'Change Summary_Detailed'!$A$4:$X$216,AN$3,FALSE)</f>
        <v>Before 9:00 PM</v>
      </c>
      <c r="AO533" s="21" t="str">
        <f>VLOOKUP($B533,'Change Summary_Detailed'!$A$4:$X$216,AO$3,FALSE)</f>
        <v>Before 7:00 PM</v>
      </c>
      <c r="AP533" s="21" t="str">
        <f>VLOOKUP($B533,'Change Summary_Detailed'!$A$4:$X$216,AP$3,FALSE)</f>
        <v>Operate service less often during the midday and on weekends.
End service earlier.</v>
      </c>
      <c r="AQ533" s="21" t="str">
        <f>VLOOKUP($B533,'Change Summary_Detailed'!$A$4:$X$216,AQ$3,FALSE)</f>
        <v>1, 3</v>
      </c>
      <c r="AR533" s="21" t="str">
        <f>VLOOKUP($B533,'Change Summary_Detailed'!$A$4:$X$216,AR$3,FALSE)</f>
        <v>Lowest performing</v>
      </c>
      <c r="AS533" s="21">
        <f>VLOOKUP($B533,'Change Summary_Detailed'!$A$4:$X$216,AS$3,FALSE)</f>
        <v>0</v>
      </c>
      <c r="AT533" s="21" t="str">
        <f>VLOOKUP($B533,'Change Summary_Detailed'!$A$4:$X$216,AT$3,FALSE)</f>
        <v>Revised</v>
      </c>
    </row>
    <row r="534" spans="1:46" x14ac:dyDescent="0.25">
      <c r="A534" t="s">
        <v>376</v>
      </c>
      <c r="B534" s="122" t="s">
        <v>1225</v>
      </c>
      <c r="C534" s="122" t="s">
        <v>1225</v>
      </c>
      <c r="D534" s="71" t="s">
        <v>184</v>
      </c>
      <c r="E534" s="57">
        <v>18.399999999999999</v>
      </c>
      <c r="F534" s="52">
        <v>5.6</v>
      </c>
      <c r="G534" s="52">
        <v>19.3</v>
      </c>
      <c r="H534" s="52">
        <v>6.1</v>
      </c>
      <c r="I534" s="52" t="s">
        <v>298</v>
      </c>
      <c r="J534" s="58" t="s">
        <v>298</v>
      </c>
      <c r="K534" s="62">
        <v>101</v>
      </c>
      <c r="L534" s="62" t="s">
        <v>135</v>
      </c>
      <c r="M534" s="57" t="s">
        <v>17</v>
      </c>
      <c r="N534" s="58" t="s">
        <v>17</v>
      </c>
      <c r="O534" s="57" t="s">
        <v>19</v>
      </c>
      <c r="P534" s="52" t="s">
        <v>19</v>
      </c>
      <c r="Q534" s="58" t="s">
        <v>18</v>
      </c>
      <c r="R534" s="57" t="s">
        <v>54</v>
      </c>
      <c r="S534" s="52" t="s">
        <v>54</v>
      </c>
      <c r="T534" s="58" t="s">
        <v>54</v>
      </c>
      <c r="W534">
        <v>2</v>
      </c>
      <c r="X534">
        <v>3</v>
      </c>
      <c r="Y534">
        <v>3</v>
      </c>
      <c r="Z534">
        <v>3</v>
      </c>
      <c r="AA534" t="s">
        <v>17</v>
      </c>
      <c r="AB534" t="s">
        <v>17</v>
      </c>
      <c r="AC534" s="355" t="str">
        <f>IF(VLOOKUP($B534,'Change Summary_Detailed'!$A$4:$X$216,AC$3,FALSE)=0,"N/A",VLOOKUP($B534,'Change Summary_Detailed'!$A$4:$X$216,AC$3,FALSE))</f>
        <v>N/A</v>
      </c>
      <c r="AD534" s="21">
        <f>VLOOKUP($B534,'Change Summary_Detailed'!$A$4:$X$216,AD$3,FALSE)</f>
        <v>60</v>
      </c>
      <c r="AE534" s="21">
        <f>VLOOKUP($B534,'Change Summary_Detailed'!$A$4:$X$216,AE$3,FALSE)</f>
        <v>60</v>
      </c>
      <c r="AF534" s="21" t="str">
        <f>VLOOKUP($B534,'Change Summary_Detailed'!$A$4:$X$216,AF$3,FALSE)</f>
        <v/>
      </c>
      <c r="AG534" s="21">
        <f>VLOOKUP($B534,'Change Summary_Detailed'!$A$4:$X$216,AG$3,FALSE)</f>
        <v>60</v>
      </c>
      <c r="AH534" s="21" t="str">
        <f>VLOOKUP($B534,'Change Summary_Detailed'!$A$4:$X$216,AH$3,FALSE)</f>
        <v/>
      </c>
      <c r="AI534" s="21">
        <f>VLOOKUP($B534,'Change Summary_Detailed'!$A$4:$X$216,AI$3,FALSE)</f>
        <v>60</v>
      </c>
      <c r="AJ534" s="21">
        <f>VLOOKUP($B534,'Change Summary_Detailed'!$A$4:$X$216,AJ$3,FALSE)</f>
        <v>60</v>
      </c>
      <c r="AK534" s="21" t="str">
        <f>VLOOKUP($B534,'Change Summary_Detailed'!$A$4:$X$216,AK$3,FALSE)</f>
        <v/>
      </c>
      <c r="AL534" s="21">
        <f>VLOOKUP($B534,'Change Summary_Detailed'!$A$4:$X$216,AL$3,FALSE)</f>
        <v>60</v>
      </c>
      <c r="AM534" s="21" t="str">
        <f>VLOOKUP($B534,'Change Summary_Detailed'!$A$4:$X$216,AM$3,FALSE)</f>
        <v/>
      </c>
      <c r="AN534" s="21" t="str">
        <f>VLOOKUP($B534,'Change Summary_Detailed'!$A$4:$X$216,AN$3,FALSE)</f>
        <v>Before 6:00 PM</v>
      </c>
      <c r="AO534" s="21" t="str">
        <f>VLOOKUP($B534,'Change Summary_Detailed'!$A$4:$X$216,AO$3,FALSE)</f>
        <v>Before 6:00 PM</v>
      </c>
      <c r="AP534" s="21" t="str">
        <f>VLOOKUP($B534,'Change Summary_Detailed'!$A$4:$X$216,AP$3,FALSE)</f>
        <v>Unchanged</v>
      </c>
      <c r="AQ534" s="21">
        <f>VLOOKUP($B534,'Change Summary_Detailed'!$A$4:$X$216,AQ$3,FALSE)</f>
        <v>0</v>
      </c>
      <c r="AR534" s="21">
        <f>VLOOKUP($B534,'Change Summary_Detailed'!$A$4:$X$216,AR$3,FALSE)</f>
        <v>0</v>
      </c>
      <c r="AS534" s="21">
        <f>VLOOKUP($B534,'Change Summary_Detailed'!$A$4:$X$216,AS$3,FALSE)</f>
        <v>0</v>
      </c>
      <c r="AT534" s="21" t="str">
        <f>VLOOKUP($B534,'Change Summary_Detailed'!$A$4:$X$216,AT$3,FALSE)</f>
        <v>Unchanged</v>
      </c>
    </row>
    <row r="535" spans="1:46" x14ac:dyDescent="0.25">
      <c r="A535" t="s">
        <v>370</v>
      </c>
      <c r="B535" s="122" t="s">
        <v>1225</v>
      </c>
      <c r="C535" s="122" t="s">
        <v>1225</v>
      </c>
      <c r="D535" s="71" t="s">
        <v>184</v>
      </c>
      <c r="E535" s="57">
        <v>18.399999999999999</v>
      </c>
      <c r="F535" s="52">
        <v>5.6</v>
      </c>
      <c r="G535" s="52">
        <v>19.3</v>
      </c>
      <c r="H535" s="52">
        <v>6.1</v>
      </c>
      <c r="I535" s="52" t="s">
        <v>298</v>
      </c>
      <c r="J535" s="58" t="s">
        <v>298</v>
      </c>
      <c r="K535" s="62">
        <v>101</v>
      </c>
      <c r="L535" s="62" t="s">
        <v>135</v>
      </c>
      <c r="M535" s="57" t="s">
        <v>17</v>
      </c>
      <c r="N535" s="58" t="s">
        <v>17</v>
      </c>
      <c r="O535" s="57" t="s">
        <v>19</v>
      </c>
      <c r="P535" s="52" t="s">
        <v>19</v>
      </c>
      <c r="Q535" s="58" t="s">
        <v>18</v>
      </c>
      <c r="R535" s="57" t="s">
        <v>54</v>
      </c>
      <c r="S535" s="52" t="s">
        <v>54</v>
      </c>
      <c r="T535" s="58" t="s">
        <v>54</v>
      </c>
      <c r="W535">
        <v>2</v>
      </c>
      <c r="X535">
        <v>3</v>
      </c>
      <c r="Y535">
        <v>3</v>
      </c>
      <c r="Z535">
        <v>3</v>
      </c>
      <c r="AA535" t="s">
        <v>17</v>
      </c>
      <c r="AB535" t="s">
        <v>17</v>
      </c>
      <c r="AC535" s="355" t="str">
        <f>IF(VLOOKUP($B535,'Change Summary_Detailed'!$A$4:$X$216,AC$3,FALSE)=0,"N/A",VLOOKUP($B535,'Change Summary_Detailed'!$A$4:$X$216,AC$3,FALSE))</f>
        <v>N/A</v>
      </c>
      <c r="AD535" s="21">
        <f>VLOOKUP($B535,'Change Summary_Detailed'!$A$4:$X$216,AD$3,FALSE)</f>
        <v>60</v>
      </c>
      <c r="AE535" s="21">
        <f>VLOOKUP($B535,'Change Summary_Detailed'!$A$4:$X$216,AE$3,FALSE)</f>
        <v>60</v>
      </c>
      <c r="AF535" s="21" t="str">
        <f>VLOOKUP($B535,'Change Summary_Detailed'!$A$4:$X$216,AF$3,FALSE)</f>
        <v/>
      </c>
      <c r="AG535" s="21">
        <f>VLOOKUP($B535,'Change Summary_Detailed'!$A$4:$X$216,AG$3,FALSE)</f>
        <v>60</v>
      </c>
      <c r="AH535" s="21" t="str">
        <f>VLOOKUP($B535,'Change Summary_Detailed'!$A$4:$X$216,AH$3,FALSE)</f>
        <v/>
      </c>
      <c r="AI535" s="21">
        <f>VLOOKUP($B535,'Change Summary_Detailed'!$A$4:$X$216,AI$3,FALSE)</f>
        <v>60</v>
      </c>
      <c r="AJ535" s="21">
        <f>VLOOKUP($B535,'Change Summary_Detailed'!$A$4:$X$216,AJ$3,FALSE)</f>
        <v>60</v>
      </c>
      <c r="AK535" s="21" t="str">
        <f>VLOOKUP($B535,'Change Summary_Detailed'!$A$4:$X$216,AK$3,FALSE)</f>
        <v/>
      </c>
      <c r="AL535" s="21">
        <f>VLOOKUP($B535,'Change Summary_Detailed'!$A$4:$X$216,AL$3,FALSE)</f>
        <v>60</v>
      </c>
      <c r="AM535" s="21" t="str">
        <f>VLOOKUP($B535,'Change Summary_Detailed'!$A$4:$X$216,AM$3,FALSE)</f>
        <v/>
      </c>
      <c r="AN535" s="21" t="str">
        <f>VLOOKUP($B535,'Change Summary_Detailed'!$A$4:$X$216,AN$3,FALSE)</f>
        <v>Before 6:00 PM</v>
      </c>
      <c r="AO535" s="21" t="str">
        <f>VLOOKUP($B535,'Change Summary_Detailed'!$A$4:$X$216,AO$3,FALSE)</f>
        <v>Before 6:00 PM</v>
      </c>
      <c r="AP535" s="21" t="str">
        <f>VLOOKUP($B535,'Change Summary_Detailed'!$A$4:$X$216,AP$3,FALSE)</f>
        <v>Unchanged</v>
      </c>
      <c r="AQ535" s="21">
        <f>VLOOKUP($B535,'Change Summary_Detailed'!$A$4:$X$216,AQ$3,FALSE)</f>
        <v>0</v>
      </c>
      <c r="AR535" s="21">
        <f>VLOOKUP($B535,'Change Summary_Detailed'!$A$4:$X$216,AR$3,FALSE)</f>
        <v>0</v>
      </c>
      <c r="AS535" s="21">
        <f>VLOOKUP($B535,'Change Summary_Detailed'!$A$4:$X$216,AS$3,FALSE)</f>
        <v>0</v>
      </c>
      <c r="AT535" s="21" t="str">
        <f>VLOOKUP($B535,'Change Summary_Detailed'!$A$4:$X$216,AT$3,FALSE)</f>
        <v>Unchanged</v>
      </c>
    </row>
    <row r="536" spans="1:46" x14ac:dyDescent="0.25">
      <c r="A536" t="s">
        <v>357</v>
      </c>
      <c r="B536" s="122" t="s">
        <v>1225</v>
      </c>
      <c r="C536" s="122" t="s">
        <v>1225</v>
      </c>
      <c r="D536" s="71" t="s">
        <v>184</v>
      </c>
      <c r="E536" s="57">
        <v>18.399999999999999</v>
      </c>
      <c r="F536" s="52">
        <v>5.6</v>
      </c>
      <c r="G536" s="52">
        <v>19.3</v>
      </c>
      <c r="H536" s="52">
        <v>6.1</v>
      </c>
      <c r="I536" s="52" t="s">
        <v>298</v>
      </c>
      <c r="J536" s="58" t="s">
        <v>298</v>
      </c>
      <c r="K536" s="62">
        <v>101</v>
      </c>
      <c r="L536" s="62" t="s">
        <v>135</v>
      </c>
      <c r="M536" s="57" t="s">
        <v>17</v>
      </c>
      <c r="N536" s="58" t="s">
        <v>17</v>
      </c>
      <c r="O536" s="57" t="s">
        <v>19</v>
      </c>
      <c r="P536" s="52" t="s">
        <v>19</v>
      </c>
      <c r="Q536" s="58" t="s">
        <v>18</v>
      </c>
      <c r="R536" s="57" t="s">
        <v>54</v>
      </c>
      <c r="S536" s="52" t="s">
        <v>54</v>
      </c>
      <c r="T536" s="58" t="s">
        <v>54</v>
      </c>
      <c r="W536">
        <v>2</v>
      </c>
      <c r="X536">
        <v>3</v>
      </c>
      <c r="Y536">
        <v>3</v>
      </c>
      <c r="Z536">
        <v>3</v>
      </c>
      <c r="AA536" t="s">
        <v>17</v>
      </c>
      <c r="AB536" t="s">
        <v>17</v>
      </c>
      <c r="AC536" s="355" t="str">
        <f>IF(VLOOKUP($B536,'Change Summary_Detailed'!$A$4:$X$216,AC$3,FALSE)=0,"N/A",VLOOKUP($B536,'Change Summary_Detailed'!$A$4:$X$216,AC$3,FALSE))</f>
        <v>N/A</v>
      </c>
      <c r="AD536" s="21">
        <f>VLOOKUP($B536,'Change Summary_Detailed'!$A$4:$X$216,AD$3,FALSE)</f>
        <v>60</v>
      </c>
      <c r="AE536" s="21">
        <f>VLOOKUP($B536,'Change Summary_Detailed'!$A$4:$X$216,AE$3,FALSE)</f>
        <v>60</v>
      </c>
      <c r="AF536" s="21" t="str">
        <f>VLOOKUP($B536,'Change Summary_Detailed'!$A$4:$X$216,AF$3,FALSE)</f>
        <v/>
      </c>
      <c r="AG536" s="21">
        <f>VLOOKUP($B536,'Change Summary_Detailed'!$A$4:$X$216,AG$3,FALSE)</f>
        <v>60</v>
      </c>
      <c r="AH536" s="21" t="str">
        <f>VLOOKUP($B536,'Change Summary_Detailed'!$A$4:$X$216,AH$3,FALSE)</f>
        <v/>
      </c>
      <c r="AI536" s="21">
        <f>VLOOKUP($B536,'Change Summary_Detailed'!$A$4:$X$216,AI$3,FALSE)</f>
        <v>60</v>
      </c>
      <c r="AJ536" s="21">
        <f>VLOOKUP($B536,'Change Summary_Detailed'!$A$4:$X$216,AJ$3,FALSE)</f>
        <v>60</v>
      </c>
      <c r="AK536" s="21" t="str">
        <f>VLOOKUP($B536,'Change Summary_Detailed'!$A$4:$X$216,AK$3,FALSE)</f>
        <v/>
      </c>
      <c r="AL536" s="21">
        <f>VLOOKUP($B536,'Change Summary_Detailed'!$A$4:$X$216,AL$3,FALSE)</f>
        <v>60</v>
      </c>
      <c r="AM536" s="21" t="str">
        <f>VLOOKUP($B536,'Change Summary_Detailed'!$A$4:$X$216,AM$3,FALSE)</f>
        <v/>
      </c>
      <c r="AN536" s="21" t="str">
        <f>VLOOKUP($B536,'Change Summary_Detailed'!$A$4:$X$216,AN$3,FALSE)</f>
        <v>Before 6:00 PM</v>
      </c>
      <c r="AO536" s="21" t="str">
        <f>VLOOKUP($B536,'Change Summary_Detailed'!$A$4:$X$216,AO$3,FALSE)</f>
        <v>Before 6:00 PM</v>
      </c>
      <c r="AP536" s="21" t="str">
        <f>VLOOKUP($B536,'Change Summary_Detailed'!$A$4:$X$216,AP$3,FALSE)</f>
        <v>Unchanged</v>
      </c>
      <c r="AQ536" s="21">
        <f>VLOOKUP($B536,'Change Summary_Detailed'!$A$4:$X$216,AQ$3,FALSE)</f>
        <v>0</v>
      </c>
      <c r="AR536" s="21">
        <f>VLOOKUP($B536,'Change Summary_Detailed'!$A$4:$X$216,AR$3,FALSE)</f>
        <v>0</v>
      </c>
      <c r="AS536" s="21">
        <f>VLOOKUP($B536,'Change Summary_Detailed'!$A$4:$X$216,AS$3,FALSE)</f>
        <v>0</v>
      </c>
      <c r="AT536" s="21" t="str">
        <f>VLOOKUP($B536,'Change Summary_Detailed'!$A$4:$X$216,AT$3,FALSE)</f>
        <v>Unchanged</v>
      </c>
    </row>
    <row r="537" spans="1:46" x14ac:dyDescent="0.25">
      <c r="A537" t="s">
        <v>377</v>
      </c>
      <c r="B537" s="122" t="s">
        <v>1225</v>
      </c>
      <c r="C537" s="122" t="s">
        <v>1225</v>
      </c>
      <c r="D537" s="71" t="s">
        <v>184</v>
      </c>
      <c r="E537" s="57">
        <v>18.399999999999999</v>
      </c>
      <c r="F537" s="52">
        <v>5.6</v>
      </c>
      <c r="G537" s="52">
        <v>19.3</v>
      </c>
      <c r="H537" s="52">
        <v>6.1</v>
      </c>
      <c r="I537" s="52" t="s">
        <v>298</v>
      </c>
      <c r="J537" s="58" t="s">
        <v>298</v>
      </c>
      <c r="K537" s="62">
        <v>101</v>
      </c>
      <c r="L537" s="62" t="s">
        <v>135</v>
      </c>
      <c r="M537" s="57" t="s">
        <v>17</v>
      </c>
      <c r="N537" s="58" t="s">
        <v>17</v>
      </c>
      <c r="O537" s="57" t="s">
        <v>19</v>
      </c>
      <c r="P537" s="52" t="s">
        <v>19</v>
      </c>
      <c r="Q537" s="58" t="s">
        <v>18</v>
      </c>
      <c r="R537" s="57" t="s">
        <v>54</v>
      </c>
      <c r="S537" s="52" t="s">
        <v>54</v>
      </c>
      <c r="T537" s="58" t="s">
        <v>54</v>
      </c>
      <c r="W537">
        <v>2</v>
      </c>
      <c r="X537">
        <v>3</v>
      </c>
      <c r="Y537">
        <v>3</v>
      </c>
      <c r="Z537">
        <v>3</v>
      </c>
      <c r="AA537" t="s">
        <v>17</v>
      </c>
      <c r="AB537" t="s">
        <v>17</v>
      </c>
      <c r="AC537" s="355" t="str">
        <f>IF(VLOOKUP($B537,'Change Summary_Detailed'!$A$4:$X$216,AC$3,FALSE)=0,"N/A",VLOOKUP($B537,'Change Summary_Detailed'!$A$4:$X$216,AC$3,FALSE))</f>
        <v>N/A</v>
      </c>
      <c r="AD537" s="21">
        <f>VLOOKUP($B537,'Change Summary_Detailed'!$A$4:$X$216,AD$3,FALSE)</f>
        <v>60</v>
      </c>
      <c r="AE537" s="21">
        <f>VLOOKUP($B537,'Change Summary_Detailed'!$A$4:$X$216,AE$3,FALSE)</f>
        <v>60</v>
      </c>
      <c r="AF537" s="21" t="str">
        <f>VLOOKUP($B537,'Change Summary_Detailed'!$A$4:$X$216,AF$3,FALSE)</f>
        <v/>
      </c>
      <c r="AG537" s="21">
        <f>VLOOKUP($B537,'Change Summary_Detailed'!$A$4:$X$216,AG$3,FALSE)</f>
        <v>60</v>
      </c>
      <c r="AH537" s="21" t="str">
        <f>VLOOKUP($B537,'Change Summary_Detailed'!$A$4:$X$216,AH$3,FALSE)</f>
        <v/>
      </c>
      <c r="AI537" s="21">
        <f>VLOOKUP($B537,'Change Summary_Detailed'!$A$4:$X$216,AI$3,FALSE)</f>
        <v>60</v>
      </c>
      <c r="AJ537" s="21">
        <f>VLOOKUP($B537,'Change Summary_Detailed'!$A$4:$X$216,AJ$3,FALSE)</f>
        <v>60</v>
      </c>
      <c r="AK537" s="21" t="str">
        <f>VLOOKUP($B537,'Change Summary_Detailed'!$A$4:$X$216,AK$3,FALSE)</f>
        <v/>
      </c>
      <c r="AL537" s="21">
        <f>VLOOKUP($B537,'Change Summary_Detailed'!$A$4:$X$216,AL$3,FALSE)</f>
        <v>60</v>
      </c>
      <c r="AM537" s="21" t="str">
        <f>VLOOKUP($B537,'Change Summary_Detailed'!$A$4:$X$216,AM$3,FALSE)</f>
        <v/>
      </c>
      <c r="AN537" s="21" t="str">
        <f>VLOOKUP($B537,'Change Summary_Detailed'!$A$4:$X$216,AN$3,FALSE)</f>
        <v>Before 6:00 PM</v>
      </c>
      <c r="AO537" s="21" t="str">
        <f>VLOOKUP($B537,'Change Summary_Detailed'!$A$4:$X$216,AO$3,FALSE)</f>
        <v>Before 6:00 PM</v>
      </c>
      <c r="AP537" s="21" t="str">
        <f>VLOOKUP($B537,'Change Summary_Detailed'!$A$4:$X$216,AP$3,FALSE)</f>
        <v>Unchanged</v>
      </c>
      <c r="AQ537" s="21">
        <f>VLOOKUP($B537,'Change Summary_Detailed'!$A$4:$X$216,AQ$3,FALSE)</f>
        <v>0</v>
      </c>
      <c r="AR537" s="21">
        <f>VLOOKUP($B537,'Change Summary_Detailed'!$A$4:$X$216,AR$3,FALSE)</f>
        <v>0</v>
      </c>
      <c r="AS537" s="21">
        <f>VLOOKUP($B537,'Change Summary_Detailed'!$A$4:$X$216,AS$3,FALSE)</f>
        <v>0</v>
      </c>
      <c r="AT537" s="21" t="str">
        <f>VLOOKUP($B537,'Change Summary_Detailed'!$A$4:$X$216,AT$3,FALSE)</f>
        <v>Unchanged</v>
      </c>
    </row>
    <row r="538" spans="1:46" x14ac:dyDescent="0.25">
      <c r="A538" t="s">
        <v>360</v>
      </c>
      <c r="B538" s="122" t="s">
        <v>1225</v>
      </c>
      <c r="C538" s="122" t="s">
        <v>1225</v>
      </c>
      <c r="D538" s="71" t="s">
        <v>184</v>
      </c>
      <c r="E538" s="57">
        <v>18.399999999999999</v>
      </c>
      <c r="F538" s="52">
        <v>5.6</v>
      </c>
      <c r="G538" s="52">
        <v>19.3</v>
      </c>
      <c r="H538" s="52">
        <v>6.1</v>
      </c>
      <c r="I538" s="52" t="s">
        <v>298</v>
      </c>
      <c r="J538" s="58" t="s">
        <v>298</v>
      </c>
      <c r="K538" s="62">
        <v>101</v>
      </c>
      <c r="L538" s="62" t="s">
        <v>135</v>
      </c>
      <c r="M538" s="57" t="s">
        <v>17</v>
      </c>
      <c r="N538" s="58" t="s">
        <v>17</v>
      </c>
      <c r="O538" s="57" t="s">
        <v>19</v>
      </c>
      <c r="P538" s="52" t="s">
        <v>19</v>
      </c>
      <c r="Q538" s="58" t="s">
        <v>18</v>
      </c>
      <c r="R538" s="57" t="s">
        <v>54</v>
      </c>
      <c r="S538" s="52" t="s">
        <v>54</v>
      </c>
      <c r="T538" s="58" t="s">
        <v>54</v>
      </c>
      <c r="W538">
        <v>2</v>
      </c>
      <c r="X538">
        <v>3</v>
      </c>
      <c r="Y538">
        <v>3</v>
      </c>
      <c r="Z538">
        <v>3</v>
      </c>
      <c r="AA538" t="s">
        <v>17</v>
      </c>
      <c r="AB538" t="s">
        <v>17</v>
      </c>
      <c r="AC538" s="355" t="str">
        <f>IF(VLOOKUP($B538,'Change Summary_Detailed'!$A$4:$X$216,AC$3,FALSE)=0,"N/A",VLOOKUP($B538,'Change Summary_Detailed'!$A$4:$X$216,AC$3,FALSE))</f>
        <v>N/A</v>
      </c>
      <c r="AD538" s="21">
        <f>VLOOKUP($B538,'Change Summary_Detailed'!$A$4:$X$216,AD$3,FALSE)</f>
        <v>60</v>
      </c>
      <c r="AE538" s="21">
        <f>VLOOKUP($B538,'Change Summary_Detailed'!$A$4:$X$216,AE$3,FALSE)</f>
        <v>60</v>
      </c>
      <c r="AF538" s="21" t="str">
        <f>VLOOKUP($B538,'Change Summary_Detailed'!$A$4:$X$216,AF$3,FALSE)</f>
        <v/>
      </c>
      <c r="AG538" s="21">
        <f>VLOOKUP($B538,'Change Summary_Detailed'!$A$4:$X$216,AG$3,FALSE)</f>
        <v>60</v>
      </c>
      <c r="AH538" s="21" t="str">
        <f>VLOOKUP($B538,'Change Summary_Detailed'!$A$4:$X$216,AH$3,FALSE)</f>
        <v/>
      </c>
      <c r="AI538" s="21">
        <f>VLOOKUP($B538,'Change Summary_Detailed'!$A$4:$X$216,AI$3,FALSE)</f>
        <v>60</v>
      </c>
      <c r="AJ538" s="21">
        <f>VLOOKUP($B538,'Change Summary_Detailed'!$A$4:$X$216,AJ$3,FALSE)</f>
        <v>60</v>
      </c>
      <c r="AK538" s="21" t="str">
        <f>VLOOKUP($B538,'Change Summary_Detailed'!$A$4:$X$216,AK$3,FALSE)</f>
        <v/>
      </c>
      <c r="AL538" s="21">
        <f>VLOOKUP($B538,'Change Summary_Detailed'!$A$4:$X$216,AL$3,FALSE)</f>
        <v>60</v>
      </c>
      <c r="AM538" s="21" t="str">
        <f>VLOOKUP($B538,'Change Summary_Detailed'!$A$4:$X$216,AM$3,FALSE)</f>
        <v/>
      </c>
      <c r="AN538" s="21" t="str">
        <f>VLOOKUP($B538,'Change Summary_Detailed'!$A$4:$X$216,AN$3,FALSE)</f>
        <v>Before 6:00 PM</v>
      </c>
      <c r="AO538" s="21" t="str">
        <f>VLOOKUP($B538,'Change Summary_Detailed'!$A$4:$X$216,AO$3,FALSE)</f>
        <v>Before 6:00 PM</v>
      </c>
      <c r="AP538" s="21" t="str">
        <f>VLOOKUP($B538,'Change Summary_Detailed'!$A$4:$X$216,AP$3,FALSE)</f>
        <v>Unchanged</v>
      </c>
      <c r="AQ538" s="21">
        <f>VLOOKUP($B538,'Change Summary_Detailed'!$A$4:$X$216,AQ$3,FALSE)</f>
        <v>0</v>
      </c>
      <c r="AR538" s="21">
        <f>VLOOKUP($B538,'Change Summary_Detailed'!$A$4:$X$216,AR$3,FALSE)</f>
        <v>0</v>
      </c>
      <c r="AS538" s="21">
        <f>VLOOKUP($B538,'Change Summary_Detailed'!$A$4:$X$216,AS$3,FALSE)</f>
        <v>0</v>
      </c>
      <c r="AT538" s="21" t="str">
        <f>VLOOKUP($B538,'Change Summary_Detailed'!$A$4:$X$216,AT$3,FALSE)</f>
        <v>Unchanged</v>
      </c>
    </row>
    <row r="539" spans="1:46" x14ac:dyDescent="0.25">
      <c r="A539" t="s">
        <v>354</v>
      </c>
      <c r="B539" s="122" t="s">
        <v>415</v>
      </c>
      <c r="C539" s="57" t="s">
        <v>415</v>
      </c>
      <c r="D539" s="71" t="s">
        <v>591</v>
      </c>
      <c r="E539" s="57">
        <v>3.6</v>
      </c>
      <c r="F539" s="52">
        <v>1.3</v>
      </c>
      <c r="G539" s="52">
        <v>5.4</v>
      </c>
      <c r="H539" s="52">
        <v>2.7</v>
      </c>
      <c r="I539" s="52" t="s">
        <v>298</v>
      </c>
      <c r="J539" s="58" t="s">
        <v>298</v>
      </c>
      <c r="K539" s="62">
        <v>88</v>
      </c>
      <c r="L539" s="62" t="s">
        <v>160</v>
      </c>
      <c r="M539" s="57" t="s">
        <v>17</v>
      </c>
      <c r="N539" s="58" t="s">
        <v>17</v>
      </c>
      <c r="O539" s="65" t="s">
        <v>18</v>
      </c>
      <c r="P539" s="54" t="s">
        <v>18</v>
      </c>
      <c r="Q539" s="66" t="s">
        <v>18</v>
      </c>
      <c r="R539" s="65">
        <v>1</v>
      </c>
      <c r="S539" s="54">
        <v>1</v>
      </c>
      <c r="T539" s="66" t="s">
        <v>54</v>
      </c>
      <c r="W539">
        <v>1</v>
      </c>
      <c r="X539">
        <v>1</v>
      </c>
      <c r="Y539">
        <v>1</v>
      </c>
      <c r="Z539">
        <v>2</v>
      </c>
      <c r="AA539" t="s">
        <v>17</v>
      </c>
      <c r="AB539" t="s">
        <v>17</v>
      </c>
      <c r="AC539" s="355">
        <f>IF(VLOOKUP($B539,'Change Summary_Detailed'!$A$4:$X$216,AC$3,FALSE)=0,"N/A",VLOOKUP($B539,'Change Summary_Detailed'!$A$4:$X$216,AC$3,FALSE))</f>
        <v>42036</v>
      </c>
      <c r="AD539" s="21" t="str">
        <f>VLOOKUP($B539,'Change Summary_Detailed'!$A$4:$X$216,AD$3,FALSE)</f>
        <v/>
      </c>
      <c r="AE539" s="21">
        <f>VLOOKUP($B539,'Change Summary_Detailed'!$A$4:$X$216,AE$3,FALSE)</f>
        <v>90</v>
      </c>
      <c r="AF539" s="21" t="str">
        <f>VLOOKUP($B539,'Change Summary_Detailed'!$A$4:$X$216,AF$3,FALSE)</f>
        <v/>
      </c>
      <c r="AG539" s="21" t="str">
        <f>VLOOKUP($B539,'Change Summary_Detailed'!$A$4:$X$216,AG$3,FALSE)</f>
        <v/>
      </c>
      <c r="AH539" s="21" t="str">
        <f>VLOOKUP($B539,'Change Summary_Detailed'!$A$4:$X$216,AH$3,FALSE)</f>
        <v/>
      </c>
      <c r="AI539" s="21" t="str">
        <f>VLOOKUP($B539,'Change Summary_Detailed'!$A$4:$X$216,AI$3,FALSE)</f>
        <v/>
      </c>
      <c r="AJ539" s="21">
        <f>VLOOKUP($B539,'Change Summary_Detailed'!$A$4:$X$216,AJ$3,FALSE)</f>
        <v>90</v>
      </c>
      <c r="AK539" s="21" t="str">
        <f>VLOOKUP($B539,'Change Summary_Detailed'!$A$4:$X$216,AK$3,FALSE)</f>
        <v>-</v>
      </c>
      <c r="AL539" s="21" t="str">
        <f>VLOOKUP($B539,'Change Summary_Detailed'!$A$4:$X$216,AL$3,FALSE)</f>
        <v>-</v>
      </c>
      <c r="AM539" s="21" t="str">
        <f>VLOOKUP($B539,'Change Summary_Detailed'!$A$4:$X$216,AM$3,FALSE)</f>
        <v>-</v>
      </c>
      <c r="AN539" s="21" t="str">
        <f>VLOOKUP($B539,'Change Summary_Detailed'!$A$4:$X$216,AN$3,FALSE)</f>
        <v>Before 3:00 PM</v>
      </c>
      <c r="AO539" s="21" t="str">
        <f>VLOOKUP($B539,'Change Summary_Detailed'!$A$4:$X$216,AO$3,FALSE)</f>
        <v>Before 3:00 PM</v>
      </c>
      <c r="AP539" s="21" t="str">
        <f>VLOOKUP($B539,'Change Summary_Detailed'!$A$4:$X$216,AP$3,FALSE)</f>
        <v>Operate fewer trips during the day.</v>
      </c>
      <c r="AQ539" s="21">
        <f>VLOOKUP($B539,'Change Summary_Detailed'!$A$4:$X$216,AQ$3,FALSE)</f>
        <v>1</v>
      </c>
      <c r="AR539" s="21" t="str">
        <f>VLOOKUP($B539,'Change Summary_Detailed'!$A$4:$X$216,AR$3,FALSE)</f>
        <v>Lowest performing</v>
      </c>
      <c r="AS539" s="21">
        <f>VLOOKUP($B539,'Change Summary_Detailed'!$A$4:$X$216,AS$3,FALSE)</f>
        <v>0</v>
      </c>
      <c r="AT539" s="21" t="str">
        <f>VLOOKUP($B539,'Change Summary_Detailed'!$A$4:$X$216,AT$3,FALSE)</f>
        <v>Revised</v>
      </c>
    </row>
    <row r="540" spans="1:46" x14ac:dyDescent="0.25">
      <c r="A540" t="s">
        <v>345</v>
      </c>
      <c r="B540" s="122" t="s">
        <v>415</v>
      </c>
      <c r="C540" s="57" t="s">
        <v>415</v>
      </c>
      <c r="D540" s="71" t="s">
        <v>591</v>
      </c>
      <c r="E540" s="57">
        <v>3.6</v>
      </c>
      <c r="F540" s="52">
        <v>1.3</v>
      </c>
      <c r="G540" s="52">
        <v>5.4</v>
      </c>
      <c r="H540" s="52">
        <v>2.7</v>
      </c>
      <c r="I540" s="52" t="s">
        <v>298</v>
      </c>
      <c r="J540" s="58" t="s">
        <v>298</v>
      </c>
      <c r="K540" s="62">
        <v>88</v>
      </c>
      <c r="L540" s="62" t="s">
        <v>160</v>
      </c>
      <c r="M540" s="57" t="s">
        <v>17</v>
      </c>
      <c r="N540" s="58" t="s">
        <v>17</v>
      </c>
      <c r="O540" s="65" t="s">
        <v>18</v>
      </c>
      <c r="P540" s="54" t="s">
        <v>18</v>
      </c>
      <c r="Q540" s="66" t="s">
        <v>18</v>
      </c>
      <c r="R540" s="65">
        <v>1</v>
      </c>
      <c r="S540" s="54">
        <v>1</v>
      </c>
      <c r="T540" s="66" t="s">
        <v>54</v>
      </c>
      <c r="W540">
        <v>1</v>
      </c>
      <c r="X540">
        <v>1</v>
      </c>
      <c r="Y540">
        <v>1</v>
      </c>
      <c r="Z540">
        <v>2</v>
      </c>
      <c r="AA540" t="s">
        <v>17</v>
      </c>
      <c r="AB540" t="s">
        <v>17</v>
      </c>
      <c r="AC540" s="355">
        <f>IF(VLOOKUP($B540,'Change Summary_Detailed'!$A$4:$X$216,AC$3,FALSE)=0,"N/A",VLOOKUP($B540,'Change Summary_Detailed'!$A$4:$X$216,AC$3,FALSE))</f>
        <v>42036</v>
      </c>
      <c r="AD540" s="21" t="str">
        <f>VLOOKUP($B540,'Change Summary_Detailed'!$A$4:$X$216,AD$3,FALSE)</f>
        <v/>
      </c>
      <c r="AE540" s="21">
        <f>VLOOKUP($B540,'Change Summary_Detailed'!$A$4:$X$216,AE$3,FALSE)</f>
        <v>90</v>
      </c>
      <c r="AF540" s="21" t="str">
        <f>VLOOKUP($B540,'Change Summary_Detailed'!$A$4:$X$216,AF$3,FALSE)</f>
        <v/>
      </c>
      <c r="AG540" s="21" t="str">
        <f>VLOOKUP($B540,'Change Summary_Detailed'!$A$4:$X$216,AG$3,FALSE)</f>
        <v/>
      </c>
      <c r="AH540" s="21" t="str">
        <f>VLOOKUP($B540,'Change Summary_Detailed'!$A$4:$X$216,AH$3,FALSE)</f>
        <v/>
      </c>
      <c r="AI540" s="21" t="str">
        <f>VLOOKUP($B540,'Change Summary_Detailed'!$A$4:$X$216,AI$3,FALSE)</f>
        <v/>
      </c>
      <c r="AJ540" s="21">
        <f>VLOOKUP($B540,'Change Summary_Detailed'!$A$4:$X$216,AJ$3,FALSE)</f>
        <v>90</v>
      </c>
      <c r="AK540" s="21" t="str">
        <f>VLOOKUP($B540,'Change Summary_Detailed'!$A$4:$X$216,AK$3,FALSE)</f>
        <v>-</v>
      </c>
      <c r="AL540" s="21" t="str">
        <f>VLOOKUP($B540,'Change Summary_Detailed'!$A$4:$X$216,AL$3,FALSE)</f>
        <v>-</v>
      </c>
      <c r="AM540" s="21" t="str">
        <f>VLOOKUP($B540,'Change Summary_Detailed'!$A$4:$X$216,AM$3,FALSE)</f>
        <v>-</v>
      </c>
      <c r="AN540" s="21" t="str">
        <f>VLOOKUP($B540,'Change Summary_Detailed'!$A$4:$X$216,AN$3,FALSE)</f>
        <v>Before 3:00 PM</v>
      </c>
      <c r="AO540" s="21" t="str">
        <f>VLOOKUP($B540,'Change Summary_Detailed'!$A$4:$X$216,AO$3,FALSE)</f>
        <v>Before 3:00 PM</v>
      </c>
      <c r="AP540" s="21" t="str">
        <f>VLOOKUP($B540,'Change Summary_Detailed'!$A$4:$X$216,AP$3,FALSE)</f>
        <v>Operate fewer trips during the day.</v>
      </c>
      <c r="AQ540" s="21">
        <f>VLOOKUP($B540,'Change Summary_Detailed'!$A$4:$X$216,AQ$3,FALSE)</f>
        <v>1</v>
      </c>
      <c r="AR540" s="21" t="str">
        <f>VLOOKUP($B540,'Change Summary_Detailed'!$A$4:$X$216,AR$3,FALSE)</f>
        <v>Lowest performing</v>
      </c>
      <c r="AS540" s="21">
        <f>VLOOKUP($B540,'Change Summary_Detailed'!$A$4:$X$216,AS$3,FALSE)</f>
        <v>0</v>
      </c>
      <c r="AT540" s="21" t="str">
        <f>VLOOKUP($B540,'Change Summary_Detailed'!$A$4:$X$216,AT$3,FALSE)</f>
        <v>Revised</v>
      </c>
    </row>
    <row r="541" spans="1:46" x14ac:dyDescent="0.25">
      <c r="A541" t="s">
        <v>370</v>
      </c>
      <c r="B541" s="122" t="s">
        <v>415</v>
      </c>
      <c r="C541" s="57" t="s">
        <v>415</v>
      </c>
      <c r="D541" s="71" t="s">
        <v>591</v>
      </c>
      <c r="E541" s="57">
        <v>3.6</v>
      </c>
      <c r="F541" s="52">
        <v>1.3</v>
      </c>
      <c r="G541" s="52">
        <v>5.4</v>
      </c>
      <c r="H541" s="52">
        <v>2.7</v>
      </c>
      <c r="I541" s="52" t="s">
        <v>298</v>
      </c>
      <c r="J541" s="58" t="s">
        <v>298</v>
      </c>
      <c r="K541" s="62">
        <v>88</v>
      </c>
      <c r="L541" s="62" t="s">
        <v>160</v>
      </c>
      <c r="M541" s="57" t="s">
        <v>17</v>
      </c>
      <c r="N541" s="58" t="s">
        <v>17</v>
      </c>
      <c r="O541" s="65" t="s">
        <v>18</v>
      </c>
      <c r="P541" s="54" t="s">
        <v>18</v>
      </c>
      <c r="Q541" s="66" t="s">
        <v>18</v>
      </c>
      <c r="R541" s="65">
        <v>1</v>
      </c>
      <c r="S541" s="54">
        <v>1</v>
      </c>
      <c r="T541" s="66" t="s">
        <v>54</v>
      </c>
      <c r="W541">
        <v>1</v>
      </c>
      <c r="X541">
        <v>1</v>
      </c>
      <c r="Y541">
        <v>1</v>
      </c>
      <c r="Z541">
        <v>2</v>
      </c>
      <c r="AA541" t="s">
        <v>17</v>
      </c>
      <c r="AB541" t="s">
        <v>17</v>
      </c>
      <c r="AC541" s="355">
        <f>IF(VLOOKUP($B541,'Change Summary_Detailed'!$A$4:$X$216,AC$3,FALSE)=0,"N/A",VLOOKUP($B541,'Change Summary_Detailed'!$A$4:$X$216,AC$3,FALSE))</f>
        <v>42036</v>
      </c>
      <c r="AD541" s="21" t="str">
        <f>VLOOKUP($B541,'Change Summary_Detailed'!$A$4:$X$216,AD$3,FALSE)</f>
        <v/>
      </c>
      <c r="AE541" s="21">
        <f>VLOOKUP($B541,'Change Summary_Detailed'!$A$4:$X$216,AE$3,FALSE)</f>
        <v>90</v>
      </c>
      <c r="AF541" s="21" t="str">
        <f>VLOOKUP($B541,'Change Summary_Detailed'!$A$4:$X$216,AF$3,FALSE)</f>
        <v/>
      </c>
      <c r="AG541" s="21" t="str">
        <f>VLOOKUP($B541,'Change Summary_Detailed'!$A$4:$X$216,AG$3,FALSE)</f>
        <v/>
      </c>
      <c r="AH541" s="21" t="str">
        <f>VLOOKUP($B541,'Change Summary_Detailed'!$A$4:$X$216,AH$3,FALSE)</f>
        <v/>
      </c>
      <c r="AI541" s="21" t="str">
        <f>VLOOKUP($B541,'Change Summary_Detailed'!$A$4:$X$216,AI$3,FALSE)</f>
        <v/>
      </c>
      <c r="AJ541" s="21">
        <f>VLOOKUP($B541,'Change Summary_Detailed'!$A$4:$X$216,AJ$3,FALSE)</f>
        <v>90</v>
      </c>
      <c r="AK541" s="21" t="str">
        <f>VLOOKUP($B541,'Change Summary_Detailed'!$A$4:$X$216,AK$3,FALSE)</f>
        <v>-</v>
      </c>
      <c r="AL541" s="21" t="str">
        <f>VLOOKUP($B541,'Change Summary_Detailed'!$A$4:$X$216,AL$3,FALSE)</f>
        <v>-</v>
      </c>
      <c r="AM541" s="21" t="str">
        <f>VLOOKUP($B541,'Change Summary_Detailed'!$A$4:$X$216,AM$3,FALSE)</f>
        <v>-</v>
      </c>
      <c r="AN541" s="21" t="str">
        <f>VLOOKUP($B541,'Change Summary_Detailed'!$A$4:$X$216,AN$3,FALSE)</f>
        <v>Before 3:00 PM</v>
      </c>
      <c r="AO541" s="21" t="str">
        <f>VLOOKUP($B541,'Change Summary_Detailed'!$A$4:$X$216,AO$3,FALSE)</f>
        <v>Before 3:00 PM</v>
      </c>
      <c r="AP541" s="21" t="str">
        <f>VLOOKUP($B541,'Change Summary_Detailed'!$A$4:$X$216,AP$3,FALSE)</f>
        <v>Operate fewer trips during the day.</v>
      </c>
      <c r="AQ541" s="21">
        <f>VLOOKUP($B541,'Change Summary_Detailed'!$A$4:$X$216,AQ$3,FALSE)</f>
        <v>1</v>
      </c>
      <c r="AR541" s="21" t="str">
        <f>VLOOKUP($B541,'Change Summary_Detailed'!$A$4:$X$216,AR$3,FALSE)</f>
        <v>Lowest performing</v>
      </c>
      <c r="AS541" s="21">
        <f>VLOOKUP($B541,'Change Summary_Detailed'!$A$4:$X$216,AS$3,FALSE)</f>
        <v>0</v>
      </c>
      <c r="AT541" s="21" t="str">
        <f>VLOOKUP($B541,'Change Summary_Detailed'!$A$4:$X$216,AT$3,FALSE)</f>
        <v>Revised</v>
      </c>
    </row>
    <row r="542" spans="1:46" x14ac:dyDescent="0.25">
      <c r="A542" t="s">
        <v>357</v>
      </c>
      <c r="B542" s="122" t="s">
        <v>415</v>
      </c>
      <c r="C542" s="57" t="s">
        <v>415</v>
      </c>
      <c r="D542" s="71" t="s">
        <v>591</v>
      </c>
      <c r="E542" s="57">
        <v>3.6</v>
      </c>
      <c r="F542" s="52">
        <v>1.3</v>
      </c>
      <c r="G542" s="52">
        <v>5.4</v>
      </c>
      <c r="H542" s="52">
        <v>2.7</v>
      </c>
      <c r="I542" s="52" t="s">
        <v>298</v>
      </c>
      <c r="J542" s="58" t="s">
        <v>298</v>
      </c>
      <c r="K542" s="62">
        <v>88</v>
      </c>
      <c r="L542" s="62" t="s">
        <v>160</v>
      </c>
      <c r="M542" s="57" t="s">
        <v>17</v>
      </c>
      <c r="N542" s="58" t="s">
        <v>17</v>
      </c>
      <c r="O542" s="65" t="s">
        <v>18</v>
      </c>
      <c r="P542" s="54" t="s">
        <v>18</v>
      </c>
      <c r="Q542" s="66" t="s">
        <v>18</v>
      </c>
      <c r="R542" s="65">
        <v>1</v>
      </c>
      <c r="S542" s="54">
        <v>1</v>
      </c>
      <c r="T542" s="66" t="s">
        <v>54</v>
      </c>
      <c r="W542">
        <v>1</v>
      </c>
      <c r="X542">
        <v>1</v>
      </c>
      <c r="Y542">
        <v>1</v>
      </c>
      <c r="Z542">
        <v>2</v>
      </c>
      <c r="AA542" t="s">
        <v>17</v>
      </c>
      <c r="AB542" t="s">
        <v>17</v>
      </c>
      <c r="AC542" s="355">
        <f>IF(VLOOKUP($B542,'Change Summary_Detailed'!$A$4:$X$216,AC$3,FALSE)=0,"N/A",VLOOKUP($B542,'Change Summary_Detailed'!$A$4:$X$216,AC$3,FALSE))</f>
        <v>42036</v>
      </c>
      <c r="AD542" s="21" t="str">
        <f>VLOOKUP($B542,'Change Summary_Detailed'!$A$4:$X$216,AD$3,FALSE)</f>
        <v/>
      </c>
      <c r="AE542" s="21">
        <f>VLOOKUP($B542,'Change Summary_Detailed'!$A$4:$X$216,AE$3,FALSE)</f>
        <v>90</v>
      </c>
      <c r="AF542" s="21" t="str">
        <f>VLOOKUP($B542,'Change Summary_Detailed'!$A$4:$X$216,AF$3,FALSE)</f>
        <v/>
      </c>
      <c r="AG542" s="21" t="str">
        <f>VLOOKUP($B542,'Change Summary_Detailed'!$A$4:$X$216,AG$3,FALSE)</f>
        <v/>
      </c>
      <c r="AH542" s="21" t="str">
        <f>VLOOKUP($B542,'Change Summary_Detailed'!$A$4:$X$216,AH$3,FALSE)</f>
        <v/>
      </c>
      <c r="AI542" s="21" t="str">
        <f>VLOOKUP($B542,'Change Summary_Detailed'!$A$4:$X$216,AI$3,FALSE)</f>
        <v/>
      </c>
      <c r="AJ542" s="21">
        <f>VLOOKUP($B542,'Change Summary_Detailed'!$A$4:$X$216,AJ$3,FALSE)</f>
        <v>90</v>
      </c>
      <c r="AK542" s="21" t="str">
        <f>VLOOKUP($B542,'Change Summary_Detailed'!$A$4:$X$216,AK$3,FALSE)</f>
        <v>-</v>
      </c>
      <c r="AL542" s="21" t="str">
        <f>VLOOKUP($B542,'Change Summary_Detailed'!$A$4:$X$216,AL$3,FALSE)</f>
        <v>-</v>
      </c>
      <c r="AM542" s="21" t="str">
        <f>VLOOKUP($B542,'Change Summary_Detailed'!$A$4:$X$216,AM$3,FALSE)</f>
        <v>-</v>
      </c>
      <c r="AN542" s="21" t="str">
        <f>VLOOKUP($B542,'Change Summary_Detailed'!$A$4:$X$216,AN$3,FALSE)</f>
        <v>Before 3:00 PM</v>
      </c>
      <c r="AO542" s="21" t="str">
        <f>VLOOKUP($B542,'Change Summary_Detailed'!$A$4:$X$216,AO$3,FALSE)</f>
        <v>Before 3:00 PM</v>
      </c>
      <c r="AP542" s="21" t="str">
        <f>VLOOKUP($B542,'Change Summary_Detailed'!$A$4:$X$216,AP$3,FALSE)</f>
        <v>Operate fewer trips during the day.</v>
      </c>
      <c r="AQ542" s="21">
        <f>VLOOKUP($B542,'Change Summary_Detailed'!$A$4:$X$216,AQ$3,FALSE)</f>
        <v>1</v>
      </c>
      <c r="AR542" s="21" t="str">
        <f>VLOOKUP($B542,'Change Summary_Detailed'!$A$4:$X$216,AR$3,FALSE)</f>
        <v>Lowest performing</v>
      </c>
      <c r="AS542" s="21">
        <f>VLOOKUP($B542,'Change Summary_Detailed'!$A$4:$X$216,AS$3,FALSE)</f>
        <v>0</v>
      </c>
      <c r="AT542" s="21" t="str">
        <f>VLOOKUP($B542,'Change Summary_Detailed'!$A$4:$X$216,AT$3,FALSE)</f>
        <v>Revised</v>
      </c>
    </row>
    <row r="543" spans="1:46" x14ac:dyDescent="0.25">
      <c r="A543" t="s">
        <v>365</v>
      </c>
      <c r="B543" s="122" t="s">
        <v>415</v>
      </c>
      <c r="C543" s="57" t="s">
        <v>415</v>
      </c>
      <c r="D543" s="71" t="s">
        <v>591</v>
      </c>
      <c r="E543" s="57">
        <v>3.6</v>
      </c>
      <c r="F543" s="52">
        <v>1.3</v>
      </c>
      <c r="G543" s="52">
        <v>5.4</v>
      </c>
      <c r="H543" s="52">
        <v>2.7</v>
      </c>
      <c r="I543" s="52" t="s">
        <v>298</v>
      </c>
      <c r="J543" s="58" t="s">
        <v>298</v>
      </c>
      <c r="K543" s="62">
        <v>88</v>
      </c>
      <c r="L543" s="62" t="s">
        <v>160</v>
      </c>
      <c r="M543" s="57" t="s">
        <v>17</v>
      </c>
      <c r="N543" s="58" t="s">
        <v>17</v>
      </c>
      <c r="O543" s="65" t="s">
        <v>18</v>
      </c>
      <c r="P543" s="54" t="s">
        <v>18</v>
      </c>
      <c r="Q543" s="66" t="s">
        <v>18</v>
      </c>
      <c r="R543" s="65">
        <v>1</v>
      </c>
      <c r="S543" s="54">
        <v>1</v>
      </c>
      <c r="T543" s="66" t="s">
        <v>54</v>
      </c>
      <c r="W543">
        <v>1</v>
      </c>
      <c r="X543">
        <v>1</v>
      </c>
      <c r="Y543">
        <v>1</v>
      </c>
      <c r="Z543">
        <v>2</v>
      </c>
      <c r="AA543" t="s">
        <v>17</v>
      </c>
      <c r="AB543" t="s">
        <v>17</v>
      </c>
      <c r="AC543" s="355">
        <f>IF(VLOOKUP($B543,'Change Summary_Detailed'!$A$4:$X$216,AC$3,FALSE)=0,"N/A",VLOOKUP($B543,'Change Summary_Detailed'!$A$4:$X$216,AC$3,FALSE))</f>
        <v>42036</v>
      </c>
      <c r="AD543" s="21" t="str">
        <f>VLOOKUP($B543,'Change Summary_Detailed'!$A$4:$X$216,AD$3,FALSE)</f>
        <v/>
      </c>
      <c r="AE543" s="21">
        <f>VLOOKUP($B543,'Change Summary_Detailed'!$A$4:$X$216,AE$3,FALSE)</f>
        <v>90</v>
      </c>
      <c r="AF543" s="21" t="str">
        <f>VLOOKUP($B543,'Change Summary_Detailed'!$A$4:$X$216,AF$3,FALSE)</f>
        <v/>
      </c>
      <c r="AG543" s="21" t="str">
        <f>VLOOKUP($B543,'Change Summary_Detailed'!$A$4:$X$216,AG$3,FALSE)</f>
        <v/>
      </c>
      <c r="AH543" s="21" t="str">
        <f>VLOOKUP($B543,'Change Summary_Detailed'!$A$4:$X$216,AH$3,FALSE)</f>
        <v/>
      </c>
      <c r="AI543" s="21" t="str">
        <f>VLOOKUP($B543,'Change Summary_Detailed'!$A$4:$X$216,AI$3,FALSE)</f>
        <v/>
      </c>
      <c r="AJ543" s="21">
        <f>VLOOKUP($B543,'Change Summary_Detailed'!$A$4:$X$216,AJ$3,FALSE)</f>
        <v>90</v>
      </c>
      <c r="AK543" s="21" t="str">
        <f>VLOOKUP($B543,'Change Summary_Detailed'!$A$4:$X$216,AK$3,FALSE)</f>
        <v>-</v>
      </c>
      <c r="AL543" s="21" t="str">
        <f>VLOOKUP($B543,'Change Summary_Detailed'!$A$4:$X$216,AL$3,FALSE)</f>
        <v>-</v>
      </c>
      <c r="AM543" s="21" t="str">
        <f>VLOOKUP($B543,'Change Summary_Detailed'!$A$4:$X$216,AM$3,FALSE)</f>
        <v>-</v>
      </c>
      <c r="AN543" s="21" t="str">
        <f>VLOOKUP($B543,'Change Summary_Detailed'!$A$4:$X$216,AN$3,FALSE)</f>
        <v>Before 3:00 PM</v>
      </c>
      <c r="AO543" s="21" t="str">
        <f>VLOOKUP($B543,'Change Summary_Detailed'!$A$4:$X$216,AO$3,FALSE)</f>
        <v>Before 3:00 PM</v>
      </c>
      <c r="AP543" s="21" t="str">
        <f>VLOOKUP($B543,'Change Summary_Detailed'!$A$4:$X$216,AP$3,FALSE)</f>
        <v>Operate fewer trips during the day.</v>
      </c>
      <c r="AQ543" s="21">
        <f>VLOOKUP($B543,'Change Summary_Detailed'!$A$4:$X$216,AQ$3,FALSE)</f>
        <v>1</v>
      </c>
      <c r="AR543" s="21" t="str">
        <f>VLOOKUP($B543,'Change Summary_Detailed'!$A$4:$X$216,AR$3,FALSE)</f>
        <v>Lowest performing</v>
      </c>
      <c r="AS543" s="21">
        <f>VLOOKUP($B543,'Change Summary_Detailed'!$A$4:$X$216,AS$3,FALSE)</f>
        <v>0</v>
      </c>
      <c r="AT543" s="21" t="str">
        <f>VLOOKUP($B543,'Change Summary_Detailed'!$A$4:$X$216,AT$3,FALSE)</f>
        <v>Revised</v>
      </c>
    </row>
    <row r="544" spans="1:46" x14ac:dyDescent="0.25">
      <c r="A544" t="s">
        <v>370</v>
      </c>
      <c r="B544" s="122" t="s">
        <v>416</v>
      </c>
      <c r="C544" s="57" t="s">
        <v>416</v>
      </c>
      <c r="D544" s="71" t="s">
        <v>150</v>
      </c>
      <c r="E544" s="57">
        <v>9.4</v>
      </c>
      <c r="F544" s="52">
        <v>1.8</v>
      </c>
      <c r="G544" s="52">
        <v>7</v>
      </c>
      <c r="H544" s="52">
        <v>1.8</v>
      </c>
      <c r="I544" s="52" t="s">
        <v>298</v>
      </c>
      <c r="J544" s="58" t="s">
        <v>298</v>
      </c>
      <c r="K544" s="62">
        <v>89</v>
      </c>
      <c r="L544" s="62" t="s">
        <v>135</v>
      </c>
      <c r="M544" s="57" t="s">
        <v>17</v>
      </c>
      <c r="N544" s="58" t="s">
        <v>17</v>
      </c>
      <c r="O544" s="65" t="s">
        <v>19</v>
      </c>
      <c r="P544" s="54" t="s">
        <v>19</v>
      </c>
      <c r="Q544" s="66" t="s">
        <v>18</v>
      </c>
      <c r="R544" s="65">
        <v>4</v>
      </c>
      <c r="S544" s="54">
        <v>4</v>
      </c>
      <c r="T544" s="66" t="s">
        <v>54</v>
      </c>
      <c r="W544">
        <v>1</v>
      </c>
      <c r="X544">
        <v>1</v>
      </c>
      <c r="Y544">
        <v>1</v>
      </c>
      <c r="Z544">
        <v>1</v>
      </c>
      <c r="AA544" t="s">
        <v>17</v>
      </c>
      <c r="AB544" t="s">
        <v>17</v>
      </c>
      <c r="AC544" s="355">
        <f>IF(VLOOKUP($B544,'Change Summary_Detailed'!$A$4:$X$216,AC$3,FALSE)=0,"N/A",VLOOKUP($B544,'Change Summary_Detailed'!$A$4:$X$216,AC$3,FALSE))</f>
        <v>42248</v>
      </c>
      <c r="AD544" s="21" t="str">
        <f>VLOOKUP($B544,'Change Summary_Detailed'!$A$4:$X$216,AD$3,FALSE)</f>
        <v/>
      </c>
      <c r="AE544" s="21">
        <f>VLOOKUP($B544,'Change Summary_Detailed'!$A$4:$X$216,AE$3,FALSE)</f>
        <v>60</v>
      </c>
      <c r="AF544" s="21" t="str">
        <f>VLOOKUP($B544,'Change Summary_Detailed'!$A$4:$X$216,AF$3,FALSE)</f>
        <v/>
      </c>
      <c r="AG544" s="21">
        <f>VLOOKUP($B544,'Change Summary_Detailed'!$A$4:$X$216,AG$3,FALSE)</f>
        <v>60</v>
      </c>
      <c r="AH544" s="21" t="str">
        <f>VLOOKUP($B544,'Change Summary_Detailed'!$A$4:$X$216,AH$3,FALSE)</f>
        <v/>
      </c>
      <c r="AI544" s="21" t="str">
        <f>VLOOKUP($B544,'Change Summary_Detailed'!$A$4:$X$216,AI$3,FALSE)</f>
        <v/>
      </c>
      <c r="AJ544" s="21">
        <f>VLOOKUP($B544,'Change Summary_Detailed'!$A$4:$X$216,AJ$3,FALSE)</f>
        <v>60</v>
      </c>
      <c r="AK544" s="21" t="str">
        <f>VLOOKUP($B544,'Change Summary_Detailed'!$A$4:$X$216,AK$3,FALSE)</f>
        <v/>
      </c>
      <c r="AL544" s="21">
        <f>VLOOKUP($B544,'Change Summary_Detailed'!$A$4:$X$216,AL$3,FALSE)</f>
        <v>60</v>
      </c>
      <c r="AM544" s="21" t="str">
        <f>VLOOKUP($B544,'Change Summary_Detailed'!$A$4:$X$216,AM$3,FALSE)</f>
        <v/>
      </c>
      <c r="AN544" s="21" t="str">
        <f>VLOOKUP($B544,'Change Summary_Detailed'!$A$4:$X$216,AN$3,FALSE)</f>
        <v>Before 5:00 PM</v>
      </c>
      <c r="AO544" s="21" t="str">
        <f>VLOOKUP($B544,'Change Summary_Detailed'!$A$4:$X$216,AO$3,FALSE)</f>
        <v>Before 5:00 PM</v>
      </c>
      <c r="AP544" s="21" t="str">
        <f>VLOOKUP($B544,'Change Summary_Detailed'!$A$4:$X$216,AP$3,FALSE)</f>
        <v>Unchanged</v>
      </c>
      <c r="AQ544" s="21">
        <f>VLOOKUP($B544,'Change Summary_Detailed'!$A$4:$X$216,AQ$3,FALSE)</f>
        <v>0</v>
      </c>
      <c r="AR544" s="21">
        <f>VLOOKUP($B544,'Change Summary_Detailed'!$A$4:$X$216,AR$3,FALSE)</f>
        <v>0</v>
      </c>
      <c r="AS544" s="21">
        <f>VLOOKUP($B544,'Change Summary_Detailed'!$A$4:$X$216,AS$3,FALSE)</f>
        <v>0</v>
      </c>
      <c r="AT544" s="21" t="str">
        <f>VLOOKUP($B544,'Change Summary_Detailed'!$A$4:$X$216,AT$3,FALSE)</f>
        <v>Unchanged</v>
      </c>
    </row>
    <row r="545" spans="1:46" x14ac:dyDescent="0.25">
      <c r="A545" t="s">
        <v>370</v>
      </c>
      <c r="B545" s="122" t="s">
        <v>409</v>
      </c>
      <c r="C545" s="57" t="s">
        <v>409</v>
      </c>
      <c r="D545" s="71" t="s">
        <v>587</v>
      </c>
      <c r="E545" s="57">
        <v>10</v>
      </c>
      <c r="F545" s="52">
        <v>1.8</v>
      </c>
      <c r="G545" s="52">
        <v>9.5</v>
      </c>
      <c r="H545" s="52">
        <v>2.1</v>
      </c>
      <c r="I545" s="52" t="s">
        <v>298</v>
      </c>
      <c r="J545" s="58" t="s">
        <v>298</v>
      </c>
      <c r="K545" s="62">
        <v>47</v>
      </c>
      <c r="L545" s="62" t="s">
        <v>160</v>
      </c>
      <c r="M545" s="57" t="s">
        <v>17</v>
      </c>
      <c r="N545" s="58" t="s">
        <v>17</v>
      </c>
      <c r="O545" s="65" t="s">
        <v>18</v>
      </c>
      <c r="P545" s="54" t="s">
        <v>18</v>
      </c>
      <c r="Q545" s="66" t="s">
        <v>18</v>
      </c>
      <c r="R545" s="65">
        <v>1</v>
      </c>
      <c r="S545" s="54">
        <v>1</v>
      </c>
      <c r="T545" s="66" t="s">
        <v>54</v>
      </c>
      <c r="W545">
        <v>1</v>
      </c>
      <c r="X545">
        <v>1</v>
      </c>
      <c r="Y545">
        <v>1</v>
      </c>
      <c r="Z545">
        <v>1</v>
      </c>
      <c r="AA545" t="s">
        <v>17</v>
      </c>
      <c r="AB545" t="s">
        <v>17</v>
      </c>
      <c r="AC545" s="355">
        <f>IF(VLOOKUP($B545,'Change Summary_Detailed'!$A$4:$X$216,AC$3,FALSE)=0,"N/A",VLOOKUP($B545,'Change Summary_Detailed'!$A$4:$X$216,AC$3,FALSE))</f>
        <v>41883</v>
      </c>
      <c r="AD545" s="21">
        <f>VLOOKUP($B545,'Change Summary_Detailed'!$A$4:$X$216,AD$3,FALSE)</f>
        <v>60</v>
      </c>
      <c r="AE545" s="21">
        <f>VLOOKUP($B545,'Change Summary_Detailed'!$A$4:$X$216,AE$3,FALSE)</f>
        <v>60</v>
      </c>
      <c r="AF545" s="21" t="str">
        <f>VLOOKUP($B545,'Change Summary_Detailed'!$A$4:$X$216,AF$3,FALSE)</f>
        <v/>
      </c>
      <c r="AG545" s="21">
        <f>VLOOKUP($B545,'Change Summary_Detailed'!$A$4:$X$216,AG$3,FALSE)</f>
        <v>60</v>
      </c>
      <c r="AH545" s="21" t="str">
        <f>VLOOKUP($B545,'Change Summary_Detailed'!$A$4:$X$216,AH$3,FALSE)</f>
        <v/>
      </c>
      <c r="AI545" s="21" t="str">
        <f>VLOOKUP($B545,'Change Summary_Detailed'!$A$4:$X$216,AI$3,FALSE)</f>
        <v/>
      </c>
      <c r="AJ545" s="21" t="str">
        <f>VLOOKUP($B545,'Change Summary_Detailed'!$A$4:$X$216,AJ$3,FALSE)</f>
        <v/>
      </c>
      <c r="AK545" s="21" t="str">
        <f>VLOOKUP($B545,'Change Summary_Detailed'!$A$4:$X$216,AK$3,FALSE)</f>
        <v/>
      </c>
      <c r="AL545" s="21" t="str">
        <f>VLOOKUP($B545,'Change Summary_Detailed'!$A$4:$X$216,AL$3,FALSE)</f>
        <v/>
      </c>
      <c r="AM545" s="21" t="str">
        <f>VLOOKUP($B545,'Change Summary_Detailed'!$A$4:$X$216,AM$3,FALSE)</f>
        <v/>
      </c>
      <c r="AN545" s="21" t="str">
        <f>VLOOKUP($B545,'Change Summary_Detailed'!$A$4:$X$216,AN$3,FALSE)</f>
        <v>Before 7:00 PM</v>
      </c>
      <c r="AO545" s="21">
        <f>VLOOKUP($B545,'Change Summary_Detailed'!$A$4:$X$216,AO$3,FALSE)</f>
        <v>0</v>
      </c>
      <c r="AP545" s="21" t="str">
        <f>VLOOKUP($B545,'Change Summary_Detailed'!$A$4:$X$216,AP$3,FALSE)</f>
        <v>Delete</v>
      </c>
      <c r="AQ545" s="21">
        <f>VLOOKUP($B545,'Change Summary_Detailed'!$A$4:$X$216,AQ$3,FALSE)</f>
        <v>1</v>
      </c>
      <c r="AR545" s="21" t="str">
        <f>VLOOKUP($B545,'Change Summary_Detailed'!$A$4:$X$216,AR$3,FALSE)</f>
        <v>Lowest performing</v>
      </c>
      <c r="AS545" s="21" t="str">
        <f>VLOOKUP($B545,'Change Summary_Detailed'!$A$4:$X$216,AS$3,FALSE)</f>
        <v>In the Renton Highlands near Group Health and the Renton Technical College, use revised Route 105.
In the Renton Highlands near NE Sunset Boulevard, use revised Route 240.
In Kennydale, use Sound Transit Route 560 at the NE 30th Street/I-405 Freeway Stop.
In the Kennydale DART service area, Metro’s RideShare or VanPool programs may be options.</v>
      </c>
      <c r="AT545" s="21" t="str">
        <f>VLOOKUP($B545,'Change Summary_Detailed'!$A$4:$X$216,AT$3,FALSE)</f>
        <v>Deleted</v>
      </c>
    </row>
    <row r="546" spans="1:46" ht="16.5" customHeight="1" x14ac:dyDescent="0.25">
      <c r="A546" t="s">
        <v>343</v>
      </c>
      <c r="B546" s="122" t="s">
        <v>640</v>
      </c>
      <c r="C546" s="57" t="s">
        <v>640</v>
      </c>
      <c r="D546" s="71" t="s">
        <v>846</v>
      </c>
      <c r="E546" s="57">
        <v>8.5</v>
      </c>
      <c r="F546" s="52">
        <v>1</v>
      </c>
      <c r="G546" s="52">
        <v>9.1999999999999993</v>
      </c>
      <c r="H546" s="52">
        <v>1.8</v>
      </c>
      <c r="I546" s="52" t="s">
        <v>298</v>
      </c>
      <c r="J546" s="58" t="s">
        <v>298</v>
      </c>
      <c r="K546" s="62" t="s">
        <v>32</v>
      </c>
      <c r="L546" s="62" t="s">
        <v>32</v>
      </c>
      <c r="M546" s="57" t="s">
        <v>17</v>
      </c>
      <c r="N546" s="58" t="s">
        <v>17</v>
      </c>
      <c r="O546" s="110" t="s">
        <v>32</v>
      </c>
      <c r="P546" s="111" t="s">
        <v>32</v>
      </c>
      <c r="Q546" s="112" t="s">
        <v>32</v>
      </c>
      <c r="R546" s="65">
        <v>1</v>
      </c>
      <c r="S546" s="54">
        <v>1</v>
      </c>
      <c r="T546" s="66" t="s">
        <v>17</v>
      </c>
      <c r="W546">
        <v>1</v>
      </c>
      <c r="X546">
        <v>1</v>
      </c>
      <c r="Y546">
        <v>1</v>
      </c>
      <c r="Z546">
        <v>1</v>
      </c>
      <c r="AA546" t="s">
        <v>17</v>
      </c>
      <c r="AB546" t="s">
        <v>17</v>
      </c>
      <c r="AC546" s="355">
        <f>IF(VLOOKUP($B546,'Change Summary_Detailed'!$A$4:$X$216,AC$3,FALSE)=0,"N/A",VLOOKUP($B546,'Change Summary_Detailed'!$A$4:$X$216,AC$3,FALSE))</f>
        <v>42248</v>
      </c>
      <c r="AD546" s="21">
        <f>VLOOKUP($B546,'Change Summary_Detailed'!$A$4:$X$216,AD$3,FALSE)</f>
        <v>60</v>
      </c>
      <c r="AE546" s="21">
        <f>VLOOKUP($B546,'Change Summary_Detailed'!$A$4:$X$216,AE$3,FALSE)</f>
        <v>60</v>
      </c>
      <c r="AF546" s="21" t="str">
        <f>VLOOKUP($B546,'Change Summary_Detailed'!$A$4:$X$216,AF$3,FALSE)</f>
        <v/>
      </c>
      <c r="AG546" s="21">
        <f>VLOOKUP($B546,'Change Summary_Detailed'!$A$4:$X$216,AG$3,FALSE)</f>
        <v>60</v>
      </c>
      <c r="AH546" s="21" t="str">
        <f>VLOOKUP($B546,'Change Summary_Detailed'!$A$4:$X$216,AH$3,FALSE)</f>
        <v/>
      </c>
      <c r="AI546" s="21" t="str">
        <f>VLOOKUP($B546,'Change Summary_Detailed'!$A$4:$X$216,AI$3,FALSE)</f>
        <v/>
      </c>
      <c r="AJ546" s="21" t="str">
        <f>VLOOKUP($B546,'Change Summary_Detailed'!$A$4:$X$216,AJ$3,FALSE)</f>
        <v/>
      </c>
      <c r="AK546" s="21" t="str">
        <f>VLOOKUP($B546,'Change Summary_Detailed'!$A$4:$X$216,AK$3,FALSE)</f>
        <v/>
      </c>
      <c r="AL546" s="21" t="str">
        <f>VLOOKUP($B546,'Change Summary_Detailed'!$A$4:$X$216,AL$3,FALSE)</f>
        <v/>
      </c>
      <c r="AM546" s="21" t="str">
        <f>VLOOKUP($B546,'Change Summary_Detailed'!$A$4:$X$216,AM$3,FALSE)</f>
        <v/>
      </c>
      <c r="AN546" s="21" t="str">
        <f>VLOOKUP($B546,'Change Summary_Detailed'!$A$4:$X$216,AN$3,FALSE)</f>
        <v>Before 4:00 PM</v>
      </c>
      <c r="AO546" s="21">
        <f>VLOOKUP($B546,'Change Summary_Detailed'!$A$4:$X$216,AO$3,FALSE)</f>
        <v>0</v>
      </c>
      <c r="AP546" s="21" t="str">
        <f>VLOOKUP($B546,'Change Summary_Detailed'!$A$4:$X$216,AP$3,FALSE)</f>
        <v>Delete</v>
      </c>
      <c r="AQ546" s="21">
        <f>VLOOKUP($B546,'Change Summary_Detailed'!$A$4:$X$216,AQ$3,FALSE)</f>
        <v>1</v>
      </c>
      <c r="AR546" s="21" t="str">
        <f>VLOOKUP($B546,'Change Summary_Detailed'!$A$4:$X$216,AR$3,FALSE)</f>
        <v>Lowest performing</v>
      </c>
      <c r="AS546" s="21" t="str">
        <f>VLOOKUP($B546,'Change Summary_Detailed'!$A$4:$X$216,AS$3,FALSE)</f>
        <v>Near the Supermall and 15th Street SW, use revised Route 181.
Near North Auburn, use revised Route 180.</v>
      </c>
      <c r="AT546" s="21" t="str">
        <f>VLOOKUP($B546,'Change Summary_Detailed'!$A$4:$X$216,AT$3,FALSE)</f>
        <v>Deleted</v>
      </c>
    </row>
    <row r="547" spans="1:46" ht="16.5" customHeight="1" x14ac:dyDescent="0.25">
      <c r="A547" t="s">
        <v>360</v>
      </c>
      <c r="B547" s="122" t="s">
        <v>641</v>
      </c>
      <c r="C547" s="57" t="s">
        <v>641</v>
      </c>
      <c r="D547" s="71" t="s">
        <v>847</v>
      </c>
      <c r="E547" s="57">
        <v>13.8</v>
      </c>
      <c r="F547" s="52">
        <v>2.2000000000000002</v>
      </c>
      <c r="G547" s="52" t="s">
        <v>298</v>
      </c>
      <c r="H547" s="52" t="s">
        <v>298</v>
      </c>
      <c r="I547" s="52" t="s">
        <v>298</v>
      </c>
      <c r="J547" s="58" t="s">
        <v>298</v>
      </c>
      <c r="K547" s="62" t="s">
        <v>8</v>
      </c>
      <c r="L547" s="62" t="s">
        <v>8</v>
      </c>
      <c r="M547" s="57" t="s">
        <v>52</v>
      </c>
      <c r="N547" s="58" t="s">
        <v>52</v>
      </c>
      <c r="O547" s="110" t="s">
        <v>8</v>
      </c>
      <c r="P547" s="111" t="s">
        <v>8</v>
      </c>
      <c r="Q547" s="112" t="s">
        <v>8</v>
      </c>
      <c r="R547" s="65">
        <v>3</v>
      </c>
      <c r="S547" s="54" t="s">
        <v>17</v>
      </c>
      <c r="T547" s="66" t="s">
        <v>17</v>
      </c>
      <c r="W547">
        <v>2</v>
      </c>
      <c r="X547">
        <v>1</v>
      </c>
      <c r="Y547" t="s">
        <v>17</v>
      </c>
      <c r="Z547" t="s">
        <v>17</v>
      </c>
      <c r="AA547" t="s">
        <v>17</v>
      </c>
      <c r="AB547" t="s">
        <v>17</v>
      </c>
      <c r="AC547" s="355">
        <f>IF(VLOOKUP($B547,'Change Summary_Detailed'!$A$4:$X$216,AC$3,FALSE)=0,"N/A",VLOOKUP($B547,'Change Summary_Detailed'!$A$4:$X$216,AC$3,FALSE))</f>
        <v>42248</v>
      </c>
      <c r="AD547" s="21">
        <f>VLOOKUP($B547,'Change Summary_Detailed'!$A$4:$X$216,AD$3,FALSE)</f>
        <v>30</v>
      </c>
      <c r="AE547" s="21" t="str">
        <f>VLOOKUP($B547,'Change Summary_Detailed'!$A$4:$X$216,AE$3,FALSE)</f>
        <v/>
      </c>
      <c r="AF547" s="21" t="str">
        <f>VLOOKUP($B547,'Change Summary_Detailed'!$A$4:$X$216,AF$3,FALSE)</f>
        <v/>
      </c>
      <c r="AG547" s="21" t="str">
        <f>VLOOKUP($B547,'Change Summary_Detailed'!$A$4:$X$216,AG$3,FALSE)</f>
        <v/>
      </c>
      <c r="AH547" s="21" t="str">
        <f>VLOOKUP($B547,'Change Summary_Detailed'!$A$4:$X$216,AH$3,FALSE)</f>
        <v/>
      </c>
      <c r="AI547" s="21" t="str">
        <f>VLOOKUP($B547,'Change Summary_Detailed'!$A$4:$X$216,AI$3,FALSE)</f>
        <v/>
      </c>
      <c r="AJ547" s="21" t="str">
        <f>VLOOKUP($B547,'Change Summary_Detailed'!$A$4:$X$216,AJ$3,FALSE)</f>
        <v/>
      </c>
      <c r="AK547" s="21" t="str">
        <f>VLOOKUP($B547,'Change Summary_Detailed'!$A$4:$X$216,AK$3,FALSE)</f>
        <v/>
      </c>
      <c r="AL547" s="21" t="str">
        <f>VLOOKUP($B547,'Change Summary_Detailed'!$A$4:$X$216,AL$3,FALSE)</f>
        <v/>
      </c>
      <c r="AM547" s="21" t="str">
        <f>VLOOKUP($B547,'Change Summary_Detailed'!$A$4:$X$216,AM$3,FALSE)</f>
        <v/>
      </c>
      <c r="AN547" s="21" t="str">
        <f>VLOOKUP($B547,'Change Summary_Detailed'!$A$4:$X$216,AN$3,FALSE)</f>
        <v>Before 6:00 PM</v>
      </c>
      <c r="AO547" s="21">
        <f>VLOOKUP($B547,'Change Summary_Detailed'!$A$4:$X$216,AO$3,FALSE)</f>
        <v>0</v>
      </c>
      <c r="AP547" s="21" t="str">
        <f>VLOOKUP($B547,'Change Summary_Detailed'!$A$4:$X$216,AP$3,FALSE)</f>
        <v>Delete</v>
      </c>
      <c r="AQ547" s="21">
        <f>VLOOKUP($B547,'Change Summary_Detailed'!$A$4:$X$216,AQ$3,FALSE)</f>
        <v>3</v>
      </c>
      <c r="AR547" s="21" t="str">
        <f>VLOOKUP($B547,'Change Summary_Detailed'!$A$4:$X$216,AR$3,FALSE)</f>
        <v>Lowest performing</v>
      </c>
      <c r="AS547" s="21" t="str">
        <f>VLOOKUP($B547,'Change Summary_Detailed'!$A$4:$X$216,AS$3,FALSE)</f>
        <v>Near the Kent Sounder Station and the North Kent Industrial area, use revised Route 150 or Route 153 (unchanged).
In the Lakes and Riverview neighborhoods, Metro’s RideShare or VanPool programs may be options.</v>
      </c>
      <c r="AT547" s="21" t="str">
        <f>VLOOKUP($B547,'Change Summary_Detailed'!$A$4:$X$216,AT$3,FALSE)</f>
        <v>Deleted</v>
      </c>
    </row>
    <row r="548" spans="1:46" ht="16.5" customHeight="1" x14ac:dyDescent="0.25">
      <c r="A548" t="s">
        <v>360</v>
      </c>
      <c r="B548" s="122" t="s">
        <v>642</v>
      </c>
      <c r="C548" s="57" t="s">
        <v>642</v>
      </c>
      <c r="D548" s="71" t="s">
        <v>848</v>
      </c>
      <c r="E548" s="57" t="s">
        <v>298</v>
      </c>
      <c r="F548" s="52" t="s">
        <v>298</v>
      </c>
      <c r="G548" s="52">
        <v>21.3</v>
      </c>
      <c r="H548" s="52">
        <v>4.0999999999999996</v>
      </c>
      <c r="I548" s="52" t="s">
        <v>298</v>
      </c>
      <c r="J548" s="58" t="s">
        <v>298</v>
      </c>
      <c r="K548" s="62" t="s">
        <v>32</v>
      </c>
      <c r="L548" s="62" t="s">
        <v>32</v>
      </c>
      <c r="M548" s="57" t="s">
        <v>17</v>
      </c>
      <c r="N548" s="58" t="s">
        <v>17</v>
      </c>
      <c r="O548" s="110" t="s">
        <v>32</v>
      </c>
      <c r="P548" s="111" t="s">
        <v>32</v>
      </c>
      <c r="Q548" s="112" t="s">
        <v>32</v>
      </c>
      <c r="R548" s="65" t="s">
        <v>17</v>
      </c>
      <c r="S548" s="54">
        <v>3</v>
      </c>
      <c r="T548" s="66" t="s">
        <v>17</v>
      </c>
      <c r="W548" t="s">
        <v>17</v>
      </c>
      <c r="X548" t="s">
        <v>17</v>
      </c>
      <c r="Y548">
        <v>3</v>
      </c>
      <c r="Z548">
        <v>2</v>
      </c>
      <c r="AA548" t="s">
        <v>17</v>
      </c>
      <c r="AB548" t="s">
        <v>17</v>
      </c>
      <c r="AC548" s="355">
        <f>IF(VLOOKUP($B548,'Change Summary_Detailed'!$A$4:$X$216,AC$3,FALSE)=0,"N/A",VLOOKUP($B548,'Change Summary_Detailed'!$A$4:$X$216,AC$3,FALSE))</f>
        <v>42036</v>
      </c>
      <c r="AD548" s="21" t="str">
        <f>VLOOKUP($B548,'Change Summary_Detailed'!$A$4:$X$216,AD$3,FALSE)</f>
        <v/>
      </c>
      <c r="AE548" s="21">
        <f>VLOOKUP($B548,'Change Summary_Detailed'!$A$4:$X$216,AE$3,FALSE)</f>
        <v>60</v>
      </c>
      <c r="AF548" s="21" t="str">
        <f>VLOOKUP($B548,'Change Summary_Detailed'!$A$4:$X$216,AF$3,FALSE)</f>
        <v/>
      </c>
      <c r="AG548" s="21">
        <f>VLOOKUP($B548,'Change Summary_Detailed'!$A$4:$X$216,AG$3,FALSE)</f>
        <v>60</v>
      </c>
      <c r="AH548" s="21" t="str">
        <f>VLOOKUP($B548,'Change Summary_Detailed'!$A$4:$X$216,AH$3,FALSE)</f>
        <v/>
      </c>
      <c r="AI548" s="21">
        <f>VLOOKUP($B548,'Change Summary_Detailed'!$A$4:$X$216,AI$3,FALSE)</f>
        <v>0</v>
      </c>
      <c r="AJ548" s="21">
        <f>VLOOKUP($B548,'Change Summary_Detailed'!$A$4:$X$216,AJ$3,FALSE)</f>
        <v>60</v>
      </c>
      <c r="AK548" s="21" t="str">
        <f>VLOOKUP($B548,'Change Summary_Detailed'!$A$4:$X$216,AK$3,FALSE)</f>
        <v/>
      </c>
      <c r="AL548" s="21">
        <f>VLOOKUP($B548,'Change Summary_Detailed'!$A$4:$X$216,AL$3,FALSE)</f>
        <v>60</v>
      </c>
      <c r="AM548" s="21" t="str">
        <f>VLOOKUP($B548,'Change Summary_Detailed'!$A$4:$X$216,AM$3,FALSE)</f>
        <v/>
      </c>
      <c r="AN548" s="21" t="str">
        <f>VLOOKUP($B548,'Change Summary_Detailed'!$A$4:$X$216,AN$3,FALSE)</f>
        <v>Before 4:00 PM</v>
      </c>
      <c r="AO548" s="21" t="str">
        <f>VLOOKUP($B548,'Change Summary_Detailed'!$A$4:$X$216,AO$3,FALSE)</f>
        <v>Before 4:00 PM</v>
      </c>
      <c r="AP548" s="21" t="str">
        <f>VLOOKUP($B548,'Change Summary_Detailed'!$A$4:$X$216,AP$3,FALSE)</f>
        <v xml:space="preserve">Combine service with Route 916.
Eliminate the part of the route outside of downtown Kent. </v>
      </c>
      <c r="AQ548" s="21" t="str">
        <f>VLOOKUP($B548,'Change Summary_Detailed'!$A$4:$X$216,AQ$3,FALSE)</f>
        <v>2, 3</v>
      </c>
      <c r="AR548" s="21" t="str">
        <f>VLOOKUP($B548,'Change Summary_Detailed'!$A$4:$X$216,AR$3,FALSE)</f>
        <v>Restructure</v>
      </c>
      <c r="AS548" s="21" t="str">
        <f>VLOOKUP($B548,'Change Summary_Detailed'!$A$4:$X$216,AS$3,FALSE)</f>
        <v xml:space="preserve">On the Kent East Hill use routes 164, 168, and 169. </v>
      </c>
      <c r="AT548" s="21" t="str">
        <f>VLOOKUP($B548,'Change Summary_Detailed'!$A$4:$X$216,AT$3,FALSE)</f>
        <v>Revised</v>
      </c>
    </row>
    <row r="549" spans="1:46" ht="16.5" customHeight="1" x14ac:dyDescent="0.25">
      <c r="A549" t="s">
        <v>354</v>
      </c>
      <c r="B549" s="122" t="s">
        <v>643</v>
      </c>
      <c r="C549" s="57" t="s">
        <v>643</v>
      </c>
      <c r="D549" s="71" t="s">
        <v>202</v>
      </c>
      <c r="E549" s="57" t="s">
        <v>298</v>
      </c>
      <c r="F549" s="52" t="s">
        <v>298</v>
      </c>
      <c r="G549" s="52">
        <v>16</v>
      </c>
      <c r="H549" s="52">
        <v>4.5</v>
      </c>
      <c r="I549" s="52" t="s">
        <v>298</v>
      </c>
      <c r="J549" s="58" t="s">
        <v>298</v>
      </c>
      <c r="K549" s="62">
        <v>30</v>
      </c>
      <c r="L549" s="62" t="s">
        <v>135</v>
      </c>
      <c r="M549" s="57" t="s">
        <v>17</v>
      </c>
      <c r="N549" s="58" t="s">
        <v>17</v>
      </c>
      <c r="O549" s="57" t="s">
        <v>18</v>
      </c>
      <c r="P549" s="52" t="s">
        <v>19</v>
      </c>
      <c r="Q549" s="58" t="s">
        <v>18</v>
      </c>
      <c r="R549" s="65" t="s">
        <v>17</v>
      </c>
      <c r="S549" s="54" t="s">
        <v>17</v>
      </c>
      <c r="T549" s="66" t="s">
        <v>17</v>
      </c>
      <c r="W549" t="s">
        <v>17</v>
      </c>
      <c r="X549" t="s">
        <v>17</v>
      </c>
      <c r="Y549">
        <v>2</v>
      </c>
      <c r="Z549">
        <v>2</v>
      </c>
      <c r="AA549" t="s">
        <v>17</v>
      </c>
      <c r="AB549" t="s">
        <v>17</v>
      </c>
      <c r="AC549" s="355">
        <f>IF(VLOOKUP($B549,'Change Summary_Detailed'!$A$4:$X$216,AC$3,FALSE)=0,"N/A",VLOOKUP($B549,'Change Summary_Detailed'!$A$4:$X$216,AC$3,FALSE))</f>
        <v>42248</v>
      </c>
      <c r="AD549" s="21" t="str">
        <f>VLOOKUP($B549,'Change Summary_Detailed'!$A$4:$X$216,AD$3,FALSE)</f>
        <v/>
      </c>
      <c r="AE549" s="21">
        <f>VLOOKUP($B549,'Change Summary_Detailed'!$A$4:$X$216,AE$3,FALSE)</f>
        <v>90</v>
      </c>
      <c r="AF549" s="21" t="str">
        <f>VLOOKUP($B549,'Change Summary_Detailed'!$A$4:$X$216,AF$3,FALSE)</f>
        <v/>
      </c>
      <c r="AG549" s="21">
        <f>VLOOKUP($B549,'Change Summary_Detailed'!$A$4:$X$216,AG$3,FALSE)</f>
        <v>90</v>
      </c>
      <c r="AH549" s="21" t="str">
        <f>VLOOKUP($B549,'Change Summary_Detailed'!$A$4:$X$216,AH$3,FALSE)</f>
        <v/>
      </c>
      <c r="AI549" s="21" t="str">
        <f>VLOOKUP($B549,'Change Summary_Detailed'!$A$4:$X$216,AI$3,FALSE)</f>
        <v/>
      </c>
      <c r="AJ549" s="21">
        <f>VLOOKUP($B549,'Change Summary_Detailed'!$A$4:$X$216,AJ$3,FALSE)</f>
        <v>90</v>
      </c>
      <c r="AK549" s="21" t="str">
        <f>VLOOKUP($B549,'Change Summary_Detailed'!$A$4:$X$216,AK$3,FALSE)</f>
        <v/>
      </c>
      <c r="AL549" s="21">
        <f>VLOOKUP($B549,'Change Summary_Detailed'!$A$4:$X$216,AL$3,FALSE)</f>
        <v>90</v>
      </c>
      <c r="AM549" s="21" t="str">
        <f>VLOOKUP($B549,'Change Summary_Detailed'!$A$4:$X$216,AM$3,FALSE)</f>
        <v/>
      </c>
      <c r="AN549" s="21" t="str">
        <f>VLOOKUP($B549,'Change Summary_Detailed'!$A$4:$X$216,AN$3,FALSE)</f>
        <v>Before 3:00 PM</v>
      </c>
      <c r="AO549" s="21" t="str">
        <f>VLOOKUP($B549,'Change Summary_Detailed'!$A$4:$X$216,AO$3,FALSE)</f>
        <v>Before 3:00 PM</v>
      </c>
      <c r="AP549" s="21" t="str">
        <f>VLOOKUP($B549,'Change Summary_Detailed'!$A$4:$X$216,AP$3,FALSE)</f>
        <v>Operate fewer trips during the day.</v>
      </c>
      <c r="AQ549" s="21">
        <f>VLOOKUP($B549,'Change Summary_Detailed'!$A$4:$X$216,AQ$3,FALSE)</f>
        <v>3</v>
      </c>
      <c r="AR549" s="21" t="str">
        <f>VLOOKUP($B549,'Change Summary_Detailed'!$A$4:$X$216,AR$3,FALSE)</f>
        <v>Lowest performing</v>
      </c>
      <c r="AS549" s="21">
        <f>VLOOKUP($B549,'Change Summary_Detailed'!$A$4:$X$216,AS$3,FALSE)</f>
        <v>0</v>
      </c>
      <c r="AT549" s="21" t="str">
        <f>VLOOKUP($B549,'Change Summary_Detailed'!$A$4:$X$216,AT$3,FALSE)</f>
        <v>Revised</v>
      </c>
    </row>
    <row r="550" spans="1:46" ht="16.5" customHeight="1" x14ac:dyDescent="0.25">
      <c r="A550" t="s">
        <v>357</v>
      </c>
      <c r="B550" s="122" t="s">
        <v>643</v>
      </c>
      <c r="C550" s="57" t="s">
        <v>643</v>
      </c>
      <c r="D550" s="71" t="s">
        <v>202</v>
      </c>
      <c r="E550" s="57" t="s">
        <v>298</v>
      </c>
      <c r="F550" s="52" t="s">
        <v>298</v>
      </c>
      <c r="G550" s="52">
        <v>16</v>
      </c>
      <c r="H550" s="52">
        <v>4.5</v>
      </c>
      <c r="I550" s="52" t="s">
        <v>298</v>
      </c>
      <c r="J550" s="58" t="s">
        <v>298</v>
      </c>
      <c r="K550" s="62">
        <v>30</v>
      </c>
      <c r="L550" s="62" t="s">
        <v>135</v>
      </c>
      <c r="M550" s="57" t="s">
        <v>17</v>
      </c>
      <c r="N550" s="58" t="s">
        <v>17</v>
      </c>
      <c r="O550" s="57" t="s">
        <v>18</v>
      </c>
      <c r="P550" s="52" t="s">
        <v>19</v>
      </c>
      <c r="Q550" s="58" t="s">
        <v>18</v>
      </c>
      <c r="R550" s="65" t="s">
        <v>17</v>
      </c>
      <c r="S550" s="54" t="s">
        <v>17</v>
      </c>
      <c r="T550" s="66" t="s">
        <v>17</v>
      </c>
      <c r="W550" t="s">
        <v>17</v>
      </c>
      <c r="X550" t="s">
        <v>17</v>
      </c>
      <c r="Y550">
        <v>2</v>
      </c>
      <c r="Z550">
        <v>2</v>
      </c>
      <c r="AA550" t="s">
        <v>17</v>
      </c>
      <c r="AB550" t="s">
        <v>17</v>
      </c>
      <c r="AC550" s="355">
        <f>IF(VLOOKUP($B550,'Change Summary_Detailed'!$A$4:$X$216,AC$3,FALSE)=0,"N/A",VLOOKUP($B550,'Change Summary_Detailed'!$A$4:$X$216,AC$3,FALSE))</f>
        <v>42248</v>
      </c>
      <c r="AD550" s="21" t="str">
        <f>VLOOKUP($B550,'Change Summary_Detailed'!$A$4:$X$216,AD$3,FALSE)</f>
        <v/>
      </c>
      <c r="AE550" s="21">
        <f>VLOOKUP($B550,'Change Summary_Detailed'!$A$4:$X$216,AE$3,FALSE)</f>
        <v>90</v>
      </c>
      <c r="AF550" s="21" t="str">
        <f>VLOOKUP($B550,'Change Summary_Detailed'!$A$4:$X$216,AF$3,FALSE)</f>
        <v/>
      </c>
      <c r="AG550" s="21">
        <f>VLOOKUP($B550,'Change Summary_Detailed'!$A$4:$X$216,AG$3,FALSE)</f>
        <v>90</v>
      </c>
      <c r="AH550" s="21" t="str">
        <f>VLOOKUP($B550,'Change Summary_Detailed'!$A$4:$X$216,AH$3,FALSE)</f>
        <v/>
      </c>
      <c r="AI550" s="21" t="str">
        <f>VLOOKUP($B550,'Change Summary_Detailed'!$A$4:$X$216,AI$3,FALSE)</f>
        <v/>
      </c>
      <c r="AJ550" s="21">
        <f>VLOOKUP($B550,'Change Summary_Detailed'!$A$4:$X$216,AJ$3,FALSE)</f>
        <v>90</v>
      </c>
      <c r="AK550" s="21" t="str">
        <f>VLOOKUP($B550,'Change Summary_Detailed'!$A$4:$X$216,AK$3,FALSE)</f>
        <v/>
      </c>
      <c r="AL550" s="21">
        <f>VLOOKUP($B550,'Change Summary_Detailed'!$A$4:$X$216,AL$3,FALSE)</f>
        <v>90</v>
      </c>
      <c r="AM550" s="21" t="str">
        <f>VLOOKUP($B550,'Change Summary_Detailed'!$A$4:$X$216,AM$3,FALSE)</f>
        <v/>
      </c>
      <c r="AN550" s="21" t="str">
        <f>VLOOKUP($B550,'Change Summary_Detailed'!$A$4:$X$216,AN$3,FALSE)</f>
        <v>Before 3:00 PM</v>
      </c>
      <c r="AO550" s="21" t="str">
        <f>VLOOKUP($B550,'Change Summary_Detailed'!$A$4:$X$216,AO$3,FALSE)</f>
        <v>Before 3:00 PM</v>
      </c>
      <c r="AP550" s="21" t="str">
        <f>VLOOKUP($B550,'Change Summary_Detailed'!$A$4:$X$216,AP$3,FALSE)</f>
        <v>Operate fewer trips during the day.</v>
      </c>
      <c r="AQ550" s="21">
        <f>VLOOKUP($B550,'Change Summary_Detailed'!$A$4:$X$216,AQ$3,FALSE)</f>
        <v>3</v>
      </c>
      <c r="AR550" s="21" t="str">
        <f>VLOOKUP($B550,'Change Summary_Detailed'!$A$4:$X$216,AR$3,FALSE)</f>
        <v>Lowest performing</v>
      </c>
      <c r="AS550" s="21">
        <f>VLOOKUP($B550,'Change Summary_Detailed'!$A$4:$X$216,AS$3,FALSE)</f>
        <v>0</v>
      </c>
      <c r="AT550" s="21" t="str">
        <f>VLOOKUP($B550,'Change Summary_Detailed'!$A$4:$X$216,AT$3,FALSE)</f>
        <v>Revised</v>
      </c>
    </row>
    <row r="551" spans="1:46" ht="16.5" customHeight="1" x14ac:dyDescent="0.25">
      <c r="A551" t="s">
        <v>343</v>
      </c>
      <c r="B551" s="122" t="s">
        <v>643</v>
      </c>
      <c r="C551" s="57" t="s">
        <v>643</v>
      </c>
      <c r="D551" s="71" t="s">
        <v>202</v>
      </c>
      <c r="E551" s="57" t="s">
        <v>298</v>
      </c>
      <c r="F551" s="52" t="s">
        <v>298</v>
      </c>
      <c r="G551" s="52">
        <v>16</v>
      </c>
      <c r="H551" s="52">
        <v>4.5</v>
      </c>
      <c r="I551" s="52" t="s">
        <v>298</v>
      </c>
      <c r="J551" s="58" t="s">
        <v>298</v>
      </c>
      <c r="K551" s="62">
        <v>30</v>
      </c>
      <c r="L551" s="62" t="s">
        <v>135</v>
      </c>
      <c r="M551" s="57" t="s">
        <v>17</v>
      </c>
      <c r="N551" s="58" t="s">
        <v>17</v>
      </c>
      <c r="O551" s="57" t="s">
        <v>18</v>
      </c>
      <c r="P551" s="52" t="s">
        <v>19</v>
      </c>
      <c r="Q551" s="58" t="s">
        <v>18</v>
      </c>
      <c r="R551" s="65" t="s">
        <v>17</v>
      </c>
      <c r="S551" s="54" t="s">
        <v>17</v>
      </c>
      <c r="T551" s="66" t="s">
        <v>17</v>
      </c>
      <c r="W551" t="s">
        <v>17</v>
      </c>
      <c r="X551" t="s">
        <v>17</v>
      </c>
      <c r="Y551">
        <v>2</v>
      </c>
      <c r="Z551">
        <v>2</v>
      </c>
      <c r="AA551" t="s">
        <v>17</v>
      </c>
      <c r="AB551" t="s">
        <v>17</v>
      </c>
      <c r="AC551" s="355">
        <f>IF(VLOOKUP($B551,'Change Summary_Detailed'!$A$4:$X$216,AC$3,FALSE)=0,"N/A",VLOOKUP($B551,'Change Summary_Detailed'!$A$4:$X$216,AC$3,FALSE))</f>
        <v>42248</v>
      </c>
      <c r="AD551" s="21" t="str">
        <f>VLOOKUP($B551,'Change Summary_Detailed'!$A$4:$X$216,AD$3,FALSE)</f>
        <v/>
      </c>
      <c r="AE551" s="21">
        <f>VLOOKUP($B551,'Change Summary_Detailed'!$A$4:$X$216,AE$3,FALSE)</f>
        <v>90</v>
      </c>
      <c r="AF551" s="21" t="str">
        <f>VLOOKUP($B551,'Change Summary_Detailed'!$A$4:$X$216,AF$3,FALSE)</f>
        <v/>
      </c>
      <c r="AG551" s="21">
        <f>VLOOKUP($B551,'Change Summary_Detailed'!$A$4:$X$216,AG$3,FALSE)</f>
        <v>90</v>
      </c>
      <c r="AH551" s="21" t="str">
        <f>VLOOKUP($B551,'Change Summary_Detailed'!$A$4:$X$216,AH$3,FALSE)</f>
        <v/>
      </c>
      <c r="AI551" s="21" t="str">
        <f>VLOOKUP($B551,'Change Summary_Detailed'!$A$4:$X$216,AI$3,FALSE)</f>
        <v/>
      </c>
      <c r="AJ551" s="21">
        <f>VLOOKUP($B551,'Change Summary_Detailed'!$A$4:$X$216,AJ$3,FALSE)</f>
        <v>90</v>
      </c>
      <c r="AK551" s="21" t="str">
        <f>VLOOKUP($B551,'Change Summary_Detailed'!$A$4:$X$216,AK$3,FALSE)</f>
        <v/>
      </c>
      <c r="AL551" s="21">
        <f>VLOOKUP($B551,'Change Summary_Detailed'!$A$4:$X$216,AL$3,FALSE)</f>
        <v>90</v>
      </c>
      <c r="AM551" s="21" t="str">
        <f>VLOOKUP($B551,'Change Summary_Detailed'!$A$4:$X$216,AM$3,FALSE)</f>
        <v/>
      </c>
      <c r="AN551" s="21" t="str">
        <f>VLOOKUP($B551,'Change Summary_Detailed'!$A$4:$X$216,AN$3,FALSE)</f>
        <v>Before 3:00 PM</v>
      </c>
      <c r="AO551" s="21" t="str">
        <f>VLOOKUP($B551,'Change Summary_Detailed'!$A$4:$X$216,AO$3,FALSE)</f>
        <v>Before 3:00 PM</v>
      </c>
      <c r="AP551" s="21" t="str">
        <f>VLOOKUP($B551,'Change Summary_Detailed'!$A$4:$X$216,AP$3,FALSE)</f>
        <v>Operate fewer trips during the day.</v>
      </c>
      <c r="AQ551" s="21">
        <f>VLOOKUP($B551,'Change Summary_Detailed'!$A$4:$X$216,AQ$3,FALSE)</f>
        <v>3</v>
      </c>
      <c r="AR551" s="21" t="str">
        <f>VLOOKUP($B551,'Change Summary_Detailed'!$A$4:$X$216,AR$3,FALSE)</f>
        <v>Lowest performing</v>
      </c>
      <c r="AS551" s="21">
        <f>VLOOKUP($B551,'Change Summary_Detailed'!$A$4:$X$216,AS$3,FALSE)</f>
        <v>0</v>
      </c>
      <c r="AT551" s="21" t="str">
        <f>VLOOKUP($B551,'Change Summary_Detailed'!$A$4:$X$216,AT$3,FALSE)</f>
        <v>Revised</v>
      </c>
    </row>
    <row r="552" spans="1:46" ht="16.5" customHeight="1" x14ac:dyDescent="0.25">
      <c r="A552" t="s">
        <v>360</v>
      </c>
      <c r="B552" s="122" t="s">
        <v>644</v>
      </c>
      <c r="C552" s="57" t="s">
        <v>644</v>
      </c>
      <c r="D552" s="71" t="s">
        <v>848</v>
      </c>
      <c r="E552" s="57" t="s">
        <v>298</v>
      </c>
      <c r="F552" s="52" t="s">
        <v>298</v>
      </c>
      <c r="G552" s="52">
        <v>18.5</v>
      </c>
      <c r="H552" s="52">
        <v>4.5999999999999996</v>
      </c>
      <c r="I552" s="52" t="s">
        <v>298</v>
      </c>
      <c r="J552" s="58" t="s">
        <v>298</v>
      </c>
      <c r="K552" s="62" t="s">
        <v>32</v>
      </c>
      <c r="L552" s="62" t="s">
        <v>32</v>
      </c>
      <c r="M552" s="57" t="s">
        <v>17</v>
      </c>
      <c r="N552" s="58" t="s">
        <v>17</v>
      </c>
      <c r="O552" s="110" t="s">
        <v>32</v>
      </c>
      <c r="P552" s="111" t="s">
        <v>32</v>
      </c>
      <c r="Q552" s="112" t="s">
        <v>32</v>
      </c>
      <c r="R552" s="65" t="s">
        <v>17</v>
      </c>
      <c r="S552" s="54">
        <v>3</v>
      </c>
      <c r="T552" s="66" t="s">
        <v>17</v>
      </c>
      <c r="W552" t="s">
        <v>17</v>
      </c>
      <c r="X552" t="s">
        <v>17</v>
      </c>
      <c r="Y552">
        <v>3</v>
      </c>
      <c r="Z552">
        <v>2</v>
      </c>
      <c r="AA552" t="s">
        <v>17</v>
      </c>
      <c r="AB552" t="s">
        <v>17</v>
      </c>
      <c r="AC552" s="355">
        <f>IF(VLOOKUP($B552,'Change Summary_Detailed'!$A$4:$X$216,AC$3,FALSE)=0,"N/A",VLOOKUP($B552,'Change Summary_Detailed'!$A$4:$X$216,AC$3,FALSE))</f>
        <v>42036</v>
      </c>
      <c r="AD552" s="21" t="str">
        <f>VLOOKUP($B552,'Change Summary_Detailed'!$A$4:$X$216,AD$3,FALSE)</f>
        <v/>
      </c>
      <c r="AE552" s="21">
        <f>VLOOKUP($B552,'Change Summary_Detailed'!$A$4:$X$216,AE$3,FALSE)</f>
        <v>60</v>
      </c>
      <c r="AF552" s="21" t="str">
        <f>VLOOKUP($B552,'Change Summary_Detailed'!$A$4:$X$216,AF$3,FALSE)</f>
        <v/>
      </c>
      <c r="AG552" s="21">
        <f>VLOOKUP($B552,'Change Summary_Detailed'!$A$4:$X$216,AG$3,FALSE)</f>
        <v>60</v>
      </c>
      <c r="AH552" s="21" t="str">
        <f>VLOOKUP($B552,'Change Summary_Detailed'!$A$4:$X$216,AH$3,FALSE)</f>
        <v/>
      </c>
      <c r="AI552" s="21" t="str">
        <f>VLOOKUP($B552,'Change Summary_Detailed'!$A$4:$X$216,AI$3,FALSE)</f>
        <v/>
      </c>
      <c r="AJ552" s="21" t="str">
        <f>VLOOKUP($B552,'Change Summary_Detailed'!$A$4:$X$216,AJ$3,FALSE)</f>
        <v/>
      </c>
      <c r="AK552" s="21" t="str">
        <f>VLOOKUP($B552,'Change Summary_Detailed'!$A$4:$X$216,AK$3,FALSE)</f>
        <v/>
      </c>
      <c r="AL552" s="21" t="str">
        <f>VLOOKUP($B552,'Change Summary_Detailed'!$A$4:$X$216,AL$3,FALSE)</f>
        <v/>
      </c>
      <c r="AM552" s="21" t="str">
        <f>VLOOKUP($B552,'Change Summary_Detailed'!$A$4:$X$216,AM$3,FALSE)</f>
        <v/>
      </c>
      <c r="AN552" s="21" t="str">
        <f>VLOOKUP($B552,'Change Summary_Detailed'!$A$4:$X$216,AN$3,FALSE)</f>
        <v>Before 4:00 PM</v>
      </c>
      <c r="AO552" s="21">
        <f>VLOOKUP($B552,'Change Summary_Detailed'!$A$4:$X$216,AO$3,FALSE)</f>
        <v>0</v>
      </c>
      <c r="AP552" s="21" t="str">
        <f>VLOOKUP($B552,'Change Summary_Detailed'!$A$4:$X$216,AP$3,FALSE)</f>
        <v>Delete</v>
      </c>
      <c r="AQ552" s="21" t="str">
        <f>VLOOKUP($B552,'Change Summary_Detailed'!$A$4:$X$216,AQ$3,FALSE)</f>
        <v>2, 3</v>
      </c>
      <c r="AR552" s="21" t="str">
        <f>VLOOKUP($B552,'Change Summary_Detailed'!$A$4:$X$216,AR$3,FALSE)</f>
        <v>Restructure</v>
      </c>
      <c r="AS552" s="21" t="str">
        <f>VLOOKUP($B552,'Change Summary_Detailed'!$A$4:$X$216,AS$3,FALSE)</f>
        <v>In downtown Kent, use revised Route 914.
In Kent’s East Hill area, use revised routes 164 or 168, or Route 169 (unchanged).</v>
      </c>
      <c r="AT552" s="21" t="str">
        <f>VLOOKUP($B552,'Change Summary_Detailed'!$A$4:$X$216,AT$3,FALSE)</f>
        <v>Deleted</v>
      </c>
    </row>
    <row r="553" spans="1:46" x14ac:dyDescent="0.25">
      <c r="A553" t="s">
        <v>343</v>
      </c>
      <c r="B553" s="122" t="s">
        <v>411</v>
      </c>
      <c r="C553" s="57" t="s">
        <v>411</v>
      </c>
      <c r="D553" s="71" t="s">
        <v>589</v>
      </c>
      <c r="E553" s="57">
        <v>11.6</v>
      </c>
      <c r="F553" s="52">
        <v>2.2000000000000002</v>
      </c>
      <c r="G553" s="52">
        <v>11.1</v>
      </c>
      <c r="H553" s="52">
        <v>2.7</v>
      </c>
      <c r="I553" s="52" t="s">
        <v>298</v>
      </c>
      <c r="J553" s="58" t="s">
        <v>298</v>
      </c>
      <c r="K553" s="62">
        <v>74</v>
      </c>
      <c r="L553" s="62" t="s">
        <v>135</v>
      </c>
      <c r="M553" s="57" t="s">
        <v>17</v>
      </c>
      <c r="N553" s="58" t="s">
        <v>17</v>
      </c>
      <c r="O553" s="65" t="s">
        <v>19</v>
      </c>
      <c r="P553" s="54" t="s">
        <v>19</v>
      </c>
      <c r="Q553" s="66" t="s">
        <v>18</v>
      </c>
      <c r="R553" s="65">
        <v>4</v>
      </c>
      <c r="S553" s="54">
        <v>4</v>
      </c>
      <c r="T553" s="66" t="s">
        <v>54</v>
      </c>
      <c r="W553">
        <v>1</v>
      </c>
      <c r="X553">
        <v>1</v>
      </c>
      <c r="Y553">
        <v>1</v>
      </c>
      <c r="Z553">
        <v>2</v>
      </c>
      <c r="AA553" t="s">
        <v>17</v>
      </c>
      <c r="AB553" t="s">
        <v>17</v>
      </c>
      <c r="AC553" s="355">
        <f>IF(VLOOKUP($B553,'Change Summary_Detailed'!$A$4:$X$216,AC$3,FALSE)=0,"N/A",VLOOKUP($B553,'Change Summary_Detailed'!$A$4:$X$216,AC$3,FALSE))</f>
        <v>42248</v>
      </c>
      <c r="AD553" s="21">
        <f>VLOOKUP($B553,'Change Summary_Detailed'!$A$4:$X$216,AD$3,FALSE)</f>
        <v>60</v>
      </c>
      <c r="AE553" s="21">
        <f>VLOOKUP($B553,'Change Summary_Detailed'!$A$4:$X$216,AE$3,FALSE)</f>
        <v>60</v>
      </c>
      <c r="AF553" s="21" t="str">
        <f>VLOOKUP($B553,'Change Summary_Detailed'!$A$4:$X$216,AF$3,FALSE)</f>
        <v/>
      </c>
      <c r="AG553" s="21">
        <f>VLOOKUP($B553,'Change Summary_Detailed'!$A$4:$X$216,AG$3,FALSE)</f>
        <v>60</v>
      </c>
      <c r="AH553" s="21" t="str">
        <f>VLOOKUP($B553,'Change Summary_Detailed'!$A$4:$X$216,AH$3,FALSE)</f>
        <v/>
      </c>
      <c r="AI553" s="21">
        <f>VLOOKUP($B553,'Change Summary_Detailed'!$A$4:$X$216,AI$3,FALSE)</f>
        <v>60</v>
      </c>
      <c r="AJ553" s="21">
        <f>VLOOKUP($B553,'Change Summary_Detailed'!$A$4:$X$216,AJ$3,FALSE)</f>
        <v>60</v>
      </c>
      <c r="AK553" s="21" t="str">
        <f>VLOOKUP($B553,'Change Summary_Detailed'!$A$4:$X$216,AK$3,FALSE)</f>
        <v/>
      </c>
      <c r="AL553" s="21">
        <f>VLOOKUP($B553,'Change Summary_Detailed'!$A$4:$X$216,AL$3,FALSE)</f>
        <v>60</v>
      </c>
      <c r="AM553" s="21" t="str">
        <f>VLOOKUP($B553,'Change Summary_Detailed'!$A$4:$X$216,AM$3,FALSE)</f>
        <v/>
      </c>
      <c r="AN553" s="21" t="str">
        <f>VLOOKUP($B553,'Change Summary_Detailed'!$A$4:$X$216,AN$3,FALSE)</f>
        <v>Before 6:00 PM</v>
      </c>
      <c r="AO553" s="21" t="str">
        <f>VLOOKUP($B553,'Change Summary_Detailed'!$A$4:$X$216,AO$3,FALSE)</f>
        <v>Before 6:00 PM</v>
      </c>
      <c r="AP553" s="21" t="str">
        <f>VLOOKUP($B553,'Change Summary_Detailed'!$A$4:$X$216,AP$3,FALSE)</f>
        <v>Unchanged</v>
      </c>
      <c r="AQ553" s="21">
        <f>VLOOKUP($B553,'Change Summary_Detailed'!$A$4:$X$216,AQ$3,FALSE)</f>
        <v>0</v>
      </c>
      <c r="AR553" s="21">
        <f>VLOOKUP($B553,'Change Summary_Detailed'!$A$4:$X$216,AR$3,FALSE)</f>
        <v>0</v>
      </c>
      <c r="AS553" s="21">
        <f>VLOOKUP($B553,'Change Summary_Detailed'!$A$4:$X$216,AS$3,FALSE)</f>
        <v>0</v>
      </c>
      <c r="AT553" s="21" t="str">
        <f>VLOOKUP($B553,'Change Summary_Detailed'!$A$4:$X$216,AT$3,FALSE)</f>
        <v>Unchanged</v>
      </c>
    </row>
    <row r="554" spans="1:46" x14ac:dyDescent="0.25">
      <c r="A554" t="s">
        <v>579</v>
      </c>
      <c r="B554" s="122" t="s">
        <v>411</v>
      </c>
      <c r="C554" s="57" t="s">
        <v>411</v>
      </c>
      <c r="D554" s="71" t="s">
        <v>589</v>
      </c>
      <c r="E554" s="57">
        <v>11.6</v>
      </c>
      <c r="F554" s="52">
        <v>2.2000000000000002</v>
      </c>
      <c r="G554" s="52">
        <v>11.1</v>
      </c>
      <c r="H554" s="52">
        <v>2.7</v>
      </c>
      <c r="I554" s="52" t="s">
        <v>298</v>
      </c>
      <c r="J554" s="58" t="s">
        <v>298</v>
      </c>
      <c r="K554" s="62">
        <v>74</v>
      </c>
      <c r="L554" s="62" t="s">
        <v>135</v>
      </c>
      <c r="M554" s="57" t="s">
        <v>17</v>
      </c>
      <c r="N554" s="58" t="s">
        <v>17</v>
      </c>
      <c r="O554" s="65" t="s">
        <v>19</v>
      </c>
      <c r="P554" s="54" t="s">
        <v>19</v>
      </c>
      <c r="Q554" s="66" t="s">
        <v>18</v>
      </c>
      <c r="R554" s="65">
        <v>4</v>
      </c>
      <c r="S554" s="54">
        <v>4</v>
      </c>
      <c r="T554" s="66" t="s">
        <v>54</v>
      </c>
      <c r="W554">
        <v>1</v>
      </c>
      <c r="X554">
        <v>1</v>
      </c>
      <c r="Y554">
        <v>1</v>
      </c>
      <c r="Z554">
        <v>2</v>
      </c>
      <c r="AA554" t="s">
        <v>17</v>
      </c>
      <c r="AB554" t="s">
        <v>17</v>
      </c>
      <c r="AC554" s="355">
        <f>IF(VLOOKUP($B554,'Change Summary_Detailed'!$A$4:$X$216,AC$3,FALSE)=0,"N/A",VLOOKUP($B554,'Change Summary_Detailed'!$A$4:$X$216,AC$3,FALSE))</f>
        <v>42248</v>
      </c>
      <c r="AD554" s="21">
        <f>VLOOKUP($B554,'Change Summary_Detailed'!$A$4:$X$216,AD$3,FALSE)</f>
        <v>60</v>
      </c>
      <c r="AE554" s="21">
        <f>VLOOKUP($B554,'Change Summary_Detailed'!$A$4:$X$216,AE$3,FALSE)</f>
        <v>60</v>
      </c>
      <c r="AF554" s="21" t="str">
        <f>VLOOKUP($B554,'Change Summary_Detailed'!$A$4:$X$216,AF$3,FALSE)</f>
        <v/>
      </c>
      <c r="AG554" s="21">
        <f>VLOOKUP($B554,'Change Summary_Detailed'!$A$4:$X$216,AG$3,FALSE)</f>
        <v>60</v>
      </c>
      <c r="AH554" s="21" t="str">
        <f>VLOOKUP($B554,'Change Summary_Detailed'!$A$4:$X$216,AH$3,FALSE)</f>
        <v/>
      </c>
      <c r="AI554" s="21">
        <f>VLOOKUP($B554,'Change Summary_Detailed'!$A$4:$X$216,AI$3,FALSE)</f>
        <v>60</v>
      </c>
      <c r="AJ554" s="21">
        <f>VLOOKUP($B554,'Change Summary_Detailed'!$A$4:$X$216,AJ$3,FALSE)</f>
        <v>60</v>
      </c>
      <c r="AK554" s="21" t="str">
        <f>VLOOKUP($B554,'Change Summary_Detailed'!$A$4:$X$216,AK$3,FALSE)</f>
        <v/>
      </c>
      <c r="AL554" s="21">
        <f>VLOOKUP($B554,'Change Summary_Detailed'!$A$4:$X$216,AL$3,FALSE)</f>
        <v>60</v>
      </c>
      <c r="AM554" s="21" t="str">
        <f>VLOOKUP($B554,'Change Summary_Detailed'!$A$4:$X$216,AM$3,FALSE)</f>
        <v/>
      </c>
      <c r="AN554" s="21" t="str">
        <f>VLOOKUP($B554,'Change Summary_Detailed'!$A$4:$X$216,AN$3,FALSE)</f>
        <v>Before 6:00 PM</v>
      </c>
      <c r="AO554" s="21" t="str">
        <f>VLOOKUP($B554,'Change Summary_Detailed'!$A$4:$X$216,AO$3,FALSE)</f>
        <v>Before 6:00 PM</v>
      </c>
      <c r="AP554" s="21" t="str">
        <f>VLOOKUP($B554,'Change Summary_Detailed'!$A$4:$X$216,AP$3,FALSE)</f>
        <v>Unchanged</v>
      </c>
      <c r="AQ554" s="21">
        <f>VLOOKUP($B554,'Change Summary_Detailed'!$A$4:$X$216,AQ$3,FALSE)</f>
        <v>0</v>
      </c>
      <c r="AR554" s="21">
        <f>VLOOKUP($B554,'Change Summary_Detailed'!$A$4:$X$216,AR$3,FALSE)</f>
        <v>0</v>
      </c>
      <c r="AS554" s="21">
        <f>VLOOKUP($B554,'Change Summary_Detailed'!$A$4:$X$216,AS$3,FALSE)</f>
        <v>0</v>
      </c>
      <c r="AT554" s="21" t="str">
        <f>VLOOKUP($B554,'Change Summary_Detailed'!$A$4:$X$216,AT$3,FALSE)</f>
        <v>Unchanged</v>
      </c>
    </row>
    <row r="555" spans="1:46" x14ac:dyDescent="0.25">
      <c r="A555" t="s">
        <v>578</v>
      </c>
      <c r="B555" s="122" t="s">
        <v>411</v>
      </c>
      <c r="C555" s="57" t="s">
        <v>411</v>
      </c>
      <c r="D555" s="71" t="s">
        <v>589</v>
      </c>
      <c r="E555" s="57">
        <v>11.6</v>
      </c>
      <c r="F555" s="52">
        <v>2.2000000000000002</v>
      </c>
      <c r="G555" s="52">
        <v>11.1</v>
      </c>
      <c r="H555" s="52">
        <v>2.7</v>
      </c>
      <c r="I555" s="52" t="s">
        <v>298</v>
      </c>
      <c r="J555" s="58" t="s">
        <v>298</v>
      </c>
      <c r="K555" s="62">
        <v>74</v>
      </c>
      <c r="L555" s="62" t="s">
        <v>135</v>
      </c>
      <c r="M555" s="57" t="s">
        <v>17</v>
      </c>
      <c r="N555" s="58" t="s">
        <v>17</v>
      </c>
      <c r="O555" s="65" t="s">
        <v>19</v>
      </c>
      <c r="P555" s="54" t="s">
        <v>19</v>
      </c>
      <c r="Q555" s="66" t="s">
        <v>18</v>
      </c>
      <c r="R555" s="65">
        <v>4</v>
      </c>
      <c r="S555" s="54">
        <v>4</v>
      </c>
      <c r="T555" s="66" t="s">
        <v>54</v>
      </c>
      <c r="W555">
        <v>1</v>
      </c>
      <c r="X555">
        <v>1</v>
      </c>
      <c r="Y555">
        <v>1</v>
      </c>
      <c r="Z555">
        <v>2</v>
      </c>
      <c r="AA555" t="s">
        <v>17</v>
      </c>
      <c r="AB555" t="s">
        <v>17</v>
      </c>
      <c r="AC555" s="355">
        <f>IF(VLOOKUP($B555,'Change Summary_Detailed'!$A$4:$X$216,AC$3,FALSE)=0,"N/A",VLOOKUP($B555,'Change Summary_Detailed'!$A$4:$X$216,AC$3,FALSE))</f>
        <v>42248</v>
      </c>
      <c r="AD555" s="21">
        <f>VLOOKUP($B555,'Change Summary_Detailed'!$A$4:$X$216,AD$3,FALSE)</f>
        <v>60</v>
      </c>
      <c r="AE555" s="21">
        <f>VLOOKUP($B555,'Change Summary_Detailed'!$A$4:$X$216,AE$3,FALSE)</f>
        <v>60</v>
      </c>
      <c r="AF555" s="21" t="str">
        <f>VLOOKUP($B555,'Change Summary_Detailed'!$A$4:$X$216,AF$3,FALSE)</f>
        <v/>
      </c>
      <c r="AG555" s="21">
        <f>VLOOKUP($B555,'Change Summary_Detailed'!$A$4:$X$216,AG$3,FALSE)</f>
        <v>60</v>
      </c>
      <c r="AH555" s="21" t="str">
        <f>VLOOKUP($B555,'Change Summary_Detailed'!$A$4:$X$216,AH$3,FALSE)</f>
        <v/>
      </c>
      <c r="AI555" s="21">
        <f>VLOOKUP($B555,'Change Summary_Detailed'!$A$4:$X$216,AI$3,FALSE)</f>
        <v>60</v>
      </c>
      <c r="AJ555" s="21">
        <f>VLOOKUP($B555,'Change Summary_Detailed'!$A$4:$X$216,AJ$3,FALSE)</f>
        <v>60</v>
      </c>
      <c r="AK555" s="21" t="str">
        <f>VLOOKUP($B555,'Change Summary_Detailed'!$A$4:$X$216,AK$3,FALSE)</f>
        <v/>
      </c>
      <c r="AL555" s="21">
        <f>VLOOKUP($B555,'Change Summary_Detailed'!$A$4:$X$216,AL$3,FALSE)</f>
        <v>60</v>
      </c>
      <c r="AM555" s="21" t="str">
        <f>VLOOKUP($B555,'Change Summary_Detailed'!$A$4:$X$216,AM$3,FALSE)</f>
        <v/>
      </c>
      <c r="AN555" s="21" t="str">
        <f>VLOOKUP($B555,'Change Summary_Detailed'!$A$4:$X$216,AN$3,FALSE)</f>
        <v>Before 6:00 PM</v>
      </c>
      <c r="AO555" s="21" t="str">
        <f>VLOOKUP($B555,'Change Summary_Detailed'!$A$4:$X$216,AO$3,FALSE)</f>
        <v>Before 6:00 PM</v>
      </c>
      <c r="AP555" s="21" t="str">
        <f>VLOOKUP($B555,'Change Summary_Detailed'!$A$4:$X$216,AP$3,FALSE)</f>
        <v>Unchanged</v>
      </c>
      <c r="AQ555" s="21">
        <f>VLOOKUP($B555,'Change Summary_Detailed'!$A$4:$X$216,AQ$3,FALSE)</f>
        <v>0</v>
      </c>
      <c r="AR555" s="21">
        <f>VLOOKUP($B555,'Change Summary_Detailed'!$A$4:$X$216,AR$3,FALSE)</f>
        <v>0</v>
      </c>
      <c r="AS555" s="21">
        <f>VLOOKUP($B555,'Change Summary_Detailed'!$A$4:$X$216,AS$3,FALSE)</f>
        <v>0</v>
      </c>
      <c r="AT555" s="21" t="str">
        <f>VLOOKUP($B555,'Change Summary_Detailed'!$A$4:$X$216,AT$3,FALSE)</f>
        <v>Unchanged</v>
      </c>
    </row>
    <row r="556" spans="1:46" ht="16.5" customHeight="1" x14ac:dyDescent="0.25">
      <c r="A556" t="s">
        <v>343</v>
      </c>
      <c r="B556" s="122" t="s">
        <v>645</v>
      </c>
      <c r="C556" s="57" t="s">
        <v>645</v>
      </c>
      <c r="D556" s="71" t="s">
        <v>849</v>
      </c>
      <c r="E556" s="57" t="s">
        <v>298</v>
      </c>
      <c r="F556" s="52" t="s">
        <v>298</v>
      </c>
      <c r="G556" s="52">
        <v>14.4</v>
      </c>
      <c r="H556" s="52">
        <v>2.5</v>
      </c>
      <c r="I556" s="52" t="s">
        <v>298</v>
      </c>
      <c r="J556" s="58" t="s">
        <v>298</v>
      </c>
      <c r="K556" s="62" t="s">
        <v>32</v>
      </c>
      <c r="L556" s="62" t="s">
        <v>32</v>
      </c>
      <c r="M556" s="57" t="s">
        <v>17</v>
      </c>
      <c r="N556" s="58" t="s">
        <v>17</v>
      </c>
      <c r="O556" s="110" t="s">
        <v>32</v>
      </c>
      <c r="P556" s="111" t="s">
        <v>32</v>
      </c>
      <c r="Q556" s="112" t="s">
        <v>32</v>
      </c>
      <c r="R556" s="65" t="s">
        <v>17</v>
      </c>
      <c r="S556" s="54">
        <v>1</v>
      </c>
      <c r="T556" s="66" t="s">
        <v>17</v>
      </c>
      <c r="W556" t="s">
        <v>17</v>
      </c>
      <c r="X556" t="s">
        <v>17</v>
      </c>
      <c r="Y556">
        <v>2</v>
      </c>
      <c r="Z556">
        <v>1</v>
      </c>
      <c r="AA556" t="s">
        <v>17</v>
      </c>
      <c r="AB556" t="s">
        <v>17</v>
      </c>
      <c r="AC556" s="355">
        <f>IF(VLOOKUP($B556,'Change Summary_Detailed'!$A$4:$X$216,AC$3,FALSE)=0,"N/A",VLOOKUP($B556,'Change Summary_Detailed'!$A$4:$X$216,AC$3,FALSE))</f>
        <v>41883</v>
      </c>
      <c r="AD556" s="21">
        <f>VLOOKUP($B556,'Change Summary_Detailed'!$A$4:$X$216,AD$3,FALSE)</f>
        <v>60</v>
      </c>
      <c r="AE556" s="21">
        <f>VLOOKUP($B556,'Change Summary_Detailed'!$A$4:$X$216,AE$3,FALSE)</f>
        <v>60</v>
      </c>
      <c r="AF556" s="21" t="str">
        <f>VLOOKUP($B556,'Change Summary_Detailed'!$A$4:$X$216,AF$3,FALSE)</f>
        <v/>
      </c>
      <c r="AG556" s="21">
        <f>VLOOKUP($B556,'Change Summary_Detailed'!$A$4:$X$216,AG$3,FALSE)</f>
        <v>60</v>
      </c>
      <c r="AH556" s="21" t="str">
        <f>VLOOKUP($B556,'Change Summary_Detailed'!$A$4:$X$216,AH$3,FALSE)</f>
        <v/>
      </c>
      <c r="AI556" s="21" t="str">
        <f>VLOOKUP($B556,'Change Summary_Detailed'!$A$4:$X$216,AI$3,FALSE)</f>
        <v/>
      </c>
      <c r="AJ556" s="21" t="str">
        <f>VLOOKUP($B556,'Change Summary_Detailed'!$A$4:$X$216,AJ$3,FALSE)</f>
        <v/>
      </c>
      <c r="AK556" s="21" t="str">
        <f>VLOOKUP($B556,'Change Summary_Detailed'!$A$4:$X$216,AK$3,FALSE)</f>
        <v/>
      </c>
      <c r="AL556" s="21" t="str">
        <f>VLOOKUP($B556,'Change Summary_Detailed'!$A$4:$X$216,AL$3,FALSE)</f>
        <v/>
      </c>
      <c r="AM556" s="21" t="str">
        <f>VLOOKUP($B556,'Change Summary_Detailed'!$A$4:$X$216,AM$3,FALSE)</f>
        <v/>
      </c>
      <c r="AN556" s="21" t="str">
        <f>VLOOKUP($B556,'Change Summary_Detailed'!$A$4:$X$216,AN$3,FALSE)</f>
        <v>Before 3:00 PM</v>
      </c>
      <c r="AO556" s="21">
        <f>VLOOKUP($B556,'Change Summary_Detailed'!$A$4:$X$216,AO$3,FALSE)</f>
        <v>0</v>
      </c>
      <c r="AP556" s="21" t="str">
        <f>VLOOKUP($B556,'Change Summary_Detailed'!$A$4:$X$216,AP$3,FALSE)</f>
        <v>Delete</v>
      </c>
      <c r="AQ556" s="21">
        <f>VLOOKUP($B556,'Change Summary_Detailed'!$A$4:$X$216,AQ$3,FALSE)</f>
        <v>1</v>
      </c>
      <c r="AR556" s="21" t="str">
        <f>VLOOKUP($B556,'Change Summary_Detailed'!$A$4:$X$216,AR$3,FALSE)</f>
        <v>Lowest performing</v>
      </c>
      <c r="AS556" s="21" t="str">
        <f>VLOOKUP($B556,'Change Summary_Detailed'!$A$4:$X$216,AS$3,FALSE)</f>
        <v>South of Auburn Station, use revised routes 186 or 915.
North of Auburn Station, use revised Route 180.</v>
      </c>
      <c r="AT556" s="21" t="str">
        <f>VLOOKUP($B556,'Change Summary_Detailed'!$A$4:$X$216,AT$3,FALSE)</f>
        <v>Deleted</v>
      </c>
    </row>
    <row r="557" spans="1:46" ht="16.5" customHeight="1" x14ac:dyDescent="0.25">
      <c r="A557" t="s">
        <v>371</v>
      </c>
      <c r="B557" s="122" t="s">
        <v>646</v>
      </c>
      <c r="C557" s="57" t="s">
        <v>646</v>
      </c>
      <c r="D557" s="71" t="s">
        <v>850</v>
      </c>
      <c r="E557" s="57">
        <v>7</v>
      </c>
      <c r="F557" s="52">
        <v>1.7</v>
      </c>
      <c r="G557" s="52">
        <v>6.4</v>
      </c>
      <c r="H557" s="52">
        <v>2.6</v>
      </c>
      <c r="I557" s="52" t="s">
        <v>298</v>
      </c>
      <c r="J557" s="58" t="s">
        <v>298</v>
      </c>
      <c r="K557" s="62" t="s">
        <v>32</v>
      </c>
      <c r="L557" s="62" t="s">
        <v>32</v>
      </c>
      <c r="M557" s="57" t="s">
        <v>17</v>
      </c>
      <c r="N557" s="58" t="s">
        <v>17</v>
      </c>
      <c r="O557" s="110" t="s">
        <v>32</v>
      </c>
      <c r="P557" s="111" t="s">
        <v>32</v>
      </c>
      <c r="Q557" s="112" t="s">
        <v>32</v>
      </c>
      <c r="R557" s="65">
        <v>1</v>
      </c>
      <c r="S557" s="54">
        <v>1</v>
      </c>
      <c r="T557" s="66" t="s">
        <v>17</v>
      </c>
      <c r="W557">
        <v>1</v>
      </c>
      <c r="X557">
        <v>1</v>
      </c>
      <c r="Y557">
        <v>1</v>
      </c>
      <c r="Z557">
        <v>1</v>
      </c>
      <c r="AA557" t="s">
        <v>17</v>
      </c>
      <c r="AB557" t="s">
        <v>17</v>
      </c>
      <c r="AC557" s="355">
        <f>IF(VLOOKUP($B557,'Change Summary_Detailed'!$A$4:$X$216,AC$3,FALSE)=0,"N/A",VLOOKUP($B557,'Change Summary_Detailed'!$A$4:$X$216,AC$3,FALSE))</f>
        <v>41883</v>
      </c>
      <c r="AD557" s="21">
        <f>VLOOKUP($B557,'Change Summary_Detailed'!$A$4:$X$216,AD$3,FALSE)</f>
        <v>60</v>
      </c>
      <c r="AE557" s="21">
        <f>VLOOKUP($B557,'Change Summary_Detailed'!$A$4:$X$216,AE$3,FALSE)</f>
        <v>60</v>
      </c>
      <c r="AF557" s="21" t="str">
        <f>VLOOKUP($B557,'Change Summary_Detailed'!$A$4:$X$216,AF$3,FALSE)</f>
        <v/>
      </c>
      <c r="AG557" s="21">
        <f>VLOOKUP($B557,'Change Summary_Detailed'!$A$4:$X$216,AG$3,FALSE)</f>
        <v>60</v>
      </c>
      <c r="AH557" s="21" t="str">
        <f>VLOOKUP($B557,'Change Summary_Detailed'!$A$4:$X$216,AH$3,FALSE)</f>
        <v/>
      </c>
      <c r="AI557" s="21" t="str">
        <f>VLOOKUP($B557,'Change Summary_Detailed'!$A$4:$X$216,AI$3,FALSE)</f>
        <v/>
      </c>
      <c r="AJ557" s="21" t="str">
        <f>VLOOKUP($B557,'Change Summary_Detailed'!$A$4:$X$216,AJ$3,FALSE)</f>
        <v/>
      </c>
      <c r="AK557" s="21" t="str">
        <f>VLOOKUP($B557,'Change Summary_Detailed'!$A$4:$X$216,AK$3,FALSE)</f>
        <v/>
      </c>
      <c r="AL557" s="21" t="str">
        <f>VLOOKUP($B557,'Change Summary_Detailed'!$A$4:$X$216,AL$3,FALSE)</f>
        <v/>
      </c>
      <c r="AM557" s="21" t="str">
        <f>VLOOKUP($B557,'Change Summary_Detailed'!$A$4:$X$216,AM$3,FALSE)</f>
        <v/>
      </c>
      <c r="AN557" s="21" t="str">
        <f>VLOOKUP($B557,'Change Summary_Detailed'!$A$4:$X$216,AN$3,FALSE)</f>
        <v>Before 5:00 PM</v>
      </c>
      <c r="AO557" s="21">
        <f>VLOOKUP($B557,'Change Summary_Detailed'!$A$4:$X$216,AO$3,FALSE)</f>
        <v>0</v>
      </c>
      <c r="AP557" s="21" t="str">
        <f>VLOOKUP($B557,'Change Summary_Detailed'!$A$4:$X$216,AP$3,FALSE)</f>
        <v>Delete</v>
      </c>
      <c r="AQ557" s="21">
        <f>VLOOKUP($B557,'Change Summary_Detailed'!$A$4:$X$216,AQ$3,FALSE)</f>
        <v>1</v>
      </c>
      <c r="AR557" s="21" t="str">
        <f>VLOOKUP($B557,'Change Summary_Detailed'!$A$4:$X$216,AR$3,FALSE)</f>
        <v>Lowest performing</v>
      </c>
      <c r="AS557" s="21" t="str">
        <f>VLOOKUP($B557,'Change Summary_Detailed'!$A$4:$X$216,AS$3,FALSE)</f>
        <v>In Sammamish, use routes 216 and 219 (both unchanged).
In Issaquah, use revised Route 208 and Sound Transit Route 554.</v>
      </c>
      <c r="AT557" s="21" t="str">
        <f>VLOOKUP($B557,'Change Summary_Detailed'!$A$4:$X$216,AT$3,FALSE)</f>
        <v>Deleted</v>
      </c>
    </row>
    <row r="558" spans="1:46" ht="16.5" customHeight="1" thickBot="1" x14ac:dyDescent="0.3">
      <c r="A558" t="s">
        <v>356</v>
      </c>
      <c r="B558" s="123" t="s">
        <v>646</v>
      </c>
      <c r="C558" s="59" t="s">
        <v>646</v>
      </c>
      <c r="D558" s="72" t="s">
        <v>850</v>
      </c>
      <c r="E558" s="59">
        <v>7</v>
      </c>
      <c r="F558" s="60">
        <v>1.7</v>
      </c>
      <c r="G558" s="60">
        <v>6.4</v>
      </c>
      <c r="H558" s="60">
        <v>2.6</v>
      </c>
      <c r="I558" s="60" t="s">
        <v>298</v>
      </c>
      <c r="J558" s="61" t="s">
        <v>298</v>
      </c>
      <c r="K558" s="63" t="s">
        <v>32</v>
      </c>
      <c r="L558" s="63" t="s">
        <v>32</v>
      </c>
      <c r="M558" s="59" t="s">
        <v>17</v>
      </c>
      <c r="N558" s="61" t="s">
        <v>17</v>
      </c>
      <c r="O558" s="110" t="s">
        <v>32</v>
      </c>
      <c r="P558" s="111" t="s">
        <v>32</v>
      </c>
      <c r="Q558" s="112" t="s">
        <v>32</v>
      </c>
      <c r="R558" s="68">
        <v>1</v>
      </c>
      <c r="S558" s="69">
        <v>1</v>
      </c>
      <c r="T558" s="70" t="s">
        <v>17</v>
      </c>
      <c r="W558">
        <v>1</v>
      </c>
      <c r="X558">
        <v>1</v>
      </c>
      <c r="Y558">
        <v>1</v>
      </c>
      <c r="Z558">
        <v>1</v>
      </c>
      <c r="AA558" t="s">
        <v>17</v>
      </c>
      <c r="AB558" t="s">
        <v>17</v>
      </c>
      <c r="AC558" s="355">
        <f>IF(VLOOKUP($B558,'Change Summary_Detailed'!$A$4:$X$216,AC$3,FALSE)=0,"N/A",VLOOKUP($B558,'Change Summary_Detailed'!$A$4:$X$216,AC$3,FALSE))</f>
        <v>41883</v>
      </c>
      <c r="AD558" s="21">
        <f>VLOOKUP($B558,'Change Summary_Detailed'!$A$4:$X$216,AD$3,FALSE)</f>
        <v>60</v>
      </c>
      <c r="AE558" s="21">
        <f>VLOOKUP($B558,'Change Summary_Detailed'!$A$4:$X$216,AE$3,FALSE)</f>
        <v>60</v>
      </c>
      <c r="AF558" s="21" t="str">
        <f>VLOOKUP($B558,'Change Summary_Detailed'!$A$4:$X$216,AF$3,FALSE)</f>
        <v/>
      </c>
      <c r="AG558" s="21">
        <f>VLOOKUP($B558,'Change Summary_Detailed'!$A$4:$X$216,AG$3,FALSE)</f>
        <v>60</v>
      </c>
      <c r="AH558" s="21" t="str">
        <f>VLOOKUP($B558,'Change Summary_Detailed'!$A$4:$X$216,AH$3,FALSE)</f>
        <v/>
      </c>
      <c r="AI558" s="21" t="str">
        <f>VLOOKUP($B558,'Change Summary_Detailed'!$A$4:$X$216,AI$3,FALSE)</f>
        <v/>
      </c>
      <c r="AJ558" s="21" t="str">
        <f>VLOOKUP($B558,'Change Summary_Detailed'!$A$4:$X$216,AJ$3,FALSE)</f>
        <v/>
      </c>
      <c r="AK558" s="21" t="str">
        <f>VLOOKUP($B558,'Change Summary_Detailed'!$A$4:$X$216,AK$3,FALSE)</f>
        <v/>
      </c>
      <c r="AL558" s="21" t="str">
        <f>VLOOKUP($B558,'Change Summary_Detailed'!$A$4:$X$216,AL$3,FALSE)</f>
        <v/>
      </c>
      <c r="AM558" s="21" t="str">
        <f>VLOOKUP($B558,'Change Summary_Detailed'!$A$4:$X$216,AM$3,FALSE)</f>
        <v/>
      </c>
      <c r="AN558" s="21" t="str">
        <f>VLOOKUP($B558,'Change Summary_Detailed'!$A$4:$X$216,AN$3,FALSE)</f>
        <v>Before 5:00 PM</v>
      </c>
      <c r="AO558" s="21">
        <f>VLOOKUP($B558,'Change Summary_Detailed'!$A$4:$X$216,AO$3,FALSE)</f>
        <v>0</v>
      </c>
      <c r="AP558" s="21" t="str">
        <f>VLOOKUP($B558,'Change Summary_Detailed'!$A$4:$X$216,AP$3,FALSE)</f>
        <v>Delete</v>
      </c>
      <c r="AQ558" s="21">
        <f>VLOOKUP($B558,'Change Summary_Detailed'!$A$4:$X$216,AQ$3,FALSE)</f>
        <v>1</v>
      </c>
      <c r="AR558" s="21" t="str">
        <f>VLOOKUP($B558,'Change Summary_Detailed'!$A$4:$X$216,AR$3,FALSE)</f>
        <v>Lowest performing</v>
      </c>
      <c r="AS558" s="21" t="str">
        <f>VLOOKUP($B558,'Change Summary_Detailed'!$A$4:$X$216,AS$3,FALSE)</f>
        <v>In Sammamish, use routes 216 and 219 (both unchanged).
In Issaquah, use revised Route 208 and Sound Transit Route 554.</v>
      </c>
      <c r="AT558" s="21" t="str">
        <f>VLOOKUP($B558,'Change Summary_Detailed'!$A$4:$X$216,AT$3,FALSE)</f>
        <v>Deleted</v>
      </c>
    </row>
    <row r="559" spans="1:46" x14ac:dyDescent="0.25">
      <c r="A559" t="s">
        <v>369</v>
      </c>
      <c r="B559" s="122" t="s">
        <v>414</v>
      </c>
      <c r="C559" s="57" t="s">
        <v>414</v>
      </c>
      <c r="D559" s="71" t="s">
        <v>590</v>
      </c>
      <c r="E559" s="57">
        <v>8.1</v>
      </c>
      <c r="F559" s="52">
        <v>1.1000000000000001</v>
      </c>
      <c r="G559" s="52" t="s">
        <v>298</v>
      </c>
      <c r="H559" s="52" t="s">
        <v>298</v>
      </c>
      <c r="I559" s="52" t="s">
        <v>298</v>
      </c>
      <c r="J559" s="58" t="s">
        <v>298</v>
      </c>
      <c r="K559" s="62">
        <v>81</v>
      </c>
      <c r="L559" s="62" t="s">
        <v>81</v>
      </c>
      <c r="M559" s="57">
        <v>0</v>
      </c>
      <c r="N559" s="58">
        <v>0</v>
      </c>
      <c r="O559" s="65" t="s">
        <v>19</v>
      </c>
      <c r="P559" s="54" t="s">
        <v>19</v>
      </c>
      <c r="Q559" s="66" t="s">
        <v>19</v>
      </c>
      <c r="R559" s="65">
        <v>4</v>
      </c>
      <c r="S559" s="54" t="s">
        <v>54</v>
      </c>
      <c r="T559" s="67" t="s">
        <v>54</v>
      </c>
      <c r="W559">
        <v>1</v>
      </c>
      <c r="X559">
        <v>1</v>
      </c>
      <c r="Y559" t="s">
        <v>17</v>
      </c>
      <c r="Z559" t="s">
        <v>17</v>
      </c>
      <c r="AA559" t="s">
        <v>17</v>
      </c>
      <c r="AB559" t="s">
        <v>17</v>
      </c>
      <c r="AC559" s="355">
        <f>IF(VLOOKUP($B559,'Change Summary_Detailed'!$A$4:$X$216,AC$3,FALSE)=0,"N/A",VLOOKUP($B559,'Change Summary_Detailed'!$A$4:$X$216,AC$3,FALSE))</f>
        <v>42036</v>
      </c>
      <c r="AD559" s="21">
        <f>VLOOKUP($B559,'Change Summary_Detailed'!$A$4:$X$216,AD$3,FALSE)</f>
        <v>30</v>
      </c>
      <c r="AE559" s="21" t="str">
        <f>VLOOKUP($B559,'Change Summary_Detailed'!$A$4:$X$216,AE$3,FALSE)</f>
        <v/>
      </c>
      <c r="AF559" s="21" t="str">
        <f>VLOOKUP($B559,'Change Summary_Detailed'!$A$4:$X$216,AF$3,FALSE)</f>
        <v/>
      </c>
      <c r="AG559" s="21" t="str">
        <f>VLOOKUP($B559,'Change Summary_Detailed'!$A$4:$X$216,AG$3,FALSE)</f>
        <v/>
      </c>
      <c r="AH559" s="21" t="str">
        <f>VLOOKUP($B559,'Change Summary_Detailed'!$A$4:$X$216,AH$3,FALSE)</f>
        <v/>
      </c>
      <c r="AI559" s="21" t="str">
        <f>VLOOKUP($B559,'Change Summary_Detailed'!$A$4:$X$216,AI$3,FALSE)</f>
        <v/>
      </c>
      <c r="AJ559" s="21" t="str">
        <f>VLOOKUP($B559,'Change Summary_Detailed'!$A$4:$X$216,AJ$3,FALSE)</f>
        <v/>
      </c>
      <c r="AK559" s="21" t="str">
        <f>VLOOKUP($B559,'Change Summary_Detailed'!$A$4:$X$216,AK$3,FALSE)</f>
        <v/>
      </c>
      <c r="AL559" s="21" t="str">
        <f>VLOOKUP($B559,'Change Summary_Detailed'!$A$4:$X$216,AL$3,FALSE)</f>
        <v/>
      </c>
      <c r="AM559" s="21" t="str">
        <f>VLOOKUP($B559,'Change Summary_Detailed'!$A$4:$X$216,AM$3,FALSE)</f>
        <v/>
      </c>
      <c r="AN559" s="21" t="str">
        <f>VLOOKUP($B559,'Change Summary_Detailed'!$A$4:$X$216,AN$3,FALSE)</f>
        <v>Before 5:00 PM</v>
      </c>
      <c r="AO559" s="21">
        <f>VLOOKUP($B559,'Change Summary_Detailed'!$A$4:$X$216,AO$3,FALSE)</f>
        <v>0</v>
      </c>
      <c r="AP559" s="21" t="str">
        <f>VLOOKUP($B559,'Change Summary_Detailed'!$A$4:$X$216,AP$3,FALSE)</f>
        <v>Delete</v>
      </c>
      <c r="AQ559" s="21" t="str">
        <f>VLOOKUP($B559,'Change Summary_Detailed'!$A$4:$X$216,AQ$3,FALSE)</f>
        <v>2, 4</v>
      </c>
      <c r="AR559" s="21" t="str">
        <f>VLOOKUP($B559,'Change Summary_Detailed'!$A$4:$X$216,AR$3,FALSE)</f>
        <v>Restructure</v>
      </c>
      <c r="AS559" s="21" t="str">
        <f>VLOOKUP($B559,'Change Summary_Detailed'!$A$4:$X$216,AS$3,FALSE)</f>
        <v>In the DART service areas, Metro’s RideShare or VanPool programs may be options.</v>
      </c>
      <c r="AT559" s="21" t="str">
        <f>VLOOKUP($B559,'Change Summary_Detailed'!$A$4:$X$216,AT$3,FALSE)</f>
        <v>Deleted</v>
      </c>
    </row>
    <row r="560" spans="1:46" x14ac:dyDescent="0.25">
      <c r="A560" t="s">
        <v>359</v>
      </c>
      <c r="B560" s="122" t="s">
        <v>414</v>
      </c>
      <c r="C560" s="57" t="s">
        <v>414</v>
      </c>
      <c r="D560" s="71" t="s">
        <v>590</v>
      </c>
      <c r="E560" s="57">
        <v>8.1</v>
      </c>
      <c r="F560" s="52">
        <v>1.1000000000000001</v>
      </c>
      <c r="G560" s="52" t="s">
        <v>298</v>
      </c>
      <c r="H560" s="52" t="s">
        <v>298</v>
      </c>
      <c r="I560" s="52" t="s">
        <v>298</v>
      </c>
      <c r="J560" s="58" t="s">
        <v>298</v>
      </c>
      <c r="K560" s="62">
        <v>81</v>
      </c>
      <c r="L560" s="62" t="s">
        <v>81</v>
      </c>
      <c r="M560" s="57">
        <v>0</v>
      </c>
      <c r="N560" s="58">
        <v>0</v>
      </c>
      <c r="O560" s="65" t="s">
        <v>19</v>
      </c>
      <c r="P560" s="54" t="s">
        <v>19</v>
      </c>
      <c r="Q560" s="66" t="s">
        <v>19</v>
      </c>
      <c r="R560" s="65">
        <v>4</v>
      </c>
      <c r="S560" s="54" t="s">
        <v>54</v>
      </c>
      <c r="T560" s="66" t="s">
        <v>54</v>
      </c>
      <c r="W560">
        <v>1</v>
      </c>
      <c r="X560">
        <v>1</v>
      </c>
      <c r="Y560" t="s">
        <v>17</v>
      </c>
      <c r="Z560" t="s">
        <v>17</v>
      </c>
      <c r="AA560" t="s">
        <v>17</v>
      </c>
      <c r="AB560" t="s">
        <v>17</v>
      </c>
      <c r="AC560" s="355">
        <f>IF(VLOOKUP($B560,'Change Summary_Detailed'!$A$4:$X$216,AC$3,FALSE)=0,"N/A",VLOOKUP($B560,'Change Summary_Detailed'!$A$4:$X$216,AC$3,FALSE))</f>
        <v>42036</v>
      </c>
      <c r="AD560" s="21">
        <f>VLOOKUP($B560,'Change Summary_Detailed'!$A$4:$X$216,AD$3,FALSE)</f>
        <v>30</v>
      </c>
      <c r="AE560" s="21" t="str">
        <f>VLOOKUP($B560,'Change Summary_Detailed'!$A$4:$X$216,AE$3,FALSE)</f>
        <v/>
      </c>
      <c r="AF560" s="21" t="str">
        <f>VLOOKUP($B560,'Change Summary_Detailed'!$A$4:$X$216,AF$3,FALSE)</f>
        <v/>
      </c>
      <c r="AG560" s="21" t="str">
        <f>VLOOKUP($B560,'Change Summary_Detailed'!$A$4:$X$216,AG$3,FALSE)</f>
        <v/>
      </c>
      <c r="AH560" s="21" t="str">
        <f>VLOOKUP($B560,'Change Summary_Detailed'!$A$4:$X$216,AH$3,FALSE)</f>
        <v/>
      </c>
      <c r="AI560" s="21" t="str">
        <f>VLOOKUP($B560,'Change Summary_Detailed'!$A$4:$X$216,AI$3,FALSE)</f>
        <v/>
      </c>
      <c r="AJ560" s="21" t="str">
        <f>VLOOKUP($B560,'Change Summary_Detailed'!$A$4:$X$216,AJ$3,FALSE)</f>
        <v/>
      </c>
      <c r="AK560" s="21" t="str">
        <f>VLOOKUP($B560,'Change Summary_Detailed'!$A$4:$X$216,AK$3,FALSE)</f>
        <v/>
      </c>
      <c r="AL560" s="21" t="str">
        <f>VLOOKUP($B560,'Change Summary_Detailed'!$A$4:$X$216,AL$3,FALSE)</f>
        <v/>
      </c>
      <c r="AM560" s="21" t="str">
        <f>VLOOKUP($B560,'Change Summary_Detailed'!$A$4:$X$216,AM$3,FALSE)</f>
        <v/>
      </c>
      <c r="AN560" s="21" t="str">
        <f>VLOOKUP($B560,'Change Summary_Detailed'!$A$4:$X$216,AN$3,FALSE)</f>
        <v>Before 5:00 PM</v>
      </c>
      <c r="AO560" s="21">
        <f>VLOOKUP($B560,'Change Summary_Detailed'!$A$4:$X$216,AO$3,FALSE)</f>
        <v>0</v>
      </c>
      <c r="AP560" s="21" t="str">
        <f>VLOOKUP($B560,'Change Summary_Detailed'!$A$4:$X$216,AP$3,FALSE)</f>
        <v>Delete</v>
      </c>
      <c r="AQ560" s="21" t="str">
        <f>VLOOKUP($B560,'Change Summary_Detailed'!$A$4:$X$216,AQ$3,FALSE)</f>
        <v>2, 4</v>
      </c>
      <c r="AR560" s="21" t="str">
        <f>VLOOKUP($B560,'Change Summary_Detailed'!$A$4:$X$216,AR$3,FALSE)</f>
        <v>Restructure</v>
      </c>
      <c r="AS560" s="21" t="str">
        <f>VLOOKUP($B560,'Change Summary_Detailed'!$A$4:$X$216,AS$3,FALSE)</f>
        <v>In the DART service areas, Metro’s RideShare or VanPool programs may be options.</v>
      </c>
      <c r="AT560" s="21" t="str">
        <f>VLOOKUP($B560,'Change Summary_Detailed'!$A$4:$X$216,AT$3,FALSE)</f>
        <v>Deleted</v>
      </c>
    </row>
    <row r="561" spans="1:46" x14ac:dyDescent="0.25">
      <c r="A561" t="s">
        <v>369</v>
      </c>
      <c r="B561" s="122" t="s">
        <v>418</v>
      </c>
      <c r="C561" s="57" t="s">
        <v>418</v>
      </c>
      <c r="D561" s="71" t="s">
        <v>593</v>
      </c>
      <c r="E561" s="57">
        <v>7.3</v>
      </c>
      <c r="F561" s="52">
        <v>2.1</v>
      </c>
      <c r="G561" s="52">
        <v>7.4</v>
      </c>
      <c r="H561" s="52">
        <v>3.3</v>
      </c>
      <c r="I561" s="52" t="s">
        <v>298</v>
      </c>
      <c r="J561" s="58" t="s">
        <v>298</v>
      </c>
      <c r="K561" s="62">
        <v>108</v>
      </c>
      <c r="L561" s="62" t="s">
        <v>160</v>
      </c>
      <c r="M561" s="57" t="s">
        <v>17</v>
      </c>
      <c r="N561" s="58" t="s">
        <v>17</v>
      </c>
      <c r="O561" s="65" t="s">
        <v>133</v>
      </c>
      <c r="P561" s="54" t="s">
        <v>18</v>
      </c>
      <c r="Q561" s="66" t="s">
        <v>18</v>
      </c>
      <c r="R561" s="65">
        <v>1</v>
      </c>
      <c r="S561" s="54">
        <v>1</v>
      </c>
      <c r="T561" s="66" t="s">
        <v>54</v>
      </c>
      <c r="W561">
        <v>1</v>
      </c>
      <c r="X561">
        <v>1</v>
      </c>
      <c r="Y561">
        <v>1</v>
      </c>
      <c r="Z561">
        <v>2</v>
      </c>
      <c r="AA561" t="s">
        <v>17</v>
      </c>
      <c r="AB561" t="s">
        <v>17</v>
      </c>
      <c r="AC561" s="355">
        <f>IF(VLOOKUP($B561,'Change Summary_Detailed'!$A$4:$X$216,AC$3,FALSE)=0,"N/A",VLOOKUP($B561,'Change Summary_Detailed'!$A$4:$X$216,AC$3,FALSE))</f>
        <v>41883</v>
      </c>
      <c r="AD561" s="21">
        <f>VLOOKUP($B561,'Change Summary_Detailed'!$A$4:$X$216,AD$3,FALSE)</f>
        <v>30</v>
      </c>
      <c r="AE561" s="21">
        <f>VLOOKUP($B561,'Change Summary_Detailed'!$A$4:$X$216,AE$3,FALSE)</f>
        <v>60</v>
      </c>
      <c r="AF561" s="21" t="str">
        <f>VLOOKUP($B561,'Change Summary_Detailed'!$A$4:$X$216,AF$3,FALSE)</f>
        <v/>
      </c>
      <c r="AG561" s="21">
        <f>VLOOKUP($B561,'Change Summary_Detailed'!$A$4:$X$216,AG$3,FALSE)</f>
        <v>60</v>
      </c>
      <c r="AH561" s="21" t="str">
        <f>VLOOKUP($B561,'Change Summary_Detailed'!$A$4:$X$216,AH$3,FALSE)</f>
        <v/>
      </c>
      <c r="AI561" s="21">
        <f>VLOOKUP($B561,'Change Summary_Detailed'!$A$4:$X$216,AI$3,FALSE)</f>
        <v>60</v>
      </c>
      <c r="AJ561" s="21" t="str">
        <f>VLOOKUP($B561,'Change Summary_Detailed'!$A$4:$X$216,AJ$3,FALSE)</f>
        <v>-</v>
      </c>
      <c r="AK561" s="21" t="str">
        <f>VLOOKUP($B561,'Change Summary_Detailed'!$A$4:$X$216,AK$3,FALSE)</f>
        <v/>
      </c>
      <c r="AL561" s="21" t="str">
        <f>VLOOKUP($B561,'Change Summary_Detailed'!$A$4:$X$216,AL$3,FALSE)</f>
        <v>-</v>
      </c>
      <c r="AM561" s="21" t="str">
        <f>VLOOKUP($B561,'Change Summary_Detailed'!$A$4:$X$216,AM$3,FALSE)</f>
        <v/>
      </c>
      <c r="AN561" s="21" t="str">
        <f>VLOOKUP($B561,'Change Summary_Detailed'!$A$4:$X$216,AN$3,FALSE)</f>
        <v>Before 7:00 PM</v>
      </c>
      <c r="AO561" s="21" t="str">
        <f>VLOOKUP($B561,'Change Summary_Detailed'!$A$4:$X$216,AO$3,FALSE)</f>
        <v>Before 7:00 PM</v>
      </c>
      <c r="AP561" s="21" t="str">
        <f>VLOOKUP($B561,'Change Summary_Detailed'!$A$4:$X$216,AP$3,FALSE)</f>
        <v>Operate only during commute hours.</v>
      </c>
      <c r="AQ561" s="21">
        <f>VLOOKUP($B561,'Change Summary_Detailed'!$A$4:$X$216,AQ$3,FALSE)</f>
        <v>1</v>
      </c>
      <c r="AR561" s="21" t="str">
        <f>VLOOKUP($B561,'Change Summary_Detailed'!$A$4:$X$216,AR$3,FALSE)</f>
        <v>Lowest performing</v>
      </c>
      <c r="AS561" s="21" t="str">
        <f>VLOOKUP($B561,'Change Summary_Detailed'!$A$4:$X$216,AS$3,FALSE)</f>
        <v>Outside of commute hours, Metro's RideShare program may be an option.</v>
      </c>
      <c r="AT561" s="21" t="str">
        <f>VLOOKUP($B561,'Change Summary_Detailed'!$A$4:$X$216,AT$3,FALSE)</f>
        <v>Revised</v>
      </c>
    </row>
    <row r="562" spans="1:46" x14ac:dyDescent="0.25">
      <c r="A562" t="s">
        <v>346</v>
      </c>
      <c r="B562" s="122" t="s">
        <v>418</v>
      </c>
      <c r="C562" s="57" t="s">
        <v>418</v>
      </c>
      <c r="D562" s="71" t="s">
        <v>593</v>
      </c>
      <c r="E562" s="57">
        <v>7.3</v>
      </c>
      <c r="F562" s="52">
        <v>2.1</v>
      </c>
      <c r="G562" s="52">
        <v>7.4</v>
      </c>
      <c r="H562" s="52">
        <v>3.3</v>
      </c>
      <c r="I562" s="52" t="s">
        <v>298</v>
      </c>
      <c r="J562" s="58" t="s">
        <v>298</v>
      </c>
      <c r="K562" s="62">
        <v>108</v>
      </c>
      <c r="L562" s="62" t="s">
        <v>160</v>
      </c>
      <c r="M562" s="57" t="s">
        <v>17</v>
      </c>
      <c r="N562" s="58" t="s">
        <v>17</v>
      </c>
      <c r="O562" s="65" t="s">
        <v>133</v>
      </c>
      <c r="P562" s="54" t="s">
        <v>18</v>
      </c>
      <c r="Q562" s="66" t="s">
        <v>18</v>
      </c>
      <c r="R562" s="65">
        <v>1</v>
      </c>
      <c r="S562" s="54">
        <v>1</v>
      </c>
      <c r="T562" s="66" t="s">
        <v>54</v>
      </c>
      <c r="W562">
        <v>1</v>
      </c>
      <c r="X562">
        <v>1</v>
      </c>
      <c r="Y562">
        <v>1</v>
      </c>
      <c r="Z562">
        <v>2</v>
      </c>
      <c r="AA562" t="s">
        <v>17</v>
      </c>
      <c r="AB562" t="s">
        <v>17</v>
      </c>
      <c r="AC562" s="355">
        <f>IF(VLOOKUP($B562,'Change Summary_Detailed'!$A$4:$X$216,AC$3,FALSE)=0,"N/A",VLOOKUP($B562,'Change Summary_Detailed'!$A$4:$X$216,AC$3,FALSE))</f>
        <v>41883</v>
      </c>
      <c r="AD562" s="21">
        <f>VLOOKUP($B562,'Change Summary_Detailed'!$A$4:$X$216,AD$3,FALSE)</f>
        <v>30</v>
      </c>
      <c r="AE562" s="21">
        <f>VLOOKUP($B562,'Change Summary_Detailed'!$A$4:$X$216,AE$3,FALSE)</f>
        <v>60</v>
      </c>
      <c r="AF562" s="21" t="str">
        <f>VLOOKUP($B562,'Change Summary_Detailed'!$A$4:$X$216,AF$3,FALSE)</f>
        <v/>
      </c>
      <c r="AG562" s="21">
        <f>VLOOKUP($B562,'Change Summary_Detailed'!$A$4:$X$216,AG$3,FALSE)</f>
        <v>60</v>
      </c>
      <c r="AH562" s="21" t="str">
        <f>VLOOKUP($B562,'Change Summary_Detailed'!$A$4:$X$216,AH$3,FALSE)</f>
        <v/>
      </c>
      <c r="AI562" s="21">
        <f>VLOOKUP($B562,'Change Summary_Detailed'!$A$4:$X$216,AI$3,FALSE)</f>
        <v>60</v>
      </c>
      <c r="AJ562" s="21" t="str">
        <f>VLOOKUP($B562,'Change Summary_Detailed'!$A$4:$X$216,AJ$3,FALSE)</f>
        <v>-</v>
      </c>
      <c r="AK562" s="21" t="str">
        <f>VLOOKUP($B562,'Change Summary_Detailed'!$A$4:$X$216,AK$3,FALSE)</f>
        <v/>
      </c>
      <c r="AL562" s="21" t="str">
        <f>VLOOKUP($B562,'Change Summary_Detailed'!$A$4:$X$216,AL$3,FALSE)</f>
        <v>-</v>
      </c>
      <c r="AM562" s="21" t="str">
        <f>VLOOKUP($B562,'Change Summary_Detailed'!$A$4:$X$216,AM$3,FALSE)</f>
        <v/>
      </c>
      <c r="AN562" s="21" t="str">
        <f>VLOOKUP($B562,'Change Summary_Detailed'!$A$4:$X$216,AN$3,FALSE)</f>
        <v>Before 7:00 PM</v>
      </c>
      <c r="AO562" s="21" t="str">
        <f>VLOOKUP($B562,'Change Summary_Detailed'!$A$4:$X$216,AO$3,FALSE)</f>
        <v>Before 7:00 PM</v>
      </c>
      <c r="AP562" s="21" t="str">
        <f>VLOOKUP($B562,'Change Summary_Detailed'!$A$4:$X$216,AP$3,FALSE)</f>
        <v>Operate only during commute hours.</v>
      </c>
      <c r="AQ562" s="21">
        <f>VLOOKUP($B562,'Change Summary_Detailed'!$A$4:$X$216,AQ$3,FALSE)</f>
        <v>1</v>
      </c>
      <c r="AR562" s="21" t="str">
        <f>VLOOKUP($B562,'Change Summary_Detailed'!$A$4:$X$216,AR$3,FALSE)</f>
        <v>Lowest performing</v>
      </c>
      <c r="AS562" s="21" t="str">
        <f>VLOOKUP($B562,'Change Summary_Detailed'!$A$4:$X$216,AS$3,FALSE)</f>
        <v>Outside of commute hours, Metro's RideShare program may be an option.</v>
      </c>
      <c r="AT562" s="21" t="str">
        <f>VLOOKUP($B562,'Change Summary_Detailed'!$A$4:$X$216,AT$3,FALSE)</f>
        <v>Revised</v>
      </c>
    </row>
    <row r="563" spans="1:46" x14ac:dyDescent="0.25">
      <c r="A563" t="s">
        <v>378</v>
      </c>
      <c r="B563" s="122" t="s">
        <v>418</v>
      </c>
      <c r="C563" s="57" t="s">
        <v>418</v>
      </c>
      <c r="D563" s="71" t="s">
        <v>593</v>
      </c>
      <c r="E563" s="57">
        <v>7.3</v>
      </c>
      <c r="F563" s="52">
        <v>2.1</v>
      </c>
      <c r="G563" s="52">
        <v>7.4</v>
      </c>
      <c r="H563" s="52">
        <v>3.3</v>
      </c>
      <c r="I563" s="52" t="s">
        <v>298</v>
      </c>
      <c r="J563" s="58" t="s">
        <v>298</v>
      </c>
      <c r="K563" s="62">
        <v>108</v>
      </c>
      <c r="L563" s="62" t="s">
        <v>160</v>
      </c>
      <c r="M563" s="57" t="s">
        <v>17</v>
      </c>
      <c r="N563" s="58" t="s">
        <v>17</v>
      </c>
      <c r="O563" s="65" t="s">
        <v>133</v>
      </c>
      <c r="P563" s="54" t="s">
        <v>18</v>
      </c>
      <c r="Q563" s="66" t="s">
        <v>18</v>
      </c>
      <c r="R563" s="65">
        <v>1</v>
      </c>
      <c r="S563" s="54">
        <v>1</v>
      </c>
      <c r="T563" s="66" t="s">
        <v>54</v>
      </c>
      <c r="W563">
        <v>1</v>
      </c>
      <c r="X563">
        <v>1</v>
      </c>
      <c r="Y563">
        <v>1</v>
      </c>
      <c r="Z563">
        <v>2</v>
      </c>
      <c r="AA563" t="s">
        <v>17</v>
      </c>
      <c r="AB563" t="s">
        <v>17</v>
      </c>
      <c r="AC563" s="355">
        <f>IF(VLOOKUP($B563,'Change Summary_Detailed'!$A$4:$X$216,AC$3,FALSE)=0,"N/A",VLOOKUP($B563,'Change Summary_Detailed'!$A$4:$X$216,AC$3,FALSE))</f>
        <v>41883</v>
      </c>
      <c r="AD563" s="21">
        <f>VLOOKUP($B563,'Change Summary_Detailed'!$A$4:$X$216,AD$3,FALSE)</f>
        <v>30</v>
      </c>
      <c r="AE563" s="21">
        <f>VLOOKUP($B563,'Change Summary_Detailed'!$A$4:$X$216,AE$3,FALSE)</f>
        <v>60</v>
      </c>
      <c r="AF563" s="21" t="str">
        <f>VLOOKUP($B563,'Change Summary_Detailed'!$A$4:$X$216,AF$3,FALSE)</f>
        <v/>
      </c>
      <c r="AG563" s="21">
        <f>VLOOKUP($B563,'Change Summary_Detailed'!$A$4:$X$216,AG$3,FALSE)</f>
        <v>60</v>
      </c>
      <c r="AH563" s="21" t="str">
        <f>VLOOKUP($B563,'Change Summary_Detailed'!$A$4:$X$216,AH$3,FALSE)</f>
        <v/>
      </c>
      <c r="AI563" s="21">
        <f>VLOOKUP($B563,'Change Summary_Detailed'!$A$4:$X$216,AI$3,FALSE)</f>
        <v>60</v>
      </c>
      <c r="AJ563" s="21" t="str">
        <f>VLOOKUP($B563,'Change Summary_Detailed'!$A$4:$X$216,AJ$3,FALSE)</f>
        <v>-</v>
      </c>
      <c r="AK563" s="21" t="str">
        <f>VLOOKUP($B563,'Change Summary_Detailed'!$A$4:$X$216,AK$3,FALSE)</f>
        <v/>
      </c>
      <c r="AL563" s="21" t="str">
        <f>VLOOKUP($B563,'Change Summary_Detailed'!$A$4:$X$216,AL$3,FALSE)</f>
        <v>-</v>
      </c>
      <c r="AM563" s="21" t="str">
        <f>VLOOKUP($B563,'Change Summary_Detailed'!$A$4:$X$216,AM$3,FALSE)</f>
        <v/>
      </c>
      <c r="AN563" s="21" t="str">
        <f>VLOOKUP($B563,'Change Summary_Detailed'!$A$4:$X$216,AN$3,FALSE)</f>
        <v>Before 7:00 PM</v>
      </c>
      <c r="AO563" s="21" t="str">
        <f>VLOOKUP($B563,'Change Summary_Detailed'!$A$4:$X$216,AO$3,FALSE)</f>
        <v>Before 7:00 PM</v>
      </c>
      <c r="AP563" s="21" t="str">
        <f>VLOOKUP($B563,'Change Summary_Detailed'!$A$4:$X$216,AP$3,FALSE)</f>
        <v>Operate only during commute hours.</v>
      </c>
      <c r="AQ563" s="21">
        <f>VLOOKUP($B563,'Change Summary_Detailed'!$A$4:$X$216,AQ$3,FALSE)</f>
        <v>1</v>
      </c>
      <c r="AR563" s="21" t="str">
        <f>VLOOKUP($B563,'Change Summary_Detailed'!$A$4:$X$216,AR$3,FALSE)</f>
        <v>Lowest performing</v>
      </c>
      <c r="AS563" s="21" t="str">
        <f>VLOOKUP($B563,'Change Summary_Detailed'!$A$4:$X$216,AS$3,FALSE)</f>
        <v>Outside of commute hours, Metro's RideShare program may be an option.</v>
      </c>
      <c r="AT563" s="21" t="str">
        <f>VLOOKUP($B563,'Change Summary_Detailed'!$A$4:$X$216,AT$3,FALSE)</f>
        <v>Revised</v>
      </c>
    </row>
    <row r="564" spans="1:46" ht="16.5" customHeight="1" x14ac:dyDescent="0.25">
      <c r="A564" t="s">
        <v>357</v>
      </c>
      <c r="B564" s="122" t="s">
        <v>418</v>
      </c>
      <c r="C564" s="57" t="s">
        <v>418</v>
      </c>
      <c r="D564" s="71" t="s">
        <v>593</v>
      </c>
      <c r="E564" s="57">
        <v>7.3</v>
      </c>
      <c r="F564" s="52">
        <v>2.1</v>
      </c>
      <c r="G564" s="52">
        <v>7.4</v>
      </c>
      <c r="H564" s="52">
        <v>3.3</v>
      </c>
      <c r="I564" s="52" t="s">
        <v>298</v>
      </c>
      <c r="J564" s="58" t="s">
        <v>298</v>
      </c>
      <c r="K564" s="62">
        <v>108</v>
      </c>
      <c r="L564" s="62" t="s">
        <v>160</v>
      </c>
      <c r="M564" s="57" t="s">
        <v>17</v>
      </c>
      <c r="N564" s="58" t="s">
        <v>17</v>
      </c>
      <c r="O564" s="65" t="s">
        <v>133</v>
      </c>
      <c r="P564" s="54" t="s">
        <v>18</v>
      </c>
      <c r="Q564" s="66" t="s">
        <v>18</v>
      </c>
      <c r="R564" s="65">
        <v>1</v>
      </c>
      <c r="S564" s="54">
        <v>1</v>
      </c>
      <c r="T564" s="66" t="s">
        <v>54</v>
      </c>
      <c r="W564">
        <v>1</v>
      </c>
      <c r="X564">
        <v>1</v>
      </c>
      <c r="Y564">
        <v>1</v>
      </c>
      <c r="Z564">
        <v>2</v>
      </c>
      <c r="AA564" t="s">
        <v>17</v>
      </c>
      <c r="AB564" t="s">
        <v>17</v>
      </c>
      <c r="AC564" s="355">
        <f>IF(VLOOKUP($B564,'Change Summary_Detailed'!$A$4:$X$216,AC$3,FALSE)=0,"N/A",VLOOKUP($B564,'Change Summary_Detailed'!$A$4:$X$216,AC$3,FALSE))</f>
        <v>41883</v>
      </c>
      <c r="AD564" s="21">
        <f>VLOOKUP($B564,'Change Summary_Detailed'!$A$4:$X$216,AD$3,FALSE)</f>
        <v>30</v>
      </c>
      <c r="AE564" s="21">
        <f>VLOOKUP($B564,'Change Summary_Detailed'!$A$4:$X$216,AE$3,FALSE)</f>
        <v>60</v>
      </c>
      <c r="AF564" s="21" t="str">
        <f>VLOOKUP($B564,'Change Summary_Detailed'!$A$4:$X$216,AF$3,FALSE)</f>
        <v/>
      </c>
      <c r="AG564" s="21">
        <f>VLOOKUP($B564,'Change Summary_Detailed'!$A$4:$X$216,AG$3,FALSE)</f>
        <v>60</v>
      </c>
      <c r="AH564" s="21" t="str">
        <f>VLOOKUP($B564,'Change Summary_Detailed'!$A$4:$X$216,AH$3,FALSE)</f>
        <v/>
      </c>
      <c r="AI564" s="21">
        <f>VLOOKUP($B564,'Change Summary_Detailed'!$A$4:$X$216,AI$3,FALSE)</f>
        <v>60</v>
      </c>
      <c r="AJ564" s="21" t="str">
        <f>VLOOKUP($B564,'Change Summary_Detailed'!$A$4:$X$216,AJ$3,FALSE)</f>
        <v>-</v>
      </c>
      <c r="AK564" s="21" t="str">
        <f>VLOOKUP($B564,'Change Summary_Detailed'!$A$4:$X$216,AK$3,FALSE)</f>
        <v/>
      </c>
      <c r="AL564" s="21" t="str">
        <f>VLOOKUP($B564,'Change Summary_Detailed'!$A$4:$X$216,AL$3,FALSE)</f>
        <v>-</v>
      </c>
      <c r="AM564" s="21" t="str">
        <f>VLOOKUP($B564,'Change Summary_Detailed'!$A$4:$X$216,AM$3,FALSE)</f>
        <v/>
      </c>
      <c r="AN564" s="21" t="str">
        <f>VLOOKUP($B564,'Change Summary_Detailed'!$A$4:$X$216,AN$3,FALSE)</f>
        <v>Before 7:00 PM</v>
      </c>
      <c r="AO564" s="21" t="str">
        <f>VLOOKUP($B564,'Change Summary_Detailed'!$A$4:$X$216,AO$3,FALSE)</f>
        <v>Before 7:00 PM</v>
      </c>
      <c r="AP564" s="21" t="str">
        <f>VLOOKUP($B564,'Change Summary_Detailed'!$A$4:$X$216,AP$3,FALSE)</f>
        <v>Operate only during commute hours.</v>
      </c>
      <c r="AQ564" s="21">
        <f>VLOOKUP($B564,'Change Summary_Detailed'!$A$4:$X$216,AQ$3,FALSE)</f>
        <v>1</v>
      </c>
      <c r="AR564" s="21" t="str">
        <f>VLOOKUP($B564,'Change Summary_Detailed'!$A$4:$X$216,AR$3,FALSE)</f>
        <v>Lowest performing</v>
      </c>
      <c r="AS564" s="21" t="str">
        <f>VLOOKUP($B564,'Change Summary_Detailed'!$A$4:$X$216,AS$3,FALSE)</f>
        <v>Outside of commute hours, Metro's RideShare program may be an option.</v>
      </c>
      <c r="AT564" s="21" t="str">
        <f>VLOOKUP($B564,'Change Summary_Detailed'!$A$4:$X$216,AT$3,FALSE)</f>
        <v>Revised</v>
      </c>
    </row>
    <row r="565" spans="1:46" x14ac:dyDescent="0.25">
      <c r="A565" t="s">
        <v>358</v>
      </c>
      <c r="B565" s="122" t="s">
        <v>408</v>
      </c>
      <c r="C565" s="57" t="s">
        <v>408</v>
      </c>
      <c r="D565" s="71" t="s">
        <v>586</v>
      </c>
      <c r="E565" s="57">
        <v>5.7</v>
      </c>
      <c r="F565" s="52">
        <v>0.7</v>
      </c>
      <c r="G565" s="52" t="s">
        <v>298</v>
      </c>
      <c r="H565" s="52" t="s">
        <v>298</v>
      </c>
      <c r="I565" s="52" t="s">
        <v>298</v>
      </c>
      <c r="J565" s="58" t="s">
        <v>298</v>
      </c>
      <c r="K565" s="62">
        <v>46</v>
      </c>
      <c r="L565" s="62" t="s">
        <v>160</v>
      </c>
      <c r="M565" s="57" t="s">
        <v>17</v>
      </c>
      <c r="N565" s="58" t="s">
        <v>17</v>
      </c>
      <c r="O565" s="65" t="s">
        <v>133</v>
      </c>
      <c r="P565" s="54" t="s">
        <v>18</v>
      </c>
      <c r="Q565" s="66" t="s">
        <v>18</v>
      </c>
      <c r="R565" s="65">
        <v>1</v>
      </c>
      <c r="S565" s="54" t="s">
        <v>54</v>
      </c>
      <c r="T565" s="66" t="s">
        <v>54</v>
      </c>
      <c r="W565">
        <v>1</v>
      </c>
      <c r="X565">
        <v>1</v>
      </c>
      <c r="Y565" t="s">
        <v>17</v>
      </c>
      <c r="Z565" t="s">
        <v>17</v>
      </c>
      <c r="AA565" t="s">
        <v>17</v>
      </c>
      <c r="AB565" t="s">
        <v>17</v>
      </c>
      <c r="AC565" s="355">
        <f>IF(VLOOKUP($B565,'Change Summary_Detailed'!$A$4:$X$216,AC$3,FALSE)=0,"N/A",VLOOKUP($B565,'Change Summary_Detailed'!$A$4:$X$216,AC$3,FALSE))</f>
        <v>41883</v>
      </c>
      <c r="AD565" s="21">
        <f>VLOOKUP($B565,'Change Summary_Detailed'!$A$4:$X$216,AD$3,FALSE)</f>
        <v>30</v>
      </c>
      <c r="AE565" s="21" t="str">
        <f>VLOOKUP($B565,'Change Summary_Detailed'!$A$4:$X$216,AE$3,FALSE)</f>
        <v/>
      </c>
      <c r="AF565" s="21" t="str">
        <f>VLOOKUP($B565,'Change Summary_Detailed'!$A$4:$X$216,AF$3,FALSE)</f>
        <v/>
      </c>
      <c r="AG565" s="21" t="str">
        <f>VLOOKUP($B565,'Change Summary_Detailed'!$A$4:$X$216,AG$3,FALSE)</f>
        <v/>
      </c>
      <c r="AH565" s="21" t="str">
        <f>VLOOKUP($B565,'Change Summary_Detailed'!$A$4:$X$216,AH$3,FALSE)</f>
        <v/>
      </c>
      <c r="AI565" s="21" t="str">
        <f>VLOOKUP($B565,'Change Summary_Detailed'!$A$4:$X$216,AI$3,FALSE)</f>
        <v/>
      </c>
      <c r="AJ565" s="21" t="str">
        <f>VLOOKUP($B565,'Change Summary_Detailed'!$A$4:$X$216,AJ$3,FALSE)</f>
        <v/>
      </c>
      <c r="AK565" s="21" t="str">
        <f>VLOOKUP($B565,'Change Summary_Detailed'!$A$4:$X$216,AK$3,FALSE)</f>
        <v/>
      </c>
      <c r="AL565" s="21" t="str">
        <f>VLOOKUP($B565,'Change Summary_Detailed'!$A$4:$X$216,AL$3,FALSE)</f>
        <v/>
      </c>
      <c r="AM565" s="21" t="str">
        <f>VLOOKUP($B565,'Change Summary_Detailed'!$A$4:$X$216,AM$3,FALSE)</f>
        <v/>
      </c>
      <c r="AN565" s="21" t="str">
        <f>VLOOKUP($B565,'Change Summary_Detailed'!$A$4:$X$216,AN$3,FALSE)</f>
        <v>Before 6:00 PM</v>
      </c>
      <c r="AO565" s="21">
        <f>VLOOKUP($B565,'Change Summary_Detailed'!$A$4:$X$216,AO$3,FALSE)</f>
        <v>0</v>
      </c>
      <c r="AP565" s="21" t="str">
        <f>VLOOKUP($B565,'Change Summary_Detailed'!$A$4:$X$216,AP$3,FALSE)</f>
        <v>Delete</v>
      </c>
      <c r="AQ565" s="21">
        <f>VLOOKUP($B565,'Change Summary_Detailed'!$A$4:$X$216,AQ$3,FALSE)</f>
        <v>1</v>
      </c>
      <c r="AR565" s="21" t="str">
        <f>VLOOKUP($B565,'Change Summary_Detailed'!$A$4:$X$216,AR$3,FALSE)</f>
        <v>Lowest performing</v>
      </c>
      <c r="AS565" s="21" t="str">
        <f>VLOOKUP($B565,'Change Summary_Detailed'!$A$4:$X$216,AS$3,FALSE)</f>
        <v>North of Juanita, use revised Route 234.
East of Juanita, use revised Route 255.</v>
      </c>
      <c r="AT565" s="21" t="str">
        <f>VLOOKUP($B565,'Change Summary_Detailed'!$A$4:$X$216,AT$3,FALSE)</f>
        <v>Deleted</v>
      </c>
    </row>
    <row r="566" spans="1:46" x14ac:dyDescent="0.25">
      <c r="A566" t="s">
        <v>359</v>
      </c>
      <c r="B566" s="122" t="s">
        <v>408</v>
      </c>
      <c r="C566" s="57" t="s">
        <v>408</v>
      </c>
      <c r="D566" s="71" t="s">
        <v>586</v>
      </c>
      <c r="E566" s="57">
        <v>5.7</v>
      </c>
      <c r="F566" s="52">
        <v>0.7</v>
      </c>
      <c r="G566" s="52" t="s">
        <v>298</v>
      </c>
      <c r="H566" s="52" t="s">
        <v>298</v>
      </c>
      <c r="I566" s="52" t="s">
        <v>298</v>
      </c>
      <c r="J566" s="58" t="s">
        <v>298</v>
      </c>
      <c r="K566" s="62">
        <v>46</v>
      </c>
      <c r="L566" s="62" t="s">
        <v>160</v>
      </c>
      <c r="M566" s="57" t="s">
        <v>17</v>
      </c>
      <c r="N566" s="58" t="s">
        <v>17</v>
      </c>
      <c r="O566" s="65" t="s">
        <v>133</v>
      </c>
      <c r="P566" s="54" t="s">
        <v>18</v>
      </c>
      <c r="Q566" s="66" t="s">
        <v>18</v>
      </c>
      <c r="R566" s="65">
        <v>1</v>
      </c>
      <c r="S566" s="54" t="s">
        <v>54</v>
      </c>
      <c r="T566" s="66" t="s">
        <v>54</v>
      </c>
      <c r="W566">
        <v>1</v>
      </c>
      <c r="X566">
        <v>1</v>
      </c>
      <c r="Y566" t="s">
        <v>17</v>
      </c>
      <c r="Z566" t="s">
        <v>17</v>
      </c>
      <c r="AA566" t="s">
        <v>17</v>
      </c>
      <c r="AB566" t="s">
        <v>17</v>
      </c>
      <c r="AC566" s="355">
        <f>IF(VLOOKUP($B566,'Change Summary_Detailed'!$A$4:$X$216,AC$3,FALSE)=0,"N/A",VLOOKUP($B566,'Change Summary_Detailed'!$A$4:$X$216,AC$3,FALSE))</f>
        <v>41883</v>
      </c>
      <c r="AD566" s="21">
        <f>VLOOKUP($B566,'Change Summary_Detailed'!$A$4:$X$216,AD$3,FALSE)</f>
        <v>30</v>
      </c>
      <c r="AE566" s="21" t="str">
        <f>VLOOKUP($B566,'Change Summary_Detailed'!$A$4:$X$216,AE$3,FALSE)</f>
        <v/>
      </c>
      <c r="AF566" s="21" t="str">
        <f>VLOOKUP($B566,'Change Summary_Detailed'!$A$4:$X$216,AF$3,FALSE)</f>
        <v/>
      </c>
      <c r="AG566" s="21" t="str">
        <f>VLOOKUP($B566,'Change Summary_Detailed'!$A$4:$X$216,AG$3,FALSE)</f>
        <v/>
      </c>
      <c r="AH566" s="21" t="str">
        <f>VLOOKUP($B566,'Change Summary_Detailed'!$A$4:$X$216,AH$3,FALSE)</f>
        <v/>
      </c>
      <c r="AI566" s="21" t="str">
        <f>VLOOKUP($B566,'Change Summary_Detailed'!$A$4:$X$216,AI$3,FALSE)</f>
        <v/>
      </c>
      <c r="AJ566" s="21" t="str">
        <f>VLOOKUP($B566,'Change Summary_Detailed'!$A$4:$X$216,AJ$3,FALSE)</f>
        <v/>
      </c>
      <c r="AK566" s="21" t="str">
        <f>VLOOKUP($B566,'Change Summary_Detailed'!$A$4:$X$216,AK$3,FALSE)</f>
        <v/>
      </c>
      <c r="AL566" s="21" t="str">
        <f>VLOOKUP($B566,'Change Summary_Detailed'!$A$4:$X$216,AL$3,FALSE)</f>
        <v/>
      </c>
      <c r="AM566" s="21" t="str">
        <f>VLOOKUP($B566,'Change Summary_Detailed'!$A$4:$X$216,AM$3,FALSE)</f>
        <v/>
      </c>
      <c r="AN566" s="21" t="str">
        <f>VLOOKUP($B566,'Change Summary_Detailed'!$A$4:$X$216,AN$3,FALSE)</f>
        <v>Before 6:00 PM</v>
      </c>
      <c r="AO566" s="21">
        <f>VLOOKUP($B566,'Change Summary_Detailed'!$A$4:$X$216,AO$3,FALSE)</f>
        <v>0</v>
      </c>
      <c r="AP566" s="21" t="str">
        <f>VLOOKUP($B566,'Change Summary_Detailed'!$A$4:$X$216,AP$3,FALSE)</f>
        <v>Delete</v>
      </c>
      <c r="AQ566" s="21">
        <f>VLOOKUP($B566,'Change Summary_Detailed'!$A$4:$X$216,AQ$3,FALSE)</f>
        <v>1</v>
      </c>
      <c r="AR566" s="21" t="str">
        <f>VLOOKUP($B566,'Change Summary_Detailed'!$A$4:$X$216,AR$3,FALSE)</f>
        <v>Lowest performing</v>
      </c>
      <c r="AS566" s="21" t="str">
        <f>VLOOKUP($B566,'Change Summary_Detailed'!$A$4:$X$216,AS$3,FALSE)</f>
        <v>North of Juanita, use revised Route 234.
East of Juanita, use revised Route 255.</v>
      </c>
      <c r="AT566" s="21" t="str">
        <f>VLOOKUP($B566,'Change Summary_Detailed'!$A$4:$X$216,AT$3,FALSE)</f>
        <v>Deleted</v>
      </c>
    </row>
    <row r="567" spans="1:46" x14ac:dyDescent="0.25">
      <c r="A567" t="s">
        <v>1254</v>
      </c>
      <c r="B567" s="122">
        <v>1</v>
      </c>
      <c r="C567" s="110" t="s">
        <v>647</v>
      </c>
      <c r="D567" s="71" t="s">
        <v>31</v>
      </c>
      <c r="E567" s="110">
        <v>51</v>
      </c>
      <c r="F567" s="365">
        <v>12.1</v>
      </c>
      <c r="G567" s="365">
        <v>46.5</v>
      </c>
      <c r="H567" s="365">
        <v>9.8000000000000007</v>
      </c>
      <c r="I567" s="365">
        <v>34.299999999999997</v>
      </c>
      <c r="J567" s="112">
        <v>8.5</v>
      </c>
      <c r="K567" s="62" t="s">
        <v>32</v>
      </c>
      <c r="L567" s="62" t="s">
        <v>32</v>
      </c>
      <c r="M567" s="110" t="s">
        <v>17</v>
      </c>
      <c r="N567" s="112" t="s">
        <v>17</v>
      </c>
      <c r="O567" s="65" t="s">
        <v>32</v>
      </c>
      <c r="P567" s="54" t="s">
        <v>32</v>
      </c>
      <c r="Q567" s="66" t="s">
        <v>32</v>
      </c>
      <c r="R567" s="65">
        <v>3</v>
      </c>
      <c r="S567" s="54">
        <v>3</v>
      </c>
      <c r="T567" s="66" t="s">
        <v>54</v>
      </c>
      <c r="W567">
        <v>4</v>
      </c>
      <c r="X567">
        <v>2</v>
      </c>
      <c r="Y567">
        <v>3</v>
      </c>
      <c r="Z567">
        <v>2</v>
      </c>
      <c r="AA567">
        <v>3</v>
      </c>
      <c r="AB567">
        <v>3</v>
      </c>
      <c r="AC567" s="355">
        <f>IF(VLOOKUP($B567,'Change Summary_Detailed'!$A$4:$X$216,AC$3,FALSE)=0,"N/A",VLOOKUP($B567,'Change Summary_Detailed'!$A$4:$X$216,AC$3,FALSE))</f>
        <v>42036</v>
      </c>
      <c r="AD567" s="21">
        <f>VLOOKUP($B567,'Change Summary_Detailed'!$A$4:$X$216,AD$3,FALSE)</f>
        <v>15</v>
      </c>
      <c r="AE567" s="21">
        <f>VLOOKUP($B567,'Change Summary_Detailed'!$A$4:$X$216,AE$3,FALSE)</f>
        <v>30</v>
      </c>
      <c r="AF567" s="21" t="str">
        <f>VLOOKUP($B567,'Change Summary_Detailed'!$A$4:$X$216,AF$3,FALSE)</f>
        <v>30-60</v>
      </c>
      <c r="AG567" s="21">
        <f>VLOOKUP($B567,'Change Summary_Detailed'!$A$4:$X$216,AG$3,FALSE)</f>
        <v>30</v>
      </c>
      <c r="AH567" s="21">
        <f>VLOOKUP($B567,'Change Summary_Detailed'!$A$4:$X$216,AH$3,FALSE)</f>
        <v>30</v>
      </c>
      <c r="AI567" s="21">
        <f>VLOOKUP($B567,'Change Summary_Detailed'!$A$4:$X$216,AI$3,FALSE)</f>
        <v>15</v>
      </c>
      <c r="AJ567" s="21">
        <f>VLOOKUP($B567,'Change Summary_Detailed'!$A$4:$X$216,AJ$3,FALSE)</f>
        <v>30</v>
      </c>
      <c r="AK567" s="21" t="str">
        <f>VLOOKUP($B567,'Change Summary_Detailed'!$A$4:$X$216,AK$3,FALSE)</f>
        <v>30-60</v>
      </c>
      <c r="AL567" s="21" t="str">
        <f>VLOOKUP($B567,'Change Summary_Detailed'!$A$4:$X$216,AL$3,FALSE)</f>
        <v>-</v>
      </c>
      <c r="AM567" s="21" t="str">
        <f>VLOOKUP($B567,'Change Summary_Detailed'!$A$4:$X$216,AM$3,FALSE)</f>
        <v>-</v>
      </c>
      <c r="AN567" s="21" t="str">
        <f>VLOOKUP($B567,'Change Summary_Detailed'!$A$4:$X$216,AN$3,FALSE)</f>
        <v>Before 11:00 PM</v>
      </c>
      <c r="AO567" s="21" t="str">
        <f>VLOOKUP($B567,'Change Summary_Detailed'!$A$4:$X$216,AO$3,FALSE)</f>
        <v>Before 11:00 PM</v>
      </c>
      <c r="AP567" s="21" t="str">
        <f>VLOOKUP($B567,'Change Summary_Detailed'!$A$4:$X$216,AP$3,FALSE)</f>
        <v>Operate on weekdays between 6:00 AM and 11:00 PM only.</v>
      </c>
      <c r="AQ567" s="21" t="str">
        <f>VLOOKUP($B567,'Change Summary_Detailed'!$A$4:$X$216,AQ$3,FALSE)</f>
        <v>2, 3</v>
      </c>
      <c r="AR567" s="21" t="str">
        <f>VLOOKUP($B567,'Change Summary_Detailed'!$A$4:$X$216,AR$3,FALSE)</f>
        <v>Restructure</v>
      </c>
      <c r="AS567" s="21" t="str">
        <f>VLOOKUP($B567,'Change Summary_Detailed'!$A$4:$X$216,AS$3,FALSE)</f>
        <v xml:space="preserve">North of Mercer St., use Route 13.
South of Mercer St., use the RapidRide D Line or Route 13.
</v>
      </c>
      <c r="AT567" s="21" t="str">
        <f>VLOOKUP($B567,'Change Summary_Detailed'!$A$4:$X$216,AT$3,FALSE)</f>
        <v>Revised</v>
      </c>
    </row>
    <row r="568" spans="1:46" x14ac:dyDescent="0.25">
      <c r="A568" t="s">
        <v>1254</v>
      </c>
      <c r="B568" s="122">
        <v>2</v>
      </c>
      <c r="C568" s="110" t="s">
        <v>648</v>
      </c>
      <c r="D568" s="71" t="s">
        <v>35</v>
      </c>
      <c r="E568" s="110">
        <v>49.1</v>
      </c>
      <c r="F568" s="365">
        <v>11.4</v>
      </c>
      <c r="G568" s="365">
        <v>45.7</v>
      </c>
      <c r="H568" s="365">
        <v>9.8000000000000007</v>
      </c>
      <c r="I568" s="365">
        <v>29.8</v>
      </c>
      <c r="J568" s="112">
        <v>6.8</v>
      </c>
      <c r="K568" s="62">
        <v>60</v>
      </c>
      <c r="L568" s="62" t="s">
        <v>15</v>
      </c>
      <c r="M568" s="110" t="s">
        <v>17</v>
      </c>
      <c r="N568" s="112" t="s">
        <v>17</v>
      </c>
      <c r="O568" s="65" t="s">
        <v>18</v>
      </c>
      <c r="P568" s="54" t="s">
        <v>18</v>
      </c>
      <c r="Q568" s="66" t="s">
        <v>18</v>
      </c>
      <c r="R568" s="65">
        <v>3</v>
      </c>
      <c r="S568" s="54">
        <v>3</v>
      </c>
      <c r="T568" s="66">
        <v>3</v>
      </c>
      <c r="W568">
        <v>4</v>
      </c>
      <c r="X568">
        <v>2</v>
      </c>
      <c r="Y568">
        <v>3</v>
      </c>
      <c r="Z568">
        <v>2</v>
      </c>
      <c r="AA568">
        <v>3</v>
      </c>
      <c r="AB568">
        <v>2</v>
      </c>
      <c r="AC568" s="355">
        <f>IF(VLOOKUP($B568,'Change Summary_Detailed'!$A$4:$X$216,AC$3,FALSE)=0,"N/A",VLOOKUP($B568,'Change Summary_Detailed'!$A$4:$X$216,AC$3,FALSE))</f>
        <v>42036</v>
      </c>
      <c r="AD568" s="21" t="str">
        <f>VLOOKUP($B568,'Change Summary_Detailed'!$A$4:$X$216,AD$3,FALSE)</f>
        <v>10-15</v>
      </c>
      <c r="AE568" s="21">
        <f>VLOOKUP($B568,'Change Summary_Detailed'!$A$4:$X$216,AE$3,FALSE)</f>
        <v>15</v>
      </c>
      <c r="AF568" s="21">
        <f>VLOOKUP($B568,'Change Summary_Detailed'!$A$4:$X$216,AF$3,FALSE)</f>
        <v>30</v>
      </c>
      <c r="AG568" s="21">
        <f>VLOOKUP($B568,'Change Summary_Detailed'!$A$4:$X$216,AG$3,FALSE)</f>
        <v>15</v>
      </c>
      <c r="AH568" s="21">
        <f>VLOOKUP($B568,'Change Summary_Detailed'!$A$4:$X$216,AH$3,FALSE)</f>
        <v>30</v>
      </c>
      <c r="AI568" s="21">
        <f>VLOOKUP($B568,'Change Summary_Detailed'!$A$4:$X$216,AI$3,FALSE)</f>
        <v>10</v>
      </c>
      <c r="AJ568" s="21">
        <f>VLOOKUP($B568,'Change Summary_Detailed'!$A$4:$X$216,AJ$3,FALSE)</f>
        <v>12</v>
      </c>
      <c r="AK568" s="21" t="str">
        <f>VLOOKUP($B568,'Change Summary_Detailed'!$A$4:$X$216,AK$3,FALSE)</f>
        <v>30-60</v>
      </c>
      <c r="AL568" s="21">
        <f>VLOOKUP($B568,'Change Summary_Detailed'!$A$4:$X$216,AL$3,FALSE)</f>
        <v>15</v>
      </c>
      <c r="AM568" s="21">
        <f>VLOOKUP($B568,'Change Summary_Detailed'!$A$4:$X$216,AM$3,FALSE)</f>
        <v>30</v>
      </c>
      <c r="AN568" s="21" t="str">
        <f>VLOOKUP($B568,'Change Summary_Detailed'!$A$4:$X$216,AN$3,FALSE)</f>
        <v>Before 1:00 AM</v>
      </c>
      <c r="AO568" s="21" t="str">
        <f>VLOOKUP($B568,'Change Summary_Detailed'!$A$4:$X$216,AO$3,FALSE)</f>
        <v>Before 12:00 AM</v>
      </c>
      <c r="AP568" s="21" t="str">
        <f>VLOOKUP($B568,'Change Summary_Detailed'!$A$4:$X$216,AP$3,FALSE)</f>
        <v>In the reduction proposal, Route 2 between downtown and Queen Anne will be deleted and Route 13 will have replacement trips. Route 2 between downtown and Madrona Park will have additional trips and shift to Madison Street from Seneca Street.
Combine service with Route 13 between Queen Anne and downtown Seattle to reduce duplication.
On First Hill, shift route from Seneca Street to Madison Street, where more service would be needed because revised Route 12 would operate only during commute hours.
Operate service more often on weekdays since Route 12 would no longer operate.
End service earlier.</v>
      </c>
      <c r="AQ568" s="21" t="str">
        <f>VLOOKUP($B568,'Change Summary_Detailed'!$A$4:$X$216,AQ$3,FALSE)</f>
        <v>2, 3</v>
      </c>
      <c r="AR568" s="21" t="str">
        <f>VLOOKUP($B568,'Change Summary_Detailed'!$A$4:$X$216,AR$3,FALSE)</f>
        <v>Restructure</v>
      </c>
      <c r="AS568" s="21" t="str">
        <f>VLOOKUP($B568,'Change Summary_Detailed'!$A$4:$X$216,AS$3,FALSE)</f>
        <v xml:space="preserve">North of downtown Seattle, use the RapidRide D Line or Route 13.
On First Hill, service would be moved two blocks south to Madison Street.
Traveling through downtown, connect with frequent service on Third Avenue.
</v>
      </c>
      <c r="AT568" s="21" t="str">
        <f>VLOOKUP($B568,'Change Summary_Detailed'!$A$4:$X$216,AT$3,FALSE)</f>
        <v>Revised</v>
      </c>
    </row>
    <row r="569" spans="1:46" x14ac:dyDescent="0.25">
      <c r="A569" t="s">
        <v>1254</v>
      </c>
      <c r="B569" s="122">
        <v>3</v>
      </c>
      <c r="C569" s="110" t="s">
        <v>649</v>
      </c>
      <c r="D569" s="71" t="s">
        <v>36</v>
      </c>
      <c r="E569" s="110">
        <v>53.7</v>
      </c>
      <c r="F569" s="365">
        <v>11.7</v>
      </c>
      <c r="G569" s="365">
        <v>49.9</v>
      </c>
      <c r="H569" s="365">
        <v>10.7</v>
      </c>
      <c r="I569" s="365">
        <v>24.5</v>
      </c>
      <c r="J569" s="112">
        <v>6</v>
      </c>
      <c r="K569" s="62" t="s">
        <v>37</v>
      </c>
      <c r="L569" s="62" t="s">
        <v>38</v>
      </c>
      <c r="M569" s="110" t="s">
        <v>17</v>
      </c>
      <c r="N569" s="112" t="s">
        <v>17</v>
      </c>
      <c r="O569" s="65" t="s">
        <v>40</v>
      </c>
      <c r="P569" s="54" t="s">
        <v>40</v>
      </c>
      <c r="Q569" s="66" t="s">
        <v>40</v>
      </c>
      <c r="R569" s="65">
        <v>3</v>
      </c>
      <c r="S569" s="54">
        <v>3</v>
      </c>
      <c r="T569" s="66">
        <v>1</v>
      </c>
      <c r="W569">
        <v>4</v>
      </c>
      <c r="X569">
        <v>2</v>
      </c>
      <c r="Y569">
        <v>3</v>
      </c>
      <c r="Z569">
        <v>2</v>
      </c>
      <c r="AA569">
        <v>2</v>
      </c>
      <c r="AB569">
        <v>1</v>
      </c>
      <c r="AC569" s="355">
        <f>IF(VLOOKUP($B569,'Change Summary_Detailed'!$A$4:$X$216,AC$3,FALSE)=0,"N/A",VLOOKUP($B569,'Change Summary_Detailed'!$A$4:$X$216,AC$3,FALSE))</f>
        <v>42036</v>
      </c>
      <c r="AD569" s="21">
        <f>VLOOKUP($B569,'Change Summary_Detailed'!$A$4:$X$216,AD$3,FALSE)</f>
        <v>20</v>
      </c>
      <c r="AE569" s="21">
        <f>VLOOKUP($B569,'Change Summary_Detailed'!$A$4:$X$216,AE$3,FALSE)</f>
        <v>30</v>
      </c>
      <c r="AF569" s="21">
        <f>VLOOKUP($B569,'Change Summary_Detailed'!$A$4:$X$216,AF$3,FALSE)</f>
        <v>30</v>
      </c>
      <c r="AG569" s="21">
        <f>VLOOKUP($B569,'Change Summary_Detailed'!$A$4:$X$216,AG$3,FALSE)</f>
        <v>30</v>
      </c>
      <c r="AH569" s="21">
        <f>VLOOKUP($B569,'Change Summary_Detailed'!$A$4:$X$216,AH$3,FALSE)</f>
        <v>30</v>
      </c>
      <c r="AI569" s="21">
        <f>VLOOKUP($B569,'Change Summary_Detailed'!$A$4:$X$216,AI$3,FALSE)</f>
        <v>10</v>
      </c>
      <c r="AJ569" s="21">
        <f>VLOOKUP($B569,'Change Summary_Detailed'!$A$4:$X$216,AJ$3,FALSE)</f>
        <v>15</v>
      </c>
      <c r="AK569" s="21" t="str">
        <f>VLOOKUP($B569,'Change Summary_Detailed'!$A$4:$X$216,AK$3,FALSE)</f>
        <v>15-60</v>
      </c>
      <c r="AL569" s="21">
        <f>VLOOKUP($B569,'Change Summary_Detailed'!$A$4:$X$216,AL$3,FALSE)</f>
        <v>15</v>
      </c>
      <c r="AM569" s="21">
        <f>VLOOKUP($B569,'Change Summary_Detailed'!$A$4:$X$216,AM$3,FALSE)</f>
        <v>30</v>
      </c>
      <c r="AN569" s="21" t="str">
        <f>VLOOKUP($B569,'Change Summary_Detailed'!$A$4:$X$216,AN$3,FALSE)</f>
        <v>Before 1:00 AM</v>
      </c>
      <c r="AO569" s="21" t="str">
        <f>VLOOKUP($B569,'Change Summary_Detailed'!$A$4:$X$216,AO$3,FALSE)</f>
        <v>Before 12:00 AM</v>
      </c>
      <c r="AP569" s="21" t="str">
        <f>VLOOKUP($B569,'Change Summary_Detailed'!$A$4:$X$216,AP$3,FALSE)</f>
        <v>Combine service with Route 4 to reduce duplication between Queen Anne and the Central District. 
In the reduction proposal, Route 4 will be deleted and additional trips added to Route 3. Route 3 will be extended north to Nickerson Street.
Extend route to Seattle Pacific University so it connects with Route 32 and can be operated more efficiently.
Operate service more often on weekdays and on Saturday since Route 4 would no longer be operate.
End service earlier.</v>
      </c>
      <c r="AQ569" s="21" t="str">
        <f>VLOOKUP($B569,'Change Summary_Detailed'!$A$4:$X$216,AQ$3,FALSE)</f>
        <v>1, 2, 3</v>
      </c>
      <c r="AR569" s="21" t="str">
        <f>VLOOKUP($B569,'Change Summary_Detailed'!$A$4:$X$216,AR$3,FALSE)</f>
        <v>Restructure</v>
      </c>
      <c r="AS569" s="21" t="str">
        <f>VLOOKUP($B569,'Change Summary_Detailed'!$A$4:$X$216,AS$3,FALSE)</f>
        <v>In Queen Anne, use revised Route 3 or Route 13.</v>
      </c>
      <c r="AT569" s="21" t="str">
        <f>VLOOKUP($B569,'Change Summary_Detailed'!$A$4:$X$216,AT$3,FALSE)</f>
        <v>Revised</v>
      </c>
    </row>
    <row r="570" spans="1:46" x14ac:dyDescent="0.25">
      <c r="A570" t="s">
        <v>1254</v>
      </c>
      <c r="B570" s="122">
        <v>4</v>
      </c>
      <c r="C570" s="110" t="s">
        <v>650</v>
      </c>
      <c r="D570" s="71" t="s">
        <v>42</v>
      </c>
      <c r="E570" s="110">
        <v>53.5</v>
      </c>
      <c r="F570" s="365">
        <v>11.2</v>
      </c>
      <c r="G570" s="365">
        <v>48.4</v>
      </c>
      <c r="H570" s="365">
        <v>9.9</v>
      </c>
      <c r="I570" s="365">
        <v>28.3</v>
      </c>
      <c r="J570" s="112">
        <v>6.3</v>
      </c>
      <c r="K570" s="62" t="s">
        <v>37</v>
      </c>
      <c r="L570" s="62" t="s">
        <v>38</v>
      </c>
      <c r="M570" s="110" t="s">
        <v>17</v>
      </c>
      <c r="N570" s="112" t="s">
        <v>17</v>
      </c>
      <c r="O570" s="65" t="s">
        <v>40</v>
      </c>
      <c r="P570" s="54" t="s">
        <v>40</v>
      </c>
      <c r="Q570" s="66" t="s">
        <v>40</v>
      </c>
      <c r="R570" s="65">
        <v>3</v>
      </c>
      <c r="S570" s="54">
        <v>3</v>
      </c>
      <c r="T570" s="66">
        <v>3</v>
      </c>
      <c r="W570">
        <v>4</v>
      </c>
      <c r="X570">
        <v>2</v>
      </c>
      <c r="Y570">
        <v>3</v>
      </c>
      <c r="Z570">
        <v>2</v>
      </c>
      <c r="AA570">
        <v>3</v>
      </c>
      <c r="AB570">
        <v>2</v>
      </c>
      <c r="AC570" s="355">
        <f>IF(VLOOKUP($B570,'Change Summary_Detailed'!$A$4:$X$216,AC$3,FALSE)=0,"N/A",VLOOKUP($B570,'Change Summary_Detailed'!$A$4:$X$216,AC$3,FALSE))</f>
        <v>42036</v>
      </c>
      <c r="AD570" s="21">
        <f>VLOOKUP($B570,'Change Summary_Detailed'!$A$4:$X$216,AD$3,FALSE)</f>
        <v>20</v>
      </c>
      <c r="AE570" s="21">
        <f>VLOOKUP($B570,'Change Summary_Detailed'!$A$4:$X$216,AE$3,FALSE)</f>
        <v>30</v>
      </c>
      <c r="AF570" s="21">
        <f>VLOOKUP($B570,'Change Summary_Detailed'!$A$4:$X$216,AF$3,FALSE)</f>
        <v>30</v>
      </c>
      <c r="AG570" s="21">
        <f>VLOOKUP($B570,'Change Summary_Detailed'!$A$4:$X$216,AG$3,FALSE)</f>
        <v>30</v>
      </c>
      <c r="AH570" s="21">
        <f>VLOOKUP($B570,'Change Summary_Detailed'!$A$4:$X$216,AH$3,FALSE)</f>
        <v>30</v>
      </c>
      <c r="AI570" s="21" t="str">
        <f>VLOOKUP($B570,'Change Summary_Detailed'!$A$4:$X$216,AI$3,FALSE)</f>
        <v/>
      </c>
      <c r="AJ570" s="21" t="str">
        <f>VLOOKUP($B570,'Change Summary_Detailed'!$A$4:$X$216,AJ$3,FALSE)</f>
        <v/>
      </c>
      <c r="AK570" s="21" t="str">
        <f>VLOOKUP($B570,'Change Summary_Detailed'!$A$4:$X$216,AK$3,FALSE)</f>
        <v/>
      </c>
      <c r="AL570" s="21" t="str">
        <f>VLOOKUP($B570,'Change Summary_Detailed'!$A$4:$X$216,AL$3,FALSE)</f>
        <v/>
      </c>
      <c r="AM570" s="21" t="str">
        <f>VLOOKUP($B570,'Change Summary_Detailed'!$A$4:$X$216,AM$3,FALSE)</f>
        <v/>
      </c>
      <c r="AN570" s="21" t="str">
        <f>VLOOKUP($B570,'Change Summary_Detailed'!$A$4:$X$216,AN$3,FALSE)</f>
        <v>Before 1:00 AM</v>
      </c>
      <c r="AO570" s="21">
        <f>VLOOKUP($B570,'Change Summary_Detailed'!$A$4:$X$216,AO$3,FALSE)</f>
        <v>0</v>
      </c>
      <c r="AP570" s="21" t="str">
        <f>VLOOKUP($B570,'Change Summary_Detailed'!$A$4:$X$216,AP$3,FALSE)</f>
        <v>Delete</v>
      </c>
      <c r="AQ570" s="21" t="str">
        <f>VLOOKUP($B570,'Change Summary_Detailed'!$A$4:$X$216,AQ$3,FALSE)</f>
        <v>2, 3</v>
      </c>
      <c r="AR570" s="21" t="str">
        <f>VLOOKUP($B570,'Change Summary_Detailed'!$A$4:$X$216,AR$3,FALSE)</f>
        <v>Restructure</v>
      </c>
      <c r="AS570" s="21" t="str">
        <f>VLOOKUP($B570,'Change Summary_Detailed'!$A$4:$X$216,AS$3,FALSE)</f>
        <v xml:space="preserve">In Queen Anne, use revised routes 3 or 13.
In Judkins Park, use Route 48 (unchanged) or revised Route 106.
</v>
      </c>
      <c r="AT570" s="21" t="str">
        <f>VLOOKUP($B570,'Change Summary_Detailed'!$A$4:$X$216,AT$3,FALSE)</f>
        <v>Deleted</v>
      </c>
    </row>
    <row r="571" spans="1:46" x14ac:dyDescent="0.25">
      <c r="A571" t="s">
        <v>1254</v>
      </c>
      <c r="B571" s="122">
        <v>5</v>
      </c>
      <c r="C571" s="110" t="s">
        <v>651</v>
      </c>
      <c r="D571" s="71" t="s">
        <v>44</v>
      </c>
      <c r="E571" s="110">
        <v>56.8</v>
      </c>
      <c r="F571" s="365">
        <v>17.5</v>
      </c>
      <c r="G571" s="365">
        <v>49.4</v>
      </c>
      <c r="H571" s="365">
        <v>14.6</v>
      </c>
      <c r="I571" s="365">
        <v>37.799999999999997</v>
      </c>
      <c r="J571" s="112">
        <v>11.3</v>
      </c>
      <c r="K571" s="62" t="s">
        <v>46</v>
      </c>
      <c r="L571" s="62" t="s">
        <v>47</v>
      </c>
      <c r="M571" s="110" t="s">
        <v>17</v>
      </c>
      <c r="N571" s="112" t="s">
        <v>17</v>
      </c>
      <c r="O571" s="65" t="s">
        <v>48</v>
      </c>
      <c r="P571" s="54" t="s">
        <v>49</v>
      </c>
      <c r="Q571" s="66" t="s">
        <v>40</v>
      </c>
      <c r="R571" s="65" t="s">
        <v>54</v>
      </c>
      <c r="S571" s="54" t="s">
        <v>54</v>
      </c>
      <c r="T571" s="66" t="s">
        <v>54</v>
      </c>
      <c r="W571">
        <v>4</v>
      </c>
      <c r="X571">
        <v>3</v>
      </c>
      <c r="Y571" t="s">
        <v>17</v>
      </c>
      <c r="Z571" t="s">
        <v>17</v>
      </c>
      <c r="AA571" t="s">
        <v>17</v>
      </c>
      <c r="AB571" t="s">
        <v>17</v>
      </c>
      <c r="AC571" s="355">
        <f>IF(VLOOKUP($B571,'Change Summary_Detailed'!$A$4:$X$216,AC$3,FALSE)=0,"N/A",VLOOKUP($B571,'Change Summary_Detailed'!$A$4:$X$216,AC$3,FALSE))</f>
        <v>42156</v>
      </c>
      <c r="AD571" s="21">
        <f>VLOOKUP($B571,'Change Summary_Detailed'!$A$4:$X$216,AD$3,FALSE)</f>
        <v>15</v>
      </c>
      <c r="AE571" s="21">
        <f>VLOOKUP($B571,'Change Summary_Detailed'!$A$4:$X$216,AE$3,FALSE)</f>
        <v>15</v>
      </c>
      <c r="AF571" s="21" t="str">
        <f>VLOOKUP($B571,'Change Summary_Detailed'!$A$4:$X$216,AF$3,FALSE)</f>
        <v>15-30</v>
      </c>
      <c r="AG571" s="21">
        <f>VLOOKUP($B571,'Change Summary_Detailed'!$A$4:$X$216,AG$3,FALSE)</f>
        <v>15</v>
      </c>
      <c r="AH571" s="21">
        <f>VLOOKUP($B571,'Change Summary_Detailed'!$A$4:$X$216,AH$3,FALSE)</f>
        <v>30</v>
      </c>
      <c r="AI571" s="21" t="str">
        <f>VLOOKUP($B571,'Change Summary_Detailed'!$A$4:$X$216,AI$3,FALSE)</f>
        <v>14-20</v>
      </c>
      <c r="AJ571" s="21">
        <f>VLOOKUP($B571,'Change Summary_Detailed'!$A$4:$X$216,AJ$3,FALSE)</f>
        <v>20</v>
      </c>
      <c r="AK571" s="21" t="str">
        <f>VLOOKUP($B571,'Change Summary_Detailed'!$A$4:$X$216,AK$3,FALSE)</f>
        <v>20-30</v>
      </c>
      <c r="AL571" s="21">
        <f>VLOOKUP($B571,'Change Summary_Detailed'!$A$4:$X$216,AL$3,FALSE)</f>
        <v>20</v>
      </c>
      <c r="AM571" s="21">
        <f>VLOOKUP($B571,'Change Summary_Detailed'!$A$4:$X$216,AM$3,FALSE)</f>
        <v>30</v>
      </c>
      <c r="AN571" s="21" t="str">
        <f>VLOOKUP($B571,'Change Summary_Detailed'!$A$4:$X$216,AN$3,FALSE)</f>
        <v>Before 1:00 AM</v>
      </c>
      <c r="AO571" s="21" t="str">
        <f>VLOOKUP($B571,'Change Summary_Detailed'!$A$4:$X$216,AO$3,FALSE)</f>
        <v>Before 12:00 AM</v>
      </c>
      <c r="AP571" s="21" t="str">
        <f>VLOOKUP($B571,'Change Summary_Detailed'!$A$4:$X$216,AP$3,FALSE)</f>
        <v>Operate service less often after 7:00 PM, on weekdays between 9:00 AM and 3:00 PM and on Saturdays .
End service earlier.</v>
      </c>
      <c r="AQ571" s="21">
        <f>VLOOKUP($B571,'Change Summary_Detailed'!$A$4:$X$216,AQ$3,FALSE)</f>
        <v>2</v>
      </c>
      <c r="AR571" s="21" t="str">
        <f>VLOOKUP($B571,'Change Summary_Detailed'!$A$4:$X$216,AR$3,FALSE)</f>
        <v>Restructure</v>
      </c>
      <c r="AS571" s="21">
        <f>VLOOKUP($B571,'Change Summary_Detailed'!$A$4:$X$216,AS$3,FALSE)</f>
        <v>0</v>
      </c>
      <c r="AT571" s="21" t="str">
        <f>VLOOKUP($B571,'Change Summary_Detailed'!$A$4:$X$216,AT$3,FALSE)</f>
        <v>Revised</v>
      </c>
    </row>
    <row r="572" spans="1:46" x14ac:dyDescent="0.25">
      <c r="A572" t="s">
        <v>1254</v>
      </c>
      <c r="B572" s="122" t="s">
        <v>43</v>
      </c>
      <c r="C572" s="110" t="s">
        <v>652</v>
      </c>
      <c r="D572" s="71" t="s">
        <v>44</v>
      </c>
      <c r="E572" s="110">
        <v>47.7</v>
      </c>
      <c r="F572" s="365">
        <v>16.5</v>
      </c>
      <c r="G572" s="365" t="s">
        <v>298</v>
      </c>
      <c r="H572" s="365" t="s">
        <v>298</v>
      </c>
      <c r="I572" s="365" t="s">
        <v>298</v>
      </c>
      <c r="J572" s="112" t="s">
        <v>298</v>
      </c>
      <c r="K572" s="62" t="s">
        <v>8</v>
      </c>
      <c r="L572" s="62" t="s">
        <v>8</v>
      </c>
      <c r="M572" s="110" t="s">
        <v>45</v>
      </c>
      <c r="N572" s="112" t="s">
        <v>45</v>
      </c>
      <c r="O572" s="65" t="s">
        <v>8</v>
      </c>
      <c r="P572" s="54" t="s">
        <v>8</v>
      </c>
      <c r="Q572" s="66" t="s">
        <v>8</v>
      </c>
      <c r="R572" s="65" t="s">
        <v>54</v>
      </c>
      <c r="S572" s="54" t="s">
        <v>54</v>
      </c>
      <c r="T572" s="66" t="s">
        <v>54</v>
      </c>
      <c r="W572">
        <v>4</v>
      </c>
      <c r="X572">
        <v>3</v>
      </c>
      <c r="Y572" t="s">
        <v>17</v>
      </c>
      <c r="Z572" t="s">
        <v>17</v>
      </c>
      <c r="AA572" t="s">
        <v>17</v>
      </c>
      <c r="AB572" t="s">
        <v>17</v>
      </c>
      <c r="AC572" s="355">
        <f>IF(VLOOKUP($B572,'Change Summary_Detailed'!$A$4:$X$216,AC$3,FALSE)=0,"N/A",VLOOKUP($B572,'Change Summary_Detailed'!$A$4:$X$216,AC$3,FALSE))</f>
        <v>42156</v>
      </c>
      <c r="AD572" s="21" t="str">
        <f>VLOOKUP($B572,'Change Summary_Detailed'!$A$4:$X$216,AD$3,FALSE)</f>
        <v/>
      </c>
      <c r="AE572" s="21" t="str">
        <f>VLOOKUP($B572,'Change Summary_Detailed'!$A$4:$X$216,AE$3,FALSE)</f>
        <v/>
      </c>
      <c r="AF572" s="21" t="str">
        <f>VLOOKUP($B572,'Change Summary_Detailed'!$A$4:$X$216,AF$3,FALSE)</f>
        <v/>
      </c>
      <c r="AG572" s="21" t="str">
        <f>VLOOKUP($B572,'Change Summary_Detailed'!$A$4:$X$216,AG$3,FALSE)</f>
        <v/>
      </c>
      <c r="AH572" s="21" t="str">
        <f>VLOOKUP($B572,'Change Summary_Detailed'!$A$4:$X$216,AH$3,FALSE)</f>
        <v/>
      </c>
      <c r="AI572" s="21" t="str">
        <f>VLOOKUP($B572,'Change Summary_Detailed'!$A$4:$X$216,AI$3,FALSE)</f>
        <v/>
      </c>
      <c r="AJ572" s="21" t="str">
        <f>VLOOKUP($B572,'Change Summary_Detailed'!$A$4:$X$216,AJ$3,FALSE)</f>
        <v/>
      </c>
      <c r="AK572" s="21" t="str">
        <f>VLOOKUP($B572,'Change Summary_Detailed'!$A$4:$X$216,AK$3,FALSE)</f>
        <v/>
      </c>
      <c r="AL572" s="21" t="str">
        <f>VLOOKUP($B572,'Change Summary_Detailed'!$A$4:$X$216,AL$3,FALSE)</f>
        <v/>
      </c>
      <c r="AM572" s="21" t="str">
        <f>VLOOKUP($B572,'Change Summary_Detailed'!$A$4:$X$216,AM$3,FALSE)</f>
        <v/>
      </c>
      <c r="AN572" s="21" t="str">
        <f>VLOOKUP($B572,'Change Summary_Detailed'!$A$4:$X$216,AN$3,FALSE)</f>
        <v/>
      </c>
      <c r="AO572" s="21">
        <f>VLOOKUP($B572,'Change Summary_Detailed'!$A$4:$X$216,AO$3,FALSE)</f>
        <v>0</v>
      </c>
      <c r="AP572" s="21" t="str">
        <f>VLOOKUP($B572,'Change Summary_Detailed'!$A$4:$X$216,AP$3,FALSE)</f>
        <v>Delete</v>
      </c>
      <c r="AQ572" s="21">
        <f>VLOOKUP($B572,'Change Summary_Detailed'!$A$4:$X$216,AQ$3,FALSE)</f>
        <v>2</v>
      </c>
      <c r="AR572" s="21" t="str">
        <f>VLOOKUP($B572,'Change Summary_Detailed'!$A$4:$X$216,AR$3,FALSE)</f>
        <v>Restructure</v>
      </c>
      <c r="AS572" s="21" t="str">
        <f>VLOOKUP($B572,'Change Summary_Detailed'!$A$4:$X$216,AS$3,FALSE)</f>
        <v>Use revised routes 5 Local or 355EX.</v>
      </c>
      <c r="AT572" s="21" t="str">
        <f>VLOOKUP($B572,'Change Summary_Detailed'!$A$4:$X$216,AT$3,FALSE)</f>
        <v>Deleted</v>
      </c>
    </row>
    <row r="573" spans="1:46" x14ac:dyDescent="0.25">
      <c r="A573" t="s">
        <v>1254</v>
      </c>
      <c r="B573" s="122">
        <v>7</v>
      </c>
      <c r="C573" s="110" t="s">
        <v>653</v>
      </c>
      <c r="D573" s="71" t="s">
        <v>51</v>
      </c>
      <c r="E573" s="110">
        <v>51.9</v>
      </c>
      <c r="F573" s="365">
        <v>15.7</v>
      </c>
      <c r="G573" s="365">
        <v>59.3</v>
      </c>
      <c r="H573" s="365">
        <v>17.8</v>
      </c>
      <c r="I573" s="365">
        <v>34.9</v>
      </c>
      <c r="J573" s="112">
        <v>10.7</v>
      </c>
      <c r="K573" s="62">
        <v>77</v>
      </c>
      <c r="L573" s="62" t="s">
        <v>15</v>
      </c>
      <c r="M573" s="110" t="s">
        <v>17</v>
      </c>
      <c r="N573" s="112" t="s">
        <v>17</v>
      </c>
      <c r="O573" s="65" t="s">
        <v>18</v>
      </c>
      <c r="P573" s="54" t="s">
        <v>18</v>
      </c>
      <c r="Q573" s="66" t="s">
        <v>18</v>
      </c>
      <c r="R573" s="65" t="s">
        <v>54</v>
      </c>
      <c r="S573" s="54" t="s">
        <v>54</v>
      </c>
      <c r="T573" s="66" t="s">
        <v>54</v>
      </c>
      <c r="W573">
        <v>3</v>
      </c>
      <c r="X573">
        <v>1</v>
      </c>
      <c r="Y573" t="s">
        <v>17</v>
      </c>
      <c r="Z573" t="s">
        <v>17</v>
      </c>
      <c r="AA573" t="s">
        <v>17</v>
      </c>
      <c r="AB573" t="s">
        <v>17</v>
      </c>
      <c r="AC573" s="355">
        <f>IF(VLOOKUP($B573,'Change Summary_Detailed'!$A$4:$X$216,AC$3,FALSE)=0,"N/A",VLOOKUP($B573,'Change Summary_Detailed'!$A$4:$X$216,AC$3,FALSE))</f>
        <v>42036</v>
      </c>
      <c r="AD573" s="21">
        <f>VLOOKUP($B573,'Change Summary_Detailed'!$A$4:$X$216,AD$3,FALSE)</f>
        <v>10</v>
      </c>
      <c r="AE573" s="21">
        <f>VLOOKUP($B573,'Change Summary_Detailed'!$A$4:$X$216,AE$3,FALSE)</f>
        <v>10</v>
      </c>
      <c r="AF573" s="21" t="str">
        <f>VLOOKUP($B573,'Change Summary_Detailed'!$A$4:$X$216,AF$3,FALSE)</f>
        <v>15-30</v>
      </c>
      <c r="AG573" s="21">
        <f>VLOOKUP($B573,'Change Summary_Detailed'!$A$4:$X$216,AG$3,FALSE)</f>
        <v>12</v>
      </c>
      <c r="AH573" s="21">
        <f>VLOOKUP($B573,'Change Summary_Detailed'!$A$4:$X$216,AH$3,FALSE)</f>
        <v>15</v>
      </c>
      <c r="AI573" s="21">
        <f>VLOOKUP($B573,'Change Summary_Detailed'!$A$4:$X$216,AI$3,FALSE)</f>
        <v>10</v>
      </c>
      <c r="AJ573" s="21">
        <f>VLOOKUP($B573,'Change Summary_Detailed'!$A$4:$X$216,AJ$3,FALSE)</f>
        <v>10</v>
      </c>
      <c r="AK573" s="21" t="str">
        <f>VLOOKUP($B573,'Change Summary_Detailed'!$A$4:$X$216,AK$3,FALSE)</f>
        <v>15-60</v>
      </c>
      <c r="AL573" s="21">
        <f>VLOOKUP($B573,'Change Summary_Detailed'!$A$4:$X$216,AL$3,FALSE)</f>
        <v>15</v>
      </c>
      <c r="AM573" s="21">
        <f>VLOOKUP($B573,'Change Summary_Detailed'!$A$4:$X$216,AM$3,FALSE)</f>
        <v>15</v>
      </c>
      <c r="AN573" s="21" t="str">
        <f>VLOOKUP($B573,'Change Summary_Detailed'!$A$4:$X$216,AN$3,FALSE)</f>
        <v>Before 3:00 AM</v>
      </c>
      <c r="AO573" s="21" t="str">
        <f>VLOOKUP($B573,'Change Summary_Detailed'!$A$4:$X$216,AO$3,FALSE)</f>
        <v>Before 2:00 AM</v>
      </c>
      <c r="AP573" s="21" t="str">
        <f>VLOOKUP($B573,'Change Summary_Detailed'!$A$4:$X$216,AP$3,FALSE)</f>
        <v>Operate service less often after 10:00 PM and during the daytime on Saturday.
Eliminate off-peak service to Prentice Street loop.
End service earlier.</v>
      </c>
      <c r="AQ573" s="21">
        <f>VLOOKUP($B573,'Change Summary_Detailed'!$A$4:$X$216,AQ$3,FALSE)</f>
        <v>2</v>
      </c>
      <c r="AR573" s="21" t="str">
        <f>VLOOKUP($B573,'Change Summary_Detailed'!$A$4:$X$216,AR$3,FALSE)</f>
        <v>Restructure</v>
      </c>
      <c r="AS573" s="21">
        <f>VLOOKUP($B573,'Change Summary_Detailed'!$A$4:$X$216,AS$3,FALSE)</f>
        <v>0</v>
      </c>
      <c r="AT573" s="21" t="str">
        <f>VLOOKUP($B573,'Change Summary_Detailed'!$A$4:$X$216,AT$3,FALSE)</f>
        <v>Revised</v>
      </c>
    </row>
    <row r="574" spans="1:46" x14ac:dyDescent="0.25">
      <c r="A574" t="s">
        <v>1254</v>
      </c>
      <c r="B574" s="122" t="s">
        <v>50</v>
      </c>
      <c r="C574" s="110" t="s">
        <v>654</v>
      </c>
      <c r="D574" s="71" t="s">
        <v>51</v>
      </c>
      <c r="E574" s="110">
        <v>37.4</v>
      </c>
      <c r="F574" s="365">
        <v>9.4</v>
      </c>
      <c r="G574" s="365" t="s">
        <v>298</v>
      </c>
      <c r="H574" s="365" t="s">
        <v>298</v>
      </c>
      <c r="I574" s="365" t="s">
        <v>298</v>
      </c>
      <c r="J574" s="112" t="s">
        <v>298</v>
      </c>
      <c r="K574" s="62" t="s">
        <v>8</v>
      </c>
      <c r="L574" s="62" t="s">
        <v>8</v>
      </c>
      <c r="M574" s="110" t="s">
        <v>52</v>
      </c>
      <c r="N574" s="112" t="s">
        <v>45</v>
      </c>
      <c r="O574" s="65" t="s">
        <v>8</v>
      </c>
      <c r="P574" s="54" t="s">
        <v>8</v>
      </c>
      <c r="Q574" s="66" t="s">
        <v>8</v>
      </c>
      <c r="R574" s="65">
        <v>1</v>
      </c>
      <c r="S574" s="54" t="s">
        <v>54</v>
      </c>
      <c r="T574" s="66" t="s">
        <v>54</v>
      </c>
      <c r="W574">
        <v>3</v>
      </c>
      <c r="X574">
        <v>1</v>
      </c>
      <c r="Y574" t="s">
        <v>17</v>
      </c>
      <c r="Z574" t="s">
        <v>17</v>
      </c>
      <c r="AA574" t="s">
        <v>17</v>
      </c>
      <c r="AB574" t="s">
        <v>17</v>
      </c>
      <c r="AC574" s="355">
        <f>IF(VLOOKUP($B574,'Change Summary_Detailed'!$A$4:$X$216,AC$3,FALSE)=0,"N/A",VLOOKUP($B574,'Change Summary_Detailed'!$A$4:$X$216,AC$3,FALSE))</f>
        <v>41883</v>
      </c>
      <c r="AD574" s="21" t="str">
        <f>VLOOKUP($B574,'Change Summary_Detailed'!$A$4:$X$216,AD$3,FALSE)</f>
        <v/>
      </c>
      <c r="AE574" s="21" t="str">
        <f>VLOOKUP($B574,'Change Summary_Detailed'!$A$4:$X$216,AE$3,FALSE)</f>
        <v/>
      </c>
      <c r="AF574" s="21" t="str">
        <f>VLOOKUP($B574,'Change Summary_Detailed'!$A$4:$X$216,AF$3,FALSE)</f>
        <v/>
      </c>
      <c r="AG574" s="21" t="str">
        <f>VLOOKUP($B574,'Change Summary_Detailed'!$A$4:$X$216,AG$3,FALSE)</f>
        <v/>
      </c>
      <c r="AH574" s="21" t="str">
        <f>VLOOKUP($B574,'Change Summary_Detailed'!$A$4:$X$216,AH$3,FALSE)</f>
        <v/>
      </c>
      <c r="AI574" s="21" t="str">
        <f>VLOOKUP($B574,'Change Summary_Detailed'!$A$4:$X$216,AI$3,FALSE)</f>
        <v/>
      </c>
      <c r="AJ574" s="21" t="str">
        <f>VLOOKUP($B574,'Change Summary_Detailed'!$A$4:$X$216,AJ$3,FALSE)</f>
        <v/>
      </c>
      <c r="AK574" s="21" t="str">
        <f>VLOOKUP($B574,'Change Summary_Detailed'!$A$4:$X$216,AK$3,FALSE)</f>
        <v/>
      </c>
      <c r="AL574" s="21" t="str">
        <f>VLOOKUP($B574,'Change Summary_Detailed'!$A$4:$X$216,AL$3,FALSE)</f>
        <v/>
      </c>
      <c r="AM574" s="21" t="str">
        <f>VLOOKUP($B574,'Change Summary_Detailed'!$A$4:$X$216,AM$3,FALSE)</f>
        <v/>
      </c>
      <c r="AN574" s="21" t="str">
        <f>VLOOKUP($B574,'Change Summary_Detailed'!$A$4:$X$216,AN$3,FALSE)</f>
        <v/>
      </c>
      <c r="AO574" s="21">
        <f>VLOOKUP($B574,'Change Summary_Detailed'!$A$4:$X$216,AO$3,FALSE)</f>
        <v>0</v>
      </c>
      <c r="AP574" s="21" t="str">
        <f>VLOOKUP($B574,'Change Summary_Detailed'!$A$4:$X$216,AP$3,FALSE)</f>
        <v>Delete</v>
      </c>
      <c r="AQ574" s="21">
        <f>VLOOKUP($B574,'Change Summary_Detailed'!$A$4:$X$216,AQ$3,FALSE)</f>
        <v>1</v>
      </c>
      <c r="AR574" s="21" t="str">
        <f>VLOOKUP($B574,'Change Summary_Detailed'!$A$4:$X$216,AR$3,FALSE)</f>
        <v>Low performing</v>
      </c>
      <c r="AS574" s="21" t="str">
        <f>VLOOKUP($B574,'Change Summary_Detailed'!$A$4:$X$216,AS$3,FALSE)</f>
        <v>Use revised regular Route 7.</v>
      </c>
      <c r="AT574" s="21" t="str">
        <f>VLOOKUP($B574,'Change Summary_Detailed'!$A$4:$X$216,AT$3,FALSE)</f>
        <v>Deleted</v>
      </c>
    </row>
    <row r="575" spans="1:46" x14ac:dyDescent="0.25">
      <c r="A575" t="s">
        <v>1254</v>
      </c>
      <c r="B575" s="122">
        <v>8</v>
      </c>
      <c r="C575" s="110" t="s">
        <v>655</v>
      </c>
      <c r="D575" s="71" t="s">
        <v>55</v>
      </c>
      <c r="E575" s="110">
        <v>53.9</v>
      </c>
      <c r="F575" s="365">
        <v>12.2</v>
      </c>
      <c r="G575" s="365">
        <v>48.8</v>
      </c>
      <c r="H575" s="365">
        <v>11.6</v>
      </c>
      <c r="I575" s="365">
        <v>32.799999999999997</v>
      </c>
      <c r="J575" s="112">
        <v>7.6</v>
      </c>
      <c r="K575" s="62">
        <v>78</v>
      </c>
      <c r="L575" s="62" t="s">
        <v>15</v>
      </c>
      <c r="M575" s="110" t="s">
        <v>17</v>
      </c>
      <c r="N575" s="112" t="s">
        <v>17</v>
      </c>
      <c r="O575" s="65" t="s">
        <v>18</v>
      </c>
      <c r="P575" s="54" t="s">
        <v>18</v>
      </c>
      <c r="Q575" s="66" t="s">
        <v>18</v>
      </c>
      <c r="R575" s="65">
        <v>3</v>
      </c>
      <c r="S575" s="54">
        <v>3</v>
      </c>
      <c r="T575" s="66">
        <v>3</v>
      </c>
      <c r="W575">
        <v>4</v>
      </c>
      <c r="X575">
        <v>2</v>
      </c>
      <c r="Y575">
        <v>3</v>
      </c>
      <c r="Z575">
        <v>2</v>
      </c>
      <c r="AA575">
        <v>3</v>
      </c>
      <c r="AB575">
        <v>2</v>
      </c>
      <c r="AC575" s="355">
        <f>IF(VLOOKUP($B575,'Change Summary_Detailed'!$A$4:$X$216,AC$3,FALSE)=0,"N/A",VLOOKUP($B575,'Change Summary_Detailed'!$A$4:$X$216,AC$3,FALSE))</f>
        <v>42036</v>
      </c>
      <c r="AD575" s="21">
        <f>VLOOKUP($B575,'Change Summary_Detailed'!$A$4:$X$216,AD$3,FALSE)</f>
        <v>15</v>
      </c>
      <c r="AE575" s="21">
        <f>VLOOKUP($B575,'Change Summary_Detailed'!$A$4:$X$216,AE$3,FALSE)</f>
        <v>15</v>
      </c>
      <c r="AF575" s="21">
        <f>VLOOKUP($B575,'Change Summary_Detailed'!$A$4:$X$216,AF$3,FALSE)</f>
        <v>30</v>
      </c>
      <c r="AG575" s="21">
        <f>VLOOKUP($B575,'Change Summary_Detailed'!$A$4:$X$216,AG$3,FALSE)</f>
        <v>15</v>
      </c>
      <c r="AH575" s="21">
        <f>VLOOKUP($B575,'Change Summary_Detailed'!$A$4:$X$216,AH$3,FALSE)</f>
        <v>30</v>
      </c>
      <c r="AI575" s="21">
        <f>VLOOKUP($B575,'Change Summary_Detailed'!$A$4:$X$216,AI$3,FALSE)</f>
        <v>15</v>
      </c>
      <c r="AJ575" s="21">
        <f>VLOOKUP($B575,'Change Summary_Detailed'!$A$4:$X$216,AJ$3,FALSE)</f>
        <v>15</v>
      </c>
      <c r="AK575" s="21" t="str">
        <f>VLOOKUP($B575,'Change Summary_Detailed'!$A$4:$X$216,AK$3,FALSE)</f>
        <v>30-60</v>
      </c>
      <c r="AL575" s="21">
        <f>VLOOKUP($B575,'Change Summary_Detailed'!$A$4:$X$216,AL$3,FALSE)</f>
        <v>15</v>
      </c>
      <c r="AM575" s="21">
        <f>VLOOKUP($B575,'Change Summary_Detailed'!$A$4:$X$216,AM$3,FALSE)</f>
        <v>30</v>
      </c>
      <c r="AN575" s="21" t="str">
        <f>VLOOKUP($B575,'Change Summary_Detailed'!$A$4:$X$216,AN$3,FALSE)</f>
        <v>Before 12:00 AM</v>
      </c>
      <c r="AO575" s="21" t="str">
        <f>VLOOKUP($B575,'Change Summary_Detailed'!$A$4:$X$216,AO$3,FALSE)</f>
        <v>Before 11:00 PM</v>
      </c>
      <c r="AP575" s="21" t="str">
        <f>VLOOKUP($B575,'Change Summary_Detailed'!$A$4:$X$216,AP$3,FALSE)</f>
        <v>Eliminate the part of the route between E John Street/16th Avenue E and S Jackson Street /23rd Avenue S. 
Operate service less often after 10:00 PM.
Replace the south part of the route between Rainier Beach and S Jackson Street /23rd Avenue S with Route 106 to provide a direct connection between Renton Transit Center and downtown Seattle via Martin Luther King Junior Way S, S Jackson Street, and E Yesler Way (See Route 106 for more details). 
End service earlier.</v>
      </c>
      <c r="AQ575" s="21" t="str">
        <f>VLOOKUP($B575,'Change Summary_Detailed'!$A$4:$X$216,AQ$3,FALSE)</f>
        <v>2, 3</v>
      </c>
      <c r="AR575" s="21" t="str">
        <f>VLOOKUP($B575,'Change Summary_Detailed'!$A$4:$X$216,AR$3,FALSE)</f>
        <v>Restructure</v>
      </c>
      <c r="AS575" s="21" t="str">
        <f>VLOOKUP($B575,'Change Summary_Detailed'!$A$4:$X$216,AS$3,FALSE)</f>
        <v xml:space="preserve">In Capitol Hill between 16th Avenue E and 23rd Avenue E, use Route 43.
In Madison Valley between 23rd Avenue E and Martin Luther King Jr. Way E, use Route 11. 
In the Central District between E Madison Street and S Jackson Street, use routes 2, 3, 14, or revised Route 106.
South of S Jackson Street, use revised Route 106.
</v>
      </c>
      <c r="AT575" s="21" t="str">
        <f>VLOOKUP($B575,'Change Summary_Detailed'!$A$4:$X$216,AT$3,FALSE)</f>
        <v>Revised</v>
      </c>
    </row>
    <row r="576" spans="1:46" x14ac:dyDescent="0.25">
      <c r="A576" t="s">
        <v>1254</v>
      </c>
      <c r="B576" s="122" t="s">
        <v>57</v>
      </c>
      <c r="C576" s="110" t="s">
        <v>656</v>
      </c>
      <c r="D576" s="71" t="s">
        <v>58</v>
      </c>
      <c r="E576" s="110">
        <v>40</v>
      </c>
      <c r="F576" s="365">
        <v>11.5</v>
      </c>
      <c r="G576" s="365">
        <v>44.5</v>
      </c>
      <c r="H576" s="365">
        <v>14.3</v>
      </c>
      <c r="I576" s="365" t="s">
        <v>298</v>
      </c>
      <c r="J576" s="112" t="s">
        <v>298</v>
      </c>
      <c r="K576" s="62">
        <v>79</v>
      </c>
      <c r="L576" s="62" t="s">
        <v>15</v>
      </c>
      <c r="M576" s="110" t="s">
        <v>17</v>
      </c>
      <c r="N576" s="112" t="s">
        <v>17</v>
      </c>
      <c r="O576" s="65" t="s">
        <v>19</v>
      </c>
      <c r="P576" s="54" t="s">
        <v>19</v>
      </c>
      <c r="Q576" s="66" t="s">
        <v>19</v>
      </c>
      <c r="R576" s="65" t="s">
        <v>54</v>
      </c>
      <c r="S576" s="54" t="s">
        <v>54</v>
      </c>
      <c r="T576" s="66" t="s">
        <v>54</v>
      </c>
      <c r="W576">
        <v>3</v>
      </c>
      <c r="X576">
        <v>2</v>
      </c>
      <c r="Y576">
        <v>2</v>
      </c>
      <c r="Z576">
        <v>3</v>
      </c>
      <c r="AA576" t="s">
        <v>17</v>
      </c>
      <c r="AB576" t="s">
        <v>17</v>
      </c>
      <c r="AC576" s="355">
        <f>IF(VLOOKUP($B576,'Change Summary_Detailed'!$A$4:$X$216,AC$3,FALSE)=0,"N/A",VLOOKUP($B576,'Change Summary_Detailed'!$A$4:$X$216,AC$3,FALSE))</f>
        <v>42036</v>
      </c>
      <c r="AD576" s="21" t="str">
        <f>VLOOKUP($B576,'Change Summary_Detailed'!$A$4:$X$216,AD$3,FALSE)</f>
        <v>15-20</v>
      </c>
      <c r="AE576" s="21">
        <f>VLOOKUP($B576,'Change Summary_Detailed'!$A$4:$X$216,AE$3,FALSE)</f>
        <v>30</v>
      </c>
      <c r="AF576" s="21" t="str">
        <f>VLOOKUP($B576,'Change Summary_Detailed'!$A$4:$X$216,AF$3,FALSE)</f>
        <v/>
      </c>
      <c r="AG576" s="21" t="str">
        <f>VLOOKUP($B576,'Change Summary_Detailed'!$A$4:$X$216,AG$3,FALSE)</f>
        <v/>
      </c>
      <c r="AH576" s="21" t="str">
        <f>VLOOKUP($B576,'Change Summary_Detailed'!$A$4:$X$216,AH$3,FALSE)</f>
        <v/>
      </c>
      <c r="AI576" s="21" t="str">
        <f>VLOOKUP($B576,'Change Summary_Detailed'!$A$4:$X$216,AI$3,FALSE)</f>
        <v>-</v>
      </c>
      <c r="AJ576" s="21" t="str">
        <f>VLOOKUP($B576,'Change Summary_Detailed'!$A$4:$X$216,AJ$3,FALSE)</f>
        <v>-</v>
      </c>
      <c r="AK576" s="21" t="str">
        <f>VLOOKUP($B576,'Change Summary_Detailed'!$A$4:$X$216,AK$3,FALSE)</f>
        <v/>
      </c>
      <c r="AL576" s="21" t="str">
        <f>VLOOKUP($B576,'Change Summary_Detailed'!$A$4:$X$216,AL$3,FALSE)</f>
        <v/>
      </c>
      <c r="AM576" s="21" t="str">
        <f>VLOOKUP($B576,'Change Summary_Detailed'!$A$4:$X$216,AM$3,FALSE)</f>
        <v/>
      </c>
      <c r="AN576" s="21" t="str">
        <f>VLOOKUP($B576,'Change Summary_Detailed'!$A$4:$X$216,AN$3,FALSE)</f>
        <v>Before 7:00 PM</v>
      </c>
      <c r="AO576" s="21" t="str">
        <f>VLOOKUP($B576,'Change Summary_Detailed'!$A$4:$X$216,AO$3,FALSE)</f>
        <v/>
      </c>
      <c r="AP576" s="21" t="str">
        <f>VLOOKUP($B576,'Change Summary_Detailed'!$A$4:$X$216,AP$3,FALSE)</f>
        <v>Operate only during commute hours.
Operate as a one-way route, northbound in the morning and southbound in the afternoon.</v>
      </c>
      <c r="AQ576" s="21">
        <f>VLOOKUP($B576,'Change Summary_Detailed'!$A$4:$X$216,AQ$3,FALSE)</f>
        <v>2</v>
      </c>
      <c r="AR576" s="21" t="str">
        <f>VLOOKUP($B576,'Change Summary_Detailed'!$A$4:$X$216,AR$3,FALSE)</f>
        <v>Restructure</v>
      </c>
      <c r="AS576" s="21" t="str">
        <f>VLOOKUP($B576,'Change Summary_Detailed'!$A$4:$X$216,AS$3,FALSE)</f>
        <v>South of S Jackson Street, use Route 7.
North of S Jackson Street, use the First Hill Streetcar.</v>
      </c>
      <c r="AT576" s="21" t="str">
        <f>VLOOKUP($B576,'Change Summary_Detailed'!$A$4:$X$216,AT$3,FALSE)</f>
        <v>Revised</v>
      </c>
    </row>
    <row r="577" spans="1:46" x14ac:dyDescent="0.25">
      <c r="A577" t="s">
        <v>1254</v>
      </c>
      <c r="B577" s="122">
        <v>10</v>
      </c>
      <c r="C577" s="110" t="s">
        <v>657</v>
      </c>
      <c r="D577" s="71" t="s">
        <v>60</v>
      </c>
      <c r="E577" s="110">
        <v>50.9</v>
      </c>
      <c r="F577" s="365">
        <v>10.4</v>
      </c>
      <c r="G577" s="365">
        <v>52.2</v>
      </c>
      <c r="H577" s="365">
        <v>10.9</v>
      </c>
      <c r="I577" s="365">
        <v>35</v>
      </c>
      <c r="J577" s="112">
        <v>7.7</v>
      </c>
      <c r="K577" s="62">
        <v>21</v>
      </c>
      <c r="L577" s="62" t="s">
        <v>15</v>
      </c>
      <c r="M577" s="110" t="s">
        <v>17</v>
      </c>
      <c r="N577" s="112" t="s">
        <v>17</v>
      </c>
      <c r="O577" s="65" t="s">
        <v>18</v>
      </c>
      <c r="P577" s="54" t="s">
        <v>18</v>
      </c>
      <c r="Q577" s="66" t="s">
        <v>18</v>
      </c>
      <c r="R577" s="65">
        <v>1</v>
      </c>
      <c r="S577" s="54">
        <v>3</v>
      </c>
      <c r="T577" s="66">
        <v>3</v>
      </c>
      <c r="W577">
        <v>4</v>
      </c>
      <c r="X577">
        <v>1</v>
      </c>
      <c r="Y577">
        <v>4</v>
      </c>
      <c r="Z577">
        <v>2</v>
      </c>
      <c r="AA577">
        <v>4</v>
      </c>
      <c r="AB577">
        <v>2</v>
      </c>
      <c r="AC577" s="355" t="str">
        <f>IF(VLOOKUP($B577,'Change Summary_Detailed'!$A$4:$X$216,AC$3,FALSE)=0,"N/A",VLOOKUP($B577,'Change Summary_Detailed'!$A$4:$X$216,AC$3,FALSE))</f>
        <v>N/A</v>
      </c>
      <c r="AD577" s="21">
        <f>VLOOKUP($B577,'Change Summary_Detailed'!$A$4:$X$216,AD$3,FALSE)</f>
        <v>10</v>
      </c>
      <c r="AE577" s="21">
        <f>VLOOKUP($B577,'Change Summary_Detailed'!$A$4:$X$216,AE$3,FALSE)</f>
        <v>15</v>
      </c>
      <c r="AF577" s="21">
        <f>VLOOKUP($B577,'Change Summary_Detailed'!$A$4:$X$216,AF$3,FALSE)</f>
        <v>30</v>
      </c>
      <c r="AG577" s="21">
        <f>VLOOKUP($B577,'Change Summary_Detailed'!$A$4:$X$216,AG$3,FALSE)</f>
        <v>15</v>
      </c>
      <c r="AH577" s="21">
        <f>VLOOKUP($B577,'Change Summary_Detailed'!$A$4:$X$216,AH$3,FALSE)</f>
        <v>30</v>
      </c>
      <c r="AI577" s="21">
        <f>VLOOKUP($B577,'Change Summary_Detailed'!$A$4:$X$216,AI$3,FALSE)</f>
        <v>10</v>
      </c>
      <c r="AJ577" s="21">
        <f>VLOOKUP($B577,'Change Summary_Detailed'!$A$4:$X$216,AJ$3,FALSE)</f>
        <v>15</v>
      </c>
      <c r="AK577" s="21">
        <f>VLOOKUP($B577,'Change Summary_Detailed'!$A$4:$X$216,AK$3,FALSE)</f>
        <v>30</v>
      </c>
      <c r="AL577" s="21">
        <f>VLOOKUP($B577,'Change Summary_Detailed'!$A$4:$X$216,AL$3,FALSE)</f>
        <v>15</v>
      </c>
      <c r="AM577" s="21">
        <f>VLOOKUP($B577,'Change Summary_Detailed'!$A$4:$X$216,AM$3,FALSE)</f>
        <v>30</v>
      </c>
      <c r="AN577" s="21" t="str">
        <f>VLOOKUP($B577,'Change Summary_Detailed'!$A$4:$X$216,AN$3,FALSE)</f>
        <v>Before 1:00 AM</v>
      </c>
      <c r="AO577" s="21" t="str">
        <f>VLOOKUP($B577,'Change Summary_Detailed'!$A$4:$X$216,AO$3,FALSE)</f>
        <v>Before 1:00 AM</v>
      </c>
      <c r="AP577" s="21" t="str">
        <f>VLOOKUP($B577,'Change Summary_Detailed'!$A$4:$X$216,AP$3,FALSE)</f>
        <v>Unchanged</v>
      </c>
      <c r="AQ577" s="21">
        <f>VLOOKUP($B577,'Change Summary_Detailed'!$A$4:$X$216,AQ$3,FALSE)</f>
        <v>0</v>
      </c>
      <c r="AR577" s="21">
        <f>VLOOKUP($B577,'Change Summary_Detailed'!$A$4:$X$216,AR$3,FALSE)</f>
        <v>0</v>
      </c>
      <c r="AS577" s="21">
        <f>VLOOKUP($B577,'Change Summary_Detailed'!$A$4:$X$216,AS$3,FALSE)</f>
        <v>0</v>
      </c>
      <c r="AT577" s="21" t="str">
        <f>VLOOKUP($B577,'Change Summary_Detailed'!$A$4:$X$216,AT$3,FALSE)</f>
        <v>Unchanged</v>
      </c>
    </row>
    <row r="578" spans="1:46" x14ac:dyDescent="0.25">
      <c r="A578" t="s">
        <v>1254</v>
      </c>
      <c r="B578" s="122">
        <v>11</v>
      </c>
      <c r="C578" s="110" t="s">
        <v>658</v>
      </c>
      <c r="D578" s="71" t="s">
        <v>61</v>
      </c>
      <c r="E578" s="110">
        <v>52.7</v>
      </c>
      <c r="F578" s="365">
        <v>10.199999999999999</v>
      </c>
      <c r="G578" s="365">
        <v>48.7</v>
      </c>
      <c r="H578" s="365">
        <v>9.4</v>
      </c>
      <c r="I578" s="365">
        <v>38.4</v>
      </c>
      <c r="J578" s="112">
        <v>6.5</v>
      </c>
      <c r="K578" s="62">
        <v>59</v>
      </c>
      <c r="L578" s="62" t="s">
        <v>15</v>
      </c>
      <c r="M578" s="110" t="s">
        <v>17</v>
      </c>
      <c r="N578" s="112" t="s">
        <v>17</v>
      </c>
      <c r="O578" s="65" t="s">
        <v>18</v>
      </c>
      <c r="P578" s="54" t="s">
        <v>19</v>
      </c>
      <c r="Q578" s="66" t="s">
        <v>18</v>
      </c>
      <c r="R578" s="65">
        <v>1</v>
      </c>
      <c r="S578" s="54">
        <v>4</v>
      </c>
      <c r="T578" s="66">
        <v>3</v>
      </c>
      <c r="W578">
        <v>4</v>
      </c>
      <c r="X578">
        <v>1</v>
      </c>
      <c r="Y578">
        <v>3</v>
      </c>
      <c r="Z578">
        <v>1</v>
      </c>
      <c r="AA578">
        <v>4</v>
      </c>
      <c r="AB578">
        <v>2</v>
      </c>
      <c r="AC578" s="355">
        <f>IF(VLOOKUP($B578,'Change Summary_Detailed'!$A$4:$X$216,AC$3,FALSE)=0,"N/A",VLOOKUP($B578,'Change Summary_Detailed'!$A$4:$X$216,AC$3,FALSE))</f>
        <v>42248</v>
      </c>
      <c r="AD578" s="21">
        <f>VLOOKUP($B578,'Change Summary_Detailed'!$A$4:$X$216,AD$3,FALSE)</f>
        <v>15</v>
      </c>
      <c r="AE578" s="21">
        <f>VLOOKUP($B578,'Change Summary_Detailed'!$A$4:$X$216,AE$3,FALSE)</f>
        <v>30</v>
      </c>
      <c r="AF578" s="21" t="str">
        <f>VLOOKUP($B578,'Change Summary_Detailed'!$A$4:$X$216,AF$3,FALSE)</f>
        <v>30-60</v>
      </c>
      <c r="AG578" s="21">
        <f>VLOOKUP($B578,'Change Summary_Detailed'!$A$4:$X$216,AG$3,FALSE)</f>
        <v>30</v>
      </c>
      <c r="AH578" s="21">
        <f>VLOOKUP($B578,'Change Summary_Detailed'!$A$4:$X$216,AH$3,FALSE)</f>
        <v>30</v>
      </c>
      <c r="AI578" s="21">
        <f>VLOOKUP($B578,'Change Summary_Detailed'!$A$4:$X$216,AI$3,FALSE)</f>
        <v>15</v>
      </c>
      <c r="AJ578" s="21">
        <f>VLOOKUP($B578,'Change Summary_Detailed'!$A$4:$X$216,AJ$3,FALSE)</f>
        <v>30</v>
      </c>
      <c r="AK578" s="21" t="str">
        <f>VLOOKUP($B578,'Change Summary_Detailed'!$A$4:$X$216,AK$3,FALSE)</f>
        <v>30-60</v>
      </c>
      <c r="AL578" s="21">
        <f>VLOOKUP($B578,'Change Summary_Detailed'!$A$4:$X$216,AL$3,FALSE)</f>
        <v>30</v>
      </c>
      <c r="AM578" s="21">
        <f>VLOOKUP($B578,'Change Summary_Detailed'!$A$4:$X$216,AM$3,FALSE)</f>
        <v>30</v>
      </c>
      <c r="AN578" s="21" t="str">
        <f>VLOOKUP($B578,'Change Summary_Detailed'!$A$4:$X$216,AN$3,FALSE)</f>
        <v>Before 1:00 AM</v>
      </c>
      <c r="AO578" s="21" t="str">
        <f>VLOOKUP($B578,'Change Summary_Detailed'!$A$4:$X$216,AO$3,FALSE)</f>
        <v>Before 11:00 PM</v>
      </c>
      <c r="AP578" s="21" t="str">
        <f>VLOOKUP($B578,'Change Summary_Detailed'!$A$4:$X$216,AP$3,FALSE)</f>
        <v>End service earlier.</v>
      </c>
      <c r="AQ578" s="21">
        <f>VLOOKUP($B578,'Change Summary_Detailed'!$A$4:$X$216,AQ$3,FALSE)</f>
        <v>3</v>
      </c>
      <c r="AR578" s="21" t="str">
        <f>VLOOKUP($B578,'Change Summary_Detailed'!$A$4:$X$216,AR$3,FALSE)</f>
        <v>Low performing</v>
      </c>
      <c r="AS578" s="21">
        <f>VLOOKUP($B578,'Change Summary_Detailed'!$A$4:$X$216,AS$3,FALSE)</f>
        <v>0</v>
      </c>
      <c r="AT578" s="21" t="str">
        <f>VLOOKUP($B578,'Change Summary_Detailed'!$A$4:$X$216,AT$3,FALSE)</f>
        <v>Revised</v>
      </c>
    </row>
    <row r="579" spans="1:46" x14ac:dyDescent="0.25">
      <c r="A579" t="s">
        <v>1254</v>
      </c>
      <c r="B579" s="122">
        <v>12</v>
      </c>
      <c r="C579" s="110" t="s">
        <v>659</v>
      </c>
      <c r="D579" s="71" t="s">
        <v>63</v>
      </c>
      <c r="E579" s="110">
        <v>50.6</v>
      </c>
      <c r="F579" s="365">
        <v>9.5</v>
      </c>
      <c r="G579" s="365">
        <v>38</v>
      </c>
      <c r="H579" s="365">
        <v>6.3</v>
      </c>
      <c r="I579" s="365">
        <v>16.399999999999999</v>
      </c>
      <c r="J579" s="112">
        <v>2.7</v>
      </c>
      <c r="K579" s="62">
        <v>22</v>
      </c>
      <c r="L579" s="62" t="s">
        <v>15</v>
      </c>
      <c r="M579" s="110" t="s">
        <v>17</v>
      </c>
      <c r="N579" s="112" t="s">
        <v>17</v>
      </c>
      <c r="O579" s="65" t="s">
        <v>18</v>
      </c>
      <c r="P579" s="54" t="s">
        <v>18</v>
      </c>
      <c r="Q579" s="66" t="s">
        <v>18</v>
      </c>
      <c r="R579" s="65">
        <v>1</v>
      </c>
      <c r="S579" s="54">
        <v>1</v>
      </c>
      <c r="T579" s="66">
        <v>1</v>
      </c>
      <c r="W579">
        <v>4</v>
      </c>
      <c r="X579">
        <v>1</v>
      </c>
      <c r="Y579">
        <v>2</v>
      </c>
      <c r="Z579">
        <v>1</v>
      </c>
      <c r="AA579">
        <v>1</v>
      </c>
      <c r="AB579">
        <v>1</v>
      </c>
      <c r="AC579" s="355">
        <f>IF(VLOOKUP($B579,'Change Summary_Detailed'!$A$4:$X$216,AC$3,FALSE)=0,"N/A",VLOOKUP($B579,'Change Summary_Detailed'!$A$4:$X$216,AC$3,FALSE))</f>
        <v>42036</v>
      </c>
      <c r="AD579" s="21">
        <f>VLOOKUP($B579,'Change Summary_Detailed'!$A$4:$X$216,AD$3,FALSE)</f>
        <v>10</v>
      </c>
      <c r="AE579" s="21">
        <f>VLOOKUP($B579,'Change Summary_Detailed'!$A$4:$X$216,AE$3,FALSE)</f>
        <v>15</v>
      </c>
      <c r="AF579" s="21" t="str">
        <f>VLOOKUP($B579,'Change Summary_Detailed'!$A$4:$X$216,AF$3,FALSE)</f>
        <v>30-60</v>
      </c>
      <c r="AG579" s="21">
        <f>VLOOKUP($B579,'Change Summary_Detailed'!$A$4:$X$216,AG$3,FALSE)</f>
        <v>15</v>
      </c>
      <c r="AH579" s="21">
        <f>VLOOKUP($B579,'Change Summary_Detailed'!$A$4:$X$216,AH$3,FALSE)</f>
        <v>30</v>
      </c>
      <c r="AI579" s="21" t="str">
        <f>VLOOKUP($B579,'Change Summary_Detailed'!$A$4:$X$216,AI$3,FALSE)</f>
        <v>-</v>
      </c>
      <c r="AJ579" s="21" t="str">
        <f>VLOOKUP($B579,'Change Summary_Detailed'!$A$4:$X$216,AJ$3,FALSE)</f>
        <v>-</v>
      </c>
      <c r="AK579" s="21" t="str">
        <f>VLOOKUP($B579,'Change Summary_Detailed'!$A$4:$X$216,AK$3,FALSE)</f>
        <v>-</v>
      </c>
      <c r="AL579" s="21" t="str">
        <f>VLOOKUP($B579,'Change Summary_Detailed'!$A$4:$X$216,AL$3,FALSE)</f>
        <v>-</v>
      </c>
      <c r="AM579" s="21" t="str">
        <f>VLOOKUP($B579,'Change Summary_Detailed'!$A$4:$X$216,AM$3,FALSE)</f>
        <v>-</v>
      </c>
      <c r="AN579" s="21" t="str">
        <f>VLOOKUP($B579,'Change Summary_Detailed'!$A$4:$X$216,AN$3,FALSE)</f>
        <v>Before 11:00 PM</v>
      </c>
      <c r="AO579" s="21" t="str">
        <f>VLOOKUP($B579,'Change Summary_Detailed'!$A$4:$X$216,AO$3,FALSE)</f>
        <v>-</v>
      </c>
      <c r="AP579" s="21" t="str">
        <f>VLOOKUP($B579,'Change Summary_Detailed'!$A$4:$X$216,AP$3,FALSE)</f>
        <v>Eliminate the part of the route northeast of E Madison Street/15th Avenue to reduce duplication with routes 10, 11 and 43.
Operate Route 12 as a one-way route during commute hours, westbound in the morning and eastbound in the afternoon.
Shift Route 2 from Seneca Street to provide service on E Madison Street.</v>
      </c>
      <c r="AQ579" s="21" t="str">
        <f>VLOOKUP($B579,'Change Summary_Detailed'!$A$4:$X$216,AQ$3,FALSE)</f>
        <v>1, 2</v>
      </c>
      <c r="AR579" s="21" t="str">
        <f>VLOOKUP($B579,'Change Summary_Detailed'!$A$4:$X$216,AR$3,FALSE)</f>
        <v>Restructure</v>
      </c>
      <c r="AS579" s="21" t="str">
        <f>VLOOKUP($B579,'Change Summary_Detailed'!$A$4:$X$216,AS$3,FALSE)</f>
        <v>North of Madison Street, use Route 10 on 15th Avenue E, Route 11 on E Madison Street, or Route 43 on E John Street.
On Madison Street, use revised Route 2.</v>
      </c>
      <c r="AT579" s="21" t="str">
        <f>VLOOKUP($B579,'Change Summary_Detailed'!$A$4:$X$216,AT$3,FALSE)</f>
        <v>Revised</v>
      </c>
    </row>
    <row r="580" spans="1:46" x14ac:dyDescent="0.25">
      <c r="A580" t="s">
        <v>1254</v>
      </c>
      <c r="B580" s="122">
        <v>13</v>
      </c>
      <c r="C580" s="110" t="s">
        <v>660</v>
      </c>
      <c r="D580" s="71" t="s">
        <v>65</v>
      </c>
      <c r="E580" s="110">
        <v>58.4</v>
      </c>
      <c r="F580" s="365">
        <v>14</v>
      </c>
      <c r="G580" s="365">
        <v>59.7</v>
      </c>
      <c r="H580" s="365">
        <v>14.2</v>
      </c>
      <c r="I580" s="365">
        <v>31.2</v>
      </c>
      <c r="J580" s="112">
        <v>7.5</v>
      </c>
      <c r="K580" s="62">
        <v>75</v>
      </c>
      <c r="L580" s="62" t="s">
        <v>15</v>
      </c>
      <c r="M580" s="110" t="s">
        <v>17</v>
      </c>
      <c r="N580" s="112" t="s">
        <v>17</v>
      </c>
      <c r="O580" s="65" t="s">
        <v>18</v>
      </c>
      <c r="P580" s="54" t="s">
        <v>18</v>
      </c>
      <c r="Q580" s="66" t="s">
        <v>18</v>
      </c>
      <c r="R580" s="65" t="s">
        <v>54</v>
      </c>
      <c r="S580" s="54" t="s">
        <v>54</v>
      </c>
      <c r="T580" s="66">
        <v>3</v>
      </c>
      <c r="W580">
        <v>4</v>
      </c>
      <c r="X580">
        <v>3</v>
      </c>
      <c r="Y580">
        <v>4</v>
      </c>
      <c r="Z580">
        <v>3</v>
      </c>
      <c r="AA580">
        <v>3</v>
      </c>
      <c r="AB580">
        <v>2</v>
      </c>
      <c r="AC580" s="355">
        <f>IF(VLOOKUP($B580,'Change Summary_Detailed'!$A$4:$X$216,AC$3,FALSE)=0,"N/A",VLOOKUP($B580,'Change Summary_Detailed'!$A$4:$X$216,AC$3,FALSE))</f>
        <v>42036</v>
      </c>
      <c r="AD580" s="21">
        <f>VLOOKUP($B580,'Change Summary_Detailed'!$A$4:$X$216,AD$3,FALSE)</f>
        <v>15</v>
      </c>
      <c r="AE580" s="21">
        <f>VLOOKUP($B580,'Change Summary_Detailed'!$A$4:$X$216,AE$3,FALSE)</f>
        <v>30</v>
      </c>
      <c r="AF580" s="21">
        <f>VLOOKUP($B580,'Change Summary_Detailed'!$A$4:$X$216,AF$3,FALSE)</f>
        <v>30</v>
      </c>
      <c r="AG580" s="21">
        <f>VLOOKUP($B580,'Change Summary_Detailed'!$A$4:$X$216,AG$3,FALSE)</f>
        <v>30</v>
      </c>
      <c r="AH580" s="21">
        <f>VLOOKUP($B580,'Change Summary_Detailed'!$A$4:$X$216,AH$3,FALSE)</f>
        <v>30</v>
      </c>
      <c r="AI580" s="21">
        <f>VLOOKUP($B580,'Change Summary_Detailed'!$A$4:$X$216,AI$3,FALSE)</f>
        <v>10</v>
      </c>
      <c r="AJ580" s="21">
        <f>VLOOKUP($B580,'Change Summary_Detailed'!$A$4:$X$216,AJ$3,FALSE)</f>
        <v>15</v>
      </c>
      <c r="AK580" s="21" t="str">
        <f>VLOOKUP($B580,'Change Summary_Detailed'!$A$4:$X$216,AK$3,FALSE)</f>
        <v>15-60</v>
      </c>
      <c r="AL580" s="21">
        <f>VLOOKUP($B580,'Change Summary_Detailed'!$A$4:$X$216,AL$3,FALSE)</f>
        <v>20</v>
      </c>
      <c r="AM580" s="21">
        <f>VLOOKUP($B580,'Change Summary_Detailed'!$A$4:$X$216,AM$3,FALSE)</f>
        <v>30</v>
      </c>
      <c r="AN580" s="21" t="str">
        <f>VLOOKUP($B580,'Change Summary_Detailed'!$A$4:$X$216,AN$3,FALSE)</f>
        <v>Before 11:00 PM</v>
      </c>
      <c r="AO580" s="21" t="str">
        <f>VLOOKUP($B580,'Change Summary_Detailed'!$A$4:$X$216,AO$3,FALSE)</f>
        <v>Before 12:00 AM</v>
      </c>
      <c r="AP580" s="21" t="str">
        <f>VLOOKUP($B580,'Change Summary_Detailed'!$A$4:$X$216,AP$3,FALSE)</f>
        <v>Combine service with Route 2 between Queen Anne and downtown Seattle to reduce duplication.
Operate more frequently on weekdays and on Saturday since Route 2 would no longer operate</v>
      </c>
      <c r="AQ580" s="21" t="str">
        <f>VLOOKUP($B580,'Change Summary_Detailed'!$A$4:$X$216,AQ$3,FALSE)</f>
        <v>2, 3</v>
      </c>
      <c r="AR580" s="21" t="str">
        <f>VLOOKUP($B580,'Change Summary_Detailed'!$A$4:$X$216,AR$3,FALSE)</f>
        <v>Restructure</v>
      </c>
      <c r="AS580" s="21">
        <f>VLOOKUP($B580,'Change Summary_Detailed'!$A$4:$X$216,AS$3,FALSE)</f>
        <v>0</v>
      </c>
      <c r="AT580" s="21" t="str">
        <f>VLOOKUP($B580,'Change Summary_Detailed'!$A$4:$X$216,AT$3,FALSE)</f>
        <v>Revised</v>
      </c>
    </row>
    <row r="581" spans="1:46" x14ac:dyDescent="0.25">
      <c r="A581" t="s">
        <v>1254</v>
      </c>
      <c r="B581" s="122">
        <v>14</v>
      </c>
      <c r="C581" s="110" t="s">
        <v>661</v>
      </c>
      <c r="D581" s="71" t="s">
        <v>66</v>
      </c>
      <c r="E581" s="110">
        <v>43.3</v>
      </c>
      <c r="F581" s="365">
        <v>9.6999999999999993</v>
      </c>
      <c r="G581" s="365">
        <v>46.5</v>
      </c>
      <c r="H581" s="365">
        <v>9.5</v>
      </c>
      <c r="I581" s="365">
        <v>25.8</v>
      </c>
      <c r="J581" s="112">
        <v>5.2</v>
      </c>
      <c r="K581" s="62">
        <v>64</v>
      </c>
      <c r="L581" s="62" t="s">
        <v>15</v>
      </c>
      <c r="M581" s="110" t="s">
        <v>17</v>
      </c>
      <c r="N581" s="112" t="s">
        <v>17</v>
      </c>
      <c r="O581" s="65" t="s">
        <v>19</v>
      </c>
      <c r="P581" s="54" t="s">
        <v>19</v>
      </c>
      <c r="Q581" s="66" t="s">
        <v>18</v>
      </c>
      <c r="R581" s="65">
        <v>4</v>
      </c>
      <c r="S581" s="54">
        <v>4</v>
      </c>
      <c r="T581" s="66">
        <v>1</v>
      </c>
      <c r="W581">
        <v>3</v>
      </c>
      <c r="X581">
        <v>1</v>
      </c>
      <c r="Y581">
        <v>3</v>
      </c>
      <c r="Z581">
        <v>1</v>
      </c>
      <c r="AA581">
        <v>2</v>
      </c>
      <c r="AB581">
        <v>1</v>
      </c>
      <c r="AC581" s="355">
        <f>IF(VLOOKUP($B581,'Change Summary_Detailed'!$A$4:$X$216,AC$3,FALSE)=0,"N/A",VLOOKUP($B581,'Change Summary_Detailed'!$A$4:$X$216,AC$3,FALSE))</f>
        <v>42036</v>
      </c>
      <c r="AD581" s="21">
        <f>VLOOKUP($B581,'Change Summary_Detailed'!$A$4:$X$216,AD$3,FALSE)</f>
        <v>15</v>
      </c>
      <c r="AE581" s="21">
        <f>VLOOKUP($B581,'Change Summary_Detailed'!$A$4:$X$216,AE$3,FALSE)</f>
        <v>30</v>
      </c>
      <c r="AF581" s="21" t="str">
        <f>VLOOKUP($B581,'Change Summary_Detailed'!$A$4:$X$216,AF$3,FALSE)</f>
        <v>30-60</v>
      </c>
      <c r="AG581" s="21">
        <f>VLOOKUP($B581,'Change Summary_Detailed'!$A$4:$X$216,AG$3,FALSE)</f>
        <v>30</v>
      </c>
      <c r="AH581" s="21">
        <f>VLOOKUP($B581,'Change Summary_Detailed'!$A$4:$X$216,AH$3,FALSE)</f>
        <v>30</v>
      </c>
      <c r="AI581" s="21">
        <f>VLOOKUP($B581,'Change Summary_Detailed'!$A$4:$X$216,AI$3,FALSE)</f>
        <v>15</v>
      </c>
      <c r="AJ581" s="21">
        <f>VLOOKUP($B581,'Change Summary_Detailed'!$A$4:$X$216,AJ$3,FALSE)</f>
        <v>30</v>
      </c>
      <c r="AK581" s="21" t="str">
        <f>VLOOKUP($B581,'Change Summary_Detailed'!$A$4:$X$216,AK$3,FALSE)</f>
        <v>30-60</v>
      </c>
      <c r="AL581" s="21" t="str">
        <f>VLOOKUP($B581,'Change Summary_Detailed'!$A$4:$X$216,AL$3,FALSE)</f>
        <v>-</v>
      </c>
      <c r="AM581" s="21" t="str">
        <f>VLOOKUP($B581,'Change Summary_Detailed'!$A$4:$X$216,AM$3,FALSE)</f>
        <v>-</v>
      </c>
      <c r="AN581" s="21" t="str">
        <f>VLOOKUP($B581,'Change Summary_Detailed'!$A$4:$X$216,AN$3,FALSE)</f>
        <v>Before 1:00 AM</v>
      </c>
      <c r="AO581" s="21" t="str">
        <f>VLOOKUP($B581,'Change Summary_Detailed'!$A$4:$X$216,AO$3,FALSE)</f>
        <v>Before 11:00 PM</v>
      </c>
      <c r="AP581" s="21" t="str">
        <f>VLOOKUP($B581,'Change Summary_Detailed'!$A$4:$X$216,AP$3,FALSE)</f>
        <v>Operate Route 14 on weekdays only between 6:00 AM and 11:00 PM.
Revise Route 106 to provide additional service on S Jackson Street.</v>
      </c>
      <c r="AQ581" s="21" t="str">
        <f>VLOOKUP($B581,'Change Summary_Detailed'!$A$4:$X$216,AQ$3,FALSE)</f>
        <v>1, 2, 4</v>
      </c>
      <c r="AR581" s="21" t="str">
        <f>VLOOKUP($B581,'Change Summary_Detailed'!$A$4:$X$216,AR$3,FALSE)</f>
        <v>Restructure</v>
      </c>
      <c r="AS581" s="21" t="str">
        <f>VLOOKUP($B581,'Change Summary_Detailed'!$A$4:$X$216,AS$3,FALSE)</f>
        <v>On SJackson Street, use revised Route 106 after 7:00 PM and on weekends.</v>
      </c>
      <c r="AT581" s="21" t="str">
        <f>VLOOKUP($B581,'Change Summary_Detailed'!$A$4:$X$216,AT$3,FALSE)</f>
        <v>Revised</v>
      </c>
    </row>
    <row r="582" spans="1:46" x14ac:dyDescent="0.25">
      <c r="A582" t="s">
        <v>1254</v>
      </c>
      <c r="B582" s="122" t="s">
        <v>68</v>
      </c>
      <c r="C582" s="110" t="s">
        <v>662</v>
      </c>
      <c r="D582" s="71" t="s">
        <v>69</v>
      </c>
      <c r="E582" s="110">
        <v>47.4</v>
      </c>
      <c r="F582" s="365">
        <v>17.899999999999999</v>
      </c>
      <c r="G582" s="365" t="s">
        <v>298</v>
      </c>
      <c r="H582" s="365" t="s">
        <v>298</v>
      </c>
      <c r="I582" s="365" t="s">
        <v>298</v>
      </c>
      <c r="J582" s="112" t="s">
        <v>298</v>
      </c>
      <c r="K582" s="62" t="s">
        <v>8</v>
      </c>
      <c r="L582" s="62" t="s">
        <v>8</v>
      </c>
      <c r="M582" s="110" t="s">
        <v>52</v>
      </c>
      <c r="N582" s="112" t="s">
        <v>52</v>
      </c>
      <c r="O582" s="65" t="s">
        <v>8</v>
      </c>
      <c r="P582" s="54" t="s">
        <v>8</v>
      </c>
      <c r="Q582" s="66" t="s">
        <v>8</v>
      </c>
      <c r="R582" s="65" t="s">
        <v>54</v>
      </c>
      <c r="S582" s="54" t="s">
        <v>54</v>
      </c>
      <c r="T582" s="66" t="s">
        <v>54</v>
      </c>
      <c r="W582">
        <v>4</v>
      </c>
      <c r="X582">
        <v>4</v>
      </c>
      <c r="Y582" t="s">
        <v>17</v>
      </c>
      <c r="Z582" t="s">
        <v>17</v>
      </c>
      <c r="AA582" t="s">
        <v>17</v>
      </c>
      <c r="AB582" t="s">
        <v>17</v>
      </c>
      <c r="AC582" s="355" t="str">
        <f>IF(VLOOKUP($B582,'Change Summary_Detailed'!$A$4:$X$216,AC$3,FALSE)=0,"N/A",VLOOKUP($B582,'Change Summary_Detailed'!$A$4:$X$216,AC$3,FALSE))</f>
        <v>N/A</v>
      </c>
      <c r="AD582" s="21" t="str">
        <f>VLOOKUP($B582,'Change Summary_Detailed'!$A$4:$X$216,AD$3,FALSE)</f>
        <v/>
      </c>
      <c r="AE582" s="21" t="str">
        <f>VLOOKUP($B582,'Change Summary_Detailed'!$A$4:$X$216,AE$3,FALSE)</f>
        <v/>
      </c>
      <c r="AF582" s="21" t="str">
        <f>VLOOKUP($B582,'Change Summary_Detailed'!$A$4:$X$216,AF$3,FALSE)</f>
        <v/>
      </c>
      <c r="AG582" s="21" t="str">
        <f>VLOOKUP($B582,'Change Summary_Detailed'!$A$4:$X$216,AG$3,FALSE)</f>
        <v/>
      </c>
      <c r="AH582" s="21" t="str">
        <f>VLOOKUP($B582,'Change Summary_Detailed'!$A$4:$X$216,AH$3,FALSE)</f>
        <v/>
      </c>
      <c r="AI582" s="21" t="str">
        <f>VLOOKUP($B582,'Change Summary_Detailed'!$A$4:$X$216,AI$3,FALSE)</f>
        <v/>
      </c>
      <c r="AJ582" s="21" t="str">
        <f>VLOOKUP($B582,'Change Summary_Detailed'!$A$4:$X$216,AJ$3,FALSE)</f>
        <v/>
      </c>
      <c r="AK582" s="21" t="str">
        <f>VLOOKUP($B582,'Change Summary_Detailed'!$A$4:$X$216,AK$3,FALSE)</f>
        <v/>
      </c>
      <c r="AL582" s="21" t="str">
        <f>VLOOKUP($B582,'Change Summary_Detailed'!$A$4:$X$216,AL$3,FALSE)</f>
        <v/>
      </c>
      <c r="AM582" s="21" t="str">
        <f>VLOOKUP($B582,'Change Summary_Detailed'!$A$4:$X$216,AM$3,FALSE)</f>
        <v/>
      </c>
      <c r="AN582" s="21" t="str">
        <f>VLOOKUP($B582,'Change Summary_Detailed'!$A$4:$X$216,AN$3,FALSE)</f>
        <v/>
      </c>
      <c r="AO582" s="21" t="str">
        <f>VLOOKUP($B582,'Change Summary_Detailed'!$A$4:$X$216,AO$3,FALSE)</f>
        <v/>
      </c>
      <c r="AP582" s="21" t="str">
        <f>VLOOKUP($B582,'Change Summary_Detailed'!$A$4:$X$216,AP$3,FALSE)</f>
        <v>Unchanged</v>
      </c>
      <c r="AQ582" s="21">
        <f>VLOOKUP($B582,'Change Summary_Detailed'!$A$4:$X$216,AQ$3,FALSE)</f>
        <v>0</v>
      </c>
      <c r="AR582" s="21">
        <f>VLOOKUP($B582,'Change Summary_Detailed'!$A$4:$X$216,AR$3,FALSE)</f>
        <v>0</v>
      </c>
      <c r="AS582" s="21">
        <f>VLOOKUP($B582,'Change Summary_Detailed'!$A$4:$X$216,AS$3,FALSE)</f>
        <v>0</v>
      </c>
      <c r="AT582" s="21" t="str">
        <f>VLOOKUP($B582,'Change Summary_Detailed'!$A$4:$X$216,AT$3,FALSE)</f>
        <v>Unchanged</v>
      </c>
    </row>
    <row r="583" spans="1:46" ht="16.5" customHeight="1" x14ac:dyDescent="0.25">
      <c r="A583" t="s">
        <v>1254</v>
      </c>
      <c r="B583" s="122">
        <v>16</v>
      </c>
      <c r="C583" s="110" t="s">
        <v>663</v>
      </c>
      <c r="D583" s="71" t="s">
        <v>70</v>
      </c>
      <c r="E583" s="110">
        <v>36.700000000000003</v>
      </c>
      <c r="F583" s="365">
        <v>12.5</v>
      </c>
      <c r="G583" s="365">
        <v>34.799999999999997</v>
      </c>
      <c r="H583" s="365">
        <v>12.6</v>
      </c>
      <c r="I583" s="365">
        <v>21</v>
      </c>
      <c r="J583" s="112">
        <v>7.6</v>
      </c>
      <c r="K583" s="62">
        <v>69</v>
      </c>
      <c r="L583" s="62" t="s">
        <v>15</v>
      </c>
      <c r="M583" s="110" t="s">
        <v>17</v>
      </c>
      <c r="N583" s="112" t="s">
        <v>17</v>
      </c>
      <c r="O583" s="65" t="s">
        <v>19</v>
      </c>
      <c r="P583" s="54" t="s">
        <v>19</v>
      </c>
      <c r="Q583" s="66" t="s">
        <v>18</v>
      </c>
      <c r="R583" s="65" t="s">
        <v>54</v>
      </c>
      <c r="S583" s="54" t="s">
        <v>54</v>
      </c>
      <c r="T583" s="66">
        <v>1</v>
      </c>
      <c r="W583">
        <v>3</v>
      </c>
      <c r="X583">
        <v>2</v>
      </c>
      <c r="Y583">
        <v>2</v>
      </c>
      <c r="Z583">
        <v>3</v>
      </c>
      <c r="AA583">
        <v>1</v>
      </c>
      <c r="AB583">
        <v>2</v>
      </c>
      <c r="AC583" s="355">
        <f>IF(VLOOKUP($B583,'Change Summary_Detailed'!$A$4:$X$216,AC$3,FALSE)=0,"N/A",VLOOKUP($B583,'Change Summary_Detailed'!$A$4:$X$216,AC$3,FALSE))</f>
        <v>42156</v>
      </c>
      <c r="AD583" s="21">
        <f>VLOOKUP($B583,'Change Summary_Detailed'!$A$4:$X$216,AD$3,FALSE)</f>
        <v>20</v>
      </c>
      <c r="AE583" s="21">
        <f>VLOOKUP($B583,'Change Summary_Detailed'!$A$4:$X$216,AE$3,FALSE)</f>
        <v>20</v>
      </c>
      <c r="AF583" s="21">
        <f>VLOOKUP($B583,'Change Summary_Detailed'!$A$4:$X$216,AF$3,FALSE)</f>
        <v>30</v>
      </c>
      <c r="AG583" s="21">
        <f>VLOOKUP($B583,'Change Summary_Detailed'!$A$4:$X$216,AG$3,FALSE)</f>
        <v>20</v>
      </c>
      <c r="AH583" s="21">
        <f>VLOOKUP($B583,'Change Summary_Detailed'!$A$4:$X$216,AH$3,FALSE)</f>
        <v>30</v>
      </c>
      <c r="AI583" s="21">
        <f>VLOOKUP($B583,'Change Summary_Detailed'!$A$4:$X$216,AI$3,FALSE)</f>
        <v>15</v>
      </c>
      <c r="AJ583" s="21">
        <f>VLOOKUP($B583,'Change Summary_Detailed'!$A$4:$X$216,AJ$3,FALSE)</f>
        <v>20</v>
      </c>
      <c r="AK583" s="21">
        <f>VLOOKUP($B583,'Change Summary_Detailed'!$A$4:$X$216,AK$3,FALSE)</f>
        <v>30</v>
      </c>
      <c r="AL583" s="21">
        <f>VLOOKUP($B583,'Change Summary_Detailed'!$A$4:$X$216,AL$3,FALSE)</f>
        <v>20</v>
      </c>
      <c r="AM583" s="21">
        <f>VLOOKUP($B583,'Change Summary_Detailed'!$A$4:$X$216,AM$3,FALSE)</f>
        <v>30</v>
      </c>
      <c r="AN583" s="21" t="str">
        <f>VLOOKUP($B583,'Change Summary_Detailed'!$A$4:$X$216,AN$3,FALSE)</f>
        <v>Before 1:00 AM</v>
      </c>
      <c r="AO583" s="21" t="str">
        <f>VLOOKUP($B583,'Change Summary_Detailed'!$A$4:$X$216,AO$3,FALSE)</f>
        <v>Before 12:00 AM</v>
      </c>
      <c r="AP583" s="21" t="str">
        <f>VLOOKUP($B583,'Change Summary_Detailed'!$A$4:$X$216,AP$3,FALSE)</f>
        <v>Streamline routing to/from Northgate Transit Center by using N 92nd Street instead of NE Northgate Way.
Shift routing from Aurora Avenue N to Fremont Bridge/Dexter Avenue N since routes 26 and 28 would no longer serve the area.
Operate service more often during commute hours since routes 26 and 28 would no longer operate.
End service earlier.</v>
      </c>
      <c r="AQ583" s="21" t="str">
        <f>VLOOKUP($B583,'Change Summary_Detailed'!$A$4:$X$216,AQ$3,FALSE)</f>
        <v>1, 2</v>
      </c>
      <c r="AR583" s="21" t="str">
        <f>VLOOKUP($B583,'Change Summary_Detailed'!$A$4:$X$216,AR$3,FALSE)</f>
        <v>Restructure</v>
      </c>
      <c r="AS583" s="21" t="str">
        <f>VLOOKUP($B583,'Change Summary_Detailed'!$A$4:$X$216,AS$3,FALSE)</f>
        <v xml:space="preserve">On College Way N and Meridian Avenue N, use routes 40, 345, or 346.
On Aurora Avenue N, use routes 5, 26 Express, 28 Express or the RapidRide E Line.
</v>
      </c>
      <c r="AT583" s="21" t="str">
        <f>VLOOKUP($B583,'Change Summary_Detailed'!$A$4:$X$216,AT$3,FALSE)</f>
        <v>Revised</v>
      </c>
    </row>
    <row r="584" spans="1:46" x14ac:dyDescent="0.25">
      <c r="A584" t="s">
        <v>1254</v>
      </c>
      <c r="B584" s="122" t="s">
        <v>71</v>
      </c>
      <c r="C584" s="110" t="s">
        <v>664</v>
      </c>
      <c r="D584" s="71" t="s">
        <v>72</v>
      </c>
      <c r="E584" s="110">
        <v>54.3</v>
      </c>
      <c r="F584" s="365">
        <v>18.7</v>
      </c>
      <c r="G584" s="365" t="s">
        <v>298</v>
      </c>
      <c r="H584" s="365" t="s">
        <v>298</v>
      </c>
      <c r="I584" s="365" t="s">
        <v>298</v>
      </c>
      <c r="J584" s="112" t="s">
        <v>298</v>
      </c>
      <c r="K584" s="62" t="s">
        <v>8</v>
      </c>
      <c r="L584" s="62" t="s">
        <v>8</v>
      </c>
      <c r="M584" s="110" t="s">
        <v>52</v>
      </c>
      <c r="N584" s="112" t="s">
        <v>52</v>
      </c>
      <c r="O584" s="65" t="s">
        <v>8</v>
      </c>
      <c r="P584" s="54" t="s">
        <v>8</v>
      </c>
      <c r="Q584" s="66" t="s">
        <v>8</v>
      </c>
      <c r="R584" s="65" t="s">
        <v>54</v>
      </c>
      <c r="S584" s="54" t="s">
        <v>54</v>
      </c>
      <c r="T584" s="66" t="s">
        <v>54</v>
      </c>
      <c r="W584">
        <v>4</v>
      </c>
      <c r="X584">
        <v>4</v>
      </c>
      <c r="Y584" t="s">
        <v>17</v>
      </c>
      <c r="Z584" t="s">
        <v>17</v>
      </c>
      <c r="AA584" t="s">
        <v>17</v>
      </c>
      <c r="AB584" t="s">
        <v>17</v>
      </c>
      <c r="AC584" s="355" t="str">
        <f>IF(VLOOKUP($B584,'Change Summary_Detailed'!$A$4:$X$216,AC$3,FALSE)=0,"N/A",VLOOKUP($B584,'Change Summary_Detailed'!$A$4:$X$216,AC$3,FALSE))</f>
        <v>N/A</v>
      </c>
      <c r="AD584" s="21" t="str">
        <f>VLOOKUP($B584,'Change Summary_Detailed'!$A$4:$X$216,AD$3,FALSE)</f>
        <v/>
      </c>
      <c r="AE584" s="21" t="str">
        <f>VLOOKUP($B584,'Change Summary_Detailed'!$A$4:$X$216,AE$3,FALSE)</f>
        <v/>
      </c>
      <c r="AF584" s="21" t="str">
        <f>VLOOKUP($B584,'Change Summary_Detailed'!$A$4:$X$216,AF$3,FALSE)</f>
        <v/>
      </c>
      <c r="AG584" s="21" t="str">
        <f>VLOOKUP($B584,'Change Summary_Detailed'!$A$4:$X$216,AG$3,FALSE)</f>
        <v/>
      </c>
      <c r="AH584" s="21" t="str">
        <f>VLOOKUP($B584,'Change Summary_Detailed'!$A$4:$X$216,AH$3,FALSE)</f>
        <v/>
      </c>
      <c r="AI584" s="21" t="str">
        <f>VLOOKUP($B584,'Change Summary_Detailed'!$A$4:$X$216,AI$3,FALSE)</f>
        <v/>
      </c>
      <c r="AJ584" s="21" t="str">
        <f>VLOOKUP($B584,'Change Summary_Detailed'!$A$4:$X$216,AJ$3,FALSE)</f>
        <v/>
      </c>
      <c r="AK584" s="21" t="str">
        <f>VLOOKUP($B584,'Change Summary_Detailed'!$A$4:$X$216,AK$3,FALSE)</f>
        <v/>
      </c>
      <c r="AL584" s="21" t="str">
        <f>VLOOKUP($B584,'Change Summary_Detailed'!$A$4:$X$216,AL$3,FALSE)</f>
        <v/>
      </c>
      <c r="AM584" s="21" t="str">
        <f>VLOOKUP($B584,'Change Summary_Detailed'!$A$4:$X$216,AM$3,FALSE)</f>
        <v/>
      </c>
      <c r="AN584" s="21" t="str">
        <f>VLOOKUP($B584,'Change Summary_Detailed'!$A$4:$X$216,AN$3,FALSE)</f>
        <v/>
      </c>
      <c r="AO584" s="21" t="str">
        <f>VLOOKUP($B584,'Change Summary_Detailed'!$A$4:$X$216,AO$3,FALSE)</f>
        <v/>
      </c>
      <c r="AP584" s="21" t="str">
        <f>VLOOKUP($B584,'Change Summary_Detailed'!$A$4:$X$216,AP$3,FALSE)</f>
        <v>Unchanged</v>
      </c>
      <c r="AQ584" s="21">
        <f>VLOOKUP($B584,'Change Summary_Detailed'!$A$4:$X$216,AQ$3,FALSE)</f>
        <v>0</v>
      </c>
      <c r="AR584" s="21">
        <f>VLOOKUP($B584,'Change Summary_Detailed'!$A$4:$X$216,AR$3,FALSE)</f>
        <v>0</v>
      </c>
      <c r="AS584" s="21">
        <f>VLOOKUP($B584,'Change Summary_Detailed'!$A$4:$X$216,AS$3,FALSE)</f>
        <v>0</v>
      </c>
      <c r="AT584" s="21" t="str">
        <f>VLOOKUP($B584,'Change Summary_Detailed'!$A$4:$X$216,AT$3,FALSE)</f>
        <v>Unchanged</v>
      </c>
    </row>
    <row r="585" spans="1:46" x14ac:dyDescent="0.25">
      <c r="A585" t="s">
        <v>1254</v>
      </c>
      <c r="B585" s="122" t="s">
        <v>73</v>
      </c>
      <c r="C585" s="110" t="s">
        <v>665</v>
      </c>
      <c r="D585" s="71" t="s">
        <v>74</v>
      </c>
      <c r="E585" s="110">
        <v>51.3</v>
      </c>
      <c r="F585" s="365">
        <v>18.7</v>
      </c>
      <c r="G585" s="365" t="s">
        <v>298</v>
      </c>
      <c r="H585" s="365" t="s">
        <v>298</v>
      </c>
      <c r="I585" s="365" t="s">
        <v>298</v>
      </c>
      <c r="J585" s="112" t="s">
        <v>298</v>
      </c>
      <c r="K585" s="62" t="s">
        <v>8</v>
      </c>
      <c r="L585" s="62" t="s">
        <v>8</v>
      </c>
      <c r="M585" s="110" t="s">
        <v>45</v>
      </c>
      <c r="N585" s="112" t="s">
        <v>52</v>
      </c>
      <c r="O585" s="65" t="s">
        <v>8</v>
      </c>
      <c r="P585" s="54" t="s">
        <v>8</v>
      </c>
      <c r="Q585" s="66" t="s">
        <v>8</v>
      </c>
      <c r="R585" s="65" t="s">
        <v>54</v>
      </c>
      <c r="S585" s="54" t="s">
        <v>54</v>
      </c>
      <c r="T585" s="66" t="s">
        <v>54</v>
      </c>
      <c r="W585">
        <v>4</v>
      </c>
      <c r="X585">
        <v>4</v>
      </c>
      <c r="Y585" t="s">
        <v>17</v>
      </c>
      <c r="Z585" t="s">
        <v>17</v>
      </c>
      <c r="AA585" t="s">
        <v>17</v>
      </c>
      <c r="AB585" t="s">
        <v>17</v>
      </c>
      <c r="AC585" s="355" t="str">
        <f>IF(VLOOKUP($B585,'Change Summary_Detailed'!$A$4:$X$216,AC$3,FALSE)=0,"N/A",VLOOKUP($B585,'Change Summary_Detailed'!$A$4:$X$216,AC$3,FALSE))</f>
        <v>N/A</v>
      </c>
      <c r="AD585" s="21" t="str">
        <f>VLOOKUP($B585,'Change Summary_Detailed'!$A$4:$X$216,AD$3,FALSE)</f>
        <v/>
      </c>
      <c r="AE585" s="21" t="str">
        <f>VLOOKUP($B585,'Change Summary_Detailed'!$A$4:$X$216,AE$3,FALSE)</f>
        <v/>
      </c>
      <c r="AF585" s="21" t="str">
        <f>VLOOKUP($B585,'Change Summary_Detailed'!$A$4:$X$216,AF$3,FALSE)</f>
        <v/>
      </c>
      <c r="AG585" s="21" t="str">
        <f>VLOOKUP($B585,'Change Summary_Detailed'!$A$4:$X$216,AG$3,FALSE)</f>
        <v/>
      </c>
      <c r="AH585" s="21" t="str">
        <f>VLOOKUP($B585,'Change Summary_Detailed'!$A$4:$X$216,AH$3,FALSE)</f>
        <v/>
      </c>
      <c r="AI585" s="21" t="str">
        <f>VLOOKUP($B585,'Change Summary_Detailed'!$A$4:$X$216,AI$3,FALSE)</f>
        <v/>
      </c>
      <c r="AJ585" s="21" t="str">
        <f>VLOOKUP($B585,'Change Summary_Detailed'!$A$4:$X$216,AJ$3,FALSE)</f>
        <v/>
      </c>
      <c r="AK585" s="21" t="str">
        <f>VLOOKUP($B585,'Change Summary_Detailed'!$A$4:$X$216,AK$3,FALSE)</f>
        <v/>
      </c>
      <c r="AL585" s="21" t="str">
        <f>VLOOKUP($B585,'Change Summary_Detailed'!$A$4:$X$216,AL$3,FALSE)</f>
        <v/>
      </c>
      <c r="AM585" s="21" t="str">
        <f>VLOOKUP($B585,'Change Summary_Detailed'!$A$4:$X$216,AM$3,FALSE)</f>
        <v/>
      </c>
      <c r="AN585" s="21" t="str">
        <f>VLOOKUP($B585,'Change Summary_Detailed'!$A$4:$X$216,AN$3,FALSE)</f>
        <v/>
      </c>
      <c r="AO585" s="21" t="str">
        <f>VLOOKUP($B585,'Change Summary_Detailed'!$A$4:$X$216,AO$3,FALSE)</f>
        <v/>
      </c>
      <c r="AP585" s="21" t="str">
        <f>VLOOKUP($B585,'Change Summary_Detailed'!$A$4:$X$216,AP$3,FALSE)</f>
        <v>Unchanged</v>
      </c>
      <c r="AQ585" s="21">
        <f>VLOOKUP($B585,'Change Summary_Detailed'!$A$4:$X$216,AQ$3,FALSE)</f>
        <v>0</v>
      </c>
      <c r="AR585" s="21">
        <f>VLOOKUP($B585,'Change Summary_Detailed'!$A$4:$X$216,AR$3,FALSE)</f>
        <v>0</v>
      </c>
      <c r="AS585" s="21">
        <f>VLOOKUP($B585,'Change Summary_Detailed'!$A$4:$X$216,AS$3,FALSE)</f>
        <v>0</v>
      </c>
      <c r="AT585" s="21" t="str">
        <f>VLOOKUP($B585,'Change Summary_Detailed'!$A$4:$X$216,AT$3,FALSE)</f>
        <v>Unchanged</v>
      </c>
    </row>
    <row r="586" spans="1:46" x14ac:dyDescent="0.25">
      <c r="A586" t="s">
        <v>1254</v>
      </c>
      <c r="B586" s="122">
        <v>19</v>
      </c>
      <c r="C586" s="110" t="s">
        <v>666</v>
      </c>
      <c r="D586" s="71" t="s">
        <v>75</v>
      </c>
      <c r="E586" s="110">
        <v>31.5</v>
      </c>
      <c r="F586" s="365">
        <v>7.8</v>
      </c>
      <c r="G586" s="365" t="s">
        <v>298</v>
      </c>
      <c r="H586" s="365" t="s">
        <v>298</v>
      </c>
      <c r="I586" s="365" t="s">
        <v>298</v>
      </c>
      <c r="J586" s="112" t="s">
        <v>298</v>
      </c>
      <c r="K586" s="62" t="s">
        <v>8</v>
      </c>
      <c r="L586" s="62" t="s">
        <v>8</v>
      </c>
      <c r="M586" s="110" t="s">
        <v>52</v>
      </c>
      <c r="N586" s="112" t="s">
        <v>45</v>
      </c>
      <c r="O586" s="65" t="s">
        <v>8</v>
      </c>
      <c r="P586" s="54" t="s">
        <v>8</v>
      </c>
      <c r="Q586" s="66" t="s">
        <v>8</v>
      </c>
      <c r="R586" s="65">
        <v>1</v>
      </c>
      <c r="S586" s="54" t="s">
        <v>54</v>
      </c>
      <c r="T586" s="66" t="s">
        <v>54</v>
      </c>
      <c r="W586">
        <v>2</v>
      </c>
      <c r="X586">
        <v>1</v>
      </c>
      <c r="Y586" t="s">
        <v>17</v>
      </c>
      <c r="Z586" t="s">
        <v>17</v>
      </c>
      <c r="AA586" t="s">
        <v>17</v>
      </c>
      <c r="AB586" t="s">
        <v>17</v>
      </c>
      <c r="AC586" s="355">
        <f>IF(VLOOKUP($B586,'Change Summary_Detailed'!$A$4:$X$216,AC$3,FALSE)=0,"N/A",VLOOKUP($B586,'Change Summary_Detailed'!$A$4:$X$216,AC$3,FALSE))</f>
        <v>41883</v>
      </c>
      <c r="AD586" s="21" t="str">
        <f>VLOOKUP($B586,'Change Summary_Detailed'!$A$4:$X$216,AD$3,FALSE)</f>
        <v/>
      </c>
      <c r="AE586" s="21" t="str">
        <f>VLOOKUP($B586,'Change Summary_Detailed'!$A$4:$X$216,AE$3,FALSE)</f>
        <v/>
      </c>
      <c r="AF586" s="21" t="str">
        <f>VLOOKUP($B586,'Change Summary_Detailed'!$A$4:$X$216,AF$3,FALSE)</f>
        <v/>
      </c>
      <c r="AG586" s="21" t="str">
        <f>VLOOKUP($B586,'Change Summary_Detailed'!$A$4:$X$216,AG$3,FALSE)</f>
        <v/>
      </c>
      <c r="AH586" s="21" t="str">
        <f>VLOOKUP($B586,'Change Summary_Detailed'!$A$4:$X$216,AH$3,FALSE)</f>
        <v/>
      </c>
      <c r="AI586" s="21" t="str">
        <f>VLOOKUP($B586,'Change Summary_Detailed'!$A$4:$X$216,AI$3,FALSE)</f>
        <v/>
      </c>
      <c r="AJ586" s="21" t="str">
        <f>VLOOKUP($B586,'Change Summary_Detailed'!$A$4:$X$216,AJ$3,FALSE)</f>
        <v/>
      </c>
      <c r="AK586" s="21" t="str">
        <f>VLOOKUP($B586,'Change Summary_Detailed'!$A$4:$X$216,AK$3,FALSE)</f>
        <v/>
      </c>
      <c r="AL586" s="21" t="str">
        <f>VLOOKUP($B586,'Change Summary_Detailed'!$A$4:$X$216,AL$3,FALSE)</f>
        <v/>
      </c>
      <c r="AM586" s="21" t="str">
        <f>VLOOKUP($B586,'Change Summary_Detailed'!$A$4:$X$216,AM$3,FALSE)</f>
        <v/>
      </c>
      <c r="AN586" s="21" t="str">
        <f>VLOOKUP($B586,'Change Summary_Detailed'!$A$4:$X$216,AN$3,FALSE)</f>
        <v/>
      </c>
      <c r="AO586" s="21">
        <f>VLOOKUP($B586,'Change Summary_Detailed'!$A$4:$X$216,AO$3,FALSE)</f>
        <v>0</v>
      </c>
      <c r="AP586" s="21" t="str">
        <f>VLOOKUP($B586,'Change Summary_Detailed'!$A$4:$X$216,AP$3,FALSE)</f>
        <v>Delete</v>
      </c>
      <c r="AQ586" s="21">
        <f>VLOOKUP($B586,'Change Summary_Detailed'!$A$4:$X$216,AQ$3,FALSE)</f>
        <v>1</v>
      </c>
      <c r="AR586" s="21" t="str">
        <f>VLOOKUP($B586,'Change Summary_Detailed'!$A$4:$X$216,AR$3,FALSE)</f>
        <v>Lowest performing</v>
      </c>
      <c r="AS586" s="21" t="str">
        <f>VLOOKUP($B586,'Change Summary_Detailed'!$A$4:$X$216,AS$3,FALSE)</f>
        <v>Use revised routes 24 or 33.</v>
      </c>
      <c r="AT586" s="21" t="str">
        <f>VLOOKUP($B586,'Change Summary_Detailed'!$A$4:$X$216,AT$3,FALSE)</f>
        <v>Deleted</v>
      </c>
    </row>
    <row r="587" spans="1:46" x14ac:dyDescent="0.25">
      <c r="A587" t="s">
        <v>1254</v>
      </c>
      <c r="B587" s="122">
        <v>21</v>
      </c>
      <c r="C587" s="110" t="s">
        <v>667</v>
      </c>
      <c r="D587" s="71" t="s">
        <v>77</v>
      </c>
      <c r="E587" s="110">
        <v>39.700000000000003</v>
      </c>
      <c r="F587" s="365">
        <v>13.5</v>
      </c>
      <c r="G587" s="365">
        <v>32.4</v>
      </c>
      <c r="H587" s="365">
        <v>10.7</v>
      </c>
      <c r="I587" s="365">
        <v>20.8</v>
      </c>
      <c r="J587" s="112">
        <v>7</v>
      </c>
      <c r="K587" s="62">
        <v>39</v>
      </c>
      <c r="L587" s="62" t="s">
        <v>15</v>
      </c>
      <c r="M587" s="110" t="s">
        <v>17</v>
      </c>
      <c r="N587" s="112" t="s">
        <v>17</v>
      </c>
      <c r="O587" s="65" t="s">
        <v>18</v>
      </c>
      <c r="P587" s="54" t="s">
        <v>18</v>
      </c>
      <c r="Q587" s="66" t="s">
        <v>18</v>
      </c>
      <c r="R587" s="65" t="s">
        <v>54</v>
      </c>
      <c r="S587" s="54">
        <v>1</v>
      </c>
      <c r="T587" s="66">
        <v>1</v>
      </c>
      <c r="W587">
        <v>3</v>
      </c>
      <c r="X587">
        <v>3</v>
      </c>
      <c r="Y587" t="s">
        <v>17</v>
      </c>
      <c r="Z587" t="s">
        <v>17</v>
      </c>
      <c r="AA587" t="s">
        <v>17</v>
      </c>
      <c r="AB587" t="s">
        <v>17</v>
      </c>
      <c r="AC587" s="355">
        <f>IF(VLOOKUP($B587,'Change Summary_Detailed'!$A$4:$X$216,AC$3,FALSE)=0,"N/A",VLOOKUP($B587,'Change Summary_Detailed'!$A$4:$X$216,AC$3,FALSE))</f>
        <v>42248</v>
      </c>
      <c r="AD587" s="21">
        <f>VLOOKUP($B587,'Change Summary_Detailed'!$A$4:$X$216,AD$3,FALSE)</f>
        <v>15</v>
      </c>
      <c r="AE587" s="21">
        <f>VLOOKUP($B587,'Change Summary_Detailed'!$A$4:$X$216,AE$3,FALSE)</f>
        <v>15</v>
      </c>
      <c r="AF587" s="21">
        <f>VLOOKUP($B587,'Change Summary_Detailed'!$A$4:$X$216,AF$3,FALSE)</f>
        <v>30</v>
      </c>
      <c r="AG587" s="21">
        <f>VLOOKUP($B587,'Change Summary_Detailed'!$A$4:$X$216,AG$3,FALSE)</f>
        <v>15</v>
      </c>
      <c r="AH587" s="21">
        <f>VLOOKUP($B587,'Change Summary_Detailed'!$A$4:$X$216,AH$3,FALSE)</f>
        <v>30</v>
      </c>
      <c r="AI587" s="21" t="str">
        <f>VLOOKUP($B587,'Change Summary_Detailed'!$A$4:$X$216,AI$3,FALSE)</f>
        <v/>
      </c>
      <c r="AJ587" s="21" t="str">
        <f>VLOOKUP($B587,'Change Summary_Detailed'!$A$4:$X$216,AJ$3,FALSE)</f>
        <v/>
      </c>
      <c r="AK587" s="21" t="str">
        <f>VLOOKUP($B587,'Change Summary_Detailed'!$A$4:$X$216,AK$3,FALSE)</f>
        <v/>
      </c>
      <c r="AL587" s="21" t="str">
        <f>VLOOKUP($B587,'Change Summary_Detailed'!$A$4:$X$216,AL$3,FALSE)</f>
        <v/>
      </c>
      <c r="AM587" s="21" t="str">
        <f>VLOOKUP($B587,'Change Summary_Detailed'!$A$4:$X$216,AM$3,FALSE)</f>
        <v/>
      </c>
      <c r="AN587" s="21" t="str">
        <f>VLOOKUP($B587,'Change Summary_Detailed'!$A$4:$X$216,AN$3,FALSE)</f>
        <v>Before 1:00 AM</v>
      </c>
      <c r="AO587" s="21">
        <f>VLOOKUP($B587,'Change Summary_Detailed'!$A$4:$X$216,AO$3,FALSE)</f>
        <v>0</v>
      </c>
      <c r="AP587" s="21" t="str">
        <f>VLOOKUP($B587,'Change Summary_Detailed'!$A$4:$X$216,AP$3,FALSE)</f>
        <v>Delete</v>
      </c>
      <c r="AQ587" s="21" t="str">
        <f>VLOOKUP($B587,'Change Summary_Detailed'!$A$4:$X$216,AQ$3,FALSE)</f>
        <v>1, 2</v>
      </c>
      <c r="AR587" s="21" t="str">
        <f>VLOOKUP($B587,'Change Summary_Detailed'!$A$4:$X$216,AR$3,FALSE)</f>
        <v>Restructure</v>
      </c>
      <c r="AS587" s="21" t="str">
        <f>VLOOKUP($B587,'Change Summary_Detailed'!$A$4:$X$216,AS$3,FALSE)</f>
        <v xml:space="preserve">
On 35th Avenue SW, use revised Route 50 and connect with RapidRide C Line at 35th Avenue SW/SW Avalon Way, or Link Light Rail/Route 101 and revised route 150 at SODO Busway/S Lander Street.</v>
      </c>
      <c r="AT587" s="21" t="str">
        <f>VLOOKUP($B587,'Change Summary_Detailed'!$A$4:$X$216,AT$3,FALSE)</f>
        <v>Deleted</v>
      </c>
    </row>
    <row r="588" spans="1:46" x14ac:dyDescent="0.25">
      <c r="A588" t="s">
        <v>1254</v>
      </c>
      <c r="B588" s="122" t="s">
        <v>76</v>
      </c>
      <c r="C588" s="110" t="s">
        <v>668</v>
      </c>
      <c r="D588" s="71" t="s">
        <v>77</v>
      </c>
      <c r="E588" s="110">
        <v>36.799999999999997</v>
      </c>
      <c r="F588" s="365">
        <v>15</v>
      </c>
      <c r="G588" s="365" t="s">
        <v>298</v>
      </c>
      <c r="H588" s="365" t="s">
        <v>298</v>
      </c>
      <c r="I588" s="365" t="s">
        <v>298</v>
      </c>
      <c r="J588" s="112" t="s">
        <v>298</v>
      </c>
      <c r="K588" s="62" t="s">
        <v>8</v>
      </c>
      <c r="L588" s="62" t="s">
        <v>8</v>
      </c>
      <c r="M588" s="110" t="s">
        <v>52</v>
      </c>
      <c r="N588" s="112" t="s">
        <v>52</v>
      </c>
      <c r="O588" s="65" t="s">
        <v>8</v>
      </c>
      <c r="P588" s="54" t="s">
        <v>8</v>
      </c>
      <c r="Q588" s="66" t="s">
        <v>8</v>
      </c>
      <c r="R588" s="65" t="s">
        <v>54</v>
      </c>
      <c r="S588" s="54" t="s">
        <v>54</v>
      </c>
      <c r="T588" s="66" t="s">
        <v>54</v>
      </c>
      <c r="W588">
        <v>3</v>
      </c>
      <c r="X588">
        <v>3</v>
      </c>
      <c r="Y588" t="s">
        <v>17</v>
      </c>
      <c r="Z588" t="s">
        <v>17</v>
      </c>
      <c r="AA588" t="s">
        <v>17</v>
      </c>
      <c r="AB588" t="s">
        <v>17</v>
      </c>
      <c r="AC588" s="355">
        <f>IF(VLOOKUP($B588,'Change Summary_Detailed'!$A$4:$X$216,AC$3,FALSE)=0,"N/A",VLOOKUP($B588,'Change Summary_Detailed'!$A$4:$X$216,AC$3,FALSE))</f>
        <v>42248</v>
      </c>
      <c r="AD588" s="21" t="str">
        <f>VLOOKUP($B588,'Change Summary_Detailed'!$A$4:$X$216,AD$3,FALSE)</f>
        <v/>
      </c>
      <c r="AE588" s="21" t="str">
        <f>VLOOKUP($B588,'Change Summary_Detailed'!$A$4:$X$216,AE$3,FALSE)</f>
        <v/>
      </c>
      <c r="AF588" s="21" t="str">
        <f>VLOOKUP($B588,'Change Summary_Detailed'!$A$4:$X$216,AF$3,FALSE)</f>
        <v/>
      </c>
      <c r="AG588" s="21" t="str">
        <f>VLOOKUP($B588,'Change Summary_Detailed'!$A$4:$X$216,AG$3,FALSE)</f>
        <v/>
      </c>
      <c r="AH588" s="21" t="str">
        <f>VLOOKUP($B588,'Change Summary_Detailed'!$A$4:$X$216,AH$3,FALSE)</f>
        <v/>
      </c>
      <c r="AI588" s="21" t="str">
        <f>VLOOKUP($B588,'Change Summary_Detailed'!$A$4:$X$216,AI$3,FALSE)</f>
        <v/>
      </c>
      <c r="AJ588" s="21" t="str">
        <f>VLOOKUP($B588,'Change Summary_Detailed'!$A$4:$X$216,AJ$3,FALSE)</f>
        <v/>
      </c>
      <c r="AK588" s="21" t="str">
        <f>VLOOKUP($B588,'Change Summary_Detailed'!$A$4:$X$216,AK$3,FALSE)</f>
        <v/>
      </c>
      <c r="AL588" s="21" t="str">
        <f>VLOOKUP($B588,'Change Summary_Detailed'!$A$4:$X$216,AL$3,FALSE)</f>
        <v/>
      </c>
      <c r="AM588" s="21" t="str">
        <f>VLOOKUP($B588,'Change Summary_Detailed'!$A$4:$X$216,AM$3,FALSE)</f>
        <v/>
      </c>
      <c r="AN588" s="21" t="str">
        <f>VLOOKUP($B588,'Change Summary_Detailed'!$A$4:$X$216,AN$3,FALSE)</f>
        <v/>
      </c>
      <c r="AO588" s="21" t="str">
        <f>VLOOKUP($B588,'Change Summary_Detailed'!$A$4:$X$216,AO$3,FALSE)</f>
        <v/>
      </c>
      <c r="AP588" s="21" t="str">
        <f>VLOOKUP($B588,'Change Summary_Detailed'!$A$4:$X$216,AP$3,FALSE)</f>
        <v>Add two morning and two afternoon trips</v>
      </c>
      <c r="AQ588" s="21" t="str">
        <f>VLOOKUP($B588,'Change Summary_Detailed'!$A$4:$X$216,AQ$3,FALSE)</f>
        <v>2, 3</v>
      </c>
      <c r="AR588" s="21" t="str">
        <f>VLOOKUP($B588,'Change Summary_Detailed'!$A$4:$X$216,AR$3,FALSE)</f>
        <v>Restructure</v>
      </c>
      <c r="AS588" s="21">
        <f>VLOOKUP($B588,'Change Summary_Detailed'!$A$4:$X$216,AS$3,FALSE)</f>
        <v>0</v>
      </c>
      <c r="AT588" s="21" t="str">
        <f>VLOOKUP($B588,'Change Summary_Detailed'!$A$4:$X$216,AT$3,FALSE)</f>
        <v>Revised</v>
      </c>
    </row>
    <row r="589" spans="1:46" x14ac:dyDescent="0.25">
      <c r="A589" t="s">
        <v>1254</v>
      </c>
      <c r="B589" s="122">
        <v>22</v>
      </c>
      <c r="C589" s="110" t="s">
        <v>669</v>
      </c>
      <c r="D589" s="71" t="s">
        <v>79</v>
      </c>
      <c r="E589" s="110">
        <v>15.6</v>
      </c>
      <c r="F589" s="365">
        <v>2.8</v>
      </c>
      <c r="G589" s="365">
        <v>13.1</v>
      </c>
      <c r="H589" s="365">
        <v>2.4</v>
      </c>
      <c r="I589" s="365">
        <v>7.8</v>
      </c>
      <c r="J589" s="112">
        <v>1.2</v>
      </c>
      <c r="K589" s="62" t="s">
        <v>32</v>
      </c>
      <c r="L589" s="62" t="s">
        <v>32</v>
      </c>
      <c r="M589" s="110" t="s">
        <v>17</v>
      </c>
      <c r="N589" s="112" t="s">
        <v>17</v>
      </c>
      <c r="O589" s="65" t="s">
        <v>32</v>
      </c>
      <c r="P589" s="54" t="s">
        <v>32</v>
      </c>
      <c r="Q589" s="66" t="s">
        <v>32</v>
      </c>
      <c r="R589" s="65">
        <v>3</v>
      </c>
      <c r="S589" s="54">
        <v>1</v>
      </c>
      <c r="T589" s="66">
        <v>1</v>
      </c>
      <c r="W589">
        <v>2</v>
      </c>
      <c r="X589">
        <v>2</v>
      </c>
      <c r="Y589">
        <v>2</v>
      </c>
      <c r="Z589">
        <v>1</v>
      </c>
      <c r="AA589">
        <v>1</v>
      </c>
      <c r="AB589">
        <v>1</v>
      </c>
      <c r="AC589" s="355">
        <f>IF(VLOOKUP($B589,'Change Summary_Detailed'!$A$4:$X$216,AC$3,FALSE)=0,"N/A",VLOOKUP($B589,'Change Summary_Detailed'!$A$4:$X$216,AC$3,FALSE))</f>
        <v>42248</v>
      </c>
      <c r="AD589" s="21">
        <f>VLOOKUP($B589,'Change Summary_Detailed'!$A$4:$X$216,AD$3,FALSE)</f>
        <v>60</v>
      </c>
      <c r="AE589" s="21">
        <f>VLOOKUP($B589,'Change Summary_Detailed'!$A$4:$X$216,AE$3,FALSE)</f>
        <v>60</v>
      </c>
      <c r="AF589" s="21" t="str">
        <f>VLOOKUP($B589,'Change Summary_Detailed'!$A$4:$X$216,AF$3,FALSE)</f>
        <v/>
      </c>
      <c r="AG589" s="21">
        <f>VLOOKUP($B589,'Change Summary_Detailed'!$A$4:$X$216,AG$3,FALSE)</f>
        <v>60</v>
      </c>
      <c r="AH589" s="21">
        <f>VLOOKUP($B589,'Change Summary_Detailed'!$A$4:$X$216,AH$3,FALSE)</f>
        <v>60</v>
      </c>
      <c r="AI589" s="21" t="str">
        <f>VLOOKUP($B589,'Change Summary_Detailed'!$A$4:$X$216,AI$3,FALSE)</f>
        <v/>
      </c>
      <c r="AJ589" s="21" t="str">
        <f>VLOOKUP($B589,'Change Summary_Detailed'!$A$4:$X$216,AJ$3,FALSE)</f>
        <v/>
      </c>
      <c r="AK589" s="21" t="str">
        <f>VLOOKUP($B589,'Change Summary_Detailed'!$A$4:$X$216,AK$3,FALSE)</f>
        <v/>
      </c>
      <c r="AL589" s="21" t="str">
        <f>VLOOKUP($B589,'Change Summary_Detailed'!$A$4:$X$216,AL$3,FALSE)</f>
        <v/>
      </c>
      <c r="AM589" s="21" t="str">
        <f>VLOOKUP($B589,'Change Summary_Detailed'!$A$4:$X$216,AM$3,FALSE)</f>
        <v/>
      </c>
      <c r="AN589" s="21" t="str">
        <f>VLOOKUP($B589,'Change Summary_Detailed'!$A$4:$X$216,AN$3,FALSE)</f>
        <v>Before 8:00 PM</v>
      </c>
      <c r="AO589" s="21">
        <f>VLOOKUP($B589,'Change Summary_Detailed'!$A$4:$X$216,AO$3,FALSE)</f>
        <v>0</v>
      </c>
      <c r="AP589" s="21" t="str">
        <f>VLOOKUP($B589,'Change Summary_Detailed'!$A$4:$X$216,AP$3,FALSE)</f>
        <v>Delete</v>
      </c>
      <c r="AQ589" s="21" t="str">
        <f>VLOOKUP($B589,'Change Summary_Detailed'!$A$4:$X$216,AQ$3,FALSE)</f>
        <v>1, 3</v>
      </c>
      <c r="AR589" s="21" t="str">
        <f>VLOOKUP($B589,'Change Summary_Detailed'!$A$4:$X$216,AR$3,FALSE)</f>
        <v>Restructure</v>
      </c>
      <c r="AS589" s="21" t="str">
        <f>VLOOKUP($B589,'Change Summary_Detailed'!$A$4:$X$216,AS$3,FALSE)</f>
        <v>In Arbor Heights and Gatewood, use Route 21EX or revised Route 50.
On California Ave SW, use the RapidRide C Line.</v>
      </c>
      <c r="AT589" s="21" t="str">
        <f>VLOOKUP($B589,'Change Summary_Detailed'!$A$4:$X$216,AT$3,FALSE)</f>
        <v>Deleted</v>
      </c>
    </row>
    <row r="590" spans="1:46" x14ac:dyDescent="0.25">
      <c r="A590" t="s">
        <v>1254</v>
      </c>
      <c r="B590" s="122">
        <v>24</v>
      </c>
      <c r="C590" s="110" t="s">
        <v>670</v>
      </c>
      <c r="D590" s="71" t="s">
        <v>80</v>
      </c>
      <c r="E590" s="110">
        <v>44.4</v>
      </c>
      <c r="F590" s="365">
        <v>13.3</v>
      </c>
      <c r="G590" s="365">
        <v>28.9</v>
      </c>
      <c r="H590" s="365">
        <v>10.1</v>
      </c>
      <c r="I590" s="365">
        <v>21</v>
      </c>
      <c r="J590" s="112">
        <v>5.5</v>
      </c>
      <c r="K590" s="62">
        <v>61</v>
      </c>
      <c r="L590" s="62" t="s">
        <v>81</v>
      </c>
      <c r="M590" s="110" t="s">
        <v>17</v>
      </c>
      <c r="N590" s="112" t="s">
        <v>17</v>
      </c>
      <c r="O590" s="65" t="s">
        <v>18</v>
      </c>
      <c r="P590" s="54" t="s">
        <v>18</v>
      </c>
      <c r="Q590" s="66" t="s">
        <v>18</v>
      </c>
      <c r="R590" s="65">
        <v>3</v>
      </c>
      <c r="S590" s="54">
        <v>1</v>
      </c>
      <c r="T590" s="66">
        <v>1</v>
      </c>
      <c r="W590">
        <v>3</v>
      </c>
      <c r="X590">
        <v>2</v>
      </c>
      <c r="Y590">
        <v>1</v>
      </c>
      <c r="Z590">
        <v>2</v>
      </c>
      <c r="AA590">
        <v>1</v>
      </c>
      <c r="AB590">
        <v>1</v>
      </c>
      <c r="AC590" s="355">
        <f>IF(VLOOKUP($B590,'Change Summary_Detailed'!$A$4:$X$216,AC$3,FALSE)=0,"N/A",VLOOKUP($B590,'Change Summary_Detailed'!$A$4:$X$216,AC$3,FALSE))</f>
        <v>42156</v>
      </c>
      <c r="AD590" s="21" t="str">
        <f>VLOOKUP($B590,'Change Summary_Detailed'!$A$4:$X$216,AD$3,FALSE)</f>
        <v>15-30</v>
      </c>
      <c r="AE590" s="21">
        <f>VLOOKUP($B590,'Change Summary_Detailed'!$A$4:$X$216,AE$3,FALSE)</f>
        <v>30</v>
      </c>
      <c r="AF590" s="21">
        <f>VLOOKUP($B590,'Change Summary_Detailed'!$A$4:$X$216,AF$3,FALSE)</f>
        <v>30</v>
      </c>
      <c r="AG590" s="21">
        <f>VLOOKUP($B590,'Change Summary_Detailed'!$A$4:$X$216,AG$3,FALSE)</f>
        <v>30</v>
      </c>
      <c r="AH590" s="21">
        <f>VLOOKUP($B590,'Change Summary_Detailed'!$A$4:$X$216,AH$3,FALSE)</f>
        <v>30</v>
      </c>
      <c r="AI590" s="21">
        <f>VLOOKUP($B590,'Change Summary_Detailed'!$A$4:$X$216,AI$3,FALSE)</f>
        <v>20</v>
      </c>
      <c r="AJ590" s="21" t="str">
        <f>VLOOKUP($B590,'Change Summary_Detailed'!$A$4:$X$216,AJ$3,FALSE)</f>
        <v>-</v>
      </c>
      <c r="AK590" s="21" t="str">
        <f>VLOOKUP($B590,'Change Summary_Detailed'!$A$4:$X$216,AK$3,FALSE)</f>
        <v>-</v>
      </c>
      <c r="AL590" s="21" t="str">
        <f>VLOOKUP($B590,'Change Summary_Detailed'!$A$4:$X$216,AL$3,FALSE)</f>
        <v>-</v>
      </c>
      <c r="AM590" s="21" t="str">
        <f>VLOOKUP($B590,'Change Summary_Detailed'!$A$4:$X$216,AM$3,FALSE)</f>
        <v>-</v>
      </c>
      <c r="AN590" s="21" t="str">
        <f>VLOOKUP($B590,'Change Summary_Detailed'!$A$4:$X$216,AN$3,FALSE)</f>
        <v>Before 10:00 PM</v>
      </c>
      <c r="AO590" s="21" t="str">
        <f>VLOOKUP($B590,'Change Summary_Detailed'!$A$4:$X$216,AO$3,FALSE)</f>
        <v>Before 7:00 PM</v>
      </c>
      <c r="AP590" s="21" t="str">
        <f>VLOOKUP($B590,'Change Summary_Detailed'!$A$4:$X$216,AP$3,FALSE)</f>
        <v>Operate during commute hours only and eliminate the part of the route that serves 28th Avenue W.
Revise Route 33 to serve 28th Avenue W and Magnolia Village.</v>
      </c>
      <c r="AQ590" s="21" t="str">
        <f>VLOOKUP($B590,'Change Summary_Detailed'!$A$4:$X$216,AQ$3,FALSE)</f>
        <v>1, 2, 3</v>
      </c>
      <c r="AR590" s="21" t="str">
        <f>VLOOKUP($B590,'Change Summary_Detailed'!$A$4:$X$216,AR$3,FALSE)</f>
        <v>Restructure</v>
      </c>
      <c r="AS590" s="21" t="str">
        <f>VLOOKUP($B590,'Change Summary_Detailed'!$A$4:$X$216,AS$3,FALSE)</f>
        <v>Use revised routes 24 or 33.</v>
      </c>
      <c r="AT590" s="21" t="str">
        <f>VLOOKUP($B590,'Change Summary_Detailed'!$A$4:$X$216,AT$3,FALSE)</f>
        <v>Revised</v>
      </c>
    </row>
    <row r="591" spans="1:46" x14ac:dyDescent="0.25">
      <c r="A591" t="s">
        <v>1254</v>
      </c>
      <c r="B591" s="122">
        <v>25</v>
      </c>
      <c r="C591" s="110" t="s">
        <v>671</v>
      </c>
      <c r="D591" s="71" t="s">
        <v>82</v>
      </c>
      <c r="E591" s="110">
        <v>22.4</v>
      </c>
      <c r="F591" s="365">
        <v>6</v>
      </c>
      <c r="G591" s="365">
        <v>17.5</v>
      </c>
      <c r="H591" s="365">
        <v>4.4000000000000004</v>
      </c>
      <c r="I591" s="365" t="s">
        <v>298</v>
      </c>
      <c r="J591" s="112" t="s">
        <v>298</v>
      </c>
      <c r="K591" s="62" t="s">
        <v>83</v>
      </c>
      <c r="L591" s="62" t="s">
        <v>84</v>
      </c>
      <c r="M591" s="110" t="s">
        <v>17</v>
      </c>
      <c r="N591" s="112" t="s">
        <v>17</v>
      </c>
      <c r="O591" s="65" t="s">
        <v>85</v>
      </c>
      <c r="P591" s="54" t="s">
        <v>85</v>
      </c>
      <c r="Q591" s="66" t="s">
        <v>40</v>
      </c>
      <c r="R591" s="65">
        <v>4</v>
      </c>
      <c r="S591" s="54">
        <v>4</v>
      </c>
      <c r="T591" s="66" t="s">
        <v>54</v>
      </c>
      <c r="W591">
        <v>1</v>
      </c>
      <c r="X591">
        <v>1</v>
      </c>
      <c r="Y591">
        <v>1</v>
      </c>
      <c r="Z591">
        <v>1</v>
      </c>
      <c r="AA591" t="s">
        <v>17</v>
      </c>
      <c r="AB591" t="s">
        <v>17</v>
      </c>
      <c r="AC591" s="355">
        <f>IF(VLOOKUP($B591,'Change Summary_Detailed'!$A$4:$X$216,AC$3,FALSE)=0,"N/A",VLOOKUP($B591,'Change Summary_Detailed'!$A$4:$X$216,AC$3,FALSE))</f>
        <v>42156</v>
      </c>
      <c r="AD591" s="21">
        <f>VLOOKUP($B591,'Change Summary_Detailed'!$A$4:$X$216,AD$3,FALSE)</f>
        <v>60</v>
      </c>
      <c r="AE591" s="21">
        <f>VLOOKUP($B591,'Change Summary_Detailed'!$A$4:$X$216,AE$3,FALSE)</f>
        <v>60</v>
      </c>
      <c r="AF591" s="21" t="str">
        <f>VLOOKUP($B591,'Change Summary_Detailed'!$A$4:$X$216,AF$3,FALSE)</f>
        <v/>
      </c>
      <c r="AG591" s="21" t="str">
        <f>VLOOKUP($B591,'Change Summary_Detailed'!$A$4:$X$216,AG$3,FALSE)</f>
        <v/>
      </c>
      <c r="AH591" s="21" t="str">
        <f>VLOOKUP($B591,'Change Summary_Detailed'!$A$4:$X$216,AH$3,FALSE)</f>
        <v/>
      </c>
      <c r="AI591" s="21" t="str">
        <f>VLOOKUP($B591,'Change Summary_Detailed'!$A$4:$X$216,AI$3,FALSE)</f>
        <v/>
      </c>
      <c r="AJ591" s="21" t="str">
        <f>VLOOKUP($B591,'Change Summary_Detailed'!$A$4:$X$216,AJ$3,FALSE)</f>
        <v/>
      </c>
      <c r="AK591" s="21" t="str">
        <f>VLOOKUP($B591,'Change Summary_Detailed'!$A$4:$X$216,AK$3,FALSE)</f>
        <v/>
      </c>
      <c r="AL591" s="21" t="str">
        <f>VLOOKUP($B591,'Change Summary_Detailed'!$A$4:$X$216,AL$3,FALSE)</f>
        <v/>
      </c>
      <c r="AM591" s="21" t="str">
        <f>VLOOKUP($B591,'Change Summary_Detailed'!$A$4:$X$216,AM$3,FALSE)</f>
        <v/>
      </c>
      <c r="AN591" s="21" t="str">
        <f>VLOOKUP($B591,'Change Summary_Detailed'!$A$4:$X$216,AN$3,FALSE)</f>
        <v>Before 6:00 PM</v>
      </c>
      <c r="AO591" s="21">
        <f>VLOOKUP($B591,'Change Summary_Detailed'!$A$4:$X$216,AO$3,FALSE)</f>
        <v>0</v>
      </c>
      <c r="AP591" s="21" t="str">
        <f>VLOOKUP($B591,'Change Summary_Detailed'!$A$4:$X$216,AP$3,FALSE)</f>
        <v>Delete</v>
      </c>
      <c r="AQ591" s="21">
        <f>VLOOKUP($B591,'Change Summary_Detailed'!$A$4:$X$216,AQ$3,FALSE)</f>
        <v>4</v>
      </c>
      <c r="AR591" s="21" t="str">
        <f>VLOOKUP($B591,'Change Summary_Detailed'!$A$4:$X$216,AR$3,FALSE)</f>
        <v>Low performing</v>
      </c>
      <c r="AS591" s="21" t="str">
        <f>VLOOKUP($B591,'Change Summary_Detailed'!$A$4:$X$216,AS$3,FALSE)</f>
        <v>In Laurelhurst, use revised Route 65 or Route 75 (unchanged).
In Montlake and Roanoke, use revised routes 43, 49, or 70.
Along Eastlake Avenue E (south of Mercer Street), use revised Route 70.</v>
      </c>
      <c r="AT591" s="21" t="str">
        <f>VLOOKUP($B591,'Change Summary_Detailed'!$A$4:$X$216,AT$3,FALSE)</f>
        <v>Deleted</v>
      </c>
    </row>
    <row r="592" spans="1:46" x14ac:dyDescent="0.25">
      <c r="A592" t="s">
        <v>1254</v>
      </c>
      <c r="B592" s="122">
        <v>26</v>
      </c>
      <c r="C592" s="110" t="s">
        <v>672</v>
      </c>
      <c r="D592" s="71" t="s">
        <v>87</v>
      </c>
      <c r="E592" s="110">
        <v>48.5</v>
      </c>
      <c r="F592" s="365">
        <v>13.1</v>
      </c>
      <c r="G592" s="365">
        <v>32.200000000000003</v>
      </c>
      <c r="H592" s="365">
        <v>11.1</v>
      </c>
      <c r="I592" s="365">
        <v>22.6</v>
      </c>
      <c r="J592" s="112">
        <v>7.1</v>
      </c>
      <c r="K592" s="62">
        <v>34</v>
      </c>
      <c r="L592" s="62" t="s">
        <v>15</v>
      </c>
      <c r="M592" s="110" t="s">
        <v>17</v>
      </c>
      <c r="N592" s="112" t="s">
        <v>17</v>
      </c>
      <c r="O592" s="65" t="s">
        <v>18</v>
      </c>
      <c r="P592" s="54" t="s">
        <v>18</v>
      </c>
      <c r="Q592" s="66" t="s">
        <v>18</v>
      </c>
      <c r="R592" s="65">
        <v>3</v>
      </c>
      <c r="S592" s="54">
        <v>1</v>
      </c>
      <c r="T592" s="66">
        <v>3</v>
      </c>
      <c r="W592">
        <v>4</v>
      </c>
      <c r="X592">
        <v>4</v>
      </c>
      <c r="Y592" t="s">
        <v>17</v>
      </c>
      <c r="Z592" t="s">
        <v>17</v>
      </c>
      <c r="AA592" t="s">
        <v>17</v>
      </c>
      <c r="AB592" t="s">
        <v>17</v>
      </c>
      <c r="AC592" s="355">
        <f>IF(VLOOKUP($B592,'Change Summary_Detailed'!$A$4:$X$216,AC$3,FALSE)=0,"N/A",VLOOKUP($B592,'Change Summary_Detailed'!$A$4:$X$216,AC$3,FALSE))</f>
        <v>42156</v>
      </c>
      <c r="AD592" s="21">
        <f>VLOOKUP($B592,'Change Summary_Detailed'!$A$4:$X$216,AD$3,FALSE)</f>
        <v>20</v>
      </c>
      <c r="AE592" s="21">
        <f>VLOOKUP($B592,'Change Summary_Detailed'!$A$4:$X$216,AE$3,FALSE)</f>
        <v>30</v>
      </c>
      <c r="AF592" s="21">
        <f>VLOOKUP($B592,'Change Summary_Detailed'!$A$4:$X$216,AF$3,FALSE)</f>
        <v>30</v>
      </c>
      <c r="AG592" s="21">
        <f>VLOOKUP($B592,'Change Summary_Detailed'!$A$4:$X$216,AG$3,FALSE)</f>
        <v>30</v>
      </c>
      <c r="AH592" s="21">
        <f>VLOOKUP($B592,'Change Summary_Detailed'!$A$4:$X$216,AH$3,FALSE)</f>
        <v>30</v>
      </c>
      <c r="AI592" s="21">
        <f>VLOOKUP($B592,'Change Summary_Detailed'!$A$4:$X$216,AI$3,FALSE)</f>
        <v>0</v>
      </c>
      <c r="AJ592" s="21">
        <f>VLOOKUP($B592,'Change Summary_Detailed'!$A$4:$X$216,AJ$3,FALSE)</f>
        <v>0</v>
      </c>
      <c r="AK592" s="21">
        <f>VLOOKUP($B592,'Change Summary_Detailed'!$A$4:$X$216,AK$3,FALSE)</f>
        <v>0</v>
      </c>
      <c r="AL592" s="21">
        <f>VLOOKUP($B592,'Change Summary_Detailed'!$A$4:$X$216,AL$3,FALSE)</f>
        <v>0</v>
      </c>
      <c r="AM592" s="21">
        <f>VLOOKUP($B592,'Change Summary_Detailed'!$A$4:$X$216,AM$3,FALSE)</f>
        <v>0</v>
      </c>
      <c r="AN592" s="21" t="str">
        <f>VLOOKUP($B592,'Change Summary_Detailed'!$A$4:$X$216,AN$3,FALSE)</f>
        <v>Before 1:00 AM</v>
      </c>
      <c r="AO592" s="21">
        <f>VLOOKUP($B592,'Change Summary_Detailed'!$A$4:$X$216,AO$3,FALSE)</f>
        <v>0</v>
      </c>
      <c r="AP592" s="21" t="str">
        <f>VLOOKUP($B592,'Change Summary_Detailed'!$A$4:$X$216,AP$3,FALSE)</f>
        <v>Delete</v>
      </c>
      <c r="AQ592" s="21" t="str">
        <f>VLOOKUP($B592,'Change Summary_Detailed'!$A$4:$X$216,AQ$3,FALSE)</f>
        <v>1, 2, 3</v>
      </c>
      <c r="AR592" s="21" t="str">
        <f>VLOOKUP($B592,'Change Summary_Detailed'!$A$4:$X$216,AR$3,FALSE)</f>
        <v>Restructure</v>
      </c>
      <c r="AS592" s="21" t="str">
        <f>VLOOKUP($B592,'Change Summary_Detailed'!$A$4:$X$216,AS$3,FALSE)</f>
        <v>North of Fremont, use revised routes 16 or 26 Express.
South of Fremont, use revised routes 16 or 40.</v>
      </c>
      <c r="AT592" s="21" t="str">
        <f>VLOOKUP($B592,'Change Summary_Detailed'!$A$4:$X$216,AT$3,FALSE)</f>
        <v>Deleted</v>
      </c>
    </row>
    <row r="593" spans="1:46" x14ac:dyDescent="0.25">
      <c r="A593" t="s">
        <v>1254</v>
      </c>
      <c r="B593" s="122" t="s">
        <v>86</v>
      </c>
      <c r="C593" s="110" t="s">
        <v>673</v>
      </c>
      <c r="D593" s="71" t="s">
        <v>87</v>
      </c>
      <c r="E593" s="110">
        <v>52.5</v>
      </c>
      <c r="F593" s="365">
        <v>17.7</v>
      </c>
      <c r="G593" s="365" t="s">
        <v>298</v>
      </c>
      <c r="H593" s="365" t="s">
        <v>298</v>
      </c>
      <c r="I593" s="365" t="s">
        <v>298</v>
      </c>
      <c r="J593" s="112" t="s">
        <v>298</v>
      </c>
      <c r="K593" s="62" t="s">
        <v>8</v>
      </c>
      <c r="L593" s="62" t="s">
        <v>8</v>
      </c>
      <c r="M593" s="110" t="s">
        <v>45</v>
      </c>
      <c r="N593" s="112" t="s">
        <v>52</v>
      </c>
      <c r="O593" s="65" t="s">
        <v>8</v>
      </c>
      <c r="P593" s="54" t="s">
        <v>8</v>
      </c>
      <c r="Q593" s="66" t="s">
        <v>8</v>
      </c>
      <c r="R593" s="65" t="s">
        <v>54</v>
      </c>
      <c r="S593" s="54" t="s">
        <v>54</v>
      </c>
      <c r="T593" s="66" t="s">
        <v>54</v>
      </c>
      <c r="W593">
        <v>4</v>
      </c>
      <c r="X593">
        <v>4</v>
      </c>
      <c r="Y593" t="s">
        <v>17</v>
      </c>
      <c r="Z593" t="s">
        <v>17</v>
      </c>
      <c r="AA593" t="s">
        <v>17</v>
      </c>
      <c r="AB593" t="s">
        <v>17</v>
      </c>
      <c r="AC593" s="355">
        <f>IF(VLOOKUP($B593,'Change Summary_Detailed'!$A$4:$X$216,AC$3,FALSE)=0,"N/A",VLOOKUP($B593,'Change Summary_Detailed'!$A$4:$X$216,AC$3,FALSE))</f>
        <v>42156</v>
      </c>
      <c r="AD593" s="21" t="str">
        <f>VLOOKUP($B593,'Change Summary_Detailed'!$A$4:$X$216,AD$3,FALSE)</f>
        <v/>
      </c>
      <c r="AE593" s="21" t="str">
        <f>VLOOKUP($B593,'Change Summary_Detailed'!$A$4:$X$216,AE$3,FALSE)</f>
        <v/>
      </c>
      <c r="AF593" s="21" t="str">
        <f>VLOOKUP($B593,'Change Summary_Detailed'!$A$4:$X$216,AF$3,FALSE)</f>
        <v/>
      </c>
      <c r="AG593" s="21" t="str">
        <f>VLOOKUP($B593,'Change Summary_Detailed'!$A$4:$X$216,AG$3,FALSE)</f>
        <v/>
      </c>
      <c r="AH593" s="21" t="str">
        <f>VLOOKUP($B593,'Change Summary_Detailed'!$A$4:$X$216,AH$3,FALSE)</f>
        <v/>
      </c>
      <c r="AI593" s="21">
        <f>VLOOKUP($B593,'Change Summary_Detailed'!$A$4:$X$216,AI$3,FALSE)</f>
        <v>20</v>
      </c>
      <c r="AJ593" s="21">
        <f>VLOOKUP($B593,'Change Summary_Detailed'!$A$4:$X$216,AJ$3,FALSE)</f>
        <v>30</v>
      </c>
      <c r="AK593" s="21" t="str">
        <f>VLOOKUP($B593,'Change Summary_Detailed'!$A$4:$X$216,AK$3,FALSE)</f>
        <v/>
      </c>
      <c r="AL593" s="21" t="str">
        <f>VLOOKUP($B593,'Change Summary_Detailed'!$A$4:$X$216,AL$3,FALSE)</f>
        <v/>
      </c>
      <c r="AM593" s="21" t="str">
        <f>VLOOKUP($B593,'Change Summary_Detailed'!$A$4:$X$216,AM$3,FALSE)</f>
        <v/>
      </c>
      <c r="AN593" s="21" t="str">
        <f>VLOOKUP($B593,'Change Summary_Detailed'!$A$4:$X$216,AN$3,FALSE)</f>
        <v/>
      </c>
      <c r="AO593" s="21" t="str">
        <f>VLOOKUP($B593,'Change Summary_Detailed'!$A$4:$X$216,AO$3,FALSE)</f>
        <v/>
      </c>
      <c r="AP593" s="21" t="str">
        <f>VLOOKUP($B593,'Change Summary_Detailed'!$A$4:$X$216,AP$3,FALSE)</f>
        <v>Combine service on routes 26 Express and 26 Local to make the system more efficient to operate. 
Operate two-way service between 6:00 AM and 7:00 PM on the Express path between Wallingford and downtown Seattle.</v>
      </c>
      <c r="AQ593" s="21">
        <f>VLOOKUP($B593,'Change Summary_Detailed'!$A$4:$X$216,AQ$3,FALSE)</f>
        <v>2</v>
      </c>
      <c r="AR593" s="21" t="str">
        <f>VLOOKUP($B593,'Change Summary_Detailed'!$A$4:$X$216,AR$3,FALSE)</f>
        <v>Restructure</v>
      </c>
      <c r="AS593" s="21">
        <f>VLOOKUP($B593,'Change Summary_Detailed'!$A$4:$X$216,AS$3,FALSE)</f>
        <v>0</v>
      </c>
      <c r="AT593" s="21" t="str">
        <f>VLOOKUP($B593,'Change Summary_Detailed'!$A$4:$X$216,AT$3,FALSE)</f>
        <v>Revised</v>
      </c>
    </row>
    <row r="594" spans="1:46" x14ac:dyDescent="0.25">
      <c r="A594" t="s">
        <v>1254</v>
      </c>
      <c r="B594" s="122">
        <v>27</v>
      </c>
      <c r="C594" s="110" t="s">
        <v>674</v>
      </c>
      <c r="D594" s="71" t="s">
        <v>88</v>
      </c>
      <c r="E594" s="110">
        <v>40.299999999999997</v>
      </c>
      <c r="F594" s="365">
        <v>9.1</v>
      </c>
      <c r="G594" s="365">
        <v>32</v>
      </c>
      <c r="H594" s="365">
        <v>5.0999999999999996</v>
      </c>
      <c r="I594" s="365">
        <v>19.8</v>
      </c>
      <c r="J594" s="112">
        <v>3.1</v>
      </c>
      <c r="K594" s="62">
        <v>24</v>
      </c>
      <c r="L594" s="62" t="s">
        <v>81</v>
      </c>
      <c r="M594" s="110" t="s">
        <v>17</v>
      </c>
      <c r="N594" s="112" t="s">
        <v>17</v>
      </c>
      <c r="O594" s="65" t="s">
        <v>19</v>
      </c>
      <c r="P594" s="54" t="s">
        <v>18</v>
      </c>
      <c r="Q594" s="66" t="s">
        <v>18</v>
      </c>
      <c r="R594" s="65">
        <v>4</v>
      </c>
      <c r="S594" s="54">
        <v>1</v>
      </c>
      <c r="T594" s="66">
        <v>1</v>
      </c>
      <c r="W594">
        <v>3</v>
      </c>
      <c r="X594">
        <v>1</v>
      </c>
      <c r="Y594">
        <v>1</v>
      </c>
      <c r="Z594">
        <v>1</v>
      </c>
      <c r="AA594">
        <v>1</v>
      </c>
      <c r="AB594">
        <v>1</v>
      </c>
      <c r="AC594" s="355" t="str">
        <f>IF(VLOOKUP($B594,'Change Summary_Detailed'!$A$4:$X$216,AC$3,FALSE)=0,"N/A",VLOOKUP($B594,'Change Summary_Detailed'!$A$4:$X$216,AC$3,FALSE))</f>
        <v>Sept. 2014/ Feb. 2015</v>
      </c>
      <c r="AD594" s="21">
        <f>VLOOKUP($B594,'Change Summary_Detailed'!$A$4:$X$216,AD$3,FALSE)</f>
        <v>30</v>
      </c>
      <c r="AE594" s="21">
        <f>VLOOKUP($B594,'Change Summary_Detailed'!$A$4:$X$216,AE$3,FALSE)</f>
        <v>30</v>
      </c>
      <c r="AF594" s="21">
        <f>VLOOKUP($B594,'Change Summary_Detailed'!$A$4:$X$216,AF$3,FALSE)</f>
        <v>60</v>
      </c>
      <c r="AG594" s="21">
        <f>VLOOKUP($B594,'Change Summary_Detailed'!$A$4:$X$216,AG$3,FALSE)</f>
        <v>60</v>
      </c>
      <c r="AH594" s="21">
        <f>VLOOKUP($B594,'Change Summary_Detailed'!$A$4:$X$216,AH$3,FALSE)</f>
        <v>60</v>
      </c>
      <c r="AI594" s="21" t="str">
        <f>VLOOKUP($B594,'Change Summary_Detailed'!$A$4:$X$216,AI$3,FALSE)</f>
        <v/>
      </c>
      <c r="AJ594" s="21" t="str">
        <f>VLOOKUP($B594,'Change Summary_Detailed'!$A$4:$X$216,AJ$3,FALSE)</f>
        <v/>
      </c>
      <c r="AK594" s="21" t="str">
        <f>VLOOKUP($B594,'Change Summary_Detailed'!$A$4:$X$216,AK$3,FALSE)</f>
        <v/>
      </c>
      <c r="AL594" s="21" t="str">
        <f>VLOOKUP($B594,'Change Summary_Detailed'!$A$4:$X$216,AL$3,FALSE)</f>
        <v/>
      </c>
      <c r="AM594" s="21" t="str">
        <f>VLOOKUP($B594,'Change Summary_Detailed'!$A$4:$X$216,AM$3,FALSE)</f>
        <v/>
      </c>
      <c r="AN594" s="21" t="str">
        <f>VLOOKUP($B594,'Change Summary_Detailed'!$A$4:$X$216,AN$3,FALSE)</f>
        <v>Before 10:00 PM</v>
      </c>
      <c r="AO594" s="21">
        <f>VLOOKUP($B594,'Change Summary_Detailed'!$A$4:$X$216,AO$3,FALSE)</f>
        <v>0</v>
      </c>
      <c r="AP594" s="21" t="str">
        <f>VLOOKUP($B594,'Change Summary_Detailed'!$A$4:$X$216,AP$3,FALSE)</f>
        <v>Delete</v>
      </c>
      <c r="AQ594" s="21" t="str">
        <f>VLOOKUP($B594,'Change Summary_Detailed'!$A$4:$X$216,AQ$3,FALSE)</f>
        <v>1, 2, 4</v>
      </c>
      <c r="AR594" s="21" t="str">
        <f>VLOOKUP($B594,'Change Summary_Detailed'!$A$4:$X$216,AR$3,FALSE)</f>
        <v>Restructure</v>
      </c>
      <c r="AS594" s="21" t="str">
        <f>VLOOKUP($B594,'Change Summary_Detailed'!$A$4:$X$216,AS$3,FALSE)</f>
        <v>On E Yesler Way, use revised Route 14 or revised Route 106 along S Jackson Street.
In Leschi, Metro’s RideShare, VanPool, or Hyde Shuttle programs may be options.</v>
      </c>
      <c r="AT594" s="21" t="str">
        <f>VLOOKUP($B594,'Change Summary_Detailed'!$A$4:$X$216,AT$3,FALSE)</f>
        <v>Deleted</v>
      </c>
    </row>
    <row r="595" spans="1:46" x14ac:dyDescent="0.25">
      <c r="A595" t="s">
        <v>1254</v>
      </c>
      <c r="B595" s="122">
        <v>28</v>
      </c>
      <c r="C595" s="110" t="s">
        <v>675</v>
      </c>
      <c r="D595" s="71" t="s">
        <v>89</v>
      </c>
      <c r="E595" s="110">
        <v>50.9</v>
      </c>
      <c r="F595" s="365">
        <v>12.4</v>
      </c>
      <c r="G595" s="365">
        <v>36.1</v>
      </c>
      <c r="H595" s="365">
        <v>9.6999999999999993</v>
      </c>
      <c r="I595" s="365">
        <v>23.1</v>
      </c>
      <c r="J595" s="112">
        <v>5.8</v>
      </c>
      <c r="K595" s="62" t="s">
        <v>90</v>
      </c>
      <c r="L595" s="62" t="s">
        <v>91</v>
      </c>
      <c r="M595" s="110" t="s">
        <v>17</v>
      </c>
      <c r="N595" s="112" t="s">
        <v>17</v>
      </c>
      <c r="O595" s="65" t="s">
        <v>40</v>
      </c>
      <c r="P595" s="54" t="s">
        <v>49</v>
      </c>
      <c r="Q595" s="66" t="s">
        <v>40</v>
      </c>
      <c r="R595" s="65">
        <v>3</v>
      </c>
      <c r="S595" s="54">
        <v>1</v>
      </c>
      <c r="T595" s="66">
        <v>1</v>
      </c>
      <c r="W595">
        <v>4</v>
      </c>
      <c r="X595">
        <v>2</v>
      </c>
      <c r="Y595">
        <v>2</v>
      </c>
      <c r="Z595">
        <v>1</v>
      </c>
      <c r="AA595">
        <v>2</v>
      </c>
      <c r="AB595">
        <v>1</v>
      </c>
      <c r="AC595" s="355">
        <f>IF(VLOOKUP($B595,'Change Summary_Detailed'!$A$4:$X$216,AC$3,FALSE)=0,"N/A",VLOOKUP($B595,'Change Summary_Detailed'!$A$4:$X$216,AC$3,FALSE))</f>
        <v>42156</v>
      </c>
      <c r="AD595" s="21">
        <f>VLOOKUP($B595,'Change Summary_Detailed'!$A$4:$X$216,AD$3,FALSE)</f>
        <v>20</v>
      </c>
      <c r="AE595" s="21">
        <f>VLOOKUP($B595,'Change Summary_Detailed'!$A$4:$X$216,AE$3,FALSE)</f>
        <v>30</v>
      </c>
      <c r="AF595" s="21">
        <f>VLOOKUP($B595,'Change Summary_Detailed'!$A$4:$X$216,AF$3,FALSE)</f>
        <v>30</v>
      </c>
      <c r="AG595" s="21">
        <f>VLOOKUP($B595,'Change Summary_Detailed'!$A$4:$X$216,AG$3,FALSE)</f>
        <v>30</v>
      </c>
      <c r="AH595" s="21">
        <f>VLOOKUP($B595,'Change Summary_Detailed'!$A$4:$X$216,AH$3,FALSE)</f>
        <v>30</v>
      </c>
      <c r="AI595" s="21">
        <f>VLOOKUP($B595,'Change Summary_Detailed'!$A$4:$X$216,AI$3,FALSE)</f>
        <v>0</v>
      </c>
      <c r="AJ595" s="21">
        <f>VLOOKUP($B595,'Change Summary_Detailed'!$A$4:$X$216,AJ$3,FALSE)</f>
        <v>0</v>
      </c>
      <c r="AK595" s="21">
        <f>VLOOKUP($B595,'Change Summary_Detailed'!$A$4:$X$216,AK$3,FALSE)</f>
        <v>0</v>
      </c>
      <c r="AL595" s="21">
        <f>VLOOKUP($B595,'Change Summary_Detailed'!$A$4:$X$216,AL$3,FALSE)</f>
        <v>0</v>
      </c>
      <c r="AM595" s="21">
        <f>VLOOKUP($B595,'Change Summary_Detailed'!$A$4:$X$216,AM$3,FALSE)</f>
        <v>0</v>
      </c>
      <c r="AN595" s="21" t="str">
        <f>VLOOKUP($B595,'Change Summary_Detailed'!$A$4:$X$216,AN$3,FALSE)</f>
        <v>Before 12:00 AM</v>
      </c>
      <c r="AO595" s="21">
        <f>VLOOKUP($B595,'Change Summary_Detailed'!$A$4:$X$216,AO$3,FALSE)</f>
        <v>0</v>
      </c>
      <c r="AP595" s="21" t="str">
        <f>VLOOKUP($B595,'Change Summary_Detailed'!$A$4:$X$216,AP$3,FALSE)</f>
        <v>Delete</v>
      </c>
      <c r="AQ595" s="21" t="str">
        <f>VLOOKUP($B595,'Change Summary_Detailed'!$A$4:$X$216,AQ$3,FALSE)</f>
        <v>1, 2, 3</v>
      </c>
      <c r="AR595" s="21" t="str">
        <f>VLOOKUP($B595,'Change Summary_Detailed'!$A$4:$X$216,AR$3,FALSE)</f>
        <v>Restructure</v>
      </c>
      <c r="AS595" s="21" t="str">
        <f>VLOOKUP($B595,'Change Summary_Detailed'!$A$4:$X$216,AS$3,FALSE)</f>
        <v xml:space="preserve">North of Fremont, use revised routes 28 Express or 40.
South of Fremont, use revised routes 16 or 40.
</v>
      </c>
      <c r="AT595" s="21" t="str">
        <f>VLOOKUP($B595,'Change Summary_Detailed'!$A$4:$X$216,AT$3,FALSE)</f>
        <v>Deleted</v>
      </c>
    </row>
    <row r="596" spans="1:46" x14ac:dyDescent="0.25">
      <c r="A596" t="s">
        <v>1254</v>
      </c>
      <c r="B596" s="122" t="s">
        <v>92</v>
      </c>
      <c r="C596" s="110" t="s">
        <v>676</v>
      </c>
      <c r="D596" s="71" t="s">
        <v>93</v>
      </c>
      <c r="E596" s="110">
        <v>43.4</v>
      </c>
      <c r="F596" s="365">
        <v>13.8</v>
      </c>
      <c r="G596" s="365" t="s">
        <v>298</v>
      </c>
      <c r="H596" s="365" t="s">
        <v>298</v>
      </c>
      <c r="I596" s="365" t="s">
        <v>298</v>
      </c>
      <c r="J596" s="112" t="s">
        <v>298</v>
      </c>
      <c r="K596" s="62" t="s">
        <v>8</v>
      </c>
      <c r="L596" s="62" t="s">
        <v>8</v>
      </c>
      <c r="M596" s="110" t="s">
        <v>52</v>
      </c>
      <c r="N596" s="112" t="s">
        <v>52</v>
      </c>
      <c r="O596" s="65" t="s">
        <v>8</v>
      </c>
      <c r="P596" s="54" t="s">
        <v>8</v>
      </c>
      <c r="Q596" s="66" t="s">
        <v>8</v>
      </c>
      <c r="R596" s="65" t="s">
        <v>54</v>
      </c>
      <c r="S596" s="54" t="s">
        <v>54</v>
      </c>
      <c r="T596" s="66" t="s">
        <v>54</v>
      </c>
      <c r="W596">
        <v>3</v>
      </c>
      <c r="X596">
        <v>3</v>
      </c>
      <c r="Y596" t="s">
        <v>17</v>
      </c>
      <c r="Z596" t="s">
        <v>17</v>
      </c>
      <c r="AA596" t="s">
        <v>17</v>
      </c>
      <c r="AB596" t="s">
        <v>17</v>
      </c>
      <c r="AC596" s="355">
        <f>IF(VLOOKUP($B596,'Change Summary_Detailed'!$A$4:$X$216,AC$3,FALSE)=0,"N/A",VLOOKUP($B596,'Change Summary_Detailed'!$A$4:$X$216,AC$3,FALSE))</f>
        <v>42156</v>
      </c>
      <c r="AD596" s="21" t="str">
        <f>VLOOKUP($B596,'Change Summary_Detailed'!$A$4:$X$216,AD$3,FALSE)</f>
        <v/>
      </c>
      <c r="AE596" s="21" t="str">
        <f>VLOOKUP($B596,'Change Summary_Detailed'!$A$4:$X$216,AE$3,FALSE)</f>
        <v/>
      </c>
      <c r="AF596" s="21" t="str">
        <f>VLOOKUP($B596,'Change Summary_Detailed'!$A$4:$X$216,AF$3,FALSE)</f>
        <v/>
      </c>
      <c r="AG596" s="21" t="str">
        <f>VLOOKUP($B596,'Change Summary_Detailed'!$A$4:$X$216,AG$3,FALSE)</f>
        <v/>
      </c>
      <c r="AH596" s="21" t="str">
        <f>VLOOKUP($B596,'Change Summary_Detailed'!$A$4:$X$216,AH$3,FALSE)</f>
        <v/>
      </c>
      <c r="AI596" s="21" t="str">
        <f>VLOOKUP($B596,'Change Summary_Detailed'!$A$4:$X$216,AI$3,FALSE)</f>
        <v>10-30</v>
      </c>
      <c r="AJ596" s="21">
        <f>VLOOKUP($B596,'Change Summary_Detailed'!$A$4:$X$216,AJ$3,FALSE)</f>
        <v>30</v>
      </c>
      <c r="AK596" s="21">
        <f>VLOOKUP($B596,'Change Summary_Detailed'!$A$4:$X$216,AK$3,FALSE)</f>
        <v>60</v>
      </c>
      <c r="AL596" s="21">
        <f>VLOOKUP($B596,'Change Summary_Detailed'!$A$4:$X$216,AL$3,FALSE)</f>
        <v>30</v>
      </c>
      <c r="AM596" s="21">
        <f>VLOOKUP($B596,'Change Summary_Detailed'!$A$4:$X$216,AM$3,FALSE)</f>
        <v>30</v>
      </c>
      <c r="AN596" s="21" t="str">
        <f>VLOOKUP($B596,'Change Summary_Detailed'!$A$4:$X$216,AN$3,FALSE)</f>
        <v/>
      </c>
      <c r="AO596" s="21" t="str">
        <f>VLOOKUP($B596,'Change Summary_Detailed'!$A$4:$X$216,AO$3,FALSE)</f>
        <v/>
      </c>
      <c r="AP596" s="21" t="str">
        <f>VLOOKUP($B596,'Change Summary_Detailed'!$A$4:$X$216,AP$3,FALSE)</f>
        <v>Combine service on routes 28 Express and 28 Local to make the system more efficient to operate. 
Eliminate Express routing north of 103rd Street to reduce duplication with routes 5 and 355EX.
Shift Express routing from NW Market Street/N 46th Street to N 39th Street since Route 28 would no longer serve the area.
End service earlier.</v>
      </c>
      <c r="AQ596" s="21">
        <f>VLOOKUP($B596,'Change Summary_Detailed'!$A$4:$X$216,AQ$3,FALSE)</f>
        <v>2</v>
      </c>
      <c r="AR596" s="21" t="str">
        <f>VLOOKUP($B596,'Change Summary_Detailed'!$A$4:$X$216,AR$3,FALSE)</f>
        <v>Restructure</v>
      </c>
      <c r="AS596" s="21" t="str">
        <f>VLOOKUP($B596,'Change Summary_Detailed'!$A$4:$X$216,AS$3,FALSE)</f>
        <v>North of 103rd Street NW, use revised Route 355EX and Route 5.</v>
      </c>
      <c r="AT596" s="21" t="str">
        <f>VLOOKUP($B596,'Change Summary_Detailed'!$A$4:$X$216,AT$3,FALSE)</f>
        <v>Revised</v>
      </c>
    </row>
    <row r="597" spans="1:46" x14ac:dyDescent="0.25">
      <c r="A597" t="s">
        <v>1254</v>
      </c>
      <c r="B597" s="122">
        <v>29</v>
      </c>
      <c r="C597" s="110" t="s">
        <v>677</v>
      </c>
      <c r="D597" s="71" t="s">
        <v>95</v>
      </c>
      <c r="E597" s="110">
        <v>40.5</v>
      </c>
      <c r="F597" s="365">
        <v>9.9</v>
      </c>
      <c r="G597" s="365" t="s">
        <v>298</v>
      </c>
      <c r="H597" s="365" t="s">
        <v>298</v>
      </c>
      <c r="I597" s="365" t="s">
        <v>298</v>
      </c>
      <c r="J597" s="112" t="s">
        <v>298</v>
      </c>
      <c r="K597" s="62" t="s">
        <v>8</v>
      </c>
      <c r="L597" s="62" t="s">
        <v>8</v>
      </c>
      <c r="M597" s="110" t="s">
        <v>52</v>
      </c>
      <c r="N597" s="112" t="s">
        <v>52</v>
      </c>
      <c r="O597" s="65" t="s">
        <v>8</v>
      </c>
      <c r="P597" s="54" t="s">
        <v>8</v>
      </c>
      <c r="Q597" s="66" t="s">
        <v>8</v>
      </c>
      <c r="R597" s="65">
        <v>3</v>
      </c>
      <c r="S597" s="54" t="s">
        <v>54</v>
      </c>
      <c r="T597" s="66" t="s">
        <v>54</v>
      </c>
      <c r="W597">
        <v>3</v>
      </c>
      <c r="X597">
        <v>1</v>
      </c>
      <c r="Y597" t="s">
        <v>17</v>
      </c>
      <c r="Z597" t="s">
        <v>17</v>
      </c>
      <c r="AA597" t="s">
        <v>17</v>
      </c>
      <c r="AB597" t="s">
        <v>17</v>
      </c>
      <c r="AC597" s="355">
        <f>IF(VLOOKUP($B597,'Change Summary_Detailed'!$A$4:$X$216,AC$3,FALSE)=0,"N/A",VLOOKUP($B597,'Change Summary_Detailed'!$A$4:$X$216,AC$3,FALSE))</f>
        <v>42036</v>
      </c>
      <c r="AD597" s="21" t="str">
        <f>VLOOKUP($B597,'Change Summary_Detailed'!$A$4:$X$216,AD$3,FALSE)</f>
        <v/>
      </c>
      <c r="AE597" s="21" t="str">
        <f>VLOOKUP($B597,'Change Summary_Detailed'!$A$4:$X$216,AE$3,FALSE)</f>
        <v/>
      </c>
      <c r="AF597" s="21" t="str">
        <f>VLOOKUP($B597,'Change Summary_Detailed'!$A$4:$X$216,AF$3,FALSE)</f>
        <v/>
      </c>
      <c r="AG597" s="21" t="str">
        <f>VLOOKUP($B597,'Change Summary_Detailed'!$A$4:$X$216,AG$3,FALSE)</f>
        <v/>
      </c>
      <c r="AH597" s="21" t="str">
        <f>VLOOKUP($B597,'Change Summary_Detailed'!$A$4:$X$216,AH$3,FALSE)</f>
        <v/>
      </c>
      <c r="AI597" s="21" t="str">
        <f>VLOOKUP($B597,'Change Summary_Detailed'!$A$4:$X$216,AI$3,FALSE)</f>
        <v/>
      </c>
      <c r="AJ597" s="21" t="str">
        <f>VLOOKUP($B597,'Change Summary_Detailed'!$A$4:$X$216,AJ$3,FALSE)</f>
        <v/>
      </c>
      <c r="AK597" s="21" t="str">
        <f>VLOOKUP($B597,'Change Summary_Detailed'!$A$4:$X$216,AK$3,FALSE)</f>
        <v/>
      </c>
      <c r="AL597" s="21" t="str">
        <f>VLOOKUP($B597,'Change Summary_Detailed'!$A$4:$X$216,AL$3,FALSE)</f>
        <v/>
      </c>
      <c r="AM597" s="21" t="str">
        <f>VLOOKUP($B597,'Change Summary_Detailed'!$A$4:$X$216,AM$3,FALSE)</f>
        <v/>
      </c>
      <c r="AN597" s="21" t="str">
        <f>VLOOKUP($B597,'Change Summary_Detailed'!$A$4:$X$216,AN$3,FALSE)</f>
        <v/>
      </c>
      <c r="AO597" s="21" t="str">
        <f>VLOOKUP($B597,'Change Summary_Detailed'!$A$4:$X$216,AO$3,FALSE)</f>
        <v/>
      </c>
      <c r="AP597" s="21" t="str">
        <f>VLOOKUP($B597,'Change Summary_Detailed'!$A$4:$X$216,AP$3,FALSE)</f>
        <v>Eliminate the part of the route north of 7th Avenue W and W Raye Street due to lower ridership.
Reduce three morning and three afternoon trips.</v>
      </c>
      <c r="AQ597" s="21" t="str">
        <f>VLOOKUP($B597,'Change Summary_Detailed'!$A$4:$X$216,AQ$3,FALSE)</f>
        <v>2, 3</v>
      </c>
      <c r="AR597" s="21" t="str">
        <f>VLOOKUP($B597,'Change Summary_Detailed'!$A$4:$X$216,AR$3,FALSE)</f>
        <v>Restructure</v>
      </c>
      <c r="AS597" s="21" t="str">
        <f>VLOOKUP($B597,'Change Summary_Detailed'!$A$4:$X$216,AS$3,FALSE)</f>
        <v>In Ballard, use Routes 17X, 18X, 40 or the RapidRide D Line.  
Along W Nickerson Street, use Route 32 and transfer to the RapidRide D Line or revised route 16 or Route 40.  
Along 3rd Avenue W, use routes 3 or 13.</v>
      </c>
      <c r="AT597" s="21" t="str">
        <f>VLOOKUP($B597,'Change Summary_Detailed'!$A$4:$X$216,AT$3,FALSE)</f>
        <v>Revised</v>
      </c>
    </row>
    <row r="598" spans="1:46" x14ac:dyDescent="0.25">
      <c r="A598" t="s">
        <v>1254</v>
      </c>
      <c r="B598" s="122">
        <v>30</v>
      </c>
      <c r="C598" s="110" t="s">
        <v>678</v>
      </c>
      <c r="D598" s="71" t="s">
        <v>96</v>
      </c>
      <c r="E598" s="110">
        <v>28.6</v>
      </c>
      <c r="F598" s="365">
        <v>6.6</v>
      </c>
      <c r="G598" s="365">
        <v>23.8</v>
      </c>
      <c r="H598" s="365">
        <v>5.8</v>
      </c>
      <c r="I598" s="365">
        <v>24.5</v>
      </c>
      <c r="J598" s="112">
        <v>4.9000000000000004</v>
      </c>
      <c r="K598" s="62">
        <v>92</v>
      </c>
      <c r="L598" s="62" t="s">
        <v>81</v>
      </c>
      <c r="M598" s="110" t="s">
        <v>17</v>
      </c>
      <c r="N598" s="112" t="s">
        <v>17</v>
      </c>
      <c r="O598" s="65" t="s">
        <v>19</v>
      </c>
      <c r="P598" s="54" t="s">
        <v>18</v>
      </c>
      <c r="Q598" s="66" t="s">
        <v>18</v>
      </c>
      <c r="R598" s="65">
        <v>4</v>
      </c>
      <c r="S598" s="54">
        <v>1</v>
      </c>
      <c r="T598" s="66">
        <v>1</v>
      </c>
      <c r="W598">
        <v>2</v>
      </c>
      <c r="X598">
        <v>1</v>
      </c>
      <c r="Y598">
        <v>1</v>
      </c>
      <c r="Z598">
        <v>1</v>
      </c>
      <c r="AA598">
        <v>2</v>
      </c>
      <c r="AB598">
        <v>1</v>
      </c>
      <c r="AC598" s="355" t="str">
        <f>IF(VLOOKUP($B598,'Change Summary_Detailed'!$A$4:$X$216,AC$3,FALSE)=0,"N/A",VLOOKUP($B598,'Change Summary_Detailed'!$A$4:$X$216,AC$3,FALSE))</f>
        <v>Sept. 2014/ June 2015</v>
      </c>
      <c r="AD598" s="21">
        <f>VLOOKUP($B598,'Change Summary_Detailed'!$A$4:$X$216,AD$3,FALSE)</f>
        <v>30</v>
      </c>
      <c r="AE598" s="21">
        <f>VLOOKUP($B598,'Change Summary_Detailed'!$A$4:$X$216,AE$3,FALSE)</f>
        <v>30</v>
      </c>
      <c r="AF598" s="21">
        <f>VLOOKUP($B598,'Change Summary_Detailed'!$A$4:$X$216,AF$3,FALSE)</f>
        <v>30</v>
      </c>
      <c r="AG598" s="21">
        <f>VLOOKUP($B598,'Change Summary_Detailed'!$A$4:$X$216,AG$3,FALSE)</f>
        <v>30</v>
      </c>
      <c r="AH598" s="21">
        <f>VLOOKUP($B598,'Change Summary_Detailed'!$A$4:$X$216,AH$3,FALSE)</f>
        <v>30</v>
      </c>
      <c r="AI598" s="21" t="str">
        <f>VLOOKUP($B598,'Change Summary_Detailed'!$A$4:$X$216,AI$3,FALSE)</f>
        <v/>
      </c>
      <c r="AJ598" s="21" t="str">
        <f>VLOOKUP($B598,'Change Summary_Detailed'!$A$4:$X$216,AJ$3,FALSE)</f>
        <v/>
      </c>
      <c r="AK598" s="21" t="str">
        <f>VLOOKUP($B598,'Change Summary_Detailed'!$A$4:$X$216,AK$3,FALSE)</f>
        <v/>
      </c>
      <c r="AL598" s="21" t="str">
        <f>VLOOKUP($B598,'Change Summary_Detailed'!$A$4:$X$216,AL$3,FALSE)</f>
        <v/>
      </c>
      <c r="AM598" s="21" t="str">
        <f>VLOOKUP($B598,'Change Summary_Detailed'!$A$4:$X$216,AM$3,FALSE)</f>
        <v/>
      </c>
      <c r="AN598" s="21" t="str">
        <f>VLOOKUP($B598,'Change Summary_Detailed'!$A$4:$X$216,AN$3,FALSE)</f>
        <v>Before 12:00 AM</v>
      </c>
      <c r="AO598" s="21">
        <f>VLOOKUP($B598,'Change Summary_Detailed'!$A$4:$X$216,AO$3,FALSE)</f>
        <v>0</v>
      </c>
      <c r="AP598" s="21" t="str">
        <f>VLOOKUP($B598,'Change Summary_Detailed'!$A$4:$X$216,AP$3,FALSE)</f>
        <v>Delete</v>
      </c>
      <c r="AQ598" s="21" t="str">
        <f>VLOOKUP($B598,'Change Summary_Detailed'!$A$4:$X$216,AQ$3,FALSE)</f>
        <v>3, 4</v>
      </c>
      <c r="AR598" s="21" t="str">
        <f>VLOOKUP($B598,'Change Summary_Detailed'!$A$4:$X$216,AR$3,FALSE)</f>
        <v>Low performing</v>
      </c>
      <c r="AS598" s="21" t="str">
        <f>VLOOKUP($B598,'Change Summary_Detailed'!$A$4:$X$216,AS$3,FALSE)</f>
        <v>During peak periods, use Route 74 Express (unchanged).
Along Sand Point Way NE, use Route 75 (unchanged).
Between 30th Avenue NE and 45th Avenue NE, use revised Route 65.
Between 20th Avenue NE and 30th Avenue NE, use revised Route 372 Express.
Between University Way NE and 20th Avenue NE, use Route 48 (unchanged) or revised Route 73.</v>
      </c>
      <c r="AT598" s="21" t="str">
        <f>VLOOKUP($B598,'Change Summary_Detailed'!$A$4:$X$216,AT$3,FALSE)</f>
        <v>Deleted</v>
      </c>
    </row>
    <row r="599" spans="1:46" x14ac:dyDescent="0.25">
      <c r="A599" t="s">
        <v>1254</v>
      </c>
      <c r="B599" s="122">
        <v>31</v>
      </c>
      <c r="C599" s="110" t="s">
        <v>679</v>
      </c>
      <c r="D599" s="71" t="s">
        <v>98</v>
      </c>
      <c r="E599" s="110">
        <v>35.6</v>
      </c>
      <c r="F599" s="365">
        <v>8.4</v>
      </c>
      <c r="G599" s="365">
        <v>30.1</v>
      </c>
      <c r="H599" s="365">
        <v>7.7</v>
      </c>
      <c r="I599" s="365" t="s">
        <v>298</v>
      </c>
      <c r="J599" s="112" t="s">
        <v>298</v>
      </c>
      <c r="K599" s="62">
        <v>35</v>
      </c>
      <c r="L599" s="62" t="s">
        <v>15</v>
      </c>
      <c r="M599" s="110" t="s">
        <v>17</v>
      </c>
      <c r="N599" s="112" t="s">
        <v>17</v>
      </c>
      <c r="O599" s="65" t="s">
        <v>18</v>
      </c>
      <c r="P599" s="54" t="s">
        <v>19</v>
      </c>
      <c r="Q599" s="66" t="s">
        <v>18</v>
      </c>
      <c r="R599" s="65">
        <v>1</v>
      </c>
      <c r="S599" s="54">
        <v>4</v>
      </c>
      <c r="T599" s="66" t="s">
        <v>54</v>
      </c>
      <c r="W599">
        <v>2</v>
      </c>
      <c r="X599">
        <v>1</v>
      </c>
      <c r="Y599">
        <v>1</v>
      </c>
      <c r="Z599">
        <v>1</v>
      </c>
      <c r="AA599" t="s">
        <v>17</v>
      </c>
      <c r="AB599" t="s">
        <v>17</v>
      </c>
      <c r="AC599" s="355">
        <f>IF(VLOOKUP($B599,'Change Summary_Detailed'!$A$4:$X$216,AC$3,FALSE)=0,"N/A",VLOOKUP($B599,'Change Summary_Detailed'!$A$4:$X$216,AC$3,FALSE))</f>
        <v>42156</v>
      </c>
      <c r="AD599" s="21" t="str">
        <f>VLOOKUP($B599,'Change Summary_Detailed'!$A$4:$X$216,AD$3,FALSE)</f>
        <v>24-30</v>
      </c>
      <c r="AE599" s="21">
        <f>VLOOKUP($B599,'Change Summary_Detailed'!$A$4:$X$216,AE$3,FALSE)</f>
        <v>30</v>
      </c>
      <c r="AF599" s="21" t="str">
        <f>VLOOKUP($B599,'Change Summary_Detailed'!$A$4:$X$216,AF$3,FALSE)</f>
        <v/>
      </c>
      <c r="AG599" s="21">
        <f>VLOOKUP($B599,'Change Summary_Detailed'!$A$4:$X$216,AG$3,FALSE)</f>
        <v>30</v>
      </c>
      <c r="AH599" s="21" t="str">
        <f>VLOOKUP($B599,'Change Summary_Detailed'!$A$4:$X$216,AH$3,FALSE)</f>
        <v/>
      </c>
      <c r="AI599" s="21" t="str">
        <f>VLOOKUP($B599,'Change Summary_Detailed'!$A$4:$X$216,AI$3,FALSE)</f>
        <v/>
      </c>
      <c r="AJ599" s="21" t="str">
        <f>VLOOKUP($B599,'Change Summary_Detailed'!$A$4:$X$216,AJ$3,FALSE)</f>
        <v/>
      </c>
      <c r="AK599" s="21" t="str">
        <f>VLOOKUP($B599,'Change Summary_Detailed'!$A$4:$X$216,AK$3,FALSE)</f>
        <v/>
      </c>
      <c r="AL599" s="21" t="str">
        <f>VLOOKUP($B599,'Change Summary_Detailed'!$A$4:$X$216,AL$3,FALSE)</f>
        <v/>
      </c>
      <c r="AM599" s="21" t="str">
        <f>VLOOKUP($B599,'Change Summary_Detailed'!$A$4:$X$216,AM$3,FALSE)</f>
        <v/>
      </c>
      <c r="AN599" s="21" t="str">
        <f>VLOOKUP($B599,'Change Summary_Detailed'!$A$4:$X$216,AN$3,FALSE)</f>
        <v>Before 7:00 PM</v>
      </c>
      <c r="AO599" s="21">
        <f>VLOOKUP($B599,'Change Summary_Detailed'!$A$4:$X$216,AO$3,FALSE)</f>
        <v>0</v>
      </c>
      <c r="AP599" s="21" t="str">
        <f>VLOOKUP($B599,'Change Summary_Detailed'!$A$4:$X$216,AP$3,FALSE)</f>
        <v>Delete</v>
      </c>
      <c r="AQ599" s="21" t="str">
        <f>VLOOKUP($B599,'Change Summary_Detailed'!$A$4:$X$216,AQ$3,FALSE)</f>
        <v>1, 2, 4</v>
      </c>
      <c r="AR599" s="21" t="str">
        <f>VLOOKUP($B599,'Change Summary_Detailed'!$A$4:$X$216,AR$3,FALSE)</f>
        <v>Restructure</v>
      </c>
      <c r="AS599" s="21" t="str">
        <f>VLOOKUP($B599,'Change Summary_Detailed'!$A$4:$X$216,AS$3,FALSE)</f>
        <v>East of 15th Avenue W, use revised Route 32.
In Magnolia, use revised routes 24 or 33 and connect with revised Route 32.</v>
      </c>
      <c r="AT599" s="21" t="str">
        <f>VLOOKUP($B599,'Change Summary_Detailed'!$A$4:$X$216,AT$3,FALSE)</f>
        <v>Deleted</v>
      </c>
    </row>
    <row r="600" spans="1:46" x14ac:dyDescent="0.25">
      <c r="A600" t="s">
        <v>1254</v>
      </c>
      <c r="B600" s="122">
        <v>32</v>
      </c>
      <c r="C600" s="110" t="s">
        <v>680</v>
      </c>
      <c r="D600" s="71" t="s">
        <v>99</v>
      </c>
      <c r="E600" s="110">
        <v>38.4</v>
      </c>
      <c r="F600" s="365">
        <v>12.5</v>
      </c>
      <c r="G600" s="365">
        <v>36.1</v>
      </c>
      <c r="H600" s="365">
        <v>12.2</v>
      </c>
      <c r="I600" s="365">
        <v>24.5</v>
      </c>
      <c r="J600" s="112">
        <v>6.6</v>
      </c>
      <c r="K600" s="62">
        <v>35</v>
      </c>
      <c r="L600" s="62" t="s">
        <v>15</v>
      </c>
      <c r="M600" s="110" t="s">
        <v>17</v>
      </c>
      <c r="N600" s="112" t="s">
        <v>17</v>
      </c>
      <c r="O600" s="65" t="s">
        <v>18</v>
      </c>
      <c r="P600" s="54" t="s">
        <v>19</v>
      </c>
      <c r="Q600" s="66" t="s">
        <v>18</v>
      </c>
      <c r="R600" s="65">
        <v>3</v>
      </c>
      <c r="S600" s="54" t="s">
        <v>54</v>
      </c>
      <c r="T600" s="66">
        <v>3</v>
      </c>
      <c r="W600">
        <v>3</v>
      </c>
      <c r="X600">
        <v>2</v>
      </c>
      <c r="Y600">
        <v>2</v>
      </c>
      <c r="Z600">
        <v>2</v>
      </c>
      <c r="AA600">
        <v>2</v>
      </c>
      <c r="AB600">
        <v>2</v>
      </c>
      <c r="AC600" s="355">
        <f>IF(VLOOKUP($B600,'Change Summary_Detailed'!$A$4:$X$216,AC$3,FALSE)=0,"N/A",VLOOKUP($B600,'Change Summary_Detailed'!$A$4:$X$216,AC$3,FALSE))</f>
        <v>42156</v>
      </c>
      <c r="AD600" s="21">
        <f>VLOOKUP($B600,'Change Summary_Detailed'!$A$4:$X$216,AD$3,FALSE)</f>
        <v>30</v>
      </c>
      <c r="AE600" s="21">
        <f>VLOOKUP($B600,'Change Summary_Detailed'!$A$4:$X$216,AE$3,FALSE)</f>
        <v>30</v>
      </c>
      <c r="AF600" s="21">
        <f>VLOOKUP($B600,'Change Summary_Detailed'!$A$4:$X$216,AF$3,FALSE)</f>
        <v>30</v>
      </c>
      <c r="AG600" s="21">
        <f>VLOOKUP($B600,'Change Summary_Detailed'!$A$4:$X$216,AG$3,FALSE)</f>
        <v>30</v>
      </c>
      <c r="AH600" s="21">
        <f>VLOOKUP($B600,'Change Summary_Detailed'!$A$4:$X$216,AH$3,FALSE)</f>
        <v>30</v>
      </c>
      <c r="AI600" s="21" t="str">
        <f>VLOOKUP($B600,'Change Summary_Detailed'!$A$4:$X$216,AI$3,FALSE)</f>
        <v>8-15</v>
      </c>
      <c r="AJ600" s="21">
        <f>VLOOKUP($B600,'Change Summary_Detailed'!$A$4:$X$216,AJ$3,FALSE)</f>
        <v>30</v>
      </c>
      <c r="AK600" s="21">
        <f>VLOOKUP($B600,'Change Summary_Detailed'!$A$4:$X$216,AK$3,FALSE)</f>
        <v>30</v>
      </c>
      <c r="AL600" s="21">
        <f>VLOOKUP($B600,'Change Summary_Detailed'!$A$4:$X$216,AL$3,FALSE)</f>
        <v>30</v>
      </c>
      <c r="AM600" s="21">
        <f>VLOOKUP($B600,'Change Summary_Detailed'!$A$4:$X$216,AM$3,FALSE)</f>
        <v>30</v>
      </c>
      <c r="AN600" s="21" t="str">
        <f>VLOOKUP($B600,'Change Summary_Detailed'!$A$4:$X$216,AN$3,FALSE)</f>
        <v>Before 12:00 AM</v>
      </c>
      <c r="AO600" s="21" t="str">
        <f>VLOOKUP($B600,'Change Summary_Detailed'!$A$4:$X$216,AO$3,FALSE)</f>
        <v>Before 11:00 PM</v>
      </c>
      <c r="AP600" s="21" t="str">
        <f>VLOOKUP($B600,'Change Summary_Detailed'!$A$4:$X$216,AP$3,FALSE)</f>
        <v>Combine service with Route 31 to reduce duplication. 
Operate service more often during commute hours since Route 31 would no longer operate.
Shift route from Stone Way N to Wallingford Avenue N since Route 26 would no longer serve the area. 
End service earlier.</v>
      </c>
      <c r="AQ600" s="21" t="str">
        <f>VLOOKUP($B600,'Change Summary_Detailed'!$A$4:$X$216,AQ$3,FALSE)</f>
        <v>2, 3</v>
      </c>
      <c r="AR600" s="21" t="str">
        <f>VLOOKUP($B600,'Change Summary_Detailed'!$A$4:$X$216,AR$3,FALSE)</f>
        <v>Restructure</v>
      </c>
      <c r="AS600" s="21" t="str">
        <f>VLOOKUP($B600,'Change Summary_Detailed'!$A$4:$X$216,AS$3,FALSE)</f>
        <v>On Stone Way N, use revised Route 16.</v>
      </c>
      <c r="AT600" s="21" t="str">
        <f>VLOOKUP($B600,'Change Summary_Detailed'!$A$4:$X$216,AT$3,FALSE)</f>
        <v>Revised</v>
      </c>
    </row>
    <row r="601" spans="1:46" x14ac:dyDescent="0.25">
      <c r="A601" t="s">
        <v>1254</v>
      </c>
      <c r="B601" s="122">
        <v>33</v>
      </c>
      <c r="C601" s="110" t="s">
        <v>681</v>
      </c>
      <c r="D601" s="71" t="s">
        <v>100</v>
      </c>
      <c r="E601" s="110">
        <v>46.7</v>
      </c>
      <c r="F601" s="365">
        <v>13.6</v>
      </c>
      <c r="G601" s="365">
        <v>31.5</v>
      </c>
      <c r="H601" s="365">
        <v>8.3000000000000007</v>
      </c>
      <c r="I601" s="365">
        <v>23.1</v>
      </c>
      <c r="J601" s="112">
        <v>5.8</v>
      </c>
      <c r="K601" s="62">
        <v>26</v>
      </c>
      <c r="L601" s="62" t="s">
        <v>81</v>
      </c>
      <c r="M601" s="110" t="s">
        <v>17</v>
      </c>
      <c r="N601" s="112" t="s">
        <v>17</v>
      </c>
      <c r="O601" s="65" t="s">
        <v>19</v>
      </c>
      <c r="P601" s="54" t="s">
        <v>18</v>
      </c>
      <c r="Q601" s="66" t="s">
        <v>19</v>
      </c>
      <c r="R601" s="65" t="s">
        <v>54</v>
      </c>
      <c r="S601" s="54">
        <v>1</v>
      </c>
      <c r="T601" s="66">
        <v>4</v>
      </c>
      <c r="W601">
        <v>3</v>
      </c>
      <c r="X601">
        <v>3</v>
      </c>
      <c r="Y601">
        <v>1</v>
      </c>
      <c r="Z601">
        <v>1</v>
      </c>
      <c r="AA601">
        <v>2</v>
      </c>
      <c r="AB601">
        <v>1</v>
      </c>
      <c r="AC601" s="355">
        <f>IF(VLOOKUP($B601,'Change Summary_Detailed'!$A$4:$X$216,AC$3,FALSE)=0,"N/A",VLOOKUP($B601,'Change Summary_Detailed'!$A$4:$X$216,AC$3,FALSE))</f>
        <v>42156</v>
      </c>
      <c r="AD601" s="21">
        <f>VLOOKUP($B601,'Change Summary_Detailed'!$A$4:$X$216,AD$3,FALSE)</f>
        <v>30</v>
      </c>
      <c r="AE601" s="21">
        <f>VLOOKUP($B601,'Change Summary_Detailed'!$A$4:$X$216,AE$3,FALSE)</f>
        <v>30</v>
      </c>
      <c r="AF601" s="21">
        <f>VLOOKUP($B601,'Change Summary_Detailed'!$A$4:$X$216,AF$3,FALSE)</f>
        <v>60</v>
      </c>
      <c r="AG601" s="21">
        <f>VLOOKUP($B601,'Change Summary_Detailed'!$A$4:$X$216,AG$3,FALSE)</f>
        <v>60</v>
      </c>
      <c r="AH601" s="21">
        <f>VLOOKUP($B601,'Change Summary_Detailed'!$A$4:$X$216,AH$3,FALSE)</f>
        <v>60</v>
      </c>
      <c r="AI601" s="21">
        <f>VLOOKUP($B601,'Change Summary_Detailed'!$A$4:$X$216,AI$3,FALSE)</f>
        <v>20</v>
      </c>
      <c r="AJ601" s="21">
        <f>VLOOKUP($B601,'Change Summary_Detailed'!$A$4:$X$216,AJ$3,FALSE)</f>
        <v>30</v>
      </c>
      <c r="AK601" s="21">
        <f>VLOOKUP($B601,'Change Summary_Detailed'!$A$4:$X$216,AK$3,FALSE)</f>
        <v>60</v>
      </c>
      <c r="AL601" s="21">
        <f>VLOOKUP($B601,'Change Summary_Detailed'!$A$4:$X$216,AL$3,FALSE)</f>
        <v>60</v>
      </c>
      <c r="AM601" s="21">
        <f>VLOOKUP($B601,'Change Summary_Detailed'!$A$4:$X$216,AM$3,FALSE)</f>
        <v>60</v>
      </c>
      <c r="AN601" s="21" t="str">
        <f>VLOOKUP($B601,'Change Summary_Detailed'!$A$4:$X$216,AN$3,FALSE)</f>
        <v>Before 10:00 PM</v>
      </c>
      <c r="AO601" s="21" t="str">
        <f>VLOOKUP($B601,'Change Summary_Detailed'!$A$4:$X$216,AO$3,FALSE)</f>
        <v>Before 10:00 PM</v>
      </c>
      <c r="AP601" s="21" t="str">
        <f>VLOOKUP($B601,'Change Summary_Detailed'!$A$4:$X$216,AP$3,FALSE)</f>
        <v>Revise routing to operate a clockwise loop on 28th Avenue W, Gilman Avenue W, 22nd Avenue W and Thorndyke Avenue W with service to Magnolia Village during the midday and after 7:00 PM. 
Operate service more often during commute hours since Route 19 would no longer operate and Route 24 would be reduced.</v>
      </c>
      <c r="AQ601" s="21" t="str">
        <f>VLOOKUP($B601,'Change Summary_Detailed'!$A$4:$X$216,AQ$3,FALSE)</f>
        <v>1, 2, 4</v>
      </c>
      <c r="AR601" s="21" t="str">
        <f>VLOOKUP($B601,'Change Summary_Detailed'!$A$4:$X$216,AR$3,FALSE)</f>
        <v>Restructure</v>
      </c>
      <c r="AS601" s="21" t="str">
        <f>VLOOKUP($B601,'Change Summary_Detailed'!$A$4:$X$216,AS$3,FALSE)</f>
        <v>In Discovery Park and Lawtonwood, use revised Route 33 on W Government Way.</v>
      </c>
      <c r="AT601" s="21" t="str">
        <f>VLOOKUP($B601,'Change Summary_Detailed'!$A$4:$X$216,AT$3,FALSE)</f>
        <v>Revised</v>
      </c>
    </row>
    <row r="602" spans="1:46" x14ac:dyDescent="0.25">
      <c r="A602" t="s">
        <v>1254</v>
      </c>
      <c r="B602" s="122">
        <v>36</v>
      </c>
      <c r="C602" s="110" t="s">
        <v>682</v>
      </c>
      <c r="D602" s="71" t="s">
        <v>101</v>
      </c>
      <c r="E602" s="110">
        <v>45.7</v>
      </c>
      <c r="F602" s="365">
        <v>12.9</v>
      </c>
      <c r="G602" s="365">
        <v>51.3</v>
      </c>
      <c r="H602" s="365">
        <v>13.7</v>
      </c>
      <c r="I602" s="365">
        <v>27.6</v>
      </c>
      <c r="J602" s="112">
        <v>7.4</v>
      </c>
      <c r="K602" s="62">
        <v>13</v>
      </c>
      <c r="L602" s="62" t="s">
        <v>15</v>
      </c>
      <c r="M602" s="110" t="s">
        <v>17</v>
      </c>
      <c r="N602" s="112" t="s">
        <v>17</v>
      </c>
      <c r="O602" s="65" t="s">
        <v>18</v>
      </c>
      <c r="P602" s="54" t="s">
        <v>18</v>
      </c>
      <c r="Q602" s="66" t="s">
        <v>18</v>
      </c>
      <c r="R602" s="65">
        <v>3</v>
      </c>
      <c r="S602" s="54" t="s">
        <v>54</v>
      </c>
      <c r="T602" s="66">
        <v>3</v>
      </c>
      <c r="W602">
        <v>3</v>
      </c>
      <c r="X602">
        <v>2</v>
      </c>
      <c r="Y602">
        <v>3</v>
      </c>
      <c r="Z602">
        <v>3</v>
      </c>
      <c r="AA602">
        <v>3</v>
      </c>
      <c r="AB602">
        <v>2</v>
      </c>
      <c r="AC602" s="355">
        <f>IF(VLOOKUP($B602,'Change Summary_Detailed'!$A$4:$X$216,AC$3,FALSE)=0,"N/A",VLOOKUP($B602,'Change Summary_Detailed'!$A$4:$X$216,AC$3,FALSE))</f>
        <v>42248</v>
      </c>
      <c r="AD602" s="21">
        <f>VLOOKUP($B602,'Change Summary_Detailed'!$A$4:$X$216,AD$3,FALSE)</f>
        <v>7</v>
      </c>
      <c r="AE602" s="21">
        <f>VLOOKUP($B602,'Change Summary_Detailed'!$A$4:$X$216,AE$3,FALSE)</f>
        <v>10</v>
      </c>
      <c r="AF602" s="21" t="str">
        <f>VLOOKUP($B602,'Change Summary_Detailed'!$A$4:$X$216,AF$3,FALSE)</f>
        <v>15-30</v>
      </c>
      <c r="AG602" s="21">
        <f>VLOOKUP($B602,'Change Summary_Detailed'!$A$4:$X$216,AG$3,FALSE)</f>
        <v>10</v>
      </c>
      <c r="AH602" s="21">
        <f>VLOOKUP($B602,'Change Summary_Detailed'!$A$4:$X$216,AH$3,FALSE)</f>
        <v>15</v>
      </c>
      <c r="AI602" s="21">
        <f>VLOOKUP($B602,'Change Summary_Detailed'!$A$4:$X$216,AI$3,FALSE)</f>
        <v>10</v>
      </c>
      <c r="AJ602" s="21">
        <f>VLOOKUP($B602,'Change Summary_Detailed'!$A$4:$X$216,AJ$3,FALSE)</f>
        <v>15</v>
      </c>
      <c r="AK602" s="21" t="str">
        <f>VLOOKUP($B602,'Change Summary_Detailed'!$A$4:$X$216,AK$3,FALSE)</f>
        <v>20-30</v>
      </c>
      <c r="AL602" s="21">
        <f>VLOOKUP($B602,'Change Summary_Detailed'!$A$4:$X$216,AL$3,FALSE)</f>
        <v>15</v>
      </c>
      <c r="AM602" s="21">
        <f>VLOOKUP($B602,'Change Summary_Detailed'!$A$4:$X$216,AM$3,FALSE)</f>
        <v>20</v>
      </c>
      <c r="AN602" s="21" t="str">
        <f>VLOOKUP($B602,'Change Summary_Detailed'!$A$4:$X$216,AN$3,FALSE)</f>
        <v>Before 2:00 AM</v>
      </c>
      <c r="AO602" s="21" t="str">
        <f>VLOOKUP($B602,'Change Summary_Detailed'!$A$4:$X$216,AO$3,FALSE)</f>
        <v>Before 12:00 AM</v>
      </c>
      <c r="AP602" s="21" t="str">
        <f>VLOOKUP($B602,'Change Summary_Detailed'!$A$4:$X$216,AP$3,FALSE)</f>
        <v>Connect with Route 70 to make it more efficient to operate. 
End service earlier.
Operate service less often.</v>
      </c>
      <c r="AQ602" s="21" t="str">
        <f>VLOOKUP($B602,'Change Summary_Detailed'!$A$4:$X$216,AQ$3,FALSE)</f>
        <v>2, 3</v>
      </c>
      <c r="AR602" s="21" t="str">
        <f>VLOOKUP($B602,'Change Summary_Detailed'!$A$4:$X$216,AR$3,FALSE)</f>
        <v>Restructure</v>
      </c>
      <c r="AS602" s="21">
        <f>VLOOKUP($B602,'Change Summary_Detailed'!$A$4:$X$216,AS$3,FALSE)</f>
        <v>0</v>
      </c>
      <c r="AT602" s="21" t="str">
        <f>VLOOKUP($B602,'Change Summary_Detailed'!$A$4:$X$216,AT$3,FALSE)</f>
        <v>Revised</v>
      </c>
    </row>
    <row r="603" spans="1:46" x14ac:dyDescent="0.25">
      <c r="A603" t="s">
        <v>1254</v>
      </c>
      <c r="B603" s="122">
        <v>37</v>
      </c>
      <c r="C603" s="110" t="s">
        <v>683</v>
      </c>
      <c r="D603" s="71" t="s">
        <v>102</v>
      </c>
      <c r="E603" s="110">
        <v>21.3</v>
      </c>
      <c r="F603" s="365">
        <v>8.1</v>
      </c>
      <c r="G603" s="365" t="s">
        <v>298</v>
      </c>
      <c r="H603" s="365" t="s">
        <v>298</v>
      </c>
      <c r="I603" s="365" t="s">
        <v>298</v>
      </c>
      <c r="J603" s="112" t="s">
        <v>298</v>
      </c>
      <c r="K603" s="62" t="s">
        <v>8</v>
      </c>
      <c r="L603" s="62" t="s">
        <v>8</v>
      </c>
      <c r="M603" s="110" t="s">
        <v>52</v>
      </c>
      <c r="N603" s="112" t="s">
        <v>52</v>
      </c>
      <c r="O603" s="65" t="s">
        <v>8</v>
      </c>
      <c r="P603" s="54" t="s">
        <v>8</v>
      </c>
      <c r="Q603" s="66" t="s">
        <v>8</v>
      </c>
      <c r="R603" s="65">
        <v>3</v>
      </c>
      <c r="S603" s="54" t="s">
        <v>54</v>
      </c>
      <c r="T603" s="66" t="s">
        <v>54</v>
      </c>
      <c r="W603">
        <v>1</v>
      </c>
      <c r="X603">
        <v>1</v>
      </c>
      <c r="Y603" t="s">
        <v>17</v>
      </c>
      <c r="Z603" t="s">
        <v>17</v>
      </c>
      <c r="AA603" t="s">
        <v>17</v>
      </c>
      <c r="AB603" t="s">
        <v>17</v>
      </c>
      <c r="AC603" s="355">
        <f>IF(VLOOKUP($B603,'Change Summary_Detailed'!$A$4:$X$216,AC$3,FALSE)=0,"N/A",VLOOKUP($B603,'Change Summary_Detailed'!$A$4:$X$216,AC$3,FALSE))</f>
        <v>42248</v>
      </c>
      <c r="AD603" s="21" t="str">
        <f>VLOOKUP($B603,'Change Summary_Detailed'!$A$4:$X$216,AD$3,FALSE)</f>
        <v/>
      </c>
      <c r="AE603" s="21" t="str">
        <f>VLOOKUP($B603,'Change Summary_Detailed'!$A$4:$X$216,AE$3,FALSE)</f>
        <v/>
      </c>
      <c r="AF603" s="21" t="str">
        <f>VLOOKUP($B603,'Change Summary_Detailed'!$A$4:$X$216,AF$3,FALSE)</f>
        <v/>
      </c>
      <c r="AG603" s="21" t="str">
        <f>VLOOKUP($B603,'Change Summary_Detailed'!$A$4:$X$216,AG$3,FALSE)</f>
        <v/>
      </c>
      <c r="AH603" s="21" t="str">
        <f>VLOOKUP($B603,'Change Summary_Detailed'!$A$4:$X$216,AH$3,FALSE)</f>
        <v/>
      </c>
      <c r="AI603" s="21" t="str">
        <f>VLOOKUP($B603,'Change Summary_Detailed'!$A$4:$X$216,AI$3,FALSE)</f>
        <v/>
      </c>
      <c r="AJ603" s="21" t="str">
        <f>VLOOKUP($B603,'Change Summary_Detailed'!$A$4:$X$216,AJ$3,FALSE)</f>
        <v/>
      </c>
      <c r="AK603" s="21" t="str">
        <f>VLOOKUP($B603,'Change Summary_Detailed'!$A$4:$X$216,AK$3,FALSE)</f>
        <v/>
      </c>
      <c r="AL603" s="21" t="str">
        <f>VLOOKUP($B603,'Change Summary_Detailed'!$A$4:$X$216,AL$3,FALSE)</f>
        <v/>
      </c>
      <c r="AM603" s="21" t="str">
        <f>VLOOKUP($B603,'Change Summary_Detailed'!$A$4:$X$216,AM$3,FALSE)</f>
        <v/>
      </c>
      <c r="AN603" s="21" t="str">
        <f>VLOOKUP($B603,'Change Summary_Detailed'!$A$4:$X$216,AN$3,FALSE)</f>
        <v/>
      </c>
      <c r="AO603" s="21">
        <f>VLOOKUP($B603,'Change Summary_Detailed'!$A$4:$X$216,AO$3,FALSE)</f>
        <v>0</v>
      </c>
      <c r="AP603" s="21" t="str">
        <f>VLOOKUP($B603,'Change Summary_Detailed'!$A$4:$X$216,AP$3,FALSE)</f>
        <v>Delete</v>
      </c>
      <c r="AQ603" s="21" t="str">
        <f>VLOOKUP($B603,'Change Summary_Detailed'!$A$4:$X$216,AQ$3,FALSE)</f>
        <v>2, 3</v>
      </c>
      <c r="AR603" s="21" t="str">
        <f>VLOOKUP($B603,'Change Summary_Detailed'!$A$4:$X$216,AR$3,FALSE)</f>
        <v>Restructure</v>
      </c>
      <c r="AS603" s="21" t="str">
        <f>VLOOKUP($B603,'Change Summary_Detailed'!$A$4:$X$216,AS$3,FALSE)</f>
        <v xml:space="preserve">On Beach Drive SW, Metro’s RideShare, VanPool, or Hyde Shuttle programs may be options.
On Alki and Harbor Avenue SW, use Water Taxi shuttle routes 773 or 775 (both unchanged).
In the Alki neighborhood, use Route 56 Express.
</v>
      </c>
      <c r="AT603" s="21" t="str">
        <f>VLOOKUP($B603,'Change Summary_Detailed'!$A$4:$X$216,AT$3,FALSE)</f>
        <v>Deleted</v>
      </c>
    </row>
    <row r="604" spans="1:46" x14ac:dyDescent="0.25">
      <c r="A604" t="s">
        <v>1254</v>
      </c>
      <c r="B604" s="122">
        <v>40</v>
      </c>
      <c r="C604" s="110" t="s">
        <v>684</v>
      </c>
      <c r="D604" s="71" t="s">
        <v>103</v>
      </c>
      <c r="E604" s="110">
        <v>41.5</v>
      </c>
      <c r="F604" s="365">
        <v>13.2</v>
      </c>
      <c r="G604" s="365">
        <v>37.299999999999997</v>
      </c>
      <c r="H604" s="365">
        <v>12.1</v>
      </c>
      <c r="I604" s="365">
        <v>28.8</v>
      </c>
      <c r="J604" s="112">
        <v>10.1</v>
      </c>
      <c r="K604" s="62" t="s">
        <v>104</v>
      </c>
      <c r="L604" s="62" t="s">
        <v>15</v>
      </c>
      <c r="M604" s="110" t="s">
        <v>17</v>
      </c>
      <c r="N604" s="112" t="s">
        <v>17</v>
      </c>
      <c r="O604" s="65" t="s">
        <v>105</v>
      </c>
      <c r="P604" s="54" t="s">
        <v>106</v>
      </c>
      <c r="Q604" s="66" t="s">
        <v>106</v>
      </c>
      <c r="R604" s="65" t="s">
        <v>54</v>
      </c>
      <c r="S604" s="54">
        <v>3</v>
      </c>
      <c r="T604" s="66" t="s">
        <v>54</v>
      </c>
      <c r="W604">
        <v>3</v>
      </c>
      <c r="X604">
        <v>2</v>
      </c>
      <c r="Y604">
        <v>2</v>
      </c>
      <c r="Z604">
        <v>2</v>
      </c>
      <c r="AA604">
        <v>3</v>
      </c>
      <c r="AB604">
        <v>3</v>
      </c>
      <c r="AC604" s="355">
        <f>IF(VLOOKUP($B604,'Change Summary_Detailed'!$A$4:$X$216,AC$3,FALSE)=0,"N/A",VLOOKUP($B604,'Change Summary_Detailed'!$A$4:$X$216,AC$3,FALSE))</f>
        <v>42156</v>
      </c>
      <c r="AD604" s="21">
        <f>VLOOKUP($B604,'Change Summary_Detailed'!$A$4:$X$216,AD$3,FALSE)</f>
        <v>15</v>
      </c>
      <c r="AE604" s="21">
        <f>VLOOKUP($B604,'Change Summary_Detailed'!$A$4:$X$216,AE$3,FALSE)</f>
        <v>15</v>
      </c>
      <c r="AF604" s="21" t="str">
        <f>VLOOKUP($B604,'Change Summary_Detailed'!$A$4:$X$216,AF$3,FALSE)</f>
        <v>30-60</v>
      </c>
      <c r="AG604" s="21">
        <f>VLOOKUP($B604,'Change Summary_Detailed'!$A$4:$X$216,AG$3,FALSE)</f>
        <v>15</v>
      </c>
      <c r="AH604" s="21">
        <f>VLOOKUP($B604,'Change Summary_Detailed'!$A$4:$X$216,AH$3,FALSE)</f>
        <v>30</v>
      </c>
      <c r="AI604" s="21">
        <f>VLOOKUP($B604,'Change Summary_Detailed'!$A$4:$X$216,AI$3,FALSE)</f>
        <v>15</v>
      </c>
      <c r="AJ604" s="21">
        <f>VLOOKUP($B604,'Change Summary_Detailed'!$A$4:$X$216,AJ$3,FALSE)</f>
        <v>15</v>
      </c>
      <c r="AK604" s="21" t="str">
        <f>VLOOKUP($B604,'Change Summary_Detailed'!$A$4:$X$216,AK$3,FALSE)</f>
        <v>30-60</v>
      </c>
      <c r="AL604" s="21">
        <f>VLOOKUP($B604,'Change Summary_Detailed'!$A$4:$X$216,AL$3,FALSE)</f>
        <v>20</v>
      </c>
      <c r="AM604" s="21">
        <f>VLOOKUP($B604,'Change Summary_Detailed'!$A$4:$X$216,AM$3,FALSE)</f>
        <v>30</v>
      </c>
      <c r="AN604" s="21" t="str">
        <f>VLOOKUP($B604,'Change Summary_Detailed'!$A$4:$X$216,AN$3,FALSE)</f>
        <v>Before 12:00 AM</v>
      </c>
      <c r="AO604" s="21" t="str">
        <f>VLOOKUP($B604,'Change Summary_Detailed'!$A$4:$X$216,AO$3,FALSE)</f>
        <v>Before 12:00 AM</v>
      </c>
      <c r="AP604" s="21" t="str">
        <f>VLOOKUP($B604,'Change Summary_Detailed'!$A$4:$X$216,AP$3,FALSE)</f>
        <v>Operate service less often on Saturdays.</v>
      </c>
      <c r="AQ604" s="21" t="str">
        <f>VLOOKUP($B604,'Change Summary_Detailed'!$A$4:$X$216,AQ$3,FALSE)</f>
        <v>2, 3</v>
      </c>
      <c r="AR604" s="21" t="str">
        <f>VLOOKUP($B604,'Change Summary_Detailed'!$A$4:$X$216,AR$3,FALSE)</f>
        <v>Restructure</v>
      </c>
      <c r="AS604" s="21">
        <f>VLOOKUP($B604,'Change Summary_Detailed'!$A$4:$X$216,AS$3,FALSE)</f>
        <v>0</v>
      </c>
      <c r="AT604" s="21" t="str">
        <f>VLOOKUP($B604,'Change Summary_Detailed'!$A$4:$X$216,AT$3,FALSE)</f>
        <v>Revised</v>
      </c>
    </row>
    <row r="605" spans="1:46" x14ac:dyDescent="0.25">
      <c r="A605" t="s">
        <v>1254</v>
      </c>
      <c r="B605" s="122">
        <v>41</v>
      </c>
      <c r="C605" s="110" t="s">
        <v>685</v>
      </c>
      <c r="D605" s="71" t="s">
        <v>108</v>
      </c>
      <c r="E605" s="110">
        <v>59.3</v>
      </c>
      <c r="F605" s="365">
        <v>25.4</v>
      </c>
      <c r="G605" s="365">
        <v>56.5</v>
      </c>
      <c r="H605" s="365">
        <v>25.4</v>
      </c>
      <c r="I605" s="365">
        <v>46.9</v>
      </c>
      <c r="J605" s="112">
        <v>22.3</v>
      </c>
      <c r="K605" s="62">
        <v>55</v>
      </c>
      <c r="L605" s="62" t="s">
        <v>15</v>
      </c>
      <c r="M605" s="110" t="s">
        <v>17</v>
      </c>
      <c r="N605" s="112" t="s">
        <v>17</v>
      </c>
      <c r="O605" s="65" t="s">
        <v>19</v>
      </c>
      <c r="P605" s="54" t="s">
        <v>19</v>
      </c>
      <c r="Q605" s="66" t="s">
        <v>19</v>
      </c>
      <c r="R605" s="65" t="s">
        <v>54</v>
      </c>
      <c r="S605" s="54" t="s">
        <v>54</v>
      </c>
      <c r="T605" s="66" t="s">
        <v>54</v>
      </c>
      <c r="W605">
        <v>4</v>
      </c>
      <c r="X605">
        <v>4</v>
      </c>
      <c r="Y605">
        <v>4</v>
      </c>
      <c r="Z605">
        <v>4</v>
      </c>
      <c r="AA605">
        <v>4</v>
      </c>
      <c r="AB605">
        <v>4</v>
      </c>
      <c r="AC605" s="355" t="str">
        <f>IF(VLOOKUP($B605,'Change Summary_Detailed'!$A$4:$X$216,AC$3,FALSE)=0,"N/A",VLOOKUP($B605,'Change Summary_Detailed'!$A$4:$X$216,AC$3,FALSE))</f>
        <v>N/A</v>
      </c>
      <c r="AD605" s="21">
        <f>VLOOKUP($B605,'Change Summary_Detailed'!$A$4:$X$216,AD$3,FALSE)</f>
        <v>5</v>
      </c>
      <c r="AE605" s="21">
        <f>VLOOKUP($B605,'Change Summary_Detailed'!$A$4:$X$216,AE$3,FALSE)</f>
        <v>15</v>
      </c>
      <c r="AF605" s="21" t="str">
        <f>VLOOKUP($B605,'Change Summary_Detailed'!$A$4:$X$216,AF$3,FALSE)</f>
        <v>30-60</v>
      </c>
      <c r="AG605" s="21">
        <f>VLOOKUP($B605,'Change Summary_Detailed'!$A$4:$X$216,AG$3,FALSE)</f>
        <v>15</v>
      </c>
      <c r="AH605" s="21">
        <f>VLOOKUP($B605,'Change Summary_Detailed'!$A$4:$X$216,AH$3,FALSE)</f>
        <v>30</v>
      </c>
      <c r="AI605" s="21">
        <f>VLOOKUP($B605,'Change Summary_Detailed'!$A$4:$X$216,AI$3,FALSE)</f>
        <v>5</v>
      </c>
      <c r="AJ605" s="21">
        <f>VLOOKUP($B605,'Change Summary_Detailed'!$A$4:$X$216,AJ$3,FALSE)</f>
        <v>15</v>
      </c>
      <c r="AK605" s="21" t="str">
        <f>VLOOKUP($B605,'Change Summary_Detailed'!$A$4:$X$216,AK$3,FALSE)</f>
        <v>30-60</v>
      </c>
      <c r="AL605" s="21">
        <f>VLOOKUP($B605,'Change Summary_Detailed'!$A$4:$X$216,AL$3,FALSE)</f>
        <v>15</v>
      </c>
      <c r="AM605" s="21">
        <f>VLOOKUP($B605,'Change Summary_Detailed'!$A$4:$X$216,AM$3,FALSE)</f>
        <v>30</v>
      </c>
      <c r="AN605" s="21" t="str">
        <f>VLOOKUP($B605,'Change Summary_Detailed'!$A$4:$X$216,AN$3,FALSE)</f>
        <v>Before 1:00 AM</v>
      </c>
      <c r="AO605" s="21" t="str">
        <f>VLOOKUP($B605,'Change Summary_Detailed'!$A$4:$X$216,AO$3,FALSE)</f>
        <v>Before 1:00 AM</v>
      </c>
      <c r="AP605" s="21" t="str">
        <f>VLOOKUP($B605,'Change Summary_Detailed'!$A$4:$X$216,AP$3,FALSE)</f>
        <v>Unchanged</v>
      </c>
      <c r="AQ605" s="21">
        <f>VLOOKUP($B605,'Change Summary_Detailed'!$A$4:$X$216,AQ$3,FALSE)</f>
        <v>0</v>
      </c>
      <c r="AR605" s="21">
        <f>VLOOKUP($B605,'Change Summary_Detailed'!$A$4:$X$216,AR$3,FALSE)</f>
        <v>0</v>
      </c>
      <c r="AS605" s="21">
        <f>VLOOKUP($B605,'Change Summary_Detailed'!$A$4:$X$216,AS$3,FALSE)</f>
        <v>0</v>
      </c>
      <c r="AT605" s="21" t="str">
        <f>VLOOKUP($B605,'Change Summary_Detailed'!$A$4:$X$216,AT$3,FALSE)</f>
        <v>Unchanged</v>
      </c>
    </row>
    <row r="606" spans="1:46" x14ac:dyDescent="0.25">
      <c r="A606" t="s">
        <v>1254</v>
      </c>
      <c r="B606" s="122">
        <v>43</v>
      </c>
      <c r="C606" s="110" t="s">
        <v>686</v>
      </c>
      <c r="D606" s="71" t="s">
        <v>110</v>
      </c>
      <c r="E606" s="110">
        <v>58.9</v>
      </c>
      <c r="F606" s="365">
        <v>16</v>
      </c>
      <c r="G606" s="365">
        <v>50.4</v>
      </c>
      <c r="H606" s="365">
        <v>13.1</v>
      </c>
      <c r="I606" s="365">
        <v>38.6</v>
      </c>
      <c r="J606" s="112">
        <v>10.5</v>
      </c>
      <c r="K606" s="62" t="s">
        <v>32</v>
      </c>
      <c r="L606" s="62" t="s">
        <v>32</v>
      </c>
      <c r="M606" s="110" t="s">
        <v>17</v>
      </c>
      <c r="N606" s="112" t="s">
        <v>17</v>
      </c>
      <c r="O606" s="65" t="s">
        <v>32</v>
      </c>
      <c r="P606" s="54" t="s">
        <v>32</v>
      </c>
      <c r="Q606" s="66" t="s">
        <v>32</v>
      </c>
      <c r="R606" s="65" t="s">
        <v>54</v>
      </c>
      <c r="S606" s="54" t="s">
        <v>54</v>
      </c>
      <c r="T606" s="66" t="s">
        <v>54</v>
      </c>
      <c r="W606">
        <v>4</v>
      </c>
      <c r="X606">
        <v>3</v>
      </c>
      <c r="Y606">
        <v>3</v>
      </c>
      <c r="Z606">
        <v>3</v>
      </c>
      <c r="AA606">
        <v>4</v>
      </c>
      <c r="AB606">
        <v>3</v>
      </c>
      <c r="AC606" s="355" t="str">
        <f>IF(VLOOKUP($B606,'Change Summary_Detailed'!$A$4:$X$216,AC$3,FALSE)=0,"N/A",VLOOKUP($B606,'Change Summary_Detailed'!$A$4:$X$216,AC$3,FALSE))</f>
        <v>N/A</v>
      </c>
      <c r="AD606" s="21" t="str">
        <f>VLOOKUP($B606,'Change Summary_Detailed'!$A$4:$X$216,AD$3,FALSE)</f>
        <v>10-15</v>
      </c>
      <c r="AE606" s="21">
        <f>VLOOKUP($B606,'Change Summary_Detailed'!$A$4:$X$216,AE$3,FALSE)</f>
        <v>15</v>
      </c>
      <c r="AF606" s="21">
        <f>VLOOKUP($B606,'Change Summary_Detailed'!$A$4:$X$216,AF$3,FALSE)</f>
        <v>30</v>
      </c>
      <c r="AG606" s="21">
        <f>VLOOKUP($B606,'Change Summary_Detailed'!$A$4:$X$216,AG$3,FALSE)</f>
        <v>15</v>
      </c>
      <c r="AH606" s="21">
        <f>VLOOKUP($B606,'Change Summary_Detailed'!$A$4:$X$216,AH$3,FALSE)</f>
        <v>15</v>
      </c>
      <c r="AI606" s="21" t="str">
        <f>VLOOKUP($B606,'Change Summary_Detailed'!$A$4:$X$216,AI$3,FALSE)</f>
        <v>10-15</v>
      </c>
      <c r="AJ606" s="21">
        <f>VLOOKUP($B606,'Change Summary_Detailed'!$A$4:$X$216,AJ$3,FALSE)</f>
        <v>15</v>
      </c>
      <c r="AK606" s="21">
        <f>VLOOKUP($B606,'Change Summary_Detailed'!$A$4:$X$216,AK$3,FALSE)</f>
        <v>30</v>
      </c>
      <c r="AL606" s="21">
        <f>VLOOKUP($B606,'Change Summary_Detailed'!$A$4:$X$216,AL$3,FALSE)</f>
        <v>15</v>
      </c>
      <c r="AM606" s="21">
        <f>VLOOKUP($B606,'Change Summary_Detailed'!$A$4:$X$216,AM$3,FALSE)</f>
        <v>15</v>
      </c>
      <c r="AN606" s="21" t="str">
        <f>VLOOKUP($B606,'Change Summary_Detailed'!$A$4:$X$216,AN$3,FALSE)</f>
        <v>Before 1:00 AM</v>
      </c>
      <c r="AO606" s="21" t="str">
        <f>VLOOKUP($B606,'Change Summary_Detailed'!$A$4:$X$216,AO$3,FALSE)</f>
        <v>Before 1:00 AM</v>
      </c>
      <c r="AP606" s="21" t="str">
        <f>VLOOKUP($B606,'Change Summary_Detailed'!$A$4:$X$216,AP$3,FALSE)</f>
        <v>Unchanged</v>
      </c>
      <c r="AQ606" s="21">
        <f>VLOOKUP($B606,'Change Summary_Detailed'!$A$4:$X$216,AQ$3,FALSE)</f>
        <v>0</v>
      </c>
      <c r="AR606" s="21">
        <f>VLOOKUP($B606,'Change Summary_Detailed'!$A$4:$X$216,AR$3,FALSE)</f>
        <v>0</v>
      </c>
      <c r="AS606" s="21">
        <f>VLOOKUP($B606,'Change Summary_Detailed'!$A$4:$X$216,AS$3,FALSE)</f>
        <v>0</v>
      </c>
      <c r="AT606" s="21" t="str">
        <f>VLOOKUP($B606,'Change Summary_Detailed'!$A$4:$X$216,AT$3,FALSE)</f>
        <v>Unchanged</v>
      </c>
    </row>
    <row r="607" spans="1:46" x14ac:dyDescent="0.25">
      <c r="A607" t="s">
        <v>1254</v>
      </c>
      <c r="B607" s="122">
        <v>44</v>
      </c>
      <c r="C607" s="110" t="s">
        <v>687</v>
      </c>
      <c r="D607" s="71" t="s">
        <v>111</v>
      </c>
      <c r="E607" s="110">
        <v>62.4</v>
      </c>
      <c r="F607" s="365">
        <v>16.600000000000001</v>
      </c>
      <c r="G607" s="365">
        <v>50.9</v>
      </c>
      <c r="H607" s="365">
        <v>12.4</v>
      </c>
      <c r="I607" s="365">
        <v>34.1</v>
      </c>
      <c r="J607" s="112">
        <v>9.1</v>
      </c>
      <c r="K607" s="62">
        <v>11</v>
      </c>
      <c r="L607" s="62" t="s">
        <v>15</v>
      </c>
      <c r="M607" s="110" t="s">
        <v>17</v>
      </c>
      <c r="N607" s="112" t="s">
        <v>17</v>
      </c>
      <c r="O607" s="65" t="s">
        <v>18</v>
      </c>
      <c r="P607" s="54" t="s">
        <v>18</v>
      </c>
      <c r="Q607" s="66" t="s">
        <v>18</v>
      </c>
      <c r="R607" s="65" t="s">
        <v>54</v>
      </c>
      <c r="S607" s="54" t="s">
        <v>54</v>
      </c>
      <c r="T607" s="66" t="s">
        <v>54</v>
      </c>
      <c r="W607">
        <v>4</v>
      </c>
      <c r="X607">
        <v>3</v>
      </c>
      <c r="Y607">
        <v>3</v>
      </c>
      <c r="Z607">
        <v>3</v>
      </c>
      <c r="AA607">
        <v>3</v>
      </c>
      <c r="AB607">
        <v>3</v>
      </c>
      <c r="AC607" s="355" t="str">
        <f>IF(VLOOKUP($B607,'Change Summary_Detailed'!$A$4:$X$216,AC$3,FALSE)=0,"N/A",VLOOKUP($B607,'Change Summary_Detailed'!$A$4:$X$216,AC$3,FALSE))</f>
        <v>N/A</v>
      </c>
      <c r="AD607" s="21" t="str">
        <f>VLOOKUP($B607,'Change Summary_Detailed'!$A$4:$X$216,AD$3,FALSE)</f>
        <v>10-12</v>
      </c>
      <c r="AE607" s="21">
        <f>VLOOKUP($B607,'Change Summary_Detailed'!$A$4:$X$216,AE$3,FALSE)</f>
        <v>15</v>
      </c>
      <c r="AF607" s="21" t="str">
        <f>VLOOKUP($B607,'Change Summary_Detailed'!$A$4:$X$216,AF$3,FALSE)</f>
        <v>15-30</v>
      </c>
      <c r="AG607" s="21">
        <f>VLOOKUP($B607,'Change Summary_Detailed'!$A$4:$X$216,AG$3,FALSE)</f>
        <v>15</v>
      </c>
      <c r="AH607" s="21">
        <f>VLOOKUP($B607,'Change Summary_Detailed'!$A$4:$X$216,AH$3,FALSE)</f>
        <v>15</v>
      </c>
      <c r="AI607" s="21" t="str">
        <f>VLOOKUP($B607,'Change Summary_Detailed'!$A$4:$X$216,AI$3,FALSE)</f>
        <v>10-12</v>
      </c>
      <c r="AJ607" s="21">
        <f>VLOOKUP($B607,'Change Summary_Detailed'!$A$4:$X$216,AJ$3,FALSE)</f>
        <v>15</v>
      </c>
      <c r="AK607" s="21" t="str">
        <f>VLOOKUP($B607,'Change Summary_Detailed'!$A$4:$X$216,AK$3,FALSE)</f>
        <v>15-30</v>
      </c>
      <c r="AL607" s="21">
        <f>VLOOKUP($B607,'Change Summary_Detailed'!$A$4:$X$216,AL$3,FALSE)</f>
        <v>15</v>
      </c>
      <c r="AM607" s="21">
        <f>VLOOKUP($B607,'Change Summary_Detailed'!$A$4:$X$216,AM$3,FALSE)</f>
        <v>15</v>
      </c>
      <c r="AN607" s="21" t="str">
        <f>VLOOKUP($B607,'Change Summary_Detailed'!$A$4:$X$216,AN$3,FALSE)</f>
        <v>Before 2:00 AM</v>
      </c>
      <c r="AO607" s="21" t="str">
        <f>VLOOKUP($B607,'Change Summary_Detailed'!$A$4:$X$216,AO$3,FALSE)</f>
        <v>Before 2:00 AM</v>
      </c>
      <c r="AP607" s="21" t="str">
        <f>VLOOKUP($B607,'Change Summary_Detailed'!$A$4:$X$216,AP$3,FALSE)</f>
        <v>Unchanged</v>
      </c>
      <c r="AQ607" s="21">
        <f>VLOOKUP($B607,'Change Summary_Detailed'!$A$4:$X$216,AQ$3,FALSE)</f>
        <v>0</v>
      </c>
      <c r="AR607" s="21">
        <f>VLOOKUP($B607,'Change Summary_Detailed'!$A$4:$X$216,AR$3,FALSE)</f>
        <v>0</v>
      </c>
      <c r="AS607" s="21">
        <f>VLOOKUP($B607,'Change Summary_Detailed'!$A$4:$X$216,AS$3,FALSE)</f>
        <v>0</v>
      </c>
      <c r="AT607" s="21" t="str">
        <f>VLOOKUP($B607,'Change Summary_Detailed'!$A$4:$X$216,AT$3,FALSE)</f>
        <v>Unchanged</v>
      </c>
    </row>
    <row r="608" spans="1:46" x14ac:dyDescent="0.25">
      <c r="A608" t="s">
        <v>1254</v>
      </c>
      <c r="B608" s="122">
        <v>47</v>
      </c>
      <c r="C608" s="110" t="s">
        <v>688</v>
      </c>
      <c r="D608" s="71" t="s">
        <v>112</v>
      </c>
      <c r="E608" s="110">
        <v>35.5</v>
      </c>
      <c r="F608" s="365">
        <v>8</v>
      </c>
      <c r="G608" s="365">
        <v>26.7</v>
      </c>
      <c r="H608" s="365">
        <v>5.3</v>
      </c>
      <c r="I608" s="365">
        <v>21.1</v>
      </c>
      <c r="J608" s="112">
        <v>3.8</v>
      </c>
      <c r="K608" s="62" t="s">
        <v>32</v>
      </c>
      <c r="L608" s="62" t="s">
        <v>32</v>
      </c>
      <c r="M608" s="110" t="s">
        <v>17</v>
      </c>
      <c r="N608" s="112" t="s">
        <v>17</v>
      </c>
      <c r="O608" s="65" t="s">
        <v>32</v>
      </c>
      <c r="P608" s="54" t="s">
        <v>32</v>
      </c>
      <c r="Q608" s="66" t="s">
        <v>32</v>
      </c>
      <c r="R608" s="65">
        <v>1</v>
      </c>
      <c r="S608" s="54">
        <v>1</v>
      </c>
      <c r="T608" s="66">
        <v>1</v>
      </c>
      <c r="W608">
        <v>2</v>
      </c>
      <c r="X608">
        <v>1</v>
      </c>
      <c r="Y608">
        <v>1</v>
      </c>
      <c r="Z608">
        <v>1</v>
      </c>
      <c r="AA608">
        <v>1</v>
      </c>
      <c r="AB608">
        <v>1</v>
      </c>
      <c r="AC608" s="355">
        <f>IF(VLOOKUP($B608,'Change Summary_Detailed'!$A$4:$X$216,AC$3,FALSE)=0,"N/A",VLOOKUP($B608,'Change Summary_Detailed'!$A$4:$X$216,AC$3,FALSE))</f>
        <v>41883</v>
      </c>
      <c r="AD608" s="21">
        <f>VLOOKUP($B608,'Change Summary_Detailed'!$A$4:$X$216,AD$3,FALSE)</f>
        <v>20</v>
      </c>
      <c r="AE608" s="21">
        <f>VLOOKUP($B608,'Change Summary_Detailed'!$A$4:$X$216,AE$3,FALSE)</f>
        <v>35</v>
      </c>
      <c r="AF608" s="21">
        <f>VLOOKUP($B608,'Change Summary_Detailed'!$A$4:$X$216,AF$3,FALSE)</f>
        <v>35</v>
      </c>
      <c r="AG608" s="21">
        <f>VLOOKUP($B608,'Change Summary_Detailed'!$A$4:$X$216,AG$3,FALSE)</f>
        <v>35</v>
      </c>
      <c r="AH608" s="21">
        <f>VLOOKUP($B608,'Change Summary_Detailed'!$A$4:$X$216,AH$3,FALSE)</f>
        <v>35</v>
      </c>
      <c r="AI608" s="21" t="str">
        <f>VLOOKUP($B608,'Change Summary_Detailed'!$A$4:$X$216,AI$3,FALSE)</f>
        <v/>
      </c>
      <c r="AJ608" s="21" t="str">
        <f>VLOOKUP($B608,'Change Summary_Detailed'!$A$4:$X$216,AJ$3,FALSE)</f>
        <v/>
      </c>
      <c r="AK608" s="21" t="str">
        <f>VLOOKUP($B608,'Change Summary_Detailed'!$A$4:$X$216,AK$3,FALSE)</f>
        <v/>
      </c>
      <c r="AL608" s="21" t="str">
        <f>VLOOKUP($B608,'Change Summary_Detailed'!$A$4:$X$216,AL$3,FALSE)</f>
        <v/>
      </c>
      <c r="AM608" s="21" t="str">
        <f>VLOOKUP($B608,'Change Summary_Detailed'!$A$4:$X$216,AM$3,FALSE)</f>
        <v/>
      </c>
      <c r="AN608" s="21" t="str">
        <f>VLOOKUP($B608,'Change Summary_Detailed'!$A$4:$X$216,AN$3,FALSE)</f>
        <v>Before 10:00 PM</v>
      </c>
      <c r="AO608" s="21">
        <f>VLOOKUP($B608,'Change Summary_Detailed'!$A$4:$X$216,AO$3,FALSE)</f>
        <v>0</v>
      </c>
      <c r="AP608" s="21" t="str">
        <f>VLOOKUP($B608,'Change Summary_Detailed'!$A$4:$X$216,AP$3,FALSE)</f>
        <v>Delete</v>
      </c>
      <c r="AQ608" s="21">
        <f>VLOOKUP($B608,'Change Summary_Detailed'!$A$4:$X$216,AQ$3,FALSE)</f>
        <v>1</v>
      </c>
      <c r="AR608" s="21" t="str">
        <f>VLOOKUP($B608,'Change Summary_Detailed'!$A$4:$X$216,AR$3,FALSE)</f>
        <v>Lowest performing</v>
      </c>
      <c r="AS608" s="21" t="str">
        <f>VLOOKUP($B608,'Change Summary_Detailed'!$A$4:$X$216,AS$3,FALSE)</f>
        <v>On the Pike Street/Pine Street corridor in downtown Seattle, use revised Route 11 or Routes 10, 43, or 49 (unchanged).
South of Olive Way, use Route 43 (unchanged).
North of Olive Way, use Routes 43 or 49 (unchanged).</v>
      </c>
      <c r="AT608" s="21" t="str">
        <f>VLOOKUP($B608,'Change Summary_Detailed'!$A$4:$X$216,AT$3,FALSE)</f>
        <v>Deleted</v>
      </c>
    </row>
    <row r="609" spans="1:46" x14ac:dyDescent="0.25">
      <c r="A609" t="s">
        <v>1254</v>
      </c>
      <c r="B609" s="122">
        <v>48</v>
      </c>
      <c r="C609" s="110" t="s">
        <v>689</v>
      </c>
      <c r="D609" s="71" t="s">
        <v>114</v>
      </c>
      <c r="E609" s="110">
        <v>47.2</v>
      </c>
      <c r="F609" s="365">
        <v>13</v>
      </c>
      <c r="G609" s="365">
        <v>49.1</v>
      </c>
      <c r="H609" s="365">
        <v>14.7</v>
      </c>
      <c r="I609" s="365">
        <v>29.9</v>
      </c>
      <c r="J609" s="112">
        <v>8.1999999999999993</v>
      </c>
      <c r="K609" s="62">
        <v>8</v>
      </c>
      <c r="L609" s="62" t="s">
        <v>15</v>
      </c>
      <c r="M609" s="110" t="s">
        <v>17</v>
      </c>
      <c r="N609" s="112" t="s">
        <v>17</v>
      </c>
      <c r="O609" s="65" t="s">
        <v>18</v>
      </c>
      <c r="P609" s="54" t="s">
        <v>18</v>
      </c>
      <c r="Q609" s="66" t="s">
        <v>18</v>
      </c>
      <c r="R609" s="65">
        <v>3</v>
      </c>
      <c r="S609" s="54" t="s">
        <v>54</v>
      </c>
      <c r="T609" s="66" t="s">
        <v>54</v>
      </c>
      <c r="W609">
        <v>3</v>
      </c>
      <c r="X609">
        <v>1</v>
      </c>
      <c r="Y609" t="s">
        <v>17</v>
      </c>
      <c r="Z609" t="s">
        <v>17</v>
      </c>
      <c r="AA609" t="s">
        <v>17</v>
      </c>
      <c r="AB609" t="s">
        <v>17</v>
      </c>
      <c r="AC609" s="355" t="str">
        <f>IF(VLOOKUP($B609,'Change Summary_Detailed'!$A$4:$X$216,AC$3,FALSE)=0,"N/A",VLOOKUP($B609,'Change Summary_Detailed'!$A$4:$X$216,AC$3,FALSE))</f>
        <v>N/A</v>
      </c>
      <c r="AD609" s="21">
        <f>VLOOKUP($B609,'Change Summary_Detailed'!$A$4:$X$216,AD$3,FALSE)</f>
        <v>10</v>
      </c>
      <c r="AE609" s="21">
        <f>VLOOKUP($B609,'Change Summary_Detailed'!$A$4:$X$216,AE$3,FALSE)</f>
        <v>15</v>
      </c>
      <c r="AF609" s="21" t="str">
        <f>VLOOKUP($B609,'Change Summary_Detailed'!$A$4:$X$216,AF$3,FALSE)</f>
        <v>15-30</v>
      </c>
      <c r="AG609" s="21">
        <f>VLOOKUP($B609,'Change Summary_Detailed'!$A$4:$X$216,AG$3,FALSE)</f>
        <v>15</v>
      </c>
      <c r="AH609" s="21">
        <f>VLOOKUP($B609,'Change Summary_Detailed'!$A$4:$X$216,AH$3,FALSE)</f>
        <v>30</v>
      </c>
      <c r="AI609" s="21">
        <f>VLOOKUP($B609,'Change Summary_Detailed'!$A$4:$X$216,AI$3,FALSE)</f>
        <v>10</v>
      </c>
      <c r="AJ609" s="21">
        <f>VLOOKUP($B609,'Change Summary_Detailed'!$A$4:$X$216,AJ$3,FALSE)</f>
        <v>15</v>
      </c>
      <c r="AK609" s="21" t="str">
        <f>VLOOKUP($B609,'Change Summary_Detailed'!$A$4:$X$216,AK$3,FALSE)</f>
        <v>15-30</v>
      </c>
      <c r="AL609" s="21">
        <f>VLOOKUP($B609,'Change Summary_Detailed'!$A$4:$X$216,AL$3,FALSE)</f>
        <v>15</v>
      </c>
      <c r="AM609" s="21">
        <f>VLOOKUP($B609,'Change Summary_Detailed'!$A$4:$X$216,AM$3,FALSE)</f>
        <v>30</v>
      </c>
      <c r="AN609" s="21" t="str">
        <f>VLOOKUP($B609,'Change Summary_Detailed'!$A$4:$X$216,AN$3,FALSE)</f>
        <v>Before 11:00 PM</v>
      </c>
      <c r="AO609" s="21" t="str">
        <f>VLOOKUP($B609,'Change Summary_Detailed'!$A$4:$X$216,AO$3,FALSE)</f>
        <v>Before 11:00 PM</v>
      </c>
      <c r="AP609" s="21" t="str">
        <f>VLOOKUP($B609,'Change Summary_Detailed'!$A$4:$X$216,AP$3,FALSE)</f>
        <v>Unchanged</v>
      </c>
      <c r="AQ609" s="21">
        <f>VLOOKUP($B609,'Change Summary_Detailed'!$A$4:$X$216,AQ$3,FALSE)</f>
        <v>0</v>
      </c>
      <c r="AR609" s="21">
        <f>VLOOKUP($B609,'Change Summary_Detailed'!$A$4:$X$216,AR$3,FALSE)</f>
        <v>0</v>
      </c>
      <c r="AS609" s="21">
        <f>VLOOKUP($B609,'Change Summary_Detailed'!$A$4:$X$216,AS$3,FALSE)</f>
        <v>0</v>
      </c>
      <c r="AT609" s="21" t="str">
        <f>VLOOKUP($B609,'Change Summary_Detailed'!$A$4:$X$216,AT$3,FALSE)</f>
        <v>Unchanged</v>
      </c>
    </row>
    <row r="610" spans="1:46" x14ac:dyDescent="0.25">
      <c r="A610" t="s">
        <v>1254</v>
      </c>
      <c r="B610" s="122" t="s">
        <v>113</v>
      </c>
      <c r="C610" s="110" t="s">
        <v>690</v>
      </c>
      <c r="D610" s="71" t="s">
        <v>114</v>
      </c>
      <c r="E610" s="110">
        <v>36</v>
      </c>
      <c r="F610" s="365">
        <v>8.8000000000000007</v>
      </c>
      <c r="G610" s="365" t="s">
        <v>298</v>
      </c>
      <c r="H610" s="365" t="s">
        <v>298</v>
      </c>
      <c r="I610" s="365" t="s">
        <v>298</v>
      </c>
      <c r="J610" s="112" t="s">
        <v>298</v>
      </c>
      <c r="K610" s="62" t="s">
        <v>8</v>
      </c>
      <c r="L610" s="62" t="s">
        <v>8</v>
      </c>
      <c r="M610" s="110" t="s">
        <v>45</v>
      </c>
      <c r="N610" s="112" t="s">
        <v>52</v>
      </c>
      <c r="O610" s="65" t="s">
        <v>8</v>
      </c>
      <c r="P610" s="54" t="s">
        <v>8</v>
      </c>
      <c r="Q610" s="66" t="s">
        <v>8</v>
      </c>
      <c r="R610" s="65">
        <v>1</v>
      </c>
      <c r="S610" s="54" t="s">
        <v>54</v>
      </c>
      <c r="T610" s="66" t="s">
        <v>54</v>
      </c>
      <c r="W610">
        <v>3</v>
      </c>
      <c r="X610">
        <v>1</v>
      </c>
      <c r="Y610" t="s">
        <v>17</v>
      </c>
      <c r="Z610" t="s">
        <v>17</v>
      </c>
      <c r="AA610" t="s">
        <v>17</v>
      </c>
      <c r="AB610" t="s">
        <v>17</v>
      </c>
      <c r="AC610" s="355">
        <f>IF(VLOOKUP($B610,'Change Summary_Detailed'!$A$4:$X$216,AC$3,FALSE)=0,"N/A",VLOOKUP($B610,'Change Summary_Detailed'!$A$4:$X$216,AC$3,FALSE))</f>
        <v>41883</v>
      </c>
      <c r="AD610" s="21" t="str">
        <f>VLOOKUP($B610,'Change Summary_Detailed'!$A$4:$X$216,AD$3,FALSE)</f>
        <v/>
      </c>
      <c r="AE610" s="21" t="str">
        <f>VLOOKUP($B610,'Change Summary_Detailed'!$A$4:$X$216,AE$3,FALSE)</f>
        <v/>
      </c>
      <c r="AF610" s="21" t="str">
        <f>VLOOKUP($B610,'Change Summary_Detailed'!$A$4:$X$216,AF$3,FALSE)</f>
        <v/>
      </c>
      <c r="AG610" s="21" t="str">
        <f>VLOOKUP($B610,'Change Summary_Detailed'!$A$4:$X$216,AG$3,FALSE)</f>
        <v/>
      </c>
      <c r="AH610" s="21" t="str">
        <f>VLOOKUP($B610,'Change Summary_Detailed'!$A$4:$X$216,AH$3,FALSE)</f>
        <v/>
      </c>
      <c r="AI610" s="21" t="str">
        <f>VLOOKUP($B610,'Change Summary_Detailed'!$A$4:$X$216,AI$3,FALSE)</f>
        <v/>
      </c>
      <c r="AJ610" s="21" t="str">
        <f>VLOOKUP($B610,'Change Summary_Detailed'!$A$4:$X$216,AJ$3,FALSE)</f>
        <v/>
      </c>
      <c r="AK610" s="21" t="str">
        <f>VLOOKUP($B610,'Change Summary_Detailed'!$A$4:$X$216,AK$3,FALSE)</f>
        <v/>
      </c>
      <c r="AL610" s="21" t="str">
        <f>VLOOKUP($B610,'Change Summary_Detailed'!$A$4:$X$216,AL$3,FALSE)</f>
        <v/>
      </c>
      <c r="AM610" s="21" t="str">
        <f>VLOOKUP($B610,'Change Summary_Detailed'!$A$4:$X$216,AM$3,FALSE)</f>
        <v/>
      </c>
      <c r="AN610" s="21" t="str">
        <f>VLOOKUP($B610,'Change Summary_Detailed'!$A$4:$X$216,AN$3,FALSE)</f>
        <v/>
      </c>
      <c r="AO610" s="21">
        <f>VLOOKUP($B610,'Change Summary_Detailed'!$A$4:$X$216,AO$3,FALSE)</f>
        <v>0</v>
      </c>
      <c r="AP610" s="21" t="str">
        <f>VLOOKUP($B610,'Change Summary_Detailed'!$A$4:$X$216,AP$3,FALSE)</f>
        <v>Delete</v>
      </c>
      <c r="AQ610" s="21">
        <f>VLOOKUP($B610,'Change Summary_Detailed'!$A$4:$X$216,AQ$3,FALSE)</f>
        <v>1</v>
      </c>
      <c r="AR610" s="21" t="str">
        <f>VLOOKUP($B610,'Change Summary_Detailed'!$A$4:$X$216,AR$3,FALSE)</f>
        <v>Low performing</v>
      </c>
      <c r="AS610" s="21" t="str">
        <f>VLOOKUP($B610,'Change Summary_Detailed'!$A$4:$X$216,AS$3,FALSE)</f>
        <v>Use regular Route 48 (unchanged).</v>
      </c>
      <c r="AT610" s="21" t="str">
        <f>VLOOKUP($B610,'Change Summary_Detailed'!$A$4:$X$216,AT$3,FALSE)</f>
        <v>Deleted</v>
      </c>
    </row>
    <row r="611" spans="1:46" x14ac:dyDescent="0.25">
      <c r="A611" t="s">
        <v>1254</v>
      </c>
      <c r="B611" s="122">
        <v>49</v>
      </c>
      <c r="C611" s="110" t="s">
        <v>691</v>
      </c>
      <c r="D611" s="71" t="s">
        <v>110</v>
      </c>
      <c r="E611" s="110">
        <v>62.2</v>
      </c>
      <c r="F611" s="365">
        <v>19.7</v>
      </c>
      <c r="G611" s="365">
        <v>63.2</v>
      </c>
      <c r="H611" s="365">
        <v>18.2</v>
      </c>
      <c r="I611" s="365">
        <v>53</v>
      </c>
      <c r="J611" s="112">
        <v>15.6</v>
      </c>
      <c r="K611" s="62">
        <v>105</v>
      </c>
      <c r="L611" s="62" t="s">
        <v>15</v>
      </c>
      <c r="M611" s="110" t="s">
        <v>17</v>
      </c>
      <c r="N611" s="112" t="s">
        <v>17</v>
      </c>
      <c r="O611" s="65" t="s">
        <v>19</v>
      </c>
      <c r="P611" s="54" t="s">
        <v>18</v>
      </c>
      <c r="Q611" s="66" t="s">
        <v>18</v>
      </c>
      <c r="R611" s="65" t="s">
        <v>54</v>
      </c>
      <c r="S611" s="54" t="s">
        <v>54</v>
      </c>
      <c r="T611" s="66" t="s">
        <v>54</v>
      </c>
      <c r="W611">
        <v>4</v>
      </c>
      <c r="X611">
        <v>4</v>
      </c>
      <c r="Y611">
        <v>4</v>
      </c>
      <c r="Z611">
        <v>4</v>
      </c>
      <c r="AA611">
        <v>4</v>
      </c>
      <c r="AB611">
        <v>4</v>
      </c>
      <c r="AC611" s="355" t="str">
        <f>IF(VLOOKUP($B611,'Change Summary_Detailed'!$A$4:$X$216,AC$3,FALSE)=0,"N/A",VLOOKUP($B611,'Change Summary_Detailed'!$A$4:$X$216,AC$3,FALSE))</f>
        <v>N/A</v>
      </c>
      <c r="AD611" s="21">
        <f>VLOOKUP($B611,'Change Summary_Detailed'!$A$4:$X$216,AD$3,FALSE)</f>
        <v>15</v>
      </c>
      <c r="AE611" s="21">
        <f>VLOOKUP($B611,'Change Summary_Detailed'!$A$4:$X$216,AE$3,FALSE)</f>
        <v>15</v>
      </c>
      <c r="AF611" s="21" t="str">
        <f>VLOOKUP($B611,'Change Summary_Detailed'!$A$4:$X$216,AF$3,FALSE)</f>
        <v>15-30</v>
      </c>
      <c r="AG611" s="21">
        <f>VLOOKUP($B611,'Change Summary_Detailed'!$A$4:$X$216,AG$3,FALSE)</f>
        <v>15</v>
      </c>
      <c r="AH611" s="21">
        <f>VLOOKUP($B611,'Change Summary_Detailed'!$A$4:$X$216,AH$3,FALSE)</f>
        <v>15</v>
      </c>
      <c r="AI611" s="21">
        <f>VLOOKUP($B611,'Change Summary_Detailed'!$A$4:$X$216,AI$3,FALSE)</f>
        <v>15</v>
      </c>
      <c r="AJ611" s="21">
        <f>VLOOKUP($B611,'Change Summary_Detailed'!$A$4:$X$216,AJ$3,FALSE)</f>
        <v>15</v>
      </c>
      <c r="AK611" s="21" t="str">
        <f>VLOOKUP($B611,'Change Summary_Detailed'!$A$4:$X$216,AK$3,FALSE)</f>
        <v>15-30</v>
      </c>
      <c r="AL611" s="21">
        <f>VLOOKUP($B611,'Change Summary_Detailed'!$A$4:$X$216,AL$3,FALSE)</f>
        <v>15</v>
      </c>
      <c r="AM611" s="21">
        <f>VLOOKUP($B611,'Change Summary_Detailed'!$A$4:$X$216,AM$3,FALSE)</f>
        <v>15</v>
      </c>
      <c r="AN611" s="21" t="str">
        <f>VLOOKUP($B611,'Change Summary_Detailed'!$A$4:$X$216,AN$3,FALSE)</f>
        <v>Before 2:00 AM</v>
      </c>
      <c r="AO611" s="21" t="str">
        <f>VLOOKUP($B611,'Change Summary_Detailed'!$A$4:$X$216,AO$3,FALSE)</f>
        <v>Before 2:00 AM</v>
      </c>
      <c r="AP611" s="21" t="str">
        <f>VLOOKUP($B611,'Change Summary_Detailed'!$A$4:$X$216,AP$3,FALSE)</f>
        <v>Unchanged</v>
      </c>
      <c r="AQ611" s="21">
        <f>VLOOKUP($B611,'Change Summary_Detailed'!$A$4:$X$216,AQ$3,FALSE)</f>
        <v>0</v>
      </c>
      <c r="AR611" s="21">
        <f>VLOOKUP($B611,'Change Summary_Detailed'!$A$4:$X$216,AR$3,FALSE)</f>
        <v>0</v>
      </c>
      <c r="AS611" s="21">
        <f>VLOOKUP($B611,'Change Summary_Detailed'!$A$4:$X$216,AS$3,FALSE)</f>
        <v>0</v>
      </c>
      <c r="AT611" s="21" t="str">
        <f>VLOOKUP($B611,'Change Summary_Detailed'!$A$4:$X$216,AT$3,FALSE)</f>
        <v>Unchanged</v>
      </c>
    </row>
    <row r="612" spans="1:46" x14ac:dyDescent="0.25">
      <c r="A612" t="s">
        <v>1254</v>
      </c>
      <c r="B612" s="122">
        <v>50</v>
      </c>
      <c r="C612" s="110" t="s">
        <v>692</v>
      </c>
      <c r="D612" s="71" t="s">
        <v>115</v>
      </c>
      <c r="E612" s="110">
        <v>20.6</v>
      </c>
      <c r="F612" s="365">
        <v>4.3</v>
      </c>
      <c r="G612" s="365">
        <v>18.399999999999999</v>
      </c>
      <c r="H612" s="365">
        <v>4.4000000000000004</v>
      </c>
      <c r="I612" s="365">
        <v>10.1</v>
      </c>
      <c r="J612" s="112">
        <v>2.4</v>
      </c>
      <c r="K612" s="62" t="s">
        <v>116</v>
      </c>
      <c r="L612" s="62" t="s">
        <v>81</v>
      </c>
      <c r="M612" s="110" t="s">
        <v>17</v>
      </c>
      <c r="N612" s="112" t="s">
        <v>17</v>
      </c>
      <c r="O612" s="65" t="s">
        <v>105</v>
      </c>
      <c r="P612" s="54" t="s">
        <v>106</v>
      </c>
      <c r="Q612" s="66" t="s">
        <v>106</v>
      </c>
      <c r="R612" s="65" t="s">
        <v>54</v>
      </c>
      <c r="S612" s="54">
        <v>3</v>
      </c>
      <c r="T612" s="66">
        <v>1</v>
      </c>
      <c r="W612">
        <v>3</v>
      </c>
      <c r="X612">
        <v>2</v>
      </c>
      <c r="Y612">
        <v>3</v>
      </c>
      <c r="Z612">
        <v>2</v>
      </c>
      <c r="AA612">
        <v>1</v>
      </c>
      <c r="AB612">
        <v>1</v>
      </c>
      <c r="AC612" s="355">
        <f>IF(VLOOKUP($B612,'Change Summary_Detailed'!$A$4:$X$216,AC$3,FALSE)=0,"N/A",VLOOKUP($B612,'Change Summary_Detailed'!$A$4:$X$216,AC$3,FALSE))</f>
        <v>42248</v>
      </c>
      <c r="AD612" s="21">
        <f>VLOOKUP($B612,'Change Summary_Detailed'!$A$4:$X$216,AD$3,FALSE)</f>
        <v>20</v>
      </c>
      <c r="AE612" s="21">
        <f>VLOOKUP($B612,'Change Summary_Detailed'!$A$4:$X$216,AE$3,FALSE)</f>
        <v>30</v>
      </c>
      <c r="AF612" s="21">
        <f>VLOOKUP($B612,'Change Summary_Detailed'!$A$4:$X$216,AF$3,FALSE)</f>
        <v>60</v>
      </c>
      <c r="AG612" s="21">
        <f>VLOOKUP($B612,'Change Summary_Detailed'!$A$4:$X$216,AG$3,FALSE)</f>
        <v>30</v>
      </c>
      <c r="AH612" s="21">
        <f>VLOOKUP($B612,'Change Summary_Detailed'!$A$4:$X$216,AH$3,FALSE)</f>
        <v>60</v>
      </c>
      <c r="AI612" s="21">
        <f>VLOOKUP($B612,'Change Summary_Detailed'!$A$4:$X$216,AI$3,FALSE)</f>
        <v>20</v>
      </c>
      <c r="AJ612" s="21">
        <f>VLOOKUP($B612,'Change Summary_Detailed'!$A$4:$X$216,AJ$3,FALSE)</f>
        <v>30</v>
      </c>
      <c r="AK612" s="21">
        <f>VLOOKUP($B612,'Change Summary_Detailed'!$A$4:$X$216,AK$3,FALSE)</f>
        <v>60</v>
      </c>
      <c r="AL612" s="21">
        <f>VLOOKUP($B612,'Change Summary_Detailed'!$A$4:$X$216,AL$3,FALSE)</f>
        <v>30</v>
      </c>
      <c r="AM612" s="21">
        <f>VLOOKUP($B612,'Change Summary_Detailed'!$A$4:$X$216,AM$3,FALSE)</f>
        <v>30</v>
      </c>
      <c r="AN612" s="21" t="str">
        <f>VLOOKUP($B612,'Change Summary_Detailed'!$A$4:$X$216,AN$3,FALSE)</f>
        <v>Before 10:00 PM</v>
      </c>
      <c r="AO612" s="21" t="str">
        <f>VLOOKUP($B612,'Change Summary_Detailed'!$A$4:$X$216,AO$3,FALSE)</f>
        <v>Before 9:00 PM</v>
      </c>
      <c r="AP612" s="21" t="str">
        <f>VLOOKUP($B612,'Change Summary_Detailed'!$A$4:$X$216,AP$3,FALSE)</f>
        <v>Revise Route 50 to serve Westwood Village in West Seattle using 35th Avenue SW since Route 21 will no longer serve the area.
Revise Route 128 to serve Admiral Way and Alki.
Operate service more often on Sundays since Route 21 would no longer operate.</v>
      </c>
      <c r="AQ612" s="21" t="str">
        <f>VLOOKUP($B612,'Change Summary_Detailed'!$A$4:$X$216,AQ$3,FALSE)</f>
        <v>1, 2, 3</v>
      </c>
      <c r="AR612" s="21" t="str">
        <f>VLOOKUP($B612,'Change Summary_Detailed'!$A$4:$X$216,AR$3,FALSE)</f>
        <v>Restructure</v>
      </c>
      <c r="AS612" s="21" t="str">
        <f>VLOOKUP($B612,'Change Summary_Detailed'!$A$4:$X$216,AS$3,FALSE)</f>
        <v>In West Seattle (Alki/Admiral/Alaska Junction/North Delridge), use revised Route 128.  
Traveling between West Seattle and downtown Seattle, connect with the RapidRide C Line or Route 120.</v>
      </c>
      <c r="AT612" s="21" t="str">
        <f>VLOOKUP($B612,'Change Summary_Detailed'!$A$4:$X$216,AT$3,FALSE)</f>
        <v>Revised</v>
      </c>
    </row>
    <row r="613" spans="1:46" x14ac:dyDescent="0.25">
      <c r="A613" t="s">
        <v>1254</v>
      </c>
      <c r="B613" s="122">
        <v>55</v>
      </c>
      <c r="C613" s="110" t="s">
        <v>693</v>
      </c>
      <c r="D613" s="71" t="s">
        <v>117</v>
      </c>
      <c r="E613" s="110">
        <v>30.6</v>
      </c>
      <c r="F613" s="365">
        <v>12.7</v>
      </c>
      <c r="G613" s="365" t="s">
        <v>298</v>
      </c>
      <c r="H613" s="365" t="s">
        <v>298</v>
      </c>
      <c r="I613" s="365" t="s">
        <v>298</v>
      </c>
      <c r="J613" s="112" t="s">
        <v>298</v>
      </c>
      <c r="K613" s="62" t="s">
        <v>8</v>
      </c>
      <c r="L613" s="62" t="s">
        <v>8</v>
      </c>
      <c r="M613" s="110" t="s">
        <v>45</v>
      </c>
      <c r="N613" s="112" t="s">
        <v>45</v>
      </c>
      <c r="O613" s="65" t="s">
        <v>8</v>
      </c>
      <c r="P613" s="54" t="s">
        <v>8</v>
      </c>
      <c r="Q613" s="66" t="s">
        <v>8</v>
      </c>
      <c r="R613" s="65">
        <v>3</v>
      </c>
      <c r="S613" s="54" t="s">
        <v>54</v>
      </c>
      <c r="T613" s="66" t="s">
        <v>54</v>
      </c>
      <c r="W613">
        <v>2</v>
      </c>
      <c r="X613">
        <v>2</v>
      </c>
      <c r="Y613" t="s">
        <v>17</v>
      </c>
      <c r="Z613" t="s">
        <v>17</v>
      </c>
      <c r="AA613" t="s">
        <v>17</v>
      </c>
      <c r="AB613" t="s">
        <v>17</v>
      </c>
      <c r="AC613" s="355" t="str">
        <f>IF(VLOOKUP($B613,'Change Summary_Detailed'!$A$4:$X$216,AC$3,FALSE)=0,"N/A",VLOOKUP($B613,'Change Summary_Detailed'!$A$4:$X$216,AC$3,FALSE))</f>
        <v>N/A</v>
      </c>
      <c r="AD613" s="21" t="str">
        <f>VLOOKUP($B613,'Change Summary_Detailed'!$A$4:$X$216,AD$3,FALSE)</f>
        <v/>
      </c>
      <c r="AE613" s="21" t="str">
        <f>VLOOKUP($B613,'Change Summary_Detailed'!$A$4:$X$216,AE$3,FALSE)</f>
        <v/>
      </c>
      <c r="AF613" s="21" t="str">
        <f>VLOOKUP($B613,'Change Summary_Detailed'!$A$4:$X$216,AF$3,FALSE)</f>
        <v/>
      </c>
      <c r="AG613" s="21" t="str">
        <f>VLOOKUP($B613,'Change Summary_Detailed'!$A$4:$X$216,AG$3,FALSE)</f>
        <v/>
      </c>
      <c r="AH613" s="21" t="str">
        <f>VLOOKUP($B613,'Change Summary_Detailed'!$A$4:$X$216,AH$3,FALSE)</f>
        <v/>
      </c>
      <c r="AI613" s="21" t="str">
        <f>VLOOKUP($B613,'Change Summary_Detailed'!$A$4:$X$216,AI$3,FALSE)</f>
        <v/>
      </c>
      <c r="AJ613" s="21" t="str">
        <f>VLOOKUP($B613,'Change Summary_Detailed'!$A$4:$X$216,AJ$3,FALSE)</f>
        <v/>
      </c>
      <c r="AK613" s="21" t="str">
        <f>VLOOKUP($B613,'Change Summary_Detailed'!$A$4:$X$216,AK$3,FALSE)</f>
        <v/>
      </c>
      <c r="AL613" s="21" t="str">
        <f>VLOOKUP($B613,'Change Summary_Detailed'!$A$4:$X$216,AL$3,FALSE)</f>
        <v/>
      </c>
      <c r="AM613" s="21" t="str">
        <f>VLOOKUP($B613,'Change Summary_Detailed'!$A$4:$X$216,AM$3,FALSE)</f>
        <v/>
      </c>
      <c r="AN613" s="21" t="str">
        <f>VLOOKUP($B613,'Change Summary_Detailed'!$A$4:$X$216,AN$3,FALSE)</f>
        <v/>
      </c>
      <c r="AO613" s="21" t="str">
        <f>VLOOKUP($B613,'Change Summary_Detailed'!$A$4:$X$216,AO$3,FALSE)</f>
        <v/>
      </c>
      <c r="AP613" s="21" t="str">
        <f>VLOOKUP($B613,'Change Summary_Detailed'!$A$4:$X$216,AP$3,FALSE)</f>
        <v>Unchanged</v>
      </c>
      <c r="AQ613" s="21">
        <f>VLOOKUP($B613,'Change Summary_Detailed'!$A$4:$X$216,AQ$3,FALSE)</f>
        <v>0</v>
      </c>
      <c r="AR613" s="21">
        <f>VLOOKUP($B613,'Change Summary_Detailed'!$A$4:$X$216,AR$3,FALSE)</f>
        <v>0</v>
      </c>
      <c r="AS613" s="21">
        <f>VLOOKUP($B613,'Change Summary_Detailed'!$A$4:$X$216,AS$3,FALSE)</f>
        <v>0</v>
      </c>
      <c r="AT613" s="21" t="str">
        <f>VLOOKUP($B613,'Change Summary_Detailed'!$A$4:$X$216,AT$3,FALSE)</f>
        <v>Unchanged</v>
      </c>
    </row>
    <row r="614" spans="1:46" x14ac:dyDescent="0.25">
      <c r="A614" t="s">
        <v>1254</v>
      </c>
      <c r="B614" s="122" t="s">
        <v>118</v>
      </c>
      <c r="C614" s="110" t="s">
        <v>694</v>
      </c>
      <c r="D614" s="71" t="s">
        <v>119</v>
      </c>
      <c r="E614" s="110">
        <v>36.4</v>
      </c>
      <c r="F614" s="365">
        <v>14.1</v>
      </c>
      <c r="G614" s="365" t="s">
        <v>298</v>
      </c>
      <c r="H614" s="365" t="s">
        <v>298</v>
      </c>
      <c r="I614" s="365" t="s">
        <v>298</v>
      </c>
      <c r="J614" s="112" t="s">
        <v>298</v>
      </c>
      <c r="K614" s="62" t="s">
        <v>8</v>
      </c>
      <c r="L614" s="62" t="s">
        <v>8</v>
      </c>
      <c r="M614" s="110" t="s">
        <v>52</v>
      </c>
      <c r="N614" s="112" t="s">
        <v>45</v>
      </c>
      <c r="O614" s="65" t="s">
        <v>8</v>
      </c>
      <c r="P614" s="54" t="s">
        <v>8</v>
      </c>
      <c r="Q614" s="66" t="s">
        <v>8</v>
      </c>
      <c r="R614" s="65" t="s">
        <v>54</v>
      </c>
      <c r="S614" s="54" t="s">
        <v>54</v>
      </c>
      <c r="T614" s="66" t="s">
        <v>54</v>
      </c>
      <c r="W614">
        <v>3</v>
      </c>
      <c r="X614">
        <v>3</v>
      </c>
      <c r="Y614" t="s">
        <v>17</v>
      </c>
      <c r="Z614" t="s">
        <v>17</v>
      </c>
      <c r="AA614" t="s">
        <v>17</v>
      </c>
      <c r="AB614" t="s">
        <v>17</v>
      </c>
      <c r="AC614" s="355">
        <f>IF(VLOOKUP($B614,'Change Summary_Detailed'!$A$4:$X$216,AC$3,FALSE)=0,"N/A",VLOOKUP($B614,'Change Summary_Detailed'!$A$4:$X$216,AC$3,FALSE))</f>
        <v>42248</v>
      </c>
      <c r="AD614" s="21" t="str">
        <f>VLOOKUP($B614,'Change Summary_Detailed'!$A$4:$X$216,AD$3,FALSE)</f>
        <v/>
      </c>
      <c r="AE614" s="21" t="str">
        <f>VLOOKUP($B614,'Change Summary_Detailed'!$A$4:$X$216,AE$3,FALSE)</f>
        <v/>
      </c>
      <c r="AF614" s="21" t="str">
        <f>VLOOKUP($B614,'Change Summary_Detailed'!$A$4:$X$216,AF$3,FALSE)</f>
        <v/>
      </c>
      <c r="AG614" s="21" t="str">
        <f>VLOOKUP($B614,'Change Summary_Detailed'!$A$4:$X$216,AG$3,FALSE)</f>
        <v/>
      </c>
      <c r="AH614" s="21" t="str">
        <f>VLOOKUP($B614,'Change Summary_Detailed'!$A$4:$X$216,AH$3,FALSE)</f>
        <v/>
      </c>
      <c r="AI614" s="21" t="str">
        <f>VLOOKUP($B614,'Change Summary_Detailed'!$A$4:$X$216,AI$3,FALSE)</f>
        <v/>
      </c>
      <c r="AJ614" s="21" t="str">
        <f>VLOOKUP($B614,'Change Summary_Detailed'!$A$4:$X$216,AJ$3,FALSE)</f>
        <v/>
      </c>
      <c r="AK614" s="21" t="str">
        <f>VLOOKUP($B614,'Change Summary_Detailed'!$A$4:$X$216,AK$3,FALSE)</f>
        <v/>
      </c>
      <c r="AL614" s="21" t="str">
        <f>VLOOKUP($B614,'Change Summary_Detailed'!$A$4:$X$216,AL$3,FALSE)</f>
        <v/>
      </c>
      <c r="AM614" s="21" t="str">
        <f>VLOOKUP($B614,'Change Summary_Detailed'!$A$4:$X$216,AM$3,FALSE)</f>
        <v/>
      </c>
      <c r="AN614" s="21" t="str">
        <f>VLOOKUP($B614,'Change Summary_Detailed'!$A$4:$X$216,AN$3,FALSE)</f>
        <v/>
      </c>
      <c r="AO614" s="21" t="str">
        <f>VLOOKUP($B614,'Change Summary_Detailed'!$A$4:$X$216,AO$3,FALSE)</f>
        <v/>
      </c>
      <c r="AP614" s="21" t="str">
        <f>VLOOKUP($B614,'Change Summary_Detailed'!$A$4:$X$216,AP$3,FALSE)</f>
        <v>Add two morning trips and two afternoon trips.</v>
      </c>
      <c r="AQ614" s="21" t="str">
        <f>VLOOKUP($B614,'Change Summary_Detailed'!$A$4:$X$216,AQ$3,FALSE)</f>
        <v>2, 3</v>
      </c>
      <c r="AR614" s="21" t="str">
        <f>VLOOKUP($B614,'Change Summary_Detailed'!$A$4:$X$216,AR$3,FALSE)</f>
        <v>Restructure</v>
      </c>
      <c r="AS614" s="21">
        <f>VLOOKUP($B614,'Change Summary_Detailed'!$A$4:$X$216,AS$3,FALSE)</f>
        <v>0</v>
      </c>
      <c r="AT614" s="21" t="str">
        <f>VLOOKUP($B614,'Change Summary_Detailed'!$A$4:$X$216,AT$3,FALSE)</f>
        <v>Revised</v>
      </c>
    </row>
    <row r="615" spans="1:46" x14ac:dyDescent="0.25">
      <c r="A615" t="s">
        <v>1254</v>
      </c>
      <c r="B615" s="122">
        <v>57</v>
      </c>
      <c r="C615" s="110" t="s">
        <v>695</v>
      </c>
      <c r="D615" s="71" t="s">
        <v>120</v>
      </c>
      <c r="E615" s="110">
        <v>32.9</v>
      </c>
      <c r="F615" s="365">
        <v>13.2</v>
      </c>
      <c r="G615" s="365" t="s">
        <v>298</v>
      </c>
      <c r="H615" s="365" t="s">
        <v>298</v>
      </c>
      <c r="I615" s="365" t="s">
        <v>298</v>
      </c>
      <c r="J615" s="112" t="s">
        <v>298</v>
      </c>
      <c r="K615" s="62" t="s">
        <v>8</v>
      </c>
      <c r="L615" s="62" t="s">
        <v>8</v>
      </c>
      <c r="M615" s="110" t="s">
        <v>45</v>
      </c>
      <c r="N615" s="112" t="s">
        <v>52</v>
      </c>
      <c r="O615" s="65" t="s">
        <v>8</v>
      </c>
      <c r="P615" s="54" t="s">
        <v>8</v>
      </c>
      <c r="Q615" s="66" t="s">
        <v>8</v>
      </c>
      <c r="R615" s="65">
        <v>3</v>
      </c>
      <c r="S615" s="54" t="s">
        <v>54</v>
      </c>
      <c r="T615" s="66" t="s">
        <v>54</v>
      </c>
      <c r="W615">
        <v>2</v>
      </c>
      <c r="X615">
        <v>2</v>
      </c>
      <c r="Y615" t="s">
        <v>17</v>
      </c>
      <c r="Z615" t="s">
        <v>17</v>
      </c>
      <c r="AA615" t="s">
        <v>17</v>
      </c>
      <c r="AB615" t="s">
        <v>17</v>
      </c>
      <c r="AC615" s="355">
        <f>IF(VLOOKUP($B615,'Change Summary_Detailed'!$A$4:$X$216,AC$3,FALSE)=0,"N/A",VLOOKUP($B615,'Change Summary_Detailed'!$A$4:$X$216,AC$3,FALSE))</f>
        <v>42248</v>
      </c>
      <c r="AD615" s="21" t="str">
        <f>VLOOKUP($B615,'Change Summary_Detailed'!$A$4:$X$216,AD$3,FALSE)</f>
        <v/>
      </c>
      <c r="AE615" s="21" t="str">
        <f>VLOOKUP($B615,'Change Summary_Detailed'!$A$4:$X$216,AE$3,FALSE)</f>
        <v/>
      </c>
      <c r="AF615" s="21" t="str">
        <f>VLOOKUP($B615,'Change Summary_Detailed'!$A$4:$X$216,AF$3,FALSE)</f>
        <v/>
      </c>
      <c r="AG615" s="21" t="str">
        <f>VLOOKUP($B615,'Change Summary_Detailed'!$A$4:$X$216,AG$3,FALSE)</f>
        <v/>
      </c>
      <c r="AH615" s="21" t="str">
        <f>VLOOKUP($B615,'Change Summary_Detailed'!$A$4:$X$216,AH$3,FALSE)</f>
        <v/>
      </c>
      <c r="AI615" s="21" t="str">
        <f>VLOOKUP($B615,'Change Summary_Detailed'!$A$4:$X$216,AI$3,FALSE)</f>
        <v/>
      </c>
      <c r="AJ615" s="21" t="str">
        <f>VLOOKUP($B615,'Change Summary_Detailed'!$A$4:$X$216,AJ$3,FALSE)</f>
        <v/>
      </c>
      <c r="AK615" s="21" t="str">
        <f>VLOOKUP($B615,'Change Summary_Detailed'!$A$4:$X$216,AK$3,FALSE)</f>
        <v/>
      </c>
      <c r="AL615" s="21" t="str">
        <f>VLOOKUP($B615,'Change Summary_Detailed'!$A$4:$X$216,AL$3,FALSE)</f>
        <v/>
      </c>
      <c r="AM615" s="21" t="str">
        <f>VLOOKUP($B615,'Change Summary_Detailed'!$A$4:$X$216,AM$3,FALSE)</f>
        <v/>
      </c>
      <c r="AN615" s="21">
        <f>VLOOKUP($B615,'Change Summary_Detailed'!$A$4:$X$216,AN$3,FALSE)</f>
        <v>0</v>
      </c>
      <c r="AO615" s="21">
        <f>VLOOKUP($B615,'Change Summary_Detailed'!$A$4:$X$216,AO$3,FALSE)</f>
        <v>0</v>
      </c>
      <c r="AP615" s="21" t="str">
        <f>VLOOKUP($B615,'Change Summary_Detailed'!$A$4:$X$216,AP$3,FALSE)</f>
        <v>Delete</v>
      </c>
      <c r="AQ615" s="21" t="str">
        <f>VLOOKUP($B615,'Change Summary_Detailed'!$A$4:$X$216,AQ$3,FALSE)</f>
        <v>2, 3</v>
      </c>
      <c r="AR615" s="21" t="str">
        <f>VLOOKUP($B615,'Change Summary_Detailed'!$A$4:$X$216,AR$3,FALSE)</f>
        <v>Restructure</v>
      </c>
      <c r="AS615" s="21" t="str">
        <f>VLOOKUP($B615,'Change Summary_Detailed'!$A$4:$X$216,AS$3,FALSE)</f>
        <v>On SW Admiral Way, use revised Route 56 Express.
In Genesee Hill, use revised Route 128.</v>
      </c>
      <c r="AT615" s="21" t="str">
        <f>VLOOKUP($B615,'Change Summary_Detailed'!$A$4:$X$216,AT$3,FALSE)</f>
        <v>Deleted</v>
      </c>
    </row>
    <row r="616" spans="1:46" x14ac:dyDescent="0.25">
      <c r="A616" t="s">
        <v>1254</v>
      </c>
      <c r="B616" s="122">
        <v>60</v>
      </c>
      <c r="C616" s="110" t="s">
        <v>696</v>
      </c>
      <c r="D616" s="71" t="s">
        <v>121</v>
      </c>
      <c r="E616" s="110">
        <v>33.5</v>
      </c>
      <c r="F616" s="365">
        <v>10</v>
      </c>
      <c r="G616" s="365">
        <v>32.6</v>
      </c>
      <c r="H616" s="365">
        <v>9.1999999999999993</v>
      </c>
      <c r="I616" s="365">
        <v>20.399999999999999</v>
      </c>
      <c r="J616" s="112">
        <v>6.3</v>
      </c>
      <c r="K616" s="62">
        <v>20</v>
      </c>
      <c r="L616" s="62" t="s">
        <v>15</v>
      </c>
      <c r="M616" s="110" t="s">
        <v>17</v>
      </c>
      <c r="N616" s="112" t="s">
        <v>17</v>
      </c>
      <c r="O616" s="65" t="s">
        <v>19</v>
      </c>
      <c r="P616" s="54" t="s">
        <v>19</v>
      </c>
      <c r="Q616" s="66" t="s">
        <v>18</v>
      </c>
      <c r="R616" s="65">
        <v>4</v>
      </c>
      <c r="S616" s="54">
        <v>4</v>
      </c>
      <c r="T616" s="66">
        <v>1</v>
      </c>
      <c r="W616">
        <v>2</v>
      </c>
      <c r="X616">
        <v>1</v>
      </c>
      <c r="Y616">
        <v>2</v>
      </c>
      <c r="Z616">
        <v>1</v>
      </c>
      <c r="AA616">
        <v>1</v>
      </c>
      <c r="AB616">
        <v>2</v>
      </c>
      <c r="AC616" s="355">
        <f>IF(VLOOKUP($B616,'Change Summary_Detailed'!$A$4:$X$216,AC$3,FALSE)=0,"N/A",VLOOKUP($B616,'Change Summary_Detailed'!$A$4:$X$216,AC$3,FALSE))</f>
        <v>42036</v>
      </c>
      <c r="AD616" s="21">
        <f>VLOOKUP($B616,'Change Summary_Detailed'!$A$4:$X$216,AD$3,FALSE)</f>
        <v>20</v>
      </c>
      <c r="AE616" s="21">
        <f>VLOOKUP($B616,'Change Summary_Detailed'!$A$4:$X$216,AE$3,FALSE)</f>
        <v>20</v>
      </c>
      <c r="AF616" s="21" t="str">
        <f>VLOOKUP($B616,'Change Summary_Detailed'!$A$4:$X$216,AF$3,FALSE)</f>
        <v>30-60</v>
      </c>
      <c r="AG616" s="21">
        <f>VLOOKUP($B616,'Change Summary_Detailed'!$A$4:$X$216,AG$3,FALSE)</f>
        <v>30</v>
      </c>
      <c r="AH616" s="21">
        <f>VLOOKUP($B616,'Change Summary_Detailed'!$A$4:$X$216,AH$3,FALSE)</f>
        <v>30</v>
      </c>
      <c r="AI616" s="21">
        <f>VLOOKUP($B616,'Change Summary_Detailed'!$A$4:$X$216,AI$3,FALSE)</f>
        <v>30</v>
      </c>
      <c r="AJ616" s="21">
        <f>VLOOKUP($B616,'Change Summary_Detailed'!$A$4:$X$216,AJ$3,FALSE)</f>
        <v>30</v>
      </c>
      <c r="AK616" s="21">
        <f>VLOOKUP($B616,'Change Summary_Detailed'!$A$4:$X$216,AK$3,FALSE)</f>
        <v>60</v>
      </c>
      <c r="AL616" s="21">
        <f>VLOOKUP($B616,'Change Summary_Detailed'!$A$4:$X$216,AL$3,FALSE)</f>
        <v>30</v>
      </c>
      <c r="AM616" s="21">
        <f>VLOOKUP($B616,'Change Summary_Detailed'!$A$4:$X$216,AM$3,FALSE)</f>
        <v>30</v>
      </c>
      <c r="AN616" s="21" t="str">
        <f>VLOOKUP($B616,'Change Summary_Detailed'!$A$4:$X$216,AN$3,FALSE)</f>
        <v>Before 11:00 PM</v>
      </c>
      <c r="AO616" s="21" t="str">
        <f>VLOOKUP($B616,'Change Summary_Detailed'!$A$4:$X$216,AO$3,FALSE)</f>
        <v>Before 9:00 PM</v>
      </c>
      <c r="AP616" s="21" t="str">
        <f>VLOOKUP($B616,'Change Summary_Detailed'!$A$4:$X$216,AP$3,FALSE)</f>
        <v>Eliminate the part of the route north of Albro Place in South Beacon Hill to reduce duplication in the network.
Revise Route 107 to serve South Beacon Hill.
Extend route to Othello Link Station along S Myrtle Street to provide a connection with Route 36, revised routes 106 and 107, and Link light rail.
Operate service less often on weekdays and at night.
End service earlier.</v>
      </c>
      <c r="AQ616" s="21" t="str">
        <f>VLOOKUP($B616,'Change Summary_Detailed'!$A$4:$X$216,AQ$3,FALSE)</f>
        <v>1, 2, 4</v>
      </c>
      <c r="AR616" s="21" t="str">
        <f>VLOOKUP($B616,'Change Summary_Detailed'!$A$4:$X$216,AR$3,FALSE)</f>
        <v>Restructure</v>
      </c>
      <c r="AS616" s="21" t="str">
        <f>VLOOKUP($B616,'Change Summary_Detailed'!$A$4:$X$216,AS$3,FALSE)</f>
        <v>On 15th Avenue S, use revised Route 107.
Between Beacon Hill and Little Saigon, use Route 36.
North of S Jackson Street, use the First Hill Streetcar.</v>
      </c>
      <c r="AT616" s="21" t="str">
        <f>VLOOKUP($B616,'Change Summary_Detailed'!$A$4:$X$216,AT$3,FALSE)</f>
        <v>Revised</v>
      </c>
    </row>
    <row r="617" spans="1:46" x14ac:dyDescent="0.25">
      <c r="A617" t="s">
        <v>1254</v>
      </c>
      <c r="B617" s="122">
        <v>61</v>
      </c>
      <c r="C617" s="110" t="s">
        <v>697</v>
      </c>
      <c r="D617" s="71" t="s">
        <v>122</v>
      </c>
      <c r="E617" s="110">
        <v>7.7</v>
      </c>
      <c r="F617" s="365">
        <v>1.1000000000000001</v>
      </c>
      <c r="G617" s="365">
        <v>9.3000000000000007</v>
      </c>
      <c r="H617" s="365">
        <v>1.5</v>
      </c>
      <c r="I617" s="365">
        <v>4.9000000000000004</v>
      </c>
      <c r="J617" s="112">
        <v>0.8</v>
      </c>
      <c r="K617" s="62" t="s">
        <v>32</v>
      </c>
      <c r="L617" s="62" t="s">
        <v>32</v>
      </c>
      <c r="M617" s="110" t="s">
        <v>17</v>
      </c>
      <c r="N617" s="112" t="s">
        <v>17</v>
      </c>
      <c r="O617" s="65" t="s">
        <v>32</v>
      </c>
      <c r="P617" s="54" t="s">
        <v>32</v>
      </c>
      <c r="Q617" s="66" t="s">
        <v>32</v>
      </c>
      <c r="R617" s="65">
        <v>1</v>
      </c>
      <c r="S617" s="54">
        <v>1</v>
      </c>
      <c r="T617" s="66">
        <v>1</v>
      </c>
      <c r="W617">
        <v>1</v>
      </c>
      <c r="X617">
        <v>1</v>
      </c>
      <c r="Y617">
        <v>1</v>
      </c>
      <c r="Z617">
        <v>1</v>
      </c>
      <c r="AA617">
        <v>1</v>
      </c>
      <c r="AB617">
        <v>1</v>
      </c>
      <c r="AC617" s="355">
        <f>IF(VLOOKUP($B617,'Change Summary_Detailed'!$A$4:$X$216,AC$3,FALSE)=0,"N/A",VLOOKUP($B617,'Change Summary_Detailed'!$A$4:$X$216,AC$3,FALSE))</f>
        <v>41883</v>
      </c>
      <c r="AD617" s="21">
        <f>VLOOKUP($B617,'Change Summary_Detailed'!$A$4:$X$216,AD$3,FALSE)</f>
        <v>30</v>
      </c>
      <c r="AE617" s="21">
        <f>VLOOKUP($B617,'Change Summary_Detailed'!$A$4:$X$216,AE$3,FALSE)</f>
        <v>30</v>
      </c>
      <c r="AF617" s="21">
        <f>VLOOKUP($B617,'Change Summary_Detailed'!$A$4:$X$216,AF$3,FALSE)</f>
        <v>30</v>
      </c>
      <c r="AG617" s="21">
        <f>VLOOKUP($B617,'Change Summary_Detailed'!$A$4:$X$216,AG$3,FALSE)</f>
        <v>30</v>
      </c>
      <c r="AH617" s="21">
        <f>VLOOKUP($B617,'Change Summary_Detailed'!$A$4:$X$216,AH$3,FALSE)</f>
        <v>30</v>
      </c>
      <c r="AI617" s="21" t="str">
        <f>VLOOKUP($B617,'Change Summary_Detailed'!$A$4:$X$216,AI$3,FALSE)</f>
        <v/>
      </c>
      <c r="AJ617" s="21" t="str">
        <f>VLOOKUP($B617,'Change Summary_Detailed'!$A$4:$X$216,AJ$3,FALSE)</f>
        <v/>
      </c>
      <c r="AK617" s="21" t="str">
        <f>VLOOKUP($B617,'Change Summary_Detailed'!$A$4:$X$216,AK$3,FALSE)</f>
        <v/>
      </c>
      <c r="AL617" s="21" t="str">
        <f>VLOOKUP($B617,'Change Summary_Detailed'!$A$4:$X$216,AL$3,FALSE)</f>
        <v/>
      </c>
      <c r="AM617" s="21" t="str">
        <f>VLOOKUP($B617,'Change Summary_Detailed'!$A$4:$X$216,AM$3,FALSE)</f>
        <v/>
      </c>
      <c r="AN617" s="21" t="str">
        <f>VLOOKUP($B617,'Change Summary_Detailed'!$A$4:$X$216,AN$3,FALSE)</f>
        <v>Before 11:00 PM</v>
      </c>
      <c r="AO617" s="21">
        <f>VLOOKUP($B617,'Change Summary_Detailed'!$A$4:$X$216,AO$3,FALSE)</f>
        <v>0</v>
      </c>
      <c r="AP617" s="21" t="str">
        <f>VLOOKUP($B617,'Change Summary_Detailed'!$A$4:$X$216,AP$3,FALSE)</f>
        <v>Delete</v>
      </c>
      <c r="AQ617" s="21">
        <f>VLOOKUP($B617,'Change Summary_Detailed'!$A$4:$X$216,AQ$3,FALSE)</f>
        <v>1</v>
      </c>
      <c r="AR617" s="21" t="str">
        <f>VLOOKUP($B617,'Change Summary_Detailed'!$A$4:$X$216,AR$3,FALSE)</f>
        <v>Lowest performing</v>
      </c>
      <c r="AS617" s="21" t="str">
        <f>VLOOKUP($B617,'Change Summary_Detailed'!$A$4:$X$216,AS$3,FALSE)</f>
        <v>North of NW Market Street and west of 24th Avenue NW, use revised routes 17 Express, 18 Express, or 40.</v>
      </c>
      <c r="AT617" s="21" t="str">
        <f>VLOOKUP($B617,'Change Summary_Detailed'!$A$4:$X$216,AT$3,FALSE)</f>
        <v>Deleted</v>
      </c>
    </row>
    <row r="618" spans="1:46" x14ac:dyDescent="0.25">
      <c r="A618" t="s">
        <v>1254</v>
      </c>
      <c r="B618" s="122">
        <v>62</v>
      </c>
      <c r="C618" s="110" t="s">
        <v>698</v>
      </c>
      <c r="D618" s="71" t="s">
        <v>123</v>
      </c>
      <c r="E618" s="110">
        <v>15.8</v>
      </c>
      <c r="F618" s="365">
        <v>4.3</v>
      </c>
      <c r="G618" s="365" t="s">
        <v>298</v>
      </c>
      <c r="H618" s="365" t="s">
        <v>298</v>
      </c>
      <c r="I618" s="365" t="s">
        <v>298</v>
      </c>
      <c r="J618" s="112" t="s">
        <v>298</v>
      </c>
      <c r="K618" s="62" t="s">
        <v>8</v>
      </c>
      <c r="L618" s="62" t="s">
        <v>8</v>
      </c>
      <c r="M618" s="110" t="s">
        <v>45</v>
      </c>
      <c r="N618" s="112" t="s">
        <v>45</v>
      </c>
      <c r="O618" s="65" t="s">
        <v>8</v>
      </c>
      <c r="P618" s="54" t="s">
        <v>8</v>
      </c>
      <c r="Q618" s="66" t="s">
        <v>8</v>
      </c>
      <c r="R618" s="65">
        <v>1</v>
      </c>
      <c r="S618" s="54" t="s">
        <v>54</v>
      </c>
      <c r="T618" s="66" t="s">
        <v>54</v>
      </c>
      <c r="W618">
        <v>1</v>
      </c>
      <c r="X618">
        <v>1</v>
      </c>
      <c r="Y618" t="s">
        <v>17</v>
      </c>
      <c r="Z618" t="s">
        <v>17</v>
      </c>
      <c r="AA618" t="s">
        <v>17</v>
      </c>
      <c r="AB618" t="s">
        <v>17</v>
      </c>
      <c r="AC618" s="355">
        <f>IF(VLOOKUP($B618,'Change Summary_Detailed'!$A$4:$X$216,AC$3,FALSE)=0,"N/A",VLOOKUP($B618,'Change Summary_Detailed'!$A$4:$X$216,AC$3,FALSE))</f>
        <v>41883</v>
      </c>
      <c r="AD618" s="21" t="str">
        <f>VLOOKUP($B618,'Change Summary_Detailed'!$A$4:$X$216,AD$3,FALSE)</f>
        <v/>
      </c>
      <c r="AE618" s="21" t="str">
        <f>VLOOKUP($B618,'Change Summary_Detailed'!$A$4:$X$216,AE$3,FALSE)</f>
        <v/>
      </c>
      <c r="AF618" s="21" t="str">
        <f>VLOOKUP($B618,'Change Summary_Detailed'!$A$4:$X$216,AF$3,FALSE)</f>
        <v/>
      </c>
      <c r="AG618" s="21" t="str">
        <f>VLOOKUP($B618,'Change Summary_Detailed'!$A$4:$X$216,AG$3,FALSE)</f>
        <v/>
      </c>
      <c r="AH618" s="21" t="str">
        <f>VLOOKUP($B618,'Change Summary_Detailed'!$A$4:$X$216,AH$3,FALSE)</f>
        <v/>
      </c>
      <c r="AI618" s="21" t="str">
        <f>VLOOKUP($B618,'Change Summary_Detailed'!$A$4:$X$216,AI$3,FALSE)</f>
        <v/>
      </c>
      <c r="AJ618" s="21" t="str">
        <f>VLOOKUP($B618,'Change Summary_Detailed'!$A$4:$X$216,AJ$3,FALSE)</f>
        <v/>
      </c>
      <c r="AK618" s="21" t="str">
        <f>VLOOKUP($B618,'Change Summary_Detailed'!$A$4:$X$216,AK$3,FALSE)</f>
        <v/>
      </c>
      <c r="AL618" s="21" t="str">
        <f>VLOOKUP($B618,'Change Summary_Detailed'!$A$4:$X$216,AL$3,FALSE)</f>
        <v/>
      </c>
      <c r="AM618" s="21" t="str">
        <f>VLOOKUP($B618,'Change Summary_Detailed'!$A$4:$X$216,AM$3,FALSE)</f>
        <v/>
      </c>
      <c r="AN618" s="21" t="str">
        <f>VLOOKUP($B618,'Change Summary_Detailed'!$A$4:$X$216,AN$3,FALSE)</f>
        <v/>
      </c>
      <c r="AO618" s="21">
        <f>VLOOKUP($B618,'Change Summary_Detailed'!$A$4:$X$216,AO$3,FALSE)</f>
        <v>0</v>
      </c>
      <c r="AP618" s="21" t="str">
        <f>VLOOKUP($B618,'Change Summary_Detailed'!$A$4:$X$216,AP$3,FALSE)</f>
        <v>Delete</v>
      </c>
      <c r="AQ618" s="21">
        <f>VLOOKUP($B618,'Change Summary_Detailed'!$A$4:$X$216,AQ$3,FALSE)</f>
        <v>1</v>
      </c>
      <c r="AR618" s="21" t="str">
        <f>VLOOKUP($B618,'Change Summary_Detailed'!$A$4:$X$216,AR$3,FALSE)</f>
        <v>Lowest performing</v>
      </c>
      <c r="AS618" s="21" t="str">
        <f>VLOOKUP($B618,'Change Summary_Detailed'!$A$4:$X$216,AS$3,FALSE)</f>
        <v>Use revised Route 40 or the revised D Line and connect with revised Route 32.</v>
      </c>
      <c r="AT618" s="21" t="str">
        <f>VLOOKUP($B618,'Change Summary_Detailed'!$A$4:$X$216,AT$3,FALSE)</f>
        <v>Deleted</v>
      </c>
    </row>
    <row r="619" spans="1:46" x14ac:dyDescent="0.25">
      <c r="A619" t="s">
        <v>1254</v>
      </c>
      <c r="B619" s="122" t="s">
        <v>124</v>
      </c>
      <c r="C619" s="110" t="s">
        <v>699</v>
      </c>
      <c r="D619" s="71" t="s">
        <v>125</v>
      </c>
      <c r="E619" s="110">
        <v>34.6</v>
      </c>
      <c r="F619" s="365">
        <v>13.6</v>
      </c>
      <c r="G619" s="365" t="s">
        <v>298</v>
      </c>
      <c r="H619" s="365" t="s">
        <v>298</v>
      </c>
      <c r="I619" s="365" t="s">
        <v>298</v>
      </c>
      <c r="J619" s="112" t="s">
        <v>298</v>
      </c>
      <c r="K619" s="62" t="s">
        <v>8</v>
      </c>
      <c r="L619" s="62" t="s">
        <v>8</v>
      </c>
      <c r="M619" s="110" t="s">
        <v>52</v>
      </c>
      <c r="N619" s="112" t="s">
        <v>45</v>
      </c>
      <c r="O619" s="65" t="s">
        <v>8</v>
      </c>
      <c r="P619" s="54" t="s">
        <v>8</v>
      </c>
      <c r="Q619" s="66" t="s">
        <v>8</v>
      </c>
      <c r="R619" s="65">
        <v>3</v>
      </c>
      <c r="S619" s="54" t="s">
        <v>54</v>
      </c>
      <c r="T619" s="66" t="s">
        <v>54</v>
      </c>
      <c r="W619">
        <v>2</v>
      </c>
      <c r="X619">
        <v>3</v>
      </c>
      <c r="Y619" t="s">
        <v>17</v>
      </c>
      <c r="Z619" t="s">
        <v>17</v>
      </c>
      <c r="AA619" t="s">
        <v>17</v>
      </c>
      <c r="AB619" t="s">
        <v>17</v>
      </c>
      <c r="AC619" s="355">
        <f>IF(VLOOKUP($B619,'Change Summary_Detailed'!$A$4:$X$216,AC$3,FALSE)=0,"N/A",VLOOKUP($B619,'Change Summary_Detailed'!$A$4:$X$216,AC$3,FALSE))</f>
        <v>42248</v>
      </c>
      <c r="AD619" s="21" t="str">
        <f>VLOOKUP($B619,'Change Summary_Detailed'!$A$4:$X$216,AD$3,FALSE)</f>
        <v/>
      </c>
      <c r="AE619" s="21" t="str">
        <f>VLOOKUP($B619,'Change Summary_Detailed'!$A$4:$X$216,AE$3,FALSE)</f>
        <v/>
      </c>
      <c r="AF619" s="21" t="str">
        <f>VLOOKUP($B619,'Change Summary_Detailed'!$A$4:$X$216,AF$3,FALSE)</f>
        <v/>
      </c>
      <c r="AG619" s="21" t="str">
        <f>VLOOKUP($B619,'Change Summary_Detailed'!$A$4:$X$216,AG$3,FALSE)</f>
        <v/>
      </c>
      <c r="AH619" s="21" t="str">
        <f>VLOOKUP($B619,'Change Summary_Detailed'!$A$4:$X$216,AH$3,FALSE)</f>
        <v/>
      </c>
      <c r="AI619" s="21" t="str">
        <f>VLOOKUP($B619,'Change Summary_Detailed'!$A$4:$X$216,AI$3,FALSE)</f>
        <v/>
      </c>
      <c r="AJ619" s="21" t="str">
        <f>VLOOKUP($B619,'Change Summary_Detailed'!$A$4:$X$216,AJ$3,FALSE)</f>
        <v/>
      </c>
      <c r="AK619" s="21" t="str">
        <f>VLOOKUP($B619,'Change Summary_Detailed'!$A$4:$X$216,AK$3,FALSE)</f>
        <v/>
      </c>
      <c r="AL619" s="21" t="str">
        <f>VLOOKUP($B619,'Change Summary_Detailed'!$A$4:$X$216,AL$3,FALSE)</f>
        <v/>
      </c>
      <c r="AM619" s="21" t="str">
        <f>VLOOKUP($B619,'Change Summary_Detailed'!$A$4:$X$216,AM$3,FALSE)</f>
        <v/>
      </c>
      <c r="AN619" s="21" t="str">
        <f>VLOOKUP($B619,'Change Summary_Detailed'!$A$4:$X$216,AN$3,FALSE)</f>
        <v/>
      </c>
      <c r="AO619" s="21" t="str">
        <f>VLOOKUP($B619,'Change Summary_Detailed'!$A$4:$X$216,AO$3,FALSE)</f>
        <v/>
      </c>
      <c r="AP619" s="21" t="str">
        <f>VLOOKUP($B619,'Change Summary_Detailed'!$A$4:$X$216,AP$3,FALSE)</f>
        <v>Reduce two morning trips and two afternoon trips.</v>
      </c>
      <c r="AQ619" s="21">
        <f>VLOOKUP($B619,'Change Summary_Detailed'!$A$4:$X$216,AQ$3,FALSE)</f>
        <v>3</v>
      </c>
      <c r="AR619" s="21" t="str">
        <f>VLOOKUP($B619,'Change Summary_Detailed'!$A$4:$X$216,AR$3,FALSE)</f>
        <v>Low performing</v>
      </c>
      <c r="AS619" s="21">
        <f>VLOOKUP($B619,'Change Summary_Detailed'!$A$4:$X$216,AS$3,FALSE)</f>
        <v>0</v>
      </c>
      <c r="AT619" s="21" t="str">
        <f>VLOOKUP($B619,'Change Summary_Detailed'!$A$4:$X$216,AT$3,FALSE)</f>
        <v>Revised</v>
      </c>
    </row>
    <row r="620" spans="1:46" x14ac:dyDescent="0.25">
      <c r="A620" t="s">
        <v>1254</v>
      </c>
      <c r="B620" s="122">
        <v>65</v>
      </c>
      <c r="C620" s="110" t="s">
        <v>700</v>
      </c>
      <c r="D620" s="71" t="s">
        <v>126</v>
      </c>
      <c r="E620" s="110">
        <v>32.9</v>
      </c>
      <c r="F620" s="365">
        <v>7.7</v>
      </c>
      <c r="G620" s="365">
        <v>34.299999999999997</v>
      </c>
      <c r="H620" s="365">
        <v>8.5</v>
      </c>
      <c r="I620" s="365">
        <v>21.4</v>
      </c>
      <c r="J620" s="112">
        <v>6.1</v>
      </c>
      <c r="K620" s="62">
        <v>57</v>
      </c>
      <c r="L620" s="62" t="s">
        <v>81</v>
      </c>
      <c r="M620" s="110" t="s">
        <v>17</v>
      </c>
      <c r="N620" s="112" t="s">
        <v>17</v>
      </c>
      <c r="O620" s="65" t="s">
        <v>19</v>
      </c>
      <c r="P620" s="54" t="s">
        <v>18</v>
      </c>
      <c r="Q620" s="66" t="s">
        <v>18</v>
      </c>
      <c r="R620" s="65">
        <v>4</v>
      </c>
      <c r="S620" s="54">
        <v>1</v>
      </c>
      <c r="T620" s="66">
        <v>1</v>
      </c>
      <c r="W620">
        <v>2</v>
      </c>
      <c r="X620">
        <v>1</v>
      </c>
      <c r="Y620">
        <v>2</v>
      </c>
      <c r="Z620">
        <v>1</v>
      </c>
      <c r="AA620">
        <v>2</v>
      </c>
      <c r="AB620">
        <v>1</v>
      </c>
      <c r="AC620" s="355">
        <f>IF(VLOOKUP($B620,'Change Summary_Detailed'!$A$4:$X$216,AC$3,FALSE)=0,"N/A",VLOOKUP($B620,'Change Summary_Detailed'!$A$4:$X$216,AC$3,FALSE))</f>
        <v>42156</v>
      </c>
      <c r="AD620" s="21" t="str">
        <f>VLOOKUP($B620,'Change Summary_Detailed'!$A$4:$X$216,AD$3,FALSE)</f>
        <v>10-15</v>
      </c>
      <c r="AE620" s="21">
        <f>VLOOKUP($B620,'Change Summary_Detailed'!$A$4:$X$216,AE$3,FALSE)</f>
        <v>30</v>
      </c>
      <c r="AF620" s="21" t="str">
        <f>VLOOKUP($B620,'Change Summary_Detailed'!$A$4:$X$216,AF$3,FALSE)</f>
        <v>30-60</v>
      </c>
      <c r="AG620" s="21">
        <f>VLOOKUP($B620,'Change Summary_Detailed'!$A$4:$X$216,AG$3,FALSE)</f>
        <v>30</v>
      </c>
      <c r="AH620" s="21">
        <f>VLOOKUP($B620,'Change Summary_Detailed'!$A$4:$X$216,AH$3,FALSE)</f>
        <v>30</v>
      </c>
      <c r="AI620" s="21" t="str">
        <f>VLOOKUP($B620,'Change Summary_Detailed'!$A$4:$X$216,AI$3,FALSE)</f>
        <v>10-15</v>
      </c>
      <c r="AJ620" s="21">
        <f>VLOOKUP($B620,'Change Summary_Detailed'!$A$4:$X$216,AJ$3,FALSE)</f>
        <v>30</v>
      </c>
      <c r="AK620" s="21" t="str">
        <f>VLOOKUP($B620,'Change Summary_Detailed'!$A$4:$X$216,AK$3,FALSE)</f>
        <v>30-60</v>
      </c>
      <c r="AL620" s="21">
        <f>VLOOKUP($B620,'Change Summary_Detailed'!$A$4:$X$216,AL$3,FALSE)</f>
        <v>30</v>
      </c>
      <c r="AM620" s="21">
        <f>VLOOKUP($B620,'Change Summary_Detailed'!$A$4:$X$216,AM$3,FALSE)</f>
        <v>30</v>
      </c>
      <c r="AN620" s="21" t="str">
        <f>VLOOKUP($B620,'Change Summary_Detailed'!$A$4:$X$216,AN$3,FALSE)</f>
        <v>Before 12:00 AM</v>
      </c>
      <c r="AO620" s="21" t="str">
        <f>VLOOKUP($B620,'Change Summary_Detailed'!$A$4:$X$216,AO$3,FALSE)</f>
        <v>Before 11:00 PM</v>
      </c>
      <c r="AP620" s="21" t="str">
        <f>VLOOKUP($B620,'Change Summary_Detailed'!$A$4:$X$216,AP$3,FALSE)</f>
        <v>End service earlier.</v>
      </c>
      <c r="AQ620" s="21">
        <f>VLOOKUP($B620,'Change Summary_Detailed'!$A$4:$X$216,AQ$3,FALSE)</f>
        <v>1</v>
      </c>
      <c r="AR620" s="21" t="str">
        <f>VLOOKUP($B620,'Change Summary_Detailed'!$A$4:$X$216,AR$3,FALSE)</f>
        <v>Low performing</v>
      </c>
      <c r="AS620" s="21" t="str">
        <f>VLOOKUP($B620,'Change Summary_Detailed'!$A$4:$X$216,AS$3,FALSE)</f>
        <v>Reduced the lowest performing trips at night to preserve service for the most riders</v>
      </c>
      <c r="AT620" s="21" t="str">
        <f>VLOOKUP($B620,'Change Summary_Detailed'!$A$4:$X$216,AT$3,FALSE)</f>
        <v>Revised</v>
      </c>
    </row>
    <row r="621" spans="1:46" x14ac:dyDescent="0.25">
      <c r="A621" t="s">
        <v>1254</v>
      </c>
      <c r="B621" s="122" t="s">
        <v>127</v>
      </c>
      <c r="C621" s="110" t="s">
        <v>701</v>
      </c>
      <c r="D621" s="71" t="s">
        <v>128</v>
      </c>
      <c r="E621" s="110">
        <v>52.8</v>
      </c>
      <c r="F621" s="365">
        <v>18.8</v>
      </c>
      <c r="G621" s="365">
        <v>40.9</v>
      </c>
      <c r="H621" s="365">
        <v>13.7</v>
      </c>
      <c r="I621" s="365">
        <v>27.3</v>
      </c>
      <c r="J621" s="112">
        <v>8.9</v>
      </c>
      <c r="K621" s="62">
        <v>68</v>
      </c>
      <c r="L621" s="62" t="s">
        <v>15</v>
      </c>
      <c r="M621" s="110" t="s">
        <v>17</v>
      </c>
      <c r="N621" s="112" t="s">
        <v>17</v>
      </c>
      <c r="O621" s="65" t="s">
        <v>18</v>
      </c>
      <c r="P621" s="54" t="s">
        <v>19</v>
      </c>
      <c r="Q621" s="66" t="s">
        <v>18</v>
      </c>
      <c r="R621" s="65" t="s">
        <v>54</v>
      </c>
      <c r="S621" s="54" t="s">
        <v>54</v>
      </c>
      <c r="T621" s="66" t="s">
        <v>54</v>
      </c>
      <c r="W621">
        <v>4</v>
      </c>
      <c r="X621">
        <v>4</v>
      </c>
      <c r="Y621">
        <v>2</v>
      </c>
      <c r="Z621">
        <v>3</v>
      </c>
      <c r="AA621">
        <v>3</v>
      </c>
      <c r="AB621">
        <v>3</v>
      </c>
      <c r="AC621" s="355">
        <f>IF(VLOOKUP($B621,'Change Summary_Detailed'!$A$4:$X$216,AC$3,FALSE)=0,"N/A",VLOOKUP($B621,'Change Summary_Detailed'!$A$4:$X$216,AC$3,FALSE))</f>
        <v>42156</v>
      </c>
      <c r="AD621" s="21">
        <f>VLOOKUP($B621,'Change Summary_Detailed'!$A$4:$X$216,AD$3,FALSE)</f>
        <v>30</v>
      </c>
      <c r="AE621" s="21">
        <f>VLOOKUP($B621,'Change Summary_Detailed'!$A$4:$X$216,AE$3,FALSE)</f>
        <v>30</v>
      </c>
      <c r="AF621" s="21" t="str">
        <f>VLOOKUP($B621,'Change Summary_Detailed'!$A$4:$X$216,AF$3,FALSE)</f>
        <v>30-60</v>
      </c>
      <c r="AG621" s="21">
        <f>VLOOKUP($B621,'Change Summary_Detailed'!$A$4:$X$216,AG$3,FALSE)</f>
        <v>30</v>
      </c>
      <c r="AH621" s="21">
        <f>VLOOKUP($B621,'Change Summary_Detailed'!$A$4:$X$216,AH$3,FALSE)</f>
        <v>30</v>
      </c>
      <c r="AI621" s="21" t="str">
        <f>VLOOKUP($B621,'Change Summary_Detailed'!$A$4:$X$216,AI$3,FALSE)</f>
        <v/>
      </c>
      <c r="AJ621" s="21" t="str">
        <f>VLOOKUP($B621,'Change Summary_Detailed'!$A$4:$X$216,AJ$3,FALSE)</f>
        <v/>
      </c>
      <c r="AK621" s="21" t="str">
        <f>VLOOKUP($B621,'Change Summary_Detailed'!$A$4:$X$216,AK$3,FALSE)</f>
        <v/>
      </c>
      <c r="AL621" s="21" t="str">
        <f>VLOOKUP($B621,'Change Summary_Detailed'!$A$4:$X$216,AL$3,FALSE)</f>
        <v/>
      </c>
      <c r="AM621" s="21" t="str">
        <f>VLOOKUP($B621,'Change Summary_Detailed'!$A$4:$X$216,AM$3,FALSE)</f>
        <v/>
      </c>
      <c r="AN621" s="21" t="str">
        <f>VLOOKUP($B621,'Change Summary_Detailed'!$A$4:$X$216,AN$3,FALSE)</f>
        <v>Before 1:00 AM</v>
      </c>
      <c r="AO621" s="21">
        <f>VLOOKUP($B621,'Change Summary_Detailed'!$A$4:$X$216,AO$3,FALSE)</f>
        <v>0</v>
      </c>
      <c r="AP621" s="21" t="str">
        <f>VLOOKUP($B621,'Change Summary_Detailed'!$A$4:$X$216,AP$3,FALSE)</f>
        <v>Delete</v>
      </c>
      <c r="AQ621" s="21">
        <f>VLOOKUP($B621,'Change Summary_Detailed'!$A$4:$X$216,AQ$3,FALSE)</f>
        <v>2</v>
      </c>
      <c r="AR621" s="21" t="str">
        <f>VLOOKUP($B621,'Change Summary_Detailed'!$A$4:$X$216,AR$3,FALSE)</f>
        <v>Restructure</v>
      </c>
      <c r="AS621" s="21" t="str">
        <f>VLOOKUP($B621,'Change Summary_Detailed'!$A$4:$X$216,AS$3,FALSE)</f>
        <v>Use revised routes 70 or 73.</v>
      </c>
      <c r="AT621" s="21" t="str">
        <f>VLOOKUP($B621,'Change Summary_Detailed'!$A$4:$X$216,AT$3,FALSE)</f>
        <v>Deleted</v>
      </c>
    </row>
    <row r="622" spans="1:46" x14ac:dyDescent="0.25">
      <c r="A622" t="s">
        <v>1254</v>
      </c>
      <c r="B622" s="122">
        <v>67</v>
      </c>
      <c r="C622" s="110" t="s">
        <v>702</v>
      </c>
      <c r="D622" s="71" t="s">
        <v>130</v>
      </c>
      <c r="E622" s="110">
        <v>40.9</v>
      </c>
      <c r="F622" s="365">
        <v>12.8</v>
      </c>
      <c r="G622" s="365">
        <v>53.5</v>
      </c>
      <c r="H622" s="365">
        <v>20.6</v>
      </c>
      <c r="I622" s="365">
        <v>24.6</v>
      </c>
      <c r="J622" s="112">
        <v>6.7</v>
      </c>
      <c r="K622" s="62">
        <v>68</v>
      </c>
      <c r="L622" s="62" t="s">
        <v>15</v>
      </c>
      <c r="M622" s="110" t="s">
        <v>17</v>
      </c>
      <c r="N622" s="112" t="s">
        <v>17</v>
      </c>
      <c r="O622" s="65" t="s">
        <v>18</v>
      </c>
      <c r="P622" s="54" t="s">
        <v>19</v>
      </c>
      <c r="Q622" s="66" t="s">
        <v>18</v>
      </c>
      <c r="R622" s="65">
        <v>3</v>
      </c>
      <c r="S622" s="54" t="s">
        <v>54</v>
      </c>
      <c r="T622" s="66">
        <v>3</v>
      </c>
      <c r="W622">
        <v>3</v>
      </c>
      <c r="X622">
        <v>2</v>
      </c>
      <c r="Y622">
        <v>4</v>
      </c>
      <c r="Z622">
        <v>4</v>
      </c>
      <c r="AA622">
        <v>2</v>
      </c>
      <c r="AB622">
        <v>2</v>
      </c>
      <c r="AC622" s="355">
        <f>IF(VLOOKUP($B622,'Change Summary_Detailed'!$A$4:$X$216,AC$3,FALSE)=0,"N/A",VLOOKUP($B622,'Change Summary_Detailed'!$A$4:$X$216,AC$3,FALSE))</f>
        <v>42156</v>
      </c>
      <c r="AD622" s="21">
        <f>VLOOKUP($B622,'Change Summary_Detailed'!$A$4:$X$216,AD$3,FALSE)</f>
        <v>15</v>
      </c>
      <c r="AE622" s="21">
        <f>VLOOKUP($B622,'Change Summary_Detailed'!$A$4:$X$216,AE$3,FALSE)</f>
        <v>30</v>
      </c>
      <c r="AF622" s="21">
        <f>VLOOKUP($B622,'Change Summary_Detailed'!$A$4:$X$216,AF$3,FALSE)</f>
        <v>30</v>
      </c>
      <c r="AG622" s="21" t="str">
        <f>VLOOKUP($B622,'Change Summary_Detailed'!$A$4:$X$216,AG$3,FALSE)</f>
        <v/>
      </c>
      <c r="AH622" s="21" t="str">
        <f>VLOOKUP($B622,'Change Summary_Detailed'!$A$4:$X$216,AH$3,FALSE)</f>
        <v/>
      </c>
      <c r="AI622" s="21" t="str">
        <f>VLOOKUP($B622,'Change Summary_Detailed'!$A$4:$X$216,AI$3,FALSE)</f>
        <v/>
      </c>
      <c r="AJ622" s="21" t="str">
        <f>VLOOKUP($B622,'Change Summary_Detailed'!$A$4:$X$216,AJ$3,FALSE)</f>
        <v/>
      </c>
      <c r="AK622" s="21" t="str">
        <f>VLOOKUP($B622,'Change Summary_Detailed'!$A$4:$X$216,AK$3,FALSE)</f>
        <v/>
      </c>
      <c r="AL622" s="21" t="str">
        <f>VLOOKUP($B622,'Change Summary_Detailed'!$A$4:$X$216,AL$3,FALSE)</f>
        <v/>
      </c>
      <c r="AM622" s="21" t="str">
        <f>VLOOKUP($B622,'Change Summary_Detailed'!$A$4:$X$216,AM$3,FALSE)</f>
        <v/>
      </c>
      <c r="AN622" s="21" t="str">
        <f>VLOOKUP($B622,'Change Summary_Detailed'!$A$4:$X$216,AN$3,FALSE)</f>
        <v>Before 9:00 PM</v>
      </c>
      <c r="AO622" s="21">
        <f>VLOOKUP($B622,'Change Summary_Detailed'!$A$4:$X$216,AO$3,FALSE)</f>
        <v>0</v>
      </c>
      <c r="AP622" s="21" t="str">
        <f>VLOOKUP($B622,'Change Summary_Detailed'!$A$4:$X$216,AP$3,FALSE)</f>
        <v>Delete</v>
      </c>
      <c r="AQ622" s="21" t="str">
        <f>VLOOKUP($B622,'Change Summary_Detailed'!$A$4:$X$216,AQ$3,FALSE)</f>
        <v>2, 3</v>
      </c>
      <c r="AR622" s="21" t="str">
        <f>VLOOKUP($B622,'Change Summary_Detailed'!$A$4:$X$216,AR$3,FALSE)</f>
        <v>Restructure</v>
      </c>
      <c r="AS622" s="21" t="str">
        <f>VLOOKUP($B622,'Change Summary_Detailed'!$A$4:$X$216,AS$3,FALSE)</f>
        <v>Use revised Route 73.</v>
      </c>
      <c r="AT622" s="21" t="str">
        <f>VLOOKUP($B622,'Change Summary_Detailed'!$A$4:$X$216,AT$3,FALSE)</f>
        <v>Deleted</v>
      </c>
    </row>
    <row r="623" spans="1:46" x14ac:dyDescent="0.25">
      <c r="A623" t="s">
        <v>1254</v>
      </c>
      <c r="B623" s="122">
        <v>68</v>
      </c>
      <c r="C623" s="110" t="s">
        <v>703</v>
      </c>
      <c r="D623" s="71" t="s">
        <v>131</v>
      </c>
      <c r="E623" s="110">
        <v>39.799999999999997</v>
      </c>
      <c r="F623" s="365">
        <v>8.6999999999999993</v>
      </c>
      <c r="G623" s="365">
        <v>56.5</v>
      </c>
      <c r="H623" s="365">
        <v>13.6</v>
      </c>
      <c r="I623" s="365" t="s">
        <v>298</v>
      </c>
      <c r="J623" s="112" t="s">
        <v>298</v>
      </c>
      <c r="K623" s="62">
        <v>70</v>
      </c>
      <c r="L623" s="62" t="s">
        <v>15</v>
      </c>
      <c r="M623" s="110" t="s">
        <v>17</v>
      </c>
      <c r="N623" s="112" t="s">
        <v>17</v>
      </c>
      <c r="O623" s="65" t="s">
        <v>19</v>
      </c>
      <c r="P623" s="54" t="s">
        <v>19</v>
      </c>
      <c r="Q623" s="66" t="s">
        <v>19</v>
      </c>
      <c r="R623" s="65">
        <v>4</v>
      </c>
      <c r="S623" s="54" t="s">
        <v>54</v>
      </c>
      <c r="T623" s="66" t="s">
        <v>54</v>
      </c>
      <c r="W623">
        <v>3</v>
      </c>
      <c r="X623">
        <v>1</v>
      </c>
      <c r="Y623">
        <v>4</v>
      </c>
      <c r="Z623">
        <v>3</v>
      </c>
      <c r="AA623" t="s">
        <v>17</v>
      </c>
      <c r="AB623" t="s">
        <v>17</v>
      </c>
      <c r="AC623" s="355">
        <f>IF(VLOOKUP($B623,'Change Summary_Detailed'!$A$4:$X$216,AC$3,FALSE)=0,"N/A",VLOOKUP($B623,'Change Summary_Detailed'!$A$4:$X$216,AC$3,FALSE))</f>
        <v>42156</v>
      </c>
      <c r="AD623" s="21" t="str">
        <f>VLOOKUP($B623,'Change Summary_Detailed'!$A$4:$X$216,AD$3,FALSE)</f>
        <v>15-30</v>
      </c>
      <c r="AE623" s="21">
        <f>VLOOKUP($B623,'Change Summary_Detailed'!$A$4:$X$216,AE$3,FALSE)</f>
        <v>30</v>
      </c>
      <c r="AF623" s="21" t="str">
        <f>VLOOKUP($B623,'Change Summary_Detailed'!$A$4:$X$216,AF$3,FALSE)</f>
        <v/>
      </c>
      <c r="AG623" s="21">
        <f>VLOOKUP($B623,'Change Summary_Detailed'!$A$4:$X$216,AG$3,FALSE)</f>
        <v>30</v>
      </c>
      <c r="AH623" s="21" t="str">
        <f>VLOOKUP($B623,'Change Summary_Detailed'!$A$4:$X$216,AH$3,FALSE)</f>
        <v/>
      </c>
      <c r="AI623" s="21" t="str">
        <f>VLOOKUP($B623,'Change Summary_Detailed'!$A$4:$X$216,AI$3,FALSE)</f>
        <v/>
      </c>
      <c r="AJ623" s="21" t="str">
        <f>VLOOKUP($B623,'Change Summary_Detailed'!$A$4:$X$216,AJ$3,FALSE)</f>
        <v/>
      </c>
      <c r="AK623" s="21" t="str">
        <f>VLOOKUP($B623,'Change Summary_Detailed'!$A$4:$X$216,AK$3,FALSE)</f>
        <v/>
      </c>
      <c r="AL623" s="21" t="str">
        <f>VLOOKUP($B623,'Change Summary_Detailed'!$A$4:$X$216,AL$3,FALSE)</f>
        <v/>
      </c>
      <c r="AM623" s="21" t="str">
        <f>VLOOKUP($B623,'Change Summary_Detailed'!$A$4:$X$216,AM$3,FALSE)</f>
        <v/>
      </c>
      <c r="AN623" s="21" t="str">
        <f>VLOOKUP($B623,'Change Summary_Detailed'!$A$4:$X$216,AN$3,FALSE)</f>
        <v>Before 6:00 PM</v>
      </c>
      <c r="AO623" s="21">
        <f>VLOOKUP($B623,'Change Summary_Detailed'!$A$4:$X$216,AO$3,FALSE)</f>
        <v>0</v>
      </c>
      <c r="AP623" s="21" t="str">
        <f>VLOOKUP($B623,'Change Summary_Detailed'!$A$4:$X$216,AP$3,FALSE)</f>
        <v>Delete</v>
      </c>
      <c r="AQ623" s="21" t="str">
        <f>VLOOKUP($B623,'Change Summary_Detailed'!$A$4:$X$216,AQ$3,FALSE)</f>
        <v>2, 4</v>
      </c>
      <c r="AR623" s="21" t="str">
        <f>VLOOKUP($B623,'Change Summary_Detailed'!$A$4:$X$216,AR$3,FALSE)</f>
        <v>Restructure</v>
      </c>
      <c r="AS623" s="21" t="str">
        <f>VLOOKUP($B623,'Change Summary_Detailed'!$A$4:$X$216,AS$3,FALSE)</f>
        <v>Along 25th Avenue NE use revised Route 372 Express.
In Roosevelt and Maple Leaf, use revised Route 73 on Roosevelt Way NE.</v>
      </c>
      <c r="AT623" s="21" t="str">
        <f>VLOOKUP($B623,'Change Summary_Detailed'!$A$4:$X$216,AT$3,FALSE)</f>
        <v>Deleted</v>
      </c>
    </row>
    <row r="624" spans="1:46" x14ac:dyDescent="0.25">
      <c r="A624" t="s">
        <v>1254</v>
      </c>
      <c r="B624" s="122">
        <v>70</v>
      </c>
      <c r="C624" s="110" t="s">
        <v>704</v>
      </c>
      <c r="D624" s="71" t="s">
        <v>132</v>
      </c>
      <c r="E624" s="110">
        <v>49.5</v>
      </c>
      <c r="F624" s="365">
        <v>14.8</v>
      </c>
      <c r="G624" s="365">
        <v>40</v>
      </c>
      <c r="H624" s="365">
        <v>11.5</v>
      </c>
      <c r="I624" s="365" t="s">
        <v>298</v>
      </c>
      <c r="J624" s="112" t="s">
        <v>298</v>
      </c>
      <c r="K624" s="62">
        <v>104</v>
      </c>
      <c r="L624" s="62" t="s">
        <v>15</v>
      </c>
      <c r="M624" s="110" t="s">
        <v>17</v>
      </c>
      <c r="N624" s="112" t="s">
        <v>17</v>
      </c>
      <c r="O624" s="65" t="s">
        <v>18</v>
      </c>
      <c r="P624" s="54" t="s">
        <v>18</v>
      </c>
      <c r="Q624" s="66" t="s">
        <v>133</v>
      </c>
      <c r="R624" s="65" t="s">
        <v>54</v>
      </c>
      <c r="S624" s="54">
        <v>3</v>
      </c>
      <c r="T624" s="66" t="s">
        <v>54</v>
      </c>
      <c r="W624">
        <v>4</v>
      </c>
      <c r="X624">
        <v>3</v>
      </c>
      <c r="Y624">
        <v>2</v>
      </c>
      <c r="Z624">
        <v>2</v>
      </c>
      <c r="AA624" t="s">
        <v>17</v>
      </c>
      <c r="AB624" t="s">
        <v>17</v>
      </c>
      <c r="AC624" s="355">
        <f>IF(VLOOKUP($B624,'Change Summary_Detailed'!$A$4:$X$216,AC$3,FALSE)=0,"N/A",VLOOKUP($B624,'Change Summary_Detailed'!$A$4:$X$216,AC$3,FALSE))</f>
        <v>42248</v>
      </c>
      <c r="AD624" s="21" t="str">
        <f>VLOOKUP($B624,'Change Summary_Detailed'!$A$4:$X$216,AD$3,FALSE)</f>
        <v>10-15</v>
      </c>
      <c r="AE624" s="21">
        <f>VLOOKUP($B624,'Change Summary_Detailed'!$A$4:$X$216,AE$3,FALSE)</f>
        <v>15</v>
      </c>
      <c r="AF624" s="21" t="str">
        <f>VLOOKUP($B624,'Change Summary_Detailed'!$A$4:$X$216,AF$3,FALSE)</f>
        <v/>
      </c>
      <c r="AG624" s="21">
        <f>VLOOKUP($B624,'Change Summary_Detailed'!$A$4:$X$216,AG$3,FALSE)</f>
        <v>15</v>
      </c>
      <c r="AH624" s="21" t="str">
        <f>VLOOKUP($B624,'Change Summary_Detailed'!$A$4:$X$216,AH$3,FALSE)</f>
        <v/>
      </c>
      <c r="AI624" s="21">
        <f>VLOOKUP($B624,'Change Summary_Detailed'!$A$4:$X$216,AI$3,FALSE)</f>
        <v>10</v>
      </c>
      <c r="AJ624" s="21">
        <f>VLOOKUP($B624,'Change Summary_Detailed'!$A$4:$X$216,AJ$3,FALSE)</f>
        <v>15</v>
      </c>
      <c r="AK624" s="21" t="str">
        <f>VLOOKUP($B624,'Change Summary_Detailed'!$A$4:$X$216,AK$3,FALSE)</f>
        <v/>
      </c>
      <c r="AL624" s="21">
        <f>VLOOKUP($B624,'Change Summary_Detailed'!$A$4:$X$216,AL$3,FALSE)</f>
        <v>15</v>
      </c>
      <c r="AM624" s="21">
        <f>VLOOKUP($B624,'Change Summary_Detailed'!$A$4:$X$216,AM$3,FALSE)</f>
        <v>20</v>
      </c>
      <c r="AN624" s="21" t="str">
        <f>VLOOKUP($B624,'Change Summary_Detailed'!$A$4:$X$216,AN$3,FALSE)</f>
        <v>Before 7:00 PM</v>
      </c>
      <c r="AO624" s="21" t="str">
        <f>VLOOKUP($B624,'Change Summary_Detailed'!$A$4:$X$216,AO$3,FALSE)</f>
        <v>Before 7:00 PM</v>
      </c>
      <c r="AP624" s="21" t="str">
        <f>VLOOKUP($B624,'Change Summary_Detailed'!$A$4:$X$216,AP$3,FALSE)</f>
        <v>Connect Route 70 with Route 36 to make the route more efficient to operate.
Operate service more often during commute hours and add Sunday service to match the service levels on Route 36.</v>
      </c>
      <c r="AQ624" s="21" t="str">
        <f>VLOOKUP($B624,'Change Summary_Detailed'!$A$4:$X$216,AQ$3,FALSE)</f>
        <v>2, 3</v>
      </c>
      <c r="AR624" s="21" t="str">
        <f>VLOOKUP($B624,'Change Summary_Detailed'!$A$4:$X$216,AR$3,FALSE)</f>
        <v>Restructure</v>
      </c>
      <c r="AS624" s="21">
        <f>VLOOKUP($B624,'Change Summary_Detailed'!$A$4:$X$216,AS$3,FALSE)</f>
        <v>0</v>
      </c>
      <c r="AT624" s="21" t="str">
        <f>VLOOKUP($B624,'Change Summary_Detailed'!$A$4:$X$216,AT$3,FALSE)</f>
        <v>Revised</v>
      </c>
    </row>
    <row r="625" spans="1:46" x14ac:dyDescent="0.25">
      <c r="A625" t="s">
        <v>1254</v>
      </c>
      <c r="B625" s="122">
        <v>71</v>
      </c>
      <c r="C625" s="110" t="s">
        <v>705</v>
      </c>
      <c r="D625" s="71" t="s">
        <v>134</v>
      </c>
      <c r="E625" s="110">
        <v>63.9</v>
      </c>
      <c r="F625" s="365">
        <v>20.2</v>
      </c>
      <c r="G625" s="365">
        <v>57.4</v>
      </c>
      <c r="H625" s="365">
        <v>19</v>
      </c>
      <c r="I625" s="365">
        <v>44.2</v>
      </c>
      <c r="J625" s="112">
        <v>14.5</v>
      </c>
      <c r="K625" s="62">
        <v>110</v>
      </c>
      <c r="L625" s="62" t="s">
        <v>135</v>
      </c>
      <c r="M625" s="110" t="s">
        <v>17</v>
      </c>
      <c r="N625" s="112" t="s">
        <v>17</v>
      </c>
      <c r="O625" s="65" t="s">
        <v>18</v>
      </c>
      <c r="P625" s="54" t="s">
        <v>18</v>
      </c>
      <c r="Q625" s="66" t="s">
        <v>18</v>
      </c>
      <c r="R625" s="65" t="s">
        <v>54</v>
      </c>
      <c r="S625" s="54" t="s">
        <v>54</v>
      </c>
      <c r="T625" s="66" t="s">
        <v>54</v>
      </c>
      <c r="W625">
        <v>4</v>
      </c>
      <c r="X625">
        <v>4</v>
      </c>
      <c r="Y625">
        <v>4</v>
      </c>
      <c r="Z625">
        <v>4</v>
      </c>
      <c r="AA625">
        <v>4</v>
      </c>
      <c r="AB625">
        <v>4</v>
      </c>
      <c r="AC625" s="355">
        <f>IF(VLOOKUP($B625,'Change Summary_Detailed'!$A$4:$X$216,AC$3,FALSE)=0,"N/A",VLOOKUP($B625,'Change Summary_Detailed'!$A$4:$X$216,AC$3,FALSE))</f>
        <v>42156</v>
      </c>
      <c r="AD625" s="21">
        <f>VLOOKUP($B625,'Change Summary_Detailed'!$A$4:$X$216,AD$3,FALSE)</f>
        <v>30</v>
      </c>
      <c r="AE625" s="21">
        <f>VLOOKUP($B625,'Change Summary_Detailed'!$A$4:$X$216,AE$3,FALSE)</f>
        <v>30</v>
      </c>
      <c r="AF625" s="21">
        <f>VLOOKUP($B625,'Change Summary_Detailed'!$A$4:$X$216,AF$3,FALSE)</f>
        <v>30</v>
      </c>
      <c r="AG625" s="21">
        <f>VLOOKUP($B625,'Change Summary_Detailed'!$A$4:$X$216,AG$3,FALSE)</f>
        <v>30</v>
      </c>
      <c r="AH625" s="21">
        <f>VLOOKUP($B625,'Change Summary_Detailed'!$A$4:$X$216,AH$3,FALSE)</f>
        <v>30</v>
      </c>
      <c r="AI625" s="21">
        <f>VLOOKUP($B625,'Change Summary_Detailed'!$A$4:$X$216,AI$3,FALSE)</f>
        <v>60</v>
      </c>
      <c r="AJ625" s="21">
        <f>VLOOKUP($B625,'Change Summary_Detailed'!$A$4:$X$216,AJ$3,FALSE)</f>
        <v>60</v>
      </c>
      <c r="AK625" s="21" t="str">
        <f>VLOOKUP($B625,'Change Summary_Detailed'!$A$4:$X$216,AK$3,FALSE)</f>
        <v/>
      </c>
      <c r="AL625" s="21" t="str">
        <f>VLOOKUP($B625,'Change Summary_Detailed'!$A$4:$X$216,AL$3,FALSE)</f>
        <v>-</v>
      </c>
      <c r="AM625" s="21" t="str">
        <f>VLOOKUP($B625,'Change Summary_Detailed'!$A$4:$X$216,AM$3,FALSE)</f>
        <v>-</v>
      </c>
      <c r="AN625" s="21" t="str">
        <f>VLOOKUP($B625,'Change Summary_Detailed'!$A$4:$X$216,AN$3,FALSE)</f>
        <v>Before 12:00 AM</v>
      </c>
      <c r="AO625" s="21" t="str">
        <f>VLOOKUP($B625,'Change Summary_Detailed'!$A$4:$X$216,AO$3,FALSE)</f>
        <v>Before 7:00 PM</v>
      </c>
      <c r="AP625" s="21" t="str">
        <f>VLOOKUP($B625,'Change Summary_Detailed'!$A$4:$X$216,AP$3,FALSE)</f>
        <v>Eliminate the part of the route north and south of NE 65th Street. 
Extend route to Roosevelt district for connections with revised Route 73 and to Sand Point for connections with Route 75.
Operate service less often on weekdays and eliminate weekend service.
End service earlier.</v>
      </c>
      <c r="AQ625" s="21">
        <f>VLOOKUP($B625,'Change Summary_Detailed'!$A$4:$X$216,AQ$3,FALSE)</f>
        <v>2</v>
      </c>
      <c r="AR625" s="21" t="str">
        <f>VLOOKUP($B625,'Change Summary_Detailed'!$A$4:$X$216,AR$3,FALSE)</f>
        <v>Restructure</v>
      </c>
      <c r="AS625" s="21" t="str">
        <f>VLOOKUP($B625,'Change Summary_Detailed'!$A$4:$X$216,AS$3,FALSE)</f>
        <v>At Wedgwood terminal, use routes 64 or 65.
In View Ridge, use revised Route 71 on NE 65th Street.
Along NE 65th Street, use revised route 71 or 73EX on Roosevelt Way NE/12th Avenue NE or Route 65 on 35th Avenue NE or 372EX on 25th Avenue NE.</v>
      </c>
      <c r="AT625" s="21" t="str">
        <f>VLOOKUP($B625,'Change Summary_Detailed'!$A$4:$X$216,AT$3,FALSE)</f>
        <v>Revised</v>
      </c>
    </row>
    <row r="626" spans="1:46" x14ac:dyDescent="0.25">
      <c r="A626" t="s">
        <v>1254</v>
      </c>
      <c r="B626" s="122">
        <v>72</v>
      </c>
      <c r="C626" s="110" t="s">
        <v>706</v>
      </c>
      <c r="D626" s="71" t="s">
        <v>136</v>
      </c>
      <c r="E626" s="110">
        <v>63.2</v>
      </c>
      <c r="F626" s="365">
        <v>20.399999999999999</v>
      </c>
      <c r="G626" s="365">
        <v>64.8</v>
      </c>
      <c r="H626" s="365">
        <v>22.5</v>
      </c>
      <c r="I626" s="365">
        <v>43.3</v>
      </c>
      <c r="J626" s="112">
        <v>13.9</v>
      </c>
      <c r="K626" s="62" t="s">
        <v>32</v>
      </c>
      <c r="L626" s="62" t="s">
        <v>32</v>
      </c>
      <c r="M626" s="110" t="s">
        <v>17</v>
      </c>
      <c r="N626" s="112" t="s">
        <v>17</v>
      </c>
      <c r="O626" s="65" t="s">
        <v>32</v>
      </c>
      <c r="P626" s="54" t="s">
        <v>32</v>
      </c>
      <c r="Q626" s="66" t="s">
        <v>32</v>
      </c>
      <c r="R626" s="65" t="s">
        <v>54</v>
      </c>
      <c r="S626" s="54" t="s">
        <v>54</v>
      </c>
      <c r="T626" s="66" t="s">
        <v>54</v>
      </c>
      <c r="W626">
        <v>4</v>
      </c>
      <c r="X626">
        <v>4</v>
      </c>
      <c r="Y626">
        <v>4</v>
      </c>
      <c r="Z626">
        <v>4</v>
      </c>
      <c r="AA626">
        <v>4</v>
      </c>
      <c r="AB626">
        <v>4</v>
      </c>
      <c r="AC626" s="355">
        <f>IF(VLOOKUP($B626,'Change Summary_Detailed'!$A$4:$X$216,AC$3,FALSE)=0,"N/A",VLOOKUP($B626,'Change Summary_Detailed'!$A$4:$X$216,AC$3,FALSE))</f>
        <v>42156</v>
      </c>
      <c r="AD626" s="21">
        <f>VLOOKUP($B626,'Change Summary_Detailed'!$A$4:$X$216,AD$3,FALSE)</f>
        <v>30</v>
      </c>
      <c r="AE626" s="21">
        <f>VLOOKUP($B626,'Change Summary_Detailed'!$A$4:$X$216,AE$3,FALSE)</f>
        <v>30</v>
      </c>
      <c r="AF626" s="21">
        <f>VLOOKUP($B626,'Change Summary_Detailed'!$A$4:$X$216,AF$3,FALSE)</f>
        <v>60</v>
      </c>
      <c r="AG626" s="21">
        <f>VLOOKUP($B626,'Change Summary_Detailed'!$A$4:$X$216,AG$3,FALSE)</f>
        <v>30</v>
      </c>
      <c r="AH626" s="21">
        <f>VLOOKUP($B626,'Change Summary_Detailed'!$A$4:$X$216,AH$3,FALSE)</f>
        <v>60</v>
      </c>
      <c r="AI626" s="21" t="str">
        <f>VLOOKUP($B626,'Change Summary_Detailed'!$A$4:$X$216,AI$3,FALSE)</f>
        <v/>
      </c>
      <c r="AJ626" s="21" t="str">
        <f>VLOOKUP($B626,'Change Summary_Detailed'!$A$4:$X$216,AJ$3,FALSE)</f>
        <v/>
      </c>
      <c r="AK626" s="21" t="str">
        <f>VLOOKUP($B626,'Change Summary_Detailed'!$A$4:$X$216,AK$3,FALSE)</f>
        <v/>
      </c>
      <c r="AL626" s="21" t="str">
        <f>VLOOKUP($B626,'Change Summary_Detailed'!$A$4:$X$216,AL$3,FALSE)</f>
        <v/>
      </c>
      <c r="AM626" s="21" t="str">
        <f>VLOOKUP($B626,'Change Summary_Detailed'!$A$4:$X$216,AM$3,FALSE)</f>
        <v/>
      </c>
      <c r="AN626" s="21" t="str">
        <f>VLOOKUP($B626,'Change Summary_Detailed'!$A$4:$X$216,AN$3,FALSE)</f>
        <v>Before 1:00 AM</v>
      </c>
      <c r="AO626" s="21">
        <f>VLOOKUP($B626,'Change Summary_Detailed'!$A$4:$X$216,AO$3,FALSE)</f>
        <v>0</v>
      </c>
      <c r="AP626" s="21" t="str">
        <f>VLOOKUP($B626,'Change Summary_Detailed'!$A$4:$X$216,AP$3,FALSE)</f>
        <v>Delete</v>
      </c>
      <c r="AQ626" s="21">
        <f>VLOOKUP($B626,'Change Summary_Detailed'!$A$4:$X$216,AQ$3,FALSE)</f>
        <v>2</v>
      </c>
      <c r="AR626" s="21" t="str">
        <f>VLOOKUP($B626,'Change Summary_Detailed'!$A$4:$X$216,AR$3,FALSE)</f>
        <v>Restructure</v>
      </c>
      <c r="AS626" s="21" t="str">
        <f>VLOOKUP($B626,'Change Summary_Detailed'!$A$4:$X$216,AS$3,FALSE)</f>
        <v>Along Lake City Way NE, use revised Routes 312 Express or 372 Express, or Sound Transit Route 522.
South of NE 95th Street, use revised Routes 73 or 372 Express or Route 373 (unchanged).</v>
      </c>
      <c r="AT626" s="21" t="str">
        <f>VLOOKUP($B626,'Change Summary_Detailed'!$A$4:$X$216,AT$3,FALSE)</f>
        <v>Deleted</v>
      </c>
    </row>
    <row r="627" spans="1:46" x14ac:dyDescent="0.25">
      <c r="A627" t="s">
        <v>1254</v>
      </c>
      <c r="B627" s="122">
        <v>73</v>
      </c>
      <c r="C627" s="110" t="s">
        <v>707</v>
      </c>
      <c r="D627" s="71" t="s">
        <v>137</v>
      </c>
      <c r="E627" s="110">
        <v>69.099999999999994</v>
      </c>
      <c r="F627" s="365">
        <v>20.399999999999999</v>
      </c>
      <c r="G627" s="365">
        <v>63.3</v>
      </c>
      <c r="H627" s="365">
        <v>20.5</v>
      </c>
      <c r="I627" s="365">
        <v>51.2</v>
      </c>
      <c r="J627" s="112">
        <v>15.8</v>
      </c>
      <c r="K627" s="62">
        <v>25</v>
      </c>
      <c r="L627" s="62" t="s">
        <v>15</v>
      </c>
      <c r="M627" s="110" t="s">
        <v>17</v>
      </c>
      <c r="N627" s="112" t="s">
        <v>17</v>
      </c>
      <c r="O627" s="65" t="s">
        <v>18</v>
      </c>
      <c r="P627" s="54" t="s">
        <v>18</v>
      </c>
      <c r="Q627" s="66" t="s">
        <v>19</v>
      </c>
      <c r="R627" s="65" t="s">
        <v>54</v>
      </c>
      <c r="S627" s="54" t="s">
        <v>54</v>
      </c>
      <c r="T627" s="66" t="s">
        <v>54</v>
      </c>
      <c r="W627">
        <v>4</v>
      </c>
      <c r="X627">
        <v>4</v>
      </c>
      <c r="Y627">
        <v>4</v>
      </c>
      <c r="Z627">
        <v>4</v>
      </c>
      <c r="AA627">
        <v>4</v>
      </c>
      <c r="AB627">
        <v>4</v>
      </c>
      <c r="AC627" s="355">
        <f>IF(VLOOKUP($B627,'Change Summary_Detailed'!$A$4:$X$216,AC$3,FALSE)=0,"N/A",VLOOKUP($B627,'Change Summary_Detailed'!$A$4:$X$216,AC$3,FALSE))</f>
        <v>42156</v>
      </c>
      <c r="AD627" s="21">
        <f>VLOOKUP($B627,'Change Summary_Detailed'!$A$4:$X$216,AD$3,FALSE)</f>
        <v>30</v>
      </c>
      <c r="AE627" s="21">
        <f>VLOOKUP($B627,'Change Summary_Detailed'!$A$4:$X$216,AE$3,FALSE)</f>
        <v>30</v>
      </c>
      <c r="AF627" s="21">
        <f>VLOOKUP($B627,'Change Summary_Detailed'!$A$4:$X$216,AF$3,FALSE)</f>
        <v>60</v>
      </c>
      <c r="AG627" s="21">
        <f>VLOOKUP($B627,'Change Summary_Detailed'!$A$4:$X$216,AG$3,FALSE)</f>
        <v>30</v>
      </c>
      <c r="AH627" s="21">
        <f>VLOOKUP($B627,'Change Summary_Detailed'!$A$4:$X$216,AH$3,FALSE)</f>
        <v>60</v>
      </c>
      <c r="AI627" s="21">
        <f>VLOOKUP($B627,'Change Summary_Detailed'!$A$4:$X$216,AI$3,FALSE)</f>
        <v>8</v>
      </c>
      <c r="AJ627" s="21">
        <f>VLOOKUP($B627,'Change Summary_Detailed'!$A$4:$X$216,AJ$3,FALSE)</f>
        <v>8</v>
      </c>
      <c r="AK627" s="21" t="str">
        <f>VLOOKUP($B627,'Change Summary_Detailed'!$A$4:$X$216,AK$3,FALSE)</f>
        <v>15-30</v>
      </c>
      <c r="AL627" s="21">
        <f>VLOOKUP($B627,'Change Summary_Detailed'!$A$4:$X$216,AL$3,FALSE)</f>
        <v>10</v>
      </c>
      <c r="AM627" s="21">
        <f>VLOOKUP($B627,'Change Summary_Detailed'!$A$4:$X$216,AM$3,FALSE)</f>
        <v>12</v>
      </c>
      <c r="AN627" s="21" t="str">
        <f>VLOOKUP($B627,'Change Summary_Detailed'!$A$4:$X$216,AN$3,FALSE)</f>
        <v>Before 12:00 AM</v>
      </c>
      <c r="AO627" s="21" t="str">
        <f>VLOOKUP($B627,'Change Summary_Detailed'!$A$4:$X$216,AO$3,FALSE)</f>
        <v>Before 1:00 AM</v>
      </c>
      <c r="AP627" s="21" t="str">
        <f>VLOOKUP($B627,'Change Summary_Detailed'!$A$4:$X$216,AP$3,FALSE)</f>
        <v>Combine service with routes 66EX, 67, 68, 71 and 72 to make service between northeast Seattle and downtown Seattle more efficient to operate.
Shift route to Roosevelt Way NE from 15th Avenue NE to provide frequent service on a centralized corridor that more riders can access.</v>
      </c>
      <c r="AQ627" s="21">
        <f>VLOOKUP($B627,'Change Summary_Detailed'!$A$4:$X$216,AQ$3,FALSE)</f>
        <v>2</v>
      </c>
      <c r="AR627" s="21" t="str">
        <f>VLOOKUP($B627,'Change Summary_Detailed'!$A$4:$X$216,AR$3,FALSE)</f>
        <v>Restructure</v>
      </c>
      <c r="AS627" s="21" t="str">
        <f>VLOOKUP($B627,'Change Summary_Detailed'!$A$4:$X$216,AS$3,FALSE)</f>
        <v>North of NE Northgate Way, use routes 77, 347, 348 or 373EX.
South of NE Northgate Way, use routes 73, 77 or 373EX.</v>
      </c>
      <c r="AT627" s="21" t="str">
        <f>VLOOKUP($B627,'Change Summary_Detailed'!$A$4:$X$216,AT$3,FALSE)</f>
        <v>Revised</v>
      </c>
    </row>
    <row r="628" spans="1:46" x14ac:dyDescent="0.25">
      <c r="A628" t="s">
        <v>1254</v>
      </c>
      <c r="B628" s="122" t="s">
        <v>138</v>
      </c>
      <c r="C628" s="110" t="s">
        <v>708</v>
      </c>
      <c r="D628" s="71" t="s">
        <v>139</v>
      </c>
      <c r="E628" s="110">
        <v>60.9</v>
      </c>
      <c r="F628" s="365">
        <v>17.7</v>
      </c>
      <c r="G628" s="365" t="s">
        <v>298</v>
      </c>
      <c r="H628" s="365" t="s">
        <v>298</v>
      </c>
      <c r="I628" s="365" t="s">
        <v>298</v>
      </c>
      <c r="J628" s="112" t="s">
        <v>298</v>
      </c>
      <c r="K628" s="62" t="s">
        <v>8</v>
      </c>
      <c r="L628" s="62" t="s">
        <v>8</v>
      </c>
      <c r="M628" s="110" t="s">
        <v>45</v>
      </c>
      <c r="N628" s="112" t="s">
        <v>45</v>
      </c>
      <c r="O628" s="65" t="s">
        <v>8</v>
      </c>
      <c r="P628" s="54" t="s">
        <v>8</v>
      </c>
      <c r="Q628" s="66" t="s">
        <v>8</v>
      </c>
      <c r="R628" s="65" t="s">
        <v>54</v>
      </c>
      <c r="S628" s="54" t="s">
        <v>54</v>
      </c>
      <c r="T628" s="66" t="s">
        <v>54</v>
      </c>
      <c r="W628">
        <v>4</v>
      </c>
      <c r="X628">
        <v>4</v>
      </c>
      <c r="Y628" t="s">
        <v>17</v>
      </c>
      <c r="Z628" t="s">
        <v>17</v>
      </c>
      <c r="AA628" t="s">
        <v>17</v>
      </c>
      <c r="AB628" t="s">
        <v>17</v>
      </c>
      <c r="AC628" s="355" t="str">
        <f>IF(VLOOKUP($B628,'Change Summary_Detailed'!$A$4:$X$216,AC$3,FALSE)=0,"N/A",VLOOKUP($B628,'Change Summary_Detailed'!$A$4:$X$216,AC$3,FALSE))</f>
        <v>N/A</v>
      </c>
      <c r="AD628" s="21" t="str">
        <f>VLOOKUP($B628,'Change Summary_Detailed'!$A$4:$X$216,AD$3,FALSE)</f>
        <v/>
      </c>
      <c r="AE628" s="21" t="str">
        <f>VLOOKUP($B628,'Change Summary_Detailed'!$A$4:$X$216,AE$3,FALSE)</f>
        <v/>
      </c>
      <c r="AF628" s="21" t="str">
        <f>VLOOKUP($B628,'Change Summary_Detailed'!$A$4:$X$216,AF$3,FALSE)</f>
        <v/>
      </c>
      <c r="AG628" s="21" t="str">
        <f>VLOOKUP($B628,'Change Summary_Detailed'!$A$4:$X$216,AG$3,FALSE)</f>
        <v/>
      </c>
      <c r="AH628" s="21" t="str">
        <f>VLOOKUP($B628,'Change Summary_Detailed'!$A$4:$X$216,AH$3,FALSE)</f>
        <v/>
      </c>
      <c r="AI628" s="21" t="str">
        <f>VLOOKUP($B628,'Change Summary_Detailed'!$A$4:$X$216,AI$3,FALSE)</f>
        <v/>
      </c>
      <c r="AJ628" s="21" t="str">
        <f>VLOOKUP($B628,'Change Summary_Detailed'!$A$4:$X$216,AJ$3,FALSE)</f>
        <v/>
      </c>
      <c r="AK628" s="21" t="str">
        <f>VLOOKUP($B628,'Change Summary_Detailed'!$A$4:$X$216,AK$3,FALSE)</f>
        <v/>
      </c>
      <c r="AL628" s="21" t="str">
        <f>VLOOKUP($B628,'Change Summary_Detailed'!$A$4:$X$216,AL$3,FALSE)</f>
        <v/>
      </c>
      <c r="AM628" s="21" t="str">
        <f>VLOOKUP($B628,'Change Summary_Detailed'!$A$4:$X$216,AM$3,FALSE)</f>
        <v/>
      </c>
      <c r="AN628" s="21" t="str">
        <f>VLOOKUP($B628,'Change Summary_Detailed'!$A$4:$X$216,AN$3,FALSE)</f>
        <v/>
      </c>
      <c r="AO628" s="21" t="str">
        <f>VLOOKUP($B628,'Change Summary_Detailed'!$A$4:$X$216,AO$3,FALSE)</f>
        <v/>
      </c>
      <c r="AP628" s="21" t="str">
        <f>VLOOKUP($B628,'Change Summary_Detailed'!$A$4:$X$216,AP$3,FALSE)</f>
        <v>Unchanged</v>
      </c>
      <c r="AQ628" s="21">
        <f>VLOOKUP($B628,'Change Summary_Detailed'!$A$4:$X$216,AQ$3,FALSE)</f>
        <v>0</v>
      </c>
      <c r="AR628" s="21">
        <f>VLOOKUP($B628,'Change Summary_Detailed'!$A$4:$X$216,AR$3,FALSE)</f>
        <v>0</v>
      </c>
      <c r="AS628" s="21">
        <f>VLOOKUP($B628,'Change Summary_Detailed'!$A$4:$X$216,AS$3,FALSE)</f>
        <v>0</v>
      </c>
      <c r="AT628" s="21" t="str">
        <f>VLOOKUP($B628,'Change Summary_Detailed'!$A$4:$X$216,AT$3,FALSE)</f>
        <v>Unchanged</v>
      </c>
    </row>
    <row r="629" spans="1:46" x14ac:dyDescent="0.25">
      <c r="A629" t="s">
        <v>1254</v>
      </c>
      <c r="B629" s="122">
        <v>75</v>
      </c>
      <c r="C629" s="110" t="s">
        <v>709</v>
      </c>
      <c r="D629" s="71" t="s">
        <v>140</v>
      </c>
      <c r="E629" s="110">
        <v>44.7</v>
      </c>
      <c r="F629" s="365">
        <v>11.3</v>
      </c>
      <c r="G629" s="365">
        <v>47.8</v>
      </c>
      <c r="H629" s="365">
        <v>12.4</v>
      </c>
      <c r="I629" s="365">
        <v>37.700000000000003</v>
      </c>
      <c r="J629" s="112">
        <v>9.1999999999999993</v>
      </c>
      <c r="K629" s="62">
        <v>56</v>
      </c>
      <c r="L629" s="62" t="s">
        <v>81</v>
      </c>
      <c r="M629" s="110" t="s">
        <v>17</v>
      </c>
      <c r="N629" s="112" t="s">
        <v>17</v>
      </c>
      <c r="O629" s="65" t="s">
        <v>19</v>
      </c>
      <c r="P629" s="54" t="s">
        <v>18</v>
      </c>
      <c r="Q629" s="66" t="s">
        <v>18</v>
      </c>
      <c r="R629" s="65" t="s">
        <v>54</v>
      </c>
      <c r="S629" s="54" t="s">
        <v>54</v>
      </c>
      <c r="T629" s="66" t="s">
        <v>54</v>
      </c>
      <c r="W629">
        <v>3</v>
      </c>
      <c r="X629">
        <v>2</v>
      </c>
      <c r="Y629">
        <v>3</v>
      </c>
      <c r="Z629">
        <v>3</v>
      </c>
      <c r="AA629">
        <v>4</v>
      </c>
      <c r="AB629">
        <v>3</v>
      </c>
      <c r="AC629" s="355">
        <f>IF(VLOOKUP($B629,'Change Summary_Detailed'!$A$4:$X$216,AC$3,FALSE)=0,"N/A",VLOOKUP($B629,'Change Summary_Detailed'!$A$4:$X$216,AC$3,FALSE))</f>
        <v>42156</v>
      </c>
      <c r="AD629" s="21" t="str">
        <f>VLOOKUP($B629,'Change Summary_Detailed'!$A$4:$X$216,AD$3,FALSE)</f>
        <v>12-15</v>
      </c>
      <c r="AE629" s="21">
        <f>VLOOKUP($B629,'Change Summary_Detailed'!$A$4:$X$216,AE$3,FALSE)</f>
        <v>30</v>
      </c>
      <c r="AF629" s="21">
        <f>VLOOKUP($B629,'Change Summary_Detailed'!$A$4:$X$216,AF$3,FALSE)</f>
        <v>30</v>
      </c>
      <c r="AG629" s="21">
        <f>VLOOKUP($B629,'Change Summary_Detailed'!$A$4:$X$216,AG$3,FALSE)</f>
        <v>30</v>
      </c>
      <c r="AH629" s="21">
        <f>VLOOKUP($B629,'Change Summary_Detailed'!$A$4:$X$216,AH$3,FALSE)</f>
        <v>30</v>
      </c>
      <c r="AI629" s="21" t="str">
        <f>VLOOKUP($B629,'Change Summary_Detailed'!$A$4:$X$216,AI$3,FALSE)</f>
        <v>12-15</v>
      </c>
      <c r="AJ629" s="21">
        <f>VLOOKUP($B629,'Change Summary_Detailed'!$A$4:$X$216,AJ$3,FALSE)</f>
        <v>30</v>
      </c>
      <c r="AK629" s="21">
        <f>VLOOKUP($B629,'Change Summary_Detailed'!$A$4:$X$216,AK$3,FALSE)</f>
        <v>30</v>
      </c>
      <c r="AL629" s="21">
        <f>VLOOKUP($B629,'Change Summary_Detailed'!$A$4:$X$216,AL$3,FALSE)</f>
        <v>30</v>
      </c>
      <c r="AM629" s="21">
        <f>VLOOKUP($B629,'Change Summary_Detailed'!$A$4:$X$216,AM$3,FALSE)</f>
        <v>30</v>
      </c>
      <c r="AN629" s="21" t="str">
        <f>VLOOKUP($B629,'Change Summary_Detailed'!$A$4:$X$216,AN$3,FALSE)</f>
        <v>Before 12:00 AM</v>
      </c>
      <c r="AO629" s="21" t="str">
        <f>VLOOKUP($B629,'Change Summary_Detailed'!$A$4:$X$216,AO$3,FALSE)</f>
        <v>Before 12:00 AM</v>
      </c>
      <c r="AP629" s="21" t="str">
        <f>VLOOKUP($B629,'Change Summary_Detailed'!$A$4:$X$216,AP$3,FALSE)</f>
        <v>Loss of through-route with Route 31</v>
      </c>
      <c r="AQ629" s="21">
        <f>VLOOKUP($B629,'Change Summary_Detailed'!$A$4:$X$216,AQ$3,FALSE)</f>
        <v>0</v>
      </c>
      <c r="AR629" s="21">
        <f>VLOOKUP($B629,'Change Summary_Detailed'!$A$4:$X$216,AR$3,FALSE)</f>
        <v>0</v>
      </c>
      <c r="AS629" s="21">
        <f>VLOOKUP($B629,'Change Summary_Detailed'!$A$4:$X$216,AS$3,FALSE)</f>
        <v>0</v>
      </c>
      <c r="AT629" s="21" t="str">
        <f>VLOOKUP($B629,'Change Summary_Detailed'!$A$4:$X$216,AT$3,FALSE)</f>
        <v>Revised</v>
      </c>
    </row>
    <row r="630" spans="1:46" x14ac:dyDescent="0.25">
      <c r="A630" t="s">
        <v>1254</v>
      </c>
      <c r="B630" s="122">
        <v>76</v>
      </c>
      <c r="C630" s="110" t="s">
        <v>710</v>
      </c>
      <c r="D630" s="71" t="s">
        <v>141</v>
      </c>
      <c r="E630" s="110">
        <v>54.8</v>
      </c>
      <c r="F630" s="365">
        <v>18.399999999999999</v>
      </c>
      <c r="G630" s="365" t="s">
        <v>298</v>
      </c>
      <c r="H630" s="365" t="s">
        <v>298</v>
      </c>
      <c r="I630" s="365" t="s">
        <v>298</v>
      </c>
      <c r="J630" s="112" t="s">
        <v>298</v>
      </c>
      <c r="K630" s="62" t="s">
        <v>8</v>
      </c>
      <c r="L630" s="62" t="s">
        <v>8</v>
      </c>
      <c r="M630" s="110" t="s">
        <v>45</v>
      </c>
      <c r="N630" s="112" t="s">
        <v>45</v>
      </c>
      <c r="O630" s="65" t="s">
        <v>8</v>
      </c>
      <c r="P630" s="54" t="s">
        <v>8</v>
      </c>
      <c r="Q630" s="66" t="s">
        <v>8</v>
      </c>
      <c r="R630" s="65" t="s">
        <v>54</v>
      </c>
      <c r="S630" s="54" t="s">
        <v>54</v>
      </c>
      <c r="T630" s="66" t="s">
        <v>54</v>
      </c>
      <c r="W630">
        <v>4</v>
      </c>
      <c r="X630">
        <v>4</v>
      </c>
      <c r="Y630" t="s">
        <v>17</v>
      </c>
      <c r="Z630" t="s">
        <v>17</v>
      </c>
      <c r="AA630" t="s">
        <v>17</v>
      </c>
      <c r="AB630" t="s">
        <v>17</v>
      </c>
      <c r="AC630" s="355" t="str">
        <f>IF(VLOOKUP($B630,'Change Summary_Detailed'!$A$4:$X$216,AC$3,FALSE)=0,"N/A",VLOOKUP($B630,'Change Summary_Detailed'!$A$4:$X$216,AC$3,FALSE))</f>
        <v>N/A</v>
      </c>
      <c r="AD630" s="21" t="str">
        <f>VLOOKUP($B630,'Change Summary_Detailed'!$A$4:$X$216,AD$3,FALSE)</f>
        <v/>
      </c>
      <c r="AE630" s="21" t="str">
        <f>VLOOKUP($B630,'Change Summary_Detailed'!$A$4:$X$216,AE$3,FALSE)</f>
        <v/>
      </c>
      <c r="AF630" s="21" t="str">
        <f>VLOOKUP($B630,'Change Summary_Detailed'!$A$4:$X$216,AF$3,FALSE)</f>
        <v/>
      </c>
      <c r="AG630" s="21" t="str">
        <f>VLOOKUP($B630,'Change Summary_Detailed'!$A$4:$X$216,AG$3,FALSE)</f>
        <v/>
      </c>
      <c r="AH630" s="21" t="str">
        <f>VLOOKUP($B630,'Change Summary_Detailed'!$A$4:$X$216,AH$3,FALSE)</f>
        <v/>
      </c>
      <c r="AI630" s="21" t="str">
        <f>VLOOKUP($B630,'Change Summary_Detailed'!$A$4:$X$216,AI$3,FALSE)</f>
        <v/>
      </c>
      <c r="AJ630" s="21" t="str">
        <f>VLOOKUP($B630,'Change Summary_Detailed'!$A$4:$X$216,AJ$3,FALSE)</f>
        <v/>
      </c>
      <c r="AK630" s="21" t="str">
        <f>VLOOKUP($B630,'Change Summary_Detailed'!$A$4:$X$216,AK$3,FALSE)</f>
        <v/>
      </c>
      <c r="AL630" s="21" t="str">
        <f>VLOOKUP($B630,'Change Summary_Detailed'!$A$4:$X$216,AL$3,FALSE)</f>
        <v/>
      </c>
      <c r="AM630" s="21" t="str">
        <f>VLOOKUP($B630,'Change Summary_Detailed'!$A$4:$X$216,AM$3,FALSE)</f>
        <v/>
      </c>
      <c r="AN630" s="21" t="str">
        <f>VLOOKUP($B630,'Change Summary_Detailed'!$A$4:$X$216,AN$3,FALSE)</f>
        <v/>
      </c>
      <c r="AO630" s="21" t="str">
        <f>VLOOKUP($B630,'Change Summary_Detailed'!$A$4:$X$216,AO$3,FALSE)</f>
        <v/>
      </c>
      <c r="AP630" s="21" t="str">
        <f>VLOOKUP($B630,'Change Summary_Detailed'!$A$4:$X$216,AP$3,FALSE)</f>
        <v>Unchanged</v>
      </c>
      <c r="AQ630" s="21">
        <f>VLOOKUP($B630,'Change Summary_Detailed'!$A$4:$X$216,AQ$3,FALSE)</f>
        <v>0</v>
      </c>
      <c r="AR630" s="21">
        <f>VLOOKUP($B630,'Change Summary_Detailed'!$A$4:$X$216,AR$3,FALSE)</f>
        <v>0</v>
      </c>
      <c r="AS630" s="21">
        <f>VLOOKUP($B630,'Change Summary_Detailed'!$A$4:$X$216,AS$3,FALSE)</f>
        <v>0</v>
      </c>
      <c r="AT630" s="21" t="str">
        <f>VLOOKUP($B630,'Change Summary_Detailed'!$A$4:$X$216,AT$3,FALSE)</f>
        <v>Unchanged</v>
      </c>
    </row>
    <row r="631" spans="1:46" x14ac:dyDescent="0.25">
      <c r="A631" t="s">
        <v>1254</v>
      </c>
      <c r="B631" s="122">
        <v>77</v>
      </c>
      <c r="C631" s="110" t="s">
        <v>711</v>
      </c>
      <c r="D631" s="71" t="s">
        <v>142</v>
      </c>
      <c r="E631" s="110">
        <v>44.8</v>
      </c>
      <c r="F631" s="365">
        <v>16.8</v>
      </c>
      <c r="G631" s="365" t="s">
        <v>298</v>
      </c>
      <c r="H631" s="365" t="s">
        <v>298</v>
      </c>
      <c r="I631" s="365" t="s">
        <v>298</v>
      </c>
      <c r="J631" s="112" t="s">
        <v>298</v>
      </c>
      <c r="K631" s="62" t="s">
        <v>8</v>
      </c>
      <c r="L631" s="62" t="s">
        <v>8</v>
      </c>
      <c r="M631" s="110" t="s">
        <v>52</v>
      </c>
      <c r="N631" s="112" t="s">
        <v>45</v>
      </c>
      <c r="O631" s="65" t="s">
        <v>8</v>
      </c>
      <c r="P631" s="54" t="s">
        <v>8</v>
      </c>
      <c r="Q631" s="66" t="s">
        <v>8</v>
      </c>
      <c r="R631" s="65" t="s">
        <v>54</v>
      </c>
      <c r="S631" s="54" t="s">
        <v>54</v>
      </c>
      <c r="T631" s="66" t="s">
        <v>54</v>
      </c>
      <c r="W631">
        <v>3</v>
      </c>
      <c r="X631">
        <v>4</v>
      </c>
      <c r="Y631" t="s">
        <v>17</v>
      </c>
      <c r="Z631" t="s">
        <v>17</v>
      </c>
      <c r="AA631" t="s">
        <v>17</v>
      </c>
      <c r="AB631" t="s">
        <v>17</v>
      </c>
      <c r="AC631" s="355" t="str">
        <f>IF(VLOOKUP($B631,'Change Summary_Detailed'!$A$4:$X$216,AC$3,FALSE)=0,"N/A",VLOOKUP($B631,'Change Summary_Detailed'!$A$4:$X$216,AC$3,FALSE))</f>
        <v>N/A</v>
      </c>
      <c r="AD631" s="21" t="str">
        <f>VLOOKUP($B631,'Change Summary_Detailed'!$A$4:$X$216,AD$3,FALSE)</f>
        <v/>
      </c>
      <c r="AE631" s="21" t="str">
        <f>VLOOKUP($B631,'Change Summary_Detailed'!$A$4:$X$216,AE$3,FALSE)</f>
        <v/>
      </c>
      <c r="AF631" s="21" t="str">
        <f>VLOOKUP($B631,'Change Summary_Detailed'!$A$4:$X$216,AF$3,FALSE)</f>
        <v/>
      </c>
      <c r="AG631" s="21" t="str">
        <f>VLOOKUP($B631,'Change Summary_Detailed'!$A$4:$X$216,AG$3,FALSE)</f>
        <v/>
      </c>
      <c r="AH631" s="21" t="str">
        <f>VLOOKUP($B631,'Change Summary_Detailed'!$A$4:$X$216,AH$3,FALSE)</f>
        <v/>
      </c>
      <c r="AI631" s="21" t="str">
        <f>VLOOKUP($B631,'Change Summary_Detailed'!$A$4:$X$216,AI$3,FALSE)</f>
        <v/>
      </c>
      <c r="AJ631" s="21" t="str">
        <f>VLOOKUP($B631,'Change Summary_Detailed'!$A$4:$X$216,AJ$3,FALSE)</f>
        <v/>
      </c>
      <c r="AK631" s="21" t="str">
        <f>VLOOKUP($B631,'Change Summary_Detailed'!$A$4:$X$216,AK$3,FALSE)</f>
        <v/>
      </c>
      <c r="AL631" s="21" t="str">
        <f>VLOOKUP($B631,'Change Summary_Detailed'!$A$4:$X$216,AL$3,FALSE)</f>
        <v/>
      </c>
      <c r="AM631" s="21" t="str">
        <f>VLOOKUP($B631,'Change Summary_Detailed'!$A$4:$X$216,AM$3,FALSE)</f>
        <v/>
      </c>
      <c r="AN631" s="21" t="str">
        <f>VLOOKUP($B631,'Change Summary_Detailed'!$A$4:$X$216,AN$3,FALSE)</f>
        <v/>
      </c>
      <c r="AO631" s="21" t="str">
        <f>VLOOKUP($B631,'Change Summary_Detailed'!$A$4:$X$216,AO$3,FALSE)</f>
        <v/>
      </c>
      <c r="AP631" s="21" t="str">
        <f>VLOOKUP($B631,'Change Summary_Detailed'!$A$4:$X$216,AP$3,FALSE)</f>
        <v>Unchanged</v>
      </c>
      <c r="AQ631" s="21">
        <f>VLOOKUP($B631,'Change Summary_Detailed'!$A$4:$X$216,AQ$3,FALSE)</f>
        <v>0</v>
      </c>
      <c r="AR631" s="21">
        <f>VLOOKUP($B631,'Change Summary_Detailed'!$A$4:$X$216,AR$3,FALSE)</f>
        <v>0</v>
      </c>
      <c r="AS631" s="21">
        <f>VLOOKUP($B631,'Change Summary_Detailed'!$A$4:$X$216,AS$3,FALSE)</f>
        <v>0</v>
      </c>
      <c r="AT631" s="21" t="str">
        <f>VLOOKUP($B631,'Change Summary_Detailed'!$A$4:$X$216,AT$3,FALSE)</f>
        <v>Unchanged</v>
      </c>
    </row>
    <row r="632" spans="1:46" x14ac:dyDescent="0.25">
      <c r="A632" t="s">
        <v>1254</v>
      </c>
      <c r="B632" s="122">
        <v>82</v>
      </c>
      <c r="C632" s="110" t="s">
        <v>712</v>
      </c>
      <c r="D632" s="71" t="s">
        <v>143</v>
      </c>
      <c r="E632" s="110" t="s">
        <v>298</v>
      </c>
      <c r="F632" s="365" t="s">
        <v>298</v>
      </c>
      <c r="G632" s="365" t="s">
        <v>298</v>
      </c>
      <c r="H632" s="365" t="s">
        <v>298</v>
      </c>
      <c r="I632" s="365">
        <v>12.6</v>
      </c>
      <c r="J632" s="112">
        <v>4.8</v>
      </c>
      <c r="K632" s="62" t="s">
        <v>144</v>
      </c>
      <c r="L632" s="62" t="s">
        <v>144</v>
      </c>
      <c r="M632" s="110" t="s">
        <v>17</v>
      </c>
      <c r="N632" s="112" t="s">
        <v>17</v>
      </c>
      <c r="O632" s="65" t="s">
        <v>144</v>
      </c>
      <c r="P632" s="54" t="s">
        <v>144</v>
      </c>
      <c r="Q632" s="66" t="s">
        <v>144</v>
      </c>
      <c r="R632" s="65" t="s">
        <v>54</v>
      </c>
      <c r="S632" s="54" t="s">
        <v>54</v>
      </c>
      <c r="T632" s="66">
        <v>1</v>
      </c>
      <c r="W632" t="s">
        <v>17</v>
      </c>
      <c r="X632" t="s">
        <v>17</v>
      </c>
      <c r="Y632" t="s">
        <v>17</v>
      </c>
      <c r="Z632" t="s">
        <v>17</v>
      </c>
      <c r="AA632">
        <v>1</v>
      </c>
      <c r="AB632">
        <v>1</v>
      </c>
      <c r="AC632" s="355">
        <f>IF(VLOOKUP($B632,'Change Summary_Detailed'!$A$4:$X$216,AC$3,FALSE)=0,"N/A",VLOOKUP($B632,'Change Summary_Detailed'!$A$4:$X$216,AC$3,FALSE))</f>
        <v>41883</v>
      </c>
      <c r="AD632" s="21" t="str">
        <f>VLOOKUP($B632,'Change Summary_Detailed'!$A$4:$X$216,AD$3,FALSE)</f>
        <v/>
      </c>
      <c r="AE632" s="21" t="str">
        <f>VLOOKUP($B632,'Change Summary_Detailed'!$A$4:$X$216,AE$3,FALSE)</f>
        <v/>
      </c>
      <c r="AF632" s="21" t="str">
        <f>VLOOKUP($B632,'Change Summary_Detailed'!$A$4:$X$216,AF$3,FALSE)</f>
        <v/>
      </c>
      <c r="AG632" s="21" t="str">
        <f>VLOOKUP($B632,'Change Summary_Detailed'!$A$4:$X$216,AG$3,FALSE)</f>
        <v/>
      </c>
      <c r="AH632" s="21" t="str">
        <f>VLOOKUP($B632,'Change Summary_Detailed'!$A$4:$X$216,AH$3,FALSE)</f>
        <v/>
      </c>
      <c r="AI632" s="21" t="str">
        <f>VLOOKUP($B632,'Change Summary_Detailed'!$A$4:$X$216,AI$3,FALSE)</f>
        <v/>
      </c>
      <c r="AJ632" s="21" t="str">
        <f>VLOOKUP($B632,'Change Summary_Detailed'!$A$4:$X$216,AJ$3,FALSE)</f>
        <v/>
      </c>
      <c r="AK632" s="21" t="str">
        <f>VLOOKUP($B632,'Change Summary_Detailed'!$A$4:$X$216,AK$3,FALSE)</f>
        <v/>
      </c>
      <c r="AL632" s="21" t="str">
        <f>VLOOKUP($B632,'Change Summary_Detailed'!$A$4:$X$216,AL$3,FALSE)</f>
        <v/>
      </c>
      <c r="AM632" s="21" t="str">
        <f>VLOOKUP($B632,'Change Summary_Detailed'!$A$4:$X$216,AM$3,FALSE)</f>
        <v/>
      </c>
      <c r="AN632" s="21" t="str">
        <f>VLOOKUP($B632,'Change Summary_Detailed'!$A$4:$X$216,AN$3,FALSE)</f>
        <v/>
      </c>
      <c r="AO632" s="21">
        <f>VLOOKUP($B632,'Change Summary_Detailed'!$A$4:$X$216,AO$3,FALSE)</f>
        <v>0</v>
      </c>
      <c r="AP632" s="21" t="str">
        <f>VLOOKUP($B632,'Change Summary_Detailed'!$A$4:$X$216,AP$3,FALSE)</f>
        <v>Delete</v>
      </c>
      <c r="AQ632" s="21">
        <f>VLOOKUP($B632,'Change Summary_Detailed'!$A$4:$X$216,AQ$3,FALSE)</f>
        <v>1</v>
      </c>
      <c r="AR632" s="21" t="str">
        <f>VLOOKUP($B632,'Change Summary_Detailed'!$A$4:$X$216,AR$3,FALSE)</f>
        <v>Lowest performing</v>
      </c>
      <c r="AS632" s="21" t="str">
        <f>VLOOKUP($B632,'Change Summary_Detailed'!$A$4:$X$216,AS$3,FALSE)</f>
        <v>Use the RapidRide E Line.</v>
      </c>
      <c r="AT632" s="21" t="str">
        <f>VLOOKUP($B632,'Change Summary_Detailed'!$A$4:$X$216,AT$3,FALSE)</f>
        <v>Deleted</v>
      </c>
    </row>
    <row r="633" spans="1:46" x14ac:dyDescent="0.25">
      <c r="A633" t="s">
        <v>1254</v>
      </c>
      <c r="B633" s="122">
        <v>83</v>
      </c>
      <c r="C633" s="110" t="s">
        <v>713</v>
      </c>
      <c r="D633" s="71" t="s">
        <v>145</v>
      </c>
      <c r="E633" s="110" t="s">
        <v>298</v>
      </c>
      <c r="F633" s="365" t="s">
        <v>298</v>
      </c>
      <c r="G633" s="365" t="s">
        <v>298</v>
      </c>
      <c r="H633" s="365" t="s">
        <v>298</v>
      </c>
      <c r="I633" s="365">
        <v>15.8</v>
      </c>
      <c r="J633" s="112">
        <v>7.8</v>
      </c>
      <c r="K633" s="62" t="s">
        <v>144</v>
      </c>
      <c r="L633" s="62" t="s">
        <v>144</v>
      </c>
      <c r="M633" s="110" t="s">
        <v>17</v>
      </c>
      <c r="N633" s="112" t="s">
        <v>17</v>
      </c>
      <c r="O633" s="65" t="s">
        <v>144</v>
      </c>
      <c r="P633" s="54" t="s">
        <v>144</v>
      </c>
      <c r="Q633" s="66" t="s">
        <v>144</v>
      </c>
      <c r="R633" s="65" t="s">
        <v>54</v>
      </c>
      <c r="S633" s="54" t="s">
        <v>54</v>
      </c>
      <c r="T633" s="66">
        <v>1</v>
      </c>
      <c r="W633" t="s">
        <v>17</v>
      </c>
      <c r="X633" t="s">
        <v>17</v>
      </c>
      <c r="Y633" t="s">
        <v>17</v>
      </c>
      <c r="Z633" t="s">
        <v>17</v>
      </c>
      <c r="AA633">
        <v>1</v>
      </c>
      <c r="AB633">
        <v>2</v>
      </c>
      <c r="AC633" s="355">
        <f>IF(VLOOKUP($B633,'Change Summary_Detailed'!$A$4:$X$216,AC$3,FALSE)=0,"N/A",VLOOKUP($B633,'Change Summary_Detailed'!$A$4:$X$216,AC$3,FALSE))</f>
        <v>41883</v>
      </c>
      <c r="AD633" s="21" t="str">
        <f>VLOOKUP($B633,'Change Summary_Detailed'!$A$4:$X$216,AD$3,FALSE)</f>
        <v/>
      </c>
      <c r="AE633" s="21" t="str">
        <f>VLOOKUP($B633,'Change Summary_Detailed'!$A$4:$X$216,AE$3,FALSE)</f>
        <v/>
      </c>
      <c r="AF633" s="21" t="str">
        <f>VLOOKUP($B633,'Change Summary_Detailed'!$A$4:$X$216,AF$3,FALSE)</f>
        <v/>
      </c>
      <c r="AG633" s="21" t="str">
        <f>VLOOKUP($B633,'Change Summary_Detailed'!$A$4:$X$216,AG$3,FALSE)</f>
        <v/>
      </c>
      <c r="AH633" s="21" t="str">
        <f>VLOOKUP($B633,'Change Summary_Detailed'!$A$4:$X$216,AH$3,FALSE)</f>
        <v/>
      </c>
      <c r="AI633" s="21" t="str">
        <f>VLOOKUP($B633,'Change Summary_Detailed'!$A$4:$X$216,AI$3,FALSE)</f>
        <v/>
      </c>
      <c r="AJ633" s="21" t="str">
        <f>VLOOKUP($B633,'Change Summary_Detailed'!$A$4:$X$216,AJ$3,FALSE)</f>
        <v/>
      </c>
      <c r="AK633" s="21" t="str">
        <f>VLOOKUP($B633,'Change Summary_Detailed'!$A$4:$X$216,AK$3,FALSE)</f>
        <v/>
      </c>
      <c r="AL633" s="21" t="str">
        <f>VLOOKUP($B633,'Change Summary_Detailed'!$A$4:$X$216,AL$3,FALSE)</f>
        <v/>
      </c>
      <c r="AM633" s="21" t="str">
        <f>VLOOKUP($B633,'Change Summary_Detailed'!$A$4:$X$216,AM$3,FALSE)</f>
        <v/>
      </c>
      <c r="AN633" s="21" t="str">
        <f>VLOOKUP($B633,'Change Summary_Detailed'!$A$4:$X$216,AN$3,FALSE)</f>
        <v/>
      </c>
      <c r="AO633" s="21">
        <f>VLOOKUP($B633,'Change Summary_Detailed'!$A$4:$X$216,AO$3,FALSE)</f>
        <v>0</v>
      </c>
      <c r="AP633" s="21" t="str">
        <f>VLOOKUP($B633,'Change Summary_Detailed'!$A$4:$X$216,AP$3,FALSE)</f>
        <v>Delete</v>
      </c>
      <c r="AQ633" s="21">
        <f>VLOOKUP($B633,'Change Summary_Detailed'!$A$4:$X$216,AQ$3,FALSE)</f>
        <v>1</v>
      </c>
      <c r="AR633" s="21" t="str">
        <f>VLOOKUP($B633,'Change Summary_Detailed'!$A$4:$X$216,AR$3,FALSE)</f>
        <v>Lowest performing</v>
      </c>
      <c r="AS633" s="21" t="str">
        <f>VLOOKUP($B633,'Change Summary_Detailed'!$A$4:$X$216,AS$3,FALSE)</f>
        <v>Metro’s TaxiScrip or RideShare programs may be options.</v>
      </c>
      <c r="AT633" s="21" t="str">
        <f>VLOOKUP($B633,'Change Summary_Detailed'!$A$4:$X$216,AT$3,FALSE)</f>
        <v>Deleted</v>
      </c>
    </row>
    <row r="634" spans="1:46" x14ac:dyDescent="0.25">
      <c r="A634" t="s">
        <v>1254</v>
      </c>
      <c r="B634" s="122">
        <v>84</v>
      </c>
      <c r="C634" s="110" t="s">
        <v>714</v>
      </c>
      <c r="D634" s="71" t="s">
        <v>146</v>
      </c>
      <c r="E634" s="110" t="s">
        <v>298</v>
      </c>
      <c r="F634" s="365" t="s">
        <v>298</v>
      </c>
      <c r="G634" s="365" t="s">
        <v>298</v>
      </c>
      <c r="H634" s="365" t="s">
        <v>298</v>
      </c>
      <c r="I634" s="365">
        <v>8.1</v>
      </c>
      <c r="J634" s="112">
        <v>1.3</v>
      </c>
      <c r="K634" s="62" t="s">
        <v>144</v>
      </c>
      <c r="L634" s="62" t="s">
        <v>144</v>
      </c>
      <c r="M634" s="110" t="s">
        <v>17</v>
      </c>
      <c r="N634" s="112" t="s">
        <v>17</v>
      </c>
      <c r="O634" s="65" t="s">
        <v>144</v>
      </c>
      <c r="P634" s="54" t="s">
        <v>144</v>
      </c>
      <c r="Q634" s="66" t="s">
        <v>144</v>
      </c>
      <c r="R634" s="65" t="s">
        <v>54</v>
      </c>
      <c r="S634" s="54" t="s">
        <v>54</v>
      </c>
      <c r="T634" s="66">
        <v>1</v>
      </c>
      <c r="W634" t="s">
        <v>17</v>
      </c>
      <c r="X634" t="s">
        <v>17</v>
      </c>
      <c r="Y634" t="s">
        <v>17</v>
      </c>
      <c r="Z634" t="s">
        <v>17</v>
      </c>
      <c r="AA634">
        <v>1</v>
      </c>
      <c r="AB634">
        <v>1</v>
      </c>
      <c r="AC634" s="355">
        <f>IF(VLOOKUP($B634,'Change Summary_Detailed'!$A$4:$X$216,AC$3,FALSE)=0,"N/A",VLOOKUP($B634,'Change Summary_Detailed'!$A$4:$X$216,AC$3,FALSE))</f>
        <v>41883</v>
      </c>
      <c r="AD634" s="21" t="str">
        <f>VLOOKUP($B634,'Change Summary_Detailed'!$A$4:$X$216,AD$3,FALSE)</f>
        <v/>
      </c>
      <c r="AE634" s="21" t="str">
        <f>VLOOKUP($B634,'Change Summary_Detailed'!$A$4:$X$216,AE$3,FALSE)</f>
        <v/>
      </c>
      <c r="AF634" s="21" t="str">
        <f>VLOOKUP($B634,'Change Summary_Detailed'!$A$4:$X$216,AF$3,FALSE)</f>
        <v/>
      </c>
      <c r="AG634" s="21" t="str">
        <f>VLOOKUP($B634,'Change Summary_Detailed'!$A$4:$X$216,AG$3,FALSE)</f>
        <v/>
      </c>
      <c r="AH634" s="21" t="str">
        <f>VLOOKUP($B634,'Change Summary_Detailed'!$A$4:$X$216,AH$3,FALSE)</f>
        <v/>
      </c>
      <c r="AI634" s="21" t="str">
        <f>VLOOKUP($B634,'Change Summary_Detailed'!$A$4:$X$216,AI$3,FALSE)</f>
        <v/>
      </c>
      <c r="AJ634" s="21" t="str">
        <f>VLOOKUP($B634,'Change Summary_Detailed'!$A$4:$X$216,AJ$3,FALSE)</f>
        <v/>
      </c>
      <c r="AK634" s="21" t="str">
        <f>VLOOKUP($B634,'Change Summary_Detailed'!$A$4:$X$216,AK$3,FALSE)</f>
        <v/>
      </c>
      <c r="AL634" s="21" t="str">
        <f>VLOOKUP($B634,'Change Summary_Detailed'!$A$4:$X$216,AL$3,FALSE)</f>
        <v/>
      </c>
      <c r="AM634" s="21" t="str">
        <f>VLOOKUP($B634,'Change Summary_Detailed'!$A$4:$X$216,AM$3,FALSE)</f>
        <v/>
      </c>
      <c r="AN634" s="21" t="str">
        <f>VLOOKUP($B634,'Change Summary_Detailed'!$A$4:$X$216,AN$3,FALSE)</f>
        <v/>
      </c>
      <c r="AO634" s="21">
        <f>VLOOKUP($B634,'Change Summary_Detailed'!$A$4:$X$216,AO$3,FALSE)</f>
        <v>0</v>
      </c>
      <c r="AP634" s="21" t="str">
        <f>VLOOKUP($B634,'Change Summary_Detailed'!$A$4:$X$216,AP$3,FALSE)</f>
        <v>Delete</v>
      </c>
      <c r="AQ634" s="21">
        <f>VLOOKUP($B634,'Change Summary_Detailed'!$A$4:$X$216,AQ$3,FALSE)</f>
        <v>1</v>
      </c>
      <c r="AR634" s="21" t="str">
        <f>VLOOKUP($B634,'Change Summary_Detailed'!$A$4:$X$216,AR$3,FALSE)</f>
        <v>Lowest performing</v>
      </c>
      <c r="AS634" s="21" t="str">
        <f>VLOOKUP($B634,'Change Summary_Detailed'!$A$4:$X$216,AS$3,FALSE)</f>
        <v>Metro’s TaxiScrip or RideShare programs may be options.</v>
      </c>
      <c r="AT634" s="21" t="str">
        <f>VLOOKUP($B634,'Change Summary_Detailed'!$A$4:$X$216,AT$3,FALSE)</f>
        <v>Deleted</v>
      </c>
    </row>
    <row r="635" spans="1:46" x14ac:dyDescent="0.25">
      <c r="A635" t="s">
        <v>1254</v>
      </c>
      <c r="B635" s="122">
        <v>99</v>
      </c>
      <c r="C635" s="110" t="s">
        <v>715</v>
      </c>
      <c r="D635" s="71" t="s">
        <v>147</v>
      </c>
      <c r="E635" s="110">
        <v>25</v>
      </c>
      <c r="F635" s="365">
        <v>6.1</v>
      </c>
      <c r="G635" s="365" t="s">
        <v>298</v>
      </c>
      <c r="H635" s="365" t="s">
        <v>298</v>
      </c>
      <c r="I635" s="365" t="s">
        <v>298</v>
      </c>
      <c r="J635" s="112" t="s">
        <v>298</v>
      </c>
      <c r="K635" s="62" t="s">
        <v>8</v>
      </c>
      <c r="L635" s="62" t="s">
        <v>8</v>
      </c>
      <c r="M635" s="110" t="s">
        <v>52</v>
      </c>
      <c r="N635" s="112" t="s">
        <v>45</v>
      </c>
      <c r="O635" s="65" t="s">
        <v>8</v>
      </c>
      <c r="P635" s="54" t="s">
        <v>8</v>
      </c>
      <c r="Q635" s="66" t="s">
        <v>8</v>
      </c>
      <c r="R635" s="65">
        <v>1</v>
      </c>
      <c r="S635" s="54" t="s">
        <v>54</v>
      </c>
      <c r="T635" s="66" t="s">
        <v>54</v>
      </c>
      <c r="W635">
        <v>2</v>
      </c>
      <c r="X635">
        <v>1</v>
      </c>
      <c r="Y635" t="s">
        <v>17</v>
      </c>
      <c r="Z635" t="s">
        <v>17</v>
      </c>
      <c r="AA635" t="s">
        <v>17</v>
      </c>
      <c r="AB635" t="s">
        <v>17</v>
      </c>
      <c r="AC635" s="355">
        <f>IF(VLOOKUP($B635,'Change Summary_Detailed'!$A$4:$X$216,AC$3,FALSE)=0,"N/A",VLOOKUP($B635,'Change Summary_Detailed'!$A$4:$X$216,AC$3,FALSE))</f>
        <v>42248</v>
      </c>
      <c r="AD635" s="21" t="str">
        <f>VLOOKUP($B635,'Change Summary_Detailed'!$A$4:$X$216,AD$3,FALSE)</f>
        <v/>
      </c>
      <c r="AE635" s="21" t="str">
        <f>VLOOKUP($B635,'Change Summary_Detailed'!$A$4:$X$216,AE$3,FALSE)</f>
        <v/>
      </c>
      <c r="AF635" s="21" t="str">
        <f>VLOOKUP($B635,'Change Summary_Detailed'!$A$4:$X$216,AF$3,FALSE)</f>
        <v/>
      </c>
      <c r="AG635" s="21" t="str">
        <f>VLOOKUP($B635,'Change Summary_Detailed'!$A$4:$X$216,AG$3,FALSE)</f>
        <v/>
      </c>
      <c r="AH635" s="21" t="str">
        <f>VLOOKUP($B635,'Change Summary_Detailed'!$A$4:$X$216,AH$3,FALSE)</f>
        <v/>
      </c>
      <c r="AI635" s="21" t="str">
        <f>VLOOKUP($B635,'Change Summary_Detailed'!$A$4:$X$216,AI$3,FALSE)</f>
        <v/>
      </c>
      <c r="AJ635" s="21" t="str">
        <f>VLOOKUP($B635,'Change Summary_Detailed'!$A$4:$X$216,AJ$3,FALSE)</f>
        <v/>
      </c>
      <c r="AK635" s="21" t="str">
        <f>VLOOKUP($B635,'Change Summary_Detailed'!$A$4:$X$216,AK$3,FALSE)</f>
        <v/>
      </c>
      <c r="AL635" s="21" t="str">
        <f>VLOOKUP($B635,'Change Summary_Detailed'!$A$4:$X$216,AL$3,FALSE)</f>
        <v/>
      </c>
      <c r="AM635" s="21" t="str">
        <f>VLOOKUP($B635,'Change Summary_Detailed'!$A$4:$X$216,AM$3,FALSE)</f>
        <v/>
      </c>
      <c r="AN635" s="21" t="str">
        <f>VLOOKUP($B635,'Change Summary_Detailed'!$A$4:$X$216,AN$3,FALSE)</f>
        <v/>
      </c>
      <c r="AO635" s="21">
        <f>VLOOKUP($B635,'Change Summary_Detailed'!$A$4:$X$216,AO$3,FALSE)</f>
        <v>0</v>
      </c>
      <c r="AP635" s="21" t="str">
        <f>VLOOKUP($B635,'Change Summary_Detailed'!$A$4:$X$216,AP$3,FALSE)</f>
        <v>Delete</v>
      </c>
      <c r="AQ635" s="21">
        <f>VLOOKUP($B635,'Change Summary_Detailed'!$A$4:$X$216,AQ$3,FALSE)</f>
        <v>1</v>
      </c>
      <c r="AR635" s="21" t="str">
        <f>VLOOKUP($B635,'Change Summary_Detailed'!$A$4:$X$216,AR$3,FALSE)</f>
        <v>Lowest performing</v>
      </c>
      <c r="AS635" s="21" t="str">
        <f>VLOOKUP($B635,'Change Summary_Detailed'!$A$4:$X$216,AS$3,FALSE)</f>
        <v>Use revised Route 1 or multiple other routes that travel through the downtown Seattle core.</v>
      </c>
      <c r="AT635" s="21" t="str">
        <f>VLOOKUP($B635,'Change Summary_Detailed'!$A$4:$X$216,AT$3,FALSE)</f>
        <v>Deleted</v>
      </c>
    </row>
    <row r="636" spans="1:46" x14ac:dyDescent="0.25">
      <c r="A636" t="s">
        <v>1254</v>
      </c>
      <c r="B636" s="122">
        <v>101</v>
      </c>
      <c r="C636" s="110" t="s">
        <v>716</v>
      </c>
      <c r="D636" s="71" t="s">
        <v>148</v>
      </c>
      <c r="E636" s="110">
        <v>42.9</v>
      </c>
      <c r="F636" s="365">
        <v>22.9</v>
      </c>
      <c r="G636" s="365">
        <v>52.7</v>
      </c>
      <c r="H636" s="365">
        <v>28.1</v>
      </c>
      <c r="I636" s="365">
        <v>35.700000000000003</v>
      </c>
      <c r="J636" s="112">
        <v>19.399999999999999</v>
      </c>
      <c r="K636" s="62">
        <v>84</v>
      </c>
      <c r="L636" s="62" t="s">
        <v>15</v>
      </c>
      <c r="M636" s="110" t="s">
        <v>17</v>
      </c>
      <c r="N636" s="112" t="s">
        <v>17</v>
      </c>
      <c r="O636" s="65" t="s">
        <v>18</v>
      </c>
      <c r="P636" s="54" t="s">
        <v>19</v>
      </c>
      <c r="Q636" s="66" t="s">
        <v>18</v>
      </c>
      <c r="R636" s="65" t="s">
        <v>54</v>
      </c>
      <c r="S636" s="54" t="s">
        <v>54</v>
      </c>
      <c r="T636" s="66" t="s">
        <v>54</v>
      </c>
      <c r="W636">
        <v>3</v>
      </c>
      <c r="X636">
        <v>4</v>
      </c>
      <c r="Y636">
        <v>4</v>
      </c>
      <c r="Z636">
        <v>4</v>
      </c>
      <c r="AA636">
        <v>4</v>
      </c>
      <c r="AB636">
        <v>4</v>
      </c>
      <c r="AC636" s="355" t="str">
        <f>IF(VLOOKUP($B636,'Change Summary_Detailed'!$A$4:$X$216,AC$3,FALSE)=0,"N/A",VLOOKUP($B636,'Change Summary_Detailed'!$A$4:$X$216,AC$3,FALSE))</f>
        <v>N/A</v>
      </c>
      <c r="AD636" s="21">
        <f>VLOOKUP($B636,'Change Summary_Detailed'!$A$4:$X$216,AD$3,FALSE)</f>
        <v>15</v>
      </c>
      <c r="AE636" s="21">
        <f>VLOOKUP($B636,'Change Summary_Detailed'!$A$4:$X$216,AE$3,FALSE)</f>
        <v>30</v>
      </c>
      <c r="AF636" s="21">
        <f>VLOOKUP($B636,'Change Summary_Detailed'!$A$4:$X$216,AF$3,FALSE)</f>
        <v>30</v>
      </c>
      <c r="AG636" s="21">
        <f>VLOOKUP($B636,'Change Summary_Detailed'!$A$4:$X$216,AG$3,FALSE)</f>
        <v>30</v>
      </c>
      <c r="AH636" s="21">
        <f>VLOOKUP($B636,'Change Summary_Detailed'!$A$4:$X$216,AH$3,FALSE)</f>
        <v>30</v>
      </c>
      <c r="AI636" s="21">
        <f>VLOOKUP($B636,'Change Summary_Detailed'!$A$4:$X$216,AI$3,FALSE)</f>
        <v>15</v>
      </c>
      <c r="AJ636" s="21">
        <f>VLOOKUP($B636,'Change Summary_Detailed'!$A$4:$X$216,AJ$3,FALSE)</f>
        <v>30</v>
      </c>
      <c r="AK636" s="21">
        <f>VLOOKUP($B636,'Change Summary_Detailed'!$A$4:$X$216,AK$3,FALSE)</f>
        <v>30</v>
      </c>
      <c r="AL636" s="21">
        <f>VLOOKUP($B636,'Change Summary_Detailed'!$A$4:$X$216,AL$3,FALSE)</f>
        <v>30</v>
      </c>
      <c r="AM636" s="21">
        <f>VLOOKUP($B636,'Change Summary_Detailed'!$A$4:$X$216,AM$3,FALSE)</f>
        <v>30</v>
      </c>
      <c r="AN636" s="21" t="str">
        <f>VLOOKUP($B636,'Change Summary_Detailed'!$A$4:$X$216,AN$3,FALSE)</f>
        <v>Before 10:00 PM</v>
      </c>
      <c r="AO636" s="21" t="str">
        <f>VLOOKUP($B636,'Change Summary_Detailed'!$A$4:$X$216,AO$3,FALSE)</f>
        <v>Before 10:00 PM</v>
      </c>
      <c r="AP636" s="21" t="str">
        <f>VLOOKUP($B636,'Change Summary_Detailed'!$A$4:$X$216,AP$3,FALSE)</f>
        <v>Unchanged</v>
      </c>
      <c r="AQ636" s="21">
        <f>VLOOKUP($B636,'Change Summary_Detailed'!$A$4:$X$216,AQ$3,FALSE)</f>
        <v>0</v>
      </c>
      <c r="AR636" s="21">
        <f>VLOOKUP($B636,'Change Summary_Detailed'!$A$4:$X$216,AR$3,FALSE)</f>
        <v>0</v>
      </c>
      <c r="AS636" s="21">
        <f>VLOOKUP($B636,'Change Summary_Detailed'!$A$4:$X$216,AS$3,FALSE)</f>
        <v>0</v>
      </c>
      <c r="AT636" s="21" t="str">
        <f>VLOOKUP($B636,'Change Summary_Detailed'!$A$4:$X$216,AT$3,FALSE)</f>
        <v>Unchanged</v>
      </c>
    </row>
    <row r="637" spans="1:46" x14ac:dyDescent="0.25">
      <c r="A637" t="s">
        <v>1254</v>
      </c>
      <c r="B637" s="122">
        <v>102</v>
      </c>
      <c r="C637" s="110" t="s">
        <v>717</v>
      </c>
      <c r="D637" s="71" t="s">
        <v>149</v>
      </c>
      <c r="E637" s="110">
        <v>36.5</v>
      </c>
      <c r="F637" s="365">
        <v>20.7</v>
      </c>
      <c r="G637" s="365" t="s">
        <v>298</v>
      </c>
      <c r="H637" s="365" t="s">
        <v>298</v>
      </c>
      <c r="I637" s="365" t="s">
        <v>298</v>
      </c>
      <c r="J637" s="112" t="s">
        <v>298</v>
      </c>
      <c r="K637" s="62" t="s">
        <v>8</v>
      </c>
      <c r="L637" s="62" t="s">
        <v>8</v>
      </c>
      <c r="M637" s="110" t="s">
        <v>45</v>
      </c>
      <c r="N637" s="112" t="s">
        <v>52</v>
      </c>
      <c r="O637" s="65" t="s">
        <v>8</v>
      </c>
      <c r="P637" s="54" t="s">
        <v>8</v>
      </c>
      <c r="Q637" s="66" t="s">
        <v>8</v>
      </c>
      <c r="R637" s="65" t="s">
        <v>54</v>
      </c>
      <c r="S637" s="54" t="s">
        <v>54</v>
      </c>
      <c r="T637" s="66" t="s">
        <v>54</v>
      </c>
      <c r="W637">
        <v>3</v>
      </c>
      <c r="X637">
        <v>4</v>
      </c>
      <c r="Y637" t="s">
        <v>17</v>
      </c>
      <c r="Z637" t="s">
        <v>17</v>
      </c>
      <c r="AA637" t="s">
        <v>17</v>
      </c>
      <c r="AB637" t="s">
        <v>17</v>
      </c>
      <c r="AC637" s="355" t="str">
        <f>IF(VLOOKUP($B637,'Change Summary_Detailed'!$A$4:$X$216,AC$3,FALSE)=0,"N/A",VLOOKUP($B637,'Change Summary_Detailed'!$A$4:$X$216,AC$3,FALSE))</f>
        <v>N/A</v>
      </c>
      <c r="AD637" s="21" t="str">
        <f>VLOOKUP($B637,'Change Summary_Detailed'!$A$4:$X$216,AD$3,FALSE)</f>
        <v/>
      </c>
      <c r="AE637" s="21" t="str">
        <f>VLOOKUP($B637,'Change Summary_Detailed'!$A$4:$X$216,AE$3,FALSE)</f>
        <v/>
      </c>
      <c r="AF637" s="21" t="str">
        <f>VLOOKUP($B637,'Change Summary_Detailed'!$A$4:$X$216,AF$3,FALSE)</f>
        <v/>
      </c>
      <c r="AG637" s="21" t="str">
        <f>VLOOKUP($B637,'Change Summary_Detailed'!$A$4:$X$216,AG$3,FALSE)</f>
        <v/>
      </c>
      <c r="AH637" s="21" t="str">
        <f>VLOOKUP($B637,'Change Summary_Detailed'!$A$4:$X$216,AH$3,FALSE)</f>
        <v/>
      </c>
      <c r="AI637" s="21" t="str">
        <f>VLOOKUP($B637,'Change Summary_Detailed'!$A$4:$X$216,AI$3,FALSE)</f>
        <v/>
      </c>
      <c r="AJ637" s="21" t="str">
        <f>VLOOKUP($B637,'Change Summary_Detailed'!$A$4:$X$216,AJ$3,FALSE)</f>
        <v/>
      </c>
      <c r="AK637" s="21" t="str">
        <f>VLOOKUP($B637,'Change Summary_Detailed'!$A$4:$X$216,AK$3,FALSE)</f>
        <v/>
      </c>
      <c r="AL637" s="21" t="str">
        <f>VLOOKUP($B637,'Change Summary_Detailed'!$A$4:$X$216,AL$3,FALSE)</f>
        <v/>
      </c>
      <c r="AM637" s="21" t="str">
        <f>VLOOKUP($B637,'Change Summary_Detailed'!$A$4:$X$216,AM$3,FALSE)</f>
        <v/>
      </c>
      <c r="AN637" s="21" t="str">
        <f>VLOOKUP($B637,'Change Summary_Detailed'!$A$4:$X$216,AN$3,FALSE)</f>
        <v/>
      </c>
      <c r="AO637" s="21" t="str">
        <f>VLOOKUP($B637,'Change Summary_Detailed'!$A$4:$X$216,AO$3,FALSE)</f>
        <v/>
      </c>
      <c r="AP637" s="21" t="str">
        <f>VLOOKUP($B637,'Change Summary_Detailed'!$A$4:$X$216,AP$3,FALSE)</f>
        <v>Unchanged</v>
      </c>
      <c r="AQ637" s="21">
        <f>VLOOKUP($B637,'Change Summary_Detailed'!$A$4:$X$216,AQ$3,FALSE)</f>
        <v>0</v>
      </c>
      <c r="AR637" s="21">
        <f>VLOOKUP($B637,'Change Summary_Detailed'!$A$4:$X$216,AR$3,FALSE)</f>
        <v>0</v>
      </c>
      <c r="AS637" s="21">
        <f>VLOOKUP($B637,'Change Summary_Detailed'!$A$4:$X$216,AS$3,FALSE)</f>
        <v>0</v>
      </c>
      <c r="AT637" s="21" t="str">
        <f>VLOOKUP($B637,'Change Summary_Detailed'!$A$4:$X$216,AT$3,FALSE)</f>
        <v>Unchanged</v>
      </c>
    </row>
    <row r="638" spans="1:46" x14ac:dyDescent="0.25">
      <c r="A638" t="s">
        <v>1254</v>
      </c>
      <c r="B638" s="122">
        <v>105</v>
      </c>
      <c r="C638" s="110" t="s">
        <v>718</v>
      </c>
      <c r="D638" s="71" t="s">
        <v>150</v>
      </c>
      <c r="E638" s="110">
        <v>31.5</v>
      </c>
      <c r="F638" s="365">
        <v>7.3</v>
      </c>
      <c r="G638" s="365">
        <v>28.2</v>
      </c>
      <c r="H638" s="365">
        <v>8.1999999999999993</v>
      </c>
      <c r="I638" s="365">
        <v>18.899999999999999</v>
      </c>
      <c r="J638" s="112">
        <v>5.7</v>
      </c>
      <c r="K638" s="62">
        <v>87</v>
      </c>
      <c r="L638" s="62" t="s">
        <v>81</v>
      </c>
      <c r="M638" s="110" t="s">
        <v>17</v>
      </c>
      <c r="N638" s="112" t="s">
        <v>17</v>
      </c>
      <c r="O638" s="65" t="s">
        <v>19</v>
      </c>
      <c r="P638" s="54" t="s">
        <v>18</v>
      </c>
      <c r="Q638" s="66" t="s">
        <v>18</v>
      </c>
      <c r="R638" s="65" t="s">
        <v>54</v>
      </c>
      <c r="S638" s="54" t="s">
        <v>54</v>
      </c>
      <c r="T638" s="66" t="s">
        <v>54</v>
      </c>
      <c r="W638">
        <v>4</v>
      </c>
      <c r="X638">
        <v>3</v>
      </c>
      <c r="Y638">
        <v>4</v>
      </c>
      <c r="Z638">
        <v>4</v>
      </c>
      <c r="AA638">
        <v>4</v>
      </c>
      <c r="AB638">
        <v>3</v>
      </c>
      <c r="AC638" s="355" t="str">
        <f>IF(VLOOKUP($B638,'Change Summary_Detailed'!$A$4:$X$216,AC$3,FALSE)=0,"N/A",VLOOKUP($B638,'Change Summary_Detailed'!$A$4:$X$216,AC$3,FALSE))</f>
        <v>N/A</v>
      </c>
      <c r="AD638" s="21">
        <f>VLOOKUP($B638,'Change Summary_Detailed'!$A$4:$X$216,AD$3,FALSE)</f>
        <v>30</v>
      </c>
      <c r="AE638" s="21">
        <f>VLOOKUP($B638,'Change Summary_Detailed'!$A$4:$X$216,AE$3,FALSE)</f>
        <v>30</v>
      </c>
      <c r="AF638" s="21" t="str">
        <f>VLOOKUP($B638,'Change Summary_Detailed'!$A$4:$X$216,AF$3,FALSE)</f>
        <v>30-60</v>
      </c>
      <c r="AG638" s="21">
        <f>VLOOKUP($B638,'Change Summary_Detailed'!$A$4:$X$216,AG$3,FALSE)</f>
        <v>30</v>
      </c>
      <c r="AH638" s="21">
        <f>VLOOKUP($B638,'Change Summary_Detailed'!$A$4:$X$216,AH$3,FALSE)</f>
        <v>60</v>
      </c>
      <c r="AI638" s="21">
        <f>VLOOKUP($B638,'Change Summary_Detailed'!$A$4:$X$216,AI$3,FALSE)</f>
        <v>30</v>
      </c>
      <c r="AJ638" s="21">
        <f>VLOOKUP($B638,'Change Summary_Detailed'!$A$4:$X$216,AJ$3,FALSE)</f>
        <v>30</v>
      </c>
      <c r="AK638" s="21">
        <f>VLOOKUP($B638,'Change Summary_Detailed'!$A$4:$X$216,AK$3,FALSE)</f>
        <v>30</v>
      </c>
      <c r="AL638" s="21">
        <f>VLOOKUP($B638,'Change Summary_Detailed'!$A$4:$X$216,AL$3,FALSE)</f>
        <v>30</v>
      </c>
      <c r="AM638" s="21">
        <f>VLOOKUP($B638,'Change Summary_Detailed'!$A$4:$X$216,AM$3,FALSE)</f>
        <v>60</v>
      </c>
      <c r="AN638" s="21" t="str">
        <f>VLOOKUP($B638,'Change Summary_Detailed'!$A$4:$X$216,AN$3,FALSE)</f>
        <v>Before 11:00 PM</v>
      </c>
      <c r="AO638" s="21" t="str">
        <f>VLOOKUP($B638,'Change Summary_Detailed'!$A$4:$X$216,AO$3,FALSE)</f>
        <v>Before 11:00 PM</v>
      </c>
      <c r="AP638" s="21" t="str">
        <f>VLOOKUP($B638,'Change Summary_Detailed'!$A$4:$X$216,AP$3,FALSE)</f>
        <v>Unchanged</v>
      </c>
      <c r="AQ638" s="21">
        <f>VLOOKUP($B638,'Change Summary_Detailed'!$A$4:$X$216,AQ$3,FALSE)</f>
        <v>0</v>
      </c>
      <c r="AR638" s="21">
        <f>VLOOKUP($B638,'Change Summary_Detailed'!$A$4:$X$216,AR$3,FALSE)</f>
        <v>0</v>
      </c>
      <c r="AS638" s="21">
        <f>VLOOKUP($B638,'Change Summary_Detailed'!$A$4:$X$216,AS$3,FALSE)</f>
        <v>0</v>
      </c>
      <c r="AT638" s="21" t="str">
        <f>VLOOKUP($B638,'Change Summary_Detailed'!$A$4:$X$216,AT$3,FALSE)</f>
        <v>Unchanged</v>
      </c>
    </row>
    <row r="639" spans="1:46" x14ac:dyDescent="0.25">
      <c r="A639" t="s">
        <v>1254</v>
      </c>
      <c r="B639" s="122">
        <v>106</v>
      </c>
      <c r="C639" s="110" t="s">
        <v>719</v>
      </c>
      <c r="D639" s="71" t="s">
        <v>151</v>
      </c>
      <c r="E639" s="110">
        <v>38.9</v>
      </c>
      <c r="F639" s="365">
        <v>12.1</v>
      </c>
      <c r="G639" s="365">
        <v>38.4</v>
      </c>
      <c r="H639" s="365">
        <v>13.7</v>
      </c>
      <c r="I639" s="365">
        <v>23.7</v>
      </c>
      <c r="J639" s="112">
        <v>9.1999999999999993</v>
      </c>
      <c r="K639" s="62">
        <v>86</v>
      </c>
      <c r="L639" s="62" t="s">
        <v>15</v>
      </c>
      <c r="M639" s="110" t="s">
        <v>17</v>
      </c>
      <c r="N639" s="112" t="s">
        <v>17</v>
      </c>
      <c r="O639" s="65" t="s">
        <v>18</v>
      </c>
      <c r="P639" s="54" t="s">
        <v>19</v>
      </c>
      <c r="Q639" s="66" t="s">
        <v>18</v>
      </c>
      <c r="R639" s="65">
        <v>3</v>
      </c>
      <c r="S639" s="54" t="s">
        <v>54</v>
      </c>
      <c r="T639" s="66">
        <v>3</v>
      </c>
      <c r="W639">
        <v>3</v>
      </c>
      <c r="X639">
        <v>2</v>
      </c>
      <c r="Y639">
        <v>2</v>
      </c>
      <c r="Z639">
        <v>3</v>
      </c>
      <c r="AA639">
        <v>2</v>
      </c>
      <c r="AB639">
        <v>3</v>
      </c>
      <c r="AC639" s="355">
        <f>IF(VLOOKUP($B639,'Change Summary_Detailed'!$A$4:$X$216,AC$3,FALSE)=0,"N/A",VLOOKUP($B639,'Change Summary_Detailed'!$A$4:$X$216,AC$3,FALSE))</f>
        <v>42036</v>
      </c>
      <c r="AD639" s="21">
        <f>VLOOKUP($B639,'Change Summary_Detailed'!$A$4:$X$216,AD$3,FALSE)</f>
        <v>15</v>
      </c>
      <c r="AE639" s="21">
        <f>VLOOKUP($B639,'Change Summary_Detailed'!$A$4:$X$216,AE$3,FALSE)</f>
        <v>30</v>
      </c>
      <c r="AF639" s="21" t="str">
        <f>VLOOKUP($B639,'Change Summary_Detailed'!$A$4:$X$216,AF$3,FALSE)</f>
        <v>30-60</v>
      </c>
      <c r="AG639" s="21">
        <f>VLOOKUP($B639,'Change Summary_Detailed'!$A$4:$X$216,AG$3,FALSE)</f>
        <v>30</v>
      </c>
      <c r="AH639" s="21">
        <f>VLOOKUP($B639,'Change Summary_Detailed'!$A$4:$X$216,AH$3,FALSE)</f>
        <v>30</v>
      </c>
      <c r="AI639" s="21">
        <f>VLOOKUP($B639,'Change Summary_Detailed'!$A$4:$X$216,AI$3,FALSE)</f>
        <v>15</v>
      </c>
      <c r="AJ639" s="21">
        <f>VLOOKUP($B639,'Change Summary_Detailed'!$A$4:$X$216,AJ$3,FALSE)</f>
        <v>15</v>
      </c>
      <c r="AK639" s="21" t="str">
        <f>VLOOKUP($B639,'Change Summary_Detailed'!$A$4:$X$216,AK$3,FALSE)</f>
        <v>30-60</v>
      </c>
      <c r="AL639" s="21">
        <f>VLOOKUP($B639,'Change Summary_Detailed'!$A$4:$X$216,AL$3,FALSE)</f>
        <v>30</v>
      </c>
      <c r="AM639" s="21">
        <f>VLOOKUP($B639,'Change Summary_Detailed'!$A$4:$X$216,AM$3,FALSE)</f>
        <v>30</v>
      </c>
      <c r="AN639" s="21" t="str">
        <f>VLOOKUP($B639,'Change Summary_Detailed'!$A$4:$X$216,AN$3,FALSE)</f>
        <v>Before 1:00 AM</v>
      </c>
      <c r="AO639" s="21" t="str">
        <f>VLOOKUP($B639,'Change Summary_Detailed'!$A$4:$X$216,AO$3,FALSE)</f>
        <v>Before 12:00 AM</v>
      </c>
      <c r="AP639" s="21" t="str">
        <f>VLOOKUP($B639,'Change Summary_Detailed'!$A$4:$X$216,AP$3,FALSE)</f>
        <v>Combine with the south part of Route 8 in the Rainier Valley.
Shift route to Martin Luther King Junior Way S, S Jackson Street, and E Yesler Way between Rainier Beach and downtown Seattle.  
Revise Route 60 and extend Route 107 to provide service to South Beacon Hill.
Operate service more often in the midday to match the current service levels of Route 8.
End service earlier.</v>
      </c>
      <c r="AQ639" s="21" t="str">
        <f>VLOOKUP($B639,'Change Summary_Detailed'!$A$4:$X$216,AQ$3,FALSE)</f>
        <v>2, 3</v>
      </c>
      <c r="AR639" s="21" t="str">
        <f>VLOOKUP($B639,'Change Summary_Detailed'!$A$4:$X$216,AR$3,FALSE)</f>
        <v>Restructure</v>
      </c>
      <c r="AS639" s="21" t="str">
        <f>VLOOKUP($B639,'Change Summary_Detailed'!$A$4:$X$216,AS$3,FALSE)</f>
        <v>For trips between Renton and downtown Seattle, connect with Link at Rainier Beach Station for a faster trip.
On South Beacon Hill, use revised Route 107 to connect with Link at the Beacon Hill or Rainier Beach stations. 
On Airport Way S, use Route 124.</v>
      </c>
      <c r="AT639" s="21" t="str">
        <f>VLOOKUP($B639,'Change Summary_Detailed'!$A$4:$X$216,AT$3,FALSE)</f>
        <v>Revised</v>
      </c>
    </row>
    <row r="640" spans="1:46" x14ac:dyDescent="0.25">
      <c r="A640" t="s">
        <v>1254</v>
      </c>
      <c r="B640" s="122">
        <v>107</v>
      </c>
      <c r="C640" s="110" t="s">
        <v>720</v>
      </c>
      <c r="D640" s="71" t="s">
        <v>152</v>
      </c>
      <c r="E640" s="110">
        <v>24.2</v>
      </c>
      <c r="F640" s="365">
        <v>6.1</v>
      </c>
      <c r="G640" s="365">
        <v>22</v>
      </c>
      <c r="H640" s="365">
        <v>6</v>
      </c>
      <c r="I640" s="365">
        <v>15</v>
      </c>
      <c r="J640" s="112">
        <v>4.3</v>
      </c>
      <c r="K640" s="62">
        <v>85</v>
      </c>
      <c r="L640" s="62" t="s">
        <v>81</v>
      </c>
      <c r="M640" s="110" t="s">
        <v>17</v>
      </c>
      <c r="N640" s="112" t="s">
        <v>17</v>
      </c>
      <c r="O640" s="65" t="s">
        <v>18</v>
      </c>
      <c r="P640" s="54" t="s">
        <v>18</v>
      </c>
      <c r="Q640" s="66" t="s">
        <v>18</v>
      </c>
      <c r="R640" s="65" t="s">
        <v>54</v>
      </c>
      <c r="S640" s="54" t="s">
        <v>54</v>
      </c>
      <c r="T640" s="66">
        <v>3</v>
      </c>
      <c r="W640">
        <v>4</v>
      </c>
      <c r="X640">
        <v>3</v>
      </c>
      <c r="Y640">
        <v>3</v>
      </c>
      <c r="Z640">
        <v>3</v>
      </c>
      <c r="AA640">
        <v>2</v>
      </c>
      <c r="AB640">
        <v>2</v>
      </c>
      <c r="AC640" s="355">
        <f>IF(VLOOKUP($B640,'Change Summary_Detailed'!$A$4:$X$216,AC$3,FALSE)=0,"N/A",VLOOKUP($B640,'Change Summary_Detailed'!$A$4:$X$216,AC$3,FALSE))</f>
        <v>42036</v>
      </c>
      <c r="AD640" s="21" t="str">
        <f>VLOOKUP($B640,'Change Summary_Detailed'!$A$4:$X$216,AD$3,FALSE)</f>
        <v>15-30</v>
      </c>
      <c r="AE640" s="21">
        <f>VLOOKUP($B640,'Change Summary_Detailed'!$A$4:$X$216,AE$3,FALSE)</f>
        <v>30</v>
      </c>
      <c r="AF640" s="21" t="str">
        <f>VLOOKUP($B640,'Change Summary_Detailed'!$A$4:$X$216,AF$3,FALSE)</f>
        <v>30-60</v>
      </c>
      <c r="AG640" s="21">
        <f>VLOOKUP($B640,'Change Summary_Detailed'!$A$4:$X$216,AG$3,FALSE)</f>
        <v>30</v>
      </c>
      <c r="AH640" s="21">
        <f>VLOOKUP($B640,'Change Summary_Detailed'!$A$4:$X$216,AH$3,FALSE)</f>
        <v>30</v>
      </c>
      <c r="AI640" s="21">
        <f>VLOOKUP($B640,'Change Summary_Detailed'!$A$4:$X$216,AI$3,FALSE)</f>
        <v>30</v>
      </c>
      <c r="AJ640" s="21">
        <f>VLOOKUP($B640,'Change Summary_Detailed'!$A$4:$X$216,AJ$3,FALSE)</f>
        <v>30</v>
      </c>
      <c r="AK640" s="21" t="str">
        <f>VLOOKUP($B640,'Change Summary_Detailed'!$A$4:$X$216,AK$3,FALSE)</f>
        <v>30-60</v>
      </c>
      <c r="AL640" s="21">
        <f>VLOOKUP($B640,'Change Summary_Detailed'!$A$4:$X$216,AL$3,FALSE)</f>
        <v>30</v>
      </c>
      <c r="AM640" s="21">
        <f>VLOOKUP($B640,'Change Summary_Detailed'!$A$4:$X$216,AM$3,FALSE)</f>
        <v>30</v>
      </c>
      <c r="AN640" s="21" t="str">
        <f>VLOOKUP($B640,'Change Summary_Detailed'!$A$4:$X$216,AN$3,FALSE)</f>
        <v>Before 12:00 AM</v>
      </c>
      <c r="AO640" s="21" t="str">
        <f>VLOOKUP($B640,'Change Summary_Detailed'!$A$4:$X$216,AO$3,FALSE)</f>
        <v>Before 11:00 PM</v>
      </c>
      <c r="AP640" s="21" t="str">
        <f>VLOOKUP($B640,'Change Summary_Detailed'!$A$4:$X$216,AP$3,FALSE)</f>
        <v>Extend route from Rainier Beach Link Station to Beacon Link Station on Beacon Avenue S and 15th Avenue S, since routes 60 and 106 would no longer serve the area.
Operate service less often during commute hours.
End service earlier.</v>
      </c>
      <c r="AQ640" s="21" t="str">
        <f>VLOOKUP($B640,'Change Summary_Detailed'!$A$4:$X$216,AQ$3,FALSE)</f>
        <v>2, 3</v>
      </c>
      <c r="AR640" s="21" t="str">
        <f>VLOOKUP($B640,'Change Summary_Detailed'!$A$4:$X$216,AR$3,FALSE)</f>
        <v>Restructure</v>
      </c>
      <c r="AS640" s="21">
        <f>VLOOKUP($B640,'Change Summary_Detailed'!$A$4:$X$216,AS$3,FALSE)</f>
        <v>0</v>
      </c>
      <c r="AT640" s="21" t="str">
        <f>VLOOKUP($B640,'Change Summary_Detailed'!$A$4:$X$216,AT$3,FALSE)</f>
        <v>Revised</v>
      </c>
    </row>
    <row r="641" spans="1:46" x14ac:dyDescent="0.25">
      <c r="A641" t="s">
        <v>1254</v>
      </c>
      <c r="B641" s="122">
        <v>110</v>
      </c>
      <c r="C641" s="110" t="s">
        <v>721</v>
      </c>
      <c r="D641" s="71" t="s">
        <v>153</v>
      </c>
      <c r="E641" s="110">
        <v>12.5</v>
      </c>
      <c r="F641" s="365">
        <v>2</v>
      </c>
      <c r="G641" s="365" t="s">
        <v>298</v>
      </c>
      <c r="H641" s="365" t="s">
        <v>298</v>
      </c>
      <c r="I641" s="365" t="s">
        <v>298</v>
      </c>
      <c r="J641" s="112" t="s">
        <v>298</v>
      </c>
      <c r="K641" s="62" t="s">
        <v>8</v>
      </c>
      <c r="L641" s="62" t="s">
        <v>8</v>
      </c>
      <c r="M641" s="110" t="s">
        <v>52</v>
      </c>
      <c r="N641" s="112" t="s">
        <v>45</v>
      </c>
      <c r="O641" s="65" t="s">
        <v>8</v>
      </c>
      <c r="P641" s="54" t="s">
        <v>8</v>
      </c>
      <c r="Q641" s="66" t="s">
        <v>8</v>
      </c>
      <c r="R641" s="65">
        <v>1</v>
      </c>
      <c r="S641" s="54" t="s">
        <v>54</v>
      </c>
      <c r="T641" s="66" t="s">
        <v>54</v>
      </c>
      <c r="W641">
        <v>2</v>
      </c>
      <c r="X641">
        <v>1</v>
      </c>
      <c r="Y641" t="s">
        <v>17</v>
      </c>
      <c r="Z641" t="s">
        <v>17</v>
      </c>
      <c r="AA641" t="s">
        <v>17</v>
      </c>
      <c r="AB641" t="s">
        <v>17</v>
      </c>
      <c r="AC641" s="355" t="str">
        <f>IF(VLOOKUP($B641,'Change Summary_Detailed'!$A$4:$X$216,AC$3,FALSE)=0,"N/A",VLOOKUP($B641,'Change Summary_Detailed'!$A$4:$X$216,AC$3,FALSE))</f>
        <v>N/A</v>
      </c>
      <c r="AD641" s="21" t="str">
        <f>VLOOKUP($B641,'Change Summary_Detailed'!$A$4:$X$216,AD$3,FALSE)</f>
        <v/>
      </c>
      <c r="AE641" s="21" t="str">
        <f>VLOOKUP($B641,'Change Summary_Detailed'!$A$4:$X$216,AE$3,FALSE)</f>
        <v/>
      </c>
      <c r="AF641" s="21" t="str">
        <f>VLOOKUP($B641,'Change Summary_Detailed'!$A$4:$X$216,AF$3,FALSE)</f>
        <v/>
      </c>
      <c r="AG641" s="21" t="str">
        <f>VLOOKUP($B641,'Change Summary_Detailed'!$A$4:$X$216,AG$3,FALSE)</f>
        <v/>
      </c>
      <c r="AH641" s="21" t="str">
        <f>VLOOKUP($B641,'Change Summary_Detailed'!$A$4:$X$216,AH$3,FALSE)</f>
        <v/>
      </c>
      <c r="AI641" s="21" t="str">
        <f>VLOOKUP($B641,'Change Summary_Detailed'!$A$4:$X$216,AI$3,FALSE)</f>
        <v/>
      </c>
      <c r="AJ641" s="21" t="str">
        <f>VLOOKUP($B641,'Change Summary_Detailed'!$A$4:$X$216,AJ$3,FALSE)</f>
        <v/>
      </c>
      <c r="AK641" s="21" t="str">
        <f>VLOOKUP($B641,'Change Summary_Detailed'!$A$4:$X$216,AK$3,FALSE)</f>
        <v/>
      </c>
      <c r="AL641" s="21" t="str">
        <f>VLOOKUP($B641,'Change Summary_Detailed'!$A$4:$X$216,AL$3,FALSE)</f>
        <v/>
      </c>
      <c r="AM641" s="21" t="str">
        <f>VLOOKUP($B641,'Change Summary_Detailed'!$A$4:$X$216,AM$3,FALSE)</f>
        <v/>
      </c>
      <c r="AN641" s="21" t="str">
        <f>VLOOKUP($B641,'Change Summary_Detailed'!$A$4:$X$216,AN$3,FALSE)</f>
        <v/>
      </c>
      <c r="AO641" s="21">
        <f>VLOOKUP($B641,'Change Summary_Detailed'!$A$4:$X$216,AO$3,FALSE)</f>
        <v>0</v>
      </c>
      <c r="AP641" s="21" t="str">
        <f>VLOOKUP($B641,'Change Summary_Detailed'!$A$4:$X$216,AP$3,FALSE)</f>
        <v>Delete</v>
      </c>
      <c r="AQ641" s="21">
        <f>VLOOKUP($B641,'Change Summary_Detailed'!$A$4:$X$216,AQ$3,FALSE)</f>
        <v>1</v>
      </c>
      <c r="AR641" s="21" t="str">
        <f>VLOOKUP($B641,'Change Summary_Detailed'!$A$4:$X$216,AR$3,FALSE)</f>
        <v>This route will be discontinued when RapidRide F Line is launched June 2014.</v>
      </c>
      <c r="AS641" s="21" t="str">
        <f>VLOOKUP($B641,'Change Summary_Detailed'!$A$4:$X$216,AS$3,FALSE)</f>
        <v>Use the new RapidRide F Line.</v>
      </c>
      <c r="AT641" s="21" t="str">
        <f>VLOOKUP($B641,'Change Summary_Detailed'!$A$4:$X$216,AT$3,FALSE)</f>
        <v>Deleted</v>
      </c>
    </row>
    <row r="642" spans="1:46" x14ac:dyDescent="0.25">
      <c r="A642" t="s">
        <v>1254</v>
      </c>
      <c r="B642" s="122">
        <v>111</v>
      </c>
      <c r="C642" s="110" t="s">
        <v>722</v>
      </c>
      <c r="D642" s="71" t="s">
        <v>154</v>
      </c>
      <c r="E642" s="110">
        <v>25.6</v>
      </c>
      <c r="F642" s="365">
        <v>16.399999999999999</v>
      </c>
      <c r="G642" s="365" t="s">
        <v>298</v>
      </c>
      <c r="H642" s="365" t="s">
        <v>298</v>
      </c>
      <c r="I642" s="365" t="s">
        <v>298</v>
      </c>
      <c r="J642" s="112" t="s">
        <v>298</v>
      </c>
      <c r="K642" s="62" t="s">
        <v>8</v>
      </c>
      <c r="L642" s="62" t="s">
        <v>8</v>
      </c>
      <c r="M642" s="110" t="s">
        <v>52</v>
      </c>
      <c r="N642" s="112" t="s">
        <v>52</v>
      </c>
      <c r="O642" s="65" t="s">
        <v>8</v>
      </c>
      <c r="P642" s="54" t="s">
        <v>8</v>
      </c>
      <c r="Q642" s="66" t="s">
        <v>8</v>
      </c>
      <c r="R642" s="65">
        <v>3</v>
      </c>
      <c r="S642" s="54" t="s">
        <v>54</v>
      </c>
      <c r="T642" s="66" t="s">
        <v>54</v>
      </c>
      <c r="W642">
        <v>2</v>
      </c>
      <c r="X642">
        <v>3</v>
      </c>
      <c r="Y642" t="s">
        <v>17</v>
      </c>
      <c r="Z642" t="s">
        <v>17</v>
      </c>
      <c r="AA642" t="s">
        <v>17</v>
      </c>
      <c r="AB642" t="s">
        <v>17</v>
      </c>
      <c r="AC642" s="355">
        <f>IF(VLOOKUP($B642,'Change Summary_Detailed'!$A$4:$X$216,AC$3,FALSE)=0,"N/A",VLOOKUP($B642,'Change Summary_Detailed'!$A$4:$X$216,AC$3,FALSE))</f>
        <v>42248</v>
      </c>
      <c r="AD642" s="21" t="str">
        <f>VLOOKUP($B642,'Change Summary_Detailed'!$A$4:$X$216,AD$3,FALSE)</f>
        <v/>
      </c>
      <c r="AE642" s="21" t="str">
        <f>VLOOKUP($B642,'Change Summary_Detailed'!$A$4:$X$216,AE$3,FALSE)</f>
        <v/>
      </c>
      <c r="AF642" s="21" t="str">
        <f>VLOOKUP($B642,'Change Summary_Detailed'!$A$4:$X$216,AF$3,FALSE)</f>
        <v/>
      </c>
      <c r="AG642" s="21" t="str">
        <f>VLOOKUP($B642,'Change Summary_Detailed'!$A$4:$X$216,AG$3,FALSE)</f>
        <v/>
      </c>
      <c r="AH642" s="21" t="str">
        <f>VLOOKUP($B642,'Change Summary_Detailed'!$A$4:$X$216,AH$3,FALSE)</f>
        <v/>
      </c>
      <c r="AI642" s="21" t="str">
        <f>VLOOKUP($B642,'Change Summary_Detailed'!$A$4:$X$216,AI$3,FALSE)</f>
        <v/>
      </c>
      <c r="AJ642" s="21" t="str">
        <f>VLOOKUP($B642,'Change Summary_Detailed'!$A$4:$X$216,AJ$3,FALSE)</f>
        <v/>
      </c>
      <c r="AK642" s="21" t="str">
        <f>VLOOKUP($B642,'Change Summary_Detailed'!$A$4:$X$216,AK$3,FALSE)</f>
        <v/>
      </c>
      <c r="AL642" s="21" t="str">
        <f>VLOOKUP($B642,'Change Summary_Detailed'!$A$4:$X$216,AL$3,FALSE)</f>
        <v/>
      </c>
      <c r="AM642" s="21" t="str">
        <f>VLOOKUP($B642,'Change Summary_Detailed'!$A$4:$X$216,AM$3,FALSE)</f>
        <v/>
      </c>
      <c r="AN642" s="21" t="str">
        <f>VLOOKUP($B642,'Change Summary_Detailed'!$A$4:$X$216,AN$3,FALSE)</f>
        <v/>
      </c>
      <c r="AO642" s="21" t="str">
        <f>VLOOKUP($B642,'Change Summary_Detailed'!$A$4:$X$216,AO$3,FALSE)</f>
        <v/>
      </c>
      <c r="AP642" s="21" t="str">
        <f>VLOOKUP($B642,'Change Summary_Detailed'!$A$4:$X$216,AP$3,FALSE)</f>
        <v>Eliminate the part of the route east of 156th Avenue SE.
Reduce one afternoon trip.</v>
      </c>
      <c r="AQ642" s="21" t="str">
        <f>VLOOKUP($B642,'Change Summary_Detailed'!$A$4:$X$216,AQ$3,FALSE)</f>
        <v>2, 3</v>
      </c>
      <c r="AR642" s="21" t="str">
        <f>VLOOKUP($B642,'Change Summary_Detailed'!$A$4:$X$216,AR$3,FALSE)</f>
        <v>Low performing</v>
      </c>
      <c r="AS642" s="21" t="str">
        <f>VLOOKUP($B642,'Change Summary_Detailed'!$A$4:$X$216,AS$3,FALSE)</f>
        <v>East of 156th Avenue SE in Lake Kathleen, Metro's RideShare or VanPool programs may be an option.</v>
      </c>
      <c r="AT642" s="21" t="str">
        <f>VLOOKUP($B642,'Change Summary_Detailed'!$A$4:$X$216,AT$3,FALSE)</f>
        <v>Revised</v>
      </c>
    </row>
    <row r="643" spans="1:46" x14ac:dyDescent="0.25">
      <c r="A643" t="s">
        <v>1254</v>
      </c>
      <c r="B643" s="122">
        <v>113</v>
      </c>
      <c r="C643" s="110" t="s">
        <v>723</v>
      </c>
      <c r="D643" s="71" t="s">
        <v>155</v>
      </c>
      <c r="E643" s="110">
        <v>27.9</v>
      </c>
      <c r="F643" s="365">
        <v>12.3</v>
      </c>
      <c r="G643" s="365" t="s">
        <v>298</v>
      </c>
      <c r="H643" s="365" t="s">
        <v>298</v>
      </c>
      <c r="I643" s="365" t="s">
        <v>298</v>
      </c>
      <c r="J643" s="112" t="s">
        <v>298</v>
      </c>
      <c r="K643" s="62" t="s">
        <v>8</v>
      </c>
      <c r="L643" s="62" t="s">
        <v>8</v>
      </c>
      <c r="M643" s="110" t="s">
        <v>52</v>
      </c>
      <c r="N643" s="112" t="s">
        <v>52</v>
      </c>
      <c r="O643" s="65" t="s">
        <v>8</v>
      </c>
      <c r="P643" s="54" t="s">
        <v>8</v>
      </c>
      <c r="Q643" s="66" t="s">
        <v>8</v>
      </c>
      <c r="R643" s="65">
        <v>3</v>
      </c>
      <c r="S643" s="54" t="s">
        <v>54</v>
      </c>
      <c r="T643" s="66" t="s">
        <v>54</v>
      </c>
      <c r="W643">
        <v>2</v>
      </c>
      <c r="X643">
        <v>2</v>
      </c>
      <c r="Y643" t="s">
        <v>17</v>
      </c>
      <c r="Z643" t="s">
        <v>17</v>
      </c>
      <c r="AA643" t="s">
        <v>17</v>
      </c>
      <c r="AB643" t="s">
        <v>17</v>
      </c>
      <c r="AC643" s="355" t="str">
        <f>IF(VLOOKUP($B643,'Change Summary_Detailed'!$A$4:$X$216,AC$3,FALSE)=0,"N/A",VLOOKUP($B643,'Change Summary_Detailed'!$A$4:$X$216,AC$3,FALSE))</f>
        <v>N/A</v>
      </c>
      <c r="AD643" s="21" t="str">
        <f>VLOOKUP($B643,'Change Summary_Detailed'!$A$4:$X$216,AD$3,FALSE)</f>
        <v/>
      </c>
      <c r="AE643" s="21" t="str">
        <f>VLOOKUP($B643,'Change Summary_Detailed'!$A$4:$X$216,AE$3,FALSE)</f>
        <v/>
      </c>
      <c r="AF643" s="21" t="str">
        <f>VLOOKUP($B643,'Change Summary_Detailed'!$A$4:$X$216,AF$3,FALSE)</f>
        <v/>
      </c>
      <c r="AG643" s="21" t="str">
        <f>VLOOKUP($B643,'Change Summary_Detailed'!$A$4:$X$216,AG$3,FALSE)</f>
        <v/>
      </c>
      <c r="AH643" s="21" t="str">
        <f>VLOOKUP($B643,'Change Summary_Detailed'!$A$4:$X$216,AH$3,FALSE)</f>
        <v/>
      </c>
      <c r="AI643" s="21" t="str">
        <f>VLOOKUP($B643,'Change Summary_Detailed'!$A$4:$X$216,AI$3,FALSE)</f>
        <v/>
      </c>
      <c r="AJ643" s="21" t="str">
        <f>VLOOKUP($B643,'Change Summary_Detailed'!$A$4:$X$216,AJ$3,FALSE)</f>
        <v/>
      </c>
      <c r="AK643" s="21" t="str">
        <f>VLOOKUP($B643,'Change Summary_Detailed'!$A$4:$X$216,AK$3,FALSE)</f>
        <v/>
      </c>
      <c r="AL643" s="21" t="str">
        <f>VLOOKUP($B643,'Change Summary_Detailed'!$A$4:$X$216,AL$3,FALSE)</f>
        <v/>
      </c>
      <c r="AM643" s="21" t="str">
        <f>VLOOKUP($B643,'Change Summary_Detailed'!$A$4:$X$216,AM$3,FALSE)</f>
        <v/>
      </c>
      <c r="AN643" s="21" t="str">
        <f>VLOOKUP($B643,'Change Summary_Detailed'!$A$4:$X$216,AN$3,FALSE)</f>
        <v/>
      </c>
      <c r="AO643" s="21">
        <f>VLOOKUP($B643,'Change Summary_Detailed'!$A$4:$X$216,AO$3,FALSE)</f>
        <v>0</v>
      </c>
      <c r="AP643" s="21" t="str">
        <f>VLOOKUP($B643,'Change Summary_Detailed'!$A$4:$X$216,AP$3,FALSE)</f>
        <v>Unchanged</v>
      </c>
      <c r="AQ643" s="21">
        <f>VLOOKUP($B643,'Change Summary_Detailed'!$A$4:$X$216,AQ$3,FALSE)</f>
        <v>0</v>
      </c>
      <c r="AR643" s="21">
        <f>VLOOKUP($B643,'Change Summary_Detailed'!$A$4:$X$216,AR$3,FALSE)</f>
        <v>0</v>
      </c>
      <c r="AS643" s="21">
        <f>VLOOKUP($B643,'Change Summary_Detailed'!$A$4:$X$216,AS$3,FALSE)</f>
        <v>0</v>
      </c>
      <c r="AT643" s="21" t="str">
        <f>VLOOKUP($B643,'Change Summary_Detailed'!$A$4:$X$216,AT$3,FALSE)</f>
        <v>Unchanged</v>
      </c>
    </row>
    <row r="644" spans="1:46" x14ac:dyDescent="0.25">
      <c r="A644" t="s">
        <v>1254</v>
      </c>
      <c r="B644" s="122">
        <v>114</v>
      </c>
      <c r="C644" s="110" t="s">
        <v>724</v>
      </c>
      <c r="D644" s="71" t="s">
        <v>156</v>
      </c>
      <c r="E644" s="110">
        <v>22</v>
      </c>
      <c r="F644" s="365">
        <v>13</v>
      </c>
      <c r="G644" s="365" t="s">
        <v>298</v>
      </c>
      <c r="H644" s="365" t="s">
        <v>298</v>
      </c>
      <c r="I644" s="365" t="s">
        <v>298</v>
      </c>
      <c r="J644" s="112" t="s">
        <v>298</v>
      </c>
      <c r="K644" s="62" t="s">
        <v>8</v>
      </c>
      <c r="L644" s="62" t="s">
        <v>8</v>
      </c>
      <c r="M644" s="110" t="s">
        <v>52</v>
      </c>
      <c r="N644" s="112" t="s">
        <v>52</v>
      </c>
      <c r="O644" s="65" t="s">
        <v>8</v>
      </c>
      <c r="P644" s="54" t="s">
        <v>8</v>
      </c>
      <c r="Q644" s="66" t="s">
        <v>8</v>
      </c>
      <c r="R644" s="65">
        <v>3</v>
      </c>
      <c r="S644" s="54" t="s">
        <v>54</v>
      </c>
      <c r="T644" s="66" t="s">
        <v>54</v>
      </c>
      <c r="W644">
        <v>1</v>
      </c>
      <c r="X644">
        <v>2</v>
      </c>
      <c r="Y644" t="s">
        <v>17</v>
      </c>
      <c r="Z644" t="s">
        <v>17</v>
      </c>
      <c r="AA644" t="s">
        <v>17</v>
      </c>
      <c r="AB644" t="s">
        <v>17</v>
      </c>
      <c r="AC644" s="355">
        <f>IF(VLOOKUP($B644,'Change Summary_Detailed'!$A$4:$X$216,AC$3,FALSE)=0,"N/A",VLOOKUP($B644,'Change Summary_Detailed'!$A$4:$X$216,AC$3,FALSE))</f>
        <v>42248</v>
      </c>
      <c r="AD644" s="21" t="str">
        <f>VLOOKUP($B644,'Change Summary_Detailed'!$A$4:$X$216,AD$3,FALSE)</f>
        <v/>
      </c>
      <c r="AE644" s="21" t="str">
        <f>VLOOKUP($B644,'Change Summary_Detailed'!$A$4:$X$216,AE$3,FALSE)</f>
        <v/>
      </c>
      <c r="AF644" s="21" t="str">
        <f>VLOOKUP($B644,'Change Summary_Detailed'!$A$4:$X$216,AF$3,FALSE)</f>
        <v/>
      </c>
      <c r="AG644" s="21" t="str">
        <f>VLOOKUP($B644,'Change Summary_Detailed'!$A$4:$X$216,AG$3,FALSE)</f>
        <v/>
      </c>
      <c r="AH644" s="21" t="str">
        <f>VLOOKUP($B644,'Change Summary_Detailed'!$A$4:$X$216,AH$3,FALSE)</f>
        <v/>
      </c>
      <c r="AI644" s="21" t="str">
        <f>VLOOKUP($B644,'Change Summary_Detailed'!$A$4:$X$216,AI$3,FALSE)</f>
        <v/>
      </c>
      <c r="AJ644" s="21" t="str">
        <f>VLOOKUP($B644,'Change Summary_Detailed'!$A$4:$X$216,AJ$3,FALSE)</f>
        <v/>
      </c>
      <c r="AK644" s="21" t="str">
        <f>VLOOKUP($B644,'Change Summary_Detailed'!$A$4:$X$216,AK$3,FALSE)</f>
        <v/>
      </c>
      <c r="AL644" s="21" t="str">
        <f>VLOOKUP($B644,'Change Summary_Detailed'!$A$4:$X$216,AL$3,FALSE)</f>
        <v/>
      </c>
      <c r="AM644" s="21" t="str">
        <f>VLOOKUP($B644,'Change Summary_Detailed'!$A$4:$X$216,AM$3,FALSE)</f>
        <v/>
      </c>
      <c r="AN644" s="21" t="str">
        <f>VLOOKUP($B644,'Change Summary_Detailed'!$A$4:$X$216,AN$3,FALSE)</f>
        <v/>
      </c>
      <c r="AO644" s="21" t="str">
        <f>VLOOKUP($B644,'Change Summary_Detailed'!$A$4:$X$216,AO$3,FALSE)</f>
        <v/>
      </c>
      <c r="AP644" s="21" t="str">
        <f>VLOOKUP($B644,'Change Summary_Detailed'!$A$4:$X$216,AP$3,FALSE)</f>
        <v>Reduce two morning trips and one afternoon trip.</v>
      </c>
      <c r="AQ644" s="21">
        <f>VLOOKUP($B644,'Change Summary_Detailed'!$A$4:$X$216,AQ$3,FALSE)</f>
        <v>3</v>
      </c>
      <c r="AR644" s="21" t="str">
        <f>VLOOKUP($B644,'Change Summary_Detailed'!$A$4:$X$216,AR$3,FALSE)</f>
        <v>Low performing</v>
      </c>
      <c r="AS644" s="21">
        <f>VLOOKUP($B644,'Change Summary_Detailed'!$A$4:$X$216,AS$3,FALSE)</f>
        <v>0</v>
      </c>
      <c r="AT644" s="21" t="str">
        <f>VLOOKUP($B644,'Change Summary_Detailed'!$A$4:$X$216,AT$3,FALSE)</f>
        <v>Revised</v>
      </c>
    </row>
    <row r="645" spans="1:46" x14ac:dyDescent="0.25">
      <c r="A645" t="s">
        <v>1254</v>
      </c>
      <c r="B645" s="122" t="s">
        <v>157</v>
      </c>
      <c r="C645" s="110" t="s">
        <v>725</v>
      </c>
      <c r="D645" s="71" t="s">
        <v>158</v>
      </c>
      <c r="E645" s="110">
        <v>19.7</v>
      </c>
      <c r="F645" s="365">
        <v>8.6</v>
      </c>
      <c r="G645" s="365" t="s">
        <v>298</v>
      </c>
      <c r="H645" s="365" t="s">
        <v>298</v>
      </c>
      <c r="I645" s="365" t="s">
        <v>298</v>
      </c>
      <c r="J645" s="112" t="s">
        <v>298</v>
      </c>
      <c r="K645" s="62" t="s">
        <v>8</v>
      </c>
      <c r="L645" s="62" t="s">
        <v>8</v>
      </c>
      <c r="M645" s="110" t="s">
        <v>52</v>
      </c>
      <c r="N645" s="112" t="s">
        <v>45</v>
      </c>
      <c r="O645" s="65" t="s">
        <v>8</v>
      </c>
      <c r="P645" s="54" t="s">
        <v>8</v>
      </c>
      <c r="Q645" s="66" t="s">
        <v>8</v>
      </c>
      <c r="R645" s="65">
        <v>1</v>
      </c>
      <c r="S645" s="54" t="s">
        <v>54</v>
      </c>
      <c r="T645" s="66" t="s">
        <v>54</v>
      </c>
      <c r="W645">
        <v>1</v>
      </c>
      <c r="X645">
        <v>1</v>
      </c>
      <c r="Y645" t="s">
        <v>17</v>
      </c>
      <c r="Z645" t="s">
        <v>17</v>
      </c>
      <c r="AA645" t="s">
        <v>17</v>
      </c>
      <c r="AB645" t="s">
        <v>17</v>
      </c>
      <c r="AC645" s="355">
        <f>IF(VLOOKUP($B645,'Change Summary_Detailed'!$A$4:$X$216,AC$3,FALSE)=0,"N/A",VLOOKUP($B645,'Change Summary_Detailed'!$A$4:$X$216,AC$3,FALSE))</f>
        <v>42248</v>
      </c>
      <c r="AD645" s="21" t="str">
        <f>VLOOKUP($B645,'Change Summary_Detailed'!$A$4:$X$216,AD$3,FALSE)</f>
        <v/>
      </c>
      <c r="AE645" s="21" t="str">
        <f>VLOOKUP($B645,'Change Summary_Detailed'!$A$4:$X$216,AE$3,FALSE)</f>
        <v/>
      </c>
      <c r="AF645" s="21" t="str">
        <f>VLOOKUP($B645,'Change Summary_Detailed'!$A$4:$X$216,AF$3,FALSE)</f>
        <v/>
      </c>
      <c r="AG645" s="21" t="str">
        <f>VLOOKUP($B645,'Change Summary_Detailed'!$A$4:$X$216,AG$3,FALSE)</f>
        <v/>
      </c>
      <c r="AH645" s="21" t="str">
        <f>VLOOKUP($B645,'Change Summary_Detailed'!$A$4:$X$216,AH$3,FALSE)</f>
        <v/>
      </c>
      <c r="AI645" s="21" t="str">
        <f>VLOOKUP($B645,'Change Summary_Detailed'!$A$4:$X$216,AI$3,FALSE)</f>
        <v/>
      </c>
      <c r="AJ645" s="21" t="str">
        <f>VLOOKUP($B645,'Change Summary_Detailed'!$A$4:$X$216,AJ$3,FALSE)</f>
        <v/>
      </c>
      <c r="AK645" s="21" t="str">
        <f>VLOOKUP($B645,'Change Summary_Detailed'!$A$4:$X$216,AK$3,FALSE)</f>
        <v/>
      </c>
      <c r="AL645" s="21" t="str">
        <f>VLOOKUP($B645,'Change Summary_Detailed'!$A$4:$X$216,AL$3,FALSE)</f>
        <v/>
      </c>
      <c r="AM645" s="21" t="str">
        <f>VLOOKUP($B645,'Change Summary_Detailed'!$A$4:$X$216,AM$3,FALSE)</f>
        <v/>
      </c>
      <c r="AN645" s="21" t="str">
        <f>VLOOKUP($B645,'Change Summary_Detailed'!$A$4:$X$216,AN$3,FALSE)</f>
        <v/>
      </c>
      <c r="AO645" s="21" t="str">
        <f>VLOOKUP($B645,'Change Summary_Detailed'!$A$4:$X$216,AO$3,FALSE)</f>
        <v/>
      </c>
      <c r="AP645" s="21" t="str">
        <f>VLOOKUP($B645,'Change Summary_Detailed'!$A$4:$X$216,AP$3,FALSE)</f>
        <v>Reduce two morning trips and one afternoon trip.</v>
      </c>
      <c r="AQ645" s="21" t="str">
        <f>VLOOKUP($B645,'Change Summary_Detailed'!$A$4:$X$216,AQ$3,FALSE)</f>
        <v>1, 2</v>
      </c>
      <c r="AR645" s="21" t="str">
        <f>VLOOKUP($B645,'Change Summary_Detailed'!$A$4:$X$216,AR$3,FALSE)</f>
        <v>Restructure</v>
      </c>
      <c r="AS645" s="21">
        <f>VLOOKUP($B645,'Change Summary_Detailed'!$A$4:$X$216,AS$3,FALSE)</f>
        <v>0</v>
      </c>
      <c r="AT645" s="21" t="str">
        <f>VLOOKUP($B645,'Change Summary_Detailed'!$A$4:$X$216,AT$3,FALSE)</f>
        <v>Revised</v>
      </c>
    </row>
    <row r="646" spans="1:46" x14ac:dyDescent="0.25">
      <c r="A646" t="s">
        <v>1254</v>
      </c>
      <c r="B646" s="122">
        <v>118</v>
      </c>
      <c r="C646" s="110" t="s">
        <v>726</v>
      </c>
      <c r="D646" s="71" t="s">
        <v>159</v>
      </c>
      <c r="E646" s="110">
        <v>14.8</v>
      </c>
      <c r="F646" s="365">
        <v>2.5</v>
      </c>
      <c r="G646" s="365">
        <v>12.8</v>
      </c>
      <c r="H646" s="365">
        <v>2.1</v>
      </c>
      <c r="I646" s="365">
        <v>13.4</v>
      </c>
      <c r="J646" s="112">
        <v>3.1</v>
      </c>
      <c r="K646" s="62">
        <v>91</v>
      </c>
      <c r="L646" s="62" t="s">
        <v>160</v>
      </c>
      <c r="M646" s="110" t="s">
        <v>17</v>
      </c>
      <c r="N646" s="112" t="s">
        <v>17</v>
      </c>
      <c r="O646" s="65" t="s">
        <v>18</v>
      </c>
      <c r="P646" s="54" t="s">
        <v>18</v>
      </c>
      <c r="Q646" s="66" t="s">
        <v>18</v>
      </c>
      <c r="R646" s="65">
        <v>3</v>
      </c>
      <c r="S646" s="54">
        <v>1</v>
      </c>
      <c r="T646" s="66">
        <v>3</v>
      </c>
      <c r="W646">
        <v>2</v>
      </c>
      <c r="X646">
        <v>2</v>
      </c>
      <c r="Y646">
        <v>2</v>
      </c>
      <c r="Z646">
        <v>1</v>
      </c>
      <c r="AA646">
        <v>2</v>
      </c>
      <c r="AB646">
        <v>2</v>
      </c>
      <c r="AC646" s="355">
        <f>IF(VLOOKUP($B646,'Change Summary_Detailed'!$A$4:$X$216,AC$3,FALSE)=0,"N/A",VLOOKUP($B646,'Change Summary_Detailed'!$A$4:$X$216,AC$3,FALSE))</f>
        <v>42248</v>
      </c>
      <c r="AD646" s="21">
        <f>VLOOKUP($B646,'Change Summary_Detailed'!$A$4:$X$216,AD$3,FALSE)</f>
        <v>60</v>
      </c>
      <c r="AE646" s="21">
        <f>VLOOKUP($B646,'Change Summary_Detailed'!$A$4:$X$216,AE$3,FALSE)</f>
        <v>120</v>
      </c>
      <c r="AF646" s="21">
        <f>VLOOKUP($B646,'Change Summary_Detailed'!$A$4:$X$216,AF$3,FALSE)</f>
        <v>120</v>
      </c>
      <c r="AG646" s="21">
        <f>VLOOKUP($B646,'Change Summary_Detailed'!$A$4:$X$216,AG$3,FALSE)</f>
        <v>120</v>
      </c>
      <c r="AH646" s="21" t="str">
        <f>VLOOKUP($B646,'Change Summary_Detailed'!$A$4:$X$216,AH$3,FALSE)</f>
        <v/>
      </c>
      <c r="AI646" s="21">
        <f>VLOOKUP($B646,'Change Summary_Detailed'!$A$4:$X$216,AI$3,FALSE)</f>
        <v>60</v>
      </c>
      <c r="AJ646" s="21">
        <f>VLOOKUP($B646,'Change Summary_Detailed'!$A$4:$X$216,AJ$3,FALSE)</f>
        <v>120</v>
      </c>
      <c r="AK646" s="21">
        <f>VLOOKUP($B646,'Change Summary_Detailed'!$A$4:$X$216,AK$3,FALSE)</f>
        <v>120</v>
      </c>
      <c r="AL646" s="21">
        <f>VLOOKUP($B646,'Change Summary_Detailed'!$A$4:$X$216,AL$3,FALSE)</f>
        <v>120</v>
      </c>
      <c r="AM646" s="21" t="str">
        <f>VLOOKUP($B646,'Change Summary_Detailed'!$A$4:$X$216,AM$3,FALSE)</f>
        <v/>
      </c>
      <c r="AN646" s="21" t="str">
        <f>VLOOKUP($B646,'Change Summary_Detailed'!$A$4:$X$216,AN$3,FALSE)</f>
        <v>Before 9:00 PM</v>
      </c>
      <c r="AO646" s="21" t="str">
        <f>VLOOKUP($B646,'Change Summary_Detailed'!$A$4:$X$216,AO$3,FALSE)</f>
        <v>Before 9:00 PM</v>
      </c>
      <c r="AP646" s="21" t="str">
        <f>VLOOKUP($B646,'Change Summary_Detailed'!$A$4:$X$216,AP$3,FALSE)</f>
        <v>Operate trips less frequently during the day. Begin service later in the morning and end service earlier in the evening.</v>
      </c>
      <c r="AQ646" s="21" t="str">
        <f>VLOOKUP($B646,'Change Summary_Detailed'!$A$4:$X$216,AQ$3,FALSE)</f>
        <v>1, 3</v>
      </c>
      <c r="AR646" s="21" t="str">
        <f>VLOOKUP($B646,'Change Summary_Detailed'!$A$4:$X$216,AR$3,FALSE)</f>
        <v>Lowest performing</v>
      </c>
      <c r="AS646" s="21">
        <f>VLOOKUP($B646,'Change Summary_Detailed'!$A$4:$X$216,AS$3,FALSE)</f>
        <v>0</v>
      </c>
      <c r="AT646" s="21" t="str">
        <f>VLOOKUP($B646,'Change Summary_Detailed'!$A$4:$X$216,AT$3,FALSE)</f>
        <v>Revised</v>
      </c>
    </row>
    <row r="647" spans="1:46" x14ac:dyDescent="0.25">
      <c r="A647" t="s">
        <v>1254</v>
      </c>
      <c r="B647" s="122" t="s">
        <v>161</v>
      </c>
      <c r="C647" s="110" t="s">
        <v>843</v>
      </c>
      <c r="D647" s="71" t="s">
        <v>162</v>
      </c>
      <c r="E647" s="110">
        <v>21</v>
      </c>
      <c r="F647" s="365">
        <v>10.199999999999999</v>
      </c>
      <c r="G647" s="365" t="s">
        <v>298</v>
      </c>
      <c r="H647" s="365" t="s">
        <v>298</v>
      </c>
      <c r="I647" s="365" t="s">
        <v>298</v>
      </c>
      <c r="J647" s="112" t="s">
        <v>298</v>
      </c>
      <c r="K647" s="62" t="s">
        <v>8</v>
      </c>
      <c r="L647" s="62" t="s">
        <v>8</v>
      </c>
      <c r="M647" s="110" t="s">
        <v>52</v>
      </c>
      <c r="N647" s="112" t="s">
        <v>52</v>
      </c>
      <c r="O647" s="65" t="s">
        <v>8</v>
      </c>
      <c r="P647" s="54" t="s">
        <v>8</v>
      </c>
      <c r="Q647" s="66" t="s">
        <v>8</v>
      </c>
      <c r="R647" s="65">
        <v>3</v>
      </c>
      <c r="S647" s="54" t="s">
        <v>54</v>
      </c>
      <c r="T647" s="66" t="s">
        <v>54</v>
      </c>
      <c r="W647">
        <v>1</v>
      </c>
      <c r="X647">
        <v>1</v>
      </c>
      <c r="Y647" t="s">
        <v>17</v>
      </c>
      <c r="Z647" t="s">
        <v>17</v>
      </c>
      <c r="AA647" t="s">
        <v>17</v>
      </c>
      <c r="AB647" t="s">
        <v>17</v>
      </c>
      <c r="AC647" s="355">
        <f>IF(VLOOKUP($B647,'Change Summary_Detailed'!$A$4:$X$216,AC$3,FALSE)=0,"N/A",VLOOKUP($B647,'Change Summary_Detailed'!$A$4:$X$216,AC$3,FALSE))</f>
        <v>42248</v>
      </c>
      <c r="AD647" s="21" t="str">
        <f>VLOOKUP($B647,'Change Summary_Detailed'!$A$4:$X$216,AD$3,FALSE)</f>
        <v/>
      </c>
      <c r="AE647" s="21" t="str">
        <f>VLOOKUP($B647,'Change Summary_Detailed'!$A$4:$X$216,AE$3,FALSE)</f>
        <v/>
      </c>
      <c r="AF647" s="21" t="str">
        <f>VLOOKUP($B647,'Change Summary_Detailed'!$A$4:$X$216,AF$3,FALSE)</f>
        <v/>
      </c>
      <c r="AG647" s="21" t="str">
        <f>VLOOKUP($B647,'Change Summary_Detailed'!$A$4:$X$216,AG$3,FALSE)</f>
        <v/>
      </c>
      <c r="AH647" s="21" t="str">
        <f>VLOOKUP($B647,'Change Summary_Detailed'!$A$4:$X$216,AH$3,FALSE)</f>
        <v/>
      </c>
      <c r="AI647" s="21" t="str">
        <f>VLOOKUP($B647,'Change Summary_Detailed'!$A$4:$X$216,AI$3,FALSE)</f>
        <v/>
      </c>
      <c r="AJ647" s="21" t="str">
        <f>VLOOKUP($B647,'Change Summary_Detailed'!$A$4:$X$216,AJ$3,FALSE)</f>
        <v/>
      </c>
      <c r="AK647" s="21" t="str">
        <f>VLOOKUP($B647,'Change Summary_Detailed'!$A$4:$X$216,AK$3,FALSE)</f>
        <v/>
      </c>
      <c r="AL647" s="21" t="str">
        <f>VLOOKUP($B647,'Change Summary_Detailed'!$A$4:$X$216,AL$3,FALSE)</f>
        <v/>
      </c>
      <c r="AM647" s="21" t="str">
        <f>VLOOKUP($B647,'Change Summary_Detailed'!$A$4:$X$216,AM$3,FALSE)</f>
        <v/>
      </c>
      <c r="AN647" s="21" t="str">
        <f>VLOOKUP($B647,'Change Summary_Detailed'!$A$4:$X$216,AN$3,FALSE)</f>
        <v/>
      </c>
      <c r="AO647" s="21" t="str">
        <f>VLOOKUP($B647,'Change Summary_Detailed'!$A$4:$X$216,AO$3,FALSE)</f>
        <v/>
      </c>
      <c r="AP647" s="21" t="str">
        <f>VLOOKUP($B647,'Change Summary_Detailed'!$A$4:$X$216,AP$3,FALSE)</f>
        <v>Reduce one morning and one afternoon trip.</v>
      </c>
      <c r="AQ647" s="21" t="str">
        <f>VLOOKUP($B647,'Change Summary_Detailed'!$A$4:$X$216,AQ$3,FALSE)</f>
        <v>2, 3</v>
      </c>
      <c r="AR647" s="21" t="str">
        <f>VLOOKUP($B647,'Change Summary_Detailed'!$A$4:$X$216,AR$3,FALSE)</f>
        <v>Restructure</v>
      </c>
      <c r="AS647" s="21">
        <f>VLOOKUP($B647,'Change Summary_Detailed'!$A$4:$X$216,AS$3,FALSE)</f>
        <v>0</v>
      </c>
      <c r="AT647" s="21" t="str">
        <f>VLOOKUP($B647,'Change Summary_Detailed'!$A$4:$X$216,AT$3,FALSE)</f>
        <v>Revised</v>
      </c>
    </row>
    <row r="648" spans="1:46" x14ac:dyDescent="0.25">
      <c r="A648" t="s">
        <v>1254</v>
      </c>
      <c r="B648" s="122">
        <v>119</v>
      </c>
      <c r="C648" s="110" t="s">
        <v>727</v>
      </c>
      <c r="D648" s="71" t="s">
        <v>163</v>
      </c>
      <c r="E648" s="110">
        <v>13.4</v>
      </c>
      <c r="F648" s="365">
        <v>2.2999999999999998</v>
      </c>
      <c r="G648" s="365">
        <v>10.1</v>
      </c>
      <c r="H648" s="365">
        <v>1.3</v>
      </c>
      <c r="I648" s="365" t="s">
        <v>298</v>
      </c>
      <c r="J648" s="112" t="s">
        <v>298</v>
      </c>
      <c r="K648" s="62" t="s">
        <v>32</v>
      </c>
      <c r="L648" s="62" t="s">
        <v>32</v>
      </c>
      <c r="M648" s="110" t="s">
        <v>17</v>
      </c>
      <c r="N648" s="112" t="s">
        <v>17</v>
      </c>
      <c r="O648" s="65" t="s">
        <v>32</v>
      </c>
      <c r="P648" s="54" t="s">
        <v>32</v>
      </c>
      <c r="Q648" s="66" t="s">
        <v>32</v>
      </c>
      <c r="R648" s="65">
        <v>1</v>
      </c>
      <c r="S648" s="54">
        <v>1</v>
      </c>
      <c r="T648" s="66" t="s">
        <v>54</v>
      </c>
      <c r="W648">
        <v>2</v>
      </c>
      <c r="X648">
        <v>1</v>
      </c>
      <c r="Y648">
        <v>1</v>
      </c>
      <c r="Z648">
        <v>1</v>
      </c>
      <c r="AA648" t="s">
        <v>17</v>
      </c>
      <c r="AB648" t="s">
        <v>17</v>
      </c>
      <c r="AC648" s="355">
        <f>IF(VLOOKUP($B648,'Change Summary_Detailed'!$A$4:$X$216,AC$3,FALSE)=0,"N/A",VLOOKUP($B648,'Change Summary_Detailed'!$A$4:$X$216,AC$3,FALSE))</f>
        <v>42248</v>
      </c>
      <c r="AD648" s="21">
        <f>VLOOKUP($B648,'Change Summary_Detailed'!$A$4:$X$216,AD$3,FALSE)</f>
        <v>120</v>
      </c>
      <c r="AE648" s="21">
        <f>VLOOKUP($B648,'Change Summary_Detailed'!$A$4:$X$216,AE$3,FALSE)</f>
        <v>240</v>
      </c>
      <c r="AF648" s="21" t="str">
        <f>VLOOKUP($B648,'Change Summary_Detailed'!$A$4:$X$216,AF$3,FALSE)</f>
        <v/>
      </c>
      <c r="AG648" s="21" t="str">
        <f>VLOOKUP($B648,'Change Summary_Detailed'!$A$4:$X$216,AG$3,FALSE)</f>
        <v/>
      </c>
      <c r="AH648" s="21" t="str">
        <f>VLOOKUP($B648,'Change Summary_Detailed'!$A$4:$X$216,AH$3,FALSE)</f>
        <v/>
      </c>
      <c r="AI648" s="21">
        <f>VLOOKUP($B648,'Change Summary_Detailed'!$A$4:$X$216,AI$3,FALSE)</f>
        <v>120</v>
      </c>
      <c r="AJ648" s="21">
        <f>VLOOKUP($B648,'Change Summary_Detailed'!$A$4:$X$216,AJ$3,FALSE)</f>
        <v>240</v>
      </c>
      <c r="AK648" s="21" t="str">
        <f>VLOOKUP($B648,'Change Summary_Detailed'!$A$4:$X$216,AK$3,FALSE)</f>
        <v/>
      </c>
      <c r="AL648" s="21" t="str">
        <f>VLOOKUP($B648,'Change Summary_Detailed'!$A$4:$X$216,AL$3,FALSE)</f>
        <v/>
      </c>
      <c r="AM648" s="21" t="str">
        <f>VLOOKUP($B648,'Change Summary_Detailed'!$A$4:$X$216,AM$3,FALSE)</f>
        <v/>
      </c>
      <c r="AN648" s="21" t="str">
        <f>VLOOKUP($B648,'Change Summary_Detailed'!$A$4:$X$216,AN$3,FALSE)</f>
        <v>Before 5:00 PM</v>
      </c>
      <c r="AO648" s="21" t="str">
        <f>VLOOKUP($B648,'Change Summary_Detailed'!$A$4:$X$216,AO$3,FALSE)</f>
        <v>Before 5:00 PM</v>
      </c>
      <c r="AP648" s="21" t="str">
        <f>VLOOKUP($B648,'Change Summary_Detailed'!$A$4:$X$216,AP$3,FALSE)</f>
        <v>Weekday service would be reduced with trips operating less frequently during the day.</v>
      </c>
      <c r="AQ648" s="21">
        <f>VLOOKUP($B648,'Change Summary_Detailed'!$A$4:$X$216,AQ$3,FALSE)</f>
        <v>1</v>
      </c>
      <c r="AR648" s="21" t="str">
        <f>VLOOKUP($B648,'Change Summary_Detailed'!$A$4:$X$216,AR$3,FALSE)</f>
        <v>Lowest performing</v>
      </c>
      <c r="AS648" s="21">
        <f>VLOOKUP($B648,'Change Summary_Detailed'!$A$4:$X$216,AS$3,FALSE)</f>
        <v>0</v>
      </c>
      <c r="AT648" s="21" t="str">
        <f>VLOOKUP($B648,'Change Summary_Detailed'!$A$4:$X$216,AT$3,FALSE)</f>
        <v>Revised</v>
      </c>
    </row>
    <row r="649" spans="1:46" x14ac:dyDescent="0.25">
      <c r="A649" t="s">
        <v>1254</v>
      </c>
      <c r="B649" s="122" t="s">
        <v>164</v>
      </c>
      <c r="C649" s="110" t="s">
        <v>844</v>
      </c>
      <c r="D649" s="71" t="s">
        <v>165</v>
      </c>
      <c r="E649" s="110">
        <v>16.899999999999999</v>
      </c>
      <c r="F649" s="365">
        <v>9.6</v>
      </c>
      <c r="G649" s="365" t="s">
        <v>298</v>
      </c>
      <c r="H649" s="365" t="s">
        <v>298</v>
      </c>
      <c r="I649" s="365" t="s">
        <v>298</v>
      </c>
      <c r="J649" s="112" t="s">
        <v>298</v>
      </c>
      <c r="K649" s="62" t="s">
        <v>8</v>
      </c>
      <c r="L649" s="62" t="s">
        <v>8</v>
      </c>
      <c r="M649" s="110" t="s">
        <v>52</v>
      </c>
      <c r="N649" s="112" t="s">
        <v>52</v>
      </c>
      <c r="O649" s="65" t="s">
        <v>8</v>
      </c>
      <c r="P649" s="54" t="s">
        <v>8</v>
      </c>
      <c r="Q649" s="66" t="s">
        <v>8</v>
      </c>
      <c r="R649" s="65">
        <v>3</v>
      </c>
      <c r="S649" s="54" t="s">
        <v>54</v>
      </c>
      <c r="T649" s="66" t="s">
        <v>54</v>
      </c>
      <c r="W649">
        <v>1</v>
      </c>
      <c r="X649">
        <v>1</v>
      </c>
      <c r="Y649" t="s">
        <v>17</v>
      </c>
      <c r="Z649" t="s">
        <v>17</v>
      </c>
      <c r="AA649" t="s">
        <v>17</v>
      </c>
      <c r="AB649" t="s">
        <v>17</v>
      </c>
      <c r="AC649" s="355" t="str">
        <f>IF(VLOOKUP($B649,'Change Summary_Detailed'!$A$4:$X$216,AC$3,FALSE)=0,"N/A",VLOOKUP($B649,'Change Summary_Detailed'!$A$4:$X$216,AC$3,FALSE))</f>
        <v>N/A</v>
      </c>
      <c r="AD649" s="21" t="str">
        <f>VLOOKUP($B649,'Change Summary_Detailed'!$A$4:$X$216,AD$3,FALSE)</f>
        <v/>
      </c>
      <c r="AE649" s="21" t="str">
        <f>VLOOKUP($B649,'Change Summary_Detailed'!$A$4:$X$216,AE$3,FALSE)</f>
        <v/>
      </c>
      <c r="AF649" s="21" t="str">
        <f>VLOOKUP($B649,'Change Summary_Detailed'!$A$4:$X$216,AF$3,FALSE)</f>
        <v/>
      </c>
      <c r="AG649" s="21" t="str">
        <f>VLOOKUP($B649,'Change Summary_Detailed'!$A$4:$X$216,AG$3,FALSE)</f>
        <v/>
      </c>
      <c r="AH649" s="21" t="str">
        <f>VLOOKUP($B649,'Change Summary_Detailed'!$A$4:$X$216,AH$3,FALSE)</f>
        <v/>
      </c>
      <c r="AI649" s="21" t="str">
        <f>VLOOKUP($B649,'Change Summary_Detailed'!$A$4:$X$216,AI$3,FALSE)</f>
        <v/>
      </c>
      <c r="AJ649" s="21" t="str">
        <f>VLOOKUP($B649,'Change Summary_Detailed'!$A$4:$X$216,AJ$3,FALSE)</f>
        <v/>
      </c>
      <c r="AK649" s="21" t="str">
        <f>VLOOKUP($B649,'Change Summary_Detailed'!$A$4:$X$216,AK$3,FALSE)</f>
        <v/>
      </c>
      <c r="AL649" s="21" t="str">
        <f>VLOOKUP($B649,'Change Summary_Detailed'!$A$4:$X$216,AL$3,FALSE)</f>
        <v/>
      </c>
      <c r="AM649" s="21" t="str">
        <f>VLOOKUP($B649,'Change Summary_Detailed'!$A$4:$X$216,AM$3,FALSE)</f>
        <v/>
      </c>
      <c r="AN649" s="21" t="str">
        <f>VLOOKUP($B649,'Change Summary_Detailed'!$A$4:$X$216,AN$3,FALSE)</f>
        <v/>
      </c>
      <c r="AO649" s="21" t="str">
        <f>VLOOKUP($B649,'Change Summary_Detailed'!$A$4:$X$216,AO$3,FALSE)</f>
        <v/>
      </c>
      <c r="AP649" s="21" t="str">
        <f>VLOOKUP($B649,'Change Summary_Detailed'!$A$4:$X$216,AP$3,FALSE)</f>
        <v>Unchanged</v>
      </c>
      <c r="AQ649" s="21">
        <f>VLOOKUP($B649,'Change Summary_Detailed'!$A$4:$X$216,AQ$3,FALSE)</f>
        <v>0</v>
      </c>
      <c r="AR649" s="21">
        <f>VLOOKUP($B649,'Change Summary_Detailed'!$A$4:$X$216,AR$3,FALSE)</f>
        <v>0</v>
      </c>
      <c r="AS649" s="21">
        <f>VLOOKUP($B649,'Change Summary_Detailed'!$A$4:$X$216,AS$3,FALSE)</f>
        <v>0</v>
      </c>
      <c r="AT649" s="21" t="str">
        <f>VLOOKUP($B649,'Change Summary_Detailed'!$A$4:$X$216,AT$3,FALSE)</f>
        <v>Unchanged</v>
      </c>
    </row>
    <row r="650" spans="1:46" x14ac:dyDescent="0.25">
      <c r="A650" t="s">
        <v>1254</v>
      </c>
      <c r="B650" s="122">
        <v>120</v>
      </c>
      <c r="C650" s="110" t="s">
        <v>728</v>
      </c>
      <c r="D650" s="71" t="s">
        <v>166</v>
      </c>
      <c r="E650" s="110">
        <v>39.5</v>
      </c>
      <c r="F650" s="365">
        <v>17.8</v>
      </c>
      <c r="G650" s="365">
        <v>46.8</v>
      </c>
      <c r="H650" s="365">
        <v>21.6</v>
      </c>
      <c r="I650" s="365">
        <v>36.6</v>
      </c>
      <c r="J650" s="112">
        <v>17.5</v>
      </c>
      <c r="K650" s="62">
        <v>17</v>
      </c>
      <c r="L650" s="62" t="s">
        <v>15</v>
      </c>
      <c r="M650" s="110" t="s">
        <v>17</v>
      </c>
      <c r="N650" s="112" t="s">
        <v>17</v>
      </c>
      <c r="O650" s="65" t="s">
        <v>18</v>
      </c>
      <c r="P650" s="54" t="s">
        <v>18</v>
      </c>
      <c r="Q650" s="66" t="s">
        <v>18</v>
      </c>
      <c r="R650" s="65" t="s">
        <v>54</v>
      </c>
      <c r="S650" s="54" t="s">
        <v>54</v>
      </c>
      <c r="T650" s="66" t="s">
        <v>54</v>
      </c>
      <c r="W650">
        <v>3</v>
      </c>
      <c r="X650">
        <v>4</v>
      </c>
      <c r="Y650">
        <v>3</v>
      </c>
      <c r="Z650">
        <v>4</v>
      </c>
      <c r="AA650">
        <v>4</v>
      </c>
      <c r="AB650">
        <v>4</v>
      </c>
      <c r="AC650" s="355" t="str">
        <f>IF(VLOOKUP($B650,'Change Summary_Detailed'!$A$4:$X$216,AC$3,FALSE)=0,"N/A",VLOOKUP($B650,'Change Summary_Detailed'!$A$4:$X$216,AC$3,FALSE))</f>
        <v>N/A</v>
      </c>
      <c r="AD650" s="21">
        <f>VLOOKUP($B650,'Change Summary_Detailed'!$A$4:$X$216,AD$3,FALSE)</f>
        <v>8</v>
      </c>
      <c r="AE650" s="21">
        <f>VLOOKUP($B650,'Change Summary_Detailed'!$A$4:$X$216,AE$3,FALSE)</f>
        <v>15</v>
      </c>
      <c r="AF650" s="21" t="str">
        <f>VLOOKUP($B650,'Change Summary_Detailed'!$A$4:$X$216,AF$3,FALSE)</f>
        <v>30-60</v>
      </c>
      <c r="AG650" s="21">
        <f>VLOOKUP($B650,'Change Summary_Detailed'!$A$4:$X$216,AG$3,FALSE)</f>
        <v>15</v>
      </c>
      <c r="AH650" s="21">
        <f>VLOOKUP($B650,'Change Summary_Detailed'!$A$4:$X$216,AH$3,FALSE)</f>
        <v>30</v>
      </c>
      <c r="AI650" s="21">
        <f>VLOOKUP($B650,'Change Summary_Detailed'!$A$4:$X$216,AI$3,FALSE)</f>
        <v>10</v>
      </c>
      <c r="AJ650" s="21">
        <f>VLOOKUP($B650,'Change Summary_Detailed'!$A$4:$X$216,AJ$3,FALSE)</f>
        <v>15</v>
      </c>
      <c r="AK650" s="21" t="str">
        <f>VLOOKUP($B650,'Change Summary_Detailed'!$A$4:$X$216,AK$3,FALSE)</f>
        <v>30-60</v>
      </c>
      <c r="AL650" s="21">
        <f>VLOOKUP($B650,'Change Summary_Detailed'!$A$4:$X$216,AL$3,FALSE)</f>
        <v>15</v>
      </c>
      <c r="AM650" s="21">
        <f>VLOOKUP($B650,'Change Summary_Detailed'!$A$4:$X$216,AM$3,FALSE)</f>
        <v>30</v>
      </c>
      <c r="AN650" s="21" t="str">
        <f>VLOOKUP($B650,'Change Summary_Detailed'!$A$4:$X$216,AN$3,FALSE)</f>
        <v>Before 2:00 AM</v>
      </c>
      <c r="AO650" s="21" t="str">
        <f>VLOOKUP($B650,'Change Summary_Detailed'!$A$4:$X$216,AO$3,FALSE)</f>
        <v>Before 2:00 AM</v>
      </c>
      <c r="AP650" s="21" t="str">
        <f>VLOOKUP($B650,'Change Summary_Detailed'!$A$4:$X$216,AP$3,FALSE)</f>
        <v>Unchanged</v>
      </c>
      <c r="AQ650" s="21">
        <f>VLOOKUP($B650,'Change Summary_Detailed'!$A$4:$X$216,AQ$3,FALSE)</f>
        <v>0</v>
      </c>
      <c r="AR650" s="21">
        <f>VLOOKUP($B650,'Change Summary_Detailed'!$A$4:$X$216,AR$3,FALSE)</f>
        <v>0</v>
      </c>
      <c r="AS650" s="21">
        <f>VLOOKUP($B650,'Change Summary_Detailed'!$A$4:$X$216,AS$3,FALSE)</f>
        <v>0</v>
      </c>
      <c r="AT650" s="21" t="str">
        <f>VLOOKUP($B650,'Change Summary_Detailed'!$A$4:$X$216,AT$3,FALSE)</f>
        <v>Unchanged</v>
      </c>
    </row>
    <row r="651" spans="1:46" x14ac:dyDescent="0.25">
      <c r="A651" t="s">
        <v>1254</v>
      </c>
      <c r="B651" s="122">
        <v>121</v>
      </c>
      <c r="C651" s="110" t="s">
        <v>729</v>
      </c>
      <c r="D651" s="71" t="s">
        <v>167</v>
      </c>
      <c r="E651" s="110">
        <v>20.399999999999999</v>
      </c>
      <c r="F651" s="365">
        <v>9</v>
      </c>
      <c r="G651" s="365" t="s">
        <v>298</v>
      </c>
      <c r="H651" s="365" t="s">
        <v>298</v>
      </c>
      <c r="I651" s="365" t="s">
        <v>298</v>
      </c>
      <c r="J651" s="112" t="s">
        <v>298</v>
      </c>
      <c r="K651" s="62" t="s">
        <v>8</v>
      </c>
      <c r="L651" s="62" t="s">
        <v>8</v>
      </c>
      <c r="M651" s="110" t="s">
        <v>52</v>
      </c>
      <c r="N651" s="112" t="s">
        <v>45</v>
      </c>
      <c r="O651" s="65" t="s">
        <v>8</v>
      </c>
      <c r="P651" s="54" t="s">
        <v>8</v>
      </c>
      <c r="Q651" s="66" t="s">
        <v>8</v>
      </c>
      <c r="R651" s="65">
        <v>1</v>
      </c>
      <c r="S651" s="54" t="s">
        <v>54</v>
      </c>
      <c r="T651" s="66" t="s">
        <v>54</v>
      </c>
      <c r="W651">
        <v>1</v>
      </c>
      <c r="X651">
        <v>1</v>
      </c>
      <c r="Y651" t="s">
        <v>17</v>
      </c>
      <c r="Z651" t="s">
        <v>17</v>
      </c>
      <c r="AA651" t="s">
        <v>17</v>
      </c>
      <c r="AB651" t="s">
        <v>17</v>
      </c>
      <c r="AC651" s="355">
        <f>IF(VLOOKUP($B651,'Change Summary_Detailed'!$A$4:$X$216,AC$3,FALSE)=0,"N/A",VLOOKUP($B651,'Change Summary_Detailed'!$A$4:$X$216,AC$3,FALSE))</f>
        <v>42248</v>
      </c>
      <c r="AD651" s="21" t="str">
        <f>VLOOKUP($B651,'Change Summary_Detailed'!$A$4:$X$216,AD$3,FALSE)</f>
        <v/>
      </c>
      <c r="AE651" s="21" t="str">
        <f>VLOOKUP($B651,'Change Summary_Detailed'!$A$4:$X$216,AE$3,FALSE)</f>
        <v/>
      </c>
      <c r="AF651" s="21" t="str">
        <f>VLOOKUP($B651,'Change Summary_Detailed'!$A$4:$X$216,AF$3,FALSE)</f>
        <v/>
      </c>
      <c r="AG651" s="21" t="str">
        <f>VLOOKUP($B651,'Change Summary_Detailed'!$A$4:$X$216,AG$3,FALSE)</f>
        <v/>
      </c>
      <c r="AH651" s="21" t="str">
        <f>VLOOKUP($B651,'Change Summary_Detailed'!$A$4:$X$216,AH$3,FALSE)</f>
        <v/>
      </c>
      <c r="AI651" s="21" t="str">
        <f>VLOOKUP($B651,'Change Summary_Detailed'!$A$4:$X$216,AI$3,FALSE)</f>
        <v/>
      </c>
      <c r="AJ651" s="21" t="str">
        <f>VLOOKUP($B651,'Change Summary_Detailed'!$A$4:$X$216,AJ$3,FALSE)</f>
        <v/>
      </c>
      <c r="AK651" s="21" t="str">
        <f>VLOOKUP($B651,'Change Summary_Detailed'!$A$4:$X$216,AK$3,FALSE)</f>
        <v/>
      </c>
      <c r="AL651" s="21" t="str">
        <f>VLOOKUP($B651,'Change Summary_Detailed'!$A$4:$X$216,AL$3,FALSE)</f>
        <v/>
      </c>
      <c r="AM651" s="21" t="str">
        <f>VLOOKUP($B651,'Change Summary_Detailed'!$A$4:$X$216,AM$3,FALSE)</f>
        <v/>
      </c>
      <c r="AN651" s="21" t="str">
        <f>VLOOKUP($B651,'Change Summary_Detailed'!$A$4:$X$216,AN$3,FALSE)</f>
        <v/>
      </c>
      <c r="AO651" s="21" t="str">
        <f>VLOOKUP($B651,'Change Summary_Detailed'!$A$4:$X$216,AO$3,FALSE)</f>
        <v/>
      </c>
      <c r="AP651" s="21" t="str">
        <f>VLOOKUP($B651,'Change Summary_Detailed'!$A$4:$X$216,AP$3,FALSE)</f>
        <v>Reduce three morning and five afternoon trips.</v>
      </c>
      <c r="AQ651" s="21" t="str">
        <f>VLOOKUP($B651,'Change Summary_Detailed'!$A$4:$X$216,AQ$3,FALSE)</f>
        <v>1, 2</v>
      </c>
      <c r="AR651" s="21" t="str">
        <f>VLOOKUP($B651,'Change Summary_Detailed'!$A$4:$X$216,AR$3,FALSE)</f>
        <v>Restructure</v>
      </c>
      <c r="AS651" s="21">
        <f>VLOOKUP($B651,'Change Summary_Detailed'!$A$4:$X$216,AS$3,FALSE)</f>
        <v>0</v>
      </c>
      <c r="AT651" s="21" t="str">
        <f>VLOOKUP($B651,'Change Summary_Detailed'!$A$4:$X$216,AT$3,FALSE)</f>
        <v>Revised</v>
      </c>
    </row>
    <row r="652" spans="1:46" x14ac:dyDescent="0.25">
      <c r="A652" t="s">
        <v>1254</v>
      </c>
      <c r="B652" s="122">
        <v>122</v>
      </c>
      <c r="C652" s="110" t="s">
        <v>730</v>
      </c>
      <c r="D652" s="71" t="s">
        <v>168</v>
      </c>
      <c r="E652" s="110">
        <v>22.8</v>
      </c>
      <c r="F652" s="365">
        <v>10.9</v>
      </c>
      <c r="G652" s="365" t="s">
        <v>298</v>
      </c>
      <c r="H652" s="365" t="s">
        <v>298</v>
      </c>
      <c r="I652" s="365" t="s">
        <v>298</v>
      </c>
      <c r="J652" s="112" t="s">
        <v>298</v>
      </c>
      <c r="K652" s="62" t="s">
        <v>8</v>
      </c>
      <c r="L652" s="62" t="s">
        <v>8</v>
      </c>
      <c r="M652" s="110" t="s">
        <v>52</v>
      </c>
      <c r="N652" s="112" t="s">
        <v>52</v>
      </c>
      <c r="O652" s="65" t="s">
        <v>8</v>
      </c>
      <c r="P652" s="54" t="s">
        <v>8</v>
      </c>
      <c r="Q652" s="66" t="s">
        <v>8</v>
      </c>
      <c r="R652" s="65">
        <v>3</v>
      </c>
      <c r="S652" s="54" t="s">
        <v>54</v>
      </c>
      <c r="T652" s="66" t="s">
        <v>54</v>
      </c>
      <c r="W652">
        <v>1</v>
      </c>
      <c r="X652">
        <v>2</v>
      </c>
      <c r="Y652" t="s">
        <v>17</v>
      </c>
      <c r="Z652" t="s">
        <v>17</v>
      </c>
      <c r="AA652" t="s">
        <v>17</v>
      </c>
      <c r="AB652" t="s">
        <v>17</v>
      </c>
      <c r="AC652" s="355">
        <f>IF(VLOOKUP($B652,'Change Summary_Detailed'!$A$4:$X$216,AC$3,FALSE)=0,"N/A",VLOOKUP($B652,'Change Summary_Detailed'!$A$4:$X$216,AC$3,FALSE))</f>
        <v>42248</v>
      </c>
      <c r="AD652" s="21" t="str">
        <f>VLOOKUP($B652,'Change Summary_Detailed'!$A$4:$X$216,AD$3,FALSE)</f>
        <v/>
      </c>
      <c r="AE652" s="21" t="str">
        <f>VLOOKUP($B652,'Change Summary_Detailed'!$A$4:$X$216,AE$3,FALSE)</f>
        <v/>
      </c>
      <c r="AF652" s="21" t="str">
        <f>VLOOKUP($B652,'Change Summary_Detailed'!$A$4:$X$216,AF$3,FALSE)</f>
        <v/>
      </c>
      <c r="AG652" s="21" t="str">
        <f>VLOOKUP($B652,'Change Summary_Detailed'!$A$4:$X$216,AG$3,FALSE)</f>
        <v/>
      </c>
      <c r="AH652" s="21" t="str">
        <f>VLOOKUP($B652,'Change Summary_Detailed'!$A$4:$X$216,AH$3,FALSE)</f>
        <v/>
      </c>
      <c r="AI652" s="21" t="str">
        <f>VLOOKUP($B652,'Change Summary_Detailed'!$A$4:$X$216,AI$3,FALSE)</f>
        <v/>
      </c>
      <c r="AJ652" s="21" t="str">
        <f>VLOOKUP($B652,'Change Summary_Detailed'!$A$4:$X$216,AJ$3,FALSE)</f>
        <v/>
      </c>
      <c r="AK652" s="21" t="str">
        <f>VLOOKUP($B652,'Change Summary_Detailed'!$A$4:$X$216,AK$3,FALSE)</f>
        <v/>
      </c>
      <c r="AL652" s="21" t="str">
        <f>VLOOKUP($B652,'Change Summary_Detailed'!$A$4:$X$216,AL$3,FALSE)</f>
        <v/>
      </c>
      <c r="AM652" s="21" t="str">
        <f>VLOOKUP($B652,'Change Summary_Detailed'!$A$4:$X$216,AM$3,FALSE)</f>
        <v/>
      </c>
      <c r="AN652" s="21" t="str">
        <f>VLOOKUP($B652,'Change Summary_Detailed'!$A$4:$X$216,AN$3,FALSE)</f>
        <v/>
      </c>
      <c r="AO652" s="21" t="str">
        <f>VLOOKUP($B652,'Change Summary_Detailed'!$A$4:$X$216,AO$3,FALSE)</f>
        <v/>
      </c>
      <c r="AP652" s="21" t="str">
        <f>VLOOKUP($B652,'Change Summary_Detailed'!$A$4:$X$216,AP$3,FALSE)</f>
        <v>Reduce one morning and one afternoon trip.</v>
      </c>
      <c r="AQ652" s="21" t="str">
        <f>VLOOKUP($B652,'Change Summary_Detailed'!$A$4:$X$216,AQ$3,FALSE)</f>
        <v>2, 3</v>
      </c>
      <c r="AR652" s="21" t="str">
        <f>VLOOKUP($B652,'Change Summary_Detailed'!$A$4:$X$216,AR$3,FALSE)</f>
        <v>Restructure</v>
      </c>
      <c r="AS652" s="21">
        <f>VLOOKUP($B652,'Change Summary_Detailed'!$A$4:$X$216,AS$3,FALSE)</f>
        <v>0</v>
      </c>
      <c r="AT652" s="21" t="str">
        <f>VLOOKUP($B652,'Change Summary_Detailed'!$A$4:$X$216,AT$3,FALSE)</f>
        <v>Revised</v>
      </c>
    </row>
    <row r="653" spans="1:46" x14ac:dyDescent="0.25">
      <c r="A653" t="s">
        <v>1254</v>
      </c>
      <c r="B653" s="122">
        <v>123</v>
      </c>
      <c r="C653" s="110" t="s">
        <v>731</v>
      </c>
      <c r="D653" s="71" t="s">
        <v>169</v>
      </c>
      <c r="E653" s="110">
        <v>26.1</v>
      </c>
      <c r="F653" s="365">
        <v>16.3</v>
      </c>
      <c r="G653" s="365" t="s">
        <v>298</v>
      </c>
      <c r="H653" s="365" t="s">
        <v>298</v>
      </c>
      <c r="I653" s="365" t="s">
        <v>298</v>
      </c>
      <c r="J653" s="112" t="s">
        <v>298</v>
      </c>
      <c r="K653" s="62" t="s">
        <v>8</v>
      </c>
      <c r="L653" s="62" t="s">
        <v>8</v>
      </c>
      <c r="M653" s="110" t="s">
        <v>45</v>
      </c>
      <c r="N653" s="112" t="s">
        <v>45</v>
      </c>
      <c r="O653" s="65" t="s">
        <v>8</v>
      </c>
      <c r="P653" s="54" t="s">
        <v>8</v>
      </c>
      <c r="Q653" s="66" t="s">
        <v>8</v>
      </c>
      <c r="R653" s="65">
        <v>3</v>
      </c>
      <c r="S653" s="54" t="s">
        <v>54</v>
      </c>
      <c r="T653" s="66" t="s">
        <v>54</v>
      </c>
      <c r="W653">
        <v>2</v>
      </c>
      <c r="X653">
        <v>3</v>
      </c>
      <c r="Y653" t="s">
        <v>17</v>
      </c>
      <c r="Z653" t="s">
        <v>17</v>
      </c>
      <c r="AA653" t="s">
        <v>17</v>
      </c>
      <c r="AB653" t="s">
        <v>17</v>
      </c>
      <c r="AC653" s="355" t="str">
        <f>IF(VLOOKUP($B653,'Change Summary_Detailed'!$A$4:$X$216,AC$3,FALSE)=0,"N/A",VLOOKUP($B653,'Change Summary_Detailed'!$A$4:$X$216,AC$3,FALSE))</f>
        <v>N/A</v>
      </c>
      <c r="AD653" s="21" t="str">
        <f>VLOOKUP($B653,'Change Summary_Detailed'!$A$4:$X$216,AD$3,FALSE)</f>
        <v/>
      </c>
      <c r="AE653" s="21" t="str">
        <f>VLOOKUP($B653,'Change Summary_Detailed'!$A$4:$X$216,AE$3,FALSE)</f>
        <v/>
      </c>
      <c r="AF653" s="21" t="str">
        <f>VLOOKUP($B653,'Change Summary_Detailed'!$A$4:$X$216,AF$3,FALSE)</f>
        <v/>
      </c>
      <c r="AG653" s="21" t="str">
        <f>VLOOKUP($B653,'Change Summary_Detailed'!$A$4:$X$216,AG$3,FALSE)</f>
        <v/>
      </c>
      <c r="AH653" s="21" t="str">
        <f>VLOOKUP($B653,'Change Summary_Detailed'!$A$4:$X$216,AH$3,FALSE)</f>
        <v/>
      </c>
      <c r="AI653" s="21" t="str">
        <f>VLOOKUP($B653,'Change Summary_Detailed'!$A$4:$X$216,AI$3,FALSE)</f>
        <v/>
      </c>
      <c r="AJ653" s="21" t="str">
        <f>VLOOKUP($B653,'Change Summary_Detailed'!$A$4:$X$216,AJ$3,FALSE)</f>
        <v/>
      </c>
      <c r="AK653" s="21" t="str">
        <f>VLOOKUP($B653,'Change Summary_Detailed'!$A$4:$X$216,AK$3,FALSE)</f>
        <v/>
      </c>
      <c r="AL653" s="21" t="str">
        <f>VLOOKUP($B653,'Change Summary_Detailed'!$A$4:$X$216,AL$3,FALSE)</f>
        <v/>
      </c>
      <c r="AM653" s="21" t="str">
        <f>VLOOKUP($B653,'Change Summary_Detailed'!$A$4:$X$216,AM$3,FALSE)</f>
        <v/>
      </c>
      <c r="AN653" s="21" t="str">
        <f>VLOOKUP($B653,'Change Summary_Detailed'!$A$4:$X$216,AN$3,FALSE)</f>
        <v/>
      </c>
      <c r="AO653" s="21" t="str">
        <f>VLOOKUP($B653,'Change Summary_Detailed'!$A$4:$X$216,AO$3,FALSE)</f>
        <v/>
      </c>
      <c r="AP653" s="21" t="str">
        <f>VLOOKUP($B653,'Change Summary_Detailed'!$A$4:$X$216,AP$3,FALSE)</f>
        <v>Unchanged</v>
      </c>
      <c r="AQ653" s="21">
        <f>VLOOKUP($B653,'Change Summary_Detailed'!$A$4:$X$216,AQ$3,FALSE)</f>
        <v>0</v>
      </c>
      <c r="AR653" s="21">
        <f>VLOOKUP($B653,'Change Summary_Detailed'!$A$4:$X$216,AR$3,FALSE)</f>
        <v>0</v>
      </c>
      <c r="AS653" s="21">
        <f>VLOOKUP($B653,'Change Summary_Detailed'!$A$4:$X$216,AS$3,FALSE)</f>
        <v>0</v>
      </c>
      <c r="AT653" s="21" t="str">
        <f>VLOOKUP($B653,'Change Summary_Detailed'!$A$4:$X$216,AT$3,FALSE)</f>
        <v>Unchanged</v>
      </c>
    </row>
    <row r="654" spans="1:46" x14ac:dyDescent="0.25">
      <c r="A654" t="s">
        <v>1254</v>
      </c>
      <c r="B654" s="122">
        <v>124</v>
      </c>
      <c r="C654" s="110" t="s">
        <v>732</v>
      </c>
      <c r="D654" s="71" t="s">
        <v>170</v>
      </c>
      <c r="E654" s="110">
        <v>35.299999999999997</v>
      </c>
      <c r="F654" s="365">
        <v>12.5</v>
      </c>
      <c r="G654" s="365">
        <v>37.700000000000003</v>
      </c>
      <c r="H654" s="365">
        <v>15.4</v>
      </c>
      <c r="I654" s="365">
        <v>23.9</v>
      </c>
      <c r="J654" s="112">
        <v>10</v>
      </c>
      <c r="K654" s="62">
        <v>99</v>
      </c>
      <c r="L654" s="62" t="s">
        <v>15</v>
      </c>
      <c r="M654" s="110" t="s">
        <v>17</v>
      </c>
      <c r="N654" s="112" t="s">
        <v>17</v>
      </c>
      <c r="O654" s="65" t="s">
        <v>19</v>
      </c>
      <c r="P654" s="54" t="s">
        <v>19</v>
      </c>
      <c r="Q654" s="66" t="s">
        <v>18</v>
      </c>
      <c r="R654" s="65" t="s">
        <v>54</v>
      </c>
      <c r="S654" s="54" t="s">
        <v>54</v>
      </c>
      <c r="T654" s="66">
        <v>3</v>
      </c>
      <c r="W654">
        <v>2</v>
      </c>
      <c r="X654">
        <v>2</v>
      </c>
      <c r="Y654">
        <v>2</v>
      </c>
      <c r="Z654">
        <v>3</v>
      </c>
      <c r="AA654">
        <v>2</v>
      </c>
      <c r="AB654">
        <v>3</v>
      </c>
      <c r="AC654" s="355">
        <f>IF(VLOOKUP($B654,'Change Summary_Detailed'!$A$4:$X$216,AC$3,FALSE)=0,"N/A",VLOOKUP($B654,'Change Summary_Detailed'!$A$4:$X$216,AC$3,FALSE))</f>
        <v>42248</v>
      </c>
      <c r="AD654" s="21">
        <f>VLOOKUP($B654,'Change Summary_Detailed'!$A$4:$X$216,AD$3,FALSE)</f>
        <v>30</v>
      </c>
      <c r="AE654" s="21">
        <f>VLOOKUP($B654,'Change Summary_Detailed'!$A$4:$X$216,AE$3,FALSE)</f>
        <v>30</v>
      </c>
      <c r="AF654" s="21" t="str">
        <f>VLOOKUP($B654,'Change Summary_Detailed'!$A$4:$X$216,AF$3,FALSE)</f>
        <v>30-60</v>
      </c>
      <c r="AG654" s="21">
        <f>VLOOKUP($B654,'Change Summary_Detailed'!$A$4:$X$216,AG$3,FALSE)</f>
        <v>30</v>
      </c>
      <c r="AH654" s="21">
        <f>VLOOKUP($B654,'Change Summary_Detailed'!$A$4:$X$216,AH$3,FALSE)</f>
        <v>30</v>
      </c>
      <c r="AI654" s="21">
        <f>VLOOKUP($B654,'Change Summary_Detailed'!$A$4:$X$216,AI$3,FALSE)</f>
        <v>30</v>
      </c>
      <c r="AJ654" s="21">
        <f>VLOOKUP($B654,'Change Summary_Detailed'!$A$4:$X$216,AJ$3,FALSE)</f>
        <v>30</v>
      </c>
      <c r="AK654" s="21" t="str">
        <f>VLOOKUP($B654,'Change Summary_Detailed'!$A$4:$X$216,AK$3,FALSE)</f>
        <v>30-60</v>
      </c>
      <c r="AL654" s="21">
        <f>VLOOKUP($B654,'Change Summary_Detailed'!$A$4:$X$216,AL$3,FALSE)</f>
        <v>30</v>
      </c>
      <c r="AM654" s="21">
        <f>VLOOKUP($B654,'Change Summary_Detailed'!$A$4:$X$216,AM$3,FALSE)</f>
        <v>30</v>
      </c>
      <c r="AN654" s="21" t="str">
        <f>VLOOKUP($B654,'Change Summary_Detailed'!$A$4:$X$216,AN$3,FALSE)</f>
        <v>Before 3:00 AM</v>
      </c>
      <c r="AO654" s="21" t="str">
        <f>VLOOKUP($B654,'Change Summary_Detailed'!$A$4:$X$216,AO$3,FALSE)</f>
        <v>Before 2:00 AM</v>
      </c>
      <c r="AP654" s="21" t="str">
        <f>VLOOKUP($B654,'Change Summary_Detailed'!$A$4:$X$216,AP$3,FALSE)</f>
        <v>End service earlier.</v>
      </c>
      <c r="AQ654" s="21">
        <f>VLOOKUP($B654,'Change Summary_Detailed'!$A$4:$X$216,AQ$3,FALSE)</f>
        <v>3</v>
      </c>
      <c r="AR654" s="21" t="str">
        <f>VLOOKUP($B654,'Change Summary_Detailed'!$A$4:$X$216,AR$3,FALSE)</f>
        <v>Low performing</v>
      </c>
      <c r="AS654" s="21">
        <f>VLOOKUP($B654,'Change Summary_Detailed'!$A$4:$X$216,AS$3,FALSE)</f>
        <v>0</v>
      </c>
      <c r="AT654" s="21" t="str">
        <f>VLOOKUP($B654,'Change Summary_Detailed'!$A$4:$X$216,AT$3,FALSE)</f>
        <v>Revised</v>
      </c>
    </row>
    <row r="655" spans="1:46" x14ac:dyDescent="0.25">
      <c r="A655" t="s">
        <v>1254</v>
      </c>
      <c r="B655" s="122">
        <v>125</v>
      </c>
      <c r="C655" s="110" t="s">
        <v>733</v>
      </c>
      <c r="D655" s="71" t="s">
        <v>171</v>
      </c>
      <c r="E655" s="110">
        <v>35.799999999999997</v>
      </c>
      <c r="F655" s="365">
        <v>14.5</v>
      </c>
      <c r="G655" s="365">
        <v>28.9</v>
      </c>
      <c r="H655" s="365">
        <v>12.9</v>
      </c>
      <c r="I655" s="365">
        <v>20.5</v>
      </c>
      <c r="J655" s="112">
        <v>8.9</v>
      </c>
      <c r="K655" s="62">
        <v>112</v>
      </c>
      <c r="L655" s="62" t="s">
        <v>81</v>
      </c>
      <c r="M655" s="110" t="s">
        <v>17</v>
      </c>
      <c r="N655" s="112" t="s">
        <v>17</v>
      </c>
      <c r="O655" s="65" t="s">
        <v>19</v>
      </c>
      <c r="P655" s="54" t="s">
        <v>18</v>
      </c>
      <c r="Q655" s="66" t="s">
        <v>19</v>
      </c>
      <c r="R655" s="65" t="s">
        <v>54</v>
      </c>
      <c r="S655" s="54">
        <v>1</v>
      </c>
      <c r="T655" s="66">
        <v>4</v>
      </c>
      <c r="W655">
        <v>2</v>
      </c>
      <c r="X655">
        <v>3</v>
      </c>
      <c r="Y655">
        <v>1</v>
      </c>
      <c r="Z655">
        <v>3</v>
      </c>
      <c r="AA655">
        <v>1</v>
      </c>
      <c r="AB655">
        <v>3</v>
      </c>
      <c r="AC655" s="355">
        <f>IF(VLOOKUP($B655,'Change Summary_Detailed'!$A$4:$X$216,AC$3,FALSE)=0,"N/A",VLOOKUP($B655,'Change Summary_Detailed'!$A$4:$X$216,AC$3,FALSE))</f>
        <v>42248</v>
      </c>
      <c r="AD655" s="21">
        <f>VLOOKUP($B655,'Change Summary_Detailed'!$A$4:$X$216,AD$3,FALSE)</f>
        <v>20</v>
      </c>
      <c r="AE655" s="21">
        <f>VLOOKUP($B655,'Change Summary_Detailed'!$A$4:$X$216,AE$3,FALSE)</f>
        <v>30</v>
      </c>
      <c r="AF655" s="21">
        <f>VLOOKUP($B655,'Change Summary_Detailed'!$A$4:$X$216,AF$3,FALSE)</f>
        <v>45</v>
      </c>
      <c r="AG655" s="21">
        <f>VLOOKUP($B655,'Change Summary_Detailed'!$A$4:$X$216,AG$3,FALSE)</f>
        <v>45</v>
      </c>
      <c r="AH655" s="21" t="str">
        <f>VLOOKUP($B655,'Change Summary_Detailed'!$A$4:$X$216,AH$3,FALSE)</f>
        <v/>
      </c>
      <c r="AI655" s="21">
        <f>VLOOKUP($B655,'Change Summary_Detailed'!$A$4:$X$216,AI$3,FALSE)</f>
        <v>20</v>
      </c>
      <c r="AJ655" s="21" t="str">
        <f>VLOOKUP($B655,'Change Summary_Detailed'!$A$4:$X$216,AJ$3,FALSE)</f>
        <v>-</v>
      </c>
      <c r="AK655" s="21" t="str">
        <f>VLOOKUP($B655,'Change Summary_Detailed'!$A$4:$X$216,AK$3,FALSE)</f>
        <v>-</v>
      </c>
      <c r="AL655" s="21" t="str">
        <f>VLOOKUP($B655,'Change Summary_Detailed'!$A$4:$X$216,AL$3,FALSE)</f>
        <v>-</v>
      </c>
      <c r="AM655" s="21" t="str">
        <f>VLOOKUP($B655,'Change Summary_Detailed'!$A$4:$X$216,AM$3,FALSE)</f>
        <v>-</v>
      </c>
      <c r="AN655" s="21" t="str">
        <f>VLOOKUP($B655,'Change Summary_Detailed'!$A$4:$X$216,AN$3,FALSE)</f>
        <v>Before 10:00 PM</v>
      </c>
      <c r="AO655" s="21" t="str">
        <f>VLOOKUP($B655,'Change Summary_Detailed'!$A$4:$X$216,AO$3,FALSE)</f>
        <v>-</v>
      </c>
      <c r="AP655" s="21" t="str">
        <f>VLOOKUP($B655,'Change Summary_Detailed'!$A$4:$X$216,AP$3,FALSE)</f>
        <v>Operate Route 125 only during commute hours and revise routing to serve Morgan Junction and Westwood Village via Sylvan Way, California Ave SW and SW Thistle St.</v>
      </c>
      <c r="AQ655" s="21" t="str">
        <f>VLOOKUP($B655,'Change Summary_Detailed'!$A$4:$X$216,AQ$3,FALSE)</f>
        <v>1, 2, 4</v>
      </c>
      <c r="AR655" s="21" t="str">
        <f>VLOOKUP($B655,'Change Summary_Detailed'!$A$4:$X$216,AR$3,FALSE)</f>
        <v>Restructure</v>
      </c>
      <c r="AS655" s="21" t="str">
        <f>VLOOKUP($B655,'Change Summary_Detailed'!$A$4:$X$216,AS$3,FALSE)</f>
        <v xml:space="preserve">Outside of commute hours, use revised Route 128.  
Traveling between West Seattle and downtown Seattle, connect with Route 120 on Delridge Way SW. </v>
      </c>
      <c r="AT655" s="21" t="str">
        <f>VLOOKUP($B655,'Change Summary_Detailed'!$A$4:$X$216,AT$3,FALSE)</f>
        <v>Revised</v>
      </c>
    </row>
    <row r="656" spans="1:46" x14ac:dyDescent="0.25">
      <c r="A656" t="s">
        <v>1254</v>
      </c>
      <c r="B656" s="122">
        <v>128</v>
      </c>
      <c r="C656" s="110" t="s">
        <v>734</v>
      </c>
      <c r="D656" s="71" t="s">
        <v>172</v>
      </c>
      <c r="E656" s="110">
        <v>33.799999999999997</v>
      </c>
      <c r="F656" s="365">
        <v>10.9</v>
      </c>
      <c r="G656" s="365">
        <v>35.4</v>
      </c>
      <c r="H656" s="365">
        <v>12</v>
      </c>
      <c r="I656" s="365">
        <v>17.2</v>
      </c>
      <c r="J656" s="112">
        <v>5.8</v>
      </c>
      <c r="K656" s="62">
        <v>1</v>
      </c>
      <c r="L656" s="62" t="s">
        <v>15</v>
      </c>
      <c r="M656" s="110" t="s">
        <v>17</v>
      </c>
      <c r="N656" s="112" t="s">
        <v>17</v>
      </c>
      <c r="O656" s="65" t="s">
        <v>19</v>
      </c>
      <c r="P656" s="54" t="s">
        <v>19</v>
      </c>
      <c r="Q656" s="66" t="s">
        <v>18</v>
      </c>
      <c r="R656" s="65" t="s">
        <v>54</v>
      </c>
      <c r="S656" s="54" t="s">
        <v>54</v>
      </c>
      <c r="T656" s="66" t="s">
        <v>54</v>
      </c>
      <c r="W656">
        <v>4</v>
      </c>
      <c r="X656">
        <v>4</v>
      </c>
      <c r="Y656">
        <v>4</v>
      </c>
      <c r="Z656">
        <v>4</v>
      </c>
      <c r="AA656">
        <v>3</v>
      </c>
      <c r="AB656">
        <v>3</v>
      </c>
      <c r="AC656" s="355">
        <f>IF(VLOOKUP($B656,'Change Summary_Detailed'!$A$4:$X$216,AC$3,FALSE)=0,"N/A",VLOOKUP($B656,'Change Summary_Detailed'!$A$4:$X$216,AC$3,FALSE))</f>
        <v>42248</v>
      </c>
      <c r="AD656" s="21">
        <f>VLOOKUP($B656,'Change Summary_Detailed'!$A$4:$X$216,AD$3,FALSE)</f>
        <v>30</v>
      </c>
      <c r="AE656" s="21">
        <f>VLOOKUP($B656,'Change Summary_Detailed'!$A$4:$X$216,AE$3,FALSE)</f>
        <v>30</v>
      </c>
      <c r="AF656" s="21">
        <f>VLOOKUP($B656,'Change Summary_Detailed'!$A$4:$X$216,AF$3,FALSE)</f>
        <v>30</v>
      </c>
      <c r="AG656" s="21">
        <f>VLOOKUP($B656,'Change Summary_Detailed'!$A$4:$X$216,AG$3,FALSE)</f>
        <v>30</v>
      </c>
      <c r="AH656" s="21">
        <f>VLOOKUP($B656,'Change Summary_Detailed'!$A$4:$X$216,AH$3,FALSE)</f>
        <v>30</v>
      </c>
      <c r="AI656" s="21">
        <f>VLOOKUP($B656,'Change Summary_Detailed'!$A$4:$X$216,AI$3,FALSE)</f>
        <v>20</v>
      </c>
      <c r="AJ656" s="21">
        <f>VLOOKUP($B656,'Change Summary_Detailed'!$A$4:$X$216,AJ$3,FALSE)</f>
        <v>30</v>
      </c>
      <c r="AK656" s="21">
        <f>VLOOKUP($B656,'Change Summary_Detailed'!$A$4:$X$216,AK$3,FALSE)</f>
        <v>30</v>
      </c>
      <c r="AL656" s="21">
        <f>VLOOKUP($B656,'Change Summary_Detailed'!$A$4:$X$216,AL$3,FALSE)</f>
        <v>30</v>
      </c>
      <c r="AM656" s="21">
        <f>VLOOKUP($B656,'Change Summary_Detailed'!$A$4:$X$216,AM$3,FALSE)</f>
        <v>30</v>
      </c>
      <c r="AN656" s="21" t="str">
        <f>VLOOKUP($B656,'Change Summary_Detailed'!$A$4:$X$216,AN$3,FALSE)</f>
        <v>Before 12:00 AM</v>
      </c>
      <c r="AO656" s="21" t="str">
        <f>VLOOKUP($B656,'Change Summary_Detailed'!$A$4:$X$216,AO$3,FALSE)</f>
        <v>Before 12:00 AM</v>
      </c>
      <c r="AP656" s="21" t="str">
        <f>VLOOKUP($B656,'Change Summary_Detailed'!$A$4:$X$216,AP$3,FALSE)</f>
        <v>Extend service to Alki in West Seattle.
Revise routing to use 16th Avenue SW, SW Genesee Street, SW Alaska Street, California Avenue SW and SW Admiral Street between South Seattle Community College and Alki. 
Operate service more often in the peak periods.</v>
      </c>
      <c r="AQ656" s="21">
        <f>VLOOKUP($B656,'Change Summary_Detailed'!$A$4:$X$216,AQ$3,FALSE)</f>
        <v>2</v>
      </c>
      <c r="AR656" s="21" t="str">
        <f>VLOOKUP($B656,'Change Summary_Detailed'!$A$4:$X$216,AR$3,FALSE)</f>
        <v>Restructure</v>
      </c>
      <c r="AS656" s="21" t="str">
        <f>VLOOKUP($B656,'Change Summary_Detailed'!$A$4:$X$216,AS$3,FALSE)</f>
        <v>In High Point and Morgan Junction, use the RapidRide C Line or revised Route 50 and connect with revised Route 128 at 35th Avenue SW and SW Alaska Street.
In North Admiral, use revised Route 55 during the commute hours.</v>
      </c>
      <c r="AT656" s="21" t="str">
        <f>VLOOKUP($B656,'Change Summary_Detailed'!$A$4:$X$216,AT$3,FALSE)</f>
        <v>Revised</v>
      </c>
    </row>
    <row r="657" spans="1:46" x14ac:dyDescent="0.25">
      <c r="A657" t="s">
        <v>1254</v>
      </c>
      <c r="B657" s="122">
        <v>131</v>
      </c>
      <c r="C657" s="110" t="s">
        <v>735</v>
      </c>
      <c r="D657" s="71" t="s">
        <v>173</v>
      </c>
      <c r="E657" s="110">
        <v>40.299999999999997</v>
      </c>
      <c r="F657" s="365">
        <v>16.8</v>
      </c>
      <c r="G657" s="365">
        <v>32.5</v>
      </c>
      <c r="H657" s="365">
        <v>13.1</v>
      </c>
      <c r="I657" s="365">
        <v>23.6</v>
      </c>
      <c r="J657" s="112">
        <v>10.6</v>
      </c>
      <c r="K657" s="62">
        <v>18</v>
      </c>
      <c r="L657" s="62" t="s">
        <v>15</v>
      </c>
      <c r="M657" s="110" t="s">
        <v>17</v>
      </c>
      <c r="N657" s="112" t="s">
        <v>17</v>
      </c>
      <c r="O657" s="65" t="s">
        <v>19</v>
      </c>
      <c r="P657" s="54" t="s">
        <v>19</v>
      </c>
      <c r="Q657" s="66" t="s">
        <v>18</v>
      </c>
      <c r="R657" s="65" t="s">
        <v>54</v>
      </c>
      <c r="S657" s="54">
        <v>4</v>
      </c>
      <c r="T657" s="66">
        <v>3</v>
      </c>
      <c r="W657">
        <v>3</v>
      </c>
      <c r="X657">
        <v>4</v>
      </c>
      <c r="Y657">
        <v>1</v>
      </c>
      <c r="Z657">
        <v>3</v>
      </c>
      <c r="AA657">
        <v>2</v>
      </c>
      <c r="AB657">
        <v>3</v>
      </c>
      <c r="AC657" s="355" t="str">
        <f>IF(VLOOKUP($B657,'Change Summary_Detailed'!$A$4:$X$216,AC$3,FALSE)=0,"N/A",VLOOKUP($B657,'Change Summary_Detailed'!$A$4:$X$216,AC$3,FALSE))</f>
        <v>N/A</v>
      </c>
      <c r="AD657" s="21">
        <f>VLOOKUP($B657,'Change Summary_Detailed'!$A$4:$X$216,AD$3,FALSE)</f>
        <v>30</v>
      </c>
      <c r="AE657" s="21">
        <f>VLOOKUP($B657,'Change Summary_Detailed'!$A$4:$X$216,AE$3,FALSE)</f>
        <v>30</v>
      </c>
      <c r="AF657" s="21" t="str">
        <f>VLOOKUP($B657,'Change Summary_Detailed'!$A$4:$X$216,AF$3,FALSE)</f>
        <v>30-60</v>
      </c>
      <c r="AG657" s="21">
        <f>VLOOKUP($B657,'Change Summary_Detailed'!$A$4:$X$216,AG$3,FALSE)</f>
        <v>30</v>
      </c>
      <c r="AH657" s="21">
        <f>VLOOKUP($B657,'Change Summary_Detailed'!$A$4:$X$216,AH$3,FALSE)</f>
        <v>30</v>
      </c>
      <c r="AI657" s="21">
        <f>VLOOKUP($B657,'Change Summary_Detailed'!$A$4:$X$216,AI$3,FALSE)</f>
        <v>30</v>
      </c>
      <c r="AJ657" s="21">
        <f>VLOOKUP($B657,'Change Summary_Detailed'!$A$4:$X$216,AJ$3,FALSE)</f>
        <v>30</v>
      </c>
      <c r="AK657" s="21" t="str">
        <f>VLOOKUP($B657,'Change Summary_Detailed'!$A$4:$X$216,AK$3,FALSE)</f>
        <v>30-60</v>
      </c>
      <c r="AL657" s="21">
        <f>VLOOKUP($B657,'Change Summary_Detailed'!$A$4:$X$216,AL$3,FALSE)</f>
        <v>30</v>
      </c>
      <c r="AM657" s="21">
        <f>VLOOKUP($B657,'Change Summary_Detailed'!$A$4:$X$216,AM$3,FALSE)</f>
        <v>30</v>
      </c>
      <c r="AN657" s="21" t="str">
        <f>VLOOKUP($B657,'Change Summary_Detailed'!$A$4:$X$216,AN$3,FALSE)</f>
        <v>Before 12:00 AM</v>
      </c>
      <c r="AO657" s="21" t="str">
        <f>VLOOKUP($B657,'Change Summary_Detailed'!$A$4:$X$216,AO$3,FALSE)</f>
        <v>Before 12:00 AM</v>
      </c>
      <c r="AP657" s="21" t="str">
        <f>VLOOKUP($B657,'Change Summary_Detailed'!$A$4:$X$216,AP$3,FALSE)</f>
        <v>Unchanged</v>
      </c>
      <c r="AQ657" s="21">
        <f>VLOOKUP($B657,'Change Summary_Detailed'!$A$4:$X$216,AQ$3,FALSE)</f>
        <v>0</v>
      </c>
      <c r="AR657" s="21">
        <f>VLOOKUP($B657,'Change Summary_Detailed'!$A$4:$X$216,AR$3,FALSE)</f>
        <v>0</v>
      </c>
      <c r="AS657" s="21">
        <f>VLOOKUP($B657,'Change Summary_Detailed'!$A$4:$X$216,AS$3,FALSE)</f>
        <v>0</v>
      </c>
      <c r="AT657" s="21" t="str">
        <f>VLOOKUP($B657,'Change Summary_Detailed'!$A$4:$X$216,AT$3,FALSE)</f>
        <v>Unchanged</v>
      </c>
    </row>
    <row r="658" spans="1:46" x14ac:dyDescent="0.25">
      <c r="A658" t="s">
        <v>1254</v>
      </c>
      <c r="B658" s="122">
        <v>132</v>
      </c>
      <c r="C658" s="110" t="s">
        <v>736</v>
      </c>
      <c r="D658" s="71" t="s">
        <v>174</v>
      </c>
      <c r="E658" s="110">
        <v>36.299999999999997</v>
      </c>
      <c r="F658" s="365">
        <v>14.8</v>
      </c>
      <c r="G658" s="365">
        <v>28.3</v>
      </c>
      <c r="H658" s="365">
        <v>12.1</v>
      </c>
      <c r="I658" s="365">
        <v>20.3</v>
      </c>
      <c r="J658" s="112">
        <v>8.8000000000000007</v>
      </c>
      <c r="K658" s="62">
        <v>19</v>
      </c>
      <c r="L658" s="62" t="s">
        <v>15</v>
      </c>
      <c r="M658" s="110" t="s">
        <v>17</v>
      </c>
      <c r="N658" s="112" t="s">
        <v>17</v>
      </c>
      <c r="O658" s="65" t="s">
        <v>19</v>
      </c>
      <c r="P658" s="54" t="s">
        <v>19</v>
      </c>
      <c r="Q658" s="66" t="s">
        <v>18</v>
      </c>
      <c r="R658" s="65" t="s">
        <v>54</v>
      </c>
      <c r="S658" s="54">
        <v>4</v>
      </c>
      <c r="T658" s="66">
        <v>1</v>
      </c>
      <c r="W658">
        <v>3</v>
      </c>
      <c r="X658">
        <v>3</v>
      </c>
      <c r="Y658">
        <v>1</v>
      </c>
      <c r="Z658">
        <v>2</v>
      </c>
      <c r="AA658">
        <v>1</v>
      </c>
      <c r="AB658">
        <v>3</v>
      </c>
      <c r="AC658" s="355" t="str">
        <f>IF(VLOOKUP($B658,'Change Summary_Detailed'!$A$4:$X$216,AC$3,FALSE)=0,"N/A",VLOOKUP($B658,'Change Summary_Detailed'!$A$4:$X$216,AC$3,FALSE))</f>
        <v>N/A</v>
      </c>
      <c r="AD658" s="21">
        <f>VLOOKUP($B658,'Change Summary_Detailed'!$A$4:$X$216,AD$3,FALSE)</f>
        <v>30</v>
      </c>
      <c r="AE658" s="21">
        <f>VLOOKUP($B658,'Change Summary_Detailed'!$A$4:$X$216,AE$3,FALSE)</f>
        <v>30</v>
      </c>
      <c r="AF658" s="21" t="str">
        <f>VLOOKUP($B658,'Change Summary_Detailed'!$A$4:$X$216,AF$3,FALSE)</f>
        <v>30-60</v>
      </c>
      <c r="AG658" s="21">
        <f>VLOOKUP($B658,'Change Summary_Detailed'!$A$4:$X$216,AG$3,FALSE)</f>
        <v>30</v>
      </c>
      <c r="AH658" s="21">
        <f>VLOOKUP($B658,'Change Summary_Detailed'!$A$4:$X$216,AH$3,FALSE)</f>
        <v>30</v>
      </c>
      <c r="AI658" s="21">
        <f>VLOOKUP($B658,'Change Summary_Detailed'!$A$4:$X$216,AI$3,FALSE)</f>
        <v>30</v>
      </c>
      <c r="AJ658" s="21">
        <f>VLOOKUP($B658,'Change Summary_Detailed'!$A$4:$X$216,AJ$3,FALSE)</f>
        <v>30</v>
      </c>
      <c r="AK658" s="21" t="str">
        <f>VLOOKUP($B658,'Change Summary_Detailed'!$A$4:$X$216,AK$3,FALSE)</f>
        <v>30-60</v>
      </c>
      <c r="AL658" s="21">
        <f>VLOOKUP($B658,'Change Summary_Detailed'!$A$4:$X$216,AL$3,FALSE)</f>
        <v>30</v>
      </c>
      <c r="AM658" s="21">
        <f>VLOOKUP($B658,'Change Summary_Detailed'!$A$4:$X$216,AM$3,FALSE)</f>
        <v>30</v>
      </c>
      <c r="AN658" s="21" t="str">
        <f>VLOOKUP($B658,'Change Summary_Detailed'!$A$4:$X$216,AN$3,FALSE)</f>
        <v>Before 1:00 AM</v>
      </c>
      <c r="AO658" s="21" t="str">
        <f>VLOOKUP($B658,'Change Summary_Detailed'!$A$4:$X$216,AO$3,FALSE)</f>
        <v>Before 1:00 AM</v>
      </c>
      <c r="AP658" s="21" t="str">
        <f>VLOOKUP($B658,'Change Summary_Detailed'!$A$4:$X$216,AP$3,FALSE)</f>
        <v>Unchanged</v>
      </c>
      <c r="AQ658" s="21">
        <f>VLOOKUP($B658,'Change Summary_Detailed'!$A$4:$X$216,AQ$3,FALSE)</f>
        <v>0</v>
      </c>
      <c r="AR658" s="21">
        <f>VLOOKUP($B658,'Change Summary_Detailed'!$A$4:$X$216,AR$3,FALSE)</f>
        <v>0</v>
      </c>
      <c r="AS658" s="21">
        <f>VLOOKUP($B658,'Change Summary_Detailed'!$A$4:$X$216,AS$3,FALSE)</f>
        <v>0</v>
      </c>
      <c r="AT658" s="21" t="str">
        <f>VLOOKUP($B658,'Change Summary_Detailed'!$A$4:$X$216,AT$3,FALSE)</f>
        <v>Unchanged</v>
      </c>
    </row>
    <row r="659" spans="1:46" x14ac:dyDescent="0.25">
      <c r="A659" t="s">
        <v>1254</v>
      </c>
      <c r="B659" s="122">
        <v>139</v>
      </c>
      <c r="C659" s="110" t="s">
        <v>737</v>
      </c>
      <c r="D659" s="71" t="s">
        <v>175</v>
      </c>
      <c r="E659" s="110">
        <v>11.2</v>
      </c>
      <c r="F659" s="365">
        <v>2.1</v>
      </c>
      <c r="G659" s="365">
        <v>12</v>
      </c>
      <c r="H659" s="365">
        <v>2.5</v>
      </c>
      <c r="I659" s="365">
        <v>6.2</v>
      </c>
      <c r="J659" s="112">
        <v>1.1000000000000001</v>
      </c>
      <c r="K659" s="62" t="s">
        <v>32</v>
      </c>
      <c r="L659" s="62" t="s">
        <v>32</v>
      </c>
      <c r="M659" s="110" t="s">
        <v>17</v>
      </c>
      <c r="N659" s="112" t="s">
        <v>17</v>
      </c>
      <c r="O659" s="65" t="s">
        <v>32</v>
      </c>
      <c r="P659" s="54" t="s">
        <v>32</v>
      </c>
      <c r="Q659" s="66" t="s">
        <v>32</v>
      </c>
      <c r="R659" s="65">
        <v>1</v>
      </c>
      <c r="S659" s="54">
        <v>1</v>
      </c>
      <c r="T659" s="66">
        <v>1</v>
      </c>
      <c r="W659">
        <v>1</v>
      </c>
      <c r="X659">
        <v>1</v>
      </c>
      <c r="Y659">
        <v>2</v>
      </c>
      <c r="Z659">
        <v>1</v>
      </c>
      <c r="AA659">
        <v>1</v>
      </c>
      <c r="AB659">
        <v>1</v>
      </c>
      <c r="AC659" s="355">
        <f>IF(VLOOKUP($B659,'Change Summary_Detailed'!$A$4:$X$216,AC$3,FALSE)=0,"N/A",VLOOKUP($B659,'Change Summary_Detailed'!$A$4:$X$216,AC$3,FALSE))</f>
        <v>41883</v>
      </c>
      <c r="AD659" s="21">
        <f>VLOOKUP($B659,'Change Summary_Detailed'!$A$4:$X$216,AD$3,FALSE)</f>
        <v>30</v>
      </c>
      <c r="AE659" s="21">
        <f>VLOOKUP($B659,'Change Summary_Detailed'!$A$4:$X$216,AE$3,FALSE)</f>
        <v>30</v>
      </c>
      <c r="AF659" s="21" t="str">
        <f>VLOOKUP($B659,'Change Summary_Detailed'!$A$4:$X$216,AF$3,FALSE)</f>
        <v/>
      </c>
      <c r="AG659" s="21">
        <f>VLOOKUP($B659,'Change Summary_Detailed'!$A$4:$X$216,AG$3,FALSE)</f>
        <v>30</v>
      </c>
      <c r="AH659" s="21">
        <f>VLOOKUP($B659,'Change Summary_Detailed'!$A$4:$X$216,AH$3,FALSE)</f>
        <v>30</v>
      </c>
      <c r="AI659" s="21" t="str">
        <f>VLOOKUP($B659,'Change Summary_Detailed'!$A$4:$X$216,AI$3,FALSE)</f>
        <v/>
      </c>
      <c r="AJ659" s="21" t="str">
        <f>VLOOKUP($B659,'Change Summary_Detailed'!$A$4:$X$216,AJ$3,FALSE)</f>
        <v/>
      </c>
      <c r="AK659" s="21" t="str">
        <f>VLOOKUP($B659,'Change Summary_Detailed'!$A$4:$X$216,AK$3,FALSE)</f>
        <v/>
      </c>
      <c r="AL659" s="21" t="str">
        <f>VLOOKUP($B659,'Change Summary_Detailed'!$A$4:$X$216,AL$3,FALSE)</f>
        <v/>
      </c>
      <c r="AM659" s="21" t="str">
        <f>VLOOKUP($B659,'Change Summary_Detailed'!$A$4:$X$216,AM$3,FALSE)</f>
        <v/>
      </c>
      <c r="AN659" s="21" t="str">
        <f>VLOOKUP($B659,'Change Summary_Detailed'!$A$4:$X$216,AN$3,FALSE)</f>
        <v>Before 7:00 PM</v>
      </c>
      <c r="AO659" s="21">
        <f>VLOOKUP($B659,'Change Summary_Detailed'!$A$4:$X$216,AO$3,FALSE)</f>
        <v>0</v>
      </c>
      <c r="AP659" s="21" t="str">
        <f>VLOOKUP($B659,'Change Summary_Detailed'!$A$4:$X$216,AP$3,FALSE)</f>
        <v>Delete</v>
      </c>
      <c r="AQ659" s="21">
        <f>VLOOKUP($B659,'Change Summary_Detailed'!$A$4:$X$216,AQ$3,FALSE)</f>
        <v>1</v>
      </c>
      <c r="AR659" s="21" t="str">
        <f>VLOOKUP($B659,'Change Summary_Detailed'!$A$4:$X$216,AR$3,FALSE)</f>
        <v>Lowest performing</v>
      </c>
      <c r="AS659" s="21" t="str">
        <f>VLOOKUP($B659,'Change Summary_Detailed'!$A$4:$X$216,AS$3,FALSE)</f>
        <v>During peak periods, use revised Route 123.</v>
      </c>
      <c r="AT659" s="21" t="str">
        <f>VLOOKUP($B659,'Change Summary_Detailed'!$A$4:$X$216,AT$3,FALSE)</f>
        <v>Deleted</v>
      </c>
    </row>
    <row r="660" spans="1:46" x14ac:dyDescent="0.25">
      <c r="A660" t="s">
        <v>1254</v>
      </c>
      <c r="B660" s="122">
        <v>140</v>
      </c>
      <c r="C660" s="110" t="s">
        <v>738</v>
      </c>
      <c r="D660" s="71" t="s">
        <v>176</v>
      </c>
      <c r="E660" s="110">
        <v>29.6</v>
      </c>
      <c r="F660" s="365">
        <v>9</v>
      </c>
      <c r="G660" s="365">
        <v>33.6</v>
      </c>
      <c r="H660" s="365">
        <v>11.3</v>
      </c>
      <c r="I660" s="365">
        <v>28.8</v>
      </c>
      <c r="J660" s="112">
        <v>9.6999999999999993</v>
      </c>
      <c r="K660" s="62">
        <v>83</v>
      </c>
      <c r="L660" s="62" t="s">
        <v>15</v>
      </c>
      <c r="M660" s="110" t="s">
        <v>17</v>
      </c>
      <c r="N660" s="112" t="s">
        <v>17</v>
      </c>
      <c r="O660" s="65" t="s">
        <v>19</v>
      </c>
      <c r="P660" s="54" t="s">
        <v>18</v>
      </c>
      <c r="Q660" s="66" t="s">
        <v>19</v>
      </c>
      <c r="R660" s="65" t="s">
        <v>54</v>
      </c>
      <c r="S660" s="54" t="s">
        <v>54</v>
      </c>
      <c r="T660" s="66" t="s">
        <v>54</v>
      </c>
      <c r="W660">
        <v>4</v>
      </c>
      <c r="X660">
        <v>4</v>
      </c>
      <c r="Y660">
        <v>4</v>
      </c>
      <c r="Z660">
        <v>4</v>
      </c>
      <c r="AA660">
        <v>4</v>
      </c>
      <c r="AB660">
        <v>4</v>
      </c>
      <c r="AC660" s="355" t="str">
        <f>IF(VLOOKUP($B660,'Change Summary_Detailed'!$A$4:$X$216,AC$3,FALSE)=0,"N/A",VLOOKUP($B660,'Change Summary_Detailed'!$A$4:$X$216,AC$3,FALSE))</f>
        <v>N/A</v>
      </c>
      <c r="AD660" s="21">
        <f>VLOOKUP($B660,'Change Summary_Detailed'!$A$4:$X$216,AD$3,FALSE)</f>
        <v>15</v>
      </c>
      <c r="AE660" s="21">
        <f>VLOOKUP($B660,'Change Summary_Detailed'!$A$4:$X$216,AE$3,FALSE)</f>
        <v>15</v>
      </c>
      <c r="AF660" s="21">
        <f>VLOOKUP($B660,'Change Summary_Detailed'!$A$4:$X$216,AF$3,FALSE)</f>
        <v>30</v>
      </c>
      <c r="AG660" s="21">
        <f>VLOOKUP($B660,'Change Summary_Detailed'!$A$4:$X$216,AG$3,FALSE)</f>
        <v>30</v>
      </c>
      <c r="AH660" s="21">
        <f>VLOOKUP($B660,'Change Summary_Detailed'!$A$4:$X$216,AH$3,FALSE)</f>
        <v>30</v>
      </c>
      <c r="AI660" s="21">
        <f>VLOOKUP($B660,'Change Summary_Detailed'!$A$4:$X$216,AI$3,FALSE)</f>
        <v>15</v>
      </c>
      <c r="AJ660" s="21">
        <f>VLOOKUP($B660,'Change Summary_Detailed'!$A$4:$X$216,AJ$3,FALSE)</f>
        <v>15</v>
      </c>
      <c r="AK660" s="21">
        <f>VLOOKUP($B660,'Change Summary_Detailed'!$A$4:$X$216,AK$3,FALSE)</f>
        <v>30</v>
      </c>
      <c r="AL660" s="21">
        <f>VLOOKUP($B660,'Change Summary_Detailed'!$A$4:$X$216,AL$3,FALSE)</f>
        <v>30</v>
      </c>
      <c r="AM660" s="21">
        <f>VLOOKUP($B660,'Change Summary_Detailed'!$A$4:$X$216,AM$3,FALSE)</f>
        <v>30</v>
      </c>
      <c r="AN660" s="21" t="str">
        <f>VLOOKUP($B660,'Change Summary_Detailed'!$A$4:$X$216,AN$3,FALSE)</f>
        <v>Before 10:00 PM</v>
      </c>
      <c r="AO660" s="21" t="str">
        <f>VLOOKUP($B660,'Change Summary_Detailed'!$A$4:$X$216,AO$3,FALSE)</f>
        <v>Before 10:00 PM</v>
      </c>
      <c r="AP660" s="21" t="str">
        <f>VLOOKUP($B660,'Change Summary_Detailed'!$A$4:$X$216,AP$3,FALSE)</f>
        <v>Route 140 will be replaced by the F Line in June 2014.</v>
      </c>
      <c r="AQ660" s="21">
        <f>VLOOKUP($B660,'Change Summary_Detailed'!$A$4:$X$216,AQ$3,FALSE)</f>
        <v>0</v>
      </c>
      <c r="AR660" s="21">
        <f>VLOOKUP($B660,'Change Summary_Detailed'!$A$4:$X$216,AR$3,FALSE)</f>
        <v>0</v>
      </c>
      <c r="AS660" s="21">
        <f>VLOOKUP($B660,'Change Summary_Detailed'!$A$4:$X$216,AS$3,FALSE)</f>
        <v>0</v>
      </c>
      <c r="AT660" s="21" t="str">
        <f>VLOOKUP($B660,'Change Summary_Detailed'!$A$4:$X$216,AT$3,FALSE)</f>
        <v>Unchanged</v>
      </c>
    </row>
    <row r="661" spans="1:46" x14ac:dyDescent="0.25">
      <c r="A661" t="s">
        <v>1254</v>
      </c>
      <c r="B661" s="122" t="s">
        <v>177</v>
      </c>
      <c r="C661" s="110" t="s">
        <v>739</v>
      </c>
      <c r="D661" s="71" t="s">
        <v>178</v>
      </c>
      <c r="E661" s="110">
        <v>22.9</v>
      </c>
      <c r="F661" s="365">
        <v>14.1</v>
      </c>
      <c r="G661" s="365" t="s">
        <v>298</v>
      </c>
      <c r="H661" s="365" t="s">
        <v>298</v>
      </c>
      <c r="I661" s="365" t="s">
        <v>298</v>
      </c>
      <c r="J661" s="112" t="s">
        <v>298</v>
      </c>
      <c r="K661" s="62" t="s">
        <v>8</v>
      </c>
      <c r="L661" s="62" t="s">
        <v>8</v>
      </c>
      <c r="M661" s="110" t="s">
        <v>52</v>
      </c>
      <c r="N661" s="112" t="s">
        <v>52</v>
      </c>
      <c r="O661" s="65" t="s">
        <v>8</v>
      </c>
      <c r="P661" s="54" t="s">
        <v>8</v>
      </c>
      <c r="Q661" s="66" t="s">
        <v>8</v>
      </c>
      <c r="R661" s="65">
        <v>3</v>
      </c>
      <c r="S661" s="54" t="s">
        <v>54</v>
      </c>
      <c r="T661" s="66" t="s">
        <v>54</v>
      </c>
      <c r="W661">
        <v>1</v>
      </c>
      <c r="X661">
        <v>3</v>
      </c>
      <c r="Y661" t="s">
        <v>17</v>
      </c>
      <c r="Z661" t="s">
        <v>17</v>
      </c>
      <c r="AA661" t="s">
        <v>17</v>
      </c>
      <c r="AB661" t="s">
        <v>17</v>
      </c>
      <c r="AC661" s="355">
        <f>IF(VLOOKUP($B661,'Change Summary_Detailed'!$A$4:$X$216,AC$3,FALSE)=0,"N/A",VLOOKUP($B661,'Change Summary_Detailed'!$A$4:$X$216,AC$3,FALSE))</f>
        <v>42248</v>
      </c>
      <c r="AD661" s="21" t="str">
        <f>VLOOKUP($B661,'Change Summary_Detailed'!$A$4:$X$216,AD$3,FALSE)</f>
        <v/>
      </c>
      <c r="AE661" s="21" t="str">
        <f>VLOOKUP($B661,'Change Summary_Detailed'!$A$4:$X$216,AE$3,FALSE)</f>
        <v/>
      </c>
      <c r="AF661" s="21" t="str">
        <f>VLOOKUP($B661,'Change Summary_Detailed'!$A$4:$X$216,AF$3,FALSE)</f>
        <v/>
      </c>
      <c r="AG661" s="21" t="str">
        <f>VLOOKUP($B661,'Change Summary_Detailed'!$A$4:$X$216,AG$3,FALSE)</f>
        <v/>
      </c>
      <c r="AH661" s="21" t="str">
        <f>VLOOKUP($B661,'Change Summary_Detailed'!$A$4:$X$216,AH$3,FALSE)</f>
        <v/>
      </c>
      <c r="AI661" s="21" t="str">
        <f>VLOOKUP($B661,'Change Summary_Detailed'!$A$4:$X$216,AI$3,FALSE)</f>
        <v/>
      </c>
      <c r="AJ661" s="21" t="str">
        <f>VLOOKUP($B661,'Change Summary_Detailed'!$A$4:$X$216,AJ$3,FALSE)</f>
        <v/>
      </c>
      <c r="AK661" s="21" t="str">
        <f>VLOOKUP($B661,'Change Summary_Detailed'!$A$4:$X$216,AK$3,FALSE)</f>
        <v/>
      </c>
      <c r="AL661" s="21" t="str">
        <f>VLOOKUP($B661,'Change Summary_Detailed'!$A$4:$X$216,AL$3,FALSE)</f>
        <v/>
      </c>
      <c r="AM661" s="21" t="str">
        <f>VLOOKUP($B661,'Change Summary_Detailed'!$A$4:$X$216,AM$3,FALSE)</f>
        <v/>
      </c>
      <c r="AN661" s="21" t="str">
        <f>VLOOKUP($B661,'Change Summary_Detailed'!$A$4:$X$216,AN$3,FALSE)</f>
        <v/>
      </c>
      <c r="AO661" s="21" t="str">
        <f>VLOOKUP($B661,'Change Summary_Detailed'!$A$4:$X$216,AO$3,FALSE)</f>
        <v/>
      </c>
      <c r="AP661" s="21" t="str">
        <f>VLOOKUP($B661,'Change Summary_Detailed'!$A$4:$X$216,AP$3,FALSE)</f>
        <v>Reduce one morning and one afternoon trip.</v>
      </c>
      <c r="AQ661" s="21">
        <f>VLOOKUP($B661,'Change Summary_Detailed'!$A$4:$X$216,AQ$3,FALSE)</f>
        <v>3</v>
      </c>
      <c r="AR661" s="21" t="str">
        <f>VLOOKUP($B661,'Change Summary_Detailed'!$A$4:$X$216,AR$3,FALSE)</f>
        <v>Low performing</v>
      </c>
      <c r="AS661" s="21">
        <f>VLOOKUP($B661,'Change Summary_Detailed'!$A$4:$X$216,AS$3,FALSE)</f>
        <v>0</v>
      </c>
      <c r="AT661" s="21" t="str">
        <f>VLOOKUP($B661,'Change Summary_Detailed'!$A$4:$X$216,AT$3,FALSE)</f>
        <v>Revised</v>
      </c>
    </row>
    <row r="662" spans="1:46" x14ac:dyDescent="0.25">
      <c r="A662" t="s">
        <v>1254</v>
      </c>
      <c r="B662" s="122">
        <v>148</v>
      </c>
      <c r="C662" s="110" t="s">
        <v>740</v>
      </c>
      <c r="D662" s="71" t="s">
        <v>179</v>
      </c>
      <c r="E662" s="110">
        <v>16.399999999999999</v>
      </c>
      <c r="F662" s="365">
        <v>5.2</v>
      </c>
      <c r="G662" s="365">
        <v>17.3</v>
      </c>
      <c r="H662" s="365">
        <v>6</v>
      </c>
      <c r="I662" s="365">
        <v>19.8</v>
      </c>
      <c r="J662" s="112">
        <v>7</v>
      </c>
      <c r="K662" s="62">
        <v>31</v>
      </c>
      <c r="L662" s="62" t="s">
        <v>135</v>
      </c>
      <c r="M662" s="110" t="s">
        <v>17</v>
      </c>
      <c r="N662" s="112" t="s">
        <v>17</v>
      </c>
      <c r="O662" s="65" t="s">
        <v>18</v>
      </c>
      <c r="P662" s="54" t="s">
        <v>18</v>
      </c>
      <c r="Q662" s="66" t="s">
        <v>18</v>
      </c>
      <c r="R662" s="65">
        <v>3</v>
      </c>
      <c r="S662" s="54">
        <v>3</v>
      </c>
      <c r="T662" s="66" t="s">
        <v>54</v>
      </c>
      <c r="W662">
        <v>2</v>
      </c>
      <c r="X662">
        <v>2</v>
      </c>
      <c r="Y662">
        <v>2</v>
      </c>
      <c r="Z662">
        <v>3</v>
      </c>
      <c r="AA662">
        <v>4</v>
      </c>
      <c r="AB662">
        <v>4</v>
      </c>
      <c r="AC662" s="355">
        <f>IF(VLOOKUP($B662,'Change Summary_Detailed'!$A$4:$X$216,AC$3,FALSE)=0,"N/A",VLOOKUP($B662,'Change Summary_Detailed'!$A$4:$X$216,AC$3,FALSE))</f>
        <v>42248</v>
      </c>
      <c r="AD662" s="21">
        <f>VLOOKUP($B662,'Change Summary_Detailed'!$A$4:$X$216,AD$3,FALSE)</f>
        <v>30</v>
      </c>
      <c r="AE662" s="21">
        <f>VLOOKUP($B662,'Change Summary_Detailed'!$A$4:$X$216,AE$3,FALSE)</f>
        <v>30</v>
      </c>
      <c r="AF662" s="21">
        <f>VLOOKUP($B662,'Change Summary_Detailed'!$A$4:$X$216,AF$3,FALSE)</f>
        <v>60</v>
      </c>
      <c r="AG662" s="21">
        <f>VLOOKUP($B662,'Change Summary_Detailed'!$A$4:$X$216,AG$3,FALSE)</f>
        <v>60</v>
      </c>
      <c r="AH662" s="21">
        <f>VLOOKUP($B662,'Change Summary_Detailed'!$A$4:$X$216,AH$3,FALSE)</f>
        <v>60</v>
      </c>
      <c r="AI662" s="21">
        <f>VLOOKUP($B662,'Change Summary_Detailed'!$A$4:$X$216,AI$3,FALSE)</f>
        <v>60</v>
      </c>
      <c r="AJ662" s="21">
        <f>VLOOKUP($B662,'Change Summary_Detailed'!$A$4:$X$216,AJ$3,FALSE)</f>
        <v>60</v>
      </c>
      <c r="AK662" s="21">
        <f>VLOOKUP($B662,'Change Summary_Detailed'!$A$4:$X$216,AK$3,FALSE)</f>
        <v>60</v>
      </c>
      <c r="AL662" s="21">
        <f>VLOOKUP($B662,'Change Summary_Detailed'!$A$4:$X$216,AL$3,FALSE)</f>
        <v>60</v>
      </c>
      <c r="AM662" s="21">
        <f>VLOOKUP($B662,'Change Summary_Detailed'!$A$4:$X$216,AM$3,FALSE)</f>
        <v>60</v>
      </c>
      <c r="AN662" s="21" t="str">
        <f>VLOOKUP($B662,'Change Summary_Detailed'!$A$4:$X$216,AN$3,FALSE)</f>
        <v>Before 9:00 PM</v>
      </c>
      <c r="AO662" s="21" t="str">
        <f>VLOOKUP($B662,'Change Summary_Detailed'!$A$4:$X$216,AO$3,FALSE)</f>
        <v>Before 9:00 PM</v>
      </c>
      <c r="AP662" s="21" t="str">
        <f>VLOOKUP($B662,'Change Summary_Detailed'!$A$4:$X$216,AP$3,FALSE)</f>
        <v>Operate service less often during commute hours and the midday.</v>
      </c>
      <c r="AQ662" s="21">
        <f>VLOOKUP($B662,'Change Summary_Detailed'!$A$4:$X$216,AQ$3,FALSE)</f>
        <v>3</v>
      </c>
      <c r="AR662" s="21" t="str">
        <f>VLOOKUP($B662,'Change Summary_Detailed'!$A$4:$X$216,AR$3,FALSE)</f>
        <v>Low performing</v>
      </c>
      <c r="AS662" s="21">
        <f>VLOOKUP($B662,'Change Summary_Detailed'!$A$4:$X$216,AS$3,FALSE)</f>
        <v>0</v>
      </c>
      <c r="AT662" s="21" t="str">
        <f>VLOOKUP($B662,'Change Summary_Detailed'!$A$4:$X$216,AT$3,FALSE)</f>
        <v>Revised</v>
      </c>
    </row>
    <row r="663" spans="1:46" x14ac:dyDescent="0.25">
      <c r="A663" t="s">
        <v>1254</v>
      </c>
      <c r="B663" s="122">
        <v>150</v>
      </c>
      <c r="C663" s="110" t="s">
        <v>741</v>
      </c>
      <c r="D663" s="71" t="s">
        <v>180</v>
      </c>
      <c r="E663" s="110">
        <v>40</v>
      </c>
      <c r="F663" s="365">
        <v>20.399999999999999</v>
      </c>
      <c r="G663" s="365">
        <v>39.799999999999997</v>
      </c>
      <c r="H663" s="365">
        <v>21.5</v>
      </c>
      <c r="I663" s="365">
        <v>31.2</v>
      </c>
      <c r="J663" s="112">
        <v>18.100000000000001</v>
      </c>
      <c r="K663" s="62">
        <v>51</v>
      </c>
      <c r="L663" s="62" t="s">
        <v>15</v>
      </c>
      <c r="M663" s="110" t="s">
        <v>17</v>
      </c>
      <c r="N663" s="112" t="s">
        <v>17</v>
      </c>
      <c r="O663" s="65" t="s">
        <v>19</v>
      </c>
      <c r="P663" s="54" t="s">
        <v>18</v>
      </c>
      <c r="Q663" s="66" t="s">
        <v>18</v>
      </c>
      <c r="R663" s="65" t="s">
        <v>54</v>
      </c>
      <c r="S663" s="54">
        <v>3</v>
      </c>
      <c r="T663" s="66" t="s">
        <v>54</v>
      </c>
      <c r="W663">
        <v>3</v>
      </c>
      <c r="X663">
        <v>4</v>
      </c>
      <c r="Y663">
        <v>2</v>
      </c>
      <c r="Z663">
        <v>4</v>
      </c>
      <c r="AA663">
        <v>3</v>
      </c>
      <c r="AB663">
        <v>4</v>
      </c>
      <c r="AC663" s="355" t="str">
        <f>IF(VLOOKUP($B663,'Change Summary_Detailed'!$A$4:$X$216,AC$3,FALSE)=0,"N/A",VLOOKUP($B663,'Change Summary_Detailed'!$A$4:$X$216,AC$3,FALSE))</f>
        <v>N/A</v>
      </c>
      <c r="AD663" s="21">
        <f>VLOOKUP($B663,'Change Summary_Detailed'!$A$4:$X$216,AD$3,FALSE)</f>
        <v>15</v>
      </c>
      <c r="AE663" s="21">
        <f>VLOOKUP($B663,'Change Summary_Detailed'!$A$4:$X$216,AE$3,FALSE)</f>
        <v>15</v>
      </c>
      <c r="AF663" s="21" t="str">
        <f>VLOOKUP($B663,'Change Summary_Detailed'!$A$4:$X$216,AF$3,FALSE)</f>
        <v>30-60</v>
      </c>
      <c r="AG663" s="21">
        <f>VLOOKUP($B663,'Change Summary_Detailed'!$A$4:$X$216,AG$3,FALSE)</f>
        <v>15</v>
      </c>
      <c r="AH663" s="21">
        <f>VLOOKUP($B663,'Change Summary_Detailed'!$A$4:$X$216,AH$3,FALSE)</f>
        <v>30</v>
      </c>
      <c r="AI663" s="21">
        <f>VLOOKUP($B663,'Change Summary_Detailed'!$A$4:$X$216,AI$3,FALSE)</f>
        <v>15</v>
      </c>
      <c r="AJ663" s="21">
        <f>VLOOKUP($B663,'Change Summary_Detailed'!$A$4:$X$216,AJ$3,FALSE)</f>
        <v>15</v>
      </c>
      <c r="AK663" s="21" t="str">
        <f>VLOOKUP($B663,'Change Summary_Detailed'!$A$4:$X$216,AK$3,FALSE)</f>
        <v>30-60</v>
      </c>
      <c r="AL663" s="21">
        <f>VLOOKUP($B663,'Change Summary_Detailed'!$A$4:$X$216,AL$3,FALSE)</f>
        <v>15</v>
      </c>
      <c r="AM663" s="21">
        <f>VLOOKUP($B663,'Change Summary_Detailed'!$A$4:$X$216,AM$3,FALSE)</f>
        <v>30</v>
      </c>
      <c r="AN663" s="21" t="str">
        <f>VLOOKUP($B663,'Change Summary_Detailed'!$A$4:$X$216,AN$3,FALSE)</f>
        <v>Before 1:00 AM</v>
      </c>
      <c r="AO663" s="21" t="str">
        <f>VLOOKUP($B663,'Change Summary_Detailed'!$A$4:$X$216,AO$3,FALSE)</f>
        <v>Before 1:00 AM</v>
      </c>
      <c r="AP663" s="21" t="str">
        <f>VLOOKUP($B663,'Change Summary_Detailed'!$A$4:$X$216,AP$3,FALSE)</f>
        <v>Unchanged</v>
      </c>
      <c r="AQ663" s="21">
        <f>VLOOKUP($B663,'Change Summary_Detailed'!$A$4:$X$216,AQ$3,FALSE)</f>
        <v>0</v>
      </c>
      <c r="AR663" s="21">
        <f>VLOOKUP($B663,'Change Summary_Detailed'!$A$4:$X$216,AR$3,FALSE)</f>
        <v>0</v>
      </c>
      <c r="AS663" s="21">
        <f>VLOOKUP($B663,'Change Summary_Detailed'!$A$4:$X$216,AS$3,FALSE)</f>
        <v>0</v>
      </c>
      <c r="AT663" s="21" t="str">
        <f>VLOOKUP($B663,'Change Summary_Detailed'!$A$4:$X$216,AT$3,FALSE)</f>
        <v>Unchanged</v>
      </c>
    </row>
    <row r="664" spans="1:46" x14ac:dyDescent="0.25">
      <c r="A664" t="s">
        <v>1254</v>
      </c>
      <c r="B664" s="122">
        <v>152</v>
      </c>
      <c r="C664" s="110" t="s">
        <v>742</v>
      </c>
      <c r="D664" s="71" t="s">
        <v>181</v>
      </c>
      <c r="E664" s="110">
        <v>16.8</v>
      </c>
      <c r="F664" s="365">
        <v>11.4</v>
      </c>
      <c r="G664" s="365" t="s">
        <v>298</v>
      </c>
      <c r="H664" s="365" t="s">
        <v>298</v>
      </c>
      <c r="I664" s="365" t="s">
        <v>298</v>
      </c>
      <c r="J664" s="112" t="s">
        <v>298</v>
      </c>
      <c r="K664" s="62" t="s">
        <v>8</v>
      </c>
      <c r="L664" s="62" t="s">
        <v>8</v>
      </c>
      <c r="M664" s="110" t="s">
        <v>52</v>
      </c>
      <c r="N664" s="112" t="s">
        <v>45</v>
      </c>
      <c r="O664" s="65" t="s">
        <v>8</v>
      </c>
      <c r="P664" s="54" t="s">
        <v>8</v>
      </c>
      <c r="Q664" s="66" t="s">
        <v>8</v>
      </c>
      <c r="R664" s="65">
        <v>1</v>
      </c>
      <c r="S664" s="54" t="s">
        <v>54</v>
      </c>
      <c r="T664" s="66" t="s">
        <v>54</v>
      </c>
      <c r="W664">
        <v>1</v>
      </c>
      <c r="X664">
        <v>2</v>
      </c>
      <c r="Y664" t="s">
        <v>17</v>
      </c>
      <c r="Z664" t="s">
        <v>17</v>
      </c>
      <c r="AA664" t="s">
        <v>17</v>
      </c>
      <c r="AB664" t="s">
        <v>17</v>
      </c>
      <c r="AC664" s="355">
        <f>IF(VLOOKUP($B664,'Change Summary_Detailed'!$A$4:$X$216,AC$3,FALSE)=0,"N/A",VLOOKUP($B664,'Change Summary_Detailed'!$A$4:$X$216,AC$3,FALSE))</f>
        <v>41883</v>
      </c>
      <c r="AD664" s="21" t="str">
        <f>VLOOKUP($B664,'Change Summary_Detailed'!$A$4:$X$216,AD$3,FALSE)</f>
        <v/>
      </c>
      <c r="AE664" s="21" t="str">
        <f>VLOOKUP($B664,'Change Summary_Detailed'!$A$4:$X$216,AE$3,FALSE)</f>
        <v/>
      </c>
      <c r="AF664" s="21" t="str">
        <f>VLOOKUP($B664,'Change Summary_Detailed'!$A$4:$X$216,AF$3,FALSE)</f>
        <v/>
      </c>
      <c r="AG664" s="21" t="str">
        <f>VLOOKUP($B664,'Change Summary_Detailed'!$A$4:$X$216,AG$3,FALSE)</f>
        <v/>
      </c>
      <c r="AH664" s="21" t="str">
        <f>VLOOKUP($B664,'Change Summary_Detailed'!$A$4:$X$216,AH$3,FALSE)</f>
        <v/>
      </c>
      <c r="AI664" s="21" t="str">
        <f>VLOOKUP($B664,'Change Summary_Detailed'!$A$4:$X$216,AI$3,FALSE)</f>
        <v/>
      </c>
      <c r="AJ664" s="21" t="str">
        <f>VLOOKUP($B664,'Change Summary_Detailed'!$A$4:$X$216,AJ$3,FALSE)</f>
        <v/>
      </c>
      <c r="AK664" s="21" t="str">
        <f>VLOOKUP($B664,'Change Summary_Detailed'!$A$4:$X$216,AK$3,FALSE)</f>
        <v/>
      </c>
      <c r="AL664" s="21" t="str">
        <f>VLOOKUP($B664,'Change Summary_Detailed'!$A$4:$X$216,AL$3,FALSE)</f>
        <v/>
      </c>
      <c r="AM664" s="21" t="str">
        <f>VLOOKUP($B664,'Change Summary_Detailed'!$A$4:$X$216,AM$3,FALSE)</f>
        <v/>
      </c>
      <c r="AN664" s="21" t="str">
        <f>VLOOKUP($B664,'Change Summary_Detailed'!$A$4:$X$216,AN$3,FALSE)</f>
        <v/>
      </c>
      <c r="AO664" s="21">
        <f>VLOOKUP($B664,'Change Summary_Detailed'!$A$4:$X$216,AO$3,FALSE)</f>
        <v>0</v>
      </c>
      <c r="AP664" s="21" t="str">
        <f>VLOOKUP($B664,'Change Summary_Detailed'!$A$4:$X$216,AP$3,FALSE)</f>
        <v>Delete</v>
      </c>
      <c r="AQ664" s="21">
        <f>VLOOKUP($B664,'Change Summary_Detailed'!$A$4:$X$216,AQ$3,FALSE)</f>
        <v>1</v>
      </c>
      <c r="AR664" s="21" t="str">
        <f>VLOOKUP($B664,'Change Summary_Detailed'!$A$4:$X$216,AR$3,FALSE)</f>
        <v>Lowest performing</v>
      </c>
      <c r="AS664" s="21" t="str">
        <f>VLOOKUP($B664,'Change Summary_Detailed'!$A$4:$X$216,AS$3,FALSE)</f>
        <v>At Star Lake Park-and-Ride, use revised routes 177 or 193.
Between Auburn and I-5, Metro’s RideShare or VanPool programs may be options.
At Auburn Station, use Sounder commuter rail.</v>
      </c>
      <c r="AT664" s="21" t="str">
        <f>VLOOKUP($B664,'Change Summary_Detailed'!$A$4:$X$216,AT$3,FALSE)</f>
        <v>Deleted</v>
      </c>
    </row>
    <row r="665" spans="1:46" x14ac:dyDescent="0.25">
      <c r="A665" t="s">
        <v>1254</v>
      </c>
      <c r="B665" s="122">
        <v>153</v>
      </c>
      <c r="C665" s="110" t="s">
        <v>743</v>
      </c>
      <c r="D665" s="71" t="s">
        <v>182</v>
      </c>
      <c r="E665" s="110">
        <v>22.1</v>
      </c>
      <c r="F665" s="365">
        <v>6.2</v>
      </c>
      <c r="G665" s="365" t="s">
        <v>298</v>
      </c>
      <c r="H665" s="365" t="s">
        <v>298</v>
      </c>
      <c r="I665" s="365" t="s">
        <v>298</v>
      </c>
      <c r="J665" s="112" t="s">
        <v>298</v>
      </c>
      <c r="K665" s="62">
        <v>52</v>
      </c>
      <c r="L665" s="62" t="s">
        <v>81</v>
      </c>
      <c r="M665" s="110"/>
      <c r="N665" s="112"/>
      <c r="O665" s="65" t="s">
        <v>19</v>
      </c>
      <c r="P665" s="54" t="s">
        <v>19</v>
      </c>
      <c r="Q665" s="66" t="s">
        <v>19</v>
      </c>
      <c r="R665" s="65" t="s">
        <v>54</v>
      </c>
      <c r="S665" s="54" t="s">
        <v>54</v>
      </c>
      <c r="T665" s="66" t="s">
        <v>54</v>
      </c>
      <c r="W665">
        <v>3</v>
      </c>
      <c r="X665">
        <v>3</v>
      </c>
      <c r="Y665" t="s">
        <v>17</v>
      </c>
      <c r="Z665" t="s">
        <v>17</v>
      </c>
      <c r="AA665" t="s">
        <v>17</v>
      </c>
      <c r="AB665" t="s">
        <v>17</v>
      </c>
      <c r="AC665" s="355" t="str">
        <f>IF(VLOOKUP($B665,'Change Summary_Detailed'!$A$4:$X$216,AC$3,FALSE)=0,"N/A",VLOOKUP($B665,'Change Summary_Detailed'!$A$4:$X$216,AC$3,FALSE))</f>
        <v>N/A</v>
      </c>
      <c r="AD665" s="21">
        <f>VLOOKUP($B665,'Change Summary_Detailed'!$A$4:$X$216,AD$3,FALSE)</f>
        <v>30</v>
      </c>
      <c r="AE665" s="21" t="str">
        <f>VLOOKUP($B665,'Change Summary_Detailed'!$A$4:$X$216,AE$3,FALSE)</f>
        <v/>
      </c>
      <c r="AF665" s="21" t="str">
        <f>VLOOKUP($B665,'Change Summary_Detailed'!$A$4:$X$216,AF$3,FALSE)</f>
        <v/>
      </c>
      <c r="AG665" s="21" t="str">
        <f>VLOOKUP($B665,'Change Summary_Detailed'!$A$4:$X$216,AG$3,FALSE)</f>
        <v/>
      </c>
      <c r="AH665" s="21" t="str">
        <f>VLOOKUP($B665,'Change Summary_Detailed'!$A$4:$X$216,AH$3,FALSE)</f>
        <v/>
      </c>
      <c r="AI665" s="21">
        <f>VLOOKUP($B665,'Change Summary_Detailed'!$A$4:$X$216,AI$3,FALSE)</f>
        <v>30</v>
      </c>
      <c r="AJ665" s="21" t="str">
        <f>VLOOKUP($B665,'Change Summary_Detailed'!$A$4:$X$216,AJ$3,FALSE)</f>
        <v/>
      </c>
      <c r="AK665" s="21" t="str">
        <f>VLOOKUP($B665,'Change Summary_Detailed'!$A$4:$X$216,AK$3,FALSE)</f>
        <v/>
      </c>
      <c r="AL665" s="21" t="str">
        <f>VLOOKUP($B665,'Change Summary_Detailed'!$A$4:$X$216,AL$3,FALSE)</f>
        <v/>
      </c>
      <c r="AM665" s="21" t="str">
        <f>VLOOKUP($B665,'Change Summary_Detailed'!$A$4:$X$216,AM$3,FALSE)</f>
        <v/>
      </c>
      <c r="AN665" s="21" t="str">
        <f>VLOOKUP($B665,'Change Summary_Detailed'!$A$4:$X$216,AN$3,FALSE)</f>
        <v>Before 6:00 PM</v>
      </c>
      <c r="AO665" s="21" t="str">
        <f>VLOOKUP($B665,'Change Summary_Detailed'!$A$4:$X$216,AO$3,FALSE)</f>
        <v>Before 6:00 PM</v>
      </c>
      <c r="AP665" s="21" t="str">
        <f>VLOOKUP($B665,'Change Summary_Detailed'!$A$4:$X$216,AP$3,FALSE)</f>
        <v>Unchanged</v>
      </c>
      <c r="AQ665" s="21">
        <f>VLOOKUP($B665,'Change Summary_Detailed'!$A$4:$X$216,AQ$3,FALSE)</f>
        <v>0</v>
      </c>
      <c r="AR665" s="21">
        <f>VLOOKUP($B665,'Change Summary_Detailed'!$A$4:$X$216,AR$3,FALSE)</f>
        <v>0</v>
      </c>
      <c r="AS665" s="21">
        <f>VLOOKUP($B665,'Change Summary_Detailed'!$A$4:$X$216,AS$3,FALSE)</f>
        <v>0</v>
      </c>
      <c r="AT665" s="21" t="str">
        <f>VLOOKUP($B665,'Change Summary_Detailed'!$A$4:$X$216,AT$3,FALSE)</f>
        <v>Unchanged</v>
      </c>
    </row>
    <row r="666" spans="1:46" x14ac:dyDescent="0.25">
      <c r="A666" t="s">
        <v>1254</v>
      </c>
      <c r="B666" s="122">
        <v>154</v>
      </c>
      <c r="C666" s="110" t="s">
        <v>744</v>
      </c>
      <c r="D666" s="71" t="s">
        <v>183</v>
      </c>
      <c r="E666" s="110">
        <v>18.399999999999999</v>
      </c>
      <c r="F666" s="365">
        <v>5.3</v>
      </c>
      <c r="G666" s="365" t="s">
        <v>298</v>
      </c>
      <c r="H666" s="365" t="s">
        <v>298</v>
      </c>
      <c r="I666" s="365" t="s">
        <v>298</v>
      </c>
      <c r="J666" s="112" t="s">
        <v>298</v>
      </c>
      <c r="K666" s="62" t="s">
        <v>8</v>
      </c>
      <c r="L666" s="62" t="s">
        <v>8</v>
      </c>
      <c r="M666" s="110" t="s">
        <v>52</v>
      </c>
      <c r="N666" s="112" t="s">
        <v>45</v>
      </c>
      <c r="O666" s="65" t="s">
        <v>8</v>
      </c>
      <c r="P666" s="54" t="s">
        <v>8</v>
      </c>
      <c r="Q666" s="66" t="s">
        <v>8</v>
      </c>
      <c r="R666" s="65">
        <v>3</v>
      </c>
      <c r="S666" s="54" t="s">
        <v>54</v>
      </c>
      <c r="T666" s="66" t="s">
        <v>54</v>
      </c>
      <c r="W666">
        <v>2</v>
      </c>
      <c r="X666">
        <v>3</v>
      </c>
      <c r="Y666" t="s">
        <v>17</v>
      </c>
      <c r="Z666" t="s">
        <v>17</v>
      </c>
      <c r="AA666" t="s">
        <v>17</v>
      </c>
      <c r="AB666" t="s">
        <v>17</v>
      </c>
      <c r="AC666" s="355">
        <f>IF(VLOOKUP($B666,'Change Summary_Detailed'!$A$4:$X$216,AC$3,FALSE)=0,"N/A",VLOOKUP($B666,'Change Summary_Detailed'!$A$4:$X$216,AC$3,FALSE))</f>
        <v>42248</v>
      </c>
      <c r="AD666" s="21" t="str">
        <f>VLOOKUP($B666,'Change Summary_Detailed'!$A$4:$X$216,AD$3,FALSE)</f>
        <v/>
      </c>
      <c r="AE666" s="21" t="str">
        <f>VLOOKUP($B666,'Change Summary_Detailed'!$A$4:$X$216,AE$3,FALSE)</f>
        <v/>
      </c>
      <c r="AF666" s="21" t="str">
        <f>VLOOKUP($B666,'Change Summary_Detailed'!$A$4:$X$216,AF$3,FALSE)</f>
        <v/>
      </c>
      <c r="AG666" s="21" t="str">
        <f>VLOOKUP($B666,'Change Summary_Detailed'!$A$4:$X$216,AG$3,FALSE)</f>
        <v/>
      </c>
      <c r="AH666" s="21" t="str">
        <f>VLOOKUP($B666,'Change Summary_Detailed'!$A$4:$X$216,AH$3,FALSE)</f>
        <v/>
      </c>
      <c r="AI666" s="21" t="str">
        <f>VLOOKUP($B666,'Change Summary_Detailed'!$A$4:$X$216,AI$3,FALSE)</f>
        <v/>
      </c>
      <c r="AJ666" s="21" t="str">
        <f>VLOOKUP($B666,'Change Summary_Detailed'!$A$4:$X$216,AJ$3,FALSE)</f>
        <v/>
      </c>
      <c r="AK666" s="21" t="str">
        <f>VLOOKUP($B666,'Change Summary_Detailed'!$A$4:$X$216,AK$3,FALSE)</f>
        <v/>
      </c>
      <c r="AL666" s="21" t="str">
        <f>VLOOKUP($B666,'Change Summary_Detailed'!$A$4:$X$216,AL$3,FALSE)</f>
        <v/>
      </c>
      <c r="AM666" s="21" t="str">
        <f>VLOOKUP($B666,'Change Summary_Detailed'!$A$4:$X$216,AM$3,FALSE)</f>
        <v/>
      </c>
      <c r="AN666" s="21" t="str">
        <f>VLOOKUP($B666,'Change Summary_Detailed'!$A$4:$X$216,AN$3,FALSE)</f>
        <v/>
      </c>
      <c r="AO666" s="21">
        <f>VLOOKUP($B666,'Change Summary_Detailed'!$A$4:$X$216,AO$3,FALSE)</f>
        <v>0</v>
      </c>
      <c r="AP666" s="21" t="str">
        <f>VLOOKUP($B666,'Change Summary_Detailed'!$A$4:$X$216,AP$3,FALSE)</f>
        <v>Delete</v>
      </c>
      <c r="AQ666" s="21">
        <f>VLOOKUP($B666,'Change Summary_Detailed'!$A$4:$X$216,AQ$3,FALSE)</f>
        <v>3</v>
      </c>
      <c r="AR666" s="21" t="str">
        <f>VLOOKUP($B666,'Change Summary_Detailed'!$A$4:$X$216,AR$3,FALSE)</f>
        <v>Lowest performing</v>
      </c>
      <c r="AS666" s="21" t="str">
        <f>VLOOKUP($B666,'Change Summary_Detailed'!$A$4:$X$216,AS$3,FALSE)</f>
        <v>Use the new RapidRide F Line and connect with Route 124 at the Tukwila International Boulevard Station to reach the Boeing Industrial Area.</v>
      </c>
      <c r="AT666" s="21" t="str">
        <f>VLOOKUP($B666,'Change Summary_Detailed'!$A$4:$X$216,AT$3,FALSE)</f>
        <v>Deleted</v>
      </c>
    </row>
    <row r="667" spans="1:46" x14ac:dyDescent="0.25">
      <c r="A667" t="s">
        <v>1254</v>
      </c>
      <c r="B667" s="122">
        <v>156</v>
      </c>
      <c r="C667" s="110" t="s">
        <v>746</v>
      </c>
      <c r="D667" s="71" t="s">
        <v>185</v>
      </c>
      <c r="E667" s="110">
        <v>15.2</v>
      </c>
      <c r="F667" s="365">
        <v>4.5999999999999996</v>
      </c>
      <c r="G667" s="365">
        <v>15.5</v>
      </c>
      <c r="H667" s="365">
        <v>5.3</v>
      </c>
      <c r="I667" s="365">
        <v>10.199999999999999</v>
      </c>
      <c r="J667" s="112">
        <v>2.6</v>
      </c>
      <c r="K667" s="62">
        <v>100</v>
      </c>
      <c r="L667" s="62" t="s">
        <v>81</v>
      </c>
      <c r="M667" s="110" t="s">
        <v>17</v>
      </c>
      <c r="N667" s="112" t="s">
        <v>17</v>
      </c>
      <c r="O667" s="65" t="s">
        <v>19</v>
      </c>
      <c r="P667" s="54" t="s">
        <v>18</v>
      </c>
      <c r="Q667" s="66" t="s">
        <v>19</v>
      </c>
      <c r="R667" s="65" t="s">
        <v>54</v>
      </c>
      <c r="S667" s="54">
        <v>3</v>
      </c>
      <c r="T667" s="66">
        <v>4</v>
      </c>
      <c r="W667">
        <v>2</v>
      </c>
      <c r="X667">
        <v>2</v>
      </c>
      <c r="Y667">
        <v>2</v>
      </c>
      <c r="Z667">
        <v>3</v>
      </c>
      <c r="AA667">
        <v>1</v>
      </c>
      <c r="AB667">
        <v>2</v>
      </c>
      <c r="AC667" s="355">
        <f>IF(VLOOKUP($B667,'Change Summary_Detailed'!$A$4:$X$216,AC$3,FALSE)=0,"N/A",VLOOKUP($B667,'Change Summary_Detailed'!$A$4:$X$216,AC$3,FALSE))</f>
        <v>42248</v>
      </c>
      <c r="AD667" s="21">
        <f>VLOOKUP($B667,'Change Summary_Detailed'!$A$4:$X$216,AD$3,FALSE)</f>
        <v>30</v>
      </c>
      <c r="AE667" s="21">
        <f>VLOOKUP($B667,'Change Summary_Detailed'!$A$4:$X$216,AE$3,FALSE)</f>
        <v>30</v>
      </c>
      <c r="AF667" s="21">
        <f>VLOOKUP($B667,'Change Summary_Detailed'!$A$4:$X$216,AF$3,FALSE)</f>
        <v>60</v>
      </c>
      <c r="AG667" s="21">
        <f>VLOOKUP($B667,'Change Summary_Detailed'!$A$4:$X$216,AG$3,FALSE)</f>
        <v>60</v>
      </c>
      <c r="AH667" s="21">
        <f>VLOOKUP($B667,'Change Summary_Detailed'!$A$4:$X$216,AH$3,FALSE)</f>
        <v>60</v>
      </c>
      <c r="AI667" s="21">
        <f>VLOOKUP($B667,'Change Summary_Detailed'!$A$4:$X$216,AI$3,FALSE)</f>
        <v>30</v>
      </c>
      <c r="AJ667" s="21">
        <f>VLOOKUP($B667,'Change Summary_Detailed'!$A$4:$X$216,AJ$3,FALSE)</f>
        <v>60</v>
      </c>
      <c r="AK667" s="21">
        <f>VLOOKUP($B667,'Change Summary_Detailed'!$A$4:$X$216,AK$3,FALSE)</f>
        <v>60</v>
      </c>
      <c r="AL667" s="21">
        <f>VLOOKUP($B667,'Change Summary_Detailed'!$A$4:$X$216,AL$3,FALSE)</f>
        <v>60</v>
      </c>
      <c r="AM667" s="21">
        <f>VLOOKUP($B667,'Change Summary_Detailed'!$A$4:$X$216,AM$3,FALSE)</f>
        <v>60</v>
      </c>
      <c r="AN667" s="21" t="str">
        <f>VLOOKUP($B667,'Change Summary_Detailed'!$A$4:$X$216,AN$3,FALSE)</f>
        <v>Before 10:00 PM</v>
      </c>
      <c r="AO667" s="21" t="str">
        <f>VLOOKUP($B667,'Change Summary_Detailed'!$A$4:$X$216,AO$3,FALSE)</f>
        <v>Before 7:00 PM</v>
      </c>
      <c r="AP667" s="21" t="str">
        <f>VLOOKUP($B667,'Change Summary_Detailed'!$A$4:$X$216,AP$3,FALSE)</f>
        <v>Operate service less often during the midday.
End service earlier.</v>
      </c>
      <c r="AQ667" s="21">
        <f>VLOOKUP($B667,'Change Summary_Detailed'!$A$4:$X$216,AQ$3,FALSE)</f>
        <v>0</v>
      </c>
      <c r="AR667" s="21" t="str">
        <f>VLOOKUP($B667,'Change Summary_Detailed'!$A$4:$X$216,AR$3,FALSE)</f>
        <v>Low performing</v>
      </c>
      <c r="AS667" s="21">
        <f>VLOOKUP($B667,'Change Summary_Detailed'!$A$4:$X$216,AS$3,FALSE)</f>
        <v>0</v>
      </c>
      <c r="AT667" s="21" t="str">
        <f>VLOOKUP($B667,'Change Summary_Detailed'!$A$4:$X$216,AT$3,FALSE)</f>
        <v>Revised</v>
      </c>
    </row>
    <row r="668" spans="1:46" x14ac:dyDescent="0.25">
      <c r="A668" t="s">
        <v>1254</v>
      </c>
      <c r="B668" s="122">
        <v>157</v>
      </c>
      <c r="C668" s="110" t="s">
        <v>747</v>
      </c>
      <c r="D668" s="71" t="s">
        <v>186</v>
      </c>
      <c r="E668" s="110">
        <v>16.600000000000001</v>
      </c>
      <c r="F668" s="365">
        <v>11.3</v>
      </c>
      <c r="G668" s="365" t="s">
        <v>298</v>
      </c>
      <c r="H668" s="365" t="s">
        <v>298</v>
      </c>
      <c r="I668" s="365" t="s">
        <v>298</v>
      </c>
      <c r="J668" s="112" t="s">
        <v>298</v>
      </c>
      <c r="K668" s="62" t="s">
        <v>8</v>
      </c>
      <c r="L668" s="62" t="s">
        <v>8</v>
      </c>
      <c r="M668" s="110" t="s">
        <v>52</v>
      </c>
      <c r="N668" s="112" t="s">
        <v>52</v>
      </c>
      <c r="O668" s="65" t="s">
        <v>8</v>
      </c>
      <c r="P668" s="54" t="s">
        <v>8</v>
      </c>
      <c r="Q668" s="66" t="s">
        <v>8</v>
      </c>
      <c r="R668" s="65">
        <v>3</v>
      </c>
      <c r="S668" s="54" t="s">
        <v>54</v>
      </c>
      <c r="T668" s="66" t="s">
        <v>54</v>
      </c>
      <c r="W668">
        <v>1</v>
      </c>
      <c r="X668">
        <v>2</v>
      </c>
      <c r="Y668" t="s">
        <v>17</v>
      </c>
      <c r="Z668" t="s">
        <v>17</v>
      </c>
      <c r="AA668" t="s">
        <v>17</v>
      </c>
      <c r="AB668" t="s">
        <v>17</v>
      </c>
      <c r="AC668" s="355">
        <f>IF(VLOOKUP($B668,'Change Summary_Detailed'!$A$4:$X$216,AC$3,FALSE)=0,"N/A",VLOOKUP($B668,'Change Summary_Detailed'!$A$4:$X$216,AC$3,FALSE))</f>
        <v>42036</v>
      </c>
      <c r="AD668" s="21" t="str">
        <f>VLOOKUP($B668,'Change Summary_Detailed'!$A$4:$X$216,AD$3,FALSE)</f>
        <v/>
      </c>
      <c r="AE668" s="21" t="str">
        <f>VLOOKUP($B668,'Change Summary_Detailed'!$A$4:$X$216,AE$3,FALSE)</f>
        <v/>
      </c>
      <c r="AF668" s="21" t="str">
        <f>VLOOKUP($B668,'Change Summary_Detailed'!$A$4:$X$216,AF$3,FALSE)</f>
        <v/>
      </c>
      <c r="AG668" s="21" t="str">
        <f>VLOOKUP($B668,'Change Summary_Detailed'!$A$4:$X$216,AG$3,FALSE)</f>
        <v/>
      </c>
      <c r="AH668" s="21" t="str">
        <f>VLOOKUP($B668,'Change Summary_Detailed'!$A$4:$X$216,AH$3,FALSE)</f>
        <v/>
      </c>
      <c r="AI668" s="21" t="str">
        <f>VLOOKUP($B668,'Change Summary_Detailed'!$A$4:$X$216,AI$3,FALSE)</f>
        <v/>
      </c>
      <c r="AJ668" s="21" t="str">
        <f>VLOOKUP($B668,'Change Summary_Detailed'!$A$4:$X$216,AJ$3,FALSE)</f>
        <v/>
      </c>
      <c r="AK668" s="21" t="str">
        <f>VLOOKUP($B668,'Change Summary_Detailed'!$A$4:$X$216,AK$3,FALSE)</f>
        <v/>
      </c>
      <c r="AL668" s="21" t="str">
        <f>VLOOKUP($B668,'Change Summary_Detailed'!$A$4:$X$216,AL$3,FALSE)</f>
        <v/>
      </c>
      <c r="AM668" s="21" t="str">
        <f>VLOOKUP($B668,'Change Summary_Detailed'!$A$4:$X$216,AM$3,FALSE)</f>
        <v/>
      </c>
      <c r="AN668" s="21" t="str">
        <f>VLOOKUP($B668,'Change Summary_Detailed'!$A$4:$X$216,AN$3,FALSE)</f>
        <v/>
      </c>
      <c r="AO668" s="21" t="str">
        <f>VLOOKUP($B668,'Change Summary_Detailed'!$A$4:$X$216,AO$3,FALSE)</f>
        <v/>
      </c>
      <c r="AP668" s="21" t="str">
        <f>VLOOKUP($B668,'Change Summary_Detailed'!$A$4:$X$216,AP$3,FALSE)</f>
        <v>Combine service with routes 158 and 159.
Shift routing to 132nd Avenue SE from 116th Avenue SE between SE 240th Street and the Lake Meridian Park-and-Ride.
Add two morning and three afternoon trips since routes 158 and 159 would no longer operate.</v>
      </c>
      <c r="AQ668" s="21" t="str">
        <f>VLOOKUP($B668,'Change Summary_Detailed'!$A$4:$X$216,AQ$3,FALSE)</f>
        <v>2, 3</v>
      </c>
      <c r="AR668" s="21" t="str">
        <f>VLOOKUP($B668,'Change Summary_Detailed'!$A$4:$X$216,AR$3,FALSE)</f>
        <v>Restructure</v>
      </c>
      <c r="AS668" s="21">
        <f>VLOOKUP($B668,'Change Summary_Detailed'!$A$4:$X$216,AS$3,FALSE)</f>
        <v>0</v>
      </c>
      <c r="AT668" s="21" t="str">
        <f>VLOOKUP($B668,'Change Summary_Detailed'!$A$4:$X$216,AT$3,FALSE)</f>
        <v>Revised</v>
      </c>
    </row>
    <row r="669" spans="1:46" x14ac:dyDescent="0.25">
      <c r="A669" t="s">
        <v>1254</v>
      </c>
      <c r="B669" s="122">
        <v>158</v>
      </c>
      <c r="C669" s="110" t="s">
        <v>748</v>
      </c>
      <c r="D669" s="71" t="s">
        <v>187</v>
      </c>
      <c r="E669" s="110">
        <v>23.6</v>
      </c>
      <c r="F669" s="365">
        <v>16.600000000000001</v>
      </c>
      <c r="G669" s="365" t="s">
        <v>298</v>
      </c>
      <c r="H669" s="365" t="s">
        <v>298</v>
      </c>
      <c r="I669" s="365" t="s">
        <v>298</v>
      </c>
      <c r="J669" s="112" t="s">
        <v>298</v>
      </c>
      <c r="K669" s="62" t="s">
        <v>8</v>
      </c>
      <c r="L669" s="62" t="s">
        <v>8</v>
      </c>
      <c r="M669" s="110" t="s">
        <v>52</v>
      </c>
      <c r="N669" s="112" t="s">
        <v>52</v>
      </c>
      <c r="O669" s="65" t="s">
        <v>8</v>
      </c>
      <c r="P669" s="54" t="s">
        <v>8</v>
      </c>
      <c r="Q669" s="66" t="s">
        <v>8</v>
      </c>
      <c r="R669" s="65">
        <v>3</v>
      </c>
      <c r="S669" s="54" t="s">
        <v>54</v>
      </c>
      <c r="T669" s="66" t="s">
        <v>54</v>
      </c>
      <c r="W669">
        <v>1</v>
      </c>
      <c r="X669">
        <v>3</v>
      </c>
      <c r="Y669" t="s">
        <v>17</v>
      </c>
      <c r="Z669" t="s">
        <v>17</v>
      </c>
      <c r="AA669" t="s">
        <v>17</v>
      </c>
      <c r="AB669" t="s">
        <v>17</v>
      </c>
      <c r="AC669" s="355">
        <f>IF(VLOOKUP($B669,'Change Summary_Detailed'!$A$4:$X$216,AC$3,FALSE)=0,"N/A",VLOOKUP($B669,'Change Summary_Detailed'!$A$4:$X$216,AC$3,FALSE))</f>
        <v>42036</v>
      </c>
      <c r="AD669" s="21" t="str">
        <f>VLOOKUP($B669,'Change Summary_Detailed'!$A$4:$X$216,AD$3,FALSE)</f>
        <v/>
      </c>
      <c r="AE669" s="21" t="str">
        <f>VLOOKUP($B669,'Change Summary_Detailed'!$A$4:$X$216,AE$3,FALSE)</f>
        <v/>
      </c>
      <c r="AF669" s="21" t="str">
        <f>VLOOKUP($B669,'Change Summary_Detailed'!$A$4:$X$216,AF$3,FALSE)</f>
        <v/>
      </c>
      <c r="AG669" s="21" t="str">
        <f>VLOOKUP($B669,'Change Summary_Detailed'!$A$4:$X$216,AG$3,FALSE)</f>
        <v/>
      </c>
      <c r="AH669" s="21" t="str">
        <f>VLOOKUP($B669,'Change Summary_Detailed'!$A$4:$X$216,AH$3,FALSE)</f>
        <v/>
      </c>
      <c r="AI669" s="21" t="str">
        <f>VLOOKUP($B669,'Change Summary_Detailed'!$A$4:$X$216,AI$3,FALSE)</f>
        <v/>
      </c>
      <c r="AJ669" s="21" t="str">
        <f>VLOOKUP($B669,'Change Summary_Detailed'!$A$4:$X$216,AJ$3,FALSE)</f>
        <v/>
      </c>
      <c r="AK669" s="21" t="str">
        <f>VLOOKUP($B669,'Change Summary_Detailed'!$A$4:$X$216,AK$3,FALSE)</f>
        <v/>
      </c>
      <c r="AL669" s="21" t="str">
        <f>VLOOKUP($B669,'Change Summary_Detailed'!$A$4:$X$216,AL$3,FALSE)</f>
        <v/>
      </c>
      <c r="AM669" s="21" t="str">
        <f>VLOOKUP($B669,'Change Summary_Detailed'!$A$4:$X$216,AM$3,FALSE)</f>
        <v/>
      </c>
      <c r="AN669" s="21" t="str">
        <f>VLOOKUP($B669,'Change Summary_Detailed'!$A$4:$X$216,AN$3,FALSE)</f>
        <v/>
      </c>
      <c r="AO669" s="21">
        <f>VLOOKUP($B669,'Change Summary_Detailed'!$A$4:$X$216,AO$3,FALSE)</f>
        <v>0</v>
      </c>
      <c r="AP669" s="21" t="str">
        <f>VLOOKUP($B669,'Change Summary_Detailed'!$A$4:$X$216,AP$3,FALSE)</f>
        <v>Delete</v>
      </c>
      <c r="AQ669" s="21" t="str">
        <f>VLOOKUP($B669,'Change Summary_Detailed'!$A$4:$X$216,AQ$3,FALSE)</f>
        <v>2, 3</v>
      </c>
      <c r="AR669" s="21" t="str">
        <f>VLOOKUP($B669,'Change Summary_Detailed'!$A$4:$X$216,AR$3,FALSE)</f>
        <v>Restructure</v>
      </c>
      <c r="AS669" s="21" t="str">
        <f>VLOOKUP($B669,'Change Summary_Detailed'!$A$4:$X$216,AS$3,FALSE)</f>
        <v>In Lake Meridian and along 132nd Avenue SE and SE 240th Street, use revised Route 157.
Along SE 240th Street and James Street in Kent, use revised routes 164 and 168.
At the Kent/Des Moines Park-and-Ride, use revised routes 177 and 193 Express.
At the Kent Station, use Sounder commuter rail.</v>
      </c>
      <c r="AT669" s="21" t="str">
        <f>VLOOKUP($B669,'Change Summary_Detailed'!$A$4:$X$216,AT$3,FALSE)</f>
        <v>Deleted</v>
      </c>
    </row>
    <row r="670" spans="1:46" x14ac:dyDescent="0.25">
      <c r="A670" t="s">
        <v>1254</v>
      </c>
      <c r="B670" s="122">
        <v>159</v>
      </c>
      <c r="C670" s="110" t="s">
        <v>749</v>
      </c>
      <c r="D670" s="71" t="s">
        <v>188</v>
      </c>
      <c r="E670" s="110">
        <v>20.399999999999999</v>
      </c>
      <c r="F670" s="365">
        <v>14</v>
      </c>
      <c r="G670" s="365" t="s">
        <v>298</v>
      </c>
      <c r="H670" s="365" t="s">
        <v>298</v>
      </c>
      <c r="I670" s="365" t="s">
        <v>298</v>
      </c>
      <c r="J670" s="112" t="s">
        <v>298</v>
      </c>
      <c r="K670" s="62" t="s">
        <v>8</v>
      </c>
      <c r="L670" s="62" t="s">
        <v>8</v>
      </c>
      <c r="M670" s="110" t="s">
        <v>45</v>
      </c>
      <c r="N670" s="112" t="s">
        <v>45</v>
      </c>
      <c r="O670" s="65" t="s">
        <v>8</v>
      </c>
      <c r="P670" s="54" t="s">
        <v>8</v>
      </c>
      <c r="Q670" s="66" t="s">
        <v>8</v>
      </c>
      <c r="R670" s="65">
        <v>1</v>
      </c>
      <c r="S670" s="54" t="s">
        <v>54</v>
      </c>
      <c r="T670" s="66" t="s">
        <v>54</v>
      </c>
      <c r="W670">
        <v>1</v>
      </c>
      <c r="X670">
        <v>3</v>
      </c>
      <c r="Y670" t="s">
        <v>17</v>
      </c>
      <c r="Z670" t="s">
        <v>17</v>
      </c>
      <c r="AA670" t="s">
        <v>17</v>
      </c>
      <c r="AB670" t="s">
        <v>17</v>
      </c>
      <c r="AC670" s="355">
        <f>IF(VLOOKUP($B670,'Change Summary_Detailed'!$A$4:$X$216,AC$3,FALSE)=0,"N/A",VLOOKUP($B670,'Change Summary_Detailed'!$A$4:$X$216,AC$3,FALSE))</f>
        <v>42036</v>
      </c>
      <c r="AD670" s="21" t="str">
        <f>VLOOKUP($B670,'Change Summary_Detailed'!$A$4:$X$216,AD$3,FALSE)</f>
        <v/>
      </c>
      <c r="AE670" s="21" t="str">
        <f>VLOOKUP($B670,'Change Summary_Detailed'!$A$4:$X$216,AE$3,FALSE)</f>
        <v/>
      </c>
      <c r="AF670" s="21" t="str">
        <f>VLOOKUP($B670,'Change Summary_Detailed'!$A$4:$X$216,AF$3,FALSE)</f>
        <v/>
      </c>
      <c r="AG670" s="21" t="str">
        <f>VLOOKUP($B670,'Change Summary_Detailed'!$A$4:$X$216,AG$3,FALSE)</f>
        <v/>
      </c>
      <c r="AH670" s="21" t="str">
        <f>VLOOKUP($B670,'Change Summary_Detailed'!$A$4:$X$216,AH$3,FALSE)</f>
        <v/>
      </c>
      <c r="AI670" s="21" t="str">
        <f>VLOOKUP($B670,'Change Summary_Detailed'!$A$4:$X$216,AI$3,FALSE)</f>
        <v/>
      </c>
      <c r="AJ670" s="21" t="str">
        <f>VLOOKUP($B670,'Change Summary_Detailed'!$A$4:$X$216,AJ$3,FALSE)</f>
        <v/>
      </c>
      <c r="AK670" s="21" t="str">
        <f>VLOOKUP($B670,'Change Summary_Detailed'!$A$4:$X$216,AK$3,FALSE)</f>
        <v/>
      </c>
      <c r="AL670" s="21" t="str">
        <f>VLOOKUP($B670,'Change Summary_Detailed'!$A$4:$X$216,AL$3,FALSE)</f>
        <v/>
      </c>
      <c r="AM670" s="21" t="str">
        <f>VLOOKUP($B670,'Change Summary_Detailed'!$A$4:$X$216,AM$3,FALSE)</f>
        <v/>
      </c>
      <c r="AN670" s="21" t="str">
        <f>VLOOKUP($B670,'Change Summary_Detailed'!$A$4:$X$216,AN$3,FALSE)</f>
        <v/>
      </c>
      <c r="AO670" s="21">
        <f>VLOOKUP($B670,'Change Summary_Detailed'!$A$4:$X$216,AO$3,FALSE)</f>
        <v>0</v>
      </c>
      <c r="AP670" s="21" t="str">
        <f>VLOOKUP($B670,'Change Summary_Detailed'!$A$4:$X$216,AP$3,FALSE)</f>
        <v>Delete</v>
      </c>
      <c r="AQ670" s="21" t="str">
        <f>VLOOKUP($B670,'Change Summary_Detailed'!$A$4:$X$216,AQ$3,FALSE)</f>
        <v>1, 2</v>
      </c>
      <c r="AR670" s="21" t="str">
        <f>VLOOKUP($B670,'Change Summary_Detailed'!$A$4:$X$216,AR$3,FALSE)</f>
        <v>Restructure</v>
      </c>
      <c r="AS670" s="21" t="str">
        <f>VLOOKUP($B670,'Change Summary_Detailed'!$A$4:$X$216,AS$3,FALSE)</f>
        <v>At the Lake Meridian Park-and-Ride, use revised Route 157.
East of 104th Ave SE, use revised routes 164 and 168.
Along Canyon Drive SE, use Route 169 (unchanged).
At the Kent/Des Moines Park-and-Ride, use revised routes 177 and 193 Express.</v>
      </c>
      <c r="AT670" s="21" t="str">
        <f>VLOOKUP($B670,'Change Summary_Detailed'!$A$4:$X$216,AT$3,FALSE)</f>
        <v>Deleted</v>
      </c>
    </row>
    <row r="671" spans="1:46" x14ac:dyDescent="0.25">
      <c r="A671" t="s">
        <v>1254</v>
      </c>
      <c r="B671" s="122">
        <v>161</v>
      </c>
      <c r="C671" s="110" t="s">
        <v>750</v>
      </c>
      <c r="D671" s="71" t="s">
        <v>186</v>
      </c>
      <c r="E671" s="110">
        <v>18.8</v>
      </c>
      <c r="F671" s="365">
        <v>10.7</v>
      </c>
      <c r="G671" s="365" t="s">
        <v>298</v>
      </c>
      <c r="H671" s="365" t="s">
        <v>298</v>
      </c>
      <c r="I671" s="365" t="s">
        <v>298</v>
      </c>
      <c r="J671" s="112" t="s">
        <v>298</v>
      </c>
      <c r="K671" s="62" t="s">
        <v>8</v>
      </c>
      <c r="L671" s="62" t="s">
        <v>8</v>
      </c>
      <c r="M671" s="110" t="s">
        <v>52</v>
      </c>
      <c r="N671" s="112" t="s">
        <v>45</v>
      </c>
      <c r="O671" s="65" t="s">
        <v>8</v>
      </c>
      <c r="P671" s="54" t="s">
        <v>8</v>
      </c>
      <c r="Q671" s="66" t="s">
        <v>8</v>
      </c>
      <c r="R671" s="65">
        <v>1</v>
      </c>
      <c r="S671" s="54" t="s">
        <v>54</v>
      </c>
      <c r="T671" s="66" t="s">
        <v>54</v>
      </c>
      <c r="W671">
        <v>1</v>
      </c>
      <c r="X671">
        <v>2</v>
      </c>
      <c r="Y671" t="s">
        <v>17</v>
      </c>
      <c r="Z671" t="s">
        <v>17</v>
      </c>
      <c r="AA671" t="s">
        <v>17</v>
      </c>
      <c r="AB671" t="s">
        <v>17</v>
      </c>
      <c r="AC671" s="355">
        <f>IF(VLOOKUP($B671,'Change Summary_Detailed'!$A$4:$X$216,AC$3,FALSE)=0,"N/A",VLOOKUP($B671,'Change Summary_Detailed'!$A$4:$X$216,AC$3,FALSE))</f>
        <v>41883</v>
      </c>
      <c r="AD671" s="21" t="str">
        <f>VLOOKUP($B671,'Change Summary_Detailed'!$A$4:$X$216,AD$3,FALSE)</f>
        <v/>
      </c>
      <c r="AE671" s="21" t="str">
        <f>VLOOKUP($B671,'Change Summary_Detailed'!$A$4:$X$216,AE$3,FALSE)</f>
        <v/>
      </c>
      <c r="AF671" s="21" t="str">
        <f>VLOOKUP($B671,'Change Summary_Detailed'!$A$4:$X$216,AF$3,FALSE)</f>
        <v/>
      </c>
      <c r="AG671" s="21" t="str">
        <f>VLOOKUP($B671,'Change Summary_Detailed'!$A$4:$X$216,AG$3,FALSE)</f>
        <v/>
      </c>
      <c r="AH671" s="21" t="str">
        <f>VLOOKUP($B671,'Change Summary_Detailed'!$A$4:$X$216,AH$3,FALSE)</f>
        <v/>
      </c>
      <c r="AI671" s="21" t="str">
        <f>VLOOKUP($B671,'Change Summary_Detailed'!$A$4:$X$216,AI$3,FALSE)</f>
        <v/>
      </c>
      <c r="AJ671" s="21" t="str">
        <f>VLOOKUP($B671,'Change Summary_Detailed'!$A$4:$X$216,AJ$3,FALSE)</f>
        <v/>
      </c>
      <c r="AK671" s="21" t="str">
        <f>VLOOKUP($B671,'Change Summary_Detailed'!$A$4:$X$216,AK$3,FALSE)</f>
        <v/>
      </c>
      <c r="AL671" s="21" t="str">
        <f>VLOOKUP($B671,'Change Summary_Detailed'!$A$4:$X$216,AL$3,FALSE)</f>
        <v/>
      </c>
      <c r="AM671" s="21" t="str">
        <f>VLOOKUP($B671,'Change Summary_Detailed'!$A$4:$X$216,AM$3,FALSE)</f>
        <v/>
      </c>
      <c r="AN671" s="21" t="str">
        <f>VLOOKUP($B671,'Change Summary_Detailed'!$A$4:$X$216,AN$3,FALSE)</f>
        <v/>
      </c>
      <c r="AO671" s="21">
        <f>VLOOKUP($B671,'Change Summary_Detailed'!$A$4:$X$216,AO$3,FALSE)</f>
        <v>0</v>
      </c>
      <c r="AP671" s="21" t="str">
        <f>VLOOKUP($B671,'Change Summary_Detailed'!$A$4:$X$216,AP$3,FALSE)</f>
        <v>Delete</v>
      </c>
      <c r="AQ671" s="21">
        <f>VLOOKUP($B671,'Change Summary_Detailed'!$A$4:$X$216,AQ$3,FALSE)</f>
        <v>1</v>
      </c>
      <c r="AR671" s="21" t="str">
        <f>VLOOKUP($B671,'Change Summary_Detailed'!$A$4:$X$216,AR$3,FALSE)</f>
        <v>Lowest performing</v>
      </c>
      <c r="AS671" s="21" t="str">
        <f>VLOOKUP($B671,'Change Summary_Detailed'!$A$4:$X$216,AS$3,FALSE)</f>
        <v>Along 104th Ave SE and 108th Ave SE, use Route 169 (unchanged).
In Tukwila, use revised Route 150.</v>
      </c>
      <c r="AT671" s="21" t="str">
        <f>VLOOKUP($B671,'Change Summary_Detailed'!$A$4:$X$216,AT$3,FALSE)</f>
        <v>Deleted</v>
      </c>
    </row>
    <row r="672" spans="1:46" x14ac:dyDescent="0.25">
      <c r="A672" t="s">
        <v>1254</v>
      </c>
      <c r="B672" s="122">
        <v>164</v>
      </c>
      <c r="C672" s="110" t="s">
        <v>751</v>
      </c>
      <c r="D672" s="71" t="s">
        <v>189</v>
      </c>
      <c r="E672" s="110">
        <v>44.9</v>
      </c>
      <c r="F672" s="365">
        <v>13.2</v>
      </c>
      <c r="G672" s="365">
        <v>45</v>
      </c>
      <c r="H672" s="365">
        <v>16.2</v>
      </c>
      <c r="I672" s="365">
        <v>29</v>
      </c>
      <c r="J672" s="112">
        <v>8.4</v>
      </c>
      <c r="K672" s="62">
        <v>37</v>
      </c>
      <c r="L672" s="62" t="s">
        <v>15</v>
      </c>
      <c r="M672" s="110" t="s">
        <v>17</v>
      </c>
      <c r="N672" s="112" t="s">
        <v>17</v>
      </c>
      <c r="O672" s="65" t="s">
        <v>19</v>
      </c>
      <c r="P672" s="54" t="s">
        <v>19</v>
      </c>
      <c r="Q672" s="66" t="s">
        <v>19</v>
      </c>
      <c r="R672" s="65" t="s">
        <v>54</v>
      </c>
      <c r="S672" s="54" t="s">
        <v>54</v>
      </c>
      <c r="T672" s="66" t="s">
        <v>54</v>
      </c>
      <c r="W672">
        <v>4</v>
      </c>
      <c r="X672">
        <v>4</v>
      </c>
      <c r="Y672">
        <v>4</v>
      </c>
      <c r="Z672">
        <v>4</v>
      </c>
      <c r="AA672">
        <v>4</v>
      </c>
      <c r="AB672">
        <v>4</v>
      </c>
      <c r="AC672" s="355" t="str">
        <f>IF(VLOOKUP($B672,'Change Summary_Detailed'!$A$4:$X$216,AC$3,FALSE)=0,"N/A",VLOOKUP($B672,'Change Summary_Detailed'!$A$4:$X$216,AC$3,FALSE))</f>
        <v>N/A</v>
      </c>
      <c r="AD672" s="21">
        <f>VLOOKUP($B672,'Change Summary_Detailed'!$A$4:$X$216,AD$3,FALSE)</f>
        <v>30</v>
      </c>
      <c r="AE672" s="21">
        <f>VLOOKUP($B672,'Change Summary_Detailed'!$A$4:$X$216,AE$3,FALSE)</f>
        <v>30</v>
      </c>
      <c r="AF672" s="21">
        <f>VLOOKUP($B672,'Change Summary_Detailed'!$A$4:$X$216,AF$3,FALSE)</f>
        <v>60</v>
      </c>
      <c r="AG672" s="21">
        <f>VLOOKUP($B672,'Change Summary_Detailed'!$A$4:$X$216,AG$3,FALSE)</f>
        <v>60</v>
      </c>
      <c r="AH672" s="21" t="str">
        <f>VLOOKUP($B672,'Change Summary_Detailed'!$A$4:$X$216,AH$3,FALSE)</f>
        <v/>
      </c>
      <c r="AI672" s="21">
        <f>VLOOKUP($B672,'Change Summary_Detailed'!$A$4:$X$216,AI$3,FALSE)</f>
        <v>30</v>
      </c>
      <c r="AJ672" s="21">
        <f>VLOOKUP($B672,'Change Summary_Detailed'!$A$4:$X$216,AJ$3,FALSE)</f>
        <v>30</v>
      </c>
      <c r="AK672" s="21">
        <f>VLOOKUP($B672,'Change Summary_Detailed'!$A$4:$X$216,AK$3,FALSE)</f>
        <v>60</v>
      </c>
      <c r="AL672" s="21">
        <f>VLOOKUP($B672,'Change Summary_Detailed'!$A$4:$X$216,AL$3,FALSE)</f>
        <v>60</v>
      </c>
      <c r="AM672" s="21" t="str">
        <f>VLOOKUP($B672,'Change Summary_Detailed'!$A$4:$X$216,AM$3,FALSE)</f>
        <v/>
      </c>
      <c r="AN672" s="21" t="str">
        <f>VLOOKUP($B672,'Change Summary_Detailed'!$A$4:$X$216,AN$3,FALSE)</f>
        <v>Before 10:00 PM</v>
      </c>
      <c r="AO672" s="21" t="str">
        <f>VLOOKUP($B672,'Change Summary_Detailed'!$A$4:$X$216,AO$3,FALSE)</f>
        <v>Before 10:00 PM</v>
      </c>
      <c r="AP672" s="21" t="str">
        <f>VLOOKUP($B672,'Change Summary_Detailed'!$A$4:$X$216,AP$3,FALSE)</f>
        <v>Unchanged</v>
      </c>
      <c r="AQ672" s="21">
        <f>VLOOKUP($B672,'Change Summary_Detailed'!$A$4:$X$216,AQ$3,FALSE)</f>
        <v>0</v>
      </c>
      <c r="AR672" s="21">
        <f>VLOOKUP($B672,'Change Summary_Detailed'!$A$4:$X$216,AR$3,FALSE)</f>
        <v>0</v>
      </c>
      <c r="AS672" s="21">
        <f>VLOOKUP($B672,'Change Summary_Detailed'!$A$4:$X$216,AS$3,FALSE)</f>
        <v>0</v>
      </c>
      <c r="AT672" s="21" t="str">
        <f>VLOOKUP($B672,'Change Summary_Detailed'!$A$4:$X$216,AT$3,FALSE)</f>
        <v>Unchanged</v>
      </c>
    </row>
    <row r="673" spans="1:46" x14ac:dyDescent="0.25">
      <c r="A673" t="s">
        <v>1254</v>
      </c>
      <c r="B673" s="122">
        <v>166</v>
      </c>
      <c r="C673" s="110" t="s">
        <v>752</v>
      </c>
      <c r="D673" s="71" t="s">
        <v>190</v>
      </c>
      <c r="E673" s="110">
        <v>26.6</v>
      </c>
      <c r="F673" s="365">
        <v>8.1999999999999993</v>
      </c>
      <c r="G673" s="365">
        <v>30.7</v>
      </c>
      <c r="H673" s="365">
        <v>9.6</v>
      </c>
      <c r="I673" s="365">
        <v>19.2</v>
      </c>
      <c r="J673" s="112">
        <v>5.6</v>
      </c>
      <c r="K673" s="62">
        <v>48</v>
      </c>
      <c r="L673" s="62" t="s">
        <v>135</v>
      </c>
      <c r="M673" s="110" t="s">
        <v>17</v>
      </c>
      <c r="N673" s="112" t="s">
        <v>17</v>
      </c>
      <c r="O673" s="65" t="s">
        <v>18</v>
      </c>
      <c r="P673" s="54" t="s">
        <v>18</v>
      </c>
      <c r="Q673" s="66" t="s">
        <v>18</v>
      </c>
      <c r="R673" s="65" t="s">
        <v>54</v>
      </c>
      <c r="S673" s="54" t="s">
        <v>54</v>
      </c>
      <c r="T673" s="66" t="s">
        <v>54</v>
      </c>
      <c r="W673">
        <v>4</v>
      </c>
      <c r="X673">
        <v>4</v>
      </c>
      <c r="Y673">
        <v>4</v>
      </c>
      <c r="Z673">
        <v>4</v>
      </c>
      <c r="AA673">
        <v>4</v>
      </c>
      <c r="AB673">
        <v>3</v>
      </c>
      <c r="AC673" s="355" t="str">
        <f>IF(VLOOKUP($B673,'Change Summary_Detailed'!$A$4:$X$216,AC$3,FALSE)=0,"N/A",VLOOKUP($B673,'Change Summary_Detailed'!$A$4:$X$216,AC$3,FALSE))</f>
        <v>N/A</v>
      </c>
      <c r="AD673" s="21">
        <f>VLOOKUP($B673,'Change Summary_Detailed'!$A$4:$X$216,AD$3,FALSE)</f>
        <v>30</v>
      </c>
      <c r="AE673" s="21">
        <f>VLOOKUP($B673,'Change Summary_Detailed'!$A$4:$X$216,AE$3,FALSE)</f>
        <v>30</v>
      </c>
      <c r="AF673" s="21">
        <f>VLOOKUP($B673,'Change Summary_Detailed'!$A$4:$X$216,AF$3,FALSE)</f>
        <v>60</v>
      </c>
      <c r="AG673" s="21">
        <f>VLOOKUP($B673,'Change Summary_Detailed'!$A$4:$X$216,AG$3,FALSE)</f>
        <v>30</v>
      </c>
      <c r="AH673" s="21">
        <f>VLOOKUP($B673,'Change Summary_Detailed'!$A$4:$X$216,AH$3,FALSE)</f>
        <v>60</v>
      </c>
      <c r="AI673" s="21">
        <f>VLOOKUP($B673,'Change Summary_Detailed'!$A$4:$X$216,AI$3,FALSE)</f>
        <v>30</v>
      </c>
      <c r="AJ673" s="21">
        <f>VLOOKUP($B673,'Change Summary_Detailed'!$A$4:$X$216,AJ$3,FALSE)</f>
        <v>30</v>
      </c>
      <c r="AK673" s="21">
        <f>VLOOKUP($B673,'Change Summary_Detailed'!$A$4:$X$216,AK$3,FALSE)</f>
        <v>60</v>
      </c>
      <c r="AL673" s="21">
        <f>VLOOKUP($B673,'Change Summary_Detailed'!$A$4:$X$216,AL$3,FALSE)</f>
        <v>30</v>
      </c>
      <c r="AM673" s="21">
        <f>VLOOKUP($B673,'Change Summary_Detailed'!$A$4:$X$216,AM$3,FALSE)</f>
        <v>60</v>
      </c>
      <c r="AN673" s="21" t="str">
        <f>VLOOKUP($B673,'Change Summary_Detailed'!$A$4:$X$216,AN$3,FALSE)</f>
        <v>Before 11:00 PM</v>
      </c>
      <c r="AO673" s="21" t="str">
        <f>VLOOKUP($B673,'Change Summary_Detailed'!$A$4:$X$216,AO$3,FALSE)</f>
        <v>Before 11:00 PM</v>
      </c>
      <c r="AP673" s="21" t="str">
        <f>VLOOKUP($B673,'Change Summary_Detailed'!$A$4:$X$216,AP$3,FALSE)</f>
        <v>Unchanged</v>
      </c>
      <c r="AQ673" s="21">
        <f>VLOOKUP($B673,'Change Summary_Detailed'!$A$4:$X$216,AQ$3,FALSE)</f>
        <v>0</v>
      </c>
      <c r="AR673" s="21">
        <f>VLOOKUP($B673,'Change Summary_Detailed'!$A$4:$X$216,AR$3,FALSE)</f>
        <v>0</v>
      </c>
      <c r="AS673" s="21">
        <f>VLOOKUP($B673,'Change Summary_Detailed'!$A$4:$X$216,AS$3,FALSE)</f>
        <v>0</v>
      </c>
      <c r="AT673" s="21" t="str">
        <f>VLOOKUP($B673,'Change Summary_Detailed'!$A$4:$X$216,AT$3,FALSE)</f>
        <v>Unchanged</v>
      </c>
    </row>
    <row r="674" spans="1:46" x14ac:dyDescent="0.25">
      <c r="A674" t="s">
        <v>1254</v>
      </c>
      <c r="B674" s="122">
        <v>167</v>
      </c>
      <c r="C674" s="110" t="s">
        <v>753</v>
      </c>
      <c r="D674" s="71" t="s">
        <v>191</v>
      </c>
      <c r="E674" s="110">
        <v>26.1</v>
      </c>
      <c r="F674" s="365">
        <v>21</v>
      </c>
      <c r="G674" s="365" t="s">
        <v>298</v>
      </c>
      <c r="H674" s="365" t="s">
        <v>298</v>
      </c>
      <c r="I674" s="365" t="s">
        <v>298</v>
      </c>
      <c r="J674" s="112" t="s">
        <v>298</v>
      </c>
      <c r="K674" s="62" t="s">
        <v>8</v>
      </c>
      <c r="L674" s="62" t="s">
        <v>8</v>
      </c>
      <c r="M674" s="110" t="s">
        <v>52</v>
      </c>
      <c r="N674" s="112" t="s">
        <v>52</v>
      </c>
      <c r="O674" s="65" t="s">
        <v>8</v>
      </c>
      <c r="P674" s="54" t="s">
        <v>8</v>
      </c>
      <c r="Q674" s="66" t="s">
        <v>8</v>
      </c>
      <c r="R674" s="65">
        <v>3</v>
      </c>
      <c r="S674" s="54" t="s">
        <v>54</v>
      </c>
      <c r="T674" s="66" t="s">
        <v>54</v>
      </c>
      <c r="W674">
        <v>2</v>
      </c>
      <c r="X674">
        <v>4</v>
      </c>
      <c r="Y674" t="s">
        <v>17</v>
      </c>
      <c r="Z674" t="s">
        <v>17</v>
      </c>
      <c r="AA674" t="s">
        <v>17</v>
      </c>
      <c r="AB674" t="s">
        <v>17</v>
      </c>
      <c r="AC674" s="355">
        <f>IF(VLOOKUP($B674,'Change Summary_Detailed'!$A$4:$X$216,AC$3,FALSE)=0,"N/A",VLOOKUP($B674,'Change Summary_Detailed'!$A$4:$X$216,AC$3,FALSE))</f>
        <v>42248</v>
      </c>
      <c r="AD674" s="21" t="str">
        <f>VLOOKUP($B674,'Change Summary_Detailed'!$A$4:$X$216,AD$3,FALSE)</f>
        <v/>
      </c>
      <c r="AE674" s="21" t="str">
        <f>VLOOKUP($B674,'Change Summary_Detailed'!$A$4:$X$216,AE$3,FALSE)</f>
        <v/>
      </c>
      <c r="AF674" s="21" t="str">
        <f>VLOOKUP($B674,'Change Summary_Detailed'!$A$4:$X$216,AF$3,FALSE)</f>
        <v/>
      </c>
      <c r="AG674" s="21" t="str">
        <f>VLOOKUP($B674,'Change Summary_Detailed'!$A$4:$X$216,AG$3,FALSE)</f>
        <v/>
      </c>
      <c r="AH674" s="21" t="str">
        <f>VLOOKUP($B674,'Change Summary_Detailed'!$A$4:$X$216,AH$3,FALSE)</f>
        <v/>
      </c>
      <c r="AI674" s="21" t="str">
        <f>VLOOKUP($B674,'Change Summary_Detailed'!$A$4:$X$216,AI$3,FALSE)</f>
        <v/>
      </c>
      <c r="AJ674" s="21" t="str">
        <f>VLOOKUP($B674,'Change Summary_Detailed'!$A$4:$X$216,AJ$3,FALSE)</f>
        <v/>
      </c>
      <c r="AK674" s="21" t="str">
        <f>VLOOKUP($B674,'Change Summary_Detailed'!$A$4:$X$216,AK$3,FALSE)</f>
        <v/>
      </c>
      <c r="AL674" s="21" t="str">
        <f>VLOOKUP($B674,'Change Summary_Detailed'!$A$4:$X$216,AL$3,FALSE)</f>
        <v/>
      </c>
      <c r="AM674" s="21" t="str">
        <f>VLOOKUP($B674,'Change Summary_Detailed'!$A$4:$X$216,AM$3,FALSE)</f>
        <v/>
      </c>
      <c r="AN674" s="21" t="str">
        <f>VLOOKUP($B674,'Change Summary_Detailed'!$A$4:$X$216,AN$3,FALSE)</f>
        <v/>
      </c>
      <c r="AO674" s="21">
        <f>VLOOKUP($B674,'Change Summary_Detailed'!$A$4:$X$216,AO$3,FALSE)</f>
        <v>0</v>
      </c>
      <c r="AP674" s="21" t="str">
        <f>VLOOKUP($B674,'Change Summary_Detailed'!$A$4:$X$216,AP$3,FALSE)</f>
        <v>Delete</v>
      </c>
      <c r="AQ674" s="21">
        <f>VLOOKUP($B674,'Change Summary_Detailed'!$A$4:$X$216,AQ$3,FALSE)</f>
        <v>3</v>
      </c>
      <c r="AR674" s="21" t="str">
        <f>VLOOKUP($B674,'Change Summary_Detailed'!$A$4:$X$216,AR$3,FALSE)</f>
        <v>Lowest performing</v>
      </c>
      <c r="AS674" s="21" t="str">
        <f>VLOOKUP($B674,'Change Summary_Detailed'!$A$4:$X$216,AS$3,FALSE)</f>
        <v>At the Renton Transit Center and South Renton Park-and-Ride, use Route 101 (unchanged) and connect with University District service in the Downtown Seattle Transit Tunnel.
At the Newport Hills Park-and-Ride, use revised Route 111 and connect with U-District service in the Downtown Seattle Transit Tunnel.
Along SR-520, use Sound Transit routes 540, 542, or 556.</v>
      </c>
      <c r="AT674" s="21" t="str">
        <f>VLOOKUP($B674,'Change Summary_Detailed'!$A$4:$X$216,AT$3,FALSE)</f>
        <v>Deleted</v>
      </c>
    </row>
    <row r="675" spans="1:46" x14ac:dyDescent="0.25">
      <c r="A675" t="s">
        <v>1254</v>
      </c>
      <c r="B675" s="122">
        <v>168</v>
      </c>
      <c r="C675" s="110" t="s">
        <v>754</v>
      </c>
      <c r="D675" s="71" t="s">
        <v>192</v>
      </c>
      <c r="E675" s="110">
        <v>24.3</v>
      </c>
      <c r="F675" s="365">
        <v>7.3</v>
      </c>
      <c r="G675" s="365">
        <v>25.4</v>
      </c>
      <c r="H675" s="365">
        <v>8.6</v>
      </c>
      <c r="I675" s="365">
        <v>24.8</v>
      </c>
      <c r="J675" s="112">
        <v>7</v>
      </c>
      <c r="K675" s="62">
        <v>49</v>
      </c>
      <c r="L675" s="62" t="s">
        <v>81</v>
      </c>
      <c r="M675" s="110" t="s">
        <v>17</v>
      </c>
      <c r="N675" s="112" t="s">
        <v>17</v>
      </c>
      <c r="O675" s="65" t="s">
        <v>19</v>
      </c>
      <c r="P675" s="54" t="s">
        <v>18</v>
      </c>
      <c r="Q675" s="66" t="s">
        <v>19</v>
      </c>
      <c r="R675" s="65" t="s">
        <v>54</v>
      </c>
      <c r="S675" s="54" t="s">
        <v>54</v>
      </c>
      <c r="T675" s="66" t="s">
        <v>54</v>
      </c>
      <c r="W675">
        <v>4</v>
      </c>
      <c r="X675">
        <v>3</v>
      </c>
      <c r="Y675">
        <v>4</v>
      </c>
      <c r="Z675">
        <v>4</v>
      </c>
      <c r="AA675">
        <v>4</v>
      </c>
      <c r="AB675">
        <v>4</v>
      </c>
      <c r="AC675" s="355">
        <f>IF(VLOOKUP($B675,'Change Summary_Detailed'!$A$4:$X$216,AC$3,FALSE)=0,"N/A",VLOOKUP($B675,'Change Summary_Detailed'!$A$4:$X$216,AC$3,FALSE))</f>
        <v>42036</v>
      </c>
      <c r="AD675" s="21">
        <f>VLOOKUP($B675,'Change Summary_Detailed'!$A$4:$X$216,AD$3,FALSE)</f>
        <v>30</v>
      </c>
      <c r="AE675" s="21">
        <f>VLOOKUP($B675,'Change Summary_Detailed'!$A$4:$X$216,AE$3,FALSE)</f>
        <v>30</v>
      </c>
      <c r="AF675" s="21">
        <f>VLOOKUP($B675,'Change Summary_Detailed'!$A$4:$X$216,AF$3,FALSE)</f>
        <v>60</v>
      </c>
      <c r="AG675" s="21">
        <f>VLOOKUP($B675,'Change Summary_Detailed'!$A$4:$X$216,AG$3,FALSE)</f>
        <v>60</v>
      </c>
      <c r="AH675" s="21">
        <f>VLOOKUP($B675,'Change Summary_Detailed'!$A$4:$X$216,AH$3,FALSE)</f>
        <v>60</v>
      </c>
      <c r="AI675" s="21" t="str">
        <f>VLOOKUP($B675,'Change Summary_Detailed'!$A$4:$X$216,AI$3,FALSE)</f>
        <v>18-30</v>
      </c>
      <c r="AJ675" s="21">
        <f>VLOOKUP($B675,'Change Summary_Detailed'!$A$4:$X$216,AJ$3,FALSE)</f>
        <v>30</v>
      </c>
      <c r="AK675" s="21">
        <f>VLOOKUP($B675,'Change Summary_Detailed'!$A$4:$X$216,AK$3,FALSE)</f>
        <v>60</v>
      </c>
      <c r="AL675" s="21">
        <f>VLOOKUP($B675,'Change Summary_Detailed'!$A$4:$X$216,AL$3,FALSE)</f>
        <v>60</v>
      </c>
      <c r="AM675" s="21">
        <f>VLOOKUP($B675,'Change Summary_Detailed'!$A$4:$X$216,AM$3,FALSE)</f>
        <v>60</v>
      </c>
      <c r="AN675" s="21" t="str">
        <f>VLOOKUP($B675,'Change Summary_Detailed'!$A$4:$X$216,AN$3,FALSE)</f>
        <v>Before 11:00 PM</v>
      </c>
      <c r="AO675" s="21" t="str">
        <f>VLOOKUP($B675,'Change Summary_Detailed'!$A$4:$X$216,AO$3,FALSE)</f>
        <v>Before 11:00 PM</v>
      </c>
      <c r="AP675" s="21" t="str">
        <f>VLOOKUP($B675,'Change Summary_Detailed'!$A$4:$X$216,AP$3,FALSE)</f>
        <v>Add service during commute hours to connect with Sounder Commuter Rail in order to replace commuter service on routes 158 and 159.</v>
      </c>
      <c r="AQ675" s="21">
        <f>VLOOKUP($B675,'Change Summary_Detailed'!$A$4:$X$216,AQ$3,FALSE)</f>
        <v>2</v>
      </c>
      <c r="AR675" s="21" t="str">
        <f>VLOOKUP($B675,'Change Summary_Detailed'!$A$4:$X$216,AR$3,FALSE)</f>
        <v>Restructure</v>
      </c>
      <c r="AS675" s="21">
        <f>VLOOKUP($B675,'Change Summary_Detailed'!$A$4:$X$216,AS$3,FALSE)</f>
        <v>0</v>
      </c>
      <c r="AT675" s="21" t="str">
        <f>VLOOKUP($B675,'Change Summary_Detailed'!$A$4:$X$216,AT$3,FALSE)</f>
        <v>Revised</v>
      </c>
    </row>
    <row r="676" spans="1:46" x14ac:dyDescent="0.25">
      <c r="A676" t="s">
        <v>1254</v>
      </c>
      <c r="B676" s="122">
        <v>169</v>
      </c>
      <c r="C676" s="110" t="s">
        <v>755</v>
      </c>
      <c r="D676" s="71" t="s">
        <v>193</v>
      </c>
      <c r="E676" s="110">
        <v>37.6</v>
      </c>
      <c r="F676" s="365">
        <v>10.8</v>
      </c>
      <c r="G676" s="365">
        <v>39.700000000000003</v>
      </c>
      <c r="H676" s="365">
        <v>12</v>
      </c>
      <c r="I676" s="365">
        <v>30.2</v>
      </c>
      <c r="J676" s="112">
        <v>9.1</v>
      </c>
      <c r="K676" s="62">
        <v>50</v>
      </c>
      <c r="L676" s="62" t="s">
        <v>81</v>
      </c>
      <c r="M676" s="110" t="s">
        <v>17</v>
      </c>
      <c r="N676" s="112" t="s">
        <v>17</v>
      </c>
      <c r="O676" s="65" t="s">
        <v>19</v>
      </c>
      <c r="P676" s="54" t="s">
        <v>18</v>
      </c>
      <c r="Q676" s="66" t="s">
        <v>18</v>
      </c>
      <c r="R676" s="65" t="s">
        <v>54</v>
      </c>
      <c r="S676" s="54" t="s">
        <v>54</v>
      </c>
      <c r="T676" s="66" t="s">
        <v>54</v>
      </c>
      <c r="W676">
        <v>4</v>
      </c>
      <c r="X676">
        <v>4</v>
      </c>
      <c r="Y676">
        <v>4</v>
      </c>
      <c r="Z676">
        <v>4</v>
      </c>
      <c r="AA676">
        <v>4</v>
      </c>
      <c r="AB676">
        <v>4</v>
      </c>
      <c r="AC676" s="355" t="str">
        <f>IF(VLOOKUP($B676,'Change Summary_Detailed'!$A$4:$X$216,AC$3,FALSE)=0,"N/A",VLOOKUP($B676,'Change Summary_Detailed'!$A$4:$X$216,AC$3,FALSE))</f>
        <v>N/A</v>
      </c>
      <c r="AD676" s="21">
        <f>VLOOKUP($B676,'Change Summary_Detailed'!$A$4:$X$216,AD$3,FALSE)</f>
        <v>30</v>
      </c>
      <c r="AE676" s="21">
        <f>VLOOKUP($B676,'Change Summary_Detailed'!$A$4:$X$216,AE$3,FALSE)</f>
        <v>30</v>
      </c>
      <c r="AF676" s="21">
        <f>VLOOKUP($B676,'Change Summary_Detailed'!$A$4:$X$216,AF$3,FALSE)</f>
        <v>60</v>
      </c>
      <c r="AG676" s="21">
        <f>VLOOKUP($B676,'Change Summary_Detailed'!$A$4:$X$216,AG$3,FALSE)</f>
        <v>30</v>
      </c>
      <c r="AH676" s="21">
        <f>VLOOKUP($B676,'Change Summary_Detailed'!$A$4:$X$216,AH$3,FALSE)</f>
        <v>30</v>
      </c>
      <c r="AI676" s="21">
        <f>VLOOKUP($B676,'Change Summary_Detailed'!$A$4:$X$216,AI$3,FALSE)</f>
        <v>30</v>
      </c>
      <c r="AJ676" s="21">
        <f>VLOOKUP($B676,'Change Summary_Detailed'!$A$4:$X$216,AJ$3,FALSE)</f>
        <v>30</v>
      </c>
      <c r="AK676" s="21">
        <f>VLOOKUP($B676,'Change Summary_Detailed'!$A$4:$X$216,AK$3,FALSE)</f>
        <v>60</v>
      </c>
      <c r="AL676" s="21">
        <f>VLOOKUP($B676,'Change Summary_Detailed'!$A$4:$X$216,AL$3,FALSE)</f>
        <v>30</v>
      </c>
      <c r="AM676" s="21">
        <f>VLOOKUP($B676,'Change Summary_Detailed'!$A$4:$X$216,AM$3,FALSE)</f>
        <v>30</v>
      </c>
      <c r="AN676" s="21" t="str">
        <f>VLOOKUP($B676,'Change Summary_Detailed'!$A$4:$X$216,AN$3,FALSE)</f>
        <v>Before 11:00 PM</v>
      </c>
      <c r="AO676" s="21" t="str">
        <f>VLOOKUP($B676,'Change Summary_Detailed'!$A$4:$X$216,AO$3,FALSE)</f>
        <v>Before 11:00 PM</v>
      </c>
      <c r="AP676" s="21" t="str">
        <f>VLOOKUP($B676,'Change Summary_Detailed'!$A$4:$X$216,AP$3,FALSE)</f>
        <v>Unchanged</v>
      </c>
      <c r="AQ676" s="21">
        <f>VLOOKUP($B676,'Change Summary_Detailed'!$A$4:$X$216,AQ$3,FALSE)</f>
        <v>0</v>
      </c>
      <c r="AR676" s="21">
        <f>VLOOKUP($B676,'Change Summary_Detailed'!$A$4:$X$216,AR$3,FALSE)</f>
        <v>0</v>
      </c>
      <c r="AS676" s="21">
        <f>VLOOKUP($B676,'Change Summary_Detailed'!$A$4:$X$216,AS$3,FALSE)</f>
        <v>0</v>
      </c>
      <c r="AT676" s="21" t="str">
        <f>VLOOKUP($B676,'Change Summary_Detailed'!$A$4:$X$216,AT$3,FALSE)</f>
        <v>Unchanged</v>
      </c>
    </row>
    <row r="677" spans="1:46" x14ac:dyDescent="0.25">
      <c r="A677" t="s">
        <v>1254</v>
      </c>
      <c r="B677" s="122">
        <v>173</v>
      </c>
      <c r="C677" s="110" t="s">
        <v>756</v>
      </c>
      <c r="D677" s="71" t="s">
        <v>194</v>
      </c>
      <c r="E677" s="110">
        <v>12</v>
      </c>
      <c r="F677" s="365">
        <v>5.9</v>
      </c>
      <c r="G677" s="365" t="s">
        <v>298</v>
      </c>
      <c r="H677" s="365" t="s">
        <v>298</v>
      </c>
      <c r="I677" s="365" t="s">
        <v>298</v>
      </c>
      <c r="J677" s="112" t="s">
        <v>298</v>
      </c>
      <c r="K677" s="62" t="s">
        <v>8</v>
      </c>
      <c r="L677" s="62" t="s">
        <v>8</v>
      </c>
      <c r="M677" s="110" t="s">
        <v>52</v>
      </c>
      <c r="N677" s="112" t="s">
        <v>45</v>
      </c>
      <c r="O677" s="65" t="s">
        <v>8</v>
      </c>
      <c r="P677" s="54" t="s">
        <v>8</v>
      </c>
      <c r="Q677" s="66" t="s">
        <v>8</v>
      </c>
      <c r="R677" s="65">
        <v>1</v>
      </c>
      <c r="S677" s="54" t="s">
        <v>54</v>
      </c>
      <c r="T677" s="66" t="s">
        <v>54</v>
      </c>
      <c r="W677">
        <v>1</v>
      </c>
      <c r="X677">
        <v>3</v>
      </c>
      <c r="Y677" t="s">
        <v>17</v>
      </c>
      <c r="Z677" t="s">
        <v>17</v>
      </c>
      <c r="AA677" t="s">
        <v>17</v>
      </c>
      <c r="AB677" t="s">
        <v>17</v>
      </c>
      <c r="AC677" s="355">
        <f>IF(VLOOKUP($B677,'Change Summary_Detailed'!$A$4:$X$216,AC$3,FALSE)=0,"N/A",VLOOKUP($B677,'Change Summary_Detailed'!$A$4:$X$216,AC$3,FALSE))</f>
        <v>41883</v>
      </c>
      <c r="AD677" s="21" t="str">
        <f>VLOOKUP($B677,'Change Summary_Detailed'!$A$4:$X$216,AD$3,FALSE)</f>
        <v/>
      </c>
      <c r="AE677" s="21" t="str">
        <f>VLOOKUP($B677,'Change Summary_Detailed'!$A$4:$X$216,AE$3,FALSE)</f>
        <v/>
      </c>
      <c r="AF677" s="21" t="str">
        <f>VLOOKUP($B677,'Change Summary_Detailed'!$A$4:$X$216,AF$3,FALSE)</f>
        <v/>
      </c>
      <c r="AG677" s="21" t="str">
        <f>VLOOKUP($B677,'Change Summary_Detailed'!$A$4:$X$216,AG$3,FALSE)</f>
        <v/>
      </c>
      <c r="AH677" s="21" t="str">
        <f>VLOOKUP($B677,'Change Summary_Detailed'!$A$4:$X$216,AH$3,FALSE)</f>
        <v/>
      </c>
      <c r="AI677" s="21" t="str">
        <f>VLOOKUP($B677,'Change Summary_Detailed'!$A$4:$X$216,AI$3,FALSE)</f>
        <v/>
      </c>
      <c r="AJ677" s="21" t="str">
        <f>VLOOKUP($B677,'Change Summary_Detailed'!$A$4:$X$216,AJ$3,FALSE)</f>
        <v/>
      </c>
      <c r="AK677" s="21" t="str">
        <f>VLOOKUP($B677,'Change Summary_Detailed'!$A$4:$X$216,AK$3,FALSE)</f>
        <v/>
      </c>
      <c r="AL677" s="21" t="str">
        <f>VLOOKUP($B677,'Change Summary_Detailed'!$A$4:$X$216,AL$3,FALSE)</f>
        <v/>
      </c>
      <c r="AM677" s="21" t="str">
        <f>VLOOKUP($B677,'Change Summary_Detailed'!$A$4:$X$216,AM$3,FALSE)</f>
        <v/>
      </c>
      <c r="AN677" s="21" t="str">
        <f>VLOOKUP($B677,'Change Summary_Detailed'!$A$4:$X$216,AN$3,FALSE)</f>
        <v/>
      </c>
      <c r="AO677" s="21">
        <f>VLOOKUP($B677,'Change Summary_Detailed'!$A$4:$X$216,AO$3,FALSE)</f>
        <v>0</v>
      </c>
      <c r="AP677" s="21" t="str">
        <f>VLOOKUP($B677,'Change Summary_Detailed'!$A$4:$X$216,AP$3,FALSE)</f>
        <v>Delete</v>
      </c>
      <c r="AQ677" s="21">
        <f>VLOOKUP($B677,'Change Summary_Detailed'!$A$4:$X$216,AQ$3,FALSE)</f>
        <v>1</v>
      </c>
      <c r="AR677" s="21" t="str">
        <f>VLOOKUP($B677,'Change Summary_Detailed'!$A$4:$X$216,AR$3,FALSE)</f>
        <v>Lowest performing</v>
      </c>
      <c r="AS677" s="21" t="str">
        <f>VLOOKUP($B677,'Change Summary_Detailed'!$A$4:$X$216,AS$3,FALSE)</f>
        <v>In Federal Way and along Pacific Highway S, use the RapidRide A Line (unchanged) and connect with revised Route 124 at the Tukwila Link Station.</v>
      </c>
      <c r="AT677" s="21" t="str">
        <f>VLOOKUP($B677,'Change Summary_Detailed'!$A$4:$X$216,AT$3,FALSE)</f>
        <v>Deleted</v>
      </c>
    </row>
    <row r="678" spans="1:46" x14ac:dyDescent="0.25">
      <c r="A678" t="s">
        <v>1254</v>
      </c>
      <c r="B678" s="122">
        <v>177</v>
      </c>
      <c r="C678" s="110" t="s">
        <v>757</v>
      </c>
      <c r="D678" s="71" t="s">
        <v>195</v>
      </c>
      <c r="E678" s="110">
        <v>23.8</v>
      </c>
      <c r="F678" s="365">
        <v>15.1</v>
      </c>
      <c r="G678" s="365" t="s">
        <v>298</v>
      </c>
      <c r="H678" s="365" t="s">
        <v>298</v>
      </c>
      <c r="I678" s="365" t="s">
        <v>298</v>
      </c>
      <c r="J678" s="112" t="s">
        <v>298</v>
      </c>
      <c r="K678" s="62" t="s">
        <v>8</v>
      </c>
      <c r="L678" s="62" t="s">
        <v>8</v>
      </c>
      <c r="M678" s="110" t="s">
        <v>45</v>
      </c>
      <c r="N678" s="112" t="s">
        <v>45</v>
      </c>
      <c r="O678" s="65" t="s">
        <v>8</v>
      </c>
      <c r="P678" s="54" t="s">
        <v>8</v>
      </c>
      <c r="Q678" s="66" t="s">
        <v>8</v>
      </c>
      <c r="R678" s="65">
        <v>1</v>
      </c>
      <c r="S678" s="54" t="s">
        <v>54</v>
      </c>
      <c r="T678" s="66" t="s">
        <v>54</v>
      </c>
      <c r="W678">
        <v>1</v>
      </c>
      <c r="X678">
        <v>3</v>
      </c>
      <c r="Y678" t="s">
        <v>17</v>
      </c>
      <c r="Z678" t="s">
        <v>17</v>
      </c>
      <c r="AA678" t="s">
        <v>17</v>
      </c>
      <c r="AB678" t="s">
        <v>17</v>
      </c>
      <c r="AC678" s="355">
        <f>IF(VLOOKUP($B678,'Change Summary_Detailed'!$A$4:$X$216,AC$3,FALSE)=0,"N/A",VLOOKUP($B678,'Change Summary_Detailed'!$A$4:$X$216,AC$3,FALSE))</f>
        <v>42036</v>
      </c>
      <c r="AD678" s="21" t="str">
        <f>VLOOKUP($B678,'Change Summary_Detailed'!$A$4:$X$216,AD$3,FALSE)</f>
        <v/>
      </c>
      <c r="AE678" s="21" t="str">
        <f>VLOOKUP($B678,'Change Summary_Detailed'!$A$4:$X$216,AE$3,FALSE)</f>
        <v/>
      </c>
      <c r="AF678" s="21" t="str">
        <f>VLOOKUP($B678,'Change Summary_Detailed'!$A$4:$X$216,AF$3,FALSE)</f>
        <v/>
      </c>
      <c r="AG678" s="21" t="str">
        <f>VLOOKUP($B678,'Change Summary_Detailed'!$A$4:$X$216,AG$3,FALSE)</f>
        <v/>
      </c>
      <c r="AH678" s="21" t="str">
        <f>VLOOKUP($B678,'Change Summary_Detailed'!$A$4:$X$216,AH$3,FALSE)</f>
        <v/>
      </c>
      <c r="AI678" s="21" t="str">
        <f>VLOOKUP($B678,'Change Summary_Detailed'!$A$4:$X$216,AI$3,FALSE)</f>
        <v/>
      </c>
      <c r="AJ678" s="21" t="str">
        <f>VLOOKUP($B678,'Change Summary_Detailed'!$A$4:$X$216,AJ$3,FALSE)</f>
        <v/>
      </c>
      <c r="AK678" s="21" t="str">
        <f>VLOOKUP($B678,'Change Summary_Detailed'!$A$4:$X$216,AK$3,FALSE)</f>
        <v/>
      </c>
      <c r="AL678" s="21" t="str">
        <f>VLOOKUP($B678,'Change Summary_Detailed'!$A$4:$X$216,AL$3,FALSE)</f>
        <v/>
      </c>
      <c r="AM678" s="21" t="str">
        <f>VLOOKUP($B678,'Change Summary_Detailed'!$A$4:$X$216,AM$3,FALSE)</f>
        <v/>
      </c>
      <c r="AN678" s="21" t="str">
        <f>VLOOKUP($B678,'Change Summary_Detailed'!$A$4:$X$216,AN$3,FALSE)</f>
        <v/>
      </c>
      <c r="AO678" s="21" t="str">
        <f>VLOOKUP($B678,'Change Summary_Detailed'!$A$4:$X$216,AO$3,FALSE)</f>
        <v/>
      </c>
      <c r="AP678" s="21" t="str">
        <f>VLOOKUP($B678,'Change Summary_Detailed'!$A$4:$X$216,AP$3,FALSE)</f>
        <v>Combine service with routes 178, 179, 190 and 192.
Revise routing to serve Star Lake and Kent/Des Moines freeway stations.
Operate into downtown Seattle via Seneca Street and out of downtown Seattle via S Atlantic Street ramps to I-5. 
Add 12 morning and 12 afternoon trips.</v>
      </c>
      <c r="AQ678" s="21" t="str">
        <f>VLOOKUP($B678,'Change Summary_Detailed'!$A$4:$X$216,AQ$3,FALSE)</f>
        <v>1, 2</v>
      </c>
      <c r="AR678" s="21" t="str">
        <f>VLOOKUP($B678,'Change Summary_Detailed'!$A$4:$X$216,AR$3,FALSE)</f>
        <v>Restructure</v>
      </c>
      <c r="AS678" s="21">
        <f>VLOOKUP($B678,'Change Summary_Detailed'!$A$4:$X$216,AS$3,FALSE)</f>
        <v>0</v>
      </c>
      <c r="AT678" s="21" t="str">
        <f>VLOOKUP($B678,'Change Summary_Detailed'!$A$4:$X$216,AT$3,FALSE)</f>
        <v>Revised</v>
      </c>
    </row>
    <row r="679" spans="1:46" x14ac:dyDescent="0.25">
      <c r="A679" t="s">
        <v>1254</v>
      </c>
      <c r="B679" s="122">
        <v>178</v>
      </c>
      <c r="C679" s="110" t="s">
        <v>758</v>
      </c>
      <c r="D679" s="71" t="s">
        <v>196</v>
      </c>
      <c r="E679" s="110">
        <v>24</v>
      </c>
      <c r="F679" s="365">
        <v>16.399999999999999</v>
      </c>
      <c r="G679" s="365" t="s">
        <v>298</v>
      </c>
      <c r="H679" s="365" t="s">
        <v>298</v>
      </c>
      <c r="I679" s="365" t="s">
        <v>298</v>
      </c>
      <c r="J679" s="112" t="s">
        <v>298</v>
      </c>
      <c r="K679" s="62" t="s">
        <v>8</v>
      </c>
      <c r="L679" s="62" t="s">
        <v>8</v>
      </c>
      <c r="M679" s="110" t="s">
        <v>45</v>
      </c>
      <c r="N679" s="112" t="s">
        <v>45</v>
      </c>
      <c r="O679" s="65" t="s">
        <v>8</v>
      </c>
      <c r="P679" s="54" t="s">
        <v>8</v>
      </c>
      <c r="Q679" s="66" t="s">
        <v>8</v>
      </c>
      <c r="R679" s="65">
        <v>3</v>
      </c>
      <c r="S679" s="54" t="s">
        <v>54</v>
      </c>
      <c r="T679" s="66" t="s">
        <v>54</v>
      </c>
      <c r="W679">
        <v>2</v>
      </c>
      <c r="X679">
        <v>3</v>
      </c>
      <c r="Y679" t="s">
        <v>17</v>
      </c>
      <c r="Z679" t="s">
        <v>17</v>
      </c>
      <c r="AA679" t="s">
        <v>17</v>
      </c>
      <c r="AB679" t="s">
        <v>17</v>
      </c>
      <c r="AC679" s="355">
        <f>IF(VLOOKUP($B679,'Change Summary_Detailed'!$A$4:$X$216,AC$3,FALSE)=0,"N/A",VLOOKUP($B679,'Change Summary_Detailed'!$A$4:$X$216,AC$3,FALSE))</f>
        <v>42036</v>
      </c>
      <c r="AD679" s="21" t="str">
        <f>VLOOKUP($B679,'Change Summary_Detailed'!$A$4:$X$216,AD$3,FALSE)</f>
        <v/>
      </c>
      <c r="AE679" s="21" t="str">
        <f>VLOOKUP($B679,'Change Summary_Detailed'!$A$4:$X$216,AE$3,FALSE)</f>
        <v/>
      </c>
      <c r="AF679" s="21" t="str">
        <f>VLOOKUP($B679,'Change Summary_Detailed'!$A$4:$X$216,AF$3,FALSE)</f>
        <v/>
      </c>
      <c r="AG679" s="21" t="str">
        <f>VLOOKUP($B679,'Change Summary_Detailed'!$A$4:$X$216,AG$3,FALSE)</f>
        <v/>
      </c>
      <c r="AH679" s="21" t="str">
        <f>VLOOKUP($B679,'Change Summary_Detailed'!$A$4:$X$216,AH$3,FALSE)</f>
        <v/>
      </c>
      <c r="AI679" s="21" t="str">
        <f>VLOOKUP($B679,'Change Summary_Detailed'!$A$4:$X$216,AI$3,FALSE)</f>
        <v/>
      </c>
      <c r="AJ679" s="21" t="str">
        <f>VLOOKUP($B679,'Change Summary_Detailed'!$A$4:$X$216,AJ$3,FALSE)</f>
        <v/>
      </c>
      <c r="AK679" s="21" t="str">
        <f>VLOOKUP($B679,'Change Summary_Detailed'!$A$4:$X$216,AK$3,FALSE)</f>
        <v/>
      </c>
      <c r="AL679" s="21" t="str">
        <f>VLOOKUP($B679,'Change Summary_Detailed'!$A$4:$X$216,AL$3,FALSE)</f>
        <v/>
      </c>
      <c r="AM679" s="21" t="str">
        <f>VLOOKUP($B679,'Change Summary_Detailed'!$A$4:$X$216,AM$3,FALSE)</f>
        <v/>
      </c>
      <c r="AN679" s="21" t="str">
        <f>VLOOKUP($B679,'Change Summary_Detailed'!$A$4:$X$216,AN$3,FALSE)</f>
        <v/>
      </c>
      <c r="AO679" s="21">
        <f>VLOOKUP($B679,'Change Summary_Detailed'!$A$4:$X$216,AO$3,FALSE)</f>
        <v>0</v>
      </c>
      <c r="AP679" s="21" t="str">
        <f>VLOOKUP($B679,'Change Summary_Detailed'!$A$4:$X$216,AP$3,FALSE)</f>
        <v>Delete</v>
      </c>
      <c r="AQ679" s="21" t="str">
        <f>VLOOKUP($B679,'Change Summary_Detailed'!$A$4:$X$216,AQ$3,FALSE)</f>
        <v>2, 3</v>
      </c>
      <c r="AR679" s="21" t="str">
        <f>VLOOKUP($B679,'Change Summary_Detailed'!$A$4:$X$216,AR$3,FALSE)</f>
        <v>Restructure</v>
      </c>
      <c r="AS679" s="21" t="str">
        <f>VLOOKUP($B679,'Change Summary_Detailed'!$A$4:$X$216,AS$3,FALSE)</f>
        <v>At the South 320th Street Park-and-Ride, use revised Route 177.</v>
      </c>
      <c r="AT679" s="21" t="str">
        <f>VLOOKUP($B679,'Change Summary_Detailed'!$A$4:$X$216,AT$3,FALSE)</f>
        <v>Deleted</v>
      </c>
    </row>
    <row r="680" spans="1:46" x14ac:dyDescent="0.25">
      <c r="A680" t="s">
        <v>1254</v>
      </c>
      <c r="B680" s="122">
        <v>179</v>
      </c>
      <c r="C680" s="110" t="s">
        <v>759</v>
      </c>
      <c r="D680" s="71" t="s">
        <v>197</v>
      </c>
      <c r="E680" s="110">
        <v>22.7</v>
      </c>
      <c r="F680" s="365">
        <v>16.7</v>
      </c>
      <c r="G680" s="365" t="s">
        <v>298</v>
      </c>
      <c r="H680" s="365" t="s">
        <v>298</v>
      </c>
      <c r="I680" s="365" t="s">
        <v>298</v>
      </c>
      <c r="J680" s="112" t="s">
        <v>298</v>
      </c>
      <c r="K680" s="62" t="s">
        <v>8</v>
      </c>
      <c r="L680" s="62" t="s">
        <v>8</v>
      </c>
      <c r="M680" s="110" t="s">
        <v>45</v>
      </c>
      <c r="N680" s="112" t="s">
        <v>45</v>
      </c>
      <c r="O680" s="65" t="s">
        <v>8</v>
      </c>
      <c r="P680" s="54" t="s">
        <v>8</v>
      </c>
      <c r="Q680" s="66" t="s">
        <v>8</v>
      </c>
      <c r="R680" s="65">
        <v>1</v>
      </c>
      <c r="S680" s="54" t="s">
        <v>54</v>
      </c>
      <c r="T680" s="66" t="s">
        <v>54</v>
      </c>
      <c r="W680">
        <v>1</v>
      </c>
      <c r="X680">
        <v>4</v>
      </c>
      <c r="Y680" t="s">
        <v>17</v>
      </c>
      <c r="Z680" t="s">
        <v>17</v>
      </c>
      <c r="AA680" t="s">
        <v>17</v>
      </c>
      <c r="AB680" t="s">
        <v>17</v>
      </c>
      <c r="AC680" s="355">
        <f>IF(VLOOKUP($B680,'Change Summary_Detailed'!$A$4:$X$216,AC$3,FALSE)=0,"N/A",VLOOKUP($B680,'Change Summary_Detailed'!$A$4:$X$216,AC$3,FALSE))</f>
        <v>42036</v>
      </c>
      <c r="AD680" s="21" t="str">
        <f>VLOOKUP($B680,'Change Summary_Detailed'!$A$4:$X$216,AD$3,FALSE)</f>
        <v/>
      </c>
      <c r="AE680" s="21" t="str">
        <f>VLOOKUP($B680,'Change Summary_Detailed'!$A$4:$X$216,AE$3,FALSE)</f>
        <v/>
      </c>
      <c r="AF680" s="21" t="str">
        <f>VLOOKUP($B680,'Change Summary_Detailed'!$A$4:$X$216,AF$3,FALSE)</f>
        <v/>
      </c>
      <c r="AG680" s="21" t="str">
        <f>VLOOKUP($B680,'Change Summary_Detailed'!$A$4:$X$216,AG$3,FALSE)</f>
        <v/>
      </c>
      <c r="AH680" s="21" t="str">
        <f>VLOOKUP($B680,'Change Summary_Detailed'!$A$4:$X$216,AH$3,FALSE)</f>
        <v/>
      </c>
      <c r="AI680" s="21" t="str">
        <f>VLOOKUP($B680,'Change Summary_Detailed'!$A$4:$X$216,AI$3,FALSE)</f>
        <v/>
      </c>
      <c r="AJ680" s="21" t="str">
        <f>VLOOKUP($B680,'Change Summary_Detailed'!$A$4:$X$216,AJ$3,FALSE)</f>
        <v/>
      </c>
      <c r="AK680" s="21" t="str">
        <f>VLOOKUP($B680,'Change Summary_Detailed'!$A$4:$X$216,AK$3,FALSE)</f>
        <v/>
      </c>
      <c r="AL680" s="21" t="str">
        <f>VLOOKUP($B680,'Change Summary_Detailed'!$A$4:$X$216,AL$3,FALSE)</f>
        <v/>
      </c>
      <c r="AM680" s="21" t="str">
        <f>VLOOKUP($B680,'Change Summary_Detailed'!$A$4:$X$216,AM$3,FALSE)</f>
        <v/>
      </c>
      <c r="AN680" s="21" t="str">
        <f>VLOOKUP($B680,'Change Summary_Detailed'!$A$4:$X$216,AN$3,FALSE)</f>
        <v/>
      </c>
      <c r="AO680" s="21">
        <f>VLOOKUP($B680,'Change Summary_Detailed'!$A$4:$X$216,AO$3,FALSE)</f>
        <v>0</v>
      </c>
      <c r="AP680" s="21" t="str">
        <f>VLOOKUP($B680,'Change Summary_Detailed'!$A$4:$X$216,AP$3,FALSE)</f>
        <v>Delete</v>
      </c>
      <c r="AQ680" s="21" t="str">
        <f>VLOOKUP($B680,'Change Summary_Detailed'!$A$4:$X$216,AQ$3,FALSE)</f>
        <v>1, 2</v>
      </c>
      <c r="AR680" s="21" t="str">
        <f>VLOOKUP($B680,'Change Summary_Detailed'!$A$4:$X$216,AR$3,FALSE)</f>
        <v>Restructure</v>
      </c>
      <c r="AS680" s="21" t="str">
        <f>VLOOKUP($B680,'Change Summary_Detailed'!$A$4:$X$216,AS$3,FALSE)</f>
        <v>In Federal Way, between the Twin Lakes Park-and-Ride and the Federal Way Transit Center, use revised Route 181 and connect with revised Route 177 or Sound Transit Route 577.</v>
      </c>
      <c r="AT680" s="21" t="str">
        <f>VLOOKUP($B680,'Change Summary_Detailed'!$A$4:$X$216,AT$3,FALSE)</f>
        <v>Deleted</v>
      </c>
    </row>
    <row r="681" spans="1:46" x14ac:dyDescent="0.25">
      <c r="A681" t="s">
        <v>1254</v>
      </c>
      <c r="B681" s="122">
        <v>180</v>
      </c>
      <c r="C681" s="110" t="s">
        <v>760</v>
      </c>
      <c r="D681" s="71" t="s">
        <v>198</v>
      </c>
      <c r="E681" s="110">
        <v>32.799999999999997</v>
      </c>
      <c r="F681" s="365">
        <v>10.199999999999999</v>
      </c>
      <c r="G681" s="365">
        <v>33.200000000000003</v>
      </c>
      <c r="H681" s="365">
        <v>11.9</v>
      </c>
      <c r="I681" s="365">
        <v>15.3</v>
      </c>
      <c r="J681" s="112">
        <v>6.1</v>
      </c>
      <c r="K681" s="62">
        <v>3</v>
      </c>
      <c r="L681" s="62" t="s">
        <v>15</v>
      </c>
      <c r="M681" s="110" t="s">
        <v>17</v>
      </c>
      <c r="N681" s="112" t="s">
        <v>17</v>
      </c>
      <c r="O681" s="65" t="s">
        <v>19</v>
      </c>
      <c r="P681" s="54" t="s">
        <v>19</v>
      </c>
      <c r="Q681" s="66" t="s">
        <v>18</v>
      </c>
      <c r="R681" s="65" t="s">
        <v>54</v>
      </c>
      <c r="S681" s="54" t="s">
        <v>54</v>
      </c>
      <c r="T681" s="66" t="s">
        <v>54</v>
      </c>
      <c r="W681">
        <v>4</v>
      </c>
      <c r="X681">
        <v>4</v>
      </c>
      <c r="Y681">
        <v>4</v>
      </c>
      <c r="Z681">
        <v>4</v>
      </c>
      <c r="AA681">
        <v>3</v>
      </c>
      <c r="AB681">
        <v>3</v>
      </c>
      <c r="AC681" s="355" t="str">
        <f>IF(VLOOKUP($B681,'Change Summary_Detailed'!$A$4:$X$216,AC$3,FALSE)=0,"N/A",VLOOKUP($B681,'Change Summary_Detailed'!$A$4:$X$216,AC$3,FALSE))</f>
        <v>N/A</v>
      </c>
      <c r="AD681" s="21">
        <f>VLOOKUP($B681,'Change Summary_Detailed'!$A$4:$X$216,AD$3,FALSE)</f>
        <v>30</v>
      </c>
      <c r="AE681" s="21">
        <f>VLOOKUP($B681,'Change Summary_Detailed'!$A$4:$X$216,AE$3,FALSE)</f>
        <v>30</v>
      </c>
      <c r="AF681" s="21" t="str">
        <f>VLOOKUP($B681,'Change Summary_Detailed'!$A$4:$X$216,AF$3,FALSE)</f>
        <v>30-60</v>
      </c>
      <c r="AG681" s="21">
        <f>VLOOKUP($B681,'Change Summary_Detailed'!$A$4:$X$216,AG$3,FALSE)</f>
        <v>30</v>
      </c>
      <c r="AH681" s="21">
        <f>VLOOKUP($B681,'Change Summary_Detailed'!$A$4:$X$216,AH$3,FALSE)</f>
        <v>30</v>
      </c>
      <c r="AI681" s="21">
        <f>VLOOKUP($B681,'Change Summary_Detailed'!$A$4:$X$216,AI$3,FALSE)</f>
        <v>30</v>
      </c>
      <c r="AJ681" s="21">
        <f>VLOOKUP($B681,'Change Summary_Detailed'!$A$4:$X$216,AJ$3,FALSE)</f>
        <v>30</v>
      </c>
      <c r="AK681" s="21" t="str">
        <f>VLOOKUP($B681,'Change Summary_Detailed'!$A$4:$X$216,AK$3,FALSE)</f>
        <v>30-60</v>
      </c>
      <c r="AL681" s="21">
        <f>VLOOKUP($B681,'Change Summary_Detailed'!$A$4:$X$216,AL$3,FALSE)</f>
        <v>30</v>
      </c>
      <c r="AM681" s="21">
        <f>VLOOKUP($B681,'Change Summary_Detailed'!$A$4:$X$216,AM$3,FALSE)</f>
        <v>30</v>
      </c>
      <c r="AN681" s="21" t="str">
        <f>VLOOKUP($B681,'Change Summary_Detailed'!$A$4:$X$216,AN$3,FALSE)</f>
        <v>Before 4:00 AM</v>
      </c>
      <c r="AO681" s="21" t="str">
        <f>VLOOKUP($B681,'Change Summary_Detailed'!$A$4:$X$216,AO$3,FALSE)</f>
        <v>Before 4:00 AM</v>
      </c>
      <c r="AP681" s="21" t="str">
        <f>VLOOKUP($B681,'Change Summary_Detailed'!$A$4:$X$216,AP$3,FALSE)</f>
        <v>Unchanged</v>
      </c>
      <c r="AQ681" s="21">
        <f>VLOOKUP($B681,'Change Summary_Detailed'!$A$4:$X$216,AQ$3,FALSE)</f>
        <v>0</v>
      </c>
      <c r="AR681" s="21">
        <f>VLOOKUP($B681,'Change Summary_Detailed'!$A$4:$X$216,AR$3,FALSE)</f>
        <v>0</v>
      </c>
      <c r="AS681" s="21">
        <f>VLOOKUP($B681,'Change Summary_Detailed'!$A$4:$X$216,AS$3,FALSE)</f>
        <v>0</v>
      </c>
      <c r="AT681" s="21" t="str">
        <f>VLOOKUP($B681,'Change Summary_Detailed'!$A$4:$X$216,AT$3,FALSE)</f>
        <v>Unchanged</v>
      </c>
    </row>
    <row r="682" spans="1:46" x14ac:dyDescent="0.25">
      <c r="A682" t="s">
        <v>1254</v>
      </c>
      <c r="B682" s="122">
        <v>181</v>
      </c>
      <c r="C682" s="110" t="s">
        <v>761</v>
      </c>
      <c r="D682" s="71" t="s">
        <v>199</v>
      </c>
      <c r="E682" s="110">
        <v>28</v>
      </c>
      <c r="F682" s="365">
        <v>8.4</v>
      </c>
      <c r="G682" s="365">
        <v>27.2</v>
      </c>
      <c r="H682" s="365">
        <v>9.8000000000000007</v>
      </c>
      <c r="I682" s="365">
        <v>17.399999999999999</v>
      </c>
      <c r="J682" s="112">
        <v>4.3</v>
      </c>
      <c r="K682" s="62">
        <v>4</v>
      </c>
      <c r="L682" s="62" t="s">
        <v>135</v>
      </c>
      <c r="M682" s="110" t="s">
        <v>17</v>
      </c>
      <c r="N682" s="112" t="s">
        <v>17</v>
      </c>
      <c r="O682" s="65" t="s">
        <v>18</v>
      </c>
      <c r="P682" s="54" t="s">
        <v>18</v>
      </c>
      <c r="Q682" s="66" t="s">
        <v>18</v>
      </c>
      <c r="R682" s="65" t="s">
        <v>54</v>
      </c>
      <c r="S682" s="54" t="s">
        <v>54</v>
      </c>
      <c r="T682" s="66">
        <v>3</v>
      </c>
      <c r="W682">
        <v>4</v>
      </c>
      <c r="X682">
        <v>4</v>
      </c>
      <c r="Y682">
        <v>4</v>
      </c>
      <c r="Z682">
        <v>4</v>
      </c>
      <c r="AA682">
        <v>3</v>
      </c>
      <c r="AB682">
        <v>2</v>
      </c>
      <c r="AC682" s="355" t="str">
        <f>IF(VLOOKUP($B682,'Change Summary_Detailed'!$A$4:$X$216,AC$3,FALSE)=0,"N/A",VLOOKUP($B682,'Change Summary_Detailed'!$A$4:$X$216,AC$3,FALSE))</f>
        <v>Feb. 2015/ Sept. 2015</v>
      </c>
      <c r="AD682" s="21">
        <f>VLOOKUP($B682,'Change Summary_Detailed'!$A$4:$X$216,AD$3,FALSE)</f>
        <v>30</v>
      </c>
      <c r="AE682" s="21">
        <f>VLOOKUP($B682,'Change Summary_Detailed'!$A$4:$X$216,AE$3,FALSE)</f>
        <v>30</v>
      </c>
      <c r="AF682" s="21">
        <f>VLOOKUP($B682,'Change Summary_Detailed'!$A$4:$X$216,AF$3,FALSE)</f>
        <v>30</v>
      </c>
      <c r="AG682" s="21">
        <f>VLOOKUP($B682,'Change Summary_Detailed'!$A$4:$X$216,AG$3,FALSE)</f>
        <v>30</v>
      </c>
      <c r="AH682" s="21">
        <f>VLOOKUP($B682,'Change Summary_Detailed'!$A$4:$X$216,AH$3,FALSE)</f>
        <v>30</v>
      </c>
      <c r="AI682" s="21" t="str">
        <f>VLOOKUP($B682,'Change Summary_Detailed'!$A$4:$X$216,AI$3,FALSE)</f>
        <v>15-30</v>
      </c>
      <c r="AJ682" s="21">
        <f>VLOOKUP($B682,'Change Summary_Detailed'!$A$4:$X$216,AJ$3,FALSE)</f>
        <v>30</v>
      </c>
      <c r="AK682" s="21">
        <f>VLOOKUP($B682,'Change Summary_Detailed'!$A$4:$X$216,AK$3,FALSE)</f>
        <v>30</v>
      </c>
      <c r="AL682" s="21">
        <f>VLOOKUP($B682,'Change Summary_Detailed'!$A$4:$X$216,AL$3,FALSE)</f>
        <v>30</v>
      </c>
      <c r="AM682" s="21">
        <f>VLOOKUP($B682,'Change Summary_Detailed'!$A$4:$X$216,AM$3,FALSE)</f>
        <v>30</v>
      </c>
      <c r="AN682" s="21" t="str">
        <f>VLOOKUP($B682,'Change Summary_Detailed'!$A$4:$X$216,AN$3,FALSE)</f>
        <v>Before 10:00 PM</v>
      </c>
      <c r="AO682" s="21" t="str">
        <f>VLOOKUP($B682,'Change Summary_Detailed'!$A$4:$X$216,AO$3,FALSE)</f>
        <v>Before 9:00 PM</v>
      </c>
      <c r="AP682" s="21" t="str">
        <f>VLOOKUP($B682,'Change Summary_Detailed'!$A$4:$X$216,AP$3,FALSE)</f>
        <v xml:space="preserve">Add service during commute hours between Twin Lakes Park-and-Ride and Federal Way Transit Center in order to improve connections replacing routes 179 and 197.
End service earlier. </v>
      </c>
      <c r="AQ682" s="21" t="str">
        <f>VLOOKUP($B682,'Change Summary_Detailed'!$A$4:$X$216,AQ$3,FALSE)</f>
        <v>2, 3</v>
      </c>
      <c r="AR682" s="21" t="str">
        <f>VLOOKUP($B682,'Change Summary_Detailed'!$A$4:$X$216,AR$3,FALSE)</f>
        <v>Restructure</v>
      </c>
      <c r="AS682" s="21">
        <f>VLOOKUP($B682,'Change Summary_Detailed'!$A$4:$X$216,AS$3,FALSE)</f>
        <v>0</v>
      </c>
      <c r="AT682" s="21" t="str">
        <f>VLOOKUP($B682,'Change Summary_Detailed'!$A$4:$X$216,AT$3,FALSE)</f>
        <v>Revised</v>
      </c>
    </row>
    <row r="683" spans="1:46" x14ac:dyDescent="0.25">
      <c r="A683" t="s">
        <v>1254</v>
      </c>
      <c r="B683" s="122">
        <v>182</v>
      </c>
      <c r="C683" s="110" t="s">
        <v>762</v>
      </c>
      <c r="D683" s="71" t="s">
        <v>200</v>
      </c>
      <c r="E683" s="110">
        <v>16.3</v>
      </c>
      <c r="F683" s="365">
        <v>4.4000000000000004</v>
      </c>
      <c r="G683" s="365">
        <v>19.600000000000001</v>
      </c>
      <c r="H683" s="365">
        <v>6.2</v>
      </c>
      <c r="I683" s="365" t="s">
        <v>298</v>
      </c>
      <c r="J683" s="112" t="s">
        <v>298</v>
      </c>
      <c r="K683" s="62">
        <v>67</v>
      </c>
      <c r="L683" s="62" t="s">
        <v>160</v>
      </c>
      <c r="M683" s="110" t="s">
        <v>17</v>
      </c>
      <c r="N683" s="112" t="s">
        <v>17</v>
      </c>
      <c r="O683" s="65" t="s">
        <v>133</v>
      </c>
      <c r="P683" s="54" t="s">
        <v>18</v>
      </c>
      <c r="Q683" s="66" t="s">
        <v>18</v>
      </c>
      <c r="R683" s="65">
        <v>3</v>
      </c>
      <c r="S683" s="54" t="s">
        <v>54</v>
      </c>
      <c r="T683" s="66" t="s">
        <v>54</v>
      </c>
      <c r="W683">
        <v>2</v>
      </c>
      <c r="X683">
        <v>2</v>
      </c>
      <c r="Y683">
        <v>3</v>
      </c>
      <c r="Z683">
        <v>3</v>
      </c>
      <c r="AA683" t="s">
        <v>17</v>
      </c>
      <c r="AB683" t="s">
        <v>17</v>
      </c>
      <c r="AC683" s="355">
        <f>IF(VLOOKUP($B683,'Change Summary_Detailed'!$A$4:$X$216,AC$3,FALSE)=0,"N/A",VLOOKUP($B683,'Change Summary_Detailed'!$A$4:$X$216,AC$3,FALSE))</f>
        <v>42248</v>
      </c>
      <c r="AD683" s="21">
        <f>VLOOKUP($B683,'Change Summary_Detailed'!$A$4:$X$216,AD$3,FALSE)</f>
        <v>30</v>
      </c>
      <c r="AE683" s="21">
        <f>VLOOKUP($B683,'Change Summary_Detailed'!$A$4:$X$216,AE$3,FALSE)</f>
        <v>60</v>
      </c>
      <c r="AF683" s="21" t="str">
        <f>VLOOKUP($B683,'Change Summary_Detailed'!$A$4:$X$216,AF$3,FALSE)</f>
        <v/>
      </c>
      <c r="AG683" s="21">
        <f>VLOOKUP($B683,'Change Summary_Detailed'!$A$4:$X$216,AG$3,FALSE)</f>
        <v>60</v>
      </c>
      <c r="AH683" s="21">
        <f>VLOOKUP($B683,'Change Summary_Detailed'!$A$4:$X$216,AH$3,FALSE)</f>
        <v>60</v>
      </c>
      <c r="AI683" s="21">
        <f>VLOOKUP($B683,'Change Summary_Detailed'!$A$4:$X$216,AI$3,FALSE)</f>
        <v>60</v>
      </c>
      <c r="AJ683" s="21">
        <f>VLOOKUP($B683,'Change Summary_Detailed'!$A$4:$X$216,AJ$3,FALSE)</f>
        <v>60</v>
      </c>
      <c r="AK683" s="21" t="str">
        <f>VLOOKUP($B683,'Change Summary_Detailed'!$A$4:$X$216,AK$3,FALSE)</f>
        <v/>
      </c>
      <c r="AL683" s="21">
        <f>VLOOKUP($B683,'Change Summary_Detailed'!$A$4:$X$216,AL$3,FALSE)</f>
        <v>60</v>
      </c>
      <c r="AM683" s="21">
        <f>VLOOKUP($B683,'Change Summary_Detailed'!$A$4:$X$216,AM$3,FALSE)</f>
        <v>60</v>
      </c>
      <c r="AN683" s="21" t="str">
        <f>VLOOKUP($B683,'Change Summary_Detailed'!$A$4:$X$216,AN$3,FALSE)</f>
        <v>Before 8:00 PM</v>
      </c>
      <c r="AO683" s="21" t="str">
        <f>VLOOKUP($B683,'Change Summary_Detailed'!$A$4:$X$216,AO$3,FALSE)</f>
        <v>Before 8:00 PM</v>
      </c>
      <c r="AP683" s="21" t="str">
        <f>VLOOKUP($B683,'Change Summary_Detailed'!$A$4:$X$216,AP$3,FALSE)</f>
        <v>Operate service less often during commute hours.</v>
      </c>
      <c r="AQ683" s="21">
        <f>VLOOKUP($B683,'Change Summary_Detailed'!$A$4:$X$216,AQ$3,FALSE)</f>
        <v>3</v>
      </c>
      <c r="AR683" s="21" t="str">
        <f>VLOOKUP($B683,'Change Summary_Detailed'!$A$4:$X$216,AR$3,FALSE)</f>
        <v>Low performing</v>
      </c>
      <c r="AS683" s="21">
        <f>VLOOKUP($B683,'Change Summary_Detailed'!$A$4:$X$216,AS$3,FALSE)</f>
        <v>0</v>
      </c>
      <c r="AT683" s="21" t="str">
        <f>VLOOKUP($B683,'Change Summary_Detailed'!$A$4:$X$216,AT$3,FALSE)</f>
        <v>Revised</v>
      </c>
    </row>
    <row r="684" spans="1:46" x14ac:dyDescent="0.25">
      <c r="A684" t="s">
        <v>1254</v>
      </c>
      <c r="B684" s="122">
        <v>183</v>
      </c>
      <c r="C684" s="110" t="s">
        <v>763</v>
      </c>
      <c r="D684" s="71" t="s">
        <v>201</v>
      </c>
      <c r="E684" s="110">
        <v>21.3</v>
      </c>
      <c r="F684" s="365">
        <v>6.4</v>
      </c>
      <c r="G684" s="365">
        <v>21.6</v>
      </c>
      <c r="H684" s="365">
        <v>8.6999999999999993</v>
      </c>
      <c r="I684" s="365" t="s">
        <v>298</v>
      </c>
      <c r="J684" s="112" t="s">
        <v>298</v>
      </c>
      <c r="K684" s="62">
        <v>33</v>
      </c>
      <c r="L684" s="62" t="s">
        <v>81</v>
      </c>
      <c r="M684" s="110" t="s">
        <v>17</v>
      </c>
      <c r="N684" s="112" t="s">
        <v>17</v>
      </c>
      <c r="O684" s="65" t="s">
        <v>19</v>
      </c>
      <c r="P684" s="54" t="s">
        <v>19</v>
      </c>
      <c r="Q684" s="66" t="s">
        <v>19</v>
      </c>
      <c r="R684" s="65" t="s">
        <v>54</v>
      </c>
      <c r="S684" s="54" t="s">
        <v>54</v>
      </c>
      <c r="T684" s="66" t="s">
        <v>54</v>
      </c>
      <c r="W684">
        <v>3</v>
      </c>
      <c r="X684">
        <v>3</v>
      </c>
      <c r="Y684">
        <v>3</v>
      </c>
      <c r="Z684">
        <v>4</v>
      </c>
      <c r="AA684" t="s">
        <v>17</v>
      </c>
      <c r="AB684" t="s">
        <v>17</v>
      </c>
      <c r="AC684" s="355" t="str">
        <f>IF(VLOOKUP($B684,'Change Summary_Detailed'!$A$4:$X$216,AC$3,FALSE)=0,"N/A",VLOOKUP($B684,'Change Summary_Detailed'!$A$4:$X$216,AC$3,FALSE))</f>
        <v>N/A</v>
      </c>
      <c r="AD684" s="21">
        <f>VLOOKUP($B684,'Change Summary_Detailed'!$A$4:$X$216,AD$3,FALSE)</f>
        <v>30</v>
      </c>
      <c r="AE684" s="21">
        <f>VLOOKUP($B684,'Change Summary_Detailed'!$A$4:$X$216,AE$3,FALSE)</f>
        <v>60</v>
      </c>
      <c r="AF684" s="21" t="str">
        <f>VLOOKUP($B684,'Change Summary_Detailed'!$A$4:$X$216,AF$3,FALSE)</f>
        <v/>
      </c>
      <c r="AG684" s="21">
        <f>VLOOKUP($B684,'Change Summary_Detailed'!$A$4:$X$216,AG$3,FALSE)</f>
        <v>60</v>
      </c>
      <c r="AH684" s="21" t="str">
        <f>VLOOKUP($B684,'Change Summary_Detailed'!$A$4:$X$216,AH$3,FALSE)</f>
        <v/>
      </c>
      <c r="AI684" s="21">
        <f>VLOOKUP($B684,'Change Summary_Detailed'!$A$4:$X$216,AI$3,FALSE)</f>
        <v>30</v>
      </c>
      <c r="AJ684" s="21">
        <f>VLOOKUP($B684,'Change Summary_Detailed'!$A$4:$X$216,AJ$3,FALSE)</f>
        <v>60</v>
      </c>
      <c r="AK684" s="21" t="str">
        <f>VLOOKUP($B684,'Change Summary_Detailed'!$A$4:$X$216,AK$3,FALSE)</f>
        <v/>
      </c>
      <c r="AL684" s="21">
        <f>VLOOKUP($B684,'Change Summary_Detailed'!$A$4:$X$216,AL$3,FALSE)</f>
        <v>60</v>
      </c>
      <c r="AM684" s="21" t="str">
        <f>VLOOKUP($B684,'Change Summary_Detailed'!$A$4:$X$216,AM$3,FALSE)</f>
        <v/>
      </c>
      <c r="AN684" s="21" t="str">
        <f>VLOOKUP($B684,'Change Summary_Detailed'!$A$4:$X$216,AN$3,FALSE)</f>
        <v>Before 6:00 PM</v>
      </c>
      <c r="AO684" s="21" t="str">
        <f>VLOOKUP($B684,'Change Summary_Detailed'!$A$4:$X$216,AO$3,FALSE)</f>
        <v>Before 6:00 PM</v>
      </c>
      <c r="AP684" s="21" t="str">
        <f>VLOOKUP($B684,'Change Summary_Detailed'!$A$4:$X$216,AP$3,FALSE)</f>
        <v>Unchanged</v>
      </c>
      <c r="AQ684" s="21">
        <f>VLOOKUP($B684,'Change Summary_Detailed'!$A$4:$X$216,AQ$3,FALSE)</f>
        <v>0</v>
      </c>
      <c r="AR684" s="21">
        <f>VLOOKUP($B684,'Change Summary_Detailed'!$A$4:$X$216,AR$3,FALSE)</f>
        <v>0</v>
      </c>
      <c r="AS684" s="21">
        <f>VLOOKUP($B684,'Change Summary_Detailed'!$A$4:$X$216,AS$3,FALSE)</f>
        <v>0</v>
      </c>
      <c r="AT684" s="21" t="str">
        <f>VLOOKUP($B684,'Change Summary_Detailed'!$A$4:$X$216,AT$3,FALSE)</f>
        <v>Unchanged</v>
      </c>
    </row>
    <row r="685" spans="1:46" x14ac:dyDescent="0.25">
      <c r="A685" t="s">
        <v>1254</v>
      </c>
      <c r="B685" s="122">
        <v>186</v>
      </c>
      <c r="C685" s="110" t="s">
        <v>764</v>
      </c>
      <c r="D685" s="71" t="s">
        <v>202</v>
      </c>
      <c r="E685" s="110">
        <v>12.6</v>
      </c>
      <c r="F685" s="365">
        <v>3.2</v>
      </c>
      <c r="G685" s="365" t="s">
        <v>298</v>
      </c>
      <c r="H685" s="365" t="s">
        <v>298</v>
      </c>
      <c r="I685" s="365" t="s">
        <v>298</v>
      </c>
      <c r="J685" s="112" t="s">
        <v>298</v>
      </c>
      <c r="K685" s="62">
        <v>30</v>
      </c>
      <c r="L685" s="62" t="s">
        <v>135</v>
      </c>
      <c r="M685" s="110" t="s">
        <v>17</v>
      </c>
      <c r="N685" s="112" t="s">
        <v>17</v>
      </c>
      <c r="O685" s="65" t="s">
        <v>18</v>
      </c>
      <c r="P685" s="54" t="s">
        <v>19</v>
      </c>
      <c r="Q685" s="66" t="s">
        <v>18</v>
      </c>
      <c r="R685" s="65">
        <v>3</v>
      </c>
      <c r="S685" s="54" t="s">
        <v>54</v>
      </c>
      <c r="T685" s="66" t="s">
        <v>54</v>
      </c>
      <c r="W685">
        <v>2</v>
      </c>
      <c r="X685">
        <v>2</v>
      </c>
      <c r="Y685" t="s">
        <v>17</v>
      </c>
      <c r="Z685" t="s">
        <v>17</v>
      </c>
      <c r="AA685" t="s">
        <v>17</v>
      </c>
      <c r="AB685" t="s">
        <v>17</v>
      </c>
      <c r="AC685" s="355">
        <f>IF(VLOOKUP($B685,'Change Summary_Detailed'!$A$4:$X$216,AC$3,FALSE)=0,"N/A",VLOOKUP($B685,'Change Summary_Detailed'!$A$4:$X$216,AC$3,FALSE))</f>
        <v>42248</v>
      </c>
      <c r="AD685" s="21">
        <f>VLOOKUP($B685,'Change Summary_Detailed'!$A$4:$X$216,AD$3,FALSE)</f>
        <v>30</v>
      </c>
      <c r="AE685" s="21" t="str">
        <f>VLOOKUP($B685,'Change Summary_Detailed'!$A$4:$X$216,AE$3,FALSE)</f>
        <v/>
      </c>
      <c r="AF685" s="21" t="str">
        <f>VLOOKUP($B685,'Change Summary_Detailed'!$A$4:$X$216,AF$3,FALSE)</f>
        <v/>
      </c>
      <c r="AG685" s="21" t="str">
        <f>VLOOKUP($B685,'Change Summary_Detailed'!$A$4:$X$216,AG$3,FALSE)</f>
        <v/>
      </c>
      <c r="AH685" s="21" t="str">
        <f>VLOOKUP($B685,'Change Summary_Detailed'!$A$4:$X$216,AH$3,FALSE)</f>
        <v/>
      </c>
      <c r="AI685" s="21">
        <f>VLOOKUP($B685,'Change Summary_Detailed'!$A$4:$X$216,AI$3,FALSE)</f>
        <v>60</v>
      </c>
      <c r="AJ685" s="21" t="str">
        <f>VLOOKUP($B685,'Change Summary_Detailed'!$A$4:$X$216,AJ$3,FALSE)</f>
        <v/>
      </c>
      <c r="AK685" s="21" t="str">
        <f>VLOOKUP($B685,'Change Summary_Detailed'!$A$4:$X$216,AK$3,FALSE)</f>
        <v/>
      </c>
      <c r="AL685" s="21" t="str">
        <f>VLOOKUP($B685,'Change Summary_Detailed'!$A$4:$X$216,AL$3,FALSE)</f>
        <v/>
      </c>
      <c r="AM685" s="21" t="str">
        <f>VLOOKUP($B685,'Change Summary_Detailed'!$A$4:$X$216,AM$3,FALSE)</f>
        <v/>
      </c>
      <c r="AN685" s="21" t="str">
        <f>VLOOKUP($B685,'Change Summary_Detailed'!$A$4:$X$216,AN$3,FALSE)</f>
        <v>Before 6:00 PM</v>
      </c>
      <c r="AO685" s="21" t="str">
        <f>VLOOKUP($B685,'Change Summary_Detailed'!$A$4:$X$216,AO$3,FALSE)</f>
        <v>Before 6:00 PM</v>
      </c>
      <c r="AP685" s="21" t="str">
        <f>VLOOKUP($B685,'Change Summary_Detailed'!$A$4:$X$216,AP$3,FALSE)</f>
        <v>Operate service less often.</v>
      </c>
      <c r="AQ685" s="21">
        <f>VLOOKUP($B685,'Change Summary_Detailed'!$A$4:$X$216,AQ$3,FALSE)</f>
        <v>3</v>
      </c>
      <c r="AR685" s="21" t="str">
        <f>VLOOKUP($B685,'Change Summary_Detailed'!$A$4:$X$216,AR$3,FALSE)</f>
        <v>Low performing</v>
      </c>
      <c r="AS685" s="21">
        <f>VLOOKUP($B685,'Change Summary_Detailed'!$A$4:$X$216,AS$3,FALSE)</f>
        <v>0</v>
      </c>
      <c r="AT685" s="21" t="str">
        <f>VLOOKUP($B685,'Change Summary_Detailed'!$A$4:$X$216,AT$3,FALSE)</f>
        <v>Revised</v>
      </c>
    </row>
    <row r="686" spans="1:46" x14ac:dyDescent="0.25">
      <c r="A686" t="s">
        <v>1254</v>
      </c>
      <c r="B686" s="122">
        <v>187</v>
      </c>
      <c r="C686" s="110" t="s">
        <v>765</v>
      </c>
      <c r="D686" s="71" t="s">
        <v>203</v>
      </c>
      <c r="E686" s="110">
        <v>22.9</v>
      </c>
      <c r="F686" s="365">
        <v>5.9</v>
      </c>
      <c r="G686" s="365">
        <v>27.6</v>
      </c>
      <c r="H686" s="365">
        <v>7.4</v>
      </c>
      <c r="I686" s="365">
        <v>15.5</v>
      </c>
      <c r="J686" s="112">
        <v>3.7</v>
      </c>
      <c r="K686" s="62">
        <v>103</v>
      </c>
      <c r="L686" s="62" t="s">
        <v>135</v>
      </c>
      <c r="M686" s="110" t="s">
        <v>17</v>
      </c>
      <c r="N686" s="112" t="s">
        <v>17</v>
      </c>
      <c r="O686" s="65" t="s">
        <v>18</v>
      </c>
      <c r="P686" s="54" t="s">
        <v>18</v>
      </c>
      <c r="Q686" s="66" t="s">
        <v>18</v>
      </c>
      <c r="R686" s="65" t="s">
        <v>54</v>
      </c>
      <c r="S686" s="54" t="s">
        <v>54</v>
      </c>
      <c r="T686" s="66">
        <v>3</v>
      </c>
      <c r="W686">
        <v>3</v>
      </c>
      <c r="X686">
        <v>3</v>
      </c>
      <c r="Y686">
        <v>4</v>
      </c>
      <c r="Z686">
        <v>3</v>
      </c>
      <c r="AA686">
        <v>3</v>
      </c>
      <c r="AB686">
        <v>2</v>
      </c>
      <c r="AC686" s="355">
        <f>IF(VLOOKUP($B686,'Change Summary_Detailed'!$A$4:$X$216,AC$3,FALSE)=0,"N/A",VLOOKUP($B686,'Change Summary_Detailed'!$A$4:$X$216,AC$3,FALSE))</f>
        <v>42036</v>
      </c>
      <c r="AD686" s="21" t="str">
        <f>VLOOKUP($B686,'Change Summary_Detailed'!$A$4:$X$216,AD$3,FALSE)</f>
        <v>30-60</v>
      </c>
      <c r="AE686" s="21">
        <f>VLOOKUP($B686,'Change Summary_Detailed'!$A$4:$X$216,AE$3,FALSE)</f>
        <v>60</v>
      </c>
      <c r="AF686" s="21">
        <f>VLOOKUP($B686,'Change Summary_Detailed'!$A$4:$X$216,AF$3,FALSE)</f>
        <v>60</v>
      </c>
      <c r="AG686" s="21">
        <f>VLOOKUP($B686,'Change Summary_Detailed'!$A$4:$X$216,AG$3,FALSE)</f>
        <v>60</v>
      </c>
      <c r="AH686" s="21">
        <f>VLOOKUP($B686,'Change Summary_Detailed'!$A$4:$X$216,AH$3,FALSE)</f>
        <v>60</v>
      </c>
      <c r="AI686" s="21" t="str">
        <f>VLOOKUP($B686,'Change Summary_Detailed'!$A$4:$X$216,AI$3,FALSE)</f>
        <v>30-60</v>
      </c>
      <c r="AJ686" s="21">
        <f>VLOOKUP($B686,'Change Summary_Detailed'!$A$4:$X$216,AJ$3,FALSE)</f>
        <v>60</v>
      </c>
      <c r="AK686" s="21">
        <f>VLOOKUP($B686,'Change Summary_Detailed'!$A$4:$X$216,AK$3,FALSE)</f>
        <v>60</v>
      </c>
      <c r="AL686" s="21">
        <f>VLOOKUP($B686,'Change Summary_Detailed'!$A$4:$X$216,AL$3,FALSE)</f>
        <v>60</v>
      </c>
      <c r="AM686" s="21">
        <f>VLOOKUP($B686,'Change Summary_Detailed'!$A$4:$X$216,AM$3,FALSE)</f>
        <v>60</v>
      </c>
      <c r="AN686" s="21" t="str">
        <f>VLOOKUP($B686,'Change Summary_Detailed'!$A$4:$X$216,AN$3,FALSE)</f>
        <v>Before 11:00 PM</v>
      </c>
      <c r="AO686" s="21" t="str">
        <f>VLOOKUP($B686,'Change Summary_Detailed'!$A$4:$X$216,AO$3,FALSE)</f>
        <v>Before 9:00 PM</v>
      </c>
      <c r="AP686" s="21" t="str">
        <f>VLOOKUP($B686,'Change Summary_Detailed'!$A$4:$X$216,AP$3,FALSE)</f>
        <v>Shift routing to SW 312th Street between 21st Avenue SW and Federal Way Transit Center since Route 901 DART would no longer serve the area.
End service earlier.</v>
      </c>
      <c r="AQ686" s="21" t="str">
        <f>VLOOKUP($B686,'Change Summary_Detailed'!$A$4:$X$216,AQ$3,FALSE)</f>
        <v>2, 3</v>
      </c>
      <c r="AR686" s="21" t="str">
        <f>VLOOKUP($B686,'Change Summary_Detailed'!$A$4:$X$216,AR$3,FALSE)</f>
        <v>Restructure</v>
      </c>
      <c r="AS686" s="21" t="str">
        <f>VLOOKUP($B686,'Change Summary_Detailed'!$A$4:$X$216,AS$3,FALSE)</f>
        <v>Along S 320th Street, use Route 181.</v>
      </c>
      <c r="AT686" s="21" t="str">
        <f>VLOOKUP($B686,'Change Summary_Detailed'!$A$4:$X$216,AT$3,FALSE)</f>
        <v>Revised</v>
      </c>
    </row>
    <row r="687" spans="1:46" x14ac:dyDescent="0.25">
      <c r="A687" t="s">
        <v>1254</v>
      </c>
      <c r="B687" s="122">
        <v>190</v>
      </c>
      <c r="C687" s="110" t="s">
        <v>766</v>
      </c>
      <c r="D687" s="71" t="s">
        <v>204</v>
      </c>
      <c r="E687" s="110">
        <v>22.1</v>
      </c>
      <c r="F687" s="365">
        <v>13.6</v>
      </c>
      <c r="G687" s="365" t="s">
        <v>298</v>
      </c>
      <c r="H687" s="365" t="s">
        <v>298</v>
      </c>
      <c r="I687" s="365" t="s">
        <v>298</v>
      </c>
      <c r="J687" s="112" t="s">
        <v>298</v>
      </c>
      <c r="K687" s="62" t="s">
        <v>8</v>
      </c>
      <c r="L687" s="62" t="s">
        <v>8</v>
      </c>
      <c r="M687" s="110" t="s">
        <v>52</v>
      </c>
      <c r="N687" s="112" t="s">
        <v>52</v>
      </c>
      <c r="O687" s="65" t="s">
        <v>8</v>
      </c>
      <c r="P687" s="54" t="s">
        <v>8</v>
      </c>
      <c r="Q687" s="66" t="s">
        <v>8</v>
      </c>
      <c r="R687" s="65">
        <v>3</v>
      </c>
      <c r="S687" s="54" t="s">
        <v>54</v>
      </c>
      <c r="T687" s="66" t="s">
        <v>54</v>
      </c>
      <c r="W687">
        <v>1</v>
      </c>
      <c r="X687">
        <v>3</v>
      </c>
      <c r="Y687" t="s">
        <v>17</v>
      </c>
      <c r="Z687" t="s">
        <v>17</v>
      </c>
      <c r="AA687" t="s">
        <v>17</v>
      </c>
      <c r="AB687" t="s">
        <v>17</v>
      </c>
      <c r="AC687" s="355">
        <f>IF(VLOOKUP($B687,'Change Summary_Detailed'!$A$4:$X$216,AC$3,FALSE)=0,"N/A",VLOOKUP($B687,'Change Summary_Detailed'!$A$4:$X$216,AC$3,FALSE))</f>
        <v>42036</v>
      </c>
      <c r="AD687" s="21" t="str">
        <f>VLOOKUP($B687,'Change Summary_Detailed'!$A$4:$X$216,AD$3,FALSE)</f>
        <v/>
      </c>
      <c r="AE687" s="21" t="str">
        <f>VLOOKUP($B687,'Change Summary_Detailed'!$A$4:$X$216,AE$3,FALSE)</f>
        <v/>
      </c>
      <c r="AF687" s="21" t="str">
        <f>VLOOKUP($B687,'Change Summary_Detailed'!$A$4:$X$216,AF$3,FALSE)</f>
        <v/>
      </c>
      <c r="AG687" s="21" t="str">
        <f>VLOOKUP($B687,'Change Summary_Detailed'!$A$4:$X$216,AG$3,FALSE)</f>
        <v/>
      </c>
      <c r="AH687" s="21" t="str">
        <f>VLOOKUP($B687,'Change Summary_Detailed'!$A$4:$X$216,AH$3,FALSE)</f>
        <v/>
      </c>
      <c r="AI687" s="21" t="str">
        <f>VLOOKUP($B687,'Change Summary_Detailed'!$A$4:$X$216,AI$3,FALSE)</f>
        <v/>
      </c>
      <c r="AJ687" s="21" t="str">
        <f>VLOOKUP($B687,'Change Summary_Detailed'!$A$4:$X$216,AJ$3,FALSE)</f>
        <v/>
      </c>
      <c r="AK687" s="21" t="str">
        <f>VLOOKUP($B687,'Change Summary_Detailed'!$A$4:$X$216,AK$3,FALSE)</f>
        <v/>
      </c>
      <c r="AL687" s="21" t="str">
        <f>VLOOKUP($B687,'Change Summary_Detailed'!$A$4:$X$216,AL$3,FALSE)</f>
        <v/>
      </c>
      <c r="AM687" s="21" t="str">
        <f>VLOOKUP($B687,'Change Summary_Detailed'!$A$4:$X$216,AM$3,FALSE)</f>
        <v/>
      </c>
      <c r="AN687" s="21" t="str">
        <f>VLOOKUP($B687,'Change Summary_Detailed'!$A$4:$X$216,AN$3,FALSE)</f>
        <v/>
      </c>
      <c r="AO687" s="21">
        <f>VLOOKUP($B687,'Change Summary_Detailed'!$A$4:$X$216,AO$3,FALSE)</f>
        <v>0</v>
      </c>
      <c r="AP687" s="21" t="str">
        <f>VLOOKUP($B687,'Change Summary_Detailed'!$A$4:$X$216,AP$3,FALSE)</f>
        <v>Delete</v>
      </c>
      <c r="AQ687" s="21" t="str">
        <f>VLOOKUP($B687,'Change Summary_Detailed'!$A$4:$X$216,AQ$3,FALSE)</f>
        <v>2, 3</v>
      </c>
      <c r="AR687" s="21" t="str">
        <f>VLOOKUP($B687,'Change Summary_Detailed'!$A$4:$X$216,AR$3,FALSE)</f>
        <v>Restructure</v>
      </c>
      <c r="AS687" s="21" t="str">
        <f>VLOOKUP($B687,'Change Summary_Detailed'!$A$4:$X$216,AS$3,FALSE)</f>
        <v>At the Star Lake Park-and-Ride, use revised Route 177.
At the Redondo Heights Park-and-Ride, use the RapidRide A Line (unchanged) and connect with Link light rail at the Tukwila Link Station.</v>
      </c>
      <c r="AT687" s="21" t="str">
        <f>VLOOKUP($B687,'Change Summary_Detailed'!$A$4:$X$216,AT$3,FALSE)</f>
        <v>Deleted</v>
      </c>
    </row>
    <row r="688" spans="1:46" x14ac:dyDescent="0.25">
      <c r="A688" t="s">
        <v>1254</v>
      </c>
      <c r="B688" s="122">
        <v>192</v>
      </c>
      <c r="C688" s="110" t="s">
        <v>767</v>
      </c>
      <c r="D688" s="71" t="s">
        <v>205</v>
      </c>
      <c r="E688" s="110">
        <v>21.4</v>
      </c>
      <c r="F688" s="365">
        <v>13.4</v>
      </c>
      <c r="G688" s="365" t="s">
        <v>298</v>
      </c>
      <c r="H688" s="365" t="s">
        <v>298</v>
      </c>
      <c r="I688" s="365" t="s">
        <v>298</v>
      </c>
      <c r="J688" s="112" t="s">
        <v>298</v>
      </c>
      <c r="K688" s="62" t="s">
        <v>8</v>
      </c>
      <c r="L688" s="62" t="s">
        <v>8</v>
      </c>
      <c r="M688" s="110" t="s">
        <v>52</v>
      </c>
      <c r="N688" s="112" t="s">
        <v>52</v>
      </c>
      <c r="O688" s="65" t="s">
        <v>8</v>
      </c>
      <c r="P688" s="54" t="s">
        <v>8</v>
      </c>
      <c r="Q688" s="66" t="s">
        <v>8</v>
      </c>
      <c r="R688" s="65">
        <v>3</v>
      </c>
      <c r="S688" s="54" t="s">
        <v>54</v>
      </c>
      <c r="T688" s="66" t="s">
        <v>54</v>
      </c>
      <c r="W688">
        <v>1</v>
      </c>
      <c r="X688">
        <v>3</v>
      </c>
      <c r="Y688" t="s">
        <v>17</v>
      </c>
      <c r="Z688" t="s">
        <v>17</v>
      </c>
      <c r="AA688" t="s">
        <v>17</v>
      </c>
      <c r="AB688" t="s">
        <v>17</v>
      </c>
      <c r="AC688" s="355">
        <f>IF(VLOOKUP($B688,'Change Summary_Detailed'!$A$4:$X$216,AC$3,FALSE)=0,"N/A",VLOOKUP($B688,'Change Summary_Detailed'!$A$4:$X$216,AC$3,FALSE))</f>
        <v>42036</v>
      </c>
      <c r="AD688" s="21" t="str">
        <f>VLOOKUP($B688,'Change Summary_Detailed'!$A$4:$X$216,AD$3,FALSE)</f>
        <v/>
      </c>
      <c r="AE688" s="21" t="str">
        <f>VLOOKUP($B688,'Change Summary_Detailed'!$A$4:$X$216,AE$3,FALSE)</f>
        <v/>
      </c>
      <c r="AF688" s="21" t="str">
        <f>VLOOKUP($B688,'Change Summary_Detailed'!$A$4:$X$216,AF$3,FALSE)</f>
        <v/>
      </c>
      <c r="AG688" s="21" t="str">
        <f>VLOOKUP($B688,'Change Summary_Detailed'!$A$4:$X$216,AG$3,FALSE)</f>
        <v/>
      </c>
      <c r="AH688" s="21" t="str">
        <f>VLOOKUP($B688,'Change Summary_Detailed'!$A$4:$X$216,AH$3,FALSE)</f>
        <v/>
      </c>
      <c r="AI688" s="21" t="str">
        <f>VLOOKUP($B688,'Change Summary_Detailed'!$A$4:$X$216,AI$3,FALSE)</f>
        <v/>
      </c>
      <c r="AJ688" s="21" t="str">
        <f>VLOOKUP($B688,'Change Summary_Detailed'!$A$4:$X$216,AJ$3,FALSE)</f>
        <v/>
      </c>
      <c r="AK688" s="21" t="str">
        <f>VLOOKUP($B688,'Change Summary_Detailed'!$A$4:$X$216,AK$3,FALSE)</f>
        <v/>
      </c>
      <c r="AL688" s="21" t="str">
        <f>VLOOKUP($B688,'Change Summary_Detailed'!$A$4:$X$216,AL$3,FALSE)</f>
        <v/>
      </c>
      <c r="AM688" s="21" t="str">
        <f>VLOOKUP($B688,'Change Summary_Detailed'!$A$4:$X$216,AM$3,FALSE)</f>
        <v/>
      </c>
      <c r="AN688" s="21" t="str">
        <f>VLOOKUP($B688,'Change Summary_Detailed'!$A$4:$X$216,AN$3,FALSE)</f>
        <v/>
      </c>
      <c r="AO688" s="21">
        <f>VLOOKUP($B688,'Change Summary_Detailed'!$A$4:$X$216,AO$3,FALSE)</f>
        <v>0</v>
      </c>
      <c r="AP688" s="21" t="str">
        <f>VLOOKUP($B688,'Change Summary_Detailed'!$A$4:$X$216,AP$3,FALSE)</f>
        <v>Delete</v>
      </c>
      <c r="AQ688" s="21" t="str">
        <f>VLOOKUP($B688,'Change Summary_Detailed'!$A$4:$X$216,AQ$3,FALSE)</f>
        <v>2, 3</v>
      </c>
      <c r="AR688" s="21" t="str">
        <f>VLOOKUP($B688,'Change Summary_Detailed'!$A$4:$X$216,AR$3,FALSE)</f>
        <v>Restructure</v>
      </c>
      <c r="AS688" s="21" t="str">
        <f>VLOOKUP($B688,'Change Summary_Detailed'!$A$4:$X$216,AS$3,FALSE)</f>
        <v>Along Military Road S, south of Reith Road, use Route 183 (unchanged) and connect at Kent Station with the Sounder Train.
Along Military Road S, north of Reith Road, use Route 166 (unchanged) and connect at the Kent/DesMoines Park-and-Ride with revised Route 177.</v>
      </c>
      <c r="AT688" s="21" t="str">
        <f>VLOOKUP($B688,'Change Summary_Detailed'!$A$4:$X$216,AT$3,FALSE)</f>
        <v>Deleted</v>
      </c>
    </row>
    <row r="689" spans="1:46" x14ac:dyDescent="0.25">
      <c r="A689" t="s">
        <v>1254</v>
      </c>
      <c r="B689" s="122" t="s">
        <v>206</v>
      </c>
      <c r="C689" s="110" t="s">
        <v>768</v>
      </c>
      <c r="D689" s="71" t="s">
        <v>207</v>
      </c>
      <c r="E689" s="110">
        <v>24.7</v>
      </c>
      <c r="F689" s="365">
        <v>16.2</v>
      </c>
      <c r="G689" s="365" t="s">
        <v>298</v>
      </c>
      <c r="H689" s="365" t="s">
        <v>298</v>
      </c>
      <c r="I689" s="365" t="s">
        <v>298</v>
      </c>
      <c r="J689" s="112" t="s">
        <v>298</v>
      </c>
      <c r="K689" s="62" t="s">
        <v>8</v>
      </c>
      <c r="L689" s="62" t="s">
        <v>8</v>
      </c>
      <c r="M689" s="110" t="s">
        <v>52</v>
      </c>
      <c r="N689" s="112" t="s">
        <v>52</v>
      </c>
      <c r="O689" s="65" t="s">
        <v>8</v>
      </c>
      <c r="P689" s="54" t="s">
        <v>8</v>
      </c>
      <c r="Q689" s="66" t="s">
        <v>8</v>
      </c>
      <c r="R689" s="65">
        <v>3</v>
      </c>
      <c r="S689" s="54" t="s">
        <v>54</v>
      </c>
      <c r="T689" s="66" t="s">
        <v>54</v>
      </c>
      <c r="W689">
        <v>2</v>
      </c>
      <c r="X689">
        <v>3</v>
      </c>
      <c r="Y689" t="s">
        <v>17</v>
      </c>
      <c r="Z689" t="s">
        <v>17</v>
      </c>
      <c r="AA689" t="s">
        <v>17</v>
      </c>
      <c r="AB689" t="s">
        <v>17</v>
      </c>
      <c r="AC689" s="355">
        <f>IF(VLOOKUP($B689,'Change Summary_Detailed'!$A$4:$X$216,AC$3,FALSE)=0,"N/A",VLOOKUP($B689,'Change Summary_Detailed'!$A$4:$X$216,AC$3,FALSE))</f>
        <v>42036</v>
      </c>
      <c r="AD689" s="21" t="str">
        <f>VLOOKUP($B689,'Change Summary_Detailed'!$A$4:$X$216,AD$3,FALSE)</f>
        <v/>
      </c>
      <c r="AE689" s="21" t="str">
        <f>VLOOKUP($B689,'Change Summary_Detailed'!$A$4:$X$216,AE$3,FALSE)</f>
        <v/>
      </c>
      <c r="AF689" s="21" t="str">
        <f>VLOOKUP($B689,'Change Summary_Detailed'!$A$4:$X$216,AF$3,FALSE)</f>
        <v/>
      </c>
      <c r="AG689" s="21" t="str">
        <f>VLOOKUP($B689,'Change Summary_Detailed'!$A$4:$X$216,AG$3,FALSE)</f>
        <v/>
      </c>
      <c r="AH689" s="21" t="str">
        <f>VLOOKUP($B689,'Change Summary_Detailed'!$A$4:$X$216,AH$3,FALSE)</f>
        <v/>
      </c>
      <c r="AI689" s="21" t="str">
        <f>VLOOKUP($B689,'Change Summary_Detailed'!$A$4:$X$216,AI$3,FALSE)</f>
        <v/>
      </c>
      <c r="AJ689" s="21" t="str">
        <f>VLOOKUP($B689,'Change Summary_Detailed'!$A$4:$X$216,AJ$3,FALSE)</f>
        <v/>
      </c>
      <c r="AK689" s="21" t="str">
        <f>VLOOKUP($B689,'Change Summary_Detailed'!$A$4:$X$216,AK$3,FALSE)</f>
        <v/>
      </c>
      <c r="AL689" s="21" t="str">
        <f>VLOOKUP($B689,'Change Summary_Detailed'!$A$4:$X$216,AL$3,FALSE)</f>
        <v/>
      </c>
      <c r="AM689" s="21" t="str">
        <f>VLOOKUP($B689,'Change Summary_Detailed'!$A$4:$X$216,AM$3,FALSE)</f>
        <v/>
      </c>
      <c r="AN689" s="21" t="str">
        <f>VLOOKUP($B689,'Change Summary_Detailed'!$A$4:$X$216,AN$3,FALSE)</f>
        <v/>
      </c>
      <c r="AO689" s="21" t="str">
        <f>VLOOKUP($B689,'Change Summary_Detailed'!$A$4:$X$216,AO$3,FALSE)</f>
        <v/>
      </c>
      <c r="AP689" s="21" t="str">
        <f>VLOOKUP($B689,'Change Summary_Detailed'!$A$4:$X$216,AP$3,FALSE)</f>
        <v xml:space="preserve">
Revise to serve north part of downtown Seattle in order to provide additional service capacity.
</v>
      </c>
      <c r="AQ689" s="21" t="str">
        <f>VLOOKUP($B689,'Change Summary_Detailed'!$A$4:$X$216,AQ$3,FALSE)</f>
        <v>2, 3</v>
      </c>
      <c r="AR689" s="21" t="str">
        <f>VLOOKUP($B689,'Change Summary_Detailed'!$A$4:$X$216,AR$3,FALSE)</f>
        <v>Restructure</v>
      </c>
      <c r="AS689" s="21">
        <f>VLOOKUP($B689,'Change Summary_Detailed'!$A$4:$X$216,AS$3,FALSE)</f>
        <v>0</v>
      </c>
      <c r="AT689" s="21" t="str">
        <f>VLOOKUP($B689,'Change Summary_Detailed'!$A$4:$X$216,AT$3,FALSE)</f>
        <v>Revised</v>
      </c>
    </row>
    <row r="690" spans="1:46" x14ac:dyDescent="0.25">
      <c r="A690" t="s">
        <v>1254</v>
      </c>
      <c r="B690" s="122">
        <v>197</v>
      </c>
      <c r="C690" s="110" t="s">
        <v>769</v>
      </c>
      <c r="D690" s="71" t="s">
        <v>208</v>
      </c>
      <c r="E690" s="110">
        <v>22.3</v>
      </c>
      <c r="F690" s="365">
        <v>17.899999999999999</v>
      </c>
      <c r="G690" s="365" t="s">
        <v>298</v>
      </c>
      <c r="H690" s="365" t="s">
        <v>298</v>
      </c>
      <c r="I690" s="365" t="s">
        <v>298</v>
      </c>
      <c r="J690" s="112" t="s">
        <v>298</v>
      </c>
      <c r="K690" s="62" t="s">
        <v>8</v>
      </c>
      <c r="L690" s="62" t="s">
        <v>8</v>
      </c>
      <c r="M690" s="110" t="s">
        <v>52</v>
      </c>
      <c r="N690" s="112" t="s">
        <v>45</v>
      </c>
      <c r="O690" s="65" t="s">
        <v>8</v>
      </c>
      <c r="P690" s="54" t="s">
        <v>8</v>
      </c>
      <c r="Q690" s="66" t="s">
        <v>8</v>
      </c>
      <c r="R690" s="65">
        <v>1</v>
      </c>
      <c r="S690" s="54" t="s">
        <v>54</v>
      </c>
      <c r="T690" s="66" t="s">
        <v>54</v>
      </c>
      <c r="W690">
        <v>1</v>
      </c>
      <c r="X690">
        <v>4</v>
      </c>
      <c r="Y690" t="s">
        <v>17</v>
      </c>
      <c r="Z690" t="s">
        <v>17</v>
      </c>
      <c r="AA690" t="s">
        <v>17</v>
      </c>
      <c r="AB690" t="s">
        <v>17</v>
      </c>
      <c r="AC690" s="355">
        <f>IF(VLOOKUP($B690,'Change Summary_Detailed'!$A$4:$X$216,AC$3,FALSE)=0,"N/A",VLOOKUP($B690,'Change Summary_Detailed'!$A$4:$X$216,AC$3,FALSE))</f>
        <v>42036</v>
      </c>
      <c r="AD690" s="21" t="str">
        <f>VLOOKUP($B690,'Change Summary_Detailed'!$A$4:$X$216,AD$3,FALSE)</f>
        <v/>
      </c>
      <c r="AE690" s="21" t="str">
        <f>VLOOKUP($B690,'Change Summary_Detailed'!$A$4:$X$216,AE$3,FALSE)</f>
        <v/>
      </c>
      <c r="AF690" s="21" t="str">
        <f>VLOOKUP($B690,'Change Summary_Detailed'!$A$4:$X$216,AF$3,FALSE)</f>
        <v/>
      </c>
      <c r="AG690" s="21" t="str">
        <f>VLOOKUP($B690,'Change Summary_Detailed'!$A$4:$X$216,AG$3,FALSE)</f>
        <v/>
      </c>
      <c r="AH690" s="21" t="str">
        <f>VLOOKUP($B690,'Change Summary_Detailed'!$A$4:$X$216,AH$3,FALSE)</f>
        <v/>
      </c>
      <c r="AI690" s="21" t="str">
        <f>VLOOKUP($B690,'Change Summary_Detailed'!$A$4:$X$216,AI$3,FALSE)</f>
        <v/>
      </c>
      <c r="AJ690" s="21" t="str">
        <f>VLOOKUP($B690,'Change Summary_Detailed'!$A$4:$X$216,AJ$3,FALSE)</f>
        <v/>
      </c>
      <c r="AK690" s="21" t="str">
        <f>VLOOKUP($B690,'Change Summary_Detailed'!$A$4:$X$216,AK$3,FALSE)</f>
        <v/>
      </c>
      <c r="AL690" s="21" t="str">
        <f>VLOOKUP($B690,'Change Summary_Detailed'!$A$4:$X$216,AL$3,FALSE)</f>
        <v/>
      </c>
      <c r="AM690" s="21" t="str">
        <f>VLOOKUP($B690,'Change Summary_Detailed'!$A$4:$X$216,AM$3,FALSE)</f>
        <v/>
      </c>
      <c r="AN690" s="21" t="str">
        <f>VLOOKUP($B690,'Change Summary_Detailed'!$A$4:$X$216,AN$3,FALSE)</f>
        <v/>
      </c>
      <c r="AO690" s="21" t="str">
        <f>VLOOKUP($B690,'Change Summary_Detailed'!$A$4:$X$216,AO$3,FALSE)</f>
        <v/>
      </c>
      <c r="AP690" s="21" t="str">
        <f>VLOOKUP($B690,'Change Summary_Detailed'!$A$4:$X$216,AP$3,FALSE)</f>
        <v>Eliminate the part of the route west of Federal Way Transit Center to make it more efficient to operate.
Reduce two afternoon trips.</v>
      </c>
      <c r="AQ690" s="21" t="str">
        <f>VLOOKUP($B690,'Change Summary_Detailed'!$A$4:$X$216,AQ$3,FALSE)</f>
        <v>1, 2</v>
      </c>
      <c r="AR690" s="21" t="str">
        <f>VLOOKUP($B690,'Change Summary_Detailed'!$A$4:$X$216,AR$3,FALSE)</f>
        <v>Restructure</v>
      </c>
      <c r="AS690" s="21" t="str">
        <f>VLOOKUP($B690,'Change Summary_Detailed'!$A$4:$X$216,AS$3,FALSE)</f>
        <v>In Federal Way between Twin Lakes and the Federal Way Transit Center, use Route 181 and connect with the revised Route 197.</v>
      </c>
      <c r="AT690" s="21" t="str">
        <f>VLOOKUP($B690,'Change Summary_Detailed'!$A$4:$X$216,AT$3,FALSE)</f>
        <v>Revised</v>
      </c>
    </row>
    <row r="691" spans="1:46" x14ac:dyDescent="0.25">
      <c r="A691" t="s">
        <v>1254</v>
      </c>
      <c r="B691" s="122">
        <v>200</v>
      </c>
      <c r="C691" s="110" t="s">
        <v>770</v>
      </c>
      <c r="D691" s="71" t="s">
        <v>209</v>
      </c>
      <c r="E691" s="110">
        <v>9.5</v>
      </c>
      <c r="F691" s="365">
        <v>2</v>
      </c>
      <c r="G691" s="365">
        <v>13.4</v>
      </c>
      <c r="H691" s="365">
        <v>3.5</v>
      </c>
      <c r="I691" s="365" t="s">
        <v>298</v>
      </c>
      <c r="J691" s="112" t="s">
        <v>298</v>
      </c>
      <c r="K691" s="62" t="s">
        <v>32</v>
      </c>
      <c r="L691" s="62" t="s">
        <v>32</v>
      </c>
      <c r="M691" s="110" t="s">
        <v>17</v>
      </c>
      <c r="N691" s="112" t="s">
        <v>17</v>
      </c>
      <c r="O691" s="65" t="s">
        <v>32</v>
      </c>
      <c r="P691" s="54" t="s">
        <v>32</v>
      </c>
      <c r="Q691" s="66" t="s">
        <v>32</v>
      </c>
      <c r="R691" s="65">
        <v>1</v>
      </c>
      <c r="S691" s="54">
        <v>3</v>
      </c>
      <c r="T691" s="66" t="s">
        <v>54</v>
      </c>
      <c r="W691">
        <v>1</v>
      </c>
      <c r="X691">
        <v>1</v>
      </c>
      <c r="Y691">
        <v>2</v>
      </c>
      <c r="Z691">
        <v>2</v>
      </c>
      <c r="AA691" t="s">
        <v>17</v>
      </c>
      <c r="AB691" t="s">
        <v>17</v>
      </c>
      <c r="AC691" s="355" t="str">
        <f>IF(VLOOKUP($B691,'Change Summary_Detailed'!$A$4:$X$216,AC$3,FALSE)=0,"N/A",VLOOKUP($B691,'Change Summary_Detailed'!$A$4:$X$216,AC$3,FALSE))</f>
        <v>Sept. 2014/ Sept. 2015</v>
      </c>
      <c r="AD691" s="21" t="str">
        <f>VLOOKUP($B691,'Change Summary_Detailed'!$A$4:$X$216,AD$3,FALSE)</f>
        <v>30-35</v>
      </c>
      <c r="AE691" s="21">
        <f>VLOOKUP($B691,'Change Summary_Detailed'!$A$4:$X$216,AE$3,FALSE)</f>
        <v>35</v>
      </c>
      <c r="AF691" s="21" t="str">
        <f>VLOOKUP($B691,'Change Summary_Detailed'!$A$4:$X$216,AF$3,FALSE)</f>
        <v/>
      </c>
      <c r="AG691" s="21" t="str">
        <f>VLOOKUP($B691,'Change Summary_Detailed'!$A$4:$X$216,AG$3,FALSE)</f>
        <v/>
      </c>
      <c r="AH691" s="21" t="str">
        <f>VLOOKUP($B691,'Change Summary_Detailed'!$A$4:$X$216,AH$3,FALSE)</f>
        <v/>
      </c>
      <c r="AI691" s="21" t="str">
        <f>VLOOKUP($B691,'Change Summary_Detailed'!$A$4:$X$216,AI$3,FALSE)</f>
        <v/>
      </c>
      <c r="AJ691" s="21" t="str">
        <f>VLOOKUP($B691,'Change Summary_Detailed'!$A$4:$X$216,AJ$3,FALSE)</f>
        <v/>
      </c>
      <c r="AK691" s="21" t="str">
        <f>VLOOKUP($B691,'Change Summary_Detailed'!$A$4:$X$216,AK$3,FALSE)</f>
        <v/>
      </c>
      <c r="AL691" s="21" t="str">
        <f>VLOOKUP($B691,'Change Summary_Detailed'!$A$4:$X$216,AL$3,FALSE)</f>
        <v/>
      </c>
      <c r="AM691" s="21" t="str">
        <f>VLOOKUP($B691,'Change Summary_Detailed'!$A$4:$X$216,AM$3,FALSE)</f>
        <v/>
      </c>
      <c r="AN691" s="21" t="str">
        <f>VLOOKUP($B691,'Change Summary_Detailed'!$A$4:$X$216,AN$3,FALSE)</f>
        <v>Before 6:00 PM</v>
      </c>
      <c r="AO691" s="21">
        <f>VLOOKUP($B691,'Change Summary_Detailed'!$A$4:$X$216,AO$3,FALSE)</f>
        <v>0</v>
      </c>
      <c r="AP691" s="21" t="str">
        <f>VLOOKUP($B691,'Change Summary_Detailed'!$A$4:$X$216,AP$3,FALSE)</f>
        <v>Delete</v>
      </c>
      <c r="AQ691" s="21" t="str">
        <f>VLOOKUP($B691,'Change Summary_Detailed'!$A$4:$X$216,AQ$3,FALSE)</f>
        <v>1, 3</v>
      </c>
      <c r="AR691" s="21" t="str">
        <f>VLOOKUP($B691,'Change Summary_Detailed'!$A$4:$X$216,AR$3,FALSE)</f>
        <v>Low performing</v>
      </c>
      <c r="AS691" s="21" t="str">
        <f>VLOOKUP($B691,'Change Summary_Detailed'!$A$4:$X$216,AS$3,FALSE)</f>
        <v>South of I-90, use revised Route 208 and Sound Transit Route 554.
North of I-90, use revised Route 269 during peak travel periods.</v>
      </c>
      <c r="AT691" s="21" t="str">
        <f>VLOOKUP($B691,'Change Summary_Detailed'!$A$4:$X$216,AT$3,FALSE)</f>
        <v>Deleted</v>
      </c>
    </row>
    <row r="692" spans="1:46" x14ac:dyDescent="0.25">
      <c r="A692" t="s">
        <v>1254</v>
      </c>
      <c r="B692" s="122">
        <v>201</v>
      </c>
      <c r="C692" s="110" t="s">
        <v>771</v>
      </c>
      <c r="D692" s="71" t="s">
        <v>210</v>
      </c>
      <c r="E692" s="110">
        <v>5.7</v>
      </c>
      <c r="F692" s="365">
        <v>1.2</v>
      </c>
      <c r="G692" s="365" t="s">
        <v>298</v>
      </c>
      <c r="H692" s="365" t="s">
        <v>298</v>
      </c>
      <c r="I692" s="365" t="s">
        <v>298</v>
      </c>
      <c r="J692" s="112" t="s">
        <v>298</v>
      </c>
      <c r="K692" s="62" t="s">
        <v>8</v>
      </c>
      <c r="L692" s="62" t="s">
        <v>8</v>
      </c>
      <c r="M692" s="110" t="s">
        <v>52</v>
      </c>
      <c r="N692" s="112" t="s">
        <v>52</v>
      </c>
      <c r="O692" s="65" t="s">
        <v>8</v>
      </c>
      <c r="P692" s="54" t="s">
        <v>8</v>
      </c>
      <c r="Q692" s="66" t="s">
        <v>8</v>
      </c>
      <c r="R692" s="65">
        <v>3</v>
      </c>
      <c r="S692" s="54" t="s">
        <v>54</v>
      </c>
      <c r="T692" s="66" t="s">
        <v>54</v>
      </c>
      <c r="W692">
        <v>1</v>
      </c>
      <c r="X692">
        <v>1</v>
      </c>
      <c r="Y692" t="s">
        <v>17</v>
      </c>
      <c r="Z692" t="s">
        <v>17</v>
      </c>
      <c r="AA692" t="s">
        <v>17</v>
      </c>
      <c r="AB692" t="s">
        <v>17</v>
      </c>
      <c r="AC692" s="355">
        <f>IF(VLOOKUP($B692,'Change Summary_Detailed'!$A$4:$X$216,AC$3,FALSE)=0,"N/A",VLOOKUP($B692,'Change Summary_Detailed'!$A$4:$X$216,AC$3,FALSE))</f>
        <v>42248</v>
      </c>
      <c r="AD692" s="21" t="str">
        <f>VLOOKUP($B692,'Change Summary_Detailed'!$A$4:$X$216,AD$3,FALSE)</f>
        <v/>
      </c>
      <c r="AE692" s="21" t="str">
        <f>VLOOKUP($B692,'Change Summary_Detailed'!$A$4:$X$216,AE$3,FALSE)</f>
        <v/>
      </c>
      <c r="AF692" s="21" t="str">
        <f>VLOOKUP($B692,'Change Summary_Detailed'!$A$4:$X$216,AF$3,FALSE)</f>
        <v/>
      </c>
      <c r="AG692" s="21" t="str">
        <f>VLOOKUP($B692,'Change Summary_Detailed'!$A$4:$X$216,AG$3,FALSE)</f>
        <v/>
      </c>
      <c r="AH692" s="21" t="str">
        <f>VLOOKUP($B692,'Change Summary_Detailed'!$A$4:$X$216,AH$3,FALSE)</f>
        <v/>
      </c>
      <c r="AI692" s="21" t="str">
        <f>VLOOKUP($B692,'Change Summary_Detailed'!$A$4:$X$216,AI$3,FALSE)</f>
        <v/>
      </c>
      <c r="AJ692" s="21" t="str">
        <f>VLOOKUP($B692,'Change Summary_Detailed'!$A$4:$X$216,AJ$3,FALSE)</f>
        <v/>
      </c>
      <c r="AK692" s="21" t="str">
        <f>VLOOKUP($B692,'Change Summary_Detailed'!$A$4:$X$216,AK$3,FALSE)</f>
        <v/>
      </c>
      <c r="AL692" s="21" t="str">
        <f>VLOOKUP($B692,'Change Summary_Detailed'!$A$4:$X$216,AL$3,FALSE)</f>
        <v/>
      </c>
      <c r="AM692" s="21" t="str">
        <f>VLOOKUP($B692,'Change Summary_Detailed'!$A$4:$X$216,AM$3,FALSE)</f>
        <v/>
      </c>
      <c r="AN692" s="21" t="str">
        <f>VLOOKUP($B692,'Change Summary_Detailed'!$A$4:$X$216,AN$3,FALSE)</f>
        <v/>
      </c>
      <c r="AO692" s="21">
        <f>VLOOKUP($B692,'Change Summary_Detailed'!$A$4:$X$216,AO$3,FALSE)</f>
        <v>0</v>
      </c>
      <c r="AP692" s="21" t="str">
        <f>VLOOKUP($B692,'Change Summary_Detailed'!$A$4:$X$216,AP$3,FALSE)</f>
        <v>Delete</v>
      </c>
      <c r="AQ692" s="21">
        <f>VLOOKUP($B692,'Change Summary_Detailed'!$A$4:$X$216,AQ$3,FALSE)</f>
        <v>3</v>
      </c>
      <c r="AR692" s="21" t="str">
        <f>VLOOKUP($B692,'Change Summary_Detailed'!$A$4:$X$216,AR$3,FALSE)</f>
        <v>Lowest performing</v>
      </c>
      <c r="AS692" s="21" t="str">
        <f>VLOOKUP($B692,'Change Summary_Detailed'!$A$4:$X$216,AS$3,FALSE)</f>
        <v>Metro’s RideShare or VanPool programs may be options.</v>
      </c>
      <c r="AT692" s="21" t="str">
        <f>VLOOKUP($B692,'Change Summary_Detailed'!$A$4:$X$216,AT$3,FALSE)</f>
        <v>Deleted</v>
      </c>
    </row>
    <row r="693" spans="1:46" x14ac:dyDescent="0.25">
      <c r="A693" t="s">
        <v>1254</v>
      </c>
      <c r="B693" s="122">
        <v>202</v>
      </c>
      <c r="C693" s="110" t="s">
        <v>772</v>
      </c>
      <c r="D693" s="71" t="s">
        <v>211</v>
      </c>
      <c r="E693" s="110">
        <v>12.5</v>
      </c>
      <c r="F693" s="365">
        <v>4.0999999999999996</v>
      </c>
      <c r="G693" s="365" t="s">
        <v>298</v>
      </c>
      <c r="H693" s="365" t="s">
        <v>298</v>
      </c>
      <c r="I693" s="365" t="s">
        <v>298</v>
      </c>
      <c r="J693" s="112" t="s">
        <v>298</v>
      </c>
      <c r="K693" s="62" t="s">
        <v>8</v>
      </c>
      <c r="L693" s="62" t="s">
        <v>8</v>
      </c>
      <c r="M693" s="110" t="s">
        <v>45</v>
      </c>
      <c r="N693" s="112" t="s">
        <v>45</v>
      </c>
      <c r="O693" s="65" t="s">
        <v>8</v>
      </c>
      <c r="P693" s="54" t="s">
        <v>8</v>
      </c>
      <c r="Q693" s="66" t="s">
        <v>8</v>
      </c>
      <c r="R693" s="65">
        <v>1</v>
      </c>
      <c r="S693" s="54" t="s">
        <v>54</v>
      </c>
      <c r="T693" s="66" t="s">
        <v>54</v>
      </c>
      <c r="W693">
        <v>1</v>
      </c>
      <c r="X693">
        <v>1</v>
      </c>
      <c r="Y693" t="s">
        <v>17</v>
      </c>
      <c r="Z693" t="s">
        <v>17</v>
      </c>
      <c r="AA693" t="s">
        <v>17</v>
      </c>
      <c r="AB693" t="s">
        <v>17</v>
      </c>
      <c r="AC693" s="355">
        <f>IF(VLOOKUP($B693,'Change Summary_Detailed'!$A$4:$X$216,AC$3,FALSE)=0,"N/A",VLOOKUP($B693,'Change Summary_Detailed'!$A$4:$X$216,AC$3,FALSE))</f>
        <v>41883</v>
      </c>
      <c r="AD693" s="21" t="str">
        <f>VLOOKUP($B693,'Change Summary_Detailed'!$A$4:$X$216,AD$3,FALSE)</f>
        <v/>
      </c>
      <c r="AE693" s="21" t="str">
        <f>VLOOKUP($B693,'Change Summary_Detailed'!$A$4:$X$216,AE$3,FALSE)</f>
        <v/>
      </c>
      <c r="AF693" s="21" t="str">
        <f>VLOOKUP($B693,'Change Summary_Detailed'!$A$4:$X$216,AF$3,FALSE)</f>
        <v/>
      </c>
      <c r="AG693" s="21" t="str">
        <f>VLOOKUP($B693,'Change Summary_Detailed'!$A$4:$X$216,AG$3,FALSE)</f>
        <v/>
      </c>
      <c r="AH693" s="21" t="str">
        <f>VLOOKUP($B693,'Change Summary_Detailed'!$A$4:$X$216,AH$3,FALSE)</f>
        <v/>
      </c>
      <c r="AI693" s="21" t="str">
        <f>VLOOKUP($B693,'Change Summary_Detailed'!$A$4:$X$216,AI$3,FALSE)</f>
        <v/>
      </c>
      <c r="AJ693" s="21" t="str">
        <f>VLOOKUP($B693,'Change Summary_Detailed'!$A$4:$X$216,AJ$3,FALSE)</f>
        <v/>
      </c>
      <c r="AK693" s="21" t="str">
        <f>VLOOKUP($B693,'Change Summary_Detailed'!$A$4:$X$216,AK$3,FALSE)</f>
        <v/>
      </c>
      <c r="AL693" s="21" t="str">
        <f>VLOOKUP($B693,'Change Summary_Detailed'!$A$4:$X$216,AL$3,FALSE)</f>
        <v/>
      </c>
      <c r="AM693" s="21" t="str">
        <f>VLOOKUP($B693,'Change Summary_Detailed'!$A$4:$X$216,AM$3,FALSE)</f>
        <v/>
      </c>
      <c r="AN693" s="21" t="str">
        <f>VLOOKUP($B693,'Change Summary_Detailed'!$A$4:$X$216,AN$3,FALSE)</f>
        <v/>
      </c>
      <c r="AO693" s="21">
        <f>VLOOKUP($B693,'Change Summary_Detailed'!$A$4:$X$216,AO$3,FALSE)</f>
        <v>0</v>
      </c>
      <c r="AP693" s="21" t="str">
        <f>VLOOKUP($B693,'Change Summary_Detailed'!$A$4:$X$216,AP$3,FALSE)</f>
        <v>Delete</v>
      </c>
      <c r="AQ693" s="21" t="str">
        <f>VLOOKUP($B693,'Change Summary_Detailed'!$A$4:$X$216,AQ$3,FALSE)</f>
        <v>1, 2</v>
      </c>
      <c r="AR693" s="21" t="str">
        <f>VLOOKUP($B693,'Change Summary_Detailed'!$A$4:$X$216,AR$3,FALSE)</f>
        <v>Lowest performing</v>
      </c>
      <c r="AS693" s="21" t="str">
        <f>VLOOKUP($B693,'Change Summary_Detailed'!$A$4:$X$216,AS$3,FALSE)</f>
        <v>Use revised Route 204 and connect with Route 216 (unchanged) or with Sound Transit routes 550 or 554 for downtown Seattle.</v>
      </c>
      <c r="AT693" s="21" t="str">
        <f>VLOOKUP($B693,'Change Summary_Detailed'!$A$4:$X$216,AT$3,FALSE)</f>
        <v>Deleted</v>
      </c>
    </row>
    <row r="694" spans="1:46" x14ac:dyDescent="0.25">
      <c r="A694" t="s">
        <v>1254</v>
      </c>
      <c r="B694" s="122">
        <v>203</v>
      </c>
      <c r="C694" s="110" t="s">
        <v>773</v>
      </c>
      <c r="D694" s="71" t="s">
        <v>212</v>
      </c>
      <c r="E694" s="110">
        <v>12.3</v>
      </c>
      <c r="F694" s="365">
        <v>1.8</v>
      </c>
      <c r="G694" s="365">
        <v>11.8</v>
      </c>
      <c r="H694" s="365">
        <v>1.1000000000000001</v>
      </c>
      <c r="I694" s="365" t="s">
        <v>298</v>
      </c>
      <c r="J694" s="112" t="s">
        <v>298</v>
      </c>
      <c r="K694" s="62" t="s">
        <v>32</v>
      </c>
      <c r="L694" s="62" t="s">
        <v>32</v>
      </c>
      <c r="M694" s="110" t="s">
        <v>17</v>
      </c>
      <c r="N694" s="112" t="s">
        <v>17</v>
      </c>
      <c r="O694" s="65" t="s">
        <v>32</v>
      </c>
      <c r="P694" s="54" t="s">
        <v>32</v>
      </c>
      <c r="Q694" s="66" t="s">
        <v>32</v>
      </c>
      <c r="R694" s="65">
        <v>1</v>
      </c>
      <c r="S694" s="54">
        <v>1</v>
      </c>
      <c r="T694" s="66" t="s">
        <v>54</v>
      </c>
      <c r="W694">
        <v>2</v>
      </c>
      <c r="X694">
        <v>1</v>
      </c>
      <c r="Y694">
        <v>1</v>
      </c>
      <c r="Z694">
        <v>1</v>
      </c>
      <c r="AA694" t="s">
        <v>17</v>
      </c>
      <c r="AB694" t="s">
        <v>17</v>
      </c>
      <c r="AC694" s="355">
        <f>IF(VLOOKUP($B694,'Change Summary_Detailed'!$A$4:$X$216,AC$3,FALSE)=0,"N/A",VLOOKUP($B694,'Change Summary_Detailed'!$A$4:$X$216,AC$3,FALSE))</f>
        <v>41883</v>
      </c>
      <c r="AD694" s="21">
        <f>VLOOKUP($B694,'Change Summary_Detailed'!$A$4:$X$216,AD$3,FALSE)</f>
        <v>30</v>
      </c>
      <c r="AE694" s="21">
        <f>VLOOKUP($B694,'Change Summary_Detailed'!$A$4:$X$216,AE$3,FALSE)</f>
        <v>60</v>
      </c>
      <c r="AF694" s="21" t="str">
        <f>VLOOKUP($B694,'Change Summary_Detailed'!$A$4:$X$216,AF$3,FALSE)</f>
        <v/>
      </c>
      <c r="AG694" s="21">
        <f>VLOOKUP($B694,'Change Summary_Detailed'!$A$4:$X$216,AG$3,FALSE)</f>
        <v>60</v>
      </c>
      <c r="AH694" s="21">
        <f>VLOOKUP($B694,'Change Summary_Detailed'!$A$4:$X$216,AH$3,FALSE)</f>
        <v>60</v>
      </c>
      <c r="AI694" s="21" t="str">
        <f>VLOOKUP($B694,'Change Summary_Detailed'!$A$4:$X$216,AI$3,FALSE)</f>
        <v/>
      </c>
      <c r="AJ694" s="21" t="str">
        <f>VLOOKUP($B694,'Change Summary_Detailed'!$A$4:$X$216,AJ$3,FALSE)</f>
        <v/>
      </c>
      <c r="AK694" s="21" t="str">
        <f>VLOOKUP($B694,'Change Summary_Detailed'!$A$4:$X$216,AK$3,FALSE)</f>
        <v/>
      </c>
      <c r="AL694" s="21" t="str">
        <f>VLOOKUP($B694,'Change Summary_Detailed'!$A$4:$X$216,AL$3,FALSE)</f>
        <v/>
      </c>
      <c r="AM694" s="21" t="str">
        <f>VLOOKUP($B694,'Change Summary_Detailed'!$A$4:$X$216,AM$3,FALSE)</f>
        <v/>
      </c>
      <c r="AN694" s="21" t="str">
        <f>VLOOKUP($B694,'Change Summary_Detailed'!$A$4:$X$216,AN$3,FALSE)</f>
        <v>Before 6:00 PM</v>
      </c>
      <c r="AO694" s="21">
        <f>VLOOKUP($B694,'Change Summary_Detailed'!$A$4:$X$216,AO$3,FALSE)</f>
        <v>0</v>
      </c>
      <c r="AP694" s="21" t="str">
        <f>VLOOKUP($B694,'Change Summary_Detailed'!$A$4:$X$216,AP$3,FALSE)</f>
        <v>Delete</v>
      </c>
      <c r="AQ694" s="21">
        <f>VLOOKUP($B694,'Change Summary_Detailed'!$A$4:$X$216,AQ$3,FALSE)</f>
        <v>1</v>
      </c>
      <c r="AR694" s="21" t="str">
        <f>VLOOKUP($B694,'Change Summary_Detailed'!$A$4:$X$216,AR$3,FALSE)</f>
        <v>Lowest performing</v>
      </c>
      <c r="AS694" s="21" t="str">
        <f>VLOOKUP($B694,'Change Summary_Detailed'!$A$4:$X$216,AS$3,FALSE)</f>
        <v>Metro’s RideShare or VanPool programs may be options.</v>
      </c>
      <c r="AT694" s="21" t="str">
        <f>VLOOKUP($B694,'Change Summary_Detailed'!$A$4:$X$216,AT$3,FALSE)</f>
        <v>Deleted</v>
      </c>
    </row>
    <row r="695" spans="1:46" x14ac:dyDescent="0.25">
      <c r="A695" t="s">
        <v>1254</v>
      </c>
      <c r="B695" s="122">
        <v>204</v>
      </c>
      <c r="C695" s="110" t="s">
        <v>774</v>
      </c>
      <c r="D695" s="71" t="s">
        <v>213</v>
      </c>
      <c r="E695" s="110" t="s">
        <v>298</v>
      </c>
      <c r="F695" s="365" t="s">
        <v>298</v>
      </c>
      <c r="G695" s="365">
        <v>10.1</v>
      </c>
      <c r="H695" s="365">
        <v>1.5</v>
      </c>
      <c r="I695" s="365" t="s">
        <v>298</v>
      </c>
      <c r="J695" s="112" t="s">
        <v>298</v>
      </c>
      <c r="K695" s="62">
        <v>62</v>
      </c>
      <c r="L695" s="62" t="s">
        <v>135</v>
      </c>
      <c r="M695" s="110" t="s">
        <v>17</v>
      </c>
      <c r="N695" s="112" t="s">
        <v>17</v>
      </c>
      <c r="O695" s="65" t="s">
        <v>18</v>
      </c>
      <c r="P695" s="54" t="s">
        <v>133</v>
      </c>
      <c r="Q695" s="66" t="s">
        <v>18</v>
      </c>
      <c r="R695" s="65" t="s">
        <v>54</v>
      </c>
      <c r="S695" s="54">
        <v>1</v>
      </c>
      <c r="T695" s="66" t="s">
        <v>54</v>
      </c>
      <c r="W695" t="s">
        <v>17</v>
      </c>
      <c r="X695" t="s">
        <v>17</v>
      </c>
      <c r="Y695">
        <v>1</v>
      </c>
      <c r="Z695">
        <v>1</v>
      </c>
      <c r="AA695" t="s">
        <v>17</v>
      </c>
      <c r="AB695" t="s">
        <v>17</v>
      </c>
      <c r="AC695" s="355">
        <f>IF(VLOOKUP($B695,'Change Summary_Detailed'!$A$4:$X$216,AC$3,FALSE)=0,"N/A",VLOOKUP($B695,'Change Summary_Detailed'!$A$4:$X$216,AC$3,FALSE))</f>
        <v>41883</v>
      </c>
      <c r="AD695" s="21" t="str">
        <f>VLOOKUP($B695,'Change Summary_Detailed'!$A$4:$X$216,AD$3,FALSE)</f>
        <v/>
      </c>
      <c r="AE695" s="21">
        <f>VLOOKUP($B695,'Change Summary_Detailed'!$A$4:$X$216,AE$3,FALSE)</f>
        <v>30</v>
      </c>
      <c r="AF695" s="21" t="str">
        <f>VLOOKUP($B695,'Change Summary_Detailed'!$A$4:$X$216,AF$3,FALSE)</f>
        <v/>
      </c>
      <c r="AG695" s="21">
        <f>VLOOKUP($B695,'Change Summary_Detailed'!$A$4:$X$216,AG$3,FALSE)</f>
        <v>30</v>
      </c>
      <c r="AH695" s="21">
        <f>VLOOKUP($B695,'Change Summary_Detailed'!$A$4:$X$216,AH$3,FALSE)</f>
        <v>30</v>
      </c>
      <c r="AI695" s="21">
        <f>VLOOKUP($B695,'Change Summary_Detailed'!$A$4:$X$216,AI$3,FALSE)</f>
        <v>30</v>
      </c>
      <c r="AJ695" s="21">
        <f>VLOOKUP($B695,'Change Summary_Detailed'!$A$4:$X$216,AJ$3,FALSE)</f>
        <v>60</v>
      </c>
      <c r="AK695" s="21" t="str">
        <f>VLOOKUP($B695,'Change Summary_Detailed'!$A$4:$X$216,AK$3,FALSE)</f>
        <v/>
      </c>
      <c r="AL695" s="21" t="str">
        <f>VLOOKUP($B695,'Change Summary_Detailed'!$A$4:$X$216,AL$3,FALSE)</f>
        <v>-</v>
      </c>
      <c r="AM695" s="21" t="str">
        <f>VLOOKUP($B695,'Change Summary_Detailed'!$A$4:$X$216,AM$3,FALSE)</f>
        <v>-</v>
      </c>
      <c r="AN695" s="21" t="str">
        <f>VLOOKUP($B695,'Change Summary_Detailed'!$A$4:$X$216,AN$3,FALSE)</f>
        <v>Before 3:00 PM</v>
      </c>
      <c r="AO695" s="21" t="str">
        <f>VLOOKUP($B695,'Change Summary_Detailed'!$A$4:$X$216,AO$3,FALSE)</f>
        <v>Before 6:00 PM</v>
      </c>
      <c r="AP695" s="21" t="str">
        <f>VLOOKUP($B695,'Change Summary_Detailed'!$A$4:$X$216,AP$3,FALSE)</f>
        <v>Combine service with Route 202 and operate between 6:00 AM and 6:00 PM on weekdays.  
Operate service less often during the midday.
Eliminate weekend service.</v>
      </c>
      <c r="AQ695" s="21" t="str">
        <f>VLOOKUP($B695,'Change Summary_Detailed'!$A$4:$X$216,AQ$3,FALSE)</f>
        <v>1, 2</v>
      </c>
      <c r="AR695" s="21" t="str">
        <f>VLOOKUP($B695,'Change Summary_Detailed'!$A$4:$X$216,AR$3,FALSE)</f>
        <v>Combining service</v>
      </c>
      <c r="AS695" s="21">
        <f>VLOOKUP($B695,'Change Summary_Detailed'!$A$4:$X$216,AS$3,FALSE)</f>
        <v>0</v>
      </c>
      <c r="AT695" s="21" t="str">
        <f>VLOOKUP($B695,'Change Summary_Detailed'!$A$4:$X$216,AT$3,FALSE)</f>
        <v>Revised</v>
      </c>
    </row>
    <row r="696" spans="1:46" x14ac:dyDescent="0.25">
      <c r="A696" t="s">
        <v>1254</v>
      </c>
      <c r="B696" s="122" t="s">
        <v>214</v>
      </c>
      <c r="C696" s="110" t="s">
        <v>775</v>
      </c>
      <c r="D696" s="71" t="s">
        <v>215</v>
      </c>
      <c r="E696" s="110">
        <v>19</v>
      </c>
      <c r="F696" s="365">
        <v>5.5</v>
      </c>
      <c r="G696" s="365" t="s">
        <v>298</v>
      </c>
      <c r="H696" s="365" t="s">
        <v>298</v>
      </c>
      <c r="I696" s="365" t="s">
        <v>298</v>
      </c>
      <c r="J696" s="112" t="s">
        <v>298</v>
      </c>
      <c r="K696" s="62" t="s">
        <v>8</v>
      </c>
      <c r="L696" s="62" t="s">
        <v>8</v>
      </c>
      <c r="M696" s="110" t="s">
        <v>45</v>
      </c>
      <c r="N696" s="112" t="s">
        <v>45</v>
      </c>
      <c r="O696" s="65" t="s">
        <v>8</v>
      </c>
      <c r="P696" s="54" t="s">
        <v>8</v>
      </c>
      <c r="Q696" s="66" t="s">
        <v>8</v>
      </c>
      <c r="R696" s="65">
        <v>1</v>
      </c>
      <c r="S696" s="54" t="s">
        <v>54</v>
      </c>
      <c r="T696" s="66" t="s">
        <v>54</v>
      </c>
      <c r="W696">
        <v>1</v>
      </c>
      <c r="X696">
        <v>1</v>
      </c>
      <c r="Y696" t="s">
        <v>17</v>
      </c>
      <c r="Z696" t="s">
        <v>17</v>
      </c>
      <c r="AA696" t="s">
        <v>17</v>
      </c>
      <c r="AB696" t="s">
        <v>17</v>
      </c>
      <c r="AC696" s="355">
        <f>IF(VLOOKUP($B696,'Change Summary_Detailed'!$A$4:$X$216,AC$3,FALSE)=0,"N/A",VLOOKUP($B696,'Change Summary_Detailed'!$A$4:$X$216,AC$3,FALSE))</f>
        <v>41883</v>
      </c>
      <c r="AD696" s="21" t="str">
        <f>VLOOKUP($B696,'Change Summary_Detailed'!$A$4:$X$216,AD$3,FALSE)</f>
        <v/>
      </c>
      <c r="AE696" s="21" t="str">
        <f>VLOOKUP($B696,'Change Summary_Detailed'!$A$4:$X$216,AE$3,FALSE)</f>
        <v/>
      </c>
      <c r="AF696" s="21" t="str">
        <f>VLOOKUP($B696,'Change Summary_Detailed'!$A$4:$X$216,AF$3,FALSE)</f>
        <v/>
      </c>
      <c r="AG696" s="21" t="str">
        <f>VLOOKUP($B696,'Change Summary_Detailed'!$A$4:$X$216,AG$3,FALSE)</f>
        <v/>
      </c>
      <c r="AH696" s="21" t="str">
        <f>VLOOKUP($B696,'Change Summary_Detailed'!$A$4:$X$216,AH$3,FALSE)</f>
        <v/>
      </c>
      <c r="AI696" s="21" t="str">
        <f>VLOOKUP($B696,'Change Summary_Detailed'!$A$4:$X$216,AI$3,FALSE)</f>
        <v/>
      </c>
      <c r="AJ696" s="21" t="str">
        <f>VLOOKUP($B696,'Change Summary_Detailed'!$A$4:$X$216,AJ$3,FALSE)</f>
        <v/>
      </c>
      <c r="AK696" s="21" t="str">
        <f>VLOOKUP($B696,'Change Summary_Detailed'!$A$4:$X$216,AK$3,FALSE)</f>
        <v/>
      </c>
      <c r="AL696" s="21" t="str">
        <f>VLOOKUP($B696,'Change Summary_Detailed'!$A$4:$X$216,AL$3,FALSE)</f>
        <v/>
      </c>
      <c r="AM696" s="21" t="str">
        <f>VLOOKUP($B696,'Change Summary_Detailed'!$A$4:$X$216,AM$3,FALSE)</f>
        <v/>
      </c>
      <c r="AN696" s="21" t="str">
        <f>VLOOKUP($B696,'Change Summary_Detailed'!$A$4:$X$216,AN$3,FALSE)</f>
        <v/>
      </c>
      <c r="AO696" s="21">
        <f>VLOOKUP($B696,'Change Summary_Detailed'!$A$4:$X$216,AO$3,FALSE)</f>
        <v>0</v>
      </c>
      <c r="AP696" s="21" t="str">
        <f>VLOOKUP($B696,'Change Summary_Detailed'!$A$4:$X$216,AP$3,FALSE)</f>
        <v>Delete</v>
      </c>
      <c r="AQ696" s="21">
        <f>VLOOKUP($B696,'Change Summary_Detailed'!$A$4:$X$216,AQ$3,FALSE)</f>
        <v>1</v>
      </c>
      <c r="AR696" s="21" t="str">
        <f>VLOOKUP($B696,'Change Summary_Detailed'!$A$4:$X$216,AR$3,FALSE)</f>
        <v>Low performing</v>
      </c>
      <c r="AS696" s="21" t="str">
        <f>VLOOKUP($B696,'Change Summary_Detailed'!$A$4:$X$216,AS$3,FALSE)</f>
        <v>Use revised Route 204 and connect with Route 216 (unchanged) or with Sound Transit routes 550 or 554 for downtown Seattle and connections to First Hill or the University District.</v>
      </c>
      <c r="AT696" s="21" t="str">
        <f>VLOOKUP($B696,'Change Summary_Detailed'!$A$4:$X$216,AT$3,FALSE)</f>
        <v>Deleted</v>
      </c>
    </row>
    <row r="697" spans="1:46" x14ac:dyDescent="0.25">
      <c r="A697" t="s">
        <v>1254</v>
      </c>
      <c r="B697" s="122">
        <v>208</v>
      </c>
      <c r="C697" s="110">
        <v>208</v>
      </c>
      <c r="D697" s="71" t="s">
        <v>216</v>
      </c>
      <c r="E697" s="110"/>
      <c r="F697" s="365"/>
      <c r="G697" s="365"/>
      <c r="H697" s="365"/>
      <c r="I697" s="365"/>
      <c r="J697" s="112"/>
      <c r="K697" s="62"/>
      <c r="L697" s="62" t="s">
        <v>1249</v>
      </c>
      <c r="M697" s="110"/>
      <c r="N697" s="112"/>
      <c r="O697" s="65"/>
      <c r="P697" s="54"/>
      <c r="Q697" s="66"/>
      <c r="R697" s="65"/>
      <c r="S697" s="54"/>
      <c r="T697" s="66"/>
      <c r="AC697" s="355">
        <f>IF(VLOOKUP($B697,'Change Summary_Detailed'!$A$4:$X$216,AC$3,FALSE)=0,"N/A",VLOOKUP($B697,'Change Summary_Detailed'!$A$4:$X$216,AC$3,FALSE))</f>
        <v>41883</v>
      </c>
      <c r="AD697" s="21">
        <f>VLOOKUP($B697,'Change Summary_Detailed'!$A$4:$X$216,AD$3,FALSE)</f>
        <v>60</v>
      </c>
      <c r="AE697" s="21">
        <f>VLOOKUP($B697,'Change Summary_Detailed'!$A$4:$X$216,AE$3,FALSE)</f>
        <v>60</v>
      </c>
      <c r="AF697" s="21" t="str">
        <f>VLOOKUP($B697,'Change Summary_Detailed'!$A$4:$X$216,AF$3,FALSE)</f>
        <v/>
      </c>
      <c r="AG697" s="21">
        <f>VLOOKUP($B697,'Change Summary_Detailed'!$A$4:$X$216,AG$3,FALSE)</f>
        <v>60</v>
      </c>
      <c r="AH697" s="21" t="str">
        <f>VLOOKUP($B697,'Change Summary_Detailed'!$A$4:$X$216,AH$3,FALSE)</f>
        <v/>
      </c>
      <c r="AI697" s="21">
        <f>VLOOKUP($B697,'Change Summary_Detailed'!$A$4:$X$216,AI$3,FALSE)</f>
        <v>120</v>
      </c>
      <c r="AJ697" s="21">
        <f>VLOOKUP($B697,'Change Summary_Detailed'!$A$4:$X$216,AJ$3,FALSE)</f>
        <v>120</v>
      </c>
      <c r="AK697" s="21" t="str">
        <f>VLOOKUP($B697,'Change Summary_Detailed'!$A$4:$X$216,AK$3,FALSE)</f>
        <v/>
      </c>
      <c r="AL697" s="21">
        <f>VLOOKUP($B697,'Change Summary_Detailed'!$A$4:$X$216,AL$3,FALSE)</f>
        <v>120</v>
      </c>
      <c r="AM697" s="21">
        <f>VLOOKUP($B697,'Change Summary_Detailed'!$A$4:$X$216,AM$3,FALSE)</f>
        <v>0</v>
      </c>
      <c r="AN697" s="21">
        <f>VLOOKUP($B697,'Change Summary_Detailed'!$A$4:$X$216,AN$3,FALSE)</f>
        <v>0</v>
      </c>
      <c r="AO697" s="21">
        <f>VLOOKUP($B697,'Change Summary_Detailed'!$A$4:$X$216,AO$3,FALSE)</f>
        <v>0</v>
      </c>
      <c r="AP697" s="21" t="str">
        <f>VLOOKUP($B697,'Change Summary_Detailed'!$A$4:$X$216,AP$3,FALSE)</f>
        <v>Operate service less often.
Operate in both directions during commute hours since routes 209 and 215 would no longer operate.</v>
      </c>
      <c r="AQ697" s="21">
        <f>VLOOKUP($B697,'Change Summary_Detailed'!$A$4:$X$216,AQ$3,FALSE)</f>
        <v>1</v>
      </c>
      <c r="AR697" s="21" t="str">
        <f>VLOOKUP($B697,'Change Summary_Detailed'!$A$4:$X$216,AR$3,FALSE)</f>
        <v>Lowest performing</v>
      </c>
      <c r="AS697" s="21" t="str">
        <f>VLOOKUP($B697,'Change Summary_Detailed'!$A$4:$X$216,AS$3,FALSE)</f>
        <v>The Valley Shuttle and Snoqualmie Valley Transportation may be options.</v>
      </c>
      <c r="AT697" s="21" t="str">
        <f>VLOOKUP($B697,'Change Summary_Detailed'!$A$4:$X$216,AT$3,FALSE)</f>
        <v>Revised</v>
      </c>
    </row>
    <row r="698" spans="1:46" x14ac:dyDescent="0.25">
      <c r="A698" t="s">
        <v>1254</v>
      </c>
      <c r="B698" s="122">
        <v>209</v>
      </c>
      <c r="C698" s="110" t="s">
        <v>776</v>
      </c>
      <c r="D698" s="71" t="s">
        <v>216</v>
      </c>
      <c r="E698" s="110">
        <v>7.8</v>
      </c>
      <c r="F698" s="365">
        <v>3.5</v>
      </c>
      <c r="G698" s="365">
        <v>10.7</v>
      </c>
      <c r="H698" s="365">
        <v>5.3</v>
      </c>
      <c r="I698" s="365" t="s">
        <v>298</v>
      </c>
      <c r="J698" s="112" t="s">
        <v>298</v>
      </c>
      <c r="K698" s="62">
        <v>42</v>
      </c>
      <c r="L698" s="62" t="s">
        <v>160</v>
      </c>
      <c r="M698" s="110" t="s">
        <v>17</v>
      </c>
      <c r="N698" s="112" t="s">
        <v>17</v>
      </c>
      <c r="O698" s="65" t="s">
        <v>18</v>
      </c>
      <c r="P698" s="54" t="s">
        <v>18</v>
      </c>
      <c r="Q698" s="66" t="s">
        <v>18</v>
      </c>
      <c r="R698" s="65">
        <v>1</v>
      </c>
      <c r="S698" s="54">
        <v>1</v>
      </c>
      <c r="T698" s="66" t="s">
        <v>54</v>
      </c>
      <c r="W698">
        <v>1</v>
      </c>
      <c r="X698">
        <v>2</v>
      </c>
      <c r="Y698">
        <v>1</v>
      </c>
      <c r="Z698">
        <v>3</v>
      </c>
      <c r="AA698" t="s">
        <v>17</v>
      </c>
      <c r="AB698" t="s">
        <v>17</v>
      </c>
      <c r="AC698" s="355">
        <f>IF(VLOOKUP($B698,'Change Summary_Detailed'!$A$4:$X$216,AC$3,FALSE)=0,"N/A",VLOOKUP($B698,'Change Summary_Detailed'!$A$4:$X$216,AC$3,FALSE))</f>
        <v>41883</v>
      </c>
      <c r="AD698" s="21">
        <f>VLOOKUP($B698,'Change Summary_Detailed'!$A$4:$X$216,AD$3,FALSE)</f>
        <v>0</v>
      </c>
      <c r="AE698" s="21">
        <f>VLOOKUP($B698,'Change Summary_Detailed'!$A$4:$X$216,AE$3,FALSE)</f>
        <v>0</v>
      </c>
      <c r="AF698" s="21">
        <f>VLOOKUP($B698,'Change Summary_Detailed'!$A$4:$X$216,AF$3,FALSE)</f>
        <v>0</v>
      </c>
      <c r="AG698" s="21">
        <f>VLOOKUP($B698,'Change Summary_Detailed'!$A$4:$X$216,AG$3,FALSE)</f>
        <v>0</v>
      </c>
      <c r="AH698" s="21">
        <f>VLOOKUP($B698,'Change Summary_Detailed'!$A$4:$X$216,AH$3,FALSE)</f>
        <v>0</v>
      </c>
      <c r="AI698" s="21">
        <f>VLOOKUP($B698,'Change Summary_Detailed'!$A$4:$X$216,AI$3,FALSE)</f>
        <v>0</v>
      </c>
      <c r="AJ698" s="21">
        <f>VLOOKUP($B698,'Change Summary_Detailed'!$A$4:$X$216,AJ$3,FALSE)</f>
        <v>0</v>
      </c>
      <c r="AK698" s="21">
        <f>VLOOKUP($B698,'Change Summary_Detailed'!$A$4:$X$216,AK$3,FALSE)</f>
        <v>0</v>
      </c>
      <c r="AL698" s="21">
        <f>VLOOKUP($B698,'Change Summary_Detailed'!$A$4:$X$216,AL$3,FALSE)</f>
        <v>0</v>
      </c>
      <c r="AM698" s="21" t="str">
        <f>VLOOKUP($B698,'Change Summary_Detailed'!$A$4:$X$216,AM$3,FALSE)</f>
        <v/>
      </c>
      <c r="AN698" s="21" t="str">
        <f>VLOOKUP($B698,'Change Summary_Detailed'!$A$4:$X$216,AN$3,FALSE)</f>
        <v>Before 8:00 PM</v>
      </c>
      <c r="AO698" s="21">
        <f>VLOOKUP($B698,'Change Summary_Detailed'!$A$4:$X$216,AO$3,FALSE)</f>
        <v>0</v>
      </c>
      <c r="AP698" s="21" t="str">
        <f>VLOOKUP($B698,'Change Summary_Detailed'!$A$4:$X$216,AP$3,FALSE)</f>
        <v>Delete</v>
      </c>
      <c r="AQ698" s="21">
        <f>VLOOKUP($B698,'Change Summary_Detailed'!$A$4:$X$216,AQ$3,FALSE)</f>
        <v>1</v>
      </c>
      <c r="AR698" s="21" t="str">
        <f>VLOOKUP($B698,'Change Summary_Detailed'!$A$4:$X$216,AR$3,FALSE)</f>
        <v>Lowest performing</v>
      </c>
      <c r="AS698" s="21" t="str">
        <f>VLOOKUP($B698,'Change Summary_Detailed'!$A$4:$X$216,AS$3,FALSE)</f>
        <v>Along Railroad Avenue, between Snoqualmie Parkway and the Factory Stores, use revised Route 208.
West of Snoqualmie Parkway, use the Valley Shuttle.</v>
      </c>
      <c r="AT698" s="21" t="str">
        <f>VLOOKUP($B698,'Change Summary_Detailed'!$A$4:$X$216,AT$3,FALSE)</f>
        <v>Deleted</v>
      </c>
    </row>
    <row r="699" spans="1:46" x14ac:dyDescent="0.25">
      <c r="A699" t="s">
        <v>1254</v>
      </c>
      <c r="B699" s="122">
        <v>210</v>
      </c>
      <c r="C699" s="110" t="s">
        <v>777</v>
      </c>
      <c r="D699" s="71" t="s">
        <v>217</v>
      </c>
      <c r="E699" s="110">
        <v>13.3</v>
      </c>
      <c r="F699" s="365">
        <v>5.5</v>
      </c>
      <c r="G699" s="365" t="s">
        <v>298</v>
      </c>
      <c r="H699" s="365" t="s">
        <v>298</v>
      </c>
      <c r="I699" s="365" t="s">
        <v>298</v>
      </c>
      <c r="J699" s="112" t="s">
        <v>298</v>
      </c>
      <c r="K699" s="62" t="s">
        <v>8</v>
      </c>
      <c r="L699" s="62" t="s">
        <v>8</v>
      </c>
      <c r="M699" s="110" t="s">
        <v>52</v>
      </c>
      <c r="N699" s="112" t="s">
        <v>45</v>
      </c>
      <c r="O699" s="65" t="s">
        <v>8</v>
      </c>
      <c r="P699" s="54" t="s">
        <v>8</v>
      </c>
      <c r="Q699" s="66" t="s">
        <v>8</v>
      </c>
      <c r="R699" s="65">
        <v>1</v>
      </c>
      <c r="S699" s="54" t="s">
        <v>54</v>
      </c>
      <c r="T699" s="66" t="s">
        <v>54</v>
      </c>
      <c r="W699">
        <v>1</v>
      </c>
      <c r="X699">
        <v>1</v>
      </c>
      <c r="Y699" t="s">
        <v>17</v>
      </c>
      <c r="Z699" t="s">
        <v>17</v>
      </c>
      <c r="AA699" t="s">
        <v>17</v>
      </c>
      <c r="AB699" t="s">
        <v>17</v>
      </c>
      <c r="AC699" s="355">
        <f>IF(VLOOKUP($B699,'Change Summary_Detailed'!$A$4:$X$216,AC$3,FALSE)=0,"N/A",VLOOKUP($B699,'Change Summary_Detailed'!$A$4:$X$216,AC$3,FALSE))</f>
        <v>41883</v>
      </c>
      <c r="AD699" s="21" t="str">
        <f>VLOOKUP($B699,'Change Summary_Detailed'!$A$4:$X$216,AD$3,FALSE)</f>
        <v/>
      </c>
      <c r="AE699" s="21" t="str">
        <f>VLOOKUP($B699,'Change Summary_Detailed'!$A$4:$X$216,AE$3,FALSE)</f>
        <v/>
      </c>
      <c r="AF699" s="21" t="str">
        <f>VLOOKUP($B699,'Change Summary_Detailed'!$A$4:$X$216,AF$3,FALSE)</f>
        <v/>
      </c>
      <c r="AG699" s="21" t="str">
        <f>VLOOKUP($B699,'Change Summary_Detailed'!$A$4:$X$216,AG$3,FALSE)</f>
        <v/>
      </c>
      <c r="AH699" s="21" t="str">
        <f>VLOOKUP($B699,'Change Summary_Detailed'!$A$4:$X$216,AH$3,FALSE)</f>
        <v/>
      </c>
      <c r="AI699" s="21" t="str">
        <f>VLOOKUP($B699,'Change Summary_Detailed'!$A$4:$X$216,AI$3,FALSE)</f>
        <v/>
      </c>
      <c r="AJ699" s="21" t="str">
        <f>VLOOKUP($B699,'Change Summary_Detailed'!$A$4:$X$216,AJ$3,FALSE)</f>
        <v/>
      </c>
      <c r="AK699" s="21" t="str">
        <f>VLOOKUP($B699,'Change Summary_Detailed'!$A$4:$X$216,AK$3,FALSE)</f>
        <v/>
      </c>
      <c r="AL699" s="21" t="str">
        <f>VLOOKUP($B699,'Change Summary_Detailed'!$A$4:$X$216,AL$3,FALSE)</f>
        <v/>
      </c>
      <c r="AM699" s="21" t="str">
        <f>VLOOKUP($B699,'Change Summary_Detailed'!$A$4:$X$216,AM$3,FALSE)</f>
        <v/>
      </c>
      <c r="AN699" s="21" t="str">
        <f>VLOOKUP($B699,'Change Summary_Detailed'!$A$4:$X$216,AN$3,FALSE)</f>
        <v/>
      </c>
      <c r="AO699" s="21">
        <f>VLOOKUP($B699,'Change Summary_Detailed'!$A$4:$X$216,AO$3,FALSE)</f>
        <v>0</v>
      </c>
      <c r="AP699" s="21" t="str">
        <f>VLOOKUP($B699,'Change Summary_Detailed'!$A$4:$X$216,AP$3,FALSE)</f>
        <v>Delete</v>
      </c>
      <c r="AQ699" s="21">
        <f>VLOOKUP($B699,'Change Summary_Detailed'!$A$4:$X$216,AQ$3,FALSE)</f>
        <v>1</v>
      </c>
      <c r="AR699" s="21" t="str">
        <f>VLOOKUP($B699,'Change Summary_Detailed'!$A$4:$X$216,AR$3,FALSE)</f>
        <v>Lowest performing</v>
      </c>
      <c r="AS699" s="21" t="str">
        <f>VLOOKUP($B699,'Change Summary_Detailed'!$A$4:$X$216,AS$3,FALSE)</f>
        <v>At the Eastgate Park-and-Ride, use revised Route 212.
In Somerset, use revised Route 241.
In Lakemont, Metro’s RideShare or VanPool programs may be options.</v>
      </c>
      <c r="AT699" s="21" t="str">
        <f>VLOOKUP($B699,'Change Summary_Detailed'!$A$4:$X$216,AT$3,FALSE)</f>
        <v>Deleted</v>
      </c>
    </row>
    <row r="700" spans="1:46" x14ac:dyDescent="0.25">
      <c r="A700" t="s">
        <v>1254</v>
      </c>
      <c r="B700" s="122" t="s">
        <v>218</v>
      </c>
      <c r="C700" s="110" t="s">
        <v>778</v>
      </c>
      <c r="D700" s="71" t="s">
        <v>219</v>
      </c>
      <c r="E700" s="110">
        <v>15.4</v>
      </c>
      <c r="F700" s="365">
        <v>4.7</v>
      </c>
      <c r="G700" s="365" t="s">
        <v>298</v>
      </c>
      <c r="H700" s="365" t="s">
        <v>298</v>
      </c>
      <c r="I700" s="365" t="s">
        <v>298</v>
      </c>
      <c r="J700" s="112" t="s">
        <v>298</v>
      </c>
      <c r="K700" s="62" t="s">
        <v>8</v>
      </c>
      <c r="L700" s="62" t="s">
        <v>8</v>
      </c>
      <c r="M700" s="110" t="s">
        <v>45</v>
      </c>
      <c r="N700" s="112" t="s">
        <v>45</v>
      </c>
      <c r="O700" s="65" t="s">
        <v>8</v>
      </c>
      <c r="P700" s="54" t="s">
        <v>8</v>
      </c>
      <c r="Q700" s="66" t="s">
        <v>8</v>
      </c>
      <c r="R700" s="65">
        <v>1</v>
      </c>
      <c r="S700" s="54" t="s">
        <v>54</v>
      </c>
      <c r="T700" s="66" t="s">
        <v>54</v>
      </c>
      <c r="W700">
        <v>1</v>
      </c>
      <c r="X700">
        <v>1</v>
      </c>
      <c r="Y700" t="s">
        <v>17</v>
      </c>
      <c r="Z700" t="s">
        <v>17</v>
      </c>
      <c r="AA700" t="s">
        <v>17</v>
      </c>
      <c r="AB700" t="s">
        <v>17</v>
      </c>
      <c r="AC700" s="355">
        <f>IF(VLOOKUP($B700,'Change Summary_Detailed'!$A$4:$X$216,AC$3,FALSE)=0,"N/A",VLOOKUP($B700,'Change Summary_Detailed'!$A$4:$X$216,AC$3,FALSE))</f>
        <v>41883</v>
      </c>
      <c r="AD700" s="21" t="str">
        <f>VLOOKUP($B700,'Change Summary_Detailed'!$A$4:$X$216,AD$3,FALSE)</f>
        <v/>
      </c>
      <c r="AE700" s="21" t="str">
        <f>VLOOKUP($B700,'Change Summary_Detailed'!$A$4:$X$216,AE$3,FALSE)</f>
        <v/>
      </c>
      <c r="AF700" s="21" t="str">
        <f>VLOOKUP($B700,'Change Summary_Detailed'!$A$4:$X$216,AF$3,FALSE)</f>
        <v/>
      </c>
      <c r="AG700" s="21" t="str">
        <f>VLOOKUP($B700,'Change Summary_Detailed'!$A$4:$X$216,AG$3,FALSE)</f>
        <v/>
      </c>
      <c r="AH700" s="21" t="str">
        <f>VLOOKUP($B700,'Change Summary_Detailed'!$A$4:$X$216,AH$3,FALSE)</f>
        <v/>
      </c>
      <c r="AI700" s="21" t="str">
        <f>VLOOKUP($B700,'Change Summary_Detailed'!$A$4:$X$216,AI$3,FALSE)</f>
        <v/>
      </c>
      <c r="AJ700" s="21" t="str">
        <f>VLOOKUP($B700,'Change Summary_Detailed'!$A$4:$X$216,AJ$3,FALSE)</f>
        <v/>
      </c>
      <c r="AK700" s="21" t="str">
        <f>VLOOKUP($B700,'Change Summary_Detailed'!$A$4:$X$216,AK$3,FALSE)</f>
        <v/>
      </c>
      <c r="AL700" s="21" t="str">
        <f>VLOOKUP($B700,'Change Summary_Detailed'!$A$4:$X$216,AL$3,FALSE)</f>
        <v/>
      </c>
      <c r="AM700" s="21" t="str">
        <f>VLOOKUP($B700,'Change Summary_Detailed'!$A$4:$X$216,AM$3,FALSE)</f>
        <v/>
      </c>
      <c r="AN700" s="21" t="str">
        <f>VLOOKUP($B700,'Change Summary_Detailed'!$A$4:$X$216,AN$3,FALSE)</f>
        <v/>
      </c>
      <c r="AO700" s="21">
        <f>VLOOKUP($B700,'Change Summary_Detailed'!$A$4:$X$216,AO$3,FALSE)</f>
        <v>0</v>
      </c>
      <c r="AP700" s="21" t="str">
        <f>VLOOKUP($B700,'Change Summary_Detailed'!$A$4:$X$216,AP$3,FALSE)</f>
        <v>Delete</v>
      </c>
      <c r="AQ700" s="21">
        <f>VLOOKUP($B700,'Change Summary_Detailed'!$A$4:$X$216,AQ$3,FALSE)</f>
        <v>1</v>
      </c>
      <c r="AR700" s="21" t="str">
        <f>VLOOKUP($B700,'Change Summary_Detailed'!$A$4:$X$216,AR$3,FALSE)</f>
        <v>Lowest performing</v>
      </c>
      <c r="AS700" s="21" t="str">
        <f>VLOOKUP($B700,'Change Summary_Detailed'!$A$4:$X$216,AS$3,FALSE)</f>
        <v>At the Issaquah Highlands, Eastgate, and Mercer Island park-and-rides, use revised Route 212 or routes 216, 218, or 219 (unchanged) and connect with the First Hill Streetcar.</v>
      </c>
      <c r="AT700" s="21" t="str">
        <f>VLOOKUP($B700,'Change Summary_Detailed'!$A$4:$X$216,AT$3,FALSE)</f>
        <v>Deleted</v>
      </c>
    </row>
    <row r="701" spans="1:46" x14ac:dyDescent="0.25">
      <c r="A701" t="s">
        <v>1254</v>
      </c>
      <c r="B701" s="122">
        <v>212</v>
      </c>
      <c r="C701" s="110" t="s">
        <v>779</v>
      </c>
      <c r="D701" s="71" t="s">
        <v>220</v>
      </c>
      <c r="E701" s="110">
        <v>36</v>
      </c>
      <c r="F701" s="365">
        <v>18.7</v>
      </c>
      <c r="G701" s="365" t="s">
        <v>298</v>
      </c>
      <c r="H701" s="365" t="s">
        <v>298</v>
      </c>
      <c r="I701" s="365" t="s">
        <v>298</v>
      </c>
      <c r="J701" s="112" t="s">
        <v>298</v>
      </c>
      <c r="K701" s="62" t="s">
        <v>8</v>
      </c>
      <c r="L701" s="62" t="s">
        <v>8</v>
      </c>
      <c r="M701" s="110" t="s">
        <v>45</v>
      </c>
      <c r="N701" s="112" t="s">
        <v>45</v>
      </c>
      <c r="O701" s="65" t="s">
        <v>8</v>
      </c>
      <c r="P701" s="54" t="s">
        <v>8</v>
      </c>
      <c r="Q701" s="66" t="s">
        <v>8</v>
      </c>
      <c r="R701" s="65" t="s">
        <v>54</v>
      </c>
      <c r="S701" s="54" t="s">
        <v>54</v>
      </c>
      <c r="T701" s="66" t="s">
        <v>54</v>
      </c>
      <c r="W701">
        <v>3</v>
      </c>
      <c r="X701">
        <v>4</v>
      </c>
      <c r="Y701" t="s">
        <v>17</v>
      </c>
      <c r="Z701" t="s">
        <v>17</v>
      </c>
      <c r="AA701" t="s">
        <v>17</v>
      </c>
      <c r="AB701" t="s">
        <v>17</v>
      </c>
      <c r="AC701" s="355" t="str">
        <f>IF(VLOOKUP($B701,'Change Summary_Detailed'!$A$4:$X$216,AC$3,FALSE)=0,"N/A",VLOOKUP($B701,'Change Summary_Detailed'!$A$4:$X$216,AC$3,FALSE))</f>
        <v>Sept. 2014/ Sept. 2015</v>
      </c>
      <c r="AD701" s="21" t="str">
        <f>VLOOKUP($B701,'Change Summary_Detailed'!$A$4:$X$216,AD$3,FALSE)</f>
        <v/>
      </c>
      <c r="AE701" s="21" t="str">
        <f>VLOOKUP($B701,'Change Summary_Detailed'!$A$4:$X$216,AE$3,FALSE)</f>
        <v/>
      </c>
      <c r="AF701" s="21" t="str">
        <f>VLOOKUP($B701,'Change Summary_Detailed'!$A$4:$X$216,AF$3,FALSE)</f>
        <v/>
      </c>
      <c r="AG701" s="21" t="str">
        <f>VLOOKUP($B701,'Change Summary_Detailed'!$A$4:$X$216,AG$3,FALSE)</f>
        <v/>
      </c>
      <c r="AH701" s="21" t="str">
        <f>VLOOKUP($B701,'Change Summary_Detailed'!$A$4:$X$216,AH$3,FALSE)</f>
        <v/>
      </c>
      <c r="AI701" s="21" t="str">
        <f>VLOOKUP($B701,'Change Summary_Detailed'!$A$4:$X$216,AI$3,FALSE)</f>
        <v/>
      </c>
      <c r="AJ701" s="21" t="str">
        <f>VLOOKUP($B701,'Change Summary_Detailed'!$A$4:$X$216,AJ$3,FALSE)</f>
        <v/>
      </c>
      <c r="AK701" s="21" t="str">
        <f>VLOOKUP($B701,'Change Summary_Detailed'!$A$4:$X$216,AK$3,FALSE)</f>
        <v/>
      </c>
      <c r="AL701" s="21" t="str">
        <f>VLOOKUP($B701,'Change Summary_Detailed'!$A$4:$X$216,AL$3,FALSE)</f>
        <v/>
      </c>
      <c r="AM701" s="21" t="str">
        <f>VLOOKUP($B701,'Change Summary_Detailed'!$A$4:$X$216,AM$3,FALSE)</f>
        <v/>
      </c>
      <c r="AN701" s="21" t="str">
        <f>VLOOKUP($B701,'Change Summary_Detailed'!$A$4:$X$216,AN$3,FALSE)</f>
        <v/>
      </c>
      <c r="AO701" s="21" t="str">
        <f>VLOOKUP($B701,'Change Summary_Detailed'!$A$4:$X$216,AO$3,FALSE)</f>
        <v/>
      </c>
      <c r="AP701" s="21" t="str">
        <f>VLOOKUP($B701,'Change Summary_Detailed'!$A$4:$X$216,AP$3,FALSE)</f>
        <v>Add one morning and one afternoon peak direction trip since Route 210 would no longer operate.
Add three morning and three afternoon reverse-peak direction trips since route 217 would no longer operate.</v>
      </c>
      <c r="AQ701" s="21">
        <f>VLOOKUP($B701,'Change Summary_Detailed'!$A$4:$X$216,AQ$3,FALSE)</f>
        <v>2</v>
      </c>
      <c r="AR701" s="21" t="str">
        <f>VLOOKUP($B701,'Change Summary_Detailed'!$A$4:$X$216,AR$3,FALSE)</f>
        <v>Combining service</v>
      </c>
      <c r="AS701" s="21">
        <f>VLOOKUP($B701,'Change Summary_Detailed'!$A$4:$X$216,AS$3,FALSE)</f>
        <v>0</v>
      </c>
      <c r="AT701" s="21" t="str">
        <f>VLOOKUP($B701,'Change Summary_Detailed'!$A$4:$X$216,AT$3,FALSE)</f>
        <v>Revised</v>
      </c>
    </row>
    <row r="702" spans="1:46" x14ac:dyDescent="0.25">
      <c r="A702" t="s">
        <v>1254</v>
      </c>
      <c r="B702" s="122">
        <v>213</v>
      </c>
      <c r="C702" s="110" t="s">
        <v>780</v>
      </c>
      <c r="D702" s="71" t="s">
        <v>221</v>
      </c>
      <c r="E702" s="110" t="s">
        <v>298</v>
      </c>
      <c r="F702" s="365" t="s">
        <v>298</v>
      </c>
      <c r="G702" s="365">
        <v>9.6</v>
      </c>
      <c r="H702" s="365">
        <v>0.9</v>
      </c>
      <c r="I702" s="365" t="s">
        <v>298</v>
      </c>
      <c r="J702" s="112" t="s">
        <v>298</v>
      </c>
      <c r="K702" s="62" t="s">
        <v>32</v>
      </c>
      <c r="L702" s="62" t="s">
        <v>32</v>
      </c>
      <c r="M702" s="110" t="s">
        <v>17</v>
      </c>
      <c r="N702" s="112" t="s">
        <v>17</v>
      </c>
      <c r="O702" s="65" t="s">
        <v>32</v>
      </c>
      <c r="P702" s="54" t="s">
        <v>32</v>
      </c>
      <c r="Q702" s="66" t="s">
        <v>32</v>
      </c>
      <c r="R702" s="65" t="s">
        <v>54</v>
      </c>
      <c r="S702" s="54">
        <v>1</v>
      </c>
      <c r="T702" s="66" t="s">
        <v>54</v>
      </c>
      <c r="W702" t="s">
        <v>17</v>
      </c>
      <c r="X702" t="s">
        <v>17</v>
      </c>
      <c r="Y702">
        <v>1</v>
      </c>
      <c r="Z702">
        <v>1</v>
      </c>
      <c r="AA702" t="s">
        <v>17</v>
      </c>
      <c r="AB702" t="s">
        <v>17</v>
      </c>
      <c r="AC702" s="355">
        <f>IF(VLOOKUP($B702,'Change Summary_Detailed'!$A$4:$X$216,AC$3,FALSE)=0,"N/A",VLOOKUP($B702,'Change Summary_Detailed'!$A$4:$X$216,AC$3,FALSE))</f>
        <v>41883</v>
      </c>
      <c r="AD702" s="21" t="str">
        <f>VLOOKUP($B702,'Change Summary_Detailed'!$A$4:$X$216,AD$3,FALSE)</f>
        <v/>
      </c>
      <c r="AE702" s="21">
        <f>VLOOKUP($B702,'Change Summary_Detailed'!$A$4:$X$216,AE$3,FALSE)</f>
        <v>60</v>
      </c>
      <c r="AF702" s="21" t="str">
        <f>VLOOKUP($B702,'Change Summary_Detailed'!$A$4:$X$216,AF$3,FALSE)</f>
        <v/>
      </c>
      <c r="AG702" s="21">
        <f>VLOOKUP($B702,'Change Summary_Detailed'!$A$4:$X$216,AG$3,FALSE)</f>
        <v>60</v>
      </c>
      <c r="AH702" s="21">
        <f>VLOOKUP($B702,'Change Summary_Detailed'!$A$4:$X$216,AH$3,FALSE)</f>
        <v>60</v>
      </c>
      <c r="AI702" s="21" t="str">
        <f>VLOOKUP($B702,'Change Summary_Detailed'!$A$4:$X$216,AI$3,FALSE)</f>
        <v/>
      </c>
      <c r="AJ702" s="21" t="str">
        <f>VLOOKUP($B702,'Change Summary_Detailed'!$A$4:$X$216,AJ$3,FALSE)</f>
        <v/>
      </c>
      <c r="AK702" s="21" t="str">
        <f>VLOOKUP($B702,'Change Summary_Detailed'!$A$4:$X$216,AK$3,FALSE)</f>
        <v/>
      </c>
      <c r="AL702" s="21" t="str">
        <f>VLOOKUP($B702,'Change Summary_Detailed'!$A$4:$X$216,AL$3,FALSE)</f>
        <v/>
      </c>
      <c r="AM702" s="21" t="str">
        <f>VLOOKUP($B702,'Change Summary_Detailed'!$A$4:$X$216,AM$3,FALSE)</f>
        <v/>
      </c>
      <c r="AN702" s="21" t="str">
        <f>VLOOKUP($B702,'Change Summary_Detailed'!$A$4:$X$216,AN$3,FALSE)</f>
        <v>Before 2:00 PM</v>
      </c>
      <c r="AO702" s="21">
        <f>VLOOKUP($B702,'Change Summary_Detailed'!$A$4:$X$216,AO$3,FALSE)</f>
        <v>0</v>
      </c>
      <c r="AP702" s="21" t="str">
        <f>VLOOKUP($B702,'Change Summary_Detailed'!$A$4:$X$216,AP$3,FALSE)</f>
        <v>Delete</v>
      </c>
      <c r="AQ702" s="21">
        <f>VLOOKUP($B702,'Change Summary_Detailed'!$A$4:$X$216,AQ$3,FALSE)</f>
        <v>1</v>
      </c>
      <c r="AR702" s="21" t="str">
        <f>VLOOKUP($B702,'Change Summary_Detailed'!$A$4:$X$216,AR$3,FALSE)</f>
        <v>Lowest performing</v>
      </c>
      <c r="AS702" s="21" t="str">
        <f>VLOOKUP($B702,'Change Summary_Detailed'!$A$4:$X$216,AS$3,FALSE)</f>
        <v>Metro’s RideShare or VanPool programs may be options.</v>
      </c>
      <c r="AT702" s="21" t="str">
        <f>VLOOKUP($B702,'Change Summary_Detailed'!$A$4:$X$216,AT$3,FALSE)</f>
        <v>Deleted</v>
      </c>
    </row>
    <row r="703" spans="1:46" x14ac:dyDescent="0.25">
      <c r="A703" t="s">
        <v>1254</v>
      </c>
      <c r="B703" s="122">
        <v>214</v>
      </c>
      <c r="C703" s="110" t="s">
        <v>781</v>
      </c>
      <c r="D703" s="71" t="s">
        <v>222</v>
      </c>
      <c r="E703" s="110"/>
      <c r="F703" s="365">
        <v>14.9</v>
      </c>
      <c r="G703" s="365" t="s">
        <v>298</v>
      </c>
      <c r="H703" s="365" t="s">
        <v>298</v>
      </c>
      <c r="I703" s="365" t="s">
        <v>298</v>
      </c>
      <c r="J703" s="112" t="s">
        <v>298</v>
      </c>
      <c r="K703" s="62" t="s">
        <v>8</v>
      </c>
      <c r="L703" s="62" t="s">
        <v>8</v>
      </c>
      <c r="M703" s="110" t="s">
        <v>45</v>
      </c>
      <c r="N703" s="112" t="s">
        <v>45</v>
      </c>
      <c r="O703" s="65" t="s">
        <v>8</v>
      </c>
      <c r="P703" s="54" t="s">
        <v>8</v>
      </c>
      <c r="Q703" s="66" t="s">
        <v>8</v>
      </c>
      <c r="R703" s="65">
        <v>3</v>
      </c>
      <c r="S703" s="54" t="s">
        <v>54</v>
      </c>
      <c r="T703" s="66" t="s">
        <v>54</v>
      </c>
      <c r="W703">
        <v>2</v>
      </c>
      <c r="X703">
        <v>3</v>
      </c>
      <c r="Y703" t="s">
        <v>17</v>
      </c>
      <c r="Z703" t="s">
        <v>17</v>
      </c>
      <c r="AA703" t="s">
        <v>17</v>
      </c>
      <c r="AB703" t="s">
        <v>17</v>
      </c>
      <c r="AC703" s="355">
        <f>IF(VLOOKUP($B703,'Change Summary_Detailed'!$A$4:$X$216,AC$3,FALSE)=0,"N/A",VLOOKUP($B703,'Change Summary_Detailed'!$A$4:$X$216,AC$3,FALSE))</f>
        <v>42248</v>
      </c>
      <c r="AD703" s="21" t="str">
        <f>VLOOKUP($B703,'Change Summary_Detailed'!$A$4:$X$216,AD$3,FALSE)</f>
        <v/>
      </c>
      <c r="AE703" s="21" t="str">
        <f>VLOOKUP($B703,'Change Summary_Detailed'!$A$4:$X$216,AE$3,FALSE)</f>
        <v/>
      </c>
      <c r="AF703" s="21" t="str">
        <f>VLOOKUP($B703,'Change Summary_Detailed'!$A$4:$X$216,AF$3,FALSE)</f>
        <v/>
      </c>
      <c r="AG703" s="21" t="str">
        <f>VLOOKUP($B703,'Change Summary_Detailed'!$A$4:$X$216,AG$3,FALSE)</f>
        <v/>
      </c>
      <c r="AH703" s="21" t="str">
        <f>VLOOKUP($B703,'Change Summary_Detailed'!$A$4:$X$216,AH$3,FALSE)</f>
        <v/>
      </c>
      <c r="AI703" s="21" t="str">
        <f>VLOOKUP($B703,'Change Summary_Detailed'!$A$4:$X$216,AI$3,FALSE)</f>
        <v/>
      </c>
      <c r="AJ703" s="21" t="str">
        <f>VLOOKUP($B703,'Change Summary_Detailed'!$A$4:$X$216,AJ$3,FALSE)</f>
        <v/>
      </c>
      <c r="AK703" s="21" t="str">
        <f>VLOOKUP($B703,'Change Summary_Detailed'!$A$4:$X$216,AK$3,FALSE)</f>
        <v/>
      </c>
      <c r="AL703" s="21" t="str">
        <f>VLOOKUP($B703,'Change Summary_Detailed'!$A$4:$X$216,AL$3,FALSE)</f>
        <v/>
      </c>
      <c r="AM703" s="21" t="str">
        <f>VLOOKUP($B703,'Change Summary_Detailed'!$A$4:$X$216,AM$3,FALSE)</f>
        <v/>
      </c>
      <c r="AN703" s="21" t="str">
        <f>VLOOKUP($B703,'Change Summary_Detailed'!$A$4:$X$216,AN$3,FALSE)</f>
        <v/>
      </c>
      <c r="AO703" s="21" t="str">
        <f>VLOOKUP($B703,'Change Summary_Detailed'!$A$4:$X$216,AO$3,FALSE)</f>
        <v/>
      </c>
      <c r="AP703" s="21" t="str">
        <f>VLOOKUP($B703,'Change Summary_Detailed'!$A$4:$X$216,AP$3,FALSE)</f>
        <v>Reduce five morning and six afternoon trips.</v>
      </c>
      <c r="AQ703" s="21">
        <f>VLOOKUP($B703,'Change Summary_Detailed'!$A$4:$X$216,AQ$3,FALSE)</f>
        <v>3</v>
      </c>
      <c r="AR703" s="21" t="str">
        <f>VLOOKUP($B703,'Change Summary_Detailed'!$A$4:$X$216,AR$3,FALSE)</f>
        <v>Low performing</v>
      </c>
      <c r="AS703" s="21">
        <f>VLOOKUP($B703,'Change Summary_Detailed'!$A$4:$X$216,AS$3,FALSE)</f>
        <v>0</v>
      </c>
      <c r="AT703" s="21" t="str">
        <f>VLOOKUP($B703,'Change Summary_Detailed'!$A$4:$X$216,AT$3,FALSE)</f>
        <v>Revised</v>
      </c>
    </row>
    <row r="704" spans="1:46" x14ac:dyDescent="0.25">
      <c r="A704" t="s">
        <v>1254</v>
      </c>
      <c r="B704" s="122">
        <v>215</v>
      </c>
      <c r="C704" s="110" t="s">
        <v>782</v>
      </c>
      <c r="D704" s="71" t="s">
        <v>223</v>
      </c>
      <c r="E704" s="110">
        <v>23.7</v>
      </c>
      <c r="F704" s="365">
        <v>13.8</v>
      </c>
      <c r="G704" s="365" t="s">
        <v>298</v>
      </c>
      <c r="H704" s="365" t="s">
        <v>298</v>
      </c>
      <c r="I704" s="365" t="s">
        <v>298</v>
      </c>
      <c r="J704" s="112" t="s">
        <v>298</v>
      </c>
      <c r="K704" s="62" t="s">
        <v>8</v>
      </c>
      <c r="L704" s="62" t="s">
        <v>8</v>
      </c>
      <c r="M704" s="110" t="s">
        <v>45</v>
      </c>
      <c r="N704" s="112" t="s">
        <v>52</v>
      </c>
      <c r="O704" s="65" t="s">
        <v>8</v>
      </c>
      <c r="P704" s="54" t="s">
        <v>8</v>
      </c>
      <c r="Q704" s="66" t="s">
        <v>8</v>
      </c>
      <c r="R704" s="65">
        <v>1</v>
      </c>
      <c r="S704" s="54" t="s">
        <v>54</v>
      </c>
      <c r="T704" s="66" t="s">
        <v>54</v>
      </c>
      <c r="W704">
        <v>1</v>
      </c>
      <c r="X704">
        <v>3</v>
      </c>
      <c r="Y704" t="s">
        <v>17</v>
      </c>
      <c r="Z704" t="s">
        <v>17</v>
      </c>
      <c r="AA704" t="s">
        <v>17</v>
      </c>
      <c r="AB704" t="s">
        <v>17</v>
      </c>
      <c r="AC704" s="355">
        <f>IF(VLOOKUP($B704,'Change Summary_Detailed'!$A$4:$X$216,AC$3,FALSE)=0,"N/A",VLOOKUP($B704,'Change Summary_Detailed'!$A$4:$X$216,AC$3,FALSE))</f>
        <v>41883</v>
      </c>
      <c r="AD704" s="21" t="str">
        <f>VLOOKUP($B704,'Change Summary_Detailed'!$A$4:$X$216,AD$3,FALSE)</f>
        <v/>
      </c>
      <c r="AE704" s="21" t="str">
        <f>VLOOKUP($B704,'Change Summary_Detailed'!$A$4:$X$216,AE$3,FALSE)</f>
        <v/>
      </c>
      <c r="AF704" s="21" t="str">
        <f>VLOOKUP($B704,'Change Summary_Detailed'!$A$4:$X$216,AF$3,FALSE)</f>
        <v/>
      </c>
      <c r="AG704" s="21" t="str">
        <f>VLOOKUP($B704,'Change Summary_Detailed'!$A$4:$X$216,AG$3,FALSE)</f>
        <v/>
      </c>
      <c r="AH704" s="21" t="str">
        <f>VLOOKUP($B704,'Change Summary_Detailed'!$A$4:$X$216,AH$3,FALSE)</f>
        <v/>
      </c>
      <c r="AI704" s="21" t="str">
        <f>VLOOKUP($B704,'Change Summary_Detailed'!$A$4:$X$216,AI$3,FALSE)</f>
        <v/>
      </c>
      <c r="AJ704" s="21" t="str">
        <f>VLOOKUP($B704,'Change Summary_Detailed'!$A$4:$X$216,AJ$3,FALSE)</f>
        <v/>
      </c>
      <c r="AK704" s="21" t="str">
        <f>VLOOKUP($B704,'Change Summary_Detailed'!$A$4:$X$216,AK$3,FALSE)</f>
        <v/>
      </c>
      <c r="AL704" s="21" t="str">
        <f>VLOOKUP($B704,'Change Summary_Detailed'!$A$4:$X$216,AL$3,FALSE)</f>
        <v/>
      </c>
      <c r="AM704" s="21" t="str">
        <f>VLOOKUP($B704,'Change Summary_Detailed'!$A$4:$X$216,AM$3,FALSE)</f>
        <v/>
      </c>
      <c r="AN704" s="21" t="str">
        <f>VLOOKUP($B704,'Change Summary_Detailed'!$A$4:$X$216,AN$3,FALSE)</f>
        <v/>
      </c>
      <c r="AO704" s="21">
        <f>VLOOKUP($B704,'Change Summary_Detailed'!$A$4:$X$216,AO$3,FALSE)</f>
        <v>0</v>
      </c>
      <c r="AP704" s="21" t="str">
        <f>VLOOKUP($B704,'Change Summary_Detailed'!$A$4:$X$216,AP$3,FALSE)</f>
        <v>Delete</v>
      </c>
      <c r="AQ704" s="21">
        <f>VLOOKUP($B704,'Change Summary_Detailed'!$A$4:$X$216,AQ$3,FALSE)</f>
        <v>1</v>
      </c>
      <c r="AR704" s="21" t="str">
        <f>VLOOKUP($B704,'Change Summary_Detailed'!$A$4:$X$216,AR$3,FALSE)</f>
        <v>Lowest performing</v>
      </c>
      <c r="AS704" s="21" t="str">
        <f>VLOOKUP($B704,'Change Summary_Detailed'!$A$4:$X$216,AS$3,FALSE)</f>
        <v>Use revised Route 208 and connect with revised Route 214 or Sound Transit Route 554 at the Issaquah Transit Center.</v>
      </c>
      <c r="AT704" s="21" t="str">
        <f>VLOOKUP($B704,'Change Summary_Detailed'!$A$4:$X$216,AT$3,FALSE)</f>
        <v>Deleted</v>
      </c>
    </row>
    <row r="705" spans="1:46" x14ac:dyDescent="0.25">
      <c r="A705" t="s">
        <v>1254</v>
      </c>
      <c r="B705" s="122">
        <v>216</v>
      </c>
      <c r="C705" s="110" t="s">
        <v>783</v>
      </c>
      <c r="D705" s="71" t="s">
        <v>224</v>
      </c>
      <c r="E705" s="110">
        <v>28.3</v>
      </c>
      <c r="F705" s="365">
        <v>17.600000000000001</v>
      </c>
      <c r="G705" s="365" t="s">
        <v>298</v>
      </c>
      <c r="H705" s="365" t="s">
        <v>298</v>
      </c>
      <c r="I705" s="365" t="s">
        <v>298</v>
      </c>
      <c r="J705" s="112" t="s">
        <v>298</v>
      </c>
      <c r="K705" s="62" t="s">
        <v>8</v>
      </c>
      <c r="L705" s="62" t="s">
        <v>8</v>
      </c>
      <c r="M705" s="110" t="s">
        <v>45</v>
      </c>
      <c r="N705" s="112" t="s">
        <v>45</v>
      </c>
      <c r="O705" s="65" t="s">
        <v>8</v>
      </c>
      <c r="P705" s="54" t="s">
        <v>8</v>
      </c>
      <c r="Q705" s="66" t="s">
        <v>8</v>
      </c>
      <c r="R705" s="65">
        <v>3</v>
      </c>
      <c r="S705" s="54" t="s">
        <v>54</v>
      </c>
      <c r="T705" s="66" t="s">
        <v>54</v>
      </c>
      <c r="W705">
        <v>2</v>
      </c>
      <c r="X705">
        <v>4</v>
      </c>
      <c r="Y705" t="s">
        <v>17</v>
      </c>
      <c r="Z705" t="s">
        <v>17</v>
      </c>
      <c r="AA705" t="s">
        <v>17</v>
      </c>
      <c r="AB705" t="s">
        <v>17</v>
      </c>
      <c r="AC705" s="355" t="str">
        <f>IF(VLOOKUP($B705,'Change Summary_Detailed'!$A$4:$X$216,AC$3,FALSE)=0,"N/A",VLOOKUP($B705,'Change Summary_Detailed'!$A$4:$X$216,AC$3,FALSE))</f>
        <v>N/A</v>
      </c>
      <c r="AD705" s="21" t="str">
        <f>VLOOKUP($B705,'Change Summary_Detailed'!$A$4:$X$216,AD$3,FALSE)</f>
        <v/>
      </c>
      <c r="AE705" s="21" t="str">
        <f>VLOOKUP($B705,'Change Summary_Detailed'!$A$4:$X$216,AE$3,FALSE)</f>
        <v/>
      </c>
      <c r="AF705" s="21" t="str">
        <f>VLOOKUP($B705,'Change Summary_Detailed'!$A$4:$X$216,AF$3,FALSE)</f>
        <v/>
      </c>
      <c r="AG705" s="21" t="str">
        <f>VLOOKUP($B705,'Change Summary_Detailed'!$A$4:$X$216,AG$3,FALSE)</f>
        <v/>
      </c>
      <c r="AH705" s="21" t="str">
        <f>VLOOKUP($B705,'Change Summary_Detailed'!$A$4:$X$216,AH$3,FALSE)</f>
        <v/>
      </c>
      <c r="AI705" s="21" t="str">
        <f>VLOOKUP($B705,'Change Summary_Detailed'!$A$4:$X$216,AI$3,FALSE)</f>
        <v/>
      </c>
      <c r="AJ705" s="21" t="str">
        <f>VLOOKUP($B705,'Change Summary_Detailed'!$A$4:$X$216,AJ$3,FALSE)</f>
        <v/>
      </c>
      <c r="AK705" s="21" t="str">
        <f>VLOOKUP($B705,'Change Summary_Detailed'!$A$4:$X$216,AK$3,FALSE)</f>
        <v/>
      </c>
      <c r="AL705" s="21" t="str">
        <f>VLOOKUP($B705,'Change Summary_Detailed'!$A$4:$X$216,AL$3,FALSE)</f>
        <v/>
      </c>
      <c r="AM705" s="21" t="str">
        <f>VLOOKUP($B705,'Change Summary_Detailed'!$A$4:$X$216,AM$3,FALSE)</f>
        <v/>
      </c>
      <c r="AN705" s="21" t="str">
        <f>VLOOKUP($B705,'Change Summary_Detailed'!$A$4:$X$216,AN$3,FALSE)</f>
        <v/>
      </c>
      <c r="AO705" s="21" t="str">
        <f>VLOOKUP($B705,'Change Summary_Detailed'!$A$4:$X$216,AO$3,FALSE)</f>
        <v/>
      </c>
      <c r="AP705" s="21" t="str">
        <f>VLOOKUP($B705,'Change Summary_Detailed'!$A$4:$X$216,AP$3,FALSE)</f>
        <v>Unchanged</v>
      </c>
      <c r="AQ705" s="21">
        <f>VLOOKUP($B705,'Change Summary_Detailed'!$A$4:$X$216,AQ$3,FALSE)</f>
        <v>0</v>
      </c>
      <c r="AR705" s="21">
        <f>VLOOKUP($B705,'Change Summary_Detailed'!$A$4:$X$216,AR$3,FALSE)</f>
        <v>0</v>
      </c>
      <c r="AS705" s="21">
        <f>VLOOKUP($B705,'Change Summary_Detailed'!$A$4:$X$216,AS$3,FALSE)</f>
        <v>0</v>
      </c>
      <c r="AT705" s="21" t="str">
        <f>VLOOKUP($B705,'Change Summary_Detailed'!$A$4:$X$216,AT$3,FALSE)</f>
        <v>Unchanged</v>
      </c>
    </row>
    <row r="706" spans="1:46" x14ac:dyDescent="0.25">
      <c r="A706" t="s">
        <v>1254</v>
      </c>
      <c r="B706" s="122">
        <v>217</v>
      </c>
      <c r="C706" s="110" t="s">
        <v>784</v>
      </c>
      <c r="D706" s="71" t="s">
        <v>225</v>
      </c>
      <c r="E706" s="110">
        <v>24.5</v>
      </c>
      <c r="F706" s="365">
        <v>15.7</v>
      </c>
      <c r="G706" s="365" t="s">
        <v>298</v>
      </c>
      <c r="H706" s="365" t="s">
        <v>298</v>
      </c>
      <c r="I706" s="365" t="s">
        <v>298</v>
      </c>
      <c r="J706" s="112" t="s">
        <v>298</v>
      </c>
      <c r="K706" s="62" t="s">
        <v>8</v>
      </c>
      <c r="L706" s="62" t="s">
        <v>8</v>
      </c>
      <c r="M706" s="110" t="s">
        <v>52</v>
      </c>
      <c r="N706" s="112" t="s">
        <v>45</v>
      </c>
      <c r="O706" s="65" t="s">
        <v>8</v>
      </c>
      <c r="P706" s="54" t="s">
        <v>8</v>
      </c>
      <c r="Q706" s="66" t="s">
        <v>8</v>
      </c>
      <c r="R706" s="65">
        <v>3</v>
      </c>
      <c r="S706" s="54" t="s">
        <v>54</v>
      </c>
      <c r="T706" s="66" t="s">
        <v>54</v>
      </c>
      <c r="W706">
        <v>2</v>
      </c>
      <c r="X706">
        <v>3</v>
      </c>
      <c r="Y706" t="s">
        <v>17</v>
      </c>
      <c r="Z706" t="s">
        <v>17</v>
      </c>
      <c r="AA706" t="s">
        <v>17</v>
      </c>
      <c r="AB706" t="s">
        <v>17</v>
      </c>
      <c r="AC706" s="355">
        <f>IF(VLOOKUP($B706,'Change Summary_Detailed'!$A$4:$X$216,AC$3,FALSE)=0,"N/A",VLOOKUP($B706,'Change Summary_Detailed'!$A$4:$X$216,AC$3,FALSE))</f>
        <v>42248</v>
      </c>
      <c r="AD706" s="21" t="str">
        <f>VLOOKUP($B706,'Change Summary_Detailed'!$A$4:$X$216,AD$3,FALSE)</f>
        <v/>
      </c>
      <c r="AE706" s="21" t="str">
        <f>VLOOKUP($B706,'Change Summary_Detailed'!$A$4:$X$216,AE$3,FALSE)</f>
        <v/>
      </c>
      <c r="AF706" s="21" t="str">
        <f>VLOOKUP($B706,'Change Summary_Detailed'!$A$4:$X$216,AF$3,FALSE)</f>
        <v/>
      </c>
      <c r="AG706" s="21" t="str">
        <f>VLOOKUP($B706,'Change Summary_Detailed'!$A$4:$X$216,AG$3,FALSE)</f>
        <v/>
      </c>
      <c r="AH706" s="21" t="str">
        <f>VLOOKUP($B706,'Change Summary_Detailed'!$A$4:$X$216,AH$3,FALSE)</f>
        <v/>
      </c>
      <c r="AI706" s="21" t="str">
        <f>VLOOKUP($B706,'Change Summary_Detailed'!$A$4:$X$216,AI$3,FALSE)</f>
        <v/>
      </c>
      <c r="AJ706" s="21" t="str">
        <f>VLOOKUP($B706,'Change Summary_Detailed'!$A$4:$X$216,AJ$3,FALSE)</f>
        <v/>
      </c>
      <c r="AK706" s="21" t="str">
        <f>VLOOKUP($B706,'Change Summary_Detailed'!$A$4:$X$216,AK$3,FALSE)</f>
        <v/>
      </c>
      <c r="AL706" s="21" t="str">
        <f>VLOOKUP($B706,'Change Summary_Detailed'!$A$4:$X$216,AL$3,FALSE)</f>
        <v/>
      </c>
      <c r="AM706" s="21" t="str">
        <f>VLOOKUP($B706,'Change Summary_Detailed'!$A$4:$X$216,AM$3,FALSE)</f>
        <v/>
      </c>
      <c r="AN706" s="21" t="str">
        <f>VLOOKUP($B706,'Change Summary_Detailed'!$A$4:$X$216,AN$3,FALSE)</f>
        <v/>
      </c>
      <c r="AO706" s="21">
        <f>VLOOKUP($B706,'Change Summary_Detailed'!$A$4:$X$216,AO$3,FALSE)</f>
        <v>0</v>
      </c>
      <c r="AP706" s="21" t="str">
        <f>VLOOKUP($B706,'Change Summary_Detailed'!$A$4:$X$216,AP$3,FALSE)</f>
        <v>Delete</v>
      </c>
      <c r="AQ706" s="21" t="str">
        <f>VLOOKUP($B706,'Change Summary_Detailed'!$A$4:$X$216,AQ$3,FALSE)</f>
        <v>2, 3</v>
      </c>
      <c r="AR706" s="21" t="str">
        <f>VLOOKUP($B706,'Change Summary_Detailed'!$A$4:$X$216,AR$3,FALSE)</f>
        <v>Low performing</v>
      </c>
      <c r="AS706" s="21" t="str">
        <f>VLOOKUP($B706,'Change Summary_Detailed'!$A$4:$X$216,AS$3,FALSE)</f>
        <v>In Issaquah, use Sound Transit Route 554 to connect with Route 269.
At the Eastgate Park-and-Ride, use revised Route 212 or Sound Transit Route 554.</v>
      </c>
      <c r="AT706" s="21" t="str">
        <f>VLOOKUP($B706,'Change Summary_Detailed'!$A$4:$X$216,AT$3,FALSE)</f>
        <v>Deleted</v>
      </c>
    </row>
    <row r="707" spans="1:46" x14ac:dyDescent="0.25">
      <c r="A707" t="s">
        <v>1254</v>
      </c>
      <c r="B707" s="122">
        <v>218</v>
      </c>
      <c r="C707" s="110" t="s">
        <v>785</v>
      </c>
      <c r="D707" s="71" t="s">
        <v>226</v>
      </c>
      <c r="E707" s="110">
        <v>44.5</v>
      </c>
      <c r="F707" s="365">
        <v>24.2</v>
      </c>
      <c r="G707" s="365" t="s">
        <v>298</v>
      </c>
      <c r="H707" s="365" t="s">
        <v>298</v>
      </c>
      <c r="I707" s="365" t="s">
        <v>298</v>
      </c>
      <c r="J707" s="112" t="s">
        <v>298</v>
      </c>
      <c r="K707" s="62" t="s">
        <v>8</v>
      </c>
      <c r="L707" s="62" t="s">
        <v>8</v>
      </c>
      <c r="M707" s="110" t="s">
        <v>52</v>
      </c>
      <c r="N707" s="112" t="s">
        <v>52</v>
      </c>
      <c r="O707" s="65" t="s">
        <v>8</v>
      </c>
      <c r="P707" s="54" t="s">
        <v>8</v>
      </c>
      <c r="Q707" s="66" t="s">
        <v>8</v>
      </c>
      <c r="R707" s="65" t="s">
        <v>54</v>
      </c>
      <c r="S707" s="54" t="s">
        <v>54</v>
      </c>
      <c r="T707" s="66" t="s">
        <v>54</v>
      </c>
      <c r="W707">
        <v>3</v>
      </c>
      <c r="X707">
        <v>4</v>
      </c>
      <c r="Y707" t="s">
        <v>17</v>
      </c>
      <c r="Z707" t="s">
        <v>17</v>
      </c>
      <c r="AA707" t="s">
        <v>17</v>
      </c>
      <c r="AB707" t="s">
        <v>17</v>
      </c>
      <c r="AC707" s="355" t="str">
        <f>IF(VLOOKUP($B707,'Change Summary_Detailed'!$A$4:$X$216,AC$3,FALSE)=0,"N/A",VLOOKUP($B707,'Change Summary_Detailed'!$A$4:$X$216,AC$3,FALSE))</f>
        <v>N/A</v>
      </c>
      <c r="AD707" s="21" t="str">
        <f>VLOOKUP($B707,'Change Summary_Detailed'!$A$4:$X$216,AD$3,FALSE)</f>
        <v/>
      </c>
      <c r="AE707" s="21" t="str">
        <f>VLOOKUP($B707,'Change Summary_Detailed'!$A$4:$X$216,AE$3,FALSE)</f>
        <v/>
      </c>
      <c r="AF707" s="21" t="str">
        <f>VLOOKUP($B707,'Change Summary_Detailed'!$A$4:$X$216,AF$3,FALSE)</f>
        <v/>
      </c>
      <c r="AG707" s="21" t="str">
        <f>VLOOKUP($B707,'Change Summary_Detailed'!$A$4:$X$216,AG$3,FALSE)</f>
        <v/>
      </c>
      <c r="AH707" s="21" t="str">
        <f>VLOOKUP($B707,'Change Summary_Detailed'!$A$4:$X$216,AH$3,FALSE)</f>
        <v/>
      </c>
      <c r="AI707" s="21" t="str">
        <f>VLOOKUP($B707,'Change Summary_Detailed'!$A$4:$X$216,AI$3,FALSE)</f>
        <v/>
      </c>
      <c r="AJ707" s="21" t="str">
        <f>VLOOKUP($B707,'Change Summary_Detailed'!$A$4:$X$216,AJ$3,FALSE)</f>
        <v/>
      </c>
      <c r="AK707" s="21" t="str">
        <f>VLOOKUP($B707,'Change Summary_Detailed'!$A$4:$X$216,AK$3,FALSE)</f>
        <v/>
      </c>
      <c r="AL707" s="21" t="str">
        <f>VLOOKUP($B707,'Change Summary_Detailed'!$A$4:$X$216,AL$3,FALSE)</f>
        <v/>
      </c>
      <c r="AM707" s="21" t="str">
        <f>VLOOKUP($B707,'Change Summary_Detailed'!$A$4:$X$216,AM$3,FALSE)</f>
        <v/>
      </c>
      <c r="AN707" s="21" t="str">
        <f>VLOOKUP($B707,'Change Summary_Detailed'!$A$4:$X$216,AN$3,FALSE)</f>
        <v/>
      </c>
      <c r="AO707" s="21" t="str">
        <f>VLOOKUP($B707,'Change Summary_Detailed'!$A$4:$X$216,AO$3,FALSE)</f>
        <v/>
      </c>
      <c r="AP707" s="21" t="str">
        <f>VLOOKUP($B707,'Change Summary_Detailed'!$A$4:$X$216,AP$3,FALSE)</f>
        <v>Unchanged</v>
      </c>
      <c r="AQ707" s="21">
        <f>VLOOKUP($B707,'Change Summary_Detailed'!$A$4:$X$216,AQ$3,FALSE)</f>
        <v>0</v>
      </c>
      <c r="AR707" s="21">
        <f>VLOOKUP($B707,'Change Summary_Detailed'!$A$4:$X$216,AR$3,FALSE)</f>
        <v>0</v>
      </c>
      <c r="AS707" s="21">
        <f>VLOOKUP($B707,'Change Summary_Detailed'!$A$4:$X$216,AS$3,FALSE)</f>
        <v>0</v>
      </c>
      <c r="AT707" s="21" t="str">
        <f>VLOOKUP($B707,'Change Summary_Detailed'!$A$4:$X$216,AT$3,FALSE)</f>
        <v>Unchanged</v>
      </c>
    </row>
    <row r="708" spans="1:46" x14ac:dyDescent="0.25">
      <c r="A708" t="s">
        <v>1254</v>
      </c>
      <c r="B708" s="122">
        <v>219</v>
      </c>
      <c r="C708" s="110" t="s">
        <v>1247</v>
      </c>
      <c r="D708" s="71" t="s">
        <v>224</v>
      </c>
      <c r="E708" s="110"/>
      <c r="F708" s="365"/>
      <c r="G708" s="365"/>
      <c r="H708" s="365"/>
      <c r="I708" s="365"/>
      <c r="J708" s="112"/>
      <c r="K708" s="62"/>
      <c r="L708" s="62" t="s">
        <v>1248</v>
      </c>
      <c r="M708" s="110"/>
      <c r="N708" s="112"/>
      <c r="O708" s="65"/>
      <c r="P708" s="54"/>
      <c r="Q708" s="66"/>
      <c r="R708" s="65"/>
      <c r="S708" s="54"/>
      <c r="T708" s="66"/>
      <c r="AC708" s="355" t="str">
        <f>IF(VLOOKUP($B708,'Change Summary_Detailed'!$A$4:$X$216,AC$3,FALSE)=0,"N/A",VLOOKUP($B708,'Change Summary_Detailed'!$A$4:$X$216,AC$3,FALSE))</f>
        <v>N/A</v>
      </c>
      <c r="AD708" s="21">
        <f>VLOOKUP($B708,'Change Summary_Detailed'!$A$4:$X$216,AD$3,FALSE)</f>
        <v>0</v>
      </c>
      <c r="AE708" s="21">
        <f>VLOOKUP($B708,'Change Summary_Detailed'!$A$4:$X$216,AE$3,FALSE)</f>
        <v>0</v>
      </c>
      <c r="AF708" s="21">
        <f>VLOOKUP($B708,'Change Summary_Detailed'!$A$4:$X$216,AF$3,FALSE)</f>
        <v>0</v>
      </c>
      <c r="AG708" s="21">
        <f>VLOOKUP($B708,'Change Summary_Detailed'!$A$4:$X$216,AG$3,FALSE)</f>
        <v>0</v>
      </c>
      <c r="AH708" s="21">
        <f>VLOOKUP($B708,'Change Summary_Detailed'!$A$4:$X$216,AH$3,FALSE)</f>
        <v>0</v>
      </c>
      <c r="AI708" s="21">
        <f>VLOOKUP($B708,'Change Summary_Detailed'!$A$4:$X$216,AI$3,FALSE)</f>
        <v>0</v>
      </c>
      <c r="AJ708" s="21">
        <f>VLOOKUP($B708,'Change Summary_Detailed'!$A$4:$X$216,AJ$3,FALSE)</f>
        <v>0</v>
      </c>
      <c r="AK708" s="21">
        <f>VLOOKUP($B708,'Change Summary_Detailed'!$A$4:$X$216,AK$3,FALSE)</f>
        <v>0</v>
      </c>
      <c r="AL708" s="21">
        <f>VLOOKUP($B708,'Change Summary_Detailed'!$A$4:$X$216,AL$3,FALSE)</f>
        <v>0</v>
      </c>
      <c r="AM708" s="21">
        <f>VLOOKUP($B708,'Change Summary_Detailed'!$A$4:$X$216,AM$3,FALSE)</f>
        <v>0</v>
      </c>
      <c r="AN708" s="21">
        <f>VLOOKUP($B708,'Change Summary_Detailed'!$A$4:$X$216,AN$3,FALSE)</f>
        <v>0</v>
      </c>
      <c r="AO708" s="21">
        <f>VLOOKUP($B708,'Change Summary_Detailed'!$A$4:$X$216,AO$3,FALSE)</f>
        <v>0</v>
      </c>
      <c r="AP708" s="21" t="str">
        <f>VLOOKUP($B708,'Change Summary_Detailed'!$A$4:$X$216,AP$3,FALSE)</f>
        <v>Unchanged</v>
      </c>
      <c r="AQ708" s="21">
        <f>VLOOKUP($B708,'Change Summary_Detailed'!$A$4:$X$216,AQ$3,FALSE)</f>
        <v>0</v>
      </c>
      <c r="AR708" s="21">
        <f>VLOOKUP($B708,'Change Summary_Detailed'!$A$4:$X$216,AR$3,FALSE)</f>
        <v>0</v>
      </c>
      <c r="AS708" s="21">
        <f>VLOOKUP($B708,'Change Summary_Detailed'!$A$4:$X$216,AS$3,FALSE)</f>
        <v>0</v>
      </c>
      <c r="AT708" s="21" t="str">
        <f>VLOOKUP($B708,'Change Summary_Detailed'!$A$4:$X$216,AT$3,FALSE)</f>
        <v>Unchanged</v>
      </c>
    </row>
    <row r="709" spans="1:46" x14ac:dyDescent="0.25">
      <c r="A709" t="s">
        <v>1254</v>
      </c>
      <c r="B709" s="122">
        <v>221</v>
      </c>
      <c r="C709" s="110" t="s">
        <v>786</v>
      </c>
      <c r="D709" s="71" t="s">
        <v>227</v>
      </c>
      <c r="E709" s="110">
        <v>20.3</v>
      </c>
      <c r="F709" s="365">
        <v>5.9</v>
      </c>
      <c r="G709" s="365">
        <v>17.5</v>
      </c>
      <c r="H709" s="365">
        <v>4.9000000000000004</v>
      </c>
      <c r="I709" s="365">
        <v>12.5</v>
      </c>
      <c r="J709" s="112">
        <v>2.6</v>
      </c>
      <c r="K709" s="62">
        <v>80</v>
      </c>
      <c r="L709" s="62" t="s">
        <v>135</v>
      </c>
      <c r="M709" s="110" t="s">
        <v>17</v>
      </c>
      <c r="N709" s="112" t="s">
        <v>17</v>
      </c>
      <c r="O709" s="65" t="s">
        <v>18</v>
      </c>
      <c r="P709" s="54" t="s">
        <v>18</v>
      </c>
      <c r="Q709" s="66" t="s">
        <v>18</v>
      </c>
      <c r="R709" s="65" t="s">
        <v>54</v>
      </c>
      <c r="S709" s="54">
        <v>3</v>
      </c>
      <c r="T709" s="66">
        <v>3</v>
      </c>
      <c r="W709">
        <v>3</v>
      </c>
      <c r="X709">
        <v>3</v>
      </c>
      <c r="Y709">
        <v>2</v>
      </c>
      <c r="Z709">
        <v>3</v>
      </c>
      <c r="AA709">
        <v>2</v>
      </c>
      <c r="AB709">
        <v>2</v>
      </c>
      <c r="AC709" s="355">
        <f>IF(VLOOKUP($B709,'Change Summary_Detailed'!$A$4:$X$216,AC$3,FALSE)=0,"N/A",VLOOKUP($B709,'Change Summary_Detailed'!$A$4:$X$216,AC$3,FALSE))</f>
        <v>42036</v>
      </c>
      <c r="AD709" s="21">
        <f>VLOOKUP($B709,'Change Summary_Detailed'!$A$4:$X$216,AD$3,FALSE)</f>
        <v>30</v>
      </c>
      <c r="AE709" s="21">
        <f>VLOOKUP($B709,'Change Summary_Detailed'!$A$4:$X$216,AE$3,FALSE)</f>
        <v>30</v>
      </c>
      <c r="AF709" s="21">
        <f>VLOOKUP($B709,'Change Summary_Detailed'!$A$4:$X$216,AF$3,FALSE)</f>
        <v>60</v>
      </c>
      <c r="AG709" s="21">
        <f>VLOOKUP($B709,'Change Summary_Detailed'!$A$4:$X$216,AG$3,FALSE)</f>
        <v>30</v>
      </c>
      <c r="AH709" s="21">
        <f>VLOOKUP($B709,'Change Summary_Detailed'!$A$4:$X$216,AH$3,FALSE)</f>
        <v>60</v>
      </c>
      <c r="AI709" s="21">
        <f>VLOOKUP($B709,'Change Summary_Detailed'!$A$4:$X$216,AI$3,FALSE)</f>
        <v>30</v>
      </c>
      <c r="AJ709" s="21">
        <f>VLOOKUP($B709,'Change Summary_Detailed'!$A$4:$X$216,AJ$3,FALSE)</f>
        <v>30</v>
      </c>
      <c r="AK709" s="21">
        <f>VLOOKUP($B709,'Change Summary_Detailed'!$A$4:$X$216,AK$3,FALSE)</f>
        <v>60</v>
      </c>
      <c r="AL709" s="21">
        <f>VLOOKUP($B709,'Change Summary_Detailed'!$A$4:$X$216,AL$3,FALSE)</f>
        <v>30</v>
      </c>
      <c r="AM709" s="21">
        <f>VLOOKUP($B709,'Change Summary_Detailed'!$A$4:$X$216,AM$3,FALSE)</f>
        <v>30</v>
      </c>
      <c r="AN709" s="21" t="str">
        <f>VLOOKUP($B709,'Change Summary_Detailed'!$A$4:$X$216,AN$3,FALSE)</f>
        <v>Before 10:00 PM</v>
      </c>
      <c r="AO709" s="21" t="str">
        <f>VLOOKUP($B709,'Change Summary_Detailed'!$A$4:$X$216,AO$3,FALSE)</f>
        <v>Before 9:00 PM</v>
      </c>
      <c r="AP709" s="21" t="str">
        <f>VLOOKUP($B709,'Change Summary_Detailed'!$A$4:$X$216,AP$3,FALSE)</f>
        <v>Eliminate the part of the route between Overlake Transit Center and Education Hill. 
Revise Route 234 to serve Education Hill.
Operate service more often on Sundays.</v>
      </c>
      <c r="AQ709" s="21" t="str">
        <f>VLOOKUP($B709,'Change Summary_Detailed'!$A$4:$X$216,AQ$3,FALSE)</f>
        <v>2, 3</v>
      </c>
      <c r="AR709" s="21" t="str">
        <f>VLOOKUP($B709,'Change Summary_Detailed'!$A$4:$X$216,AR$3,FALSE)</f>
        <v>Restructure</v>
      </c>
      <c r="AS709" s="21" t="str">
        <f>VLOOKUP($B709,'Change Summary_Detailed'!$A$4:$X$216,AS$3,FALSE)</f>
        <v xml:space="preserve">Between Redmond Transit Center and Education Hill, use revised Route 234.
Between NE 40th and 70th streets, use the RapidRide B Line or revised Route 245. </v>
      </c>
      <c r="AT709" s="21" t="str">
        <f>VLOOKUP($B709,'Change Summary_Detailed'!$A$4:$X$216,AT$3,FALSE)</f>
        <v>Revised</v>
      </c>
    </row>
    <row r="710" spans="1:46" x14ac:dyDescent="0.25">
      <c r="A710" t="s">
        <v>1254</v>
      </c>
      <c r="B710" s="122">
        <v>224</v>
      </c>
      <c r="C710" s="110" t="s">
        <v>787</v>
      </c>
      <c r="D710" s="71" t="s">
        <v>228</v>
      </c>
      <c r="E710" s="110">
        <v>6.9</v>
      </c>
      <c r="F710" s="365">
        <v>3.2</v>
      </c>
      <c r="G710" s="365">
        <v>7.8</v>
      </c>
      <c r="H710" s="365">
        <v>4</v>
      </c>
      <c r="I710" s="365" t="s">
        <v>298</v>
      </c>
      <c r="J710" s="112" t="s">
        <v>298</v>
      </c>
      <c r="K710" s="62">
        <v>82</v>
      </c>
      <c r="L710" s="62" t="s">
        <v>160</v>
      </c>
      <c r="M710" s="110" t="s">
        <v>17</v>
      </c>
      <c r="N710" s="112" t="s">
        <v>17</v>
      </c>
      <c r="O710" s="65" t="s">
        <v>18</v>
      </c>
      <c r="P710" s="54" t="s">
        <v>18</v>
      </c>
      <c r="Q710" s="66" t="s">
        <v>18</v>
      </c>
      <c r="R710" s="65">
        <v>1</v>
      </c>
      <c r="S710" s="54">
        <v>1</v>
      </c>
      <c r="T710" s="66" t="s">
        <v>54</v>
      </c>
      <c r="W710">
        <v>1</v>
      </c>
      <c r="X710">
        <v>2</v>
      </c>
      <c r="Y710">
        <v>1</v>
      </c>
      <c r="Z710">
        <v>2</v>
      </c>
      <c r="AA710" t="s">
        <v>17</v>
      </c>
      <c r="AB710" t="s">
        <v>17</v>
      </c>
      <c r="AC710" s="355" t="str">
        <f>IF(VLOOKUP($B710,'Change Summary_Detailed'!$A$4:$X$216,AC$3,FALSE)=0,"N/A",VLOOKUP($B710,'Change Summary_Detailed'!$A$4:$X$216,AC$3,FALSE))</f>
        <v>N/A</v>
      </c>
      <c r="AD710" s="21">
        <f>VLOOKUP($B710,'Change Summary_Detailed'!$A$4:$X$216,AD$3,FALSE)</f>
        <v>120</v>
      </c>
      <c r="AE710" s="21">
        <f>VLOOKUP($B710,'Change Summary_Detailed'!$A$4:$X$216,AE$3,FALSE)</f>
        <v>150</v>
      </c>
      <c r="AF710" s="21" t="str">
        <f>VLOOKUP($B710,'Change Summary_Detailed'!$A$4:$X$216,AF$3,FALSE)</f>
        <v/>
      </c>
      <c r="AG710" s="21" t="str">
        <f>VLOOKUP($B710,'Change Summary_Detailed'!$A$4:$X$216,AG$3,FALSE)</f>
        <v/>
      </c>
      <c r="AH710" s="21" t="str">
        <f>VLOOKUP($B710,'Change Summary_Detailed'!$A$4:$X$216,AH$3,FALSE)</f>
        <v/>
      </c>
      <c r="AI710" s="21">
        <f>VLOOKUP($B710,'Change Summary_Detailed'!$A$4:$X$216,AI$3,FALSE)</f>
        <v>120</v>
      </c>
      <c r="AJ710" s="21">
        <f>VLOOKUP($B710,'Change Summary_Detailed'!$A$4:$X$216,AJ$3,FALSE)</f>
        <v>150</v>
      </c>
      <c r="AK710" s="21" t="str">
        <f>VLOOKUP($B710,'Change Summary_Detailed'!$A$4:$X$216,AK$3,FALSE)</f>
        <v/>
      </c>
      <c r="AL710" s="21" t="str">
        <f>VLOOKUP($B710,'Change Summary_Detailed'!$A$4:$X$216,AL$3,FALSE)</f>
        <v/>
      </c>
      <c r="AM710" s="21" t="str">
        <f>VLOOKUP($B710,'Change Summary_Detailed'!$A$4:$X$216,AM$3,FALSE)</f>
        <v/>
      </c>
      <c r="AN710" s="21" t="str">
        <f>VLOOKUP($B710,'Change Summary_Detailed'!$A$4:$X$216,AN$3,FALSE)</f>
        <v>Before 6:00 PM</v>
      </c>
      <c r="AO710" s="21" t="str">
        <f>VLOOKUP($B710,'Change Summary_Detailed'!$A$4:$X$216,AO$3,FALSE)</f>
        <v>Before 6:00 PM</v>
      </c>
      <c r="AP710" s="21" t="str">
        <f>VLOOKUP($B710,'Change Summary_Detailed'!$A$4:$X$216,AP$3,FALSE)</f>
        <v>Unchanged</v>
      </c>
      <c r="AQ710" s="21">
        <f>VLOOKUP($B710,'Change Summary_Detailed'!$A$4:$X$216,AQ$3,FALSE)</f>
        <v>0</v>
      </c>
      <c r="AR710" s="21">
        <f>VLOOKUP($B710,'Change Summary_Detailed'!$A$4:$X$216,AR$3,FALSE)</f>
        <v>0</v>
      </c>
      <c r="AS710" s="21">
        <f>VLOOKUP($B710,'Change Summary_Detailed'!$A$4:$X$216,AS$3,FALSE)</f>
        <v>0</v>
      </c>
      <c r="AT710" s="21" t="str">
        <f>VLOOKUP($B710,'Change Summary_Detailed'!$A$4:$X$216,AT$3,FALSE)</f>
        <v>Unchanged</v>
      </c>
    </row>
    <row r="711" spans="1:46" x14ac:dyDescent="0.25">
      <c r="A711" t="s">
        <v>1254</v>
      </c>
      <c r="B711" s="122">
        <v>226</v>
      </c>
      <c r="C711" s="110" t="s">
        <v>788</v>
      </c>
      <c r="D711" s="71" t="s">
        <v>229</v>
      </c>
      <c r="E711" s="110">
        <v>27.6</v>
      </c>
      <c r="F711" s="365">
        <v>7</v>
      </c>
      <c r="G711" s="365">
        <v>25.6</v>
      </c>
      <c r="H711" s="365">
        <v>6</v>
      </c>
      <c r="I711" s="365">
        <v>12.4</v>
      </c>
      <c r="J711" s="112">
        <v>2.9</v>
      </c>
      <c r="K711" s="62" t="s">
        <v>230</v>
      </c>
      <c r="L711" s="62" t="s">
        <v>231</v>
      </c>
      <c r="M711" s="110" t="s">
        <v>17</v>
      </c>
      <c r="N711" s="112" t="s">
        <v>17</v>
      </c>
      <c r="O711" s="65" t="s">
        <v>232</v>
      </c>
      <c r="P711" s="54" t="s">
        <v>233</v>
      </c>
      <c r="Q711" s="66" t="s">
        <v>232</v>
      </c>
      <c r="R711" s="65" t="s">
        <v>54</v>
      </c>
      <c r="S711" s="54" t="s">
        <v>54</v>
      </c>
      <c r="T711" s="66">
        <v>3</v>
      </c>
      <c r="W711">
        <v>4</v>
      </c>
      <c r="X711">
        <v>3</v>
      </c>
      <c r="Y711">
        <v>4</v>
      </c>
      <c r="Z711">
        <v>3</v>
      </c>
      <c r="AA711">
        <v>2</v>
      </c>
      <c r="AB711">
        <v>2</v>
      </c>
      <c r="AC711" s="355">
        <f>IF(VLOOKUP($B711,'Change Summary_Detailed'!$A$4:$X$216,AC$3,FALSE)=0,"N/A",VLOOKUP($B711,'Change Summary_Detailed'!$A$4:$X$216,AC$3,FALSE))</f>
        <v>42248</v>
      </c>
      <c r="AD711" s="21">
        <f>VLOOKUP($B711,'Change Summary_Detailed'!$A$4:$X$216,AD$3,FALSE)</f>
        <v>30</v>
      </c>
      <c r="AE711" s="21">
        <f>VLOOKUP($B711,'Change Summary_Detailed'!$A$4:$X$216,AE$3,FALSE)</f>
        <v>30</v>
      </c>
      <c r="AF711" s="21">
        <f>VLOOKUP($B711,'Change Summary_Detailed'!$A$4:$X$216,AF$3,FALSE)</f>
        <v>60</v>
      </c>
      <c r="AG711" s="21">
        <f>VLOOKUP($B711,'Change Summary_Detailed'!$A$4:$X$216,AG$3,FALSE)</f>
        <v>30</v>
      </c>
      <c r="AH711" s="21">
        <f>VLOOKUP($B711,'Change Summary_Detailed'!$A$4:$X$216,AH$3,FALSE)</f>
        <v>60</v>
      </c>
      <c r="AI711" s="21">
        <f>VLOOKUP($B711,'Change Summary_Detailed'!$A$4:$X$216,AI$3,FALSE)</f>
        <v>30</v>
      </c>
      <c r="AJ711" s="21">
        <f>VLOOKUP($B711,'Change Summary_Detailed'!$A$4:$X$216,AJ$3,FALSE)</f>
        <v>30</v>
      </c>
      <c r="AK711" s="21">
        <f>VLOOKUP($B711,'Change Summary_Detailed'!$A$4:$X$216,AK$3,FALSE)</f>
        <v>60</v>
      </c>
      <c r="AL711" s="21">
        <f>VLOOKUP($B711,'Change Summary_Detailed'!$A$4:$X$216,AL$3,FALSE)</f>
        <v>30</v>
      </c>
      <c r="AM711" s="21">
        <f>VLOOKUP($B711,'Change Summary_Detailed'!$A$4:$X$216,AM$3,FALSE)</f>
        <v>60</v>
      </c>
      <c r="AN711" s="21" t="str">
        <f>VLOOKUP($B711,'Change Summary_Detailed'!$A$4:$X$216,AN$3,FALSE)</f>
        <v>Before 11:00 PM</v>
      </c>
      <c r="AO711" s="21" t="str">
        <f>VLOOKUP($B711,'Change Summary_Detailed'!$A$4:$X$216,AO$3,FALSE)</f>
        <v>Before 9:00 PM</v>
      </c>
      <c r="AP711" s="21" t="str">
        <f>VLOOKUP($B711,'Change Summary_Detailed'!$A$4:$X$216,AP$3,FALSE)</f>
        <v>End service earlier.</v>
      </c>
      <c r="AQ711" s="21">
        <f>VLOOKUP($B711,'Change Summary_Detailed'!$A$4:$X$216,AQ$3,FALSE)</f>
        <v>3</v>
      </c>
      <c r="AR711" s="21" t="str">
        <f>VLOOKUP($B711,'Change Summary_Detailed'!$A$4:$X$216,AR$3,FALSE)</f>
        <v>Low performing</v>
      </c>
      <c r="AS711" s="21">
        <f>VLOOKUP($B711,'Change Summary_Detailed'!$A$4:$X$216,AS$3,FALSE)</f>
        <v>0</v>
      </c>
      <c r="AT711" s="21" t="str">
        <f>VLOOKUP($B711,'Change Summary_Detailed'!$A$4:$X$216,AT$3,FALSE)</f>
        <v>Revised</v>
      </c>
    </row>
    <row r="712" spans="1:46" x14ac:dyDescent="0.25">
      <c r="A712" t="s">
        <v>1254</v>
      </c>
      <c r="B712" s="122">
        <v>232</v>
      </c>
      <c r="C712" s="110" t="s">
        <v>789</v>
      </c>
      <c r="D712" s="71" t="s">
        <v>234</v>
      </c>
      <c r="E712" s="110">
        <v>17.7</v>
      </c>
      <c r="F712" s="365">
        <v>6.1</v>
      </c>
      <c r="G712" s="365" t="s">
        <v>298</v>
      </c>
      <c r="H712" s="365" t="s">
        <v>298</v>
      </c>
      <c r="I712" s="365" t="s">
        <v>298</v>
      </c>
      <c r="J712" s="112" t="s">
        <v>298</v>
      </c>
      <c r="K712" s="62" t="s">
        <v>8</v>
      </c>
      <c r="L712" s="62" t="s">
        <v>8</v>
      </c>
      <c r="M712" s="110" t="s">
        <v>52</v>
      </c>
      <c r="N712" s="112" t="s">
        <v>45</v>
      </c>
      <c r="O712" s="65" t="s">
        <v>8</v>
      </c>
      <c r="P712" s="54" t="s">
        <v>8</v>
      </c>
      <c r="Q712" s="66" t="s">
        <v>8</v>
      </c>
      <c r="R712" s="65">
        <v>3</v>
      </c>
      <c r="S712" s="54" t="s">
        <v>54</v>
      </c>
      <c r="T712" s="66" t="s">
        <v>54</v>
      </c>
      <c r="W712">
        <v>2</v>
      </c>
      <c r="X712">
        <v>3</v>
      </c>
      <c r="Y712" t="s">
        <v>17</v>
      </c>
      <c r="Z712" t="s">
        <v>17</v>
      </c>
      <c r="AA712" t="s">
        <v>17</v>
      </c>
      <c r="AB712" t="s">
        <v>17</v>
      </c>
      <c r="AC712" s="355">
        <f>IF(VLOOKUP($B712,'Change Summary_Detailed'!$A$4:$X$216,AC$3,FALSE)=0,"N/A",VLOOKUP($B712,'Change Summary_Detailed'!$A$4:$X$216,AC$3,FALSE))</f>
        <v>42248</v>
      </c>
      <c r="AD712" s="21" t="str">
        <f>VLOOKUP($B712,'Change Summary_Detailed'!$A$4:$X$216,AD$3,FALSE)</f>
        <v/>
      </c>
      <c r="AE712" s="21" t="str">
        <f>VLOOKUP($B712,'Change Summary_Detailed'!$A$4:$X$216,AE$3,FALSE)</f>
        <v/>
      </c>
      <c r="AF712" s="21" t="str">
        <f>VLOOKUP($B712,'Change Summary_Detailed'!$A$4:$X$216,AF$3,FALSE)</f>
        <v/>
      </c>
      <c r="AG712" s="21" t="str">
        <f>VLOOKUP($B712,'Change Summary_Detailed'!$A$4:$X$216,AG$3,FALSE)</f>
        <v/>
      </c>
      <c r="AH712" s="21" t="str">
        <f>VLOOKUP($B712,'Change Summary_Detailed'!$A$4:$X$216,AH$3,FALSE)</f>
        <v/>
      </c>
      <c r="AI712" s="21" t="str">
        <f>VLOOKUP($B712,'Change Summary_Detailed'!$A$4:$X$216,AI$3,FALSE)</f>
        <v/>
      </c>
      <c r="AJ712" s="21" t="str">
        <f>VLOOKUP($B712,'Change Summary_Detailed'!$A$4:$X$216,AJ$3,FALSE)</f>
        <v/>
      </c>
      <c r="AK712" s="21" t="str">
        <f>VLOOKUP($B712,'Change Summary_Detailed'!$A$4:$X$216,AK$3,FALSE)</f>
        <v/>
      </c>
      <c r="AL712" s="21" t="str">
        <f>VLOOKUP($B712,'Change Summary_Detailed'!$A$4:$X$216,AL$3,FALSE)</f>
        <v/>
      </c>
      <c r="AM712" s="21" t="str">
        <f>VLOOKUP($B712,'Change Summary_Detailed'!$A$4:$X$216,AM$3,FALSE)</f>
        <v/>
      </c>
      <c r="AN712" s="21" t="str">
        <f>VLOOKUP($B712,'Change Summary_Detailed'!$A$4:$X$216,AN$3,FALSE)</f>
        <v/>
      </c>
      <c r="AO712" s="21" t="str">
        <f>VLOOKUP($B712,'Change Summary_Detailed'!$A$4:$X$216,AO$3,FALSE)</f>
        <v/>
      </c>
      <c r="AP712" s="21" t="str">
        <f>VLOOKUP($B712,'Change Summary_Detailed'!$A$4:$X$216,AP$3,FALSE)</f>
        <v>Reduce one morning trip to Bellevue and one afternoon trip from Bellevue.
Eliminate reverse-peak trips, eastbound in the morning and westbound in the afternoon.</v>
      </c>
      <c r="AQ712" s="21">
        <f>VLOOKUP($B712,'Change Summary_Detailed'!$A$4:$X$216,AQ$3,FALSE)</f>
        <v>3</v>
      </c>
      <c r="AR712" s="21" t="str">
        <f>VLOOKUP($B712,'Change Summary_Detailed'!$A$4:$X$216,AR$3,FALSE)</f>
        <v>Low performing</v>
      </c>
      <c r="AS712" s="21">
        <f>VLOOKUP($B712,'Change Summary_Detailed'!$A$4:$X$216,AS$3,FALSE)</f>
        <v>0</v>
      </c>
      <c r="AT712" s="21" t="str">
        <f>VLOOKUP($B712,'Change Summary_Detailed'!$A$4:$X$216,AT$3,FALSE)</f>
        <v>Revised</v>
      </c>
    </row>
    <row r="713" spans="1:46" x14ac:dyDescent="0.25">
      <c r="A713" t="s">
        <v>1254</v>
      </c>
      <c r="B713" s="122">
        <v>234</v>
      </c>
      <c r="C713" s="110" t="s">
        <v>790</v>
      </c>
      <c r="D713" s="71" t="s">
        <v>235</v>
      </c>
      <c r="E713" s="110">
        <v>22.1</v>
      </c>
      <c r="F713" s="365">
        <v>8.6</v>
      </c>
      <c r="G713" s="365">
        <v>19.5</v>
      </c>
      <c r="H713" s="365">
        <v>7.5</v>
      </c>
      <c r="I713" s="365">
        <v>14.6</v>
      </c>
      <c r="J713" s="112">
        <v>5</v>
      </c>
      <c r="K713" s="62" t="s">
        <v>236</v>
      </c>
      <c r="L713" s="62" t="s">
        <v>237</v>
      </c>
      <c r="M713" s="110" t="s">
        <v>17</v>
      </c>
      <c r="N713" s="112" t="s">
        <v>17</v>
      </c>
      <c r="O713" s="65" t="s">
        <v>233</v>
      </c>
      <c r="P713" s="54" t="s">
        <v>233</v>
      </c>
      <c r="Q713" s="66" t="s">
        <v>233</v>
      </c>
      <c r="R713" s="65" t="s">
        <v>54</v>
      </c>
      <c r="S713" s="54" t="s">
        <v>54</v>
      </c>
      <c r="T713" s="66">
        <v>3</v>
      </c>
      <c r="W713">
        <v>3</v>
      </c>
      <c r="X713">
        <v>4</v>
      </c>
      <c r="Y713">
        <v>3</v>
      </c>
      <c r="Z713">
        <v>3</v>
      </c>
      <c r="AA713">
        <v>2</v>
      </c>
      <c r="AB713">
        <v>3</v>
      </c>
      <c r="AC713" s="355">
        <f>IF(VLOOKUP($B713,'Change Summary_Detailed'!$A$4:$X$216,AC$3,FALSE)=0,"N/A",VLOOKUP($B713,'Change Summary_Detailed'!$A$4:$X$216,AC$3,FALSE))</f>
        <v>42036</v>
      </c>
      <c r="AD713" s="21">
        <f>VLOOKUP($B713,'Change Summary_Detailed'!$A$4:$X$216,AD$3,FALSE)</f>
        <v>30</v>
      </c>
      <c r="AE713" s="21">
        <f>VLOOKUP($B713,'Change Summary_Detailed'!$A$4:$X$216,AE$3,FALSE)</f>
        <v>30</v>
      </c>
      <c r="AF713" s="21">
        <f>VLOOKUP($B713,'Change Summary_Detailed'!$A$4:$X$216,AF$3,FALSE)</f>
        <v>60</v>
      </c>
      <c r="AG713" s="21">
        <f>VLOOKUP($B713,'Change Summary_Detailed'!$A$4:$X$216,AG$3,FALSE)</f>
        <v>60</v>
      </c>
      <c r="AH713" s="21">
        <f>VLOOKUP($B713,'Change Summary_Detailed'!$A$4:$X$216,AH$3,FALSE)</f>
        <v>60</v>
      </c>
      <c r="AI713" s="21">
        <f>VLOOKUP($B713,'Change Summary_Detailed'!$A$4:$X$216,AI$3,FALSE)</f>
        <v>30</v>
      </c>
      <c r="AJ713" s="21">
        <f>VLOOKUP($B713,'Change Summary_Detailed'!$A$4:$X$216,AJ$3,FALSE)</f>
        <v>60</v>
      </c>
      <c r="AK713" s="21" t="str">
        <f>VLOOKUP($B713,'Change Summary_Detailed'!$A$4:$X$216,AK$3,FALSE)</f>
        <v>-</v>
      </c>
      <c r="AL713" s="21">
        <f>VLOOKUP($B713,'Change Summary_Detailed'!$A$4:$X$216,AL$3,FALSE)</f>
        <v>60</v>
      </c>
      <c r="AM713" s="21">
        <f>VLOOKUP($B713,'Change Summary_Detailed'!$A$4:$X$216,AM$3,FALSE)</f>
        <v>60</v>
      </c>
      <c r="AN713" s="21" t="str">
        <f>VLOOKUP($B713,'Change Summary_Detailed'!$A$4:$X$216,AN$3,FALSE)</f>
        <v>Before 9:00 PM</v>
      </c>
      <c r="AO713" s="21" t="str">
        <f>VLOOKUP($B713,'Change Summary_Detailed'!$A$4:$X$216,AO$3,FALSE)</f>
        <v>Before 7:00 PM</v>
      </c>
      <c r="AP713" s="21" t="str">
        <f>VLOOKUP($B713,'Change Summary_Detailed'!$A$4:$X$216,AP$3,FALSE)</f>
        <v>Revise routing east of 100th Avenue NE to serve Totem Lake Transit Center, Redmond Transit Center and Education Hill. 
Operate service less often during the midday.
End service earlier.</v>
      </c>
      <c r="AQ713" s="21" t="str">
        <f>VLOOKUP($B713,'Change Summary_Detailed'!$A$4:$X$216,AQ$3,FALSE)</f>
        <v>2, 3</v>
      </c>
      <c r="AR713" s="21" t="str">
        <f>VLOOKUP($B713,'Change Summary_Detailed'!$A$4:$X$216,AR$3,FALSE)</f>
        <v>Restructure</v>
      </c>
      <c r="AS713" s="21" t="str">
        <f>VLOOKUP($B713,'Change Summary_Detailed'!$A$4:$X$216,AS$3,FALSE)</f>
        <v>Between Juanita and Kirkland Transit Center, use Route 255.
Between Kirkland Transit Center and Bellevue Transit Center, use revised Route 235.</v>
      </c>
      <c r="AT713" s="21" t="str">
        <f>VLOOKUP($B713,'Change Summary_Detailed'!$A$4:$X$216,AT$3,FALSE)</f>
        <v>Revised</v>
      </c>
    </row>
    <row r="714" spans="1:46" x14ac:dyDescent="0.25">
      <c r="A714" t="s">
        <v>1254</v>
      </c>
      <c r="B714" s="122">
        <v>235</v>
      </c>
      <c r="C714" s="110" t="s">
        <v>791</v>
      </c>
      <c r="D714" s="71" t="s">
        <v>238</v>
      </c>
      <c r="E714" s="110">
        <v>20.5</v>
      </c>
      <c r="F714" s="365">
        <v>7.1</v>
      </c>
      <c r="G714" s="365">
        <v>15.9</v>
      </c>
      <c r="H714" s="365">
        <v>6.2</v>
      </c>
      <c r="I714" s="365">
        <v>11.7</v>
      </c>
      <c r="J714" s="112">
        <v>4.0999999999999996</v>
      </c>
      <c r="K714" s="62">
        <v>53</v>
      </c>
      <c r="L714" s="62" t="s">
        <v>15</v>
      </c>
      <c r="M714" s="110" t="s">
        <v>17</v>
      </c>
      <c r="N714" s="112" t="s">
        <v>17</v>
      </c>
      <c r="O714" s="65" t="s">
        <v>18</v>
      </c>
      <c r="P714" s="54" t="s">
        <v>18</v>
      </c>
      <c r="Q714" s="66" t="s">
        <v>18</v>
      </c>
      <c r="R714" s="65" t="s">
        <v>54</v>
      </c>
      <c r="S714" s="54">
        <v>3</v>
      </c>
      <c r="T714" s="66">
        <v>3</v>
      </c>
      <c r="W714">
        <v>3</v>
      </c>
      <c r="X714">
        <v>3</v>
      </c>
      <c r="Y714">
        <v>2</v>
      </c>
      <c r="Z714">
        <v>3</v>
      </c>
      <c r="AA714">
        <v>2</v>
      </c>
      <c r="AB714">
        <v>2</v>
      </c>
      <c r="AC714" s="355">
        <f>IF(VLOOKUP($B714,'Change Summary_Detailed'!$A$4:$X$216,AC$3,FALSE)=0,"N/A",VLOOKUP($B714,'Change Summary_Detailed'!$A$4:$X$216,AC$3,FALSE))</f>
        <v>42036</v>
      </c>
      <c r="AD714" s="21">
        <f>VLOOKUP($B714,'Change Summary_Detailed'!$A$4:$X$216,AD$3,FALSE)</f>
        <v>30</v>
      </c>
      <c r="AE714" s="21">
        <f>VLOOKUP($B714,'Change Summary_Detailed'!$A$4:$X$216,AE$3,FALSE)</f>
        <v>30</v>
      </c>
      <c r="AF714" s="21">
        <f>VLOOKUP($B714,'Change Summary_Detailed'!$A$4:$X$216,AF$3,FALSE)</f>
        <v>30</v>
      </c>
      <c r="AG714" s="21">
        <f>VLOOKUP($B714,'Change Summary_Detailed'!$A$4:$X$216,AG$3,FALSE)</f>
        <v>60</v>
      </c>
      <c r="AH714" s="21">
        <f>VLOOKUP($B714,'Change Summary_Detailed'!$A$4:$X$216,AH$3,FALSE)</f>
        <v>60</v>
      </c>
      <c r="AI714" s="21">
        <f>VLOOKUP($B714,'Change Summary_Detailed'!$A$4:$X$216,AI$3,FALSE)</f>
        <v>15</v>
      </c>
      <c r="AJ714" s="21">
        <f>VLOOKUP($B714,'Change Summary_Detailed'!$A$4:$X$216,AJ$3,FALSE)</f>
        <v>15</v>
      </c>
      <c r="AK714" s="21">
        <f>VLOOKUP($B714,'Change Summary_Detailed'!$A$4:$X$216,AK$3,FALSE)</f>
        <v>30</v>
      </c>
      <c r="AL714" s="21">
        <f>VLOOKUP($B714,'Change Summary_Detailed'!$A$4:$X$216,AL$3,FALSE)</f>
        <v>30</v>
      </c>
      <c r="AM714" s="21">
        <f>VLOOKUP($B714,'Change Summary_Detailed'!$A$4:$X$216,AM$3,FALSE)</f>
        <v>30</v>
      </c>
      <c r="AN714" s="21" t="str">
        <f>VLOOKUP($B714,'Change Summary_Detailed'!$A$4:$X$216,AN$3,FALSE)</f>
        <v>Before 12:00 AM</v>
      </c>
      <c r="AO714" s="21" t="str">
        <f>VLOOKUP($B714,'Change Summary_Detailed'!$A$4:$X$216,AO$3,FALSE)</f>
        <v>Before 10:00 PM</v>
      </c>
      <c r="AP714" s="21" t="str">
        <f>VLOOKUP($B714,'Change Summary_Detailed'!$A$4:$X$216,AP$3,FALSE)</f>
        <v>Eliminate the part of the route north of Kirkland Transit Center. 
Operate service more often during commute hours, midday weekdays and on weekends since Route 234 will no longer serve the area.
End service earlier.</v>
      </c>
      <c r="AQ714" s="21" t="str">
        <f>VLOOKUP($B714,'Change Summary_Detailed'!$A$4:$X$216,AQ$3,FALSE)</f>
        <v>2, 3</v>
      </c>
      <c r="AR714" s="21" t="str">
        <f>VLOOKUP($B714,'Change Summary_Detailed'!$A$4:$X$216,AR$3,FALSE)</f>
        <v>Restructure</v>
      </c>
      <c r="AS714" s="21" t="str">
        <f>VLOOKUP($B714,'Change Summary_Detailed'!$A$4:$X$216,AS$3,FALSE)</f>
        <v>Between Kirkland and Totem Lake Transit Centers, use revised Route 236.</v>
      </c>
      <c r="AT714" s="21" t="str">
        <f>VLOOKUP($B714,'Change Summary_Detailed'!$A$4:$X$216,AT$3,FALSE)</f>
        <v>Revised</v>
      </c>
    </row>
    <row r="715" spans="1:46" x14ac:dyDescent="0.25">
      <c r="A715" t="s">
        <v>1254</v>
      </c>
      <c r="B715" s="122">
        <v>236</v>
      </c>
      <c r="C715" s="110" t="s">
        <v>792</v>
      </c>
      <c r="D715" s="71" t="s">
        <v>239</v>
      </c>
      <c r="E715" s="110">
        <v>8.5</v>
      </c>
      <c r="F715" s="365">
        <v>2.4</v>
      </c>
      <c r="G715" s="365">
        <v>7.9</v>
      </c>
      <c r="H715" s="365">
        <v>2.5</v>
      </c>
      <c r="I715" s="365">
        <v>6.6</v>
      </c>
      <c r="J715" s="112">
        <v>1.5</v>
      </c>
      <c r="K715" s="62">
        <v>98</v>
      </c>
      <c r="L715" s="62" t="s">
        <v>160</v>
      </c>
      <c r="M715" s="110" t="s">
        <v>17</v>
      </c>
      <c r="N715" s="112" t="s">
        <v>17</v>
      </c>
      <c r="O715" s="65" t="s">
        <v>133</v>
      </c>
      <c r="P715" s="54" t="s">
        <v>133</v>
      </c>
      <c r="Q715" s="66" t="s">
        <v>133</v>
      </c>
      <c r="R715" s="65">
        <v>1</v>
      </c>
      <c r="S715" s="54">
        <v>1</v>
      </c>
      <c r="T715" s="66">
        <v>1</v>
      </c>
      <c r="W715">
        <v>1</v>
      </c>
      <c r="X715">
        <v>1</v>
      </c>
      <c r="Y715">
        <v>1</v>
      </c>
      <c r="Z715">
        <v>1</v>
      </c>
      <c r="AA715">
        <v>1</v>
      </c>
      <c r="AB715">
        <v>1</v>
      </c>
      <c r="AC715" s="355" t="str">
        <f>IF(VLOOKUP($B715,'Change Summary_Detailed'!$A$4:$X$216,AC$3,FALSE)=0,"N/A",VLOOKUP($B715,'Change Summary_Detailed'!$A$4:$X$216,AC$3,FALSE))</f>
        <v>Sept. 2014/ Feb. 2015</v>
      </c>
      <c r="AD715" s="21">
        <f>VLOOKUP($B715,'Change Summary_Detailed'!$A$4:$X$216,AD$3,FALSE)</f>
        <v>30</v>
      </c>
      <c r="AE715" s="21">
        <f>VLOOKUP($B715,'Change Summary_Detailed'!$A$4:$X$216,AE$3,FALSE)</f>
        <v>30</v>
      </c>
      <c r="AF715" s="21">
        <f>VLOOKUP($B715,'Change Summary_Detailed'!$A$4:$X$216,AF$3,FALSE)</f>
        <v>60</v>
      </c>
      <c r="AG715" s="21">
        <f>VLOOKUP($B715,'Change Summary_Detailed'!$A$4:$X$216,AG$3,FALSE)</f>
        <v>60</v>
      </c>
      <c r="AH715" s="21">
        <f>VLOOKUP($B715,'Change Summary_Detailed'!$A$4:$X$216,AH$3,FALSE)</f>
        <v>60</v>
      </c>
      <c r="AI715" s="21">
        <f>VLOOKUP($B715,'Change Summary_Detailed'!$A$4:$X$216,AI$3,FALSE)</f>
        <v>30</v>
      </c>
      <c r="AJ715" s="21">
        <f>VLOOKUP($B715,'Change Summary_Detailed'!$A$4:$X$216,AJ$3,FALSE)</f>
        <v>60</v>
      </c>
      <c r="AK715" s="21">
        <f>VLOOKUP($B715,'Change Summary_Detailed'!$A$4:$X$216,AK$3,FALSE)</f>
        <v>60</v>
      </c>
      <c r="AL715" s="21">
        <f>VLOOKUP($B715,'Change Summary_Detailed'!$A$4:$X$216,AL$3,FALSE)</f>
        <v>60</v>
      </c>
      <c r="AM715" s="21">
        <f>VLOOKUP($B715,'Change Summary_Detailed'!$A$4:$X$216,AM$3,FALSE)</f>
        <v>60</v>
      </c>
      <c r="AN715" s="21" t="str">
        <f>VLOOKUP($B715,'Change Summary_Detailed'!$A$4:$X$216,AN$3,FALSE)</f>
        <v>Before 9:00 PM</v>
      </c>
      <c r="AO715" s="21" t="str">
        <f>VLOOKUP($B715,'Change Summary_Detailed'!$A$4:$X$216,AO$3,FALSE)</f>
        <v>Before 8:00 PM</v>
      </c>
      <c r="AP715" s="21" t="str">
        <f>VLOOKUP($B715,'Change Summary_Detailed'!$A$4:$X$216,AP$3,FALSE)</f>
        <v>Revise to use more direct routing on 124th Avenue NE between Brickyard Park-and-Ride and Totem Lake Transit Centers.
Revise routing to serve the Rose Hill neighborhood.
Operate service less often during the midday.
End service earlier.</v>
      </c>
      <c r="AQ715" s="21" t="str">
        <f>VLOOKUP($B715,'Change Summary_Detailed'!$A$4:$X$216,AQ$3,FALSE)</f>
        <v>1, 2</v>
      </c>
      <c r="AR715" s="21" t="str">
        <f>VLOOKUP($B715,'Change Summary_Detailed'!$A$4:$X$216,AR$3,FALSE)</f>
        <v>Restructure</v>
      </c>
      <c r="AS715" s="21" t="str">
        <f>VLOOKUP($B715,'Change Summary_Detailed'!$A$4:$X$216,AS$3,FALSE)</f>
        <v>In Juanita, use revised Route 255.
On NE 116th Street, Metro's Rideshare and VanPool programs may be an option.
On 132nd Avenue NE, take revised Route 236 on 124th Avenuve NE.</v>
      </c>
      <c r="AT715" s="21" t="str">
        <f>VLOOKUP($B715,'Change Summary_Detailed'!$A$4:$X$216,AT$3,FALSE)</f>
        <v>Revised</v>
      </c>
    </row>
    <row r="716" spans="1:46" x14ac:dyDescent="0.25">
      <c r="A716" t="s">
        <v>1254</v>
      </c>
      <c r="B716" s="122">
        <v>237</v>
      </c>
      <c r="C716" s="110" t="s">
        <v>793</v>
      </c>
      <c r="D716" s="71" t="s">
        <v>240</v>
      </c>
      <c r="E716" s="110">
        <v>20</v>
      </c>
      <c r="F716" s="365">
        <v>8.1999999999999993</v>
      </c>
      <c r="G716" s="365" t="s">
        <v>298</v>
      </c>
      <c r="H716" s="365" t="s">
        <v>298</v>
      </c>
      <c r="I716" s="365" t="s">
        <v>298</v>
      </c>
      <c r="J716" s="112" t="s">
        <v>298</v>
      </c>
      <c r="K716" s="62" t="s">
        <v>8</v>
      </c>
      <c r="L716" s="62" t="s">
        <v>8</v>
      </c>
      <c r="M716" s="110" t="s">
        <v>52</v>
      </c>
      <c r="N716" s="112" t="s">
        <v>45</v>
      </c>
      <c r="O716" s="65" t="s">
        <v>8</v>
      </c>
      <c r="P716" s="54" t="s">
        <v>8</v>
      </c>
      <c r="Q716" s="66" t="s">
        <v>8</v>
      </c>
      <c r="R716" s="65" t="s">
        <v>54</v>
      </c>
      <c r="S716" s="54" t="s">
        <v>54</v>
      </c>
      <c r="T716" s="66" t="s">
        <v>54</v>
      </c>
      <c r="W716">
        <v>3</v>
      </c>
      <c r="X716">
        <v>4</v>
      </c>
      <c r="Y716" t="s">
        <v>17</v>
      </c>
      <c r="Z716" t="s">
        <v>17</v>
      </c>
      <c r="AA716" t="s">
        <v>17</v>
      </c>
      <c r="AB716" t="s">
        <v>17</v>
      </c>
      <c r="AC716" s="355">
        <f>IF(VLOOKUP($B716,'Change Summary_Detailed'!$A$4:$X$216,AC$3,FALSE)=0,"N/A",VLOOKUP($B716,'Change Summary_Detailed'!$A$4:$X$216,AC$3,FALSE))</f>
        <v>42036</v>
      </c>
      <c r="AD716" s="21" t="str">
        <f>VLOOKUP($B716,'Change Summary_Detailed'!$A$4:$X$216,AD$3,FALSE)</f>
        <v/>
      </c>
      <c r="AE716" s="21" t="str">
        <f>VLOOKUP($B716,'Change Summary_Detailed'!$A$4:$X$216,AE$3,FALSE)</f>
        <v/>
      </c>
      <c r="AF716" s="21" t="str">
        <f>VLOOKUP($B716,'Change Summary_Detailed'!$A$4:$X$216,AF$3,FALSE)</f>
        <v/>
      </c>
      <c r="AG716" s="21" t="str">
        <f>VLOOKUP($B716,'Change Summary_Detailed'!$A$4:$X$216,AG$3,FALSE)</f>
        <v/>
      </c>
      <c r="AH716" s="21" t="str">
        <f>VLOOKUP($B716,'Change Summary_Detailed'!$A$4:$X$216,AH$3,FALSE)</f>
        <v/>
      </c>
      <c r="AI716" s="21" t="str">
        <f>VLOOKUP($B716,'Change Summary_Detailed'!$A$4:$X$216,AI$3,FALSE)</f>
        <v/>
      </c>
      <c r="AJ716" s="21" t="str">
        <f>VLOOKUP($B716,'Change Summary_Detailed'!$A$4:$X$216,AJ$3,FALSE)</f>
        <v/>
      </c>
      <c r="AK716" s="21" t="str">
        <f>VLOOKUP($B716,'Change Summary_Detailed'!$A$4:$X$216,AK$3,FALSE)</f>
        <v/>
      </c>
      <c r="AL716" s="21" t="str">
        <f>VLOOKUP($B716,'Change Summary_Detailed'!$A$4:$X$216,AL$3,FALSE)</f>
        <v/>
      </c>
      <c r="AM716" s="21" t="str">
        <f>VLOOKUP($B716,'Change Summary_Detailed'!$A$4:$X$216,AM$3,FALSE)</f>
        <v/>
      </c>
      <c r="AN716" s="21" t="str">
        <f>VLOOKUP($B716,'Change Summary_Detailed'!$A$4:$X$216,AN$3,FALSE)</f>
        <v/>
      </c>
      <c r="AO716" s="21">
        <f>VLOOKUP($B716,'Change Summary_Detailed'!$A$4:$X$216,AO$3,FALSE)</f>
        <v>0</v>
      </c>
      <c r="AP716" s="21" t="str">
        <f>VLOOKUP($B716,'Change Summary_Detailed'!$A$4:$X$216,AP$3,FALSE)</f>
        <v>Delete</v>
      </c>
      <c r="AQ716" s="21">
        <f>VLOOKUP($B716,'Change Summary_Detailed'!$A$4:$X$216,AQ$3,FALSE)</f>
        <v>2</v>
      </c>
      <c r="AR716" s="21" t="str">
        <f>VLOOKUP($B716,'Change Summary_Detailed'!$A$4:$X$216,AR$3,FALSE)</f>
        <v>Restructure</v>
      </c>
      <c r="AS716" s="21" t="str">
        <f>VLOOKUP($B716,'Change Summary_Detailed'!$A$4:$X$216,AS$3,FALSE)</f>
        <v>Between the Woodinville Park-and-Ride and NE 128th Street, use revised Route 311 and connect with revised Route 342 or Sound Transit routes 532 or 535 at the NE 128th Street freeway stops.</v>
      </c>
      <c r="AT716" s="21" t="str">
        <f>VLOOKUP($B716,'Change Summary_Detailed'!$A$4:$X$216,AT$3,FALSE)</f>
        <v>Deleted</v>
      </c>
    </row>
    <row r="717" spans="1:46" x14ac:dyDescent="0.25">
      <c r="A717" t="s">
        <v>1254</v>
      </c>
      <c r="B717" s="122">
        <v>238</v>
      </c>
      <c r="C717" s="110" t="s">
        <v>794</v>
      </c>
      <c r="D717" s="71" t="s">
        <v>241</v>
      </c>
      <c r="E717" s="110">
        <v>12.5</v>
      </c>
      <c r="F717" s="365">
        <v>3.4</v>
      </c>
      <c r="G717" s="365">
        <v>13.5</v>
      </c>
      <c r="H717" s="365">
        <v>4</v>
      </c>
      <c r="I717" s="365">
        <v>6.4</v>
      </c>
      <c r="J717" s="112">
        <v>1.6</v>
      </c>
      <c r="K717" s="62">
        <v>109</v>
      </c>
      <c r="L717" s="62" t="s">
        <v>135</v>
      </c>
      <c r="M717" s="110" t="s">
        <v>17</v>
      </c>
      <c r="N717" s="112" t="s">
        <v>17</v>
      </c>
      <c r="O717" s="65" t="s">
        <v>18</v>
      </c>
      <c r="P717" s="54" t="s">
        <v>18</v>
      </c>
      <c r="Q717" s="66" t="s">
        <v>133</v>
      </c>
      <c r="R717" s="65">
        <v>3</v>
      </c>
      <c r="S717" s="54">
        <v>3</v>
      </c>
      <c r="T717" s="66">
        <v>1</v>
      </c>
      <c r="W717">
        <v>2</v>
      </c>
      <c r="X717">
        <v>2</v>
      </c>
      <c r="Y717">
        <v>2</v>
      </c>
      <c r="Z717">
        <v>2</v>
      </c>
      <c r="AA717">
        <v>1</v>
      </c>
      <c r="AB717">
        <v>1</v>
      </c>
      <c r="AC717" s="355" t="str">
        <f>IF(VLOOKUP($B717,'Change Summary_Detailed'!$A$4:$X$216,AC$3,FALSE)=0,"N/A",VLOOKUP($B717,'Change Summary_Detailed'!$A$4:$X$216,AC$3,FALSE))</f>
        <v>Sept. 2014/ Feb. 2015</v>
      </c>
      <c r="AD717" s="21">
        <f>VLOOKUP($B717,'Change Summary_Detailed'!$A$4:$X$216,AD$3,FALSE)</f>
        <v>30</v>
      </c>
      <c r="AE717" s="21">
        <f>VLOOKUP($B717,'Change Summary_Detailed'!$A$4:$X$216,AE$3,FALSE)</f>
        <v>30</v>
      </c>
      <c r="AF717" s="21">
        <f>VLOOKUP($B717,'Change Summary_Detailed'!$A$4:$X$216,AF$3,FALSE)</f>
        <v>60</v>
      </c>
      <c r="AG717" s="21">
        <f>VLOOKUP($B717,'Change Summary_Detailed'!$A$4:$X$216,AG$3,FALSE)</f>
        <v>60</v>
      </c>
      <c r="AH717" s="21">
        <f>VLOOKUP($B717,'Change Summary_Detailed'!$A$4:$X$216,AH$3,FALSE)</f>
        <v>60</v>
      </c>
      <c r="AI717" s="21" t="str">
        <f>VLOOKUP($B717,'Change Summary_Detailed'!$A$4:$X$216,AI$3,FALSE)</f>
        <v/>
      </c>
      <c r="AJ717" s="21" t="str">
        <f>VLOOKUP($B717,'Change Summary_Detailed'!$A$4:$X$216,AJ$3,FALSE)</f>
        <v/>
      </c>
      <c r="AK717" s="21" t="str">
        <f>VLOOKUP($B717,'Change Summary_Detailed'!$A$4:$X$216,AK$3,FALSE)</f>
        <v/>
      </c>
      <c r="AL717" s="21" t="str">
        <f>VLOOKUP($B717,'Change Summary_Detailed'!$A$4:$X$216,AL$3,FALSE)</f>
        <v/>
      </c>
      <c r="AM717" s="21" t="str">
        <f>VLOOKUP($B717,'Change Summary_Detailed'!$A$4:$X$216,AM$3,FALSE)</f>
        <v/>
      </c>
      <c r="AN717" s="21" t="str">
        <f>VLOOKUP($B717,'Change Summary_Detailed'!$A$4:$X$216,AN$3,FALSE)</f>
        <v>Before 10:00 PM</v>
      </c>
      <c r="AO717" s="21">
        <f>VLOOKUP($B717,'Change Summary_Detailed'!$A$4:$X$216,AO$3,FALSE)</f>
        <v>0</v>
      </c>
      <c r="AP717" s="21" t="str">
        <f>VLOOKUP($B717,'Change Summary_Detailed'!$A$4:$X$216,AP$3,FALSE)</f>
        <v>Delete</v>
      </c>
      <c r="AQ717" s="21" t="str">
        <f>VLOOKUP($B717,'Change Summary_Detailed'!$A$4:$X$216,AQ$3,FALSE)</f>
        <v>1, 2, 3</v>
      </c>
      <c r="AR717" s="21" t="str">
        <f>VLOOKUP($B717,'Change Summary_Detailed'!$A$4:$X$216,AR$3,FALSE)</f>
        <v>Restructure</v>
      </c>
      <c r="AS717" s="21" t="str">
        <f>VLOOKUP($B717,'Change Summary_Detailed'!$A$4:$X$216,AS$3,FALSE)</f>
        <v>Between Bothell and Totem Lake, use revised Sound Transit Route 535.
Between the Brickyard Park-and-Ride and Riverside Road, use revised Route 236.
Between Brickyard and Kingsgate park-and-rides, use Route 257 during commute hours or revised Route 234 on 100th Avenue NE.
Between the Totem Lake Transit Center and NE 80th Street, use revised Route 234.
Between the Houghton Park-and-Ride and the Kirkland Transit Center, use revised route 236 or 245.
Between downtown Bothell and Brickyard Road NE, Metro’s RideShare or VanPool programs may be options.</v>
      </c>
      <c r="AT717" s="21" t="str">
        <f>VLOOKUP($B717,'Change Summary_Detailed'!$A$4:$X$216,AT$3,FALSE)</f>
        <v>Deleted</v>
      </c>
    </row>
    <row r="718" spans="1:46" x14ac:dyDescent="0.25">
      <c r="A718" t="s">
        <v>1254</v>
      </c>
      <c r="B718" s="122">
        <v>240</v>
      </c>
      <c r="C718" s="110" t="s">
        <v>795</v>
      </c>
      <c r="D718" s="71" t="s">
        <v>242</v>
      </c>
      <c r="E718" s="110">
        <v>23.6</v>
      </c>
      <c r="F718" s="365">
        <v>8.3000000000000007</v>
      </c>
      <c r="G718" s="365">
        <v>22.2</v>
      </c>
      <c r="H718" s="365">
        <v>8.9</v>
      </c>
      <c r="I718" s="365">
        <v>15.1</v>
      </c>
      <c r="J718" s="112">
        <v>6.3</v>
      </c>
      <c r="K718" s="62">
        <v>16</v>
      </c>
      <c r="L718" s="62" t="s">
        <v>81</v>
      </c>
      <c r="M718" s="110" t="s">
        <v>17</v>
      </c>
      <c r="N718" s="112" t="s">
        <v>17</v>
      </c>
      <c r="O718" s="65" t="s">
        <v>19</v>
      </c>
      <c r="P718" s="54" t="s">
        <v>18</v>
      </c>
      <c r="Q718" s="66" t="s">
        <v>18</v>
      </c>
      <c r="R718" s="65" t="s">
        <v>54</v>
      </c>
      <c r="S718" s="54" t="s">
        <v>54</v>
      </c>
      <c r="T718" s="66">
        <v>3</v>
      </c>
      <c r="W718">
        <v>3</v>
      </c>
      <c r="X718">
        <v>4</v>
      </c>
      <c r="Y718">
        <v>3</v>
      </c>
      <c r="Z718">
        <v>4</v>
      </c>
      <c r="AA718">
        <v>2</v>
      </c>
      <c r="AB718">
        <v>4</v>
      </c>
      <c r="AC718" s="355">
        <f>IF(VLOOKUP($B718,'Change Summary_Detailed'!$A$4:$X$216,AC$3,FALSE)=0,"N/A",VLOOKUP($B718,'Change Summary_Detailed'!$A$4:$X$216,AC$3,FALSE))</f>
        <v>42248</v>
      </c>
      <c r="AD718" s="21">
        <f>VLOOKUP($B718,'Change Summary_Detailed'!$A$4:$X$216,AD$3,FALSE)</f>
        <v>30</v>
      </c>
      <c r="AE718" s="21">
        <f>VLOOKUP($B718,'Change Summary_Detailed'!$A$4:$X$216,AE$3,FALSE)</f>
        <v>30</v>
      </c>
      <c r="AF718" s="21">
        <f>VLOOKUP($B718,'Change Summary_Detailed'!$A$4:$X$216,AF$3,FALSE)</f>
        <v>60</v>
      </c>
      <c r="AG718" s="21">
        <f>VLOOKUP($B718,'Change Summary_Detailed'!$A$4:$X$216,AG$3,FALSE)</f>
        <v>30</v>
      </c>
      <c r="AH718" s="21">
        <f>VLOOKUP($B718,'Change Summary_Detailed'!$A$4:$X$216,AH$3,FALSE)</f>
        <v>60</v>
      </c>
      <c r="AI718" s="21">
        <f>VLOOKUP($B718,'Change Summary_Detailed'!$A$4:$X$216,AI$3,FALSE)</f>
        <v>30</v>
      </c>
      <c r="AJ718" s="21">
        <f>VLOOKUP($B718,'Change Summary_Detailed'!$A$4:$X$216,AJ$3,FALSE)</f>
        <v>30</v>
      </c>
      <c r="AK718" s="21">
        <f>VLOOKUP($B718,'Change Summary_Detailed'!$A$4:$X$216,AK$3,FALSE)</f>
        <v>60</v>
      </c>
      <c r="AL718" s="21">
        <f>VLOOKUP($B718,'Change Summary_Detailed'!$A$4:$X$216,AL$3,FALSE)</f>
        <v>30</v>
      </c>
      <c r="AM718" s="21">
        <f>VLOOKUP($B718,'Change Summary_Detailed'!$A$4:$X$216,AM$3,FALSE)</f>
        <v>60</v>
      </c>
      <c r="AN718" s="21" t="str">
        <f>VLOOKUP($B718,'Change Summary_Detailed'!$A$4:$X$216,AN$3,FALSE)</f>
        <v>Before 11:00 PM</v>
      </c>
      <c r="AO718" s="21" t="str">
        <f>VLOOKUP($B718,'Change Summary_Detailed'!$A$4:$X$216,AO$3,FALSE)</f>
        <v>Before 9:00 PM</v>
      </c>
      <c r="AP718" s="21" t="str">
        <f>VLOOKUP($B718,'Change Summary_Detailed'!$A$4:$X$216,AP$3,FALSE)</f>
        <v>End service earlier.</v>
      </c>
      <c r="AQ718" s="21">
        <f>VLOOKUP($B718,'Change Summary_Detailed'!$A$4:$X$216,AQ$3,FALSE)</f>
        <v>3</v>
      </c>
      <c r="AR718" s="21" t="str">
        <f>VLOOKUP($B718,'Change Summary_Detailed'!$A$4:$X$216,AR$3,FALSE)</f>
        <v>Low performing</v>
      </c>
      <c r="AS718" s="21">
        <f>VLOOKUP($B718,'Change Summary_Detailed'!$A$4:$X$216,AS$3,FALSE)</f>
        <v>0</v>
      </c>
      <c r="AT718" s="21" t="str">
        <f>VLOOKUP($B718,'Change Summary_Detailed'!$A$4:$X$216,AT$3,FALSE)</f>
        <v>Revised</v>
      </c>
    </row>
    <row r="719" spans="1:46" x14ac:dyDescent="0.25">
      <c r="A719" t="s">
        <v>1254</v>
      </c>
      <c r="B719" s="122">
        <v>241</v>
      </c>
      <c r="C719" s="110" t="s">
        <v>796</v>
      </c>
      <c r="D719" s="71" t="s">
        <v>243</v>
      </c>
      <c r="E719" s="110">
        <v>16.899999999999999</v>
      </c>
      <c r="F719" s="365">
        <v>4.0999999999999996</v>
      </c>
      <c r="G719" s="365">
        <v>16.100000000000001</v>
      </c>
      <c r="H719" s="365">
        <v>3.9</v>
      </c>
      <c r="I719" s="365">
        <v>10.6</v>
      </c>
      <c r="J719" s="112">
        <v>2.4</v>
      </c>
      <c r="K719" s="62">
        <v>27</v>
      </c>
      <c r="L719" s="62" t="s">
        <v>81</v>
      </c>
      <c r="M719" s="110" t="s">
        <v>17</v>
      </c>
      <c r="N719" s="112" t="s">
        <v>17</v>
      </c>
      <c r="O719" s="65" t="s">
        <v>19</v>
      </c>
      <c r="P719" s="54" t="s">
        <v>18</v>
      </c>
      <c r="Q719" s="66" t="s">
        <v>19</v>
      </c>
      <c r="R719" s="65" t="s">
        <v>54</v>
      </c>
      <c r="S719" s="54">
        <v>3</v>
      </c>
      <c r="T719" s="66">
        <v>4</v>
      </c>
      <c r="W719">
        <v>2</v>
      </c>
      <c r="X719">
        <v>2</v>
      </c>
      <c r="Y719">
        <v>2</v>
      </c>
      <c r="Z719">
        <v>2</v>
      </c>
      <c r="AA719">
        <v>1</v>
      </c>
      <c r="AB719">
        <v>1</v>
      </c>
      <c r="AC719" s="355">
        <f>IF(VLOOKUP($B719,'Change Summary_Detailed'!$A$4:$X$216,AC$3,FALSE)=0,"N/A",VLOOKUP($B719,'Change Summary_Detailed'!$A$4:$X$216,AC$3,FALSE))</f>
        <v>42248</v>
      </c>
      <c r="AD719" s="21">
        <f>VLOOKUP($B719,'Change Summary_Detailed'!$A$4:$X$216,AD$3,FALSE)</f>
        <v>30</v>
      </c>
      <c r="AE719" s="21">
        <f>VLOOKUP($B719,'Change Summary_Detailed'!$A$4:$X$216,AE$3,FALSE)</f>
        <v>30</v>
      </c>
      <c r="AF719" s="21">
        <f>VLOOKUP($B719,'Change Summary_Detailed'!$A$4:$X$216,AF$3,FALSE)</f>
        <v>60</v>
      </c>
      <c r="AG719" s="21">
        <f>VLOOKUP($B719,'Change Summary_Detailed'!$A$4:$X$216,AG$3,FALSE)</f>
        <v>30</v>
      </c>
      <c r="AH719" s="21">
        <f>VLOOKUP($B719,'Change Summary_Detailed'!$A$4:$X$216,AH$3,FALSE)</f>
        <v>60</v>
      </c>
      <c r="AI719" s="21">
        <f>VLOOKUP($B719,'Change Summary_Detailed'!$A$4:$X$216,AI$3,FALSE)</f>
        <v>30</v>
      </c>
      <c r="AJ719" s="21">
        <f>VLOOKUP($B719,'Change Summary_Detailed'!$A$4:$X$216,AJ$3,FALSE)</f>
        <v>60</v>
      </c>
      <c r="AK719" s="21">
        <f>VLOOKUP($B719,'Change Summary_Detailed'!$A$4:$X$216,AK$3,FALSE)</f>
        <v>60</v>
      </c>
      <c r="AL719" s="21">
        <f>VLOOKUP($B719,'Change Summary_Detailed'!$A$4:$X$216,AL$3,FALSE)</f>
        <v>60</v>
      </c>
      <c r="AM719" s="21">
        <f>VLOOKUP($B719,'Change Summary_Detailed'!$A$4:$X$216,AM$3,FALSE)</f>
        <v>60</v>
      </c>
      <c r="AN719" s="21" t="str">
        <f>VLOOKUP($B719,'Change Summary_Detailed'!$A$4:$X$216,AN$3,FALSE)</f>
        <v>Before 10:00 PM</v>
      </c>
      <c r="AO719" s="21" t="str">
        <f>VLOOKUP($B719,'Change Summary_Detailed'!$A$4:$X$216,AO$3,FALSE)</f>
        <v>Before 10:00 PM</v>
      </c>
      <c r="AP719" s="21" t="str">
        <f>VLOOKUP($B719,'Change Summary_Detailed'!$A$4:$X$216,AP$3,FALSE)</f>
        <v xml:space="preserve">Operate service less often during the midday and on Saturdays.
</v>
      </c>
      <c r="AQ719" s="21" t="str">
        <f>VLOOKUP($B719,'Change Summary_Detailed'!$A$4:$X$216,AQ$3,FALSE)</f>
        <v>3, 4</v>
      </c>
      <c r="AR719" s="21" t="str">
        <f>VLOOKUP($B719,'Change Summary_Detailed'!$A$4:$X$216,AR$3,FALSE)</f>
        <v>Low performing</v>
      </c>
      <c r="AS719" s="21">
        <f>VLOOKUP($B719,'Change Summary_Detailed'!$A$4:$X$216,AS$3,FALSE)</f>
        <v>0</v>
      </c>
      <c r="AT719" s="21" t="str">
        <f>VLOOKUP($B719,'Change Summary_Detailed'!$A$4:$X$216,AT$3,FALSE)</f>
        <v>Revised</v>
      </c>
    </row>
    <row r="720" spans="1:46" x14ac:dyDescent="0.25">
      <c r="A720" t="s">
        <v>1254</v>
      </c>
      <c r="B720" s="122">
        <v>242</v>
      </c>
      <c r="C720" s="110" t="s">
        <v>797</v>
      </c>
      <c r="D720" s="71" t="s">
        <v>244</v>
      </c>
      <c r="E720" s="110">
        <v>21.3</v>
      </c>
      <c r="F720" s="365">
        <v>12.3</v>
      </c>
      <c r="G720" s="365" t="s">
        <v>298</v>
      </c>
      <c r="H720" s="365" t="s">
        <v>298</v>
      </c>
      <c r="I720" s="365" t="s">
        <v>298</v>
      </c>
      <c r="J720" s="112" t="s">
        <v>298</v>
      </c>
      <c r="K720" s="62" t="s">
        <v>8</v>
      </c>
      <c r="L720" s="62" t="s">
        <v>8</v>
      </c>
      <c r="M720" s="110" t="s">
        <v>52</v>
      </c>
      <c r="N720" s="112" t="s">
        <v>52</v>
      </c>
      <c r="O720" s="65" t="s">
        <v>8</v>
      </c>
      <c r="P720" s="54" t="s">
        <v>8</v>
      </c>
      <c r="Q720" s="66" t="s">
        <v>8</v>
      </c>
      <c r="R720" s="65" t="s">
        <v>54</v>
      </c>
      <c r="S720" s="54" t="s">
        <v>54</v>
      </c>
      <c r="T720" s="66" t="s">
        <v>54</v>
      </c>
      <c r="W720">
        <v>3</v>
      </c>
      <c r="X720">
        <v>4</v>
      </c>
      <c r="Y720" t="s">
        <v>17</v>
      </c>
      <c r="Z720" t="s">
        <v>17</v>
      </c>
      <c r="AA720" t="s">
        <v>17</v>
      </c>
      <c r="AB720" t="s">
        <v>17</v>
      </c>
      <c r="AC720" s="355">
        <f>IF(VLOOKUP($B720,'Change Summary_Detailed'!$A$4:$X$216,AC$3,FALSE)=0,"N/A",VLOOKUP($B720,'Change Summary_Detailed'!$A$4:$X$216,AC$3,FALSE))</f>
        <v>42156</v>
      </c>
      <c r="AD720" s="21" t="str">
        <f>VLOOKUP($B720,'Change Summary_Detailed'!$A$4:$X$216,AD$3,FALSE)</f>
        <v/>
      </c>
      <c r="AE720" s="21" t="str">
        <f>VLOOKUP($B720,'Change Summary_Detailed'!$A$4:$X$216,AE$3,FALSE)</f>
        <v/>
      </c>
      <c r="AF720" s="21" t="str">
        <f>VLOOKUP($B720,'Change Summary_Detailed'!$A$4:$X$216,AF$3,FALSE)</f>
        <v/>
      </c>
      <c r="AG720" s="21" t="str">
        <f>VLOOKUP($B720,'Change Summary_Detailed'!$A$4:$X$216,AG$3,FALSE)</f>
        <v/>
      </c>
      <c r="AH720" s="21" t="str">
        <f>VLOOKUP($B720,'Change Summary_Detailed'!$A$4:$X$216,AH$3,FALSE)</f>
        <v/>
      </c>
      <c r="AI720" s="21" t="str">
        <f>VLOOKUP($B720,'Change Summary_Detailed'!$A$4:$X$216,AI$3,FALSE)</f>
        <v/>
      </c>
      <c r="AJ720" s="21" t="str">
        <f>VLOOKUP($B720,'Change Summary_Detailed'!$A$4:$X$216,AJ$3,FALSE)</f>
        <v/>
      </c>
      <c r="AK720" s="21" t="str">
        <f>VLOOKUP($B720,'Change Summary_Detailed'!$A$4:$X$216,AK$3,FALSE)</f>
        <v/>
      </c>
      <c r="AL720" s="21" t="str">
        <f>VLOOKUP($B720,'Change Summary_Detailed'!$A$4:$X$216,AL$3,FALSE)</f>
        <v/>
      </c>
      <c r="AM720" s="21" t="str">
        <f>VLOOKUP($B720,'Change Summary_Detailed'!$A$4:$X$216,AM$3,FALSE)</f>
        <v/>
      </c>
      <c r="AN720" s="21" t="str">
        <f>VLOOKUP($B720,'Change Summary_Detailed'!$A$4:$X$216,AN$3,FALSE)</f>
        <v/>
      </c>
      <c r="AO720" s="21">
        <f>VLOOKUP($B720,'Change Summary_Detailed'!$A$4:$X$216,AO$3,FALSE)</f>
        <v>0</v>
      </c>
      <c r="AP720" s="21" t="str">
        <f>VLOOKUP($B720,'Change Summary_Detailed'!$A$4:$X$216,AP$3,FALSE)</f>
        <v>Delete</v>
      </c>
      <c r="AQ720" s="21">
        <f>VLOOKUP($B720,'Change Summary_Detailed'!$A$4:$X$216,AQ$3,FALSE)</f>
        <v>2</v>
      </c>
      <c r="AR720" s="21" t="str">
        <f>VLOOKUP($B720,'Change Summary_Detailed'!$A$4:$X$216,AR$3,FALSE)</f>
        <v>Restructure</v>
      </c>
      <c r="AS720" s="21" t="str">
        <f>VLOOKUP($B720,'Change Summary_Detailed'!$A$4:$X$216,AS$3,FALSE)</f>
        <v>At the Green Lake Park-and-Ride, use Sound Transit Route 542.
North of Green Lake Park-and-Ride, use revised Route 73 and connect with Sound Transit Route 542 in the University District.</v>
      </c>
      <c r="AT720" s="21" t="str">
        <f>VLOOKUP($B720,'Change Summary_Detailed'!$A$4:$X$216,AT$3,FALSE)</f>
        <v>Deleted</v>
      </c>
    </row>
    <row r="721" spans="1:46" x14ac:dyDescent="0.25">
      <c r="A721" t="s">
        <v>1254</v>
      </c>
      <c r="B721" s="122">
        <v>243</v>
      </c>
      <c r="C721" s="110" t="s">
        <v>798</v>
      </c>
      <c r="D721" s="71" t="s">
        <v>245</v>
      </c>
      <c r="E721" s="110">
        <v>27.4</v>
      </c>
      <c r="F721" s="365">
        <v>10.6</v>
      </c>
      <c r="G721" s="365" t="s">
        <v>298</v>
      </c>
      <c r="H721" s="365" t="s">
        <v>298</v>
      </c>
      <c r="I721" s="365" t="s">
        <v>298</v>
      </c>
      <c r="J721" s="112" t="s">
        <v>298</v>
      </c>
      <c r="K721" s="62" t="s">
        <v>8</v>
      </c>
      <c r="L721" s="62" t="s">
        <v>8</v>
      </c>
      <c r="M721" s="110" t="s">
        <v>52</v>
      </c>
      <c r="N721" s="112" t="s">
        <v>45</v>
      </c>
      <c r="O721" s="65" t="s">
        <v>8</v>
      </c>
      <c r="P721" s="54" t="s">
        <v>8</v>
      </c>
      <c r="Q721" s="66" t="s">
        <v>8</v>
      </c>
      <c r="R721" s="65">
        <v>1</v>
      </c>
      <c r="S721" s="54" t="s">
        <v>54</v>
      </c>
      <c r="T721" s="66" t="s">
        <v>54</v>
      </c>
      <c r="W721">
        <v>2</v>
      </c>
      <c r="X721">
        <v>1</v>
      </c>
      <c r="Y721" t="s">
        <v>17</v>
      </c>
      <c r="Z721" t="s">
        <v>17</v>
      </c>
      <c r="AA721" t="s">
        <v>17</v>
      </c>
      <c r="AB721" t="s">
        <v>17</v>
      </c>
      <c r="AC721" s="355">
        <f>IF(VLOOKUP($B721,'Change Summary_Detailed'!$A$4:$X$216,AC$3,FALSE)=0,"N/A",VLOOKUP($B721,'Change Summary_Detailed'!$A$4:$X$216,AC$3,FALSE))</f>
        <v>41883</v>
      </c>
      <c r="AD721" s="21" t="str">
        <f>VLOOKUP($B721,'Change Summary_Detailed'!$A$4:$X$216,AD$3,FALSE)</f>
        <v/>
      </c>
      <c r="AE721" s="21" t="str">
        <f>VLOOKUP($B721,'Change Summary_Detailed'!$A$4:$X$216,AE$3,FALSE)</f>
        <v/>
      </c>
      <c r="AF721" s="21" t="str">
        <f>VLOOKUP($B721,'Change Summary_Detailed'!$A$4:$X$216,AF$3,FALSE)</f>
        <v/>
      </c>
      <c r="AG721" s="21" t="str">
        <f>VLOOKUP($B721,'Change Summary_Detailed'!$A$4:$X$216,AG$3,FALSE)</f>
        <v/>
      </c>
      <c r="AH721" s="21" t="str">
        <f>VLOOKUP($B721,'Change Summary_Detailed'!$A$4:$X$216,AH$3,FALSE)</f>
        <v/>
      </c>
      <c r="AI721" s="21" t="str">
        <f>VLOOKUP($B721,'Change Summary_Detailed'!$A$4:$X$216,AI$3,FALSE)</f>
        <v/>
      </c>
      <c r="AJ721" s="21" t="str">
        <f>VLOOKUP($B721,'Change Summary_Detailed'!$A$4:$X$216,AJ$3,FALSE)</f>
        <v/>
      </c>
      <c r="AK721" s="21" t="str">
        <f>VLOOKUP($B721,'Change Summary_Detailed'!$A$4:$X$216,AK$3,FALSE)</f>
        <v/>
      </c>
      <c r="AL721" s="21" t="str">
        <f>VLOOKUP($B721,'Change Summary_Detailed'!$A$4:$X$216,AL$3,FALSE)</f>
        <v/>
      </c>
      <c r="AM721" s="21" t="str">
        <f>VLOOKUP($B721,'Change Summary_Detailed'!$A$4:$X$216,AM$3,FALSE)</f>
        <v/>
      </c>
      <c r="AN721" s="21" t="str">
        <f>VLOOKUP($B721,'Change Summary_Detailed'!$A$4:$X$216,AN$3,FALSE)</f>
        <v/>
      </c>
      <c r="AO721" s="21">
        <f>VLOOKUP($B721,'Change Summary_Detailed'!$A$4:$X$216,AO$3,FALSE)</f>
        <v>0</v>
      </c>
      <c r="AP721" s="21" t="str">
        <f>VLOOKUP($B721,'Change Summary_Detailed'!$A$4:$X$216,AP$3,FALSE)</f>
        <v>Delete</v>
      </c>
      <c r="AQ721" s="21">
        <f>VLOOKUP($B721,'Change Summary_Detailed'!$A$4:$X$216,AQ$3,FALSE)</f>
        <v>1</v>
      </c>
      <c r="AR721" s="21" t="str">
        <f>VLOOKUP($B721,'Change Summary_Detailed'!$A$4:$X$216,AR$3,FALSE)</f>
        <v>Lowest performing</v>
      </c>
      <c r="AS721" s="21" t="str">
        <f>VLOOKUP($B721,'Change Summary_Detailed'!$A$4:$X$216,AS$3,FALSE)</f>
        <v>Use revised Route 372 and connect to revised Route 271 in the University District.</v>
      </c>
      <c r="AT721" s="21" t="str">
        <f>VLOOKUP($B721,'Change Summary_Detailed'!$A$4:$X$216,AT$3,FALSE)</f>
        <v>Deleted</v>
      </c>
    </row>
    <row r="722" spans="1:46" x14ac:dyDescent="0.25">
      <c r="A722" t="s">
        <v>1254</v>
      </c>
      <c r="B722" s="122" t="s">
        <v>246</v>
      </c>
      <c r="C722" s="110" t="s">
        <v>246</v>
      </c>
      <c r="D722" s="71" t="s">
        <v>247</v>
      </c>
      <c r="E722" s="110">
        <v>12.4</v>
      </c>
      <c r="F722" s="365">
        <v>5</v>
      </c>
      <c r="G722" s="365" t="s">
        <v>298</v>
      </c>
      <c r="H722" s="365" t="s">
        <v>298</v>
      </c>
      <c r="I722" s="365" t="s">
        <v>298</v>
      </c>
      <c r="J722" s="112" t="s">
        <v>298</v>
      </c>
      <c r="K722" s="62" t="s">
        <v>8</v>
      </c>
      <c r="L722" s="62" t="s">
        <v>8</v>
      </c>
      <c r="M722" s="110" t="s">
        <v>52</v>
      </c>
      <c r="N722" s="112" t="s">
        <v>45</v>
      </c>
      <c r="O722" s="65" t="s">
        <v>8</v>
      </c>
      <c r="P722" s="54" t="s">
        <v>8</v>
      </c>
      <c r="Q722" s="66" t="s">
        <v>8</v>
      </c>
      <c r="R722" s="65">
        <v>3</v>
      </c>
      <c r="S722" s="54" t="s">
        <v>54</v>
      </c>
      <c r="T722" s="66" t="s">
        <v>54</v>
      </c>
      <c r="W722">
        <v>2</v>
      </c>
      <c r="X722">
        <v>2</v>
      </c>
      <c r="Y722" t="s">
        <v>17</v>
      </c>
      <c r="Z722" t="s">
        <v>17</v>
      </c>
      <c r="AA722" t="s">
        <v>17</v>
      </c>
      <c r="AB722" t="s">
        <v>17</v>
      </c>
      <c r="AC722" s="355">
        <f>IF(VLOOKUP($B722,'Change Summary_Detailed'!$A$4:$X$216,AC$3,FALSE)=0,"N/A",VLOOKUP($B722,'Change Summary_Detailed'!$A$4:$X$216,AC$3,FALSE))</f>
        <v>42248</v>
      </c>
      <c r="AD722" s="21" t="str">
        <f>VLOOKUP($B722,'Change Summary_Detailed'!$A$4:$X$216,AD$3,FALSE)</f>
        <v/>
      </c>
      <c r="AE722" s="21" t="str">
        <f>VLOOKUP($B722,'Change Summary_Detailed'!$A$4:$X$216,AE$3,FALSE)</f>
        <v/>
      </c>
      <c r="AF722" s="21" t="str">
        <f>VLOOKUP($B722,'Change Summary_Detailed'!$A$4:$X$216,AF$3,FALSE)</f>
        <v/>
      </c>
      <c r="AG722" s="21" t="str">
        <f>VLOOKUP($B722,'Change Summary_Detailed'!$A$4:$X$216,AG$3,FALSE)</f>
        <v/>
      </c>
      <c r="AH722" s="21" t="str">
        <f>VLOOKUP($B722,'Change Summary_Detailed'!$A$4:$X$216,AH$3,FALSE)</f>
        <v/>
      </c>
      <c r="AI722" s="21" t="str">
        <f>VLOOKUP($B722,'Change Summary_Detailed'!$A$4:$X$216,AI$3,FALSE)</f>
        <v/>
      </c>
      <c r="AJ722" s="21" t="str">
        <f>VLOOKUP($B722,'Change Summary_Detailed'!$A$4:$X$216,AJ$3,FALSE)</f>
        <v/>
      </c>
      <c r="AK722" s="21" t="str">
        <f>VLOOKUP($B722,'Change Summary_Detailed'!$A$4:$X$216,AK$3,FALSE)</f>
        <v/>
      </c>
      <c r="AL722" s="21" t="str">
        <f>VLOOKUP($B722,'Change Summary_Detailed'!$A$4:$X$216,AL$3,FALSE)</f>
        <v/>
      </c>
      <c r="AM722" s="21" t="str">
        <f>VLOOKUP($B722,'Change Summary_Detailed'!$A$4:$X$216,AM$3,FALSE)</f>
        <v/>
      </c>
      <c r="AN722" s="21" t="str">
        <f>VLOOKUP($B722,'Change Summary_Detailed'!$A$4:$X$216,AN$3,FALSE)</f>
        <v/>
      </c>
      <c r="AO722" s="21">
        <f>VLOOKUP($B722,'Change Summary_Detailed'!$A$4:$X$216,AO$3,FALSE)</f>
        <v>0</v>
      </c>
      <c r="AP722" s="21" t="str">
        <f>VLOOKUP($B722,'Change Summary_Detailed'!$A$4:$X$216,AP$3,FALSE)</f>
        <v>Delete</v>
      </c>
      <c r="AQ722" s="21">
        <f>VLOOKUP($B722,'Change Summary_Detailed'!$A$4:$X$216,AQ$3,FALSE)</f>
        <v>3</v>
      </c>
      <c r="AR722" s="21" t="str">
        <f>VLOOKUP($B722,'Change Summary_Detailed'!$A$4:$X$216,AR$3,FALSE)</f>
        <v>Low performing</v>
      </c>
      <c r="AS722" s="21" t="str">
        <f>VLOOKUP($B722,'Change Summary_Detailed'!$A$4:$X$216,AS$3,FALSE)</f>
        <v>In Kenmore, use revised Route 342 and connect with Sound Transit routes 566 or 567 at the Bellevue Transit Center, or use revised Route 234 and connect with the RapidRide B Line (unchanged) on Rose Hill.</v>
      </c>
      <c r="AT722" s="21" t="str">
        <f>VLOOKUP($B722,'Change Summary_Detailed'!$A$4:$X$216,AT$3,FALSE)</f>
        <v>Deleted</v>
      </c>
    </row>
    <row r="723" spans="1:46" x14ac:dyDescent="0.25">
      <c r="A723" t="s">
        <v>1254</v>
      </c>
      <c r="B723" s="122">
        <v>245</v>
      </c>
      <c r="C723" s="110" t="s">
        <v>799</v>
      </c>
      <c r="D723" s="71" t="s">
        <v>248</v>
      </c>
      <c r="E723" s="110">
        <v>24.9</v>
      </c>
      <c r="F723" s="365">
        <v>7.4</v>
      </c>
      <c r="G723" s="365">
        <v>24.2</v>
      </c>
      <c r="H723" s="365">
        <v>7</v>
      </c>
      <c r="I723" s="365">
        <v>16.7</v>
      </c>
      <c r="J723" s="112">
        <v>4.5999999999999996</v>
      </c>
      <c r="K723" s="62">
        <v>54</v>
      </c>
      <c r="L723" s="62" t="s">
        <v>15</v>
      </c>
      <c r="M723" s="110" t="s">
        <v>17</v>
      </c>
      <c r="N723" s="112" t="s">
        <v>17</v>
      </c>
      <c r="O723" s="65" t="s">
        <v>18</v>
      </c>
      <c r="P723" s="54" t="s">
        <v>18</v>
      </c>
      <c r="Q723" s="66" t="s">
        <v>18</v>
      </c>
      <c r="R723" s="65" t="s">
        <v>54</v>
      </c>
      <c r="S723" s="54" t="s">
        <v>54</v>
      </c>
      <c r="T723" s="66" t="s">
        <v>54</v>
      </c>
      <c r="W723">
        <v>4</v>
      </c>
      <c r="X723">
        <v>4</v>
      </c>
      <c r="Y723">
        <v>3</v>
      </c>
      <c r="Z723">
        <v>3</v>
      </c>
      <c r="AA723">
        <v>3</v>
      </c>
      <c r="AB723">
        <v>3</v>
      </c>
      <c r="AC723" s="355" t="str">
        <f>IF(VLOOKUP($B723,'Change Summary_Detailed'!$A$4:$X$216,AC$3,FALSE)=0,"N/A",VLOOKUP($B723,'Change Summary_Detailed'!$A$4:$X$216,AC$3,FALSE))</f>
        <v>N/A</v>
      </c>
      <c r="AD723" s="21">
        <f>VLOOKUP($B723,'Change Summary_Detailed'!$A$4:$X$216,AD$3,FALSE)</f>
        <v>15</v>
      </c>
      <c r="AE723" s="21">
        <f>VLOOKUP($B723,'Change Summary_Detailed'!$A$4:$X$216,AE$3,FALSE)</f>
        <v>15</v>
      </c>
      <c r="AF723" s="21" t="str">
        <f>VLOOKUP($B723,'Change Summary_Detailed'!$A$4:$X$216,AF$3,FALSE)</f>
        <v>30-60</v>
      </c>
      <c r="AG723" s="21">
        <f>VLOOKUP($B723,'Change Summary_Detailed'!$A$4:$X$216,AG$3,FALSE)</f>
        <v>30</v>
      </c>
      <c r="AH723" s="21">
        <f>VLOOKUP($B723,'Change Summary_Detailed'!$A$4:$X$216,AH$3,FALSE)</f>
        <v>30</v>
      </c>
      <c r="AI723" s="21">
        <f>VLOOKUP($B723,'Change Summary_Detailed'!$A$4:$X$216,AI$3,FALSE)</f>
        <v>15</v>
      </c>
      <c r="AJ723" s="21">
        <f>VLOOKUP($B723,'Change Summary_Detailed'!$A$4:$X$216,AJ$3,FALSE)</f>
        <v>15</v>
      </c>
      <c r="AK723" s="21" t="str">
        <f>VLOOKUP($B723,'Change Summary_Detailed'!$A$4:$X$216,AK$3,FALSE)</f>
        <v>30-60</v>
      </c>
      <c r="AL723" s="21">
        <f>VLOOKUP($B723,'Change Summary_Detailed'!$A$4:$X$216,AL$3,FALSE)</f>
        <v>30</v>
      </c>
      <c r="AM723" s="21">
        <f>VLOOKUP($B723,'Change Summary_Detailed'!$A$4:$X$216,AM$3,FALSE)</f>
        <v>30</v>
      </c>
      <c r="AN723" s="21" t="str">
        <f>VLOOKUP($B723,'Change Summary_Detailed'!$A$4:$X$216,AN$3,FALSE)</f>
        <v>Before 11:00 PM</v>
      </c>
      <c r="AO723" s="21" t="str">
        <f>VLOOKUP($B723,'Change Summary_Detailed'!$A$4:$X$216,AO$3,FALSE)</f>
        <v>Before 11:00 PM</v>
      </c>
      <c r="AP723" s="21" t="str">
        <f>VLOOKUP($B723,'Change Summary_Detailed'!$A$4:$X$216,AP$3,FALSE)</f>
        <v>Unchanged</v>
      </c>
      <c r="AQ723" s="21">
        <f>VLOOKUP($B723,'Change Summary_Detailed'!$A$4:$X$216,AQ$3,FALSE)</f>
        <v>0</v>
      </c>
      <c r="AR723" s="21">
        <f>VLOOKUP($B723,'Change Summary_Detailed'!$A$4:$X$216,AR$3,FALSE)</f>
        <v>0</v>
      </c>
      <c r="AS723" s="21">
        <f>VLOOKUP($B723,'Change Summary_Detailed'!$A$4:$X$216,AS$3,FALSE)</f>
        <v>0</v>
      </c>
      <c r="AT723" s="21" t="str">
        <f>VLOOKUP($B723,'Change Summary_Detailed'!$A$4:$X$216,AT$3,FALSE)</f>
        <v>Unchanged</v>
      </c>
    </row>
    <row r="724" spans="1:46" x14ac:dyDescent="0.25">
      <c r="A724" t="s">
        <v>1254</v>
      </c>
      <c r="B724" s="122">
        <v>246</v>
      </c>
      <c r="C724" s="110" t="s">
        <v>800</v>
      </c>
      <c r="D724" s="71" t="s">
        <v>243</v>
      </c>
      <c r="E724" s="110">
        <v>11.6</v>
      </c>
      <c r="F724" s="365">
        <v>2.6</v>
      </c>
      <c r="G724" s="365">
        <v>12.3</v>
      </c>
      <c r="H724" s="365">
        <v>2.7</v>
      </c>
      <c r="I724" s="365" t="s">
        <v>298</v>
      </c>
      <c r="J724" s="112" t="s">
        <v>298</v>
      </c>
      <c r="K724" s="62">
        <v>28</v>
      </c>
      <c r="L724" s="62" t="s">
        <v>135</v>
      </c>
      <c r="M724" s="110" t="s">
        <v>17</v>
      </c>
      <c r="N724" s="112" t="s">
        <v>17</v>
      </c>
      <c r="O724" s="65" t="s">
        <v>18</v>
      </c>
      <c r="P724" s="54" t="s">
        <v>19</v>
      </c>
      <c r="Q724" s="66" t="s">
        <v>18</v>
      </c>
      <c r="R724" s="65">
        <v>1</v>
      </c>
      <c r="S724" s="54" t="s">
        <v>54</v>
      </c>
      <c r="T724" s="66" t="s">
        <v>54</v>
      </c>
      <c r="W724">
        <v>1</v>
      </c>
      <c r="X724">
        <v>2</v>
      </c>
      <c r="Y724">
        <v>2</v>
      </c>
      <c r="Z724">
        <v>2</v>
      </c>
      <c r="AA724" t="s">
        <v>17</v>
      </c>
      <c r="AB724" t="s">
        <v>17</v>
      </c>
      <c r="AC724" s="355" t="str">
        <f>IF(VLOOKUP($B724,'Change Summary_Detailed'!$A$4:$X$216,AC$3,FALSE)=0,"N/A",VLOOKUP($B724,'Change Summary_Detailed'!$A$4:$X$216,AC$3,FALSE))</f>
        <v>N/A</v>
      </c>
      <c r="AD724" s="21">
        <f>VLOOKUP($B724,'Change Summary_Detailed'!$A$4:$X$216,AD$3,FALSE)</f>
        <v>60</v>
      </c>
      <c r="AE724" s="21">
        <f>VLOOKUP($B724,'Change Summary_Detailed'!$A$4:$X$216,AE$3,FALSE)</f>
        <v>60</v>
      </c>
      <c r="AF724" s="21" t="str">
        <f>VLOOKUP($B724,'Change Summary_Detailed'!$A$4:$X$216,AF$3,FALSE)</f>
        <v/>
      </c>
      <c r="AG724" s="21" t="str">
        <f>VLOOKUP($B724,'Change Summary_Detailed'!$A$4:$X$216,AG$3,FALSE)</f>
        <v/>
      </c>
      <c r="AH724" s="21" t="str">
        <f>VLOOKUP($B724,'Change Summary_Detailed'!$A$4:$X$216,AH$3,FALSE)</f>
        <v/>
      </c>
      <c r="AI724" s="21">
        <f>VLOOKUP($B724,'Change Summary_Detailed'!$A$4:$X$216,AI$3,FALSE)</f>
        <v>60</v>
      </c>
      <c r="AJ724" s="21">
        <f>VLOOKUP($B724,'Change Summary_Detailed'!$A$4:$X$216,AJ$3,FALSE)</f>
        <v>60</v>
      </c>
      <c r="AK724" s="21" t="str">
        <f>VLOOKUP($B724,'Change Summary_Detailed'!$A$4:$X$216,AK$3,FALSE)</f>
        <v/>
      </c>
      <c r="AL724" s="21" t="str">
        <f>VLOOKUP($B724,'Change Summary_Detailed'!$A$4:$X$216,AL$3,FALSE)</f>
        <v/>
      </c>
      <c r="AM724" s="21" t="str">
        <f>VLOOKUP($B724,'Change Summary_Detailed'!$A$4:$X$216,AM$3,FALSE)</f>
        <v/>
      </c>
      <c r="AN724" s="21" t="str">
        <f>VLOOKUP($B724,'Change Summary_Detailed'!$A$4:$X$216,AN$3,FALSE)</f>
        <v>Before 6:00 PM</v>
      </c>
      <c r="AO724" s="21" t="str">
        <f>VLOOKUP($B724,'Change Summary_Detailed'!$A$4:$X$216,AO$3,FALSE)</f>
        <v>Before 6:00 PM</v>
      </c>
      <c r="AP724" s="21" t="str">
        <f>VLOOKUP($B724,'Change Summary_Detailed'!$A$4:$X$216,AP$3,FALSE)</f>
        <v>Unchanged</v>
      </c>
      <c r="AQ724" s="21">
        <f>VLOOKUP($B724,'Change Summary_Detailed'!$A$4:$X$216,AQ$3,FALSE)</f>
        <v>0</v>
      </c>
      <c r="AR724" s="21">
        <f>VLOOKUP($B724,'Change Summary_Detailed'!$A$4:$X$216,AR$3,FALSE)</f>
        <v>0</v>
      </c>
      <c r="AS724" s="21">
        <f>VLOOKUP($B724,'Change Summary_Detailed'!$A$4:$X$216,AS$3,FALSE)</f>
        <v>0</v>
      </c>
      <c r="AT724" s="21" t="str">
        <f>VLOOKUP($B724,'Change Summary_Detailed'!$A$4:$X$216,AT$3,FALSE)</f>
        <v>Unchanged</v>
      </c>
    </row>
    <row r="725" spans="1:46" x14ac:dyDescent="0.25">
      <c r="A725" t="s">
        <v>1254</v>
      </c>
      <c r="B725" s="122">
        <v>248</v>
      </c>
      <c r="C725" s="110" t="s">
        <v>800</v>
      </c>
      <c r="D725" s="71" t="s">
        <v>243</v>
      </c>
      <c r="E725" s="110">
        <v>11.6</v>
      </c>
      <c r="F725" s="365">
        <v>2.6</v>
      </c>
      <c r="G725" s="365">
        <v>12.3</v>
      </c>
      <c r="H725" s="365">
        <v>2.7</v>
      </c>
      <c r="I725" s="365" t="s">
        <v>298</v>
      </c>
      <c r="J725" s="112" t="s">
        <v>298</v>
      </c>
      <c r="K725" s="62">
        <v>28</v>
      </c>
      <c r="L725" s="62" t="s">
        <v>135</v>
      </c>
      <c r="M725" s="110" t="s">
        <v>17</v>
      </c>
      <c r="N725" s="112" t="s">
        <v>17</v>
      </c>
      <c r="O725" s="65" t="s">
        <v>18</v>
      </c>
      <c r="P725" s="54" t="s">
        <v>19</v>
      </c>
      <c r="Q725" s="66" t="s">
        <v>18</v>
      </c>
      <c r="R725" s="65">
        <v>1</v>
      </c>
      <c r="S725" s="54" t="s">
        <v>54</v>
      </c>
      <c r="T725" s="66" t="s">
        <v>54</v>
      </c>
      <c r="W725">
        <v>1</v>
      </c>
      <c r="X725">
        <v>2</v>
      </c>
      <c r="Y725">
        <v>2</v>
      </c>
      <c r="Z725">
        <v>2</v>
      </c>
      <c r="AA725" t="s">
        <v>17</v>
      </c>
      <c r="AB725" t="s">
        <v>17</v>
      </c>
      <c r="AC725" s="355">
        <f>IF(VLOOKUP($B725,'Change Summary_Detailed'!$A$4:$X$216,AC$3,FALSE)=0,"N/A",VLOOKUP($B725,'Change Summary_Detailed'!$A$4:$X$216,AC$3,FALSE))</f>
        <v>42248</v>
      </c>
      <c r="AD725" s="21">
        <f>VLOOKUP($B725,'Change Summary_Detailed'!$A$4:$X$216,AD$3,FALSE)</f>
        <v>30</v>
      </c>
      <c r="AE725" s="21">
        <f>VLOOKUP($B725,'Change Summary_Detailed'!$A$4:$X$216,AE$3,FALSE)</f>
        <v>30</v>
      </c>
      <c r="AF725" s="21">
        <f>VLOOKUP($B725,'Change Summary_Detailed'!$A$4:$X$216,AF$3,FALSE)</f>
        <v>30</v>
      </c>
      <c r="AG725" s="21">
        <f>VLOOKUP($B725,'Change Summary_Detailed'!$A$4:$X$216,AG$3,FALSE)</f>
        <v>30</v>
      </c>
      <c r="AH725" s="21">
        <f>VLOOKUP($B725,'Change Summary_Detailed'!$A$4:$X$216,AH$3,FALSE)</f>
        <v>30</v>
      </c>
      <c r="AI725" s="21">
        <f>VLOOKUP($B725,'Change Summary_Detailed'!$A$4:$X$216,AI$3,FALSE)</f>
        <v>30</v>
      </c>
      <c r="AJ725" s="21">
        <f>VLOOKUP($B725,'Change Summary_Detailed'!$A$4:$X$216,AJ$3,FALSE)</f>
        <v>30</v>
      </c>
      <c r="AK725" s="21">
        <f>VLOOKUP($B725,'Change Summary_Detailed'!$A$4:$X$216,AK$3,FALSE)</f>
        <v>60</v>
      </c>
      <c r="AL725" s="21">
        <f>VLOOKUP($B725,'Change Summary_Detailed'!$A$4:$X$216,AL$3,FALSE)</f>
        <v>30</v>
      </c>
      <c r="AM725" s="21">
        <f>VLOOKUP($B725,'Change Summary_Detailed'!$A$4:$X$216,AM$3,FALSE)</f>
        <v>30</v>
      </c>
      <c r="AN725" s="21" t="str">
        <f>VLOOKUP($B725,'Change Summary_Detailed'!$A$4:$X$216,AN$3,FALSE)</f>
        <v>Before 11:00 PM</v>
      </c>
      <c r="AO725" s="21" t="str">
        <f>VLOOKUP($B725,'Change Summary_Detailed'!$A$4:$X$216,AO$3,FALSE)</f>
        <v>Before 9:00 PM</v>
      </c>
      <c r="AP725" s="21" t="str">
        <f>VLOOKUP($B725,'Change Summary_Detailed'!$A$4:$X$216,AP$3,FALSE)</f>
        <v>Operate service less often after 7:00 PM.
End service earlier.</v>
      </c>
      <c r="AQ725" s="21">
        <f>VLOOKUP($B725,'Change Summary_Detailed'!$A$4:$X$216,AQ$3,FALSE)</f>
        <v>3</v>
      </c>
      <c r="AR725" s="21" t="str">
        <f>VLOOKUP($B725,'Change Summary_Detailed'!$A$4:$X$216,AR$3,FALSE)</f>
        <v>Low performing</v>
      </c>
      <c r="AS725" s="21">
        <f>VLOOKUP($B725,'Change Summary_Detailed'!$A$4:$X$216,AS$3,FALSE)</f>
        <v>0</v>
      </c>
      <c r="AT725" s="21" t="str">
        <f>VLOOKUP($B725,'Change Summary_Detailed'!$A$4:$X$216,AT$3,FALSE)</f>
        <v>Revised</v>
      </c>
    </row>
    <row r="726" spans="1:46" x14ac:dyDescent="0.25">
      <c r="A726" t="s">
        <v>1254</v>
      </c>
      <c r="B726" s="122">
        <v>249</v>
      </c>
      <c r="C726" s="110" t="s">
        <v>802</v>
      </c>
      <c r="D726" s="71" t="s">
        <v>250</v>
      </c>
      <c r="E726" s="110">
        <v>19.600000000000001</v>
      </c>
      <c r="F726" s="365">
        <v>4.8</v>
      </c>
      <c r="G726" s="365">
        <v>13.4</v>
      </c>
      <c r="H726" s="365">
        <v>3.3</v>
      </c>
      <c r="I726" s="365">
        <v>8.1999999999999993</v>
      </c>
      <c r="J726" s="112">
        <v>1.8</v>
      </c>
      <c r="K726" s="62">
        <v>73</v>
      </c>
      <c r="L726" s="62" t="s">
        <v>135</v>
      </c>
      <c r="M726" s="110" t="s">
        <v>17</v>
      </c>
      <c r="N726" s="112" t="s">
        <v>17</v>
      </c>
      <c r="O726" s="65" t="s">
        <v>18</v>
      </c>
      <c r="P726" s="54" t="s">
        <v>18</v>
      </c>
      <c r="Q726" s="66" t="s">
        <v>18</v>
      </c>
      <c r="R726" s="65">
        <v>3</v>
      </c>
      <c r="S726" s="54">
        <v>3</v>
      </c>
      <c r="T726" s="66">
        <v>1</v>
      </c>
      <c r="W726">
        <v>3</v>
      </c>
      <c r="X726">
        <v>2</v>
      </c>
      <c r="Y726">
        <v>2</v>
      </c>
      <c r="Z726">
        <v>2</v>
      </c>
      <c r="AA726">
        <v>1</v>
      </c>
      <c r="AB726">
        <v>1</v>
      </c>
      <c r="AC726" s="355" t="str">
        <f>IF(VLOOKUP($B726,'Change Summary_Detailed'!$A$4:$X$216,AC$3,FALSE)=0,"N/A",VLOOKUP($B726,'Change Summary_Detailed'!$A$4:$X$216,AC$3,FALSE))</f>
        <v>Sept. 2014/ Sept. 2015</v>
      </c>
      <c r="AD726" s="21">
        <f>VLOOKUP($B726,'Change Summary_Detailed'!$A$4:$X$216,AD$3,FALSE)</f>
        <v>30</v>
      </c>
      <c r="AE726" s="21">
        <f>VLOOKUP($B726,'Change Summary_Detailed'!$A$4:$X$216,AE$3,FALSE)</f>
        <v>60</v>
      </c>
      <c r="AF726" s="21" t="str">
        <f>VLOOKUP($B726,'Change Summary_Detailed'!$A$4:$X$216,AF$3,FALSE)</f>
        <v/>
      </c>
      <c r="AG726" s="21">
        <f>VLOOKUP($B726,'Change Summary_Detailed'!$A$4:$X$216,AG$3,FALSE)</f>
        <v>45</v>
      </c>
      <c r="AH726" s="21">
        <f>VLOOKUP($B726,'Change Summary_Detailed'!$A$4:$X$216,AH$3,FALSE)</f>
        <v>45</v>
      </c>
      <c r="AI726" s="21">
        <f>VLOOKUP($B726,'Change Summary_Detailed'!$A$4:$X$216,AI$3,FALSE)</f>
        <v>60</v>
      </c>
      <c r="AJ726" s="21">
        <f>VLOOKUP($B726,'Change Summary_Detailed'!$A$4:$X$216,AJ$3,FALSE)</f>
        <v>60</v>
      </c>
      <c r="AK726" s="21" t="str">
        <f>VLOOKUP($B726,'Change Summary_Detailed'!$A$4:$X$216,AK$3,FALSE)</f>
        <v/>
      </c>
      <c r="AL726" s="21">
        <f>VLOOKUP($B726,'Change Summary_Detailed'!$A$4:$X$216,AL$3,FALSE)</f>
        <v>45</v>
      </c>
      <c r="AM726" s="21">
        <f>VLOOKUP($B726,'Change Summary_Detailed'!$A$4:$X$216,AM$3,FALSE)</f>
        <v>45</v>
      </c>
      <c r="AN726" s="21" t="str">
        <f>VLOOKUP($B726,'Change Summary_Detailed'!$A$4:$X$216,AN$3,FALSE)</f>
        <v>Before 7:00 PM</v>
      </c>
      <c r="AO726" s="21" t="str">
        <f>VLOOKUP($B726,'Change Summary_Detailed'!$A$4:$X$216,AO$3,FALSE)</f>
        <v>Before 6:00 PM</v>
      </c>
      <c r="AP726" s="21" t="str">
        <f>VLOOKUP($B726,'Change Summary_Detailed'!$A$4:$X$216,AP$3,FALSE)</f>
        <v>Operate service less often during commute hours.
End service earlier.</v>
      </c>
      <c r="AQ726" s="21" t="str">
        <f>VLOOKUP($B726,'Change Summary_Detailed'!$A$4:$X$216,AQ$3,FALSE)</f>
        <v>1, 3</v>
      </c>
      <c r="AR726" s="21" t="str">
        <f>VLOOKUP($B726,'Change Summary_Detailed'!$A$4:$X$216,AR$3,FALSE)</f>
        <v>Lowest performing</v>
      </c>
      <c r="AS726" s="21">
        <f>VLOOKUP($B726,'Change Summary_Detailed'!$A$4:$X$216,AS$3,FALSE)</f>
        <v>0</v>
      </c>
      <c r="AT726" s="21" t="str">
        <f>VLOOKUP($B726,'Change Summary_Detailed'!$A$4:$X$216,AT$3,FALSE)</f>
        <v>Revised</v>
      </c>
    </row>
    <row r="727" spans="1:46" x14ac:dyDescent="0.25">
      <c r="A727" t="s">
        <v>1254</v>
      </c>
      <c r="B727" s="122">
        <v>250</v>
      </c>
      <c r="C727" s="110" t="s">
        <v>803</v>
      </c>
      <c r="D727" s="71" t="s">
        <v>251</v>
      </c>
      <c r="E727" s="110">
        <v>21.8</v>
      </c>
      <c r="F727" s="365">
        <v>11.9</v>
      </c>
      <c r="G727" s="365" t="s">
        <v>298</v>
      </c>
      <c r="H727" s="365" t="s">
        <v>298</v>
      </c>
      <c r="I727" s="365" t="s">
        <v>298</v>
      </c>
      <c r="J727" s="112" t="s">
        <v>298</v>
      </c>
      <c r="K727" s="62" t="s">
        <v>8</v>
      </c>
      <c r="L727" s="62" t="s">
        <v>8</v>
      </c>
      <c r="M727" s="110" t="s">
        <v>45</v>
      </c>
      <c r="N727" s="112" t="s">
        <v>45</v>
      </c>
      <c r="O727" s="65" t="s">
        <v>8</v>
      </c>
      <c r="P727" s="54" t="s">
        <v>8</v>
      </c>
      <c r="Q727" s="66" t="s">
        <v>8</v>
      </c>
      <c r="R727" s="65">
        <v>1</v>
      </c>
      <c r="S727" s="54" t="s">
        <v>54</v>
      </c>
      <c r="T727" s="66" t="s">
        <v>54</v>
      </c>
      <c r="W727">
        <v>1</v>
      </c>
      <c r="X727">
        <v>2</v>
      </c>
      <c r="Y727" t="s">
        <v>17</v>
      </c>
      <c r="Z727" t="s">
        <v>17</v>
      </c>
      <c r="AA727" t="s">
        <v>17</v>
      </c>
      <c r="AB727" t="s">
        <v>17</v>
      </c>
      <c r="AC727" s="355">
        <f>IF(VLOOKUP($B727,'Change Summary_Detailed'!$A$4:$X$216,AC$3,FALSE)=0,"N/A",VLOOKUP($B727,'Change Summary_Detailed'!$A$4:$X$216,AC$3,FALSE))</f>
        <v>41883</v>
      </c>
      <c r="AD727" s="21" t="str">
        <f>VLOOKUP($B727,'Change Summary_Detailed'!$A$4:$X$216,AD$3,FALSE)</f>
        <v/>
      </c>
      <c r="AE727" s="21" t="str">
        <f>VLOOKUP($B727,'Change Summary_Detailed'!$A$4:$X$216,AE$3,FALSE)</f>
        <v/>
      </c>
      <c r="AF727" s="21" t="str">
        <f>VLOOKUP($B727,'Change Summary_Detailed'!$A$4:$X$216,AF$3,FALSE)</f>
        <v/>
      </c>
      <c r="AG727" s="21" t="str">
        <f>VLOOKUP($B727,'Change Summary_Detailed'!$A$4:$X$216,AG$3,FALSE)</f>
        <v/>
      </c>
      <c r="AH727" s="21" t="str">
        <f>VLOOKUP($B727,'Change Summary_Detailed'!$A$4:$X$216,AH$3,FALSE)</f>
        <v/>
      </c>
      <c r="AI727" s="21" t="str">
        <f>VLOOKUP($B727,'Change Summary_Detailed'!$A$4:$X$216,AI$3,FALSE)</f>
        <v/>
      </c>
      <c r="AJ727" s="21" t="str">
        <f>VLOOKUP($B727,'Change Summary_Detailed'!$A$4:$X$216,AJ$3,FALSE)</f>
        <v/>
      </c>
      <c r="AK727" s="21" t="str">
        <f>VLOOKUP($B727,'Change Summary_Detailed'!$A$4:$X$216,AK$3,FALSE)</f>
        <v/>
      </c>
      <c r="AL727" s="21" t="str">
        <f>VLOOKUP($B727,'Change Summary_Detailed'!$A$4:$X$216,AL$3,FALSE)</f>
        <v/>
      </c>
      <c r="AM727" s="21" t="str">
        <f>VLOOKUP($B727,'Change Summary_Detailed'!$A$4:$X$216,AM$3,FALSE)</f>
        <v/>
      </c>
      <c r="AN727" s="21" t="str">
        <f>VLOOKUP($B727,'Change Summary_Detailed'!$A$4:$X$216,AN$3,FALSE)</f>
        <v/>
      </c>
      <c r="AO727" s="21">
        <f>VLOOKUP($B727,'Change Summary_Detailed'!$A$4:$X$216,AO$3,FALSE)</f>
        <v>0</v>
      </c>
      <c r="AP727" s="21" t="str">
        <f>VLOOKUP($B727,'Change Summary_Detailed'!$A$4:$X$216,AP$3,FALSE)</f>
        <v>Delete</v>
      </c>
      <c r="AQ727" s="21">
        <f>VLOOKUP($B727,'Change Summary_Detailed'!$A$4:$X$216,AQ$3,FALSE)</f>
        <v>1</v>
      </c>
      <c r="AR727" s="21" t="str">
        <f>VLOOKUP($B727,'Change Summary_Detailed'!$A$4:$X$216,AR$3,FALSE)</f>
        <v>Lowest performing</v>
      </c>
      <c r="AS727" s="21" t="str">
        <f>VLOOKUP($B727,'Change Summary_Detailed'!$A$4:$X$216,AS$3,FALSE)</f>
        <v>Use revised Route 249 to connect with Route 268 or Sound Transit Route 545 in Overlake.</v>
      </c>
      <c r="AT727" s="21" t="str">
        <f>VLOOKUP($B727,'Change Summary_Detailed'!$A$4:$X$216,AT$3,FALSE)</f>
        <v>Deleted</v>
      </c>
    </row>
    <row r="728" spans="1:46" x14ac:dyDescent="0.25">
      <c r="A728" t="s">
        <v>1254</v>
      </c>
      <c r="B728" s="122">
        <v>252</v>
      </c>
      <c r="C728" s="110" t="s">
        <v>804</v>
      </c>
      <c r="D728" s="71" t="s">
        <v>252</v>
      </c>
      <c r="E728" s="110">
        <v>26.9</v>
      </c>
      <c r="F728" s="365">
        <v>16.2</v>
      </c>
      <c r="G728" s="365" t="s">
        <v>298</v>
      </c>
      <c r="H728" s="365" t="s">
        <v>298</v>
      </c>
      <c r="I728" s="365" t="s">
        <v>298</v>
      </c>
      <c r="J728" s="112" t="s">
        <v>298</v>
      </c>
      <c r="K728" s="62" t="s">
        <v>8</v>
      </c>
      <c r="L728" s="62" t="s">
        <v>8</v>
      </c>
      <c r="M728" s="110" t="s">
        <v>52</v>
      </c>
      <c r="N728" s="112" t="s">
        <v>52</v>
      </c>
      <c r="O728" s="65" t="s">
        <v>8</v>
      </c>
      <c r="P728" s="54" t="s">
        <v>8</v>
      </c>
      <c r="Q728" s="66" t="s">
        <v>8</v>
      </c>
      <c r="R728" s="65">
        <v>3</v>
      </c>
      <c r="S728" s="54" t="s">
        <v>54</v>
      </c>
      <c r="T728" s="66" t="s">
        <v>54</v>
      </c>
      <c r="W728">
        <v>2</v>
      </c>
      <c r="X728">
        <v>3</v>
      </c>
      <c r="Y728" t="s">
        <v>17</v>
      </c>
      <c r="Z728" t="s">
        <v>17</v>
      </c>
      <c r="AA728" t="s">
        <v>17</v>
      </c>
      <c r="AB728" t="s">
        <v>17</v>
      </c>
      <c r="AC728" s="355" t="str">
        <f>IF(VLOOKUP($B728,'Change Summary_Detailed'!$A$4:$X$216,AC$3,FALSE)=0,"N/A",VLOOKUP($B728,'Change Summary_Detailed'!$A$4:$X$216,AC$3,FALSE))</f>
        <v>N/A</v>
      </c>
      <c r="AD728" s="21" t="str">
        <f>VLOOKUP($B728,'Change Summary_Detailed'!$A$4:$X$216,AD$3,FALSE)</f>
        <v/>
      </c>
      <c r="AE728" s="21" t="str">
        <f>VLOOKUP($B728,'Change Summary_Detailed'!$A$4:$X$216,AE$3,FALSE)</f>
        <v/>
      </c>
      <c r="AF728" s="21" t="str">
        <f>VLOOKUP($B728,'Change Summary_Detailed'!$A$4:$X$216,AF$3,FALSE)</f>
        <v/>
      </c>
      <c r="AG728" s="21" t="str">
        <f>VLOOKUP($B728,'Change Summary_Detailed'!$A$4:$X$216,AG$3,FALSE)</f>
        <v/>
      </c>
      <c r="AH728" s="21" t="str">
        <f>VLOOKUP($B728,'Change Summary_Detailed'!$A$4:$X$216,AH$3,FALSE)</f>
        <v/>
      </c>
      <c r="AI728" s="21" t="str">
        <f>VLOOKUP($B728,'Change Summary_Detailed'!$A$4:$X$216,AI$3,FALSE)</f>
        <v/>
      </c>
      <c r="AJ728" s="21" t="str">
        <f>VLOOKUP($B728,'Change Summary_Detailed'!$A$4:$X$216,AJ$3,FALSE)</f>
        <v/>
      </c>
      <c r="AK728" s="21" t="str">
        <f>VLOOKUP($B728,'Change Summary_Detailed'!$A$4:$X$216,AK$3,FALSE)</f>
        <v/>
      </c>
      <c r="AL728" s="21" t="str">
        <f>VLOOKUP($B728,'Change Summary_Detailed'!$A$4:$X$216,AL$3,FALSE)</f>
        <v/>
      </c>
      <c r="AM728" s="21" t="str">
        <f>VLOOKUP($B728,'Change Summary_Detailed'!$A$4:$X$216,AM$3,FALSE)</f>
        <v/>
      </c>
      <c r="AN728" s="21" t="str">
        <f>VLOOKUP($B728,'Change Summary_Detailed'!$A$4:$X$216,AN$3,FALSE)</f>
        <v/>
      </c>
      <c r="AO728" s="21" t="str">
        <f>VLOOKUP($B728,'Change Summary_Detailed'!$A$4:$X$216,AO$3,FALSE)</f>
        <v/>
      </c>
      <c r="AP728" s="21" t="str">
        <f>VLOOKUP($B728,'Change Summary_Detailed'!$A$4:$X$216,AP$3,FALSE)</f>
        <v>Unchanged</v>
      </c>
      <c r="AQ728" s="21">
        <f>VLOOKUP($B728,'Change Summary_Detailed'!$A$4:$X$216,AQ$3,FALSE)</f>
        <v>0</v>
      </c>
      <c r="AR728" s="21">
        <f>VLOOKUP($B728,'Change Summary_Detailed'!$A$4:$X$216,AR$3,FALSE)</f>
        <v>0</v>
      </c>
      <c r="AS728" s="21">
        <f>VLOOKUP($B728,'Change Summary_Detailed'!$A$4:$X$216,AS$3,FALSE)</f>
        <v>0</v>
      </c>
      <c r="AT728" s="21" t="str">
        <f>VLOOKUP($B728,'Change Summary_Detailed'!$A$4:$X$216,AT$3,FALSE)</f>
        <v>Unchanged</v>
      </c>
    </row>
    <row r="729" spans="1:46" x14ac:dyDescent="0.25">
      <c r="A729" t="s">
        <v>1254</v>
      </c>
      <c r="B729" s="122">
        <v>255</v>
      </c>
      <c r="C729" s="110" t="s">
        <v>805</v>
      </c>
      <c r="D729" s="71" t="s">
        <v>253</v>
      </c>
      <c r="E729" s="110">
        <v>28.4</v>
      </c>
      <c r="F729" s="365">
        <v>14.2</v>
      </c>
      <c r="G729" s="365">
        <v>27.3</v>
      </c>
      <c r="H729" s="365">
        <v>13.5</v>
      </c>
      <c r="I729" s="365">
        <v>24.8</v>
      </c>
      <c r="J729" s="112">
        <v>13.1</v>
      </c>
      <c r="K729" s="62">
        <v>97</v>
      </c>
      <c r="L729" s="62" t="s">
        <v>15</v>
      </c>
      <c r="M729" s="110" t="s">
        <v>17</v>
      </c>
      <c r="N729" s="112" t="s">
        <v>17</v>
      </c>
      <c r="O729" s="65" t="s">
        <v>18</v>
      </c>
      <c r="P729" s="54" t="s">
        <v>18</v>
      </c>
      <c r="Q729" s="66" t="s">
        <v>18</v>
      </c>
      <c r="R729" s="65">
        <v>3</v>
      </c>
      <c r="S729" s="54">
        <v>1</v>
      </c>
      <c r="T729" s="66">
        <v>3</v>
      </c>
      <c r="W729">
        <v>2</v>
      </c>
      <c r="X729">
        <v>3</v>
      </c>
      <c r="Y729">
        <v>1</v>
      </c>
      <c r="Z729">
        <v>3</v>
      </c>
      <c r="AA729">
        <v>2</v>
      </c>
      <c r="AB729">
        <v>4</v>
      </c>
      <c r="AC729" s="355">
        <f>IF(VLOOKUP($B729,'Change Summary_Detailed'!$A$4:$X$216,AC$3,FALSE)=0,"N/A",VLOOKUP($B729,'Change Summary_Detailed'!$A$4:$X$216,AC$3,FALSE))</f>
        <v>42036</v>
      </c>
      <c r="AD729" s="21">
        <f>VLOOKUP($B729,'Change Summary_Detailed'!$A$4:$X$216,AD$3,FALSE)</f>
        <v>10</v>
      </c>
      <c r="AE729" s="21">
        <f>VLOOKUP($B729,'Change Summary_Detailed'!$A$4:$X$216,AE$3,FALSE)</f>
        <v>15</v>
      </c>
      <c r="AF729" s="21" t="str">
        <f>VLOOKUP($B729,'Change Summary_Detailed'!$A$4:$X$216,AF$3,FALSE)</f>
        <v>30-60</v>
      </c>
      <c r="AG729" s="21">
        <f>VLOOKUP($B729,'Change Summary_Detailed'!$A$4:$X$216,AG$3,FALSE)</f>
        <v>30</v>
      </c>
      <c r="AH729" s="21">
        <f>VLOOKUP($B729,'Change Summary_Detailed'!$A$4:$X$216,AH$3,FALSE)</f>
        <v>30</v>
      </c>
      <c r="AI729" s="21">
        <f>VLOOKUP($B729,'Change Summary_Detailed'!$A$4:$X$216,AI$3,FALSE)</f>
        <v>10</v>
      </c>
      <c r="AJ729" s="21">
        <f>VLOOKUP($B729,'Change Summary_Detailed'!$A$4:$X$216,AJ$3,FALSE)</f>
        <v>15</v>
      </c>
      <c r="AK729" s="21" t="str">
        <f>VLOOKUP($B729,'Change Summary_Detailed'!$A$4:$X$216,AK$3,FALSE)</f>
        <v>30-60</v>
      </c>
      <c r="AL729" s="21">
        <f>VLOOKUP($B729,'Change Summary_Detailed'!$A$4:$X$216,AL$3,FALSE)</f>
        <v>30</v>
      </c>
      <c r="AM729" s="21">
        <f>VLOOKUP($B729,'Change Summary_Detailed'!$A$4:$X$216,AM$3,FALSE)</f>
        <v>30</v>
      </c>
      <c r="AN729" s="21" t="str">
        <f>VLOOKUP($B729,'Change Summary_Detailed'!$A$4:$X$216,AN$3,FALSE)</f>
        <v>Before 1:00 AM</v>
      </c>
      <c r="AO729" s="21" t="str">
        <f>VLOOKUP($B729,'Change Summary_Detailed'!$A$4:$X$216,AO$3,FALSE)</f>
        <v>Before 1:00 AM</v>
      </c>
      <c r="AP729" s="21" t="str">
        <f>VLOOKUP($B729,'Change Summary_Detailed'!$A$4:$X$216,AP$3,FALSE)</f>
        <v xml:space="preserve">Eliminate the part of the route north of Totem Lake Transit Center.
Revise Route 236 to serve 124th Avenue NE.
</v>
      </c>
      <c r="AQ729" s="21" t="str">
        <f>VLOOKUP($B729,'Change Summary_Detailed'!$A$4:$X$216,AQ$3,FALSE)</f>
        <v>1, 2, 3</v>
      </c>
      <c r="AR729" s="21" t="str">
        <f>VLOOKUP($B729,'Change Summary_Detailed'!$A$4:$X$216,AR$3,FALSE)</f>
        <v>Restructure</v>
      </c>
      <c r="AS729" s="21" t="str">
        <f>VLOOKUP($B729,'Change Summary_Detailed'!$A$4:$X$216,AS$3,FALSE)</f>
        <v xml:space="preserve">Along 124th Avenue NE, use route 252, 257 or revised Route 236. </v>
      </c>
      <c r="AT729" s="21" t="str">
        <f>VLOOKUP($B729,'Change Summary_Detailed'!$A$4:$X$216,AT$3,FALSE)</f>
        <v>Revised</v>
      </c>
    </row>
    <row r="730" spans="1:46" x14ac:dyDescent="0.25">
      <c r="A730" t="s">
        <v>1254</v>
      </c>
      <c r="B730" s="122">
        <v>257</v>
      </c>
      <c r="C730" s="110" t="s">
        <v>806</v>
      </c>
      <c r="D730" s="71" t="s">
        <v>254</v>
      </c>
      <c r="E730" s="110">
        <v>25.9</v>
      </c>
      <c r="F730" s="365">
        <v>16.3</v>
      </c>
      <c r="G730" s="365" t="s">
        <v>298</v>
      </c>
      <c r="H730" s="365" t="s">
        <v>298</v>
      </c>
      <c r="I730" s="365" t="s">
        <v>298</v>
      </c>
      <c r="J730" s="112" t="s">
        <v>298</v>
      </c>
      <c r="K730" s="62" t="s">
        <v>8</v>
      </c>
      <c r="L730" s="62" t="s">
        <v>8</v>
      </c>
      <c r="M730" s="110" t="s">
        <v>52</v>
      </c>
      <c r="N730" s="112" t="s">
        <v>52</v>
      </c>
      <c r="O730" s="65" t="s">
        <v>8</v>
      </c>
      <c r="P730" s="54" t="s">
        <v>8</v>
      </c>
      <c r="Q730" s="66" t="s">
        <v>8</v>
      </c>
      <c r="R730" s="65">
        <v>3</v>
      </c>
      <c r="S730" s="54" t="s">
        <v>54</v>
      </c>
      <c r="T730" s="66" t="s">
        <v>54</v>
      </c>
      <c r="W730">
        <v>2</v>
      </c>
      <c r="X730">
        <v>3</v>
      </c>
      <c r="Y730" t="s">
        <v>17</v>
      </c>
      <c r="Z730" t="s">
        <v>17</v>
      </c>
      <c r="AA730" t="s">
        <v>17</v>
      </c>
      <c r="AB730" t="s">
        <v>17</v>
      </c>
      <c r="AC730" s="355" t="str">
        <f>IF(VLOOKUP($B730,'Change Summary_Detailed'!$A$4:$X$216,AC$3,FALSE)=0,"N/A",VLOOKUP($B730,'Change Summary_Detailed'!$A$4:$X$216,AC$3,FALSE))</f>
        <v>N/A</v>
      </c>
      <c r="AD730" s="21" t="str">
        <f>VLOOKUP($B730,'Change Summary_Detailed'!$A$4:$X$216,AD$3,FALSE)</f>
        <v/>
      </c>
      <c r="AE730" s="21" t="str">
        <f>VLOOKUP($B730,'Change Summary_Detailed'!$A$4:$X$216,AE$3,FALSE)</f>
        <v/>
      </c>
      <c r="AF730" s="21" t="str">
        <f>VLOOKUP($B730,'Change Summary_Detailed'!$A$4:$X$216,AF$3,FALSE)</f>
        <v/>
      </c>
      <c r="AG730" s="21" t="str">
        <f>VLOOKUP($B730,'Change Summary_Detailed'!$A$4:$X$216,AG$3,FALSE)</f>
        <v/>
      </c>
      <c r="AH730" s="21" t="str">
        <f>VLOOKUP($B730,'Change Summary_Detailed'!$A$4:$X$216,AH$3,FALSE)</f>
        <v/>
      </c>
      <c r="AI730" s="21" t="str">
        <f>VLOOKUP($B730,'Change Summary_Detailed'!$A$4:$X$216,AI$3,FALSE)</f>
        <v/>
      </c>
      <c r="AJ730" s="21" t="str">
        <f>VLOOKUP($B730,'Change Summary_Detailed'!$A$4:$X$216,AJ$3,FALSE)</f>
        <v/>
      </c>
      <c r="AK730" s="21" t="str">
        <f>VLOOKUP($B730,'Change Summary_Detailed'!$A$4:$X$216,AK$3,FALSE)</f>
        <v/>
      </c>
      <c r="AL730" s="21" t="str">
        <f>VLOOKUP($B730,'Change Summary_Detailed'!$A$4:$X$216,AL$3,FALSE)</f>
        <v/>
      </c>
      <c r="AM730" s="21" t="str">
        <f>VLOOKUP($B730,'Change Summary_Detailed'!$A$4:$X$216,AM$3,FALSE)</f>
        <v/>
      </c>
      <c r="AN730" s="21" t="str">
        <f>VLOOKUP($B730,'Change Summary_Detailed'!$A$4:$X$216,AN$3,FALSE)</f>
        <v/>
      </c>
      <c r="AO730" s="21" t="str">
        <f>VLOOKUP($B730,'Change Summary_Detailed'!$A$4:$X$216,AO$3,FALSE)</f>
        <v/>
      </c>
      <c r="AP730" s="21" t="str">
        <f>VLOOKUP($B730,'Change Summary_Detailed'!$A$4:$X$216,AP$3,FALSE)</f>
        <v>Unchanged</v>
      </c>
      <c r="AQ730" s="21">
        <f>VLOOKUP($B730,'Change Summary_Detailed'!$A$4:$X$216,AQ$3,FALSE)</f>
        <v>0</v>
      </c>
      <c r="AR730" s="21">
        <f>VLOOKUP($B730,'Change Summary_Detailed'!$A$4:$X$216,AR$3,FALSE)</f>
        <v>0</v>
      </c>
      <c r="AS730" s="21">
        <f>VLOOKUP($B730,'Change Summary_Detailed'!$A$4:$X$216,AS$3,FALSE)</f>
        <v>0</v>
      </c>
      <c r="AT730" s="21" t="str">
        <f>VLOOKUP($B730,'Change Summary_Detailed'!$A$4:$X$216,AT$3,FALSE)</f>
        <v>Unchanged</v>
      </c>
    </row>
    <row r="731" spans="1:46" x14ac:dyDescent="0.25">
      <c r="A731" t="s">
        <v>1254</v>
      </c>
      <c r="B731" s="122">
        <v>260</v>
      </c>
      <c r="C731" s="110" t="s">
        <v>807</v>
      </c>
      <c r="D731" s="71" t="s">
        <v>255</v>
      </c>
      <c r="E731" s="110">
        <v>18.600000000000001</v>
      </c>
      <c r="F731" s="365">
        <v>11.1</v>
      </c>
      <c r="G731" s="365" t="s">
        <v>298</v>
      </c>
      <c r="H731" s="365" t="s">
        <v>298</v>
      </c>
      <c r="I731" s="365" t="s">
        <v>298</v>
      </c>
      <c r="J731" s="112" t="s">
        <v>298</v>
      </c>
      <c r="K731" s="62" t="s">
        <v>8</v>
      </c>
      <c r="L731" s="62" t="s">
        <v>8</v>
      </c>
      <c r="M731" s="110" t="s">
        <v>45</v>
      </c>
      <c r="N731" s="112" t="s">
        <v>45</v>
      </c>
      <c r="O731" s="65" t="s">
        <v>8</v>
      </c>
      <c r="P731" s="54" t="s">
        <v>8</v>
      </c>
      <c r="Q731" s="66" t="s">
        <v>8</v>
      </c>
      <c r="R731" s="65">
        <v>1</v>
      </c>
      <c r="S731" s="54" t="s">
        <v>54</v>
      </c>
      <c r="T731" s="66" t="s">
        <v>54</v>
      </c>
      <c r="W731">
        <v>1</v>
      </c>
      <c r="X731">
        <v>2</v>
      </c>
      <c r="Y731" t="s">
        <v>17</v>
      </c>
      <c r="Z731" t="s">
        <v>17</v>
      </c>
      <c r="AA731" t="s">
        <v>17</v>
      </c>
      <c r="AB731" t="s">
        <v>17</v>
      </c>
      <c r="AC731" s="355">
        <f>IF(VLOOKUP($B731,'Change Summary_Detailed'!$A$4:$X$216,AC$3,FALSE)=0,"N/A",VLOOKUP($B731,'Change Summary_Detailed'!$A$4:$X$216,AC$3,FALSE))</f>
        <v>41883</v>
      </c>
      <c r="AD731" s="21" t="str">
        <f>VLOOKUP($B731,'Change Summary_Detailed'!$A$4:$X$216,AD$3,FALSE)</f>
        <v/>
      </c>
      <c r="AE731" s="21" t="str">
        <f>VLOOKUP($B731,'Change Summary_Detailed'!$A$4:$X$216,AE$3,FALSE)</f>
        <v/>
      </c>
      <c r="AF731" s="21" t="str">
        <f>VLOOKUP($B731,'Change Summary_Detailed'!$A$4:$X$216,AF$3,FALSE)</f>
        <v/>
      </c>
      <c r="AG731" s="21" t="str">
        <f>VLOOKUP($B731,'Change Summary_Detailed'!$A$4:$X$216,AG$3,FALSE)</f>
        <v/>
      </c>
      <c r="AH731" s="21" t="str">
        <f>VLOOKUP($B731,'Change Summary_Detailed'!$A$4:$X$216,AH$3,FALSE)</f>
        <v/>
      </c>
      <c r="AI731" s="21" t="str">
        <f>VLOOKUP($B731,'Change Summary_Detailed'!$A$4:$X$216,AI$3,FALSE)</f>
        <v/>
      </c>
      <c r="AJ731" s="21" t="str">
        <f>VLOOKUP($B731,'Change Summary_Detailed'!$A$4:$X$216,AJ$3,FALSE)</f>
        <v/>
      </c>
      <c r="AK731" s="21" t="str">
        <f>VLOOKUP($B731,'Change Summary_Detailed'!$A$4:$X$216,AK$3,FALSE)</f>
        <v/>
      </c>
      <c r="AL731" s="21" t="str">
        <f>VLOOKUP($B731,'Change Summary_Detailed'!$A$4:$X$216,AL$3,FALSE)</f>
        <v/>
      </c>
      <c r="AM731" s="21" t="str">
        <f>VLOOKUP($B731,'Change Summary_Detailed'!$A$4:$X$216,AM$3,FALSE)</f>
        <v/>
      </c>
      <c r="AN731" s="21" t="str">
        <f>VLOOKUP($B731,'Change Summary_Detailed'!$A$4:$X$216,AN$3,FALSE)</f>
        <v/>
      </c>
      <c r="AO731" s="21">
        <f>VLOOKUP($B731,'Change Summary_Detailed'!$A$4:$X$216,AO$3,FALSE)</f>
        <v>0</v>
      </c>
      <c r="AP731" s="21" t="str">
        <f>VLOOKUP($B731,'Change Summary_Detailed'!$A$4:$X$216,AP$3,FALSE)</f>
        <v>Delete</v>
      </c>
      <c r="AQ731" s="21">
        <f>VLOOKUP($B731,'Change Summary_Detailed'!$A$4:$X$216,AQ$3,FALSE)</f>
        <v>1</v>
      </c>
      <c r="AR731" s="21" t="str">
        <f>VLOOKUP($B731,'Change Summary_Detailed'!$A$4:$X$216,AR$3,FALSE)</f>
        <v>Lowest performing</v>
      </c>
      <c r="AS731" s="21" t="str">
        <f>VLOOKUP($B731,'Change Summary_Detailed'!$A$4:$X$216,AS$3,FALSE)</f>
        <v>At Juanita, use revised Route 255.
On Finn Hill, use revised Route 234 and connect to revised routes 252, 257, or 311 at the Kingsgate freeway station.
Along NE 116th Street, Metro’s RideShare or VanPool programs may be options.</v>
      </c>
      <c r="AT731" s="21" t="str">
        <f>VLOOKUP($B731,'Change Summary_Detailed'!$A$4:$X$216,AT$3,FALSE)</f>
        <v>Deleted</v>
      </c>
    </row>
    <row r="732" spans="1:46" x14ac:dyDescent="0.25">
      <c r="A732" t="s">
        <v>1254</v>
      </c>
      <c r="B732" s="122">
        <v>265</v>
      </c>
      <c r="C732" s="110" t="s">
        <v>808</v>
      </c>
      <c r="D732" s="71" t="s">
        <v>256</v>
      </c>
      <c r="E732" s="110">
        <v>16.600000000000001</v>
      </c>
      <c r="F732" s="365">
        <v>9</v>
      </c>
      <c r="G732" s="365" t="s">
        <v>298</v>
      </c>
      <c r="H732" s="365" t="s">
        <v>298</v>
      </c>
      <c r="I732" s="365" t="s">
        <v>298</v>
      </c>
      <c r="J732" s="112" t="s">
        <v>298</v>
      </c>
      <c r="K732" s="62" t="s">
        <v>8</v>
      </c>
      <c r="L732" s="62" t="s">
        <v>8</v>
      </c>
      <c r="M732" s="110" t="s">
        <v>52</v>
      </c>
      <c r="N732" s="112" t="s">
        <v>45</v>
      </c>
      <c r="O732" s="65" t="s">
        <v>8</v>
      </c>
      <c r="P732" s="54" t="s">
        <v>8</v>
      </c>
      <c r="Q732" s="66" t="s">
        <v>8</v>
      </c>
      <c r="R732" s="65">
        <v>1</v>
      </c>
      <c r="S732" s="54" t="s">
        <v>54</v>
      </c>
      <c r="T732" s="66" t="s">
        <v>54</v>
      </c>
      <c r="W732">
        <v>1</v>
      </c>
      <c r="X732">
        <v>1</v>
      </c>
      <c r="Y732" t="s">
        <v>17</v>
      </c>
      <c r="Z732" t="s">
        <v>17</v>
      </c>
      <c r="AA732" t="s">
        <v>17</v>
      </c>
      <c r="AB732" t="s">
        <v>17</v>
      </c>
      <c r="AC732" s="355">
        <f>IF(VLOOKUP($B732,'Change Summary_Detailed'!$A$4:$X$216,AC$3,FALSE)=0,"N/A",VLOOKUP($B732,'Change Summary_Detailed'!$A$4:$X$216,AC$3,FALSE))</f>
        <v>41883</v>
      </c>
      <c r="AD732" s="21" t="str">
        <f>VLOOKUP($B732,'Change Summary_Detailed'!$A$4:$X$216,AD$3,FALSE)</f>
        <v/>
      </c>
      <c r="AE732" s="21" t="str">
        <f>VLOOKUP($B732,'Change Summary_Detailed'!$A$4:$X$216,AE$3,FALSE)</f>
        <v/>
      </c>
      <c r="AF732" s="21" t="str">
        <f>VLOOKUP($B732,'Change Summary_Detailed'!$A$4:$X$216,AF$3,FALSE)</f>
        <v/>
      </c>
      <c r="AG732" s="21" t="str">
        <f>VLOOKUP($B732,'Change Summary_Detailed'!$A$4:$X$216,AG$3,FALSE)</f>
        <v/>
      </c>
      <c r="AH732" s="21" t="str">
        <f>VLOOKUP($B732,'Change Summary_Detailed'!$A$4:$X$216,AH$3,FALSE)</f>
        <v/>
      </c>
      <c r="AI732" s="21" t="str">
        <f>VLOOKUP($B732,'Change Summary_Detailed'!$A$4:$X$216,AI$3,FALSE)</f>
        <v/>
      </c>
      <c r="AJ732" s="21" t="str">
        <f>VLOOKUP($B732,'Change Summary_Detailed'!$A$4:$X$216,AJ$3,FALSE)</f>
        <v/>
      </c>
      <c r="AK732" s="21" t="str">
        <f>VLOOKUP($B732,'Change Summary_Detailed'!$A$4:$X$216,AK$3,FALSE)</f>
        <v/>
      </c>
      <c r="AL732" s="21" t="str">
        <f>VLOOKUP($B732,'Change Summary_Detailed'!$A$4:$X$216,AL$3,FALSE)</f>
        <v/>
      </c>
      <c r="AM732" s="21" t="str">
        <f>VLOOKUP($B732,'Change Summary_Detailed'!$A$4:$X$216,AM$3,FALSE)</f>
        <v/>
      </c>
      <c r="AN732" s="21" t="str">
        <f>VLOOKUP($B732,'Change Summary_Detailed'!$A$4:$X$216,AN$3,FALSE)</f>
        <v/>
      </c>
      <c r="AO732" s="21">
        <f>VLOOKUP($B732,'Change Summary_Detailed'!$A$4:$X$216,AO$3,FALSE)</f>
        <v>0</v>
      </c>
      <c r="AP732" s="21" t="str">
        <f>VLOOKUP($B732,'Change Summary_Detailed'!$A$4:$X$216,AP$3,FALSE)</f>
        <v>Delete</v>
      </c>
      <c r="AQ732" s="21">
        <f>VLOOKUP($B732,'Change Summary_Detailed'!$A$4:$X$216,AQ$3,FALSE)</f>
        <v>1</v>
      </c>
      <c r="AR732" s="21" t="str">
        <f>VLOOKUP($B732,'Change Summary_Detailed'!$A$4:$X$216,AR$3,FALSE)</f>
        <v>Lowest performing</v>
      </c>
      <c r="AS732" s="21" t="str">
        <f>VLOOKUP($B732,'Change Summary_Detailed'!$A$4:$X$216,AS$3,FALSE)</f>
        <v>At the Overlake Transit Center, use Sound Transit Route 545.
Along 148th Avenue NE, use the RapidRide B Line (unchanged) or revised Route 245 to connect with Route 268 and Sound Transit Route 545 in Overlake.
Along NE 70th Street, use revised Route  245 to connect with revised Route 255 on 108th Avenue NE.</v>
      </c>
      <c r="AT732" s="21" t="str">
        <f>VLOOKUP($B732,'Change Summary_Detailed'!$A$4:$X$216,AT$3,FALSE)</f>
        <v>Deleted</v>
      </c>
    </row>
    <row r="733" spans="1:46" x14ac:dyDescent="0.25">
      <c r="A733" t="s">
        <v>1254</v>
      </c>
      <c r="B733" s="122">
        <v>268</v>
      </c>
      <c r="C733" s="110" t="s">
        <v>809</v>
      </c>
      <c r="D733" s="71" t="s">
        <v>257</v>
      </c>
      <c r="E733" s="110">
        <v>29.5</v>
      </c>
      <c r="F733" s="365">
        <v>18.8</v>
      </c>
      <c r="G733" s="365" t="s">
        <v>298</v>
      </c>
      <c r="H733" s="365" t="s">
        <v>298</v>
      </c>
      <c r="I733" s="365" t="s">
        <v>298</v>
      </c>
      <c r="J733" s="112" t="s">
        <v>298</v>
      </c>
      <c r="K733" s="62" t="s">
        <v>8</v>
      </c>
      <c r="L733" s="62" t="s">
        <v>8</v>
      </c>
      <c r="M733" s="110" t="s">
        <v>52</v>
      </c>
      <c r="N733" s="112" t="s">
        <v>45</v>
      </c>
      <c r="O733" s="65" t="s">
        <v>8</v>
      </c>
      <c r="P733" s="54" t="s">
        <v>8</v>
      </c>
      <c r="Q733" s="66" t="s">
        <v>8</v>
      </c>
      <c r="R733" s="65">
        <v>3</v>
      </c>
      <c r="S733" s="54" t="s">
        <v>54</v>
      </c>
      <c r="T733" s="66" t="s">
        <v>54</v>
      </c>
      <c r="W733">
        <v>2</v>
      </c>
      <c r="X733">
        <v>4</v>
      </c>
      <c r="Y733" t="s">
        <v>17</v>
      </c>
      <c r="Z733" t="s">
        <v>17</v>
      </c>
      <c r="AA733" t="s">
        <v>17</v>
      </c>
      <c r="AB733" t="s">
        <v>17</v>
      </c>
      <c r="AC733" s="355" t="str">
        <f>IF(VLOOKUP($B733,'Change Summary_Detailed'!$A$4:$X$216,AC$3,FALSE)=0,"N/A",VLOOKUP($B733,'Change Summary_Detailed'!$A$4:$X$216,AC$3,FALSE))</f>
        <v>N/A</v>
      </c>
      <c r="AD733" s="21" t="str">
        <f>VLOOKUP($B733,'Change Summary_Detailed'!$A$4:$X$216,AD$3,FALSE)</f>
        <v/>
      </c>
      <c r="AE733" s="21" t="str">
        <f>VLOOKUP($B733,'Change Summary_Detailed'!$A$4:$X$216,AE$3,FALSE)</f>
        <v/>
      </c>
      <c r="AF733" s="21" t="str">
        <f>VLOOKUP($B733,'Change Summary_Detailed'!$A$4:$X$216,AF$3,FALSE)</f>
        <v/>
      </c>
      <c r="AG733" s="21" t="str">
        <f>VLOOKUP($B733,'Change Summary_Detailed'!$A$4:$X$216,AG$3,FALSE)</f>
        <v/>
      </c>
      <c r="AH733" s="21" t="str">
        <f>VLOOKUP($B733,'Change Summary_Detailed'!$A$4:$X$216,AH$3,FALSE)</f>
        <v/>
      </c>
      <c r="AI733" s="21" t="str">
        <f>VLOOKUP($B733,'Change Summary_Detailed'!$A$4:$X$216,AI$3,FALSE)</f>
        <v/>
      </c>
      <c r="AJ733" s="21" t="str">
        <f>VLOOKUP($B733,'Change Summary_Detailed'!$A$4:$X$216,AJ$3,FALSE)</f>
        <v/>
      </c>
      <c r="AK733" s="21" t="str">
        <f>VLOOKUP($B733,'Change Summary_Detailed'!$A$4:$X$216,AK$3,FALSE)</f>
        <v/>
      </c>
      <c r="AL733" s="21" t="str">
        <f>VLOOKUP($B733,'Change Summary_Detailed'!$A$4:$X$216,AL$3,FALSE)</f>
        <v/>
      </c>
      <c r="AM733" s="21" t="str">
        <f>VLOOKUP($B733,'Change Summary_Detailed'!$A$4:$X$216,AM$3,FALSE)</f>
        <v/>
      </c>
      <c r="AN733" s="21" t="str">
        <f>VLOOKUP($B733,'Change Summary_Detailed'!$A$4:$X$216,AN$3,FALSE)</f>
        <v/>
      </c>
      <c r="AO733" s="21" t="str">
        <f>VLOOKUP($B733,'Change Summary_Detailed'!$A$4:$X$216,AO$3,FALSE)</f>
        <v/>
      </c>
      <c r="AP733" s="21" t="str">
        <f>VLOOKUP($B733,'Change Summary_Detailed'!$A$4:$X$216,AP$3,FALSE)</f>
        <v>Unchanged</v>
      </c>
      <c r="AQ733" s="21">
        <f>VLOOKUP($B733,'Change Summary_Detailed'!$A$4:$X$216,AQ$3,FALSE)</f>
        <v>0</v>
      </c>
      <c r="AR733" s="21">
        <f>VLOOKUP($B733,'Change Summary_Detailed'!$A$4:$X$216,AR$3,FALSE)</f>
        <v>0</v>
      </c>
      <c r="AS733" s="21">
        <f>VLOOKUP($B733,'Change Summary_Detailed'!$A$4:$X$216,AS$3,FALSE)</f>
        <v>0</v>
      </c>
      <c r="AT733" s="21" t="str">
        <f>VLOOKUP($B733,'Change Summary_Detailed'!$A$4:$X$216,AT$3,FALSE)</f>
        <v>Unchanged</v>
      </c>
    </row>
    <row r="734" spans="1:46" x14ac:dyDescent="0.25">
      <c r="A734" t="s">
        <v>1254</v>
      </c>
      <c r="B734" s="122">
        <v>269</v>
      </c>
      <c r="C734" s="110" t="s">
        <v>810</v>
      </c>
      <c r="D734" s="71" t="s">
        <v>258</v>
      </c>
      <c r="E734" s="110">
        <v>12.9</v>
      </c>
      <c r="F734" s="365">
        <v>5.5</v>
      </c>
      <c r="G734" s="365" t="s">
        <v>298</v>
      </c>
      <c r="H734" s="365" t="s">
        <v>298</v>
      </c>
      <c r="I734" s="365" t="s">
        <v>298</v>
      </c>
      <c r="J734" s="112" t="s">
        <v>298</v>
      </c>
      <c r="K734" s="62">
        <v>41</v>
      </c>
      <c r="L734" s="62" t="s">
        <v>135</v>
      </c>
      <c r="M734" s="110"/>
      <c r="N734" s="112"/>
      <c r="O734" s="65" t="s">
        <v>18</v>
      </c>
      <c r="P734" s="54" t="s">
        <v>19</v>
      </c>
      <c r="Q734" s="66" t="s">
        <v>18</v>
      </c>
      <c r="R734" s="65">
        <v>3</v>
      </c>
      <c r="S734" s="54" t="s">
        <v>54</v>
      </c>
      <c r="T734" s="66" t="s">
        <v>54</v>
      </c>
      <c r="W734">
        <v>2</v>
      </c>
      <c r="X734">
        <v>3</v>
      </c>
      <c r="Y734" t="s">
        <v>17</v>
      </c>
      <c r="Z734" t="s">
        <v>17</v>
      </c>
      <c r="AA734" t="s">
        <v>17</v>
      </c>
      <c r="AB734" t="s">
        <v>17</v>
      </c>
      <c r="AC734" s="355">
        <f>IF(VLOOKUP($B734,'Change Summary_Detailed'!$A$4:$X$216,AC$3,FALSE)=0,"N/A",VLOOKUP($B734,'Change Summary_Detailed'!$A$4:$X$216,AC$3,FALSE))</f>
        <v>42248</v>
      </c>
      <c r="AD734" s="21">
        <f>VLOOKUP($B734,'Change Summary_Detailed'!$A$4:$X$216,AD$3,FALSE)</f>
        <v>0</v>
      </c>
      <c r="AE734" s="21" t="str">
        <f>VLOOKUP($B734,'Change Summary_Detailed'!$A$4:$X$216,AE$3,FALSE)</f>
        <v/>
      </c>
      <c r="AF734" s="21" t="str">
        <f>VLOOKUP($B734,'Change Summary_Detailed'!$A$4:$X$216,AF$3,FALSE)</f>
        <v/>
      </c>
      <c r="AG734" s="21" t="str">
        <f>VLOOKUP($B734,'Change Summary_Detailed'!$A$4:$X$216,AG$3,FALSE)</f>
        <v/>
      </c>
      <c r="AH734" s="21" t="str">
        <f>VLOOKUP($B734,'Change Summary_Detailed'!$A$4:$X$216,AH$3,FALSE)</f>
        <v/>
      </c>
      <c r="AI734" s="21" t="str">
        <f>VLOOKUP($B734,'Change Summary_Detailed'!$A$4:$X$216,AI$3,FALSE)</f>
        <v/>
      </c>
      <c r="AJ734" s="21" t="str">
        <f>VLOOKUP($B734,'Change Summary_Detailed'!$A$4:$X$216,AJ$3,FALSE)</f>
        <v/>
      </c>
      <c r="AK734" s="21" t="str">
        <f>VLOOKUP($B734,'Change Summary_Detailed'!$A$4:$X$216,AK$3,FALSE)</f>
        <v/>
      </c>
      <c r="AL734" s="21" t="str">
        <f>VLOOKUP($B734,'Change Summary_Detailed'!$A$4:$X$216,AL$3,FALSE)</f>
        <v/>
      </c>
      <c r="AM734" s="21" t="str">
        <f>VLOOKUP($B734,'Change Summary_Detailed'!$A$4:$X$216,AM$3,FALSE)</f>
        <v/>
      </c>
      <c r="AN734" s="21">
        <f>VLOOKUP($B734,'Change Summary_Detailed'!$A$4:$X$216,AN$3,FALSE)</f>
        <v>0</v>
      </c>
      <c r="AO734" s="21">
        <f>VLOOKUP($B734,'Change Summary_Detailed'!$A$4:$X$216,AO$3,FALSE)</f>
        <v>0</v>
      </c>
      <c r="AP734" s="21" t="str">
        <f>VLOOKUP($B734,'Change Summary_Detailed'!$A$4:$X$216,AP$3,FALSE)</f>
        <v>Eliminate reverse-peak service between Overlake and Issaquah in the morning and back in the afternoon.  
Reduce peak direction frequency.</v>
      </c>
      <c r="AQ734" s="21">
        <f>VLOOKUP($B734,'Change Summary_Detailed'!$A$4:$X$216,AQ$3,FALSE)</f>
        <v>3</v>
      </c>
      <c r="AR734" s="21" t="str">
        <f>VLOOKUP($B734,'Change Summary_Detailed'!$A$4:$X$216,AR$3,FALSE)</f>
        <v>Low performing</v>
      </c>
      <c r="AS734" s="21" t="str">
        <f>VLOOKUP($B734,'Change Summary_Detailed'!$A$4:$X$216,AS$3,FALSE)</f>
        <v>Between Southeast Redmond and Issaquah Highlands, use routes 216 or 219.</v>
      </c>
      <c r="AT734" s="21" t="str">
        <f>VLOOKUP($B734,'Change Summary_Detailed'!$A$4:$X$216,AT$3,FALSE)</f>
        <v>Revised</v>
      </c>
    </row>
    <row r="735" spans="1:46" x14ac:dyDescent="0.25">
      <c r="A735" t="s">
        <v>1254</v>
      </c>
      <c r="B735" s="122">
        <v>271</v>
      </c>
      <c r="C735" s="110" t="s">
        <v>811</v>
      </c>
      <c r="D735" s="71" t="s">
        <v>259</v>
      </c>
      <c r="E735" s="110">
        <v>26.1</v>
      </c>
      <c r="F735" s="365">
        <v>10.7</v>
      </c>
      <c r="G735" s="365">
        <v>26.5</v>
      </c>
      <c r="H735" s="365">
        <v>11.4</v>
      </c>
      <c r="I735" s="365">
        <v>21.4</v>
      </c>
      <c r="J735" s="112">
        <v>9.1999999999999993</v>
      </c>
      <c r="K735" s="62" t="s">
        <v>299</v>
      </c>
      <c r="L735" s="62" t="s">
        <v>261</v>
      </c>
      <c r="M735" s="110" t="s">
        <v>17</v>
      </c>
      <c r="N735" s="112" t="s">
        <v>17</v>
      </c>
      <c r="O735" s="65" t="s">
        <v>262</v>
      </c>
      <c r="P735" s="54" t="s">
        <v>263</v>
      </c>
      <c r="Q735" s="66" t="s">
        <v>263</v>
      </c>
      <c r="R735" s="65">
        <v>3</v>
      </c>
      <c r="S735" s="54">
        <v>1</v>
      </c>
      <c r="T735" s="66">
        <v>3</v>
      </c>
      <c r="W735">
        <v>2</v>
      </c>
      <c r="X735">
        <v>2</v>
      </c>
      <c r="Y735">
        <v>1</v>
      </c>
      <c r="Z735">
        <v>2</v>
      </c>
      <c r="AA735">
        <v>2</v>
      </c>
      <c r="AB735">
        <v>3</v>
      </c>
      <c r="AC735" s="355">
        <f>IF(VLOOKUP($B735,'Change Summary_Detailed'!$A$4:$X$216,AC$3,FALSE)=0,"N/A",VLOOKUP($B735,'Change Summary_Detailed'!$A$4:$X$216,AC$3,FALSE))</f>
        <v>42036</v>
      </c>
      <c r="AD735" s="21">
        <f>VLOOKUP($B735,'Change Summary_Detailed'!$A$4:$X$216,AD$3,FALSE)</f>
        <v>10</v>
      </c>
      <c r="AE735" s="21">
        <f>VLOOKUP($B735,'Change Summary_Detailed'!$A$4:$X$216,AE$3,FALSE)</f>
        <v>15</v>
      </c>
      <c r="AF735" s="21">
        <f>VLOOKUP($B735,'Change Summary_Detailed'!$A$4:$X$216,AF$3,FALSE)</f>
        <v>30</v>
      </c>
      <c r="AG735" s="21">
        <f>VLOOKUP($B735,'Change Summary_Detailed'!$A$4:$X$216,AG$3,FALSE)</f>
        <v>30</v>
      </c>
      <c r="AH735" s="21">
        <f>VLOOKUP($B735,'Change Summary_Detailed'!$A$4:$X$216,AH$3,FALSE)</f>
        <v>30</v>
      </c>
      <c r="AI735" s="21">
        <f>VLOOKUP($B735,'Change Summary_Detailed'!$A$4:$X$216,AI$3,FALSE)</f>
        <v>10</v>
      </c>
      <c r="AJ735" s="21">
        <f>VLOOKUP($B735,'Change Summary_Detailed'!$A$4:$X$216,AJ$3,FALSE)</f>
        <v>15</v>
      </c>
      <c r="AK735" s="21">
        <f>VLOOKUP($B735,'Change Summary_Detailed'!$A$4:$X$216,AK$3,FALSE)</f>
        <v>30</v>
      </c>
      <c r="AL735" s="21">
        <f>VLOOKUP($B735,'Change Summary_Detailed'!$A$4:$X$216,AL$3,FALSE)</f>
        <v>30</v>
      </c>
      <c r="AM735" s="21">
        <f>VLOOKUP($B735,'Change Summary_Detailed'!$A$4:$X$216,AM$3,FALSE)</f>
        <v>30</v>
      </c>
      <c r="AN735" s="21" t="str">
        <f>VLOOKUP($B735,'Change Summary_Detailed'!$A$4:$X$216,AN$3,FALSE)</f>
        <v>Before 10:00 PM</v>
      </c>
      <c r="AO735" s="21" t="str">
        <f>VLOOKUP($B735,'Change Summary_Detailed'!$A$4:$X$216,AO$3,FALSE)</f>
        <v>Before 10:00 PM</v>
      </c>
      <c r="AP735" s="21" t="str">
        <f>VLOOKUP($B735,'Change Summary_Detailed'!$A$4:$X$216,AP$3,FALSE)</f>
        <v>Eliminate the part of the route east of Eastgate Park-and-Ride. 
Eliminate the part of the route that travels into the Bellevue College campus.</v>
      </c>
      <c r="AQ735" s="21" t="str">
        <f>VLOOKUP($B735,'Change Summary_Detailed'!$A$4:$X$216,AQ$3,FALSE)</f>
        <v>1, 2, 3</v>
      </c>
      <c r="AR735" s="21" t="str">
        <f>VLOOKUP($B735,'Change Summary_Detailed'!$A$4:$X$216,AR$3,FALSE)</f>
        <v>Restructure</v>
      </c>
      <c r="AS735" s="21" t="str">
        <f>VLOOKUP($B735,'Change Summary_Detailed'!$A$4:$X$216,AS$3,FALSE)</f>
        <v>In Issaquah, use Sound Transit Routes 554, 555, or 556.
Along Eastgate Way, use Route 221. 
Between Issaquah and Eastgate, Metro's Rideshare or VanPool programs may be an option.</v>
      </c>
      <c r="AT735" s="21" t="str">
        <f>VLOOKUP($B735,'Change Summary_Detailed'!$A$4:$X$216,AT$3,FALSE)</f>
        <v>Revised</v>
      </c>
    </row>
    <row r="736" spans="1:46" x14ac:dyDescent="0.25">
      <c r="A736" t="s">
        <v>1254</v>
      </c>
      <c r="B736" s="122">
        <v>277</v>
      </c>
      <c r="C736" s="110" t="s">
        <v>812</v>
      </c>
      <c r="D736" s="71" t="s">
        <v>264</v>
      </c>
      <c r="E736" s="110">
        <v>15.9</v>
      </c>
      <c r="F736" s="365">
        <v>6.1</v>
      </c>
      <c r="G736" s="365" t="s">
        <v>298</v>
      </c>
      <c r="H736" s="365" t="s">
        <v>298</v>
      </c>
      <c r="I736" s="365" t="s">
        <v>298</v>
      </c>
      <c r="J736" s="112" t="s">
        <v>298</v>
      </c>
      <c r="K736" s="62" t="s">
        <v>8</v>
      </c>
      <c r="L736" s="62" t="s">
        <v>8</v>
      </c>
      <c r="M736" s="110" t="s">
        <v>52</v>
      </c>
      <c r="N736" s="112" t="s">
        <v>52</v>
      </c>
      <c r="O736" s="65" t="s">
        <v>8</v>
      </c>
      <c r="P736" s="54" t="s">
        <v>8</v>
      </c>
      <c r="Q736" s="66" t="s">
        <v>8</v>
      </c>
      <c r="R736" s="65">
        <v>3</v>
      </c>
      <c r="S736" s="54" t="s">
        <v>54</v>
      </c>
      <c r="T736" s="66" t="s">
        <v>54</v>
      </c>
      <c r="W736">
        <v>1</v>
      </c>
      <c r="X736">
        <v>1</v>
      </c>
      <c r="Y736" t="s">
        <v>17</v>
      </c>
      <c r="Z736" t="s">
        <v>17</v>
      </c>
      <c r="AA736" t="s">
        <v>17</v>
      </c>
      <c r="AB736" t="s">
        <v>17</v>
      </c>
      <c r="AC736" s="355">
        <f>IF(VLOOKUP($B736,'Change Summary_Detailed'!$A$4:$X$216,AC$3,FALSE)=0,"N/A",VLOOKUP($B736,'Change Summary_Detailed'!$A$4:$X$216,AC$3,FALSE))</f>
        <v>42248</v>
      </c>
      <c r="AD736" s="21" t="str">
        <f>VLOOKUP($B736,'Change Summary_Detailed'!$A$4:$X$216,AD$3,FALSE)</f>
        <v/>
      </c>
      <c r="AE736" s="21" t="str">
        <f>VLOOKUP($B736,'Change Summary_Detailed'!$A$4:$X$216,AE$3,FALSE)</f>
        <v/>
      </c>
      <c r="AF736" s="21" t="str">
        <f>VLOOKUP($B736,'Change Summary_Detailed'!$A$4:$X$216,AF$3,FALSE)</f>
        <v/>
      </c>
      <c r="AG736" s="21" t="str">
        <f>VLOOKUP($B736,'Change Summary_Detailed'!$A$4:$X$216,AG$3,FALSE)</f>
        <v/>
      </c>
      <c r="AH736" s="21" t="str">
        <f>VLOOKUP($B736,'Change Summary_Detailed'!$A$4:$X$216,AH$3,FALSE)</f>
        <v/>
      </c>
      <c r="AI736" s="21" t="str">
        <f>VLOOKUP($B736,'Change Summary_Detailed'!$A$4:$X$216,AI$3,FALSE)</f>
        <v/>
      </c>
      <c r="AJ736" s="21" t="str">
        <f>VLOOKUP($B736,'Change Summary_Detailed'!$A$4:$X$216,AJ$3,FALSE)</f>
        <v/>
      </c>
      <c r="AK736" s="21" t="str">
        <f>VLOOKUP($B736,'Change Summary_Detailed'!$A$4:$X$216,AK$3,FALSE)</f>
        <v/>
      </c>
      <c r="AL736" s="21" t="str">
        <f>VLOOKUP($B736,'Change Summary_Detailed'!$A$4:$X$216,AL$3,FALSE)</f>
        <v/>
      </c>
      <c r="AM736" s="21" t="str">
        <f>VLOOKUP($B736,'Change Summary_Detailed'!$A$4:$X$216,AM$3,FALSE)</f>
        <v/>
      </c>
      <c r="AN736" s="21" t="str">
        <f>VLOOKUP($B736,'Change Summary_Detailed'!$A$4:$X$216,AN$3,FALSE)</f>
        <v/>
      </c>
      <c r="AO736" s="21">
        <f>VLOOKUP($B736,'Change Summary_Detailed'!$A$4:$X$216,AO$3,FALSE)</f>
        <v>0</v>
      </c>
      <c r="AP736" s="21" t="str">
        <f>VLOOKUP($B736,'Change Summary_Detailed'!$A$4:$X$216,AP$3,FALSE)</f>
        <v>Delete</v>
      </c>
      <c r="AQ736" s="21">
        <f>VLOOKUP($B736,'Change Summary_Detailed'!$A$4:$X$216,AQ$3,FALSE)</f>
        <v>3</v>
      </c>
      <c r="AR736" s="21" t="str">
        <f>VLOOKUP($B736,'Change Summary_Detailed'!$A$4:$X$216,AR$3,FALSE)</f>
        <v>Lowest performing</v>
      </c>
      <c r="AS736" s="21" t="str">
        <f>VLOOKUP($B736,'Change Summary_Detailed'!$A$4:$X$216,AS$3,FALSE)</f>
        <v>In Juanita, use revised Route 255 to connect with Sound Transit Route 540 at Kirkland Transit center or use revised Route 255 to connect with Sound Transit Route 542  at the Evergreen Point freeway station.
On NE 132nd Street, use Route 257 to connect with Sound Transit Route 542  at the Evergreen Point freeway station.
On 124th Avenue NE, use revised Route 235 to connect with Sound Transit Route 540 on 108th Avenue NE.
At the Houghton Park-and-Ride, use revised Route 245 to connect with Sound Transit Route 540 on 108th Avenue NE.</v>
      </c>
      <c r="AT736" s="21" t="str">
        <f>VLOOKUP($B736,'Change Summary_Detailed'!$A$4:$X$216,AT$3,FALSE)</f>
        <v>Deleted</v>
      </c>
    </row>
    <row r="737" spans="1:46" x14ac:dyDescent="0.25">
      <c r="A737" t="s">
        <v>1254</v>
      </c>
      <c r="B737" s="122">
        <v>280</v>
      </c>
      <c r="C737" s="110" t="s">
        <v>813</v>
      </c>
      <c r="D737" s="71" t="s">
        <v>265</v>
      </c>
      <c r="E737" s="110" t="s">
        <v>298</v>
      </c>
      <c r="F737" s="365" t="s">
        <v>298</v>
      </c>
      <c r="G737" s="365" t="s">
        <v>298</v>
      </c>
      <c r="H737" s="365" t="s">
        <v>298</v>
      </c>
      <c r="I737" s="365">
        <v>16</v>
      </c>
      <c r="J737" s="112">
        <v>10.9</v>
      </c>
      <c r="K737" s="62" t="s">
        <v>144</v>
      </c>
      <c r="L737" s="62" t="s">
        <v>144</v>
      </c>
      <c r="M737" s="110" t="s">
        <v>17</v>
      </c>
      <c r="N737" s="112" t="s">
        <v>17</v>
      </c>
      <c r="O737" s="65" t="s">
        <v>144</v>
      </c>
      <c r="P737" s="54" t="s">
        <v>144</v>
      </c>
      <c r="Q737" s="66" t="s">
        <v>144</v>
      </c>
      <c r="R737" s="65" t="s">
        <v>54</v>
      </c>
      <c r="S737" s="54" t="s">
        <v>54</v>
      </c>
      <c r="T737" s="66">
        <v>1</v>
      </c>
      <c r="W737" t="s">
        <v>17</v>
      </c>
      <c r="X737" t="s">
        <v>17</v>
      </c>
      <c r="Y737" t="s">
        <v>17</v>
      </c>
      <c r="Z737" t="s">
        <v>17</v>
      </c>
      <c r="AA737">
        <v>1</v>
      </c>
      <c r="AB737">
        <v>4</v>
      </c>
      <c r="AC737" s="355">
        <f>IF(VLOOKUP($B737,'Change Summary_Detailed'!$A$4:$X$216,AC$3,FALSE)=0,"N/A",VLOOKUP($B737,'Change Summary_Detailed'!$A$4:$X$216,AC$3,FALSE))</f>
        <v>41883</v>
      </c>
      <c r="AD737" s="21" t="str">
        <f>VLOOKUP($B737,'Change Summary_Detailed'!$A$4:$X$216,AD$3,FALSE)</f>
        <v/>
      </c>
      <c r="AE737" s="21" t="str">
        <f>VLOOKUP($B737,'Change Summary_Detailed'!$A$4:$X$216,AE$3,FALSE)</f>
        <v/>
      </c>
      <c r="AF737" s="21" t="str">
        <f>VLOOKUP($B737,'Change Summary_Detailed'!$A$4:$X$216,AF$3,FALSE)</f>
        <v/>
      </c>
      <c r="AG737" s="21" t="str">
        <f>VLOOKUP($B737,'Change Summary_Detailed'!$A$4:$X$216,AG$3,FALSE)</f>
        <v/>
      </c>
      <c r="AH737" s="21" t="str">
        <f>VLOOKUP($B737,'Change Summary_Detailed'!$A$4:$X$216,AH$3,FALSE)</f>
        <v/>
      </c>
      <c r="AI737" s="21" t="str">
        <f>VLOOKUP($B737,'Change Summary_Detailed'!$A$4:$X$216,AI$3,FALSE)</f>
        <v/>
      </c>
      <c r="AJ737" s="21" t="str">
        <f>VLOOKUP($B737,'Change Summary_Detailed'!$A$4:$X$216,AJ$3,FALSE)</f>
        <v/>
      </c>
      <c r="AK737" s="21" t="str">
        <f>VLOOKUP($B737,'Change Summary_Detailed'!$A$4:$X$216,AK$3,FALSE)</f>
        <v/>
      </c>
      <c r="AL737" s="21" t="str">
        <f>VLOOKUP($B737,'Change Summary_Detailed'!$A$4:$X$216,AL$3,FALSE)</f>
        <v/>
      </c>
      <c r="AM737" s="21" t="str">
        <f>VLOOKUP($B737,'Change Summary_Detailed'!$A$4:$X$216,AM$3,FALSE)</f>
        <v/>
      </c>
      <c r="AN737" s="21" t="str">
        <f>VLOOKUP($B737,'Change Summary_Detailed'!$A$4:$X$216,AN$3,FALSE)</f>
        <v/>
      </c>
      <c r="AO737" s="21">
        <f>VLOOKUP($B737,'Change Summary_Detailed'!$A$4:$X$216,AO$3,FALSE)</f>
        <v>0</v>
      </c>
      <c r="AP737" s="21" t="str">
        <f>VLOOKUP($B737,'Change Summary_Detailed'!$A$4:$X$216,AP$3,FALSE)</f>
        <v>Delete</v>
      </c>
      <c r="AQ737" s="21">
        <f>VLOOKUP($B737,'Change Summary_Detailed'!$A$4:$X$216,AQ$3,FALSE)</f>
        <v>1</v>
      </c>
      <c r="AR737" s="21" t="str">
        <f>VLOOKUP($B737,'Change Summary_Detailed'!$A$4:$X$216,AR$3,FALSE)</f>
        <v>Lowest performing</v>
      </c>
      <c r="AS737" s="21" t="str">
        <f>VLOOKUP($B737,'Change Summary_Detailed'!$A$4:$X$216,AS$3,FALSE)</f>
        <v>Metro’s TaxiScrip program may be an option.</v>
      </c>
      <c r="AT737" s="21" t="str">
        <f>VLOOKUP($B737,'Change Summary_Detailed'!$A$4:$X$216,AT$3,FALSE)</f>
        <v>Deleted</v>
      </c>
    </row>
    <row r="738" spans="1:46" x14ac:dyDescent="0.25">
      <c r="A738" t="s">
        <v>1254</v>
      </c>
      <c r="B738" s="122">
        <v>301</v>
      </c>
      <c r="C738" s="110" t="s">
        <v>814</v>
      </c>
      <c r="D738" s="71" t="s">
        <v>266</v>
      </c>
      <c r="E738" s="110">
        <v>34.5</v>
      </c>
      <c r="F738" s="365">
        <v>19.8</v>
      </c>
      <c r="G738" s="365" t="s">
        <v>298</v>
      </c>
      <c r="H738" s="365" t="s">
        <v>298</v>
      </c>
      <c r="I738" s="365" t="s">
        <v>298</v>
      </c>
      <c r="J738" s="112" t="s">
        <v>298</v>
      </c>
      <c r="K738" s="62" t="s">
        <v>8</v>
      </c>
      <c r="L738" s="62" t="s">
        <v>8</v>
      </c>
      <c r="M738" s="110" t="s">
        <v>52</v>
      </c>
      <c r="N738" s="112" t="s">
        <v>45</v>
      </c>
      <c r="O738" s="65" t="s">
        <v>8</v>
      </c>
      <c r="P738" s="54" t="s">
        <v>8</v>
      </c>
      <c r="Q738" s="66" t="s">
        <v>8</v>
      </c>
      <c r="R738" s="65">
        <v>3</v>
      </c>
      <c r="S738" s="54" t="s">
        <v>54</v>
      </c>
      <c r="T738" s="66" t="s">
        <v>54</v>
      </c>
      <c r="W738">
        <v>2</v>
      </c>
      <c r="X738">
        <v>4</v>
      </c>
      <c r="Y738" t="s">
        <v>17</v>
      </c>
      <c r="Z738" t="s">
        <v>17</v>
      </c>
      <c r="AA738" t="s">
        <v>17</v>
      </c>
      <c r="AB738" t="s">
        <v>17</v>
      </c>
      <c r="AC738" s="355" t="str">
        <f>IF(VLOOKUP($B738,'Change Summary_Detailed'!$A$4:$X$216,AC$3,FALSE)=0,"N/A",VLOOKUP($B738,'Change Summary_Detailed'!$A$4:$X$216,AC$3,FALSE))</f>
        <v>N/A</v>
      </c>
      <c r="AD738" s="21" t="str">
        <f>VLOOKUP($B738,'Change Summary_Detailed'!$A$4:$X$216,AD$3,FALSE)</f>
        <v/>
      </c>
      <c r="AE738" s="21" t="str">
        <f>VLOOKUP($B738,'Change Summary_Detailed'!$A$4:$X$216,AE$3,FALSE)</f>
        <v/>
      </c>
      <c r="AF738" s="21" t="str">
        <f>VLOOKUP($B738,'Change Summary_Detailed'!$A$4:$X$216,AF$3,FALSE)</f>
        <v/>
      </c>
      <c r="AG738" s="21" t="str">
        <f>VLOOKUP($B738,'Change Summary_Detailed'!$A$4:$X$216,AG$3,FALSE)</f>
        <v/>
      </c>
      <c r="AH738" s="21" t="str">
        <f>VLOOKUP($B738,'Change Summary_Detailed'!$A$4:$X$216,AH$3,FALSE)</f>
        <v/>
      </c>
      <c r="AI738" s="21" t="str">
        <f>VLOOKUP($B738,'Change Summary_Detailed'!$A$4:$X$216,AI$3,FALSE)</f>
        <v/>
      </c>
      <c r="AJ738" s="21" t="str">
        <f>VLOOKUP($B738,'Change Summary_Detailed'!$A$4:$X$216,AJ$3,FALSE)</f>
        <v/>
      </c>
      <c r="AK738" s="21" t="str">
        <f>VLOOKUP($B738,'Change Summary_Detailed'!$A$4:$X$216,AK$3,FALSE)</f>
        <v/>
      </c>
      <c r="AL738" s="21" t="str">
        <f>VLOOKUP($B738,'Change Summary_Detailed'!$A$4:$X$216,AL$3,FALSE)</f>
        <v/>
      </c>
      <c r="AM738" s="21" t="str">
        <f>VLOOKUP($B738,'Change Summary_Detailed'!$A$4:$X$216,AM$3,FALSE)</f>
        <v/>
      </c>
      <c r="AN738" s="21" t="str">
        <f>VLOOKUP($B738,'Change Summary_Detailed'!$A$4:$X$216,AN$3,FALSE)</f>
        <v/>
      </c>
      <c r="AO738" s="21" t="str">
        <f>VLOOKUP($B738,'Change Summary_Detailed'!$A$4:$X$216,AO$3,FALSE)</f>
        <v/>
      </c>
      <c r="AP738" s="21" t="str">
        <f>VLOOKUP($B738,'Change Summary_Detailed'!$A$4:$X$216,AP$3,FALSE)</f>
        <v>Unchanged</v>
      </c>
      <c r="AQ738" s="21">
        <f>VLOOKUP($B738,'Change Summary_Detailed'!$A$4:$X$216,AQ$3,FALSE)</f>
        <v>0</v>
      </c>
      <c r="AR738" s="21">
        <f>VLOOKUP($B738,'Change Summary_Detailed'!$A$4:$X$216,AR$3,FALSE)</f>
        <v>0</v>
      </c>
      <c r="AS738" s="21">
        <f>VLOOKUP($B738,'Change Summary_Detailed'!$A$4:$X$216,AS$3,FALSE)</f>
        <v>0</v>
      </c>
      <c r="AT738" s="21" t="str">
        <f>VLOOKUP($B738,'Change Summary_Detailed'!$A$4:$X$216,AT$3,FALSE)</f>
        <v>Unchanged</v>
      </c>
    </row>
    <row r="739" spans="1:46" x14ac:dyDescent="0.25">
      <c r="A739" t="s">
        <v>1254</v>
      </c>
      <c r="B739" s="122" t="s">
        <v>267</v>
      </c>
      <c r="C739" s="110" t="s">
        <v>815</v>
      </c>
      <c r="D739" s="71" t="s">
        <v>268</v>
      </c>
      <c r="E739" s="110">
        <v>35</v>
      </c>
      <c r="F739" s="365">
        <v>17.2</v>
      </c>
      <c r="G739" s="365" t="s">
        <v>298</v>
      </c>
      <c r="H739" s="365" t="s">
        <v>298</v>
      </c>
      <c r="I739" s="365" t="s">
        <v>298</v>
      </c>
      <c r="J739" s="112" t="s">
        <v>298</v>
      </c>
      <c r="K739" s="62" t="s">
        <v>8</v>
      </c>
      <c r="L739" s="62" t="s">
        <v>8</v>
      </c>
      <c r="M739" s="110" t="s">
        <v>52</v>
      </c>
      <c r="N739" s="112" t="s">
        <v>52</v>
      </c>
      <c r="O739" s="65" t="s">
        <v>8</v>
      </c>
      <c r="P739" s="54" t="s">
        <v>8</v>
      </c>
      <c r="Q739" s="66" t="s">
        <v>8</v>
      </c>
      <c r="R739" s="65">
        <v>3</v>
      </c>
      <c r="S739" s="54" t="s">
        <v>54</v>
      </c>
      <c r="T739" s="66" t="s">
        <v>54</v>
      </c>
      <c r="W739">
        <v>2</v>
      </c>
      <c r="X739">
        <v>4</v>
      </c>
      <c r="Y739" t="s">
        <v>17</v>
      </c>
      <c r="Z739" t="s">
        <v>17</v>
      </c>
      <c r="AA739" t="s">
        <v>17</v>
      </c>
      <c r="AB739" t="s">
        <v>17</v>
      </c>
      <c r="AC739" s="355" t="str">
        <f>IF(VLOOKUP($B739,'Change Summary_Detailed'!$A$4:$X$216,AC$3,FALSE)=0,"N/A",VLOOKUP($B739,'Change Summary_Detailed'!$A$4:$X$216,AC$3,FALSE))</f>
        <v>N/A</v>
      </c>
      <c r="AD739" s="21" t="str">
        <f>VLOOKUP($B739,'Change Summary_Detailed'!$A$4:$X$216,AD$3,FALSE)</f>
        <v/>
      </c>
      <c r="AE739" s="21" t="str">
        <f>VLOOKUP($B739,'Change Summary_Detailed'!$A$4:$X$216,AE$3,FALSE)</f>
        <v/>
      </c>
      <c r="AF739" s="21" t="str">
        <f>VLOOKUP($B739,'Change Summary_Detailed'!$A$4:$X$216,AF$3,FALSE)</f>
        <v/>
      </c>
      <c r="AG739" s="21" t="str">
        <f>VLOOKUP($B739,'Change Summary_Detailed'!$A$4:$X$216,AG$3,FALSE)</f>
        <v/>
      </c>
      <c r="AH739" s="21" t="str">
        <f>VLOOKUP($B739,'Change Summary_Detailed'!$A$4:$X$216,AH$3,FALSE)</f>
        <v/>
      </c>
      <c r="AI739" s="21" t="str">
        <f>VLOOKUP($B739,'Change Summary_Detailed'!$A$4:$X$216,AI$3,FALSE)</f>
        <v/>
      </c>
      <c r="AJ739" s="21" t="str">
        <f>VLOOKUP($B739,'Change Summary_Detailed'!$A$4:$X$216,AJ$3,FALSE)</f>
        <v/>
      </c>
      <c r="AK739" s="21" t="str">
        <f>VLOOKUP($B739,'Change Summary_Detailed'!$A$4:$X$216,AK$3,FALSE)</f>
        <v/>
      </c>
      <c r="AL739" s="21" t="str">
        <f>VLOOKUP($B739,'Change Summary_Detailed'!$A$4:$X$216,AL$3,FALSE)</f>
        <v/>
      </c>
      <c r="AM739" s="21" t="str">
        <f>VLOOKUP($B739,'Change Summary_Detailed'!$A$4:$X$216,AM$3,FALSE)</f>
        <v/>
      </c>
      <c r="AN739" s="21" t="str">
        <f>VLOOKUP($B739,'Change Summary_Detailed'!$A$4:$X$216,AN$3,FALSE)</f>
        <v/>
      </c>
      <c r="AO739" s="21" t="str">
        <f>VLOOKUP($B739,'Change Summary_Detailed'!$A$4:$X$216,AO$3,FALSE)</f>
        <v/>
      </c>
      <c r="AP739" s="21" t="str">
        <f>VLOOKUP($B739,'Change Summary_Detailed'!$A$4:$X$216,AP$3,FALSE)</f>
        <v>Unchanged</v>
      </c>
      <c r="AQ739" s="21">
        <f>VLOOKUP($B739,'Change Summary_Detailed'!$A$4:$X$216,AQ$3,FALSE)</f>
        <v>0</v>
      </c>
      <c r="AR739" s="21">
        <f>VLOOKUP($B739,'Change Summary_Detailed'!$A$4:$X$216,AR$3,FALSE)</f>
        <v>0</v>
      </c>
      <c r="AS739" s="21">
        <f>VLOOKUP($B739,'Change Summary_Detailed'!$A$4:$X$216,AS$3,FALSE)</f>
        <v>0</v>
      </c>
      <c r="AT739" s="21" t="str">
        <f>VLOOKUP($B739,'Change Summary_Detailed'!$A$4:$X$216,AT$3,FALSE)</f>
        <v>Unchanged</v>
      </c>
    </row>
    <row r="740" spans="1:46" x14ac:dyDescent="0.25">
      <c r="A740" t="s">
        <v>1254</v>
      </c>
      <c r="B740" s="122">
        <v>304</v>
      </c>
      <c r="C740" s="110" t="s">
        <v>816</v>
      </c>
      <c r="D740" s="71" t="s">
        <v>269</v>
      </c>
      <c r="E740" s="110">
        <v>26.5</v>
      </c>
      <c r="F740" s="365">
        <v>14.7</v>
      </c>
      <c r="G740" s="365" t="s">
        <v>298</v>
      </c>
      <c r="H740" s="365" t="s">
        <v>298</v>
      </c>
      <c r="I740" s="365" t="s">
        <v>298</v>
      </c>
      <c r="J740" s="112" t="s">
        <v>298</v>
      </c>
      <c r="K740" s="62" t="s">
        <v>8</v>
      </c>
      <c r="L740" s="62" t="s">
        <v>8</v>
      </c>
      <c r="M740" s="110" t="s">
        <v>52</v>
      </c>
      <c r="N740" s="112" t="s">
        <v>45</v>
      </c>
      <c r="O740" s="65" t="s">
        <v>8</v>
      </c>
      <c r="P740" s="54" t="s">
        <v>8</v>
      </c>
      <c r="Q740" s="66" t="s">
        <v>8</v>
      </c>
      <c r="R740" s="65">
        <v>3</v>
      </c>
      <c r="S740" s="54" t="s">
        <v>54</v>
      </c>
      <c r="T740" s="66" t="s">
        <v>54</v>
      </c>
      <c r="W740">
        <v>2</v>
      </c>
      <c r="X740">
        <v>3</v>
      </c>
      <c r="Y740" t="s">
        <v>17</v>
      </c>
      <c r="Z740" t="s">
        <v>17</v>
      </c>
      <c r="AA740" t="s">
        <v>17</v>
      </c>
      <c r="AB740" t="s">
        <v>17</v>
      </c>
      <c r="AC740" s="355">
        <f>IF(VLOOKUP($B740,'Change Summary_Detailed'!$A$4:$X$216,AC$3,FALSE)=0,"N/A",VLOOKUP($B740,'Change Summary_Detailed'!$A$4:$X$216,AC$3,FALSE))</f>
        <v>42248</v>
      </c>
      <c r="AD740" s="21" t="str">
        <f>VLOOKUP($B740,'Change Summary_Detailed'!$A$4:$X$216,AD$3,FALSE)</f>
        <v/>
      </c>
      <c r="AE740" s="21" t="str">
        <f>VLOOKUP($B740,'Change Summary_Detailed'!$A$4:$X$216,AE$3,FALSE)</f>
        <v/>
      </c>
      <c r="AF740" s="21" t="str">
        <f>VLOOKUP($B740,'Change Summary_Detailed'!$A$4:$X$216,AF$3,FALSE)</f>
        <v/>
      </c>
      <c r="AG740" s="21" t="str">
        <f>VLOOKUP($B740,'Change Summary_Detailed'!$A$4:$X$216,AG$3,FALSE)</f>
        <v/>
      </c>
      <c r="AH740" s="21" t="str">
        <f>VLOOKUP($B740,'Change Summary_Detailed'!$A$4:$X$216,AH$3,FALSE)</f>
        <v/>
      </c>
      <c r="AI740" s="21" t="str">
        <f>VLOOKUP($B740,'Change Summary_Detailed'!$A$4:$X$216,AI$3,FALSE)</f>
        <v/>
      </c>
      <c r="AJ740" s="21" t="str">
        <f>VLOOKUP($B740,'Change Summary_Detailed'!$A$4:$X$216,AJ$3,FALSE)</f>
        <v/>
      </c>
      <c r="AK740" s="21" t="str">
        <f>VLOOKUP($B740,'Change Summary_Detailed'!$A$4:$X$216,AK$3,FALSE)</f>
        <v/>
      </c>
      <c r="AL740" s="21" t="str">
        <f>VLOOKUP($B740,'Change Summary_Detailed'!$A$4:$X$216,AL$3,FALSE)</f>
        <v/>
      </c>
      <c r="AM740" s="21" t="str">
        <f>VLOOKUP($B740,'Change Summary_Detailed'!$A$4:$X$216,AM$3,FALSE)</f>
        <v/>
      </c>
      <c r="AN740" s="21" t="str">
        <f>VLOOKUP($B740,'Change Summary_Detailed'!$A$4:$X$216,AN$3,FALSE)</f>
        <v/>
      </c>
      <c r="AO740" s="21">
        <f>VLOOKUP($B740,'Change Summary_Detailed'!$A$4:$X$216,AO$3,FALSE)</f>
        <v>0</v>
      </c>
      <c r="AP740" s="21" t="str">
        <f>VLOOKUP($B740,'Change Summary_Detailed'!$A$4:$X$216,AP$3,FALSE)</f>
        <v>Delete</v>
      </c>
      <c r="AQ740" s="21">
        <f>VLOOKUP($B740,'Change Summary_Detailed'!$A$4:$X$216,AQ$3,FALSE)</f>
        <v>3</v>
      </c>
      <c r="AR740" s="21" t="str">
        <f>VLOOKUP($B740,'Change Summary_Detailed'!$A$4:$X$216,AR$3,FALSE)</f>
        <v>Lowest performing</v>
      </c>
      <c r="AS740" s="21" t="str">
        <f>VLOOKUP($B740,'Change Summary_Detailed'!$A$4:$X$216,AS$3,FALSE)</f>
        <v>In Richmond Beach, use revised Route 348 and connect with Route 301 (unchanged) at N 185th Street and Aurora Avenue N.
Along Dayton Avenue N, use Route 345 (unchanged) and connect with revised Route 355 Express at N 145th Street and Aurora Avenue N.
Along N 145th Street, use the new RapidRide E Line, Route 316 (unchanged), or revised Route 355 Express.</v>
      </c>
      <c r="AT740" s="21" t="str">
        <f>VLOOKUP($B740,'Change Summary_Detailed'!$A$4:$X$216,AT$3,FALSE)</f>
        <v>Deleted</v>
      </c>
    </row>
    <row r="741" spans="1:46" x14ac:dyDescent="0.25">
      <c r="A741" t="s">
        <v>1254</v>
      </c>
      <c r="B741" s="122" t="s">
        <v>270</v>
      </c>
      <c r="C741" s="110" t="s">
        <v>817</v>
      </c>
      <c r="D741" s="71" t="s">
        <v>271</v>
      </c>
      <c r="E741" s="110">
        <v>21.1</v>
      </c>
      <c r="F741" s="365">
        <v>12.2</v>
      </c>
      <c r="G741" s="365" t="s">
        <v>298</v>
      </c>
      <c r="H741" s="365" t="s">
        <v>298</v>
      </c>
      <c r="I741" s="365" t="s">
        <v>298</v>
      </c>
      <c r="J741" s="112" t="s">
        <v>298</v>
      </c>
      <c r="K741" s="62" t="s">
        <v>8</v>
      </c>
      <c r="L741" s="62" t="s">
        <v>8</v>
      </c>
      <c r="M741" s="110" t="s">
        <v>45</v>
      </c>
      <c r="N741" s="112" t="s">
        <v>45</v>
      </c>
      <c r="O741" s="65" t="s">
        <v>8</v>
      </c>
      <c r="P741" s="54" t="s">
        <v>8</v>
      </c>
      <c r="Q741" s="66" t="s">
        <v>8</v>
      </c>
      <c r="R741" s="65">
        <v>1</v>
      </c>
      <c r="S741" s="54" t="s">
        <v>54</v>
      </c>
      <c r="T741" s="66" t="s">
        <v>54</v>
      </c>
      <c r="W741">
        <v>1</v>
      </c>
      <c r="X741">
        <v>2</v>
      </c>
      <c r="Y741" t="s">
        <v>17</v>
      </c>
      <c r="Z741" t="s">
        <v>17</v>
      </c>
      <c r="AA741" t="s">
        <v>17</v>
      </c>
      <c r="AB741" t="s">
        <v>17</v>
      </c>
      <c r="AC741" s="355">
        <f>IF(VLOOKUP($B741,'Change Summary_Detailed'!$A$4:$X$216,AC$3,FALSE)=0,"N/A",VLOOKUP($B741,'Change Summary_Detailed'!$A$4:$X$216,AC$3,FALSE))</f>
        <v>41883</v>
      </c>
      <c r="AD741" s="21" t="str">
        <f>VLOOKUP($B741,'Change Summary_Detailed'!$A$4:$X$216,AD$3,FALSE)</f>
        <v/>
      </c>
      <c r="AE741" s="21" t="str">
        <f>VLOOKUP($B741,'Change Summary_Detailed'!$A$4:$X$216,AE$3,FALSE)</f>
        <v/>
      </c>
      <c r="AF741" s="21" t="str">
        <f>VLOOKUP($B741,'Change Summary_Detailed'!$A$4:$X$216,AF$3,FALSE)</f>
        <v/>
      </c>
      <c r="AG741" s="21" t="str">
        <f>VLOOKUP($B741,'Change Summary_Detailed'!$A$4:$X$216,AG$3,FALSE)</f>
        <v/>
      </c>
      <c r="AH741" s="21" t="str">
        <f>VLOOKUP($B741,'Change Summary_Detailed'!$A$4:$X$216,AH$3,FALSE)</f>
        <v/>
      </c>
      <c r="AI741" s="21" t="str">
        <f>VLOOKUP($B741,'Change Summary_Detailed'!$A$4:$X$216,AI$3,FALSE)</f>
        <v/>
      </c>
      <c r="AJ741" s="21" t="str">
        <f>VLOOKUP($B741,'Change Summary_Detailed'!$A$4:$X$216,AJ$3,FALSE)</f>
        <v/>
      </c>
      <c r="AK741" s="21" t="str">
        <f>VLOOKUP($B741,'Change Summary_Detailed'!$A$4:$X$216,AK$3,FALSE)</f>
        <v/>
      </c>
      <c r="AL741" s="21" t="str">
        <f>VLOOKUP($B741,'Change Summary_Detailed'!$A$4:$X$216,AL$3,FALSE)</f>
        <v/>
      </c>
      <c r="AM741" s="21" t="str">
        <f>VLOOKUP($B741,'Change Summary_Detailed'!$A$4:$X$216,AM$3,FALSE)</f>
        <v/>
      </c>
      <c r="AN741" s="21" t="str">
        <f>VLOOKUP($B741,'Change Summary_Detailed'!$A$4:$X$216,AN$3,FALSE)</f>
        <v/>
      </c>
      <c r="AO741" s="21">
        <f>VLOOKUP($B741,'Change Summary_Detailed'!$A$4:$X$216,AO$3,FALSE)</f>
        <v>0</v>
      </c>
      <c r="AP741" s="21" t="str">
        <f>VLOOKUP($B741,'Change Summary_Detailed'!$A$4:$X$216,AP$3,FALSE)</f>
        <v>Delete</v>
      </c>
      <c r="AQ741" s="21">
        <f>VLOOKUP($B741,'Change Summary_Detailed'!$A$4:$X$216,AQ$3,FALSE)</f>
        <v>1</v>
      </c>
      <c r="AR741" s="21" t="str">
        <f>VLOOKUP($B741,'Change Summary_Detailed'!$A$4:$X$216,AR$3,FALSE)</f>
        <v>Low performing</v>
      </c>
      <c r="AS741" s="21" t="str">
        <f>VLOOKUP($B741,'Change Summary_Detailed'!$A$4:$X$216,AS$3,FALSE)</f>
        <v>Use Route 312 Express (unchanged) or Sound Transit Route 522.</v>
      </c>
      <c r="AT741" s="21" t="str">
        <f>VLOOKUP($B741,'Change Summary_Detailed'!$A$4:$X$216,AT$3,FALSE)</f>
        <v>Deleted</v>
      </c>
    </row>
    <row r="742" spans="1:46" x14ac:dyDescent="0.25">
      <c r="A742" t="s">
        <v>1254</v>
      </c>
      <c r="B742" s="122">
        <v>308</v>
      </c>
      <c r="C742" s="110" t="s">
        <v>818</v>
      </c>
      <c r="D742" s="71" t="s">
        <v>272</v>
      </c>
      <c r="E742" s="110">
        <v>27.5</v>
      </c>
      <c r="F742" s="365">
        <v>14.9</v>
      </c>
      <c r="G742" s="365" t="s">
        <v>298</v>
      </c>
      <c r="H742" s="365" t="s">
        <v>298</v>
      </c>
      <c r="I742" s="365" t="s">
        <v>298</v>
      </c>
      <c r="J742" s="112" t="s">
        <v>298</v>
      </c>
      <c r="K742" s="62" t="s">
        <v>8</v>
      </c>
      <c r="L742" s="62" t="s">
        <v>8</v>
      </c>
      <c r="M742" s="110" t="s">
        <v>45</v>
      </c>
      <c r="N742" s="112" t="s">
        <v>45</v>
      </c>
      <c r="O742" s="65" t="s">
        <v>8</v>
      </c>
      <c r="P742" s="54" t="s">
        <v>8</v>
      </c>
      <c r="Q742" s="66" t="s">
        <v>8</v>
      </c>
      <c r="R742" s="65">
        <v>3</v>
      </c>
      <c r="S742" s="54" t="s">
        <v>54</v>
      </c>
      <c r="T742" s="66" t="s">
        <v>54</v>
      </c>
      <c r="W742">
        <v>2</v>
      </c>
      <c r="X742">
        <v>3</v>
      </c>
      <c r="Y742" t="s">
        <v>17</v>
      </c>
      <c r="Z742" t="s">
        <v>17</v>
      </c>
      <c r="AA742" t="s">
        <v>17</v>
      </c>
      <c r="AB742" t="s">
        <v>17</v>
      </c>
      <c r="AC742" s="355">
        <f>IF(VLOOKUP($B742,'Change Summary_Detailed'!$A$4:$X$216,AC$3,FALSE)=0,"N/A",VLOOKUP($B742,'Change Summary_Detailed'!$A$4:$X$216,AC$3,FALSE))</f>
        <v>42248</v>
      </c>
      <c r="AD742" s="21" t="str">
        <f>VLOOKUP($B742,'Change Summary_Detailed'!$A$4:$X$216,AD$3,FALSE)</f>
        <v/>
      </c>
      <c r="AE742" s="21" t="str">
        <f>VLOOKUP($B742,'Change Summary_Detailed'!$A$4:$X$216,AE$3,FALSE)</f>
        <v/>
      </c>
      <c r="AF742" s="21" t="str">
        <f>VLOOKUP($B742,'Change Summary_Detailed'!$A$4:$X$216,AF$3,FALSE)</f>
        <v/>
      </c>
      <c r="AG742" s="21" t="str">
        <f>VLOOKUP($B742,'Change Summary_Detailed'!$A$4:$X$216,AG$3,FALSE)</f>
        <v/>
      </c>
      <c r="AH742" s="21" t="str">
        <f>VLOOKUP($B742,'Change Summary_Detailed'!$A$4:$X$216,AH$3,FALSE)</f>
        <v/>
      </c>
      <c r="AI742" s="21" t="str">
        <f>VLOOKUP($B742,'Change Summary_Detailed'!$A$4:$X$216,AI$3,FALSE)</f>
        <v/>
      </c>
      <c r="AJ742" s="21" t="str">
        <f>VLOOKUP($B742,'Change Summary_Detailed'!$A$4:$X$216,AJ$3,FALSE)</f>
        <v/>
      </c>
      <c r="AK742" s="21" t="str">
        <f>VLOOKUP($B742,'Change Summary_Detailed'!$A$4:$X$216,AK$3,FALSE)</f>
        <v/>
      </c>
      <c r="AL742" s="21" t="str">
        <f>VLOOKUP($B742,'Change Summary_Detailed'!$A$4:$X$216,AL$3,FALSE)</f>
        <v/>
      </c>
      <c r="AM742" s="21" t="str">
        <f>VLOOKUP($B742,'Change Summary_Detailed'!$A$4:$X$216,AM$3,FALSE)</f>
        <v/>
      </c>
      <c r="AN742" s="21" t="str">
        <f>VLOOKUP($B742,'Change Summary_Detailed'!$A$4:$X$216,AN$3,FALSE)</f>
        <v/>
      </c>
      <c r="AO742" s="21">
        <f>VLOOKUP($B742,'Change Summary_Detailed'!$A$4:$X$216,AO$3,FALSE)</f>
        <v>0</v>
      </c>
      <c r="AP742" s="21" t="str">
        <f>VLOOKUP($B742,'Change Summary_Detailed'!$A$4:$X$216,AP$3,FALSE)</f>
        <v>Delete</v>
      </c>
      <c r="AQ742" s="21">
        <f>VLOOKUP($B742,'Change Summary_Detailed'!$A$4:$X$216,AQ$3,FALSE)</f>
        <v>3</v>
      </c>
      <c r="AR742" s="21" t="str">
        <f>VLOOKUP($B742,'Change Summary_Detailed'!$A$4:$X$216,AR$3,FALSE)</f>
        <v>Lowest performing</v>
      </c>
      <c r="AS742" s="21" t="str">
        <f>VLOOKUP($B742,'Change Summary_Detailed'!$A$4:$X$216,AS$3,FALSE)</f>
        <v>Along Ballinger Way NE, use revised Route 331 and connect with Route 312 Express (unchanged) and Sound Transit Route 522.
Along State Route 522, use Route 312 Express (unchanged) and Sound Transit Route 522.
Along NE 145th Street, use revised Route 65.
North of Ballinger Way NE, Metro’s RideShare or VanPool programs may be options.</v>
      </c>
      <c r="AT742" s="21" t="str">
        <f>VLOOKUP($B742,'Change Summary_Detailed'!$A$4:$X$216,AT$3,FALSE)</f>
        <v>Deleted</v>
      </c>
    </row>
    <row r="743" spans="1:46" x14ac:dyDescent="0.25">
      <c r="A743" t="s">
        <v>1254</v>
      </c>
      <c r="B743" s="122" t="s">
        <v>273</v>
      </c>
      <c r="C743" s="110" t="s">
        <v>819</v>
      </c>
      <c r="D743" s="71" t="s">
        <v>274</v>
      </c>
      <c r="E743" s="110">
        <v>12.5</v>
      </c>
      <c r="F743" s="365">
        <v>7.8</v>
      </c>
      <c r="G743" s="365" t="s">
        <v>298</v>
      </c>
      <c r="H743" s="365" t="s">
        <v>298</v>
      </c>
      <c r="I743" s="365" t="s">
        <v>298</v>
      </c>
      <c r="J743" s="112" t="s">
        <v>298</v>
      </c>
      <c r="K743" s="62" t="s">
        <v>8</v>
      </c>
      <c r="L743" s="62" t="s">
        <v>8</v>
      </c>
      <c r="M743" s="110" t="s">
        <v>52</v>
      </c>
      <c r="N743" s="112" t="s">
        <v>45</v>
      </c>
      <c r="O743" s="65" t="s">
        <v>8</v>
      </c>
      <c r="P743" s="54" t="s">
        <v>8</v>
      </c>
      <c r="Q743" s="66" t="s">
        <v>8</v>
      </c>
      <c r="R743" s="65">
        <v>1</v>
      </c>
      <c r="S743" s="54" t="s">
        <v>54</v>
      </c>
      <c r="T743" s="66" t="s">
        <v>54</v>
      </c>
      <c r="W743">
        <v>1</v>
      </c>
      <c r="X743">
        <v>1</v>
      </c>
      <c r="Y743" t="s">
        <v>17</v>
      </c>
      <c r="Z743" t="s">
        <v>17</v>
      </c>
      <c r="AA743" t="s">
        <v>17</v>
      </c>
      <c r="AB743" t="s">
        <v>17</v>
      </c>
      <c r="AC743" s="355" t="str">
        <f>IF(VLOOKUP($B743,'Change Summary_Detailed'!$A$4:$X$216,AC$3,FALSE)=0,"N/A",VLOOKUP($B743,'Change Summary_Detailed'!$A$4:$X$216,AC$3,FALSE))</f>
        <v>N/A</v>
      </c>
      <c r="AD743" s="21" t="str">
        <f>VLOOKUP($B743,'Change Summary_Detailed'!$A$4:$X$216,AD$3,FALSE)</f>
        <v/>
      </c>
      <c r="AE743" s="21" t="str">
        <f>VLOOKUP($B743,'Change Summary_Detailed'!$A$4:$X$216,AE$3,FALSE)</f>
        <v/>
      </c>
      <c r="AF743" s="21" t="str">
        <f>VLOOKUP($B743,'Change Summary_Detailed'!$A$4:$X$216,AF$3,FALSE)</f>
        <v/>
      </c>
      <c r="AG743" s="21" t="str">
        <f>VLOOKUP($B743,'Change Summary_Detailed'!$A$4:$X$216,AG$3,FALSE)</f>
        <v/>
      </c>
      <c r="AH743" s="21" t="str">
        <f>VLOOKUP($B743,'Change Summary_Detailed'!$A$4:$X$216,AH$3,FALSE)</f>
        <v/>
      </c>
      <c r="AI743" s="21" t="str">
        <f>VLOOKUP($B743,'Change Summary_Detailed'!$A$4:$X$216,AI$3,FALSE)</f>
        <v/>
      </c>
      <c r="AJ743" s="21" t="str">
        <f>VLOOKUP($B743,'Change Summary_Detailed'!$A$4:$X$216,AJ$3,FALSE)</f>
        <v/>
      </c>
      <c r="AK743" s="21" t="str">
        <f>VLOOKUP($B743,'Change Summary_Detailed'!$A$4:$X$216,AK$3,FALSE)</f>
        <v/>
      </c>
      <c r="AL743" s="21" t="str">
        <f>VLOOKUP($B743,'Change Summary_Detailed'!$A$4:$X$216,AL$3,FALSE)</f>
        <v/>
      </c>
      <c r="AM743" s="21" t="str">
        <f>VLOOKUP($B743,'Change Summary_Detailed'!$A$4:$X$216,AM$3,FALSE)</f>
        <v/>
      </c>
      <c r="AN743" s="21" t="str">
        <f>VLOOKUP($B743,'Change Summary_Detailed'!$A$4:$X$216,AN$3,FALSE)</f>
        <v/>
      </c>
      <c r="AO743" s="21" t="str">
        <f>VLOOKUP($B743,'Change Summary_Detailed'!$A$4:$X$216,AO$3,FALSE)</f>
        <v/>
      </c>
      <c r="AP743" s="21" t="str">
        <f>VLOOKUP($B743,'Change Summary_Detailed'!$A$4:$X$216,AP$3,FALSE)</f>
        <v>Unchanged</v>
      </c>
      <c r="AQ743" s="21">
        <f>VLOOKUP($B743,'Change Summary_Detailed'!$A$4:$X$216,AQ$3,FALSE)</f>
        <v>0</v>
      </c>
      <c r="AR743" s="21">
        <f>VLOOKUP($B743,'Change Summary_Detailed'!$A$4:$X$216,AR$3,FALSE)</f>
        <v>0</v>
      </c>
      <c r="AS743" s="21">
        <f>VLOOKUP($B743,'Change Summary_Detailed'!$A$4:$X$216,AS$3,FALSE)</f>
        <v>0</v>
      </c>
      <c r="AT743" s="21" t="str">
        <f>VLOOKUP($B743,'Change Summary_Detailed'!$A$4:$X$216,AT$3,FALSE)</f>
        <v>Unchanged</v>
      </c>
    </row>
    <row r="744" spans="1:46" x14ac:dyDescent="0.25">
      <c r="A744" t="s">
        <v>1254</v>
      </c>
      <c r="B744" s="122">
        <v>311</v>
      </c>
      <c r="C744" s="110" t="s">
        <v>820</v>
      </c>
      <c r="D744" s="71" t="s">
        <v>275</v>
      </c>
      <c r="E744" s="110">
        <v>21.7</v>
      </c>
      <c r="F744" s="365">
        <v>13.9</v>
      </c>
      <c r="G744" s="365" t="s">
        <v>298</v>
      </c>
      <c r="H744" s="365" t="s">
        <v>298</v>
      </c>
      <c r="I744" s="365" t="s">
        <v>298</v>
      </c>
      <c r="J744" s="112" t="s">
        <v>298</v>
      </c>
      <c r="K744" s="62" t="s">
        <v>8</v>
      </c>
      <c r="L744" s="62" t="s">
        <v>8</v>
      </c>
      <c r="M744" s="110" t="s">
        <v>52</v>
      </c>
      <c r="N744" s="112" t="s">
        <v>52</v>
      </c>
      <c r="O744" s="65" t="s">
        <v>8</v>
      </c>
      <c r="P744" s="54" t="s">
        <v>8</v>
      </c>
      <c r="Q744" s="66" t="s">
        <v>8</v>
      </c>
      <c r="R744" s="65">
        <v>3</v>
      </c>
      <c r="S744" s="54" t="s">
        <v>54</v>
      </c>
      <c r="T744" s="66" t="s">
        <v>54</v>
      </c>
      <c r="W744">
        <v>1</v>
      </c>
      <c r="X744">
        <v>3</v>
      </c>
      <c r="Y744" t="s">
        <v>17</v>
      </c>
      <c r="Z744" t="s">
        <v>17</v>
      </c>
      <c r="AA744" t="s">
        <v>17</v>
      </c>
      <c r="AB744" t="s">
        <v>17</v>
      </c>
      <c r="AC744" s="355">
        <f>IF(VLOOKUP($B744,'Change Summary_Detailed'!$A$4:$X$216,AC$3,FALSE)=0,"N/A",VLOOKUP($B744,'Change Summary_Detailed'!$A$4:$X$216,AC$3,FALSE))</f>
        <v>42036</v>
      </c>
      <c r="AD744" s="21" t="str">
        <f>VLOOKUP($B744,'Change Summary_Detailed'!$A$4:$X$216,AD$3,FALSE)</f>
        <v/>
      </c>
      <c r="AE744" s="21" t="str">
        <f>VLOOKUP($B744,'Change Summary_Detailed'!$A$4:$X$216,AE$3,FALSE)</f>
        <v/>
      </c>
      <c r="AF744" s="21" t="str">
        <f>VLOOKUP($B744,'Change Summary_Detailed'!$A$4:$X$216,AF$3,FALSE)</f>
        <v/>
      </c>
      <c r="AG744" s="21" t="str">
        <f>VLOOKUP($B744,'Change Summary_Detailed'!$A$4:$X$216,AG$3,FALSE)</f>
        <v/>
      </c>
      <c r="AH744" s="21" t="str">
        <f>VLOOKUP($B744,'Change Summary_Detailed'!$A$4:$X$216,AH$3,FALSE)</f>
        <v/>
      </c>
      <c r="AI744" s="21" t="str">
        <f>VLOOKUP($B744,'Change Summary_Detailed'!$A$4:$X$216,AI$3,FALSE)</f>
        <v/>
      </c>
      <c r="AJ744" s="21" t="str">
        <f>VLOOKUP($B744,'Change Summary_Detailed'!$A$4:$X$216,AJ$3,FALSE)</f>
        <v/>
      </c>
      <c r="AK744" s="21" t="str">
        <f>VLOOKUP($B744,'Change Summary_Detailed'!$A$4:$X$216,AK$3,FALSE)</f>
        <v/>
      </c>
      <c r="AL744" s="21" t="str">
        <f>VLOOKUP($B744,'Change Summary_Detailed'!$A$4:$X$216,AL$3,FALSE)</f>
        <v/>
      </c>
      <c r="AM744" s="21" t="str">
        <f>VLOOKUP($B744,'Change Summary_Detailed'!$A$4:$X$216,AM$3,FALSE)</f>
        <v/>
      </c>
      <c r="AN744" s="21" t="str">
        <f>VLOOKUP($B744,'Change Summary_Detailed'!$A$4:$X$216,AN$3,FALSE)</f>
        <v/>
      </c>
      <c r="AO744" s="21" t="str">
        <f>VLOOKUP($B744,'Change Summary_Detailed'!$A$4:$X$216,AO$3,FALSE)</f>
        <v/>
      </c>
      <c r="AP744" s="21" t="str">
        <f>VLOOKUP($B744,'Change Summary_Detailed'!$A$4:$X$216,AP$3,FALSE)</f>
        <v>Reduce one morning and one afternoon trip.</v>
      </c>
      <c r="AQ744" s="21" t="str">
        <f>VLOOKUP($B744,'Change Summary_Detailed'!$A$4:$X$216,AQ$3,FALSE)</f>
        <v>2, 3</v>
      </c>
      <c r="AR744" s="21" t="str">
        <f>VLOOKUP($B744,'Change Summary_Detailed'!$A$4:$X$216,AR$3,FALSE)</f>
        <v>Restructure</v>
      </c>
      <c r="AS744" s="21">
        <f>VLOOKUP($B744,'Change Summary_Detailed'!$A$4:$X$216,AS$3,FALSE)</f>
        <v>0</v>
      </c>
      <c r="AT744" s="21" t="str">
        <f>VLOOKUP($B744,'Change Summary_Detailed'!$A$4:$X$216,AT$3,FALSE)</f>
        <v>Revised</v>
      </c>
    </row>
    <row r="745" spans="1:46" x14ac:dyDescent="0.25">
      <c r="A745" t="s">
        <v>1254</v>
      </c>
      <c r="B745" s="122" t="s">
        <v>276</v>
      </c>
      <c r="C745" s="110" t="s">
        <v>821</v>
      </c>
      <c r="D745" s="71" t="s">
        <v>277</v>
      </c>
      <c r="E745" s="110">
        <v>36.200000000000003</v>
      </c>
      <c r="F745" s="365">
        <v>17.600000000000001</v>
      </c>
      <c r="G745" s="365" t="s">
        <v>298</v>
      </c>
      <c r="H745" s="365" t="s">
        <v>298</v>
      </c>
      <c r="I745" s="365" t="s">
        <v>298</v>
      </c>
      <c r="J745" s="112" t="s">
        <v>298</v>
      </c>
      <c r="K745" s="62" t="s">
        <v>8</v>
      </c>
      <c r="L745" s="62" t="s">
        <v>8</v>
      </c>
      <c r="M745" s="110" t="s">
        <v>45</v>
      </c>
      <c r="N745" s="112" t="s">
        <v>52</v>
      </c>
      <c r="O745" s="65" t="s">
        <v>8</v>
      </c>
      <c r="P745" s="54" t="s">
        <v>8</v>
      </c>
      <c r="Q745" s="66" t="s">
        <v>8</v>
      </c>
      <c r="R745" s="65" t="s">
        <v>54</v>
      </c>
      <c r="S745" s="54" t="s">
        <v>54</v>
      </c>
      <c r="T745" s="66" t="s">
        <v>54</v>
      </c>
      <c r="W745">
        <v>3</v>
      </c>
      <c r="X745">
        <v>4</v>
      </c>
      <c r="Y745" t="s">
        <v>17</v>
      </c>
      <c r="Z745" t="s">
        <v>17</v>
      </c>
      <c r="AA745" t="s">
        <v>17</v>
      </c>
      <c r="AB745" t="s">
        <v>17</v>
      </c>
      <c r="AC745" s="355">
        <f>IF(VLOOKUP($B745,'Change Summary_Detailed'!$A$4:$X$216,AC$3,FALSE)=0,"N/A",VLOOKUP($B745,'Change Summary_Detailed'!$A$4:$X$216,AC$3,FALSE))</f>
        <v>41883</v>
      </c>
      <c r="AD745" s="21" t="str">
        <f>VLOOKUP($B745,'Change Summary_Detailed'!$A$4:$X$216,AD$3,FALSE)</f>
        <v/>
      </c>
      <c r="AE745" s="21" t="str">
        <f>VLOOKUP($B745,'Change Summary_Detailed'!$A$4:$X$216,AE$3,FALSE)</f>
        <v/>
      </c>
      <c r="AF745" s="21" t="str">
        <f>VLOOKUP($B745,'Change Summary_Detailed'!$A$4:$X$216,AF$3,FALSE)</f>
        <v/>
      </c>
      <c r="AG745" s="21" t="str">
        <f>VLOOKUP($B745,'Change Summary_Detailed'!$A$4:$X$216,AG$3,FALSE)</f>
        <v/>
      </c>
      <c r="AH745" s="21" t="str">
        <f>VLOOKUP($B745,'Change Summary_Detailed'!$A$4:$X$216,AH$3,FALSE)</f>
        <v/>
      </c>
      <c r="AI745" s="21" t="str">
        <f>VLOOKUP($B745,'Change Summary_Detailed'!$A$4:$X$216,AI$3,FALSE)</f>
        <v/>
      </c>
      <c r="AJ745" s="21" t="str">
        <f>VLOOKUP($B745,'Change Summary_Detailed'!$A$4:$X$216,AJ$3,FALSE)</f>
        <v/>
      </c>
      <c r="AK745" s="21" t="str">
        <f>VLOOKUP($B745,'Change Summary_Detailed'!$A$4:$X$216,AK$3,FALSE)</f>
        <v/>
      </c>
      <c r="AL745" s="21" t="str">
        <f>VLOOKUP($B745,'Change Summary_Detailed'!$A$4:$X$216,AL$3,FALSE)</f>
        <v/>
      </c>
      <c r="AM745" s="21" t="str">
        <f>VLOOKUP($B745,'Change Summary_Detailed'!$A$4:$X$216,AM$3,FALSE)</f>
        <v/>
      </c>
      <c r="AN745" s="21" t="str">
        <f>VLOOKUP($B745,'Change Summary_Detailed'!$A$4:$X$216,AN$3,FALSE)</f>
        <v/>
      </c>
      <c r="AO745" s="21" t="str">
        <f>VLOOKUP($B745,'Change Summary_Detailed'!$A$4:$X$216,AO$3,FALSE)</f>
        <v/>
      </c>
      <c r="AP745" s="21" t="str">
        <f>VLOOKUP($B745,'Change Summary_Detailed'!$A$4:$X$216,AP$3,FALSE)</f>
        <v>Add one morning and one afternoon trip since Route 306EX would no longer operate.</v>
      </c>
      <c r="AQ745" s="21">
        <f>VLOOKUP($B745,'Change Summary_Detailed'!$A$4:$X$216,AQ$3,FALSE)</f>
        <v>3</v>
      </c>
      <c r="AR745" s="21" t="str">
        <f>VLOOKUP($B745,'Change Summary_Detailed'!$A$4:$X$216,AR$3,FALSE)</f>
        <v>Combining service</v>
      </c>
      <c r="AS745" s="21">
        <f>VLOOKUP($B745,'Change Summary_Detailed'!$A$4:$X$216,AS$3,FALSE)</f>
        <v>0</v>
      </c>
      <c r="AT745" s="21" t="str">
        <f>VLOOKUP($B745,'Change Summary_Detailed'!$A$4:$X$216,AT$3,FALSE)</f>
        <v>Revised</v>
      </c>
    </row>
    <row r="746" spans="1:46" x14ac:dyDescent="0.25">
      <c r="A746" t="s">
        <v>1254</v>
      </c>
      <c r="B746" s="122">
        <v>316</v>
      </c>
      <c r="C746" s="110" t="s">
        <v>822</v>
      </c>
      <c r="D746" s="71" t="s">
        <v>278</v>
      </c>
      <c r="E746" s="110">
        <v>57.2</v>
      </c>
      <c r="F746" s="365">
        <v>19.399999999999999</v>
      </c>
      <c r="G746" s="365" t="s">
        <v>298</v>
      </c>
      <c r="H746" s="365" t="s">
        <v>298</v>
      </c>
      <c r="I746" s="365" t="s">
        <v>298</v>
      </c>
      <c r="J746" s="112" t="s">
        <v>298</v>
      </c>
      <c r="K746" s="62" t="s">
        <v>8</v>
      </c>
      <c r="L746" s="62" t="s">
        <v>8</v>
      </c>
      <c r="M746" s="110" t="s">
        <v>52</v>
      </c>
      <c r="N746" s="112" t="s">
        <v>52</v>
      </c>
      <c r="O746" s="65" t="s">
        <v>8</v>
      </c>
      <c r="P746" s="54" t="s">
        <v>8</v>
      </c>
      <c r="Q746" s="66" t="s">
        <v>8</v>
      </c>
      <c r="R746" s="65" t="s">
        <v>54</v>
      </c>
      <c r="S746" s="54" t="s">
        <v>54</v>
      </c>
      <c r="T746" s="66" t="s">
        <v>54</v>
      </c>
      <c r="W746">
        <v>4</v>
      </c>
      <c r="X746">
        <v>4</v>
      </c>
      <c r="Y746" t="s">
        <v>17</v>
      </c>
      <c r="Z746" t="s">
        <v>17</v>
      </c>
      <c r="AA746" t="s">
        <v>17</v>
      </c>
      <c r="AB746" t="s">
        <v>17</v>
      </c>
      <c r="AC746" s="355" t="str">
        <f>IF(VLOOKUP($B746,'Change Summary_Detailed'!$A$4:$X$216,AC$3,FALSE)=0,"N/A",VLOOKUP($B746,'Change Summary_Detailed'!$A$4:$X$216,AC$3,FALSE))</f>
        <v>N/A</v>
      </c>
      <c r="AD746" s="21" t="str">
        <f>VLOOKUP($B746,'Change Summary_Detailed'!$A$4:$X$216,AD$3,FALSE)</f>
        <v/>
      </c>
      <c r="AE746" s="21" t="str">
        <f>VLOOKUP($B746,'Change Summary_Detailed'!$A$4:$X$216,AE$3,FALSE)</f>
        <v/>
      </c>
      <c r="AF746" s="21" t="str">
        <f>VLOOKUP($B746,'Change Summary_Detailed'!$A$4:$X$216,AF$3,FALSE)</f>
        <v/>
      </c>
      <c r="AG746" s="21" t="str">
        <f>VLOOKUP($B746,'Change Summary_Detailed'!$A$4:$X$216,AG$3,FALSE)</f>
        <v/>
      </c>
      <c r="AH746" s="21" t="str">
        <f>VLOOKUP($B746,'Change Summary_Detailed'!$A$4:$X$216,AH$3,FALSE)</f>
        <v/>
      </c>
      <c r="AI746" s="21" t="str">
        <f>VLOOKUP($B746,'Change Summary_Detailed'!$A$4:$X$216,AI$3,FALSE)</f>
        <v/>
      </c>
      <c r="AJ746" s="21" t="str">
        <f>VLOOKUP($B746,'Change Summary_Detailed'!$A$4:$X$216,AJ$3,FALSE)</f>
        <v/>
      </c>
      <c r="AK746" s="21" t="str">
        <f>VLOOKUP($B746,'Change Summary_Detailed'!$A$4:$X$216,AK$3,FALSE)</f>
        <v/>
      </c>
      <c r="AL746" s="21" t="str">
        <f>VLOOKUP($B746,'Change Summary_Detailed'!$A$4:$X$216,AL$3,FALSE)</f>
        <v/>
      </c>
      <c r="AM746" s="21" t="str">
        <f>VLOOKUP($B746,'Change Summary_Detailed'!$A$4:$X$216,AM$3,FALSE)</f>
        <v/>
      </c>
      <c r="AN746" s="21" t="str">
        <f>VLOOKUP($B746,'Change Summary_Detailed'!$A$4:$X$216,AN$3,FALSE)</f>
        <v/>
      </c>
      <c r="AO746" s="21" t="str">
        <f>VLOOKUP($B746,'Change Summary_Detailed'!$A$4:$X$216,AO$3,FALSE)</f>
        <v/>
      </c>
      <c r="AP746" s="21" t="str">
        <f>VLOOKUP($B746,'Change Summary_Detailed'!$A$4:$X$216,AP$3,FALSE)</f>
        <v>Unchanged</v>
      </c>
      <c r="AQ746" s="21">
        <f>VLOOKUP($B746,'Change Summary_Detailed'!$A$4:$X$216,AQ$3,FALSE)</f>
        <v>0</v>
      </c>
      <c r="AR746" s="21">
        <f>VLOOKUP($B746,'Change Summary_Detailed'!$A$4:$X$216,AR$3,FALSE)</f>
        <v>0</v>
      </c>
      <c r="AS746" s="21">
        <f>VLOOKUP($B746,'Change Summary_Detailed'!$A$4:$X$216,AS$3,FALSE)</f>
        <v>0</v>
      </c>
      <c r="AT746" s="21" t="str">
        <f>VLOOKUP($B746,'Change Summary_Detailed'!$A$4:$X$216,AT$3,FALSE)</f>
        <v>Unchanged</v>
      </c>
    </row>
    <row r="747" spans="1:46" x14ac:dyDescent="0.25">
      <c r="A747" t="s">
        <v>1254</v>
      </c>
      <c r="B747" s="122">
        <v>330</v>
      </c>
      <c r="C747" s="110" t="s">
        <v>823</v>
      </c>
      <c r="D747" s="71" t="s">
        <v>279</v>
      </c>
      <c r="E747" s="110">
        <v>21.3</v>
      </c>
      <c r="F747" s="365">
        <v>4.7</v>
      </c>
      <c r="G747" s="365" t="s">
        <v>298</v>
      </c>
      <c r="H747" s="365" t="s">
        <v>298</v>
      </c>
      <c r="I747" s="365" t="s">
        <v>298</v>
      </c>
      <c r="J747" s="112" t="s">
        <v>298</v>
      </c>
      <c r="K747" s="62">
        <v>95</v>
      </c>
      <c r="L747" s="62" t="s">
        <v>135</v>
      </c>
      <c r="M747" s="110"/>
      <c r="N747" s="112"/>
      <c r="O747" s="65" t="s">
        <v>18</v>
      </c>
      <c r="P747" s="54" t="s">
        <v>19</v>
      </c>
      <c r="Q747" s="66" t="s">
        <v>18</v>
      </c>
      <c r="R747" s="65">
        <v>3</v>
      </c>
      <c r="S747" s="54" t="s">
        <v>54</v>
      </c>
      <c r="T747" s="66" t="s">
        <v>54</v>
      </c>
      <c r="W747">
        <v>3</v>
      </c>
      <c r="X747">
        <v>2</v>
      </c>
      <c r="Y747" t="s">
        <v>17</v>
      </c>
      <c r="Z747" t="s">
        <v>17</v>
      </c>
      <c r="AA747" t="s">
        <v>17</v>
      </c>
      <c r="AB747" t="s">
        <v>17</v>
      </c>
      <c r="AC747" s="355" t="str">
        <f>IF(VLOOKUP($B747,'Change Summary_Detailed'!$A$4:$X$216,AC$3,FALSE)=0,"N/A",VLOOKUP($B747,'Change Summary_Detailed'!$A$4:$X$216,AC$3,FALSE))</f>
        <v>N/A</v>
      </c>
      <c r="AD747" s="21">
        <f>VLOOKUP($B747,'Change Summary_Detailed'!$A$4:$X$216,AD$3,FALSE)</f>
        <v>60</v>
      </c>
      <c r="AE747" s="21">
        <f>VLOOKUP($B747,'Change Summary_Detailed'!$A$4:$X$216,AE$3,FALSE)</f>
        <v>60</v>
      </c>
      <c r="AF747" s="21" t="str">
        <f>VLOOKUP($B747,'Change Summary_Detailed'!$A$4:$X$216,AF$3,FALSE)</f>
        <v/>
      </c>
      <c r="AG747" s="21" t="str">
        <f>VLOOKUP($B747,'Change Summary_Detailed'!$A$4:$X$216,AG$3,FALSE)</f>
        <v/>
      </c>
      <c r="AH747" s="21" t="str">
        <f>VLOOKUP($B747,'Change Summary_Detailed'!$A$4:$X$216,AH$3,FALSE)</f>
        <v/>
      </c>
      <c r="AI747" s="21">
        <f>VLOOKUP($B747,'Change Summary_Detailed'!$A$4:$X$216,AI$3,FALSE)</f>
        <v>60</v>
      </c>
      <c r="AJ747" s="21">
        <f>VLOOKUP($B747,'Change Summary_Detailed'!$A$4:$X$216,AJ$3,FALSE)</f>
        <v>60</v>
      </c>
      <c r="AK747" s="21" t="str">
        <f>VLOOKUP($B747,'Change Summary_Detailed'!$A$4:$X$216,AK$3,FALSE)</f>
        <v/>
      </c>
      <c r="AL747" s="21" t="str">
        <f>VLOOKUP($B747,'Change Summary_Detailed'!$A$4:$X$216,AL$3,FALSE)</f>
        <v/>
      </c>
      <c r="AM747" s="21" t="str">
        <f>VLOOKUP($B747,'Change Summary_Detailed'!$A$4:$X$216,AM$3,FALSE)</f>
        <v/>
      </c>
      <c r="AN747" s="21" t="str">
        <f>VLOOKUP($B747,'Change Summary_Detailed'!$A$4:$X$216,AN$3,FALSE)</f>
        <v>Before 7:00 PM</v>
      </c>
      <c r="AO747" s="21" t="str">
        <f>VLOOKUP($B747,'Change Summary_Detailed'!$A$4:$X$216,AO$3,FALSE)</f>
        <v>Before 7:00 PM</v>
      </c>
      <c r="AP747" s="21" t="str">
        <f>VLOOKUP($B747,'Change Summary_Detailed'!$A$4:$X$216,AP$3,FALSE)</f>
        <v>Unchanged</v>
      </c>
      <c r="AQ747" s="21">
        <f>VLOOKUP($B747,'Change Summary_Detailed'!$A$4:$X$216,AQ$3,FALSE)</f>
        <v>0</v>
      </c>
      <c r="AR747" s="21">
        <f>VLOOKUP($B747,'Change Summary_Detailed'!$A$4:$X$216,AR$3,FALSE)</f>
        <v>0</v>
      </c>
      <c r="AS747" s="21">
        <f>VLOOKUP($B747,'Change Summary_Detailed'!$A$4:$X$216,AS$3,FALSE)</f>
        <v>0</v>
      </c>
      <c r="AT747" s="21" t="str">
        <f>VLOOKUP($B747,'Change Summary_Detailed'!$A$4:$X$216,AT$3,FALSE)</f>
        <v>Unchanged</v>
      </c>
    </row>
    <row r="748" spans="1:46" x14ac:dyDescent="0.25">
      <c r="A748" t="s">
        <v>1254</v>
      </c>
      <c r="B748" s="122">
        <v>331</v>
      </c>
      <c r="C748" s="110" t="s">
        <v>824</v>
      </c>
      <c r="D748" s="71" t="s">
        <v>280</v>
      </c>
      <c r="E748" s="110">
        <v>18.899999999999999</v>
      </c>
      <c r="F748" s="365">
        <v>6.7</v>
      </c>
      <c r="G748" s="365">
        <v>20.8</v>
      </c>
      <c r="H748" s="365">
        <v>6.7</v>
      </c>
      <c r="I748" s="365">
        <v>9.5</v>
      </c>
      <c r="J748" s="112">
        <v>2.9</v>
      </c>
      <c r="K748" s="62">
        <v>44</v>
      </c>
      <c r="L748" s="62" t="s">
        <v>135</v>
      </c>
      <c r="M748" s="110" t="s">
        <v>17</v>
      </c>
      <c r="N748" s="112" t="s">
        <v>17</v>
      </c>
      <c r="O748" s="65" t="s">
        <v>18</v>
      </c>
      <c r="P748" s="54" t="s">
        <v>18</v>
      </c>
      <c r="Q748" s="66" t="s">
        <v>133</v>
      </c>
      <c r="R748" s="65" t="s">
        <v>54</v>
      </c>
      <c r="S748" s="54" t="s">
        <v>54</v>
      </c>
      <c r="T748" s="66">
        <v>1</v>
      </c>
      <c r="W748">
        <v>3</v>
      </c>
      <c r="X748">
        <v>3</v>
      </c>
      <c r="Y748">
        <v>3</v>
      </c>
      <c r="Z748">
        <v>3</v>
      </c>
      <c r="AA748">
        <v>1</v>
      </c>
      <c r="AB748">
        <v>2</v>
      </c>
      <c r="AC748" s="355">
        <f>IF(VLOOKUP($B748,'Change Summary_Detailed'!$A$4:$X$216,AC$3,FALSE)=0,"N/A",VLOOKUP($B748,'Change Summary_Detailed'!$A$4:$X$216,AC$3,FALSE))</f>
        <v>41883</v>
      </c>
      <c r="AD748" s="21">
        <f>VLOOKUP($B748,'Change Summary_Detailed'!$A$4:$X$216,AD$3,FALSE)</f>
        <v>30</v>
      </c>
      <c r="AE748" s="21">
        <f>VLOOKUP($B748,'Change Summary_Detailed'!$A$4:$X$216,AE$3,FALSE)</f>
        <v>30</v>
      </c>
      <c r="AF748" s="21">
        <f>VLOOKUP($B748,'Change Summary_Detailed'!$A$4:$X$216,AF$3,FALSE)</f>
        <v>60</v>
      </c>
      <c r="AG748" s="21">
        <f>VLOOKUP($B748,'Change Summary_Detailed'!$A$4:$X$216,AG$3,FALSE)</f>
        <v>30</v>
      </c>
      <c r="AH748" s="21">
        <f>VLOOKUP($B748,'Change Summary_Detailed'!$A$4:$X$216,AH$3,FALSE)</f>
        <v>60</v>
      </c>
      <c r="AI748" s="21">
        <f>VLOOKUP($B748,'Change Summary_Detailed'!$A$4:$X$216,AI$3,FALSE)</f>
        <v>30</v>
      </c>
      <c r="AJ748" s="21">
        <f>VLOOKUP($B748,'Change Summary_Detailed'!$A$4:$X$216,AJ$3,FALSE)</f>
        <v>30</v>
      </c>
      <c r="AK748" s="21" t="str">
        <f>VLOOKUP($B748,'Change Summary_Detailed'!$A$4:$X$216,AK$3,FALSE)</f>
        <v>-</v>
      </c>
      <c r="AL748" s="21">
        <f>VLOOKUP($B748,'Change Summary_Detailed'!$A$4:$X$216,AL$3,FALSE)</f>
        <v>30</v>
      </c>
      <c r="AM748" s="21">
        <f>VLOOKUP($B748,'Change Summary_Detailed'!$A$4:$X$216,AM$3,FALSE)</f>
        <v>60</v>
      </c>
      <c r="AN748" s="21" t="str">
        <f>VLOOKUP($B748,'Change Summary_Detailed'!$A$4:$X$216,AN$3,FALSE)</f>
        <v>Before 11:00 PM</v>
      </c>
      <c r="AO748" s="21" t="str">
        <f>VLOOKUP($B748,'Change Summary_Detailed'!$A$4:$X$216,AO$3,FALSE)</f>
        <v>Before 7:00 PM</v>
      </c>
      <c r="AP748" s="21" t="str">
        <f>VLOOKUP($B748,'Change Summary_Detailed'!$A$4:$X$216,AP$3,FALSE)</f>
        <v>End service earlier.</v>
      </c>
      <c r="AQ748" s="21">
        <f>VLOOKUP($B748,'Change Summary_Detailed'!$A$4:$X$216,AQ$3,FALSE)</f>
        <v>1</v>
      </c>
      <c r="AR748" s="21" t="str">
        <f>VLOOKUP($B748,'Change Summary_Detailed'!$A$4:$X$216,AR$3,FALSE)</f>
        <v>Low performing</v>
      </c>
      <c r="AS748" s="21" t="str">
        <f>VLOOKUP($B748,'Change Summary_Detailed'!$A$4:$X$216,AS$3,FALSE)</f>
        <v xml:space="preserve">After 7:00 PM, use the following services to make connections at Northgate Transit Center:
At Shoreline Community College use Route 345.
At Aurora Village Transit Center, use Route 346.
In Mountlake Terrace, use Route 347.
In Kenmore and Lake Forest Park, use Sound Transit Route 522 to routes 41 or 75. 
</v>
      </c>
      <c r="AT748" s="21" t="str">
        <f>VLOOKUP($B748,'Change Summary_Detailed'!$A$4:$X$216,AT$3,FALSE)</f>
        <v>Revised</v>
      </c>
    </row>
    <row r="749" spans="1:46" x14ac:dyDescent="0.25">
      <c r="A749" t="s">
        <v>1254</v>
      </c>
      <c r="B749" s="122">
        <v>342</v>
      </c>
      <c r="C749" s="110" t="s">
        <v>825</v>
      </c>
      <c r="D749" s="71" t="s">
        <v>281</v>
      </c>
      <c r="E749" s="110">
        <v>18.7</v>
      </c>
      <c r="F749" s="365">
        <v>10.199999999999999</v>
      </c>
      <c r="G749" s="365" t="s">
        <v>298</v>
      </c>
      <c r="H749" s="365" t="s">
        <v>298</v>
      </c>
      <c r="I749" s="365" t="s">
        <v>298</v>
      </c>
      <c r="J749" s="112" t="s">
        <v>298</v>
      </c>
      <c r="K749" s="62" t="s">
        <v>8</v>
      </c>
      <c r="L749" s="62" t="s">
        <v>8</v>
      </c>
      <c r="M749" s="110" t="s">
        <v>52</v>
      </c>
      <c r="N749" s="112" t="s">
        <v>45</v>
      </c>
      <c r="O749" s="65" t="s">
        <v>8</v>
      </c>
      <c r="P749" s="54" t="s">
        <v>8</v>
      </c>
      <c r="Q749" s="66" t="s">
        <v>8</v>
      </c>
      <c r="R749" s="65" t="s">
        <v>54</v>
      </c>
      <c r="S749" s="54" t="s">
        <v>54</v>
      </c>
      <c r="T749" s="66" t="s">
        <v>54</v>
      </c>
      <c r="W749">
        <v>3</v>
      </c>
      <c r="X749">
        <v>4</v>
      </c>
      <c r="Y749" t="s">
        <v>17</v>
      </c>
      <c r="Z749" t="s">
        <v>17</v>
      </c>
      <c r="AA749" t="s">
        <v>17</v>
      </c>
      <c r="AB749" t="s">
        <v>17</v>
      </c>
      <c r="AC749" s="355">
        <f>IF(VLOOKUP($B749,'Change Summary_Detailed'!$A$4:$X$216,AC$3,FALSE)=0,"N/A",VLOOKUP($B749,'Change Summary_Detailed'!$A$4:$X$216,AC$3,FALSE))</f>
        <v>42036</v>
      </c>
      <c r="AD749" s="21" t="str">
        <f>VLOOKUP($B749,'Change Summary_Detailed'!$A$4:$X$216,AD$3,FALSE)</f>
        <v/>
      </c>
      <c r="AE749" s="21" t="str">
        <f>VLOOKUP($B749,'Change Summary_Detailed'!$A$4:$X$216,AE$3,FALSE)</f>
        <v/>
      </c>
      <c r="AF749" s="21" t="str">
        <f>VLOOKUP($B749,'Change Summary_Detailed'!$A$4:$X$216,AF$3,FALSE)</f>
        <v/>
      </c>
      <c r="AG749" s="21" t="str">
        <f>VLOOKUP($B749,'Change Summary_Detailed'!$A$4:$X$216,AG$3,FALSE)</f>
        <v/>
      </c>
      <c r="AH749" s="21" t="str">
        <f>VLOOKUP($B749,'Change Summary_Detailed'!$A$4:$X$216,AH$3,FALSE)</f>
        <v/>
      </c>
      <c r="AI749" s="21" t="str">
        <f>VLOOKUP($B749,'Change Summary_Detailed'!$A$4:$X$216,AI$3,FALSE)</f>
        <v/>
      </c>
      <c r="AJ749" s="21" t="str">
        <f>VLOOKUP($B749,'Change Summary_Detailed'!$A$4:$X$216,AJ$3,FALSE)</f>
        <v/>
      </c>
      <c r="AK749" s="21" t="str">
        <f>VLOOKUP($B749,'Change Summary_Detailed'!$A$4:$X$216,AK$3,FALSE)</f>
        <v/>
      </c>
      <c r="AL749" s="21" t="str">
        <f>VLOOKUP($B749,'Change Summary_Detailed'!$A$4:$X$216,AL$3,FALSE)</f>
        <v/>
      </c>
      <c r="AM749" s="21" t="str">
        <f>VLOOKUP($B749,'Change Summary_Detailed'!$A$4:$X$216,AM$3,FALSE)</f>
        <v/>
      </c>
      <c r="AN749" s="21" t="str">
        <f>VLOOKUP($B749,'Change Summary_Detailed'!$A$4:$X$216,AN$3,FALSE)</f>
        <v/>
      </c>
      <c r="AO749" s="21" t="str">
        <f>VLOOKUP($B749,'Change Summary_Detailed'!$A$4:$X$216,AO$3,FALSE)</f>
        <v/>
      </c>
      <c r="AP749" s="21" t="str">
        <f>VLOOKUP($B749,'Change Summary_Detailed'!$A$4:$X$216,AP$3,FALSE)</f>
        <v>Eliminate the parts of the route west of Kenmore Park-and-Ride and south of Bellevue Transit Center.
Add one afternoon trip since Route 237 would no longer operate.</v>
      </c>
      <c r="AQ749" s="21">
        <f>VLOOKUP($B749,'Change Summary_Detailed'!$A$4:$X$216,AQ$3,FALSE)</f>
        <v>2</v>
      </c>
      <c r="AR749" s="21" t="str">
        <f>VLOOKUP($B749,'Change Summary_Detailed'!$A$4:$X$216,AR$3,FALSE)</f>
        <v>Restructure</v>
      </c>
      <c r="AS749" s="21" t="str">
        <f>VLOOKUP($B749,'Change Summary_Detailed'!$A$4:$X$216,AS$3,FALSE)</f>
        <v>West of Kenmore Park-and-Ride, use Route 331. 
South of Bellevue Transit Center, use Sound Transit routes 560 and 566.</v>
      </c>
      <c r="AT749" s="21" t="str">
        <f>VLOOKUP($B749,'Change Summary_Detailed'!$A$4:$X$216,AT$3,FALSE)</f>
        <v>Revised</v>
      </c>
    </row>
    <row r="750" spans="1:46" x14ac:dyDescent="0.25">
      <c r="A750" t="s">
        <v>1254</v>
      </c>
      <c r="B750" s="122">
        <v>345</v>
      </c>
      <c r="C750" s="110" t="s">
        <v>826</v>
      </c>
      <c r="D750" s="71" t="s">
        <v>282</v>
      </c>
      <c r="E750" s="110">
        <v>42.2</v>
      </c>
      <c r="F750" s="365">
        <v>11.3</v>
      </c>
      <c r="G750" s="365">
        <v>39.200000000000003</v>
      </c>
      <c r="H750" s="365">
        <v>11.1</v>
      </c>
      <c r="I750" s="365">
        <v>18.5</v>
      </c>
      <c r="J750" s="112">
        <v>6.8</v>
      </c>
      <c r="K750" s="62">
        <v>94</v>
      </c>
      <c r="L750" s="62" t="s">
        <v>15</v>
      </c>
      <c r="M750" s="110" t="s">
        <v>17</v>
      </c>
      <c r="N750" s="112" t="s">
        <v>17</v>
      </c>
      <c r="O750" s="65" t="s">
        <v>19</v>
      </c>
      <c r="P750" s="54" t="s">
        <v>19</v>
      </c>
      <c r="Q750" s="66" t="s">
        <v>19</v>
      </c>
      <c r="R750" s="65" t="s">
        <v>54</v>
      </c>
      <c r="S750" s="54" t="s">
        <v>54</v>
      </c>
      <c r="T750" s="66" t="s">
        <v>54</v>
      </c>
      <c r="W750">
        <v>4</v>
      </c>
      <c r="X750">
        <v>4</v>
      </c>
      <c r="Y750">
        <v>4</v>
      </c>
      <c r="Z750">
        <v>4</v>
      </c>
      <c r="AA750">
        <v>3</v>
      </c>
      <c r="AB750">
        <v>4</v>
      </c>
      <c r="AC750" s="355" t="str">
        <f>IF(VLOOKUP($B750,'Change Summary_Detailed'!$A$4:$X$216,AC$3,FALSE)=0,"N/A",VLOOKUP($B750,'Change Summary_Detailed'!$A$4:$X$216,AC$3,FALSE))</f>
        <v>N/A</v>
      </c>
      <c r="AD750" s="21">
        <f>VLOOKUP($B750,'Change Summary_Detailed'!$A$4:$X$216,AD$3,FALSE)</f>
        <v>30</v>
      </c>
      <c r="AE750" s="21">
        <f>VLOOKUP($B750,'Change Summary_Detailed'!$A$4:$X$216,AE$3,FALSE)</f>
        <v>30</v>
      </c>
      <c r="AF750" s="21">
        <f>VLOOKUP($B750,'Change Summary_Detailed'!$A$4:$X$216,AF$3,FALSE)</f>
        <v>60</v>
      </c>
      <c r="AG750" s="21">
        <f>VLOOKUP($B750,'Change Summary_Detailed'!$A$4:$X$216,AG$3,FALSE)</f>
        <v>30</v>
      </c>
      <c r="AH750" s="21">
        <f>VLOOKUP($B750,'Change Summary_Detailed'!$A$4:$X$216,AH$3,FALSE)</f>
        <v>60</v>
      </c>
      <c r="AI750" s="21">
        <f>VLOOKUP($B750,'Change Summary_Detailed'!$A$4:$X$216,AI$3,FALSE)</f>
        <v>30</v>
      </c>
      <c r="AJ750" s="21">
        <f>VLOOKUP($B750,'Change Summary_Detailed'!$A$4:$X$216,AJ$3,FALSE)</f>
        <v>30</v>
      </c>
      <c r="AK750" s="21">
        <f>VLOOKUP($B750,'Change Summary_Detailed'!$A$4:$X$216,AK$3,FALSE)</f>
        <v>60</v>
      </c>
      <c r="AL750" s="21">
        <f>VLOOKUP($B750,'Change Summary_Detailed'!$A$4:$X$216,AL$3,FALSE)</f>
        <v>30</v>
      </c>
      <c r="AM750" s="21">
        <f>VLOOKUP($B750,'Change Summary_Detailed'!$A$4:$X$216,AM$3,FALSE)</f>
        <v>60</v>
      </c>
      <c r="AN750" s="21" t="str">
        <f>VLOOKUP($B750,'Change Summary_Detailed'!$A$4:$X$216,AN$3,FALSE)</f>
        <v>Before 10:00 PM</v>
      </c>
      <c r="AO750" s="21" t="str">
        <f>VLOOKUP($B750,'Change Summary_Detailed'!$A$4:$X$216,AO$3,FALSE)</f>
        <v>Before 10:00 PM</v>
      </c>
      <c r="AP750" s="21" t="str">
        <f>VLOOKUP($B750,'Change Summary_Detailed'!$A$4:$X$216,AP$3,FALSE)</f>
        <v>Unchanged</v>
      </c>
      <c r="AQ750" s="21">
        <f>VLOOKUP($B750,'Change Summary_Detailed'!$A$4:$X$216,AQ$3,FALSE)</f>
        <v>0</v>
      </c>
      <c r="AR750" s="21">
        <f>VLOOKUP($B750,'Change Summary_Detailed'!$A$4:$X$216,AR$3,FALSE)</f>
        <v>0</v>
      </c>
      <c r="AS750" s="21">
        <f>VLOOKUP($B750,'Change Summary_Detailed'!$A$4:$X$216,AS$3,FALSE)</f>
        <v>0</v>
      </c>
      <c r="AT750" s="21" t="str">
        <f>VLOOKUP($B750,'Change Summary_Detailed'!$A$4:$X$216,AT$3,FALSE)</f>
        <v>Unchanged</v>
      </c>
    </row>
    <row r="751" spans="1:46" x14ac:dyDescent="0.25">
      <c r="A751" t="s">
        <v>1254</v>
      </c>
      <c r="B751" s="122">
        <v>346</v>
      </c>
      <c r="C751" s="110" t="s">
        <v>827</v>
      </c>
      <c r="D751" s="71" t="s">
        <v>283</v>
      </c>
      <c r="E751" s="110">
        <v>41.2</v>
      </c>
      <c r="F751" s="365">
        <v>12</v>
      </c>
      <c r="G751" s="365">
        <v>34.6</v>
      </c>
      <c r="H751" s="365">
        <v>10.8</v>
      </c>
      <c r="I751" s="365">
        <v>15.5</v>
      </c>
      <c r="J751" s="112">
        <v>5.4</v>
      </c>
      <c r="K751" s="62">
        <v>6</v>
      </c>
      <c r="L751" s="62" t="s">
        <v>135</v>
      </c>
      <c r="M751" s="110" t="s">
        <v>17</v>
      </c>
      <c r="N751" s="112" t="s">
        <v>17</v>
      </c>
      <c r="O751" s="65" t="s">
        <v>18</v>
      </c>
      <c r="P751" s="54" t="s">
        <v>18</v>
      </c>
      <c r="Q751" s="66" t="s">
        <v>18</v>
      </c>
      <c r="R751" s="65" t="s">
        <v>54</v>
      </c>
      <c r="S751" s="54" t="s">
        <v>54</v>
      </c>
      <c r="T751" s="66" t="s">
        <v>54</v>
      </c>
      <c r="W751">
        <v>4</v>
      </c>
      <c r="X751">
        <v>4</v>
      </c>
      <c r="Y751">
        <v>4</v>
      </c>
      <c r="Z751">
        <v>4</v>
      </c>
      <c r="AA751">
        <v>3</v>
      </c>
      <c r="AB751">
        <v>3</v>
      </c>
      <c r="AC751" s="355" t="str">
        <f>IF(VLOOKUP($B751,'Change Summary_Detailed'!$A$4:$X$216,AC$3,FALSE)=0,"N/A",VLOOKUP($B751,'Change Summary_Detailed'!$A$4:$X$216,AC$3,FALSE))</f>
        <v>N/A</v>
      </c>
      <c r="AD751" s="21">
        <f>VLOOKUP($B751,'Change Summary_Detailed'!$A$4:$X$216,AD$3,FALSE)</f>
        <v>30</v>
      </c>
      <c r="AE751" s="21">
        <f>VLOOKUP($B751,'Change Summary_Detailed'!$A$4:$X$216,AE$3,FALSE)</f>
        <v>30</v>
      </c>
      <c r="AF751" s="21">
        <f>VLOOKUP($B751,'Change Summary_Detailed'!$A$4:$X$216,AF$3,FALSE)</f>
        <v>60</v>
      </c>
      <c r="AG751" s="21">
        <f>VLOOKUP($B751,'Change Summary_Detailed'!$A$4:$X$216,AG$3,FALSE)</f>
        <v>30</v>
      </c>
      <c r="AH751" s="21">
        <f>VLOOKUP($B751,'Change Summary_Detailed'!$A$4:$X$216,AH$3,FALSE)</f>
        <v>60</v>
      </c>
      <c r="AI751" s="21">
        <f>VLOOKUP($B751,'Change Summary_Detailed'!$A$4:$X$216,AI$3,FALSE)</f>
        <v>30</v>
      </c>
      <c r="AJ751" s="21">
        <f>VLOOKUP($B751,'Change Summary_Detailed'!$A$4:$X$216,AJ$3,FALSE)</f>
        <v>30</v>
      </c>
      <c r="AK751" s="21">
        <f>VLOOKUP($B751,'Change Summary_Detailed'!$A$4:$X$216,AK$3,FALSE)</f>
        <v>60</v>
      </c>
      <c r="AL751" s="21">
        <f>VLOOKUP($B751,'Change Summary_Detailed'!$A$4:$X$216,AL$3,FALSE)</f>
        <v>30</v>
      </c>
      <c r="AM751" s="21">
        <f>VLOOKUP($B751,'Change Summary_Detailed'!$A$4:$X$216,AM$3,FALSE)</f>
        <v>60</v>
      </c>
      <c r="AN751" s="21" t="str">
        <f>VLOOKUP($B751,'Change Summary_Detailed'!$A$4:$X$216,AN$3,FALSE)</f>
        <v>Before 11:00 PM</v>
      </c>
      <c r="AO751" s="21" t="str">
        <f>VLOOKUP($B751,'Change Summary_Detailed'!$A$4:$X$216,AO$3,FALSE)</f>
        <v>Before 11:00 PM</v>
      </c>
      <c r="AP751" s="21" t="str">
        <f>VLOOKUP($B751,'Change Summary_Detailed'!$A$4:$X$216,AP$3,FALSE)</f>
        <v>Unchanged</v>
      </c>
      <c r="AQ751" s="21">
        <f>VLOOKUP($B751,'Change Summary_Detailed'!$A$4:$X$216,AQ$3,FALSE)</f>
        <v>0</v>
      </c>
      <c r="AR751" s="21">
        <f>VLOOKUP($B751,'Change Summary_Detailed'!$A$4:$X$216,AR$3,FALSE)</f>
        <v>0</v>
      </c>
      <c r="AS751" s="21">
        <f>VLOOKUP($B751,'Change Summary_Detailed'!$A$4:$X$216,AS$3,FALSE)</f>
        <v>0</v>
      </c>
      <c r="AT751" s="21" t="str">
        <f>VLOOKUP($B751,'Change Summary_Detailed'!$A$4:$X$216,AT$3,FALSE)</f>
        <v>Unchanged</v>
      </c>
    </row>
    <row r="752" spans="1:46" x14ac:dyDescent="0.25">
      <c r="A752" t="s">
        <v>1254</v>
      </c>
      <c r="B752" s="122">
        <v>347</v>
      </c>
      <c r="C752" s="110" t="s">
        <v>828</v>
      </c>
      <c r="D752" s="71" t="s">
        <v>284</v>
      </c>
      <c r="E752" s="110">
        <v>25.7</v>
      </c>
      <c r="F752" s="365">
        <v>8.6999999999999993</v>
      </c>
      <c r="G752" s="365">
        <v>23.2</v>
      </c>
      <c r="H752" s="365">
        <v>7.8</v>
      </c>
      <c r="I752" s="365">
        <v>21</v>
      </c>
      <c r="J752" s="112">
        <v>6.8</v>
      </c>
      <c r="K752" s="62">
        <v>65</v>
      </c>
      <c r="L752" s="62" t="s">
        <v>135</v>
      </c>
      <c r="M752" s="110" t="s">
        <v>17</v>
      </c>
      <c r="N752" s="112" t="s">
        <v>17</v>
      </c>
      <c r="O752" s="65" t="s">
        <v>18</v>
      </c>
      <c r="P752" s="54" t="s">
        <v>18</v>
      </c>
      <c r="Q752" s="66" t="s">
        <v>19</v>
      </c>
      <c r="R752" s="65" t="s">
        <v>54</v>
      </c>
      <c r="S752" s="54" t="s">
        <v>54</v>
      </c>
      <c r="T752" s="66" t="s">
        <v>54</v>
      </c>
      <c r="W752">
        <v>4</v>
      </c>
      <c r="X752">
        <v>4</v>
      </c>
      <c r="Y752">
        <v>3</v>
      </c>
      <c r="Z752">
        <v>3</v>
      </c>
      <c r="AA752">
        <v>4</v>
      </c>
      <c r="AB752">
        <v>4</v>
      </c>
      <c r="AC752" s="355" t="str">
        <f>IF(VLOOKUP($B752,'Change Summary_Detailed'!$A$4:$X$216,AC$3,FALSE)=0,"N/A",VLOOKUP($B752,'Change Summary_Detailed'!$A$4:$X$216,AC$3,FALSE))</f>
        <v>N/A</v>
      </c>
      <c r="AD752" s="21">
        <f>VLOOKUP($B752,'Change Summary_Detailed'!$A$4:$X$216,AD$3,FALSE)</f>
        <v>30</v>
      </c>
      <c r="AE752" s="21">
        <f>VLOOKUP($B752,'Change Summary_Detailed'!$A$4:$X$216,AE$3,FALSE)</f>
        <v>30</v>
      </c>
      <c r="AF752" s="21">
        <f>VLOOKUP($B752,'Change Summary_Detailed'!$A$4:$X$216,AF$3,FALSE)</f>
        <v>60</v>
      </c>
      <c r="AG752" s="21">
        <f>VLOOKUP($B752,'Change Summary_Detailed'!$A$4:$X$216,AG$3,FALSE)</f>
        <v>30</v>
      </c>
      <c r="AH752" s="21">
        <f>VLOOKUP($B752,'Change Summary_Detailed'!$A$4:$X$216,AH$3,FALSE)</f>
        <v>60</v>
      </c>
      <c r="AI752" s="21">
        <f>VLOOKUP($B752,'Change Summary_Detailed'!$A$4:$X$216,AI$3,FALSE)</f>
        <v>30</v>
      </c>
      <c r="AJ752" s="21">
        <f>VLOOKUP($B752,'Change Summary_Detailed'!$A$4:$X$216,AJ$3,FALSE)</f>
        <v>30</v>
      </c>
      <c r="AK752" s="21">
        <f>VLOOKUP($B752,'Change Summary_Detailed'!$A$4:$X$216,AK$3,FALSE)</f>
        <v>60</v>
      </c>
      <c r="AL752" s="21">
        <f>VLOOKUP($B752,'Change Summary_Detailed'!$A$4:$X$216,AL$3,FALSE)</f>
        <v>30</v>
      </c>
      <c r="AM752" s="21">
        <f>VLOOKUP($B752,'Change Summary_Detailed'!$A$4:$X$216,AM$3,FALSE)</f>
        <v>60</v>
      </c>
      <c r="AN752" s="21" t="str">
        <f>VLOOKUP($B752,'Change Summary_Detailed'!$A$4:$X$216,AN$3,FALSE)</f>
        <v>Before 11:00 PM</v>
      </c>
      <c r="AO752" s="21" t="str">
        <f>VLOOKUP($B752,'Change Summary_Detailed'!$A$4:$X$216,AO$3,FALSE)</f>
        <v>Before 11:00 PM</v>
      </c>
      <c r="AP752" s="21" t="str">
        <f>VLOOKUP($B752,'Change Summary_Detailed'!$A$4:$X$216,AP$3,FALSE)</f>
        <v>Unchanged</v>
      </c>
      <c r="AQ752" s="21">
        <f>VLOOKUP($B752,'Change Summary_Detailed'!$A$4:$X$216,AQ$3,FALSE)</f>
        <v>0</v>
      </c>
      <c r="AR752" s="21">
        <f>VLOOKUP($B752,'Change Summary_Detailed'!$A$4:$X$216,AR$3,FALSE)</f>
        <v>0</v>
      </c>
      <c r="AS752" s="21">
        <f>VLOOKUP($B752,'Change Summary_Detailed'!$A$4:$X$216,AS$3,FALSE)</f>
        <v>0</v>
      </c>
      <c r="AT752" s="21" t="str">
        <f>VLOOKUP($B752,'Change Summary_Detailed'!$A$4:$X$216,AT$3,FALSE)</f>
        <v>Unchanged</v>
      </c>
    </row>
    <row r="753" spans="1:46" x14ac:dyDescent="0.25">
      <c r="A753" t="s">
        <v>1254</v>
      </c>
      <c r="B753" s="122">
        <v>348</v>
      </c>
      <c r="C753" s="110" t="s">
        <v>829</v>
      </c>
      <c r="D753" s="71" t="s">
        <v>285</v>
      </c>
      <c r="E753" s="110">
        <v>24.5</v>
      </c>
      <c r="F753" s="365">
        <v>7</v>
      </c>
      <c r="G753" s="365">
        <v>24</v>
      </c>
      <c r="H753" s="365">
        <v>7.3</v>
      </c>
      <c r="I753" s="365">
        <v>17.8</v>
      </c>
      <c r="J753" s="112">
        <v>5.8</v>
      </c>
      <c r="K753" s="62">
        <v>90</v>
      </c>
      <c r="L753" s="62" t="s">
        <v>135</v>
      </c>
      <c r="M753" s="110" t="s">
        <v>17</v>
      </c>
      <c r="N753" s="112" t="s">
        <v>17</v>
      </c>
      <c r="O753" s="65" t="s">
        <v>18</v>
      </c>
      <c r="P753" s="54" t="s">
        <v>18</v>
      </c>
      <c r="Q753" s="66" t="s">
        <v>18</v>
      </c>
      <c r="R753" s="65" t="s">
        <v>54</v>
      </c>
      <c r="S753" s="54" t="s">
        <v>54</v>
      </c>
      <c r="T753" s="66" t="s">
        <v>54</v>
      </c>
      <c r="W753">
        <v>4</v>
      </c>
      <c r="X753">
        <v>3</v>
      </c>
      <c r="Y753">
        <v>3</v>
      </c>
      <c r="Z753">
        <v>3</v>
      </c>
      <c r="AA753">
        <v>3</v>
      </c>
      <c r="AB753">
        <v>3</v>
      </c>
      <c r="AC753" s="355" t="str">
        <f>IF(VLOOKUP($B753,'Change Summary_Detailed'!$A$4:$X$216,AC$3,FALSE)=0,"N/A",VLOOKUP($B753,'Change Summary_Detailed'!$A$4:$X$216,AC$3,FALSE))</f>
        <v>N/A</v>
      </c>
      <c r="AD753" s="21">
        <f>VLOOKUP($B753,'Change Summary_Detailed'!$A$4:$X$216,AD$3,FALSE)</f>
        <v>30</v>
      </c>
      <c r="AE753" s="21">
        <f>VLOOKUP($B753,'Change Summary_Detailed'!$A$4:$X$216,AE$3,FALSE)</f>
        <v>30</v>
      </c>
      <c r="AF753" s="21">
        <f>VLOOKUP($B753,'Change Summary_Detailed'!$A$4:$X$216,AF$3,FALSE)</f>
        <v>60</v>
      </c>
      <c r="AG753" s="21">
        <f>VLOOKUP($B753,'Change Summary_Detailed'!$A$4:$X$216,AG$3,FALSE)</f>
        <v>30</v>
      </c>
      <c r="AH753" s="21">
        <f>VLOOKUP($B753,'Change Summary_Detailed'!$A$4:$X$216,AH$3,FALSE)</f>
        <v>60</v>
      </c>
      <c r="AI753" s="21">
        <f>VLOOKUP($B753,'Change Summary_Detailed'!$A$4:$X$216,AI$3,FALSE)</f>
        <v>30</v>
      </c>
      <c r="AJ753" s="21">
        <f>VLOOKUP($B753,'Change Summary_Detailed'!$A$4:$X$216,AJ$3,FALSE)</f>
        <v>30</v>
      </c>
      <c r="AK753" s="21">
        <f>VLOOKUP($B753,'Change Summary_Detailed'!$A$4:$X$216,AK$3,FALSE)</f>
        <v>60</v>
      </c>
      <c r="AL753" s="21">
        <f>VLOOKUP($B753,'Change Summary_Detailed'!$A$4:$X$216,AL$3,FALSE)</f>
        <v>30</v>
      </c>
      <c r="AM753" s="21">
        <f>VLOOKUP($B753,'Change Summary_Detailed'!$A$4:$X$216,AM$3,FALSE)</f>
        <v>60</v>
      </c>
      <c r="AN753" s="21" t="str">
        <f>VLOOKUP($B753,'Change Summary_Detailed'!$A$4:$X$216,AN$3,FALSE)</f>
        <v>Before 11:00 PM</v>
      </c>
      <c r="AO753" s="21" t="str">
        <f>VLOOKUP($B753,'Change Summary_Detailed'!$A$4:$X$216,AO$3,FALSE)</f>
        <v>Before 11:00 PM</v>
      </c>
      <c r="AP753" s="21" t="str">
        <f>VLOOKUP($B753,'Change Summary_Detailed'!$A$4:$X$216,AP$3,FALSE)</f>
        <v>Unchanged</v>
      </c>
      <c r="AQ753" s="21">
        <f>VLOOKUP($B753,'Change Summary_Detailed'!$A$4:$X$216,AQ$3,FALSE)</f>
        <v>0</v>
      </c>
      <c r="AR753" s="21">
        <f>VLOOKUP($B753,'Change Summary_Detailed'!$A$4:$X$216,AR$3,FALSE)</f>
        <v>0</v>
      </c>
      <c r="AS753" s="21">
        <f>VLOOKUP($B753,'Change Summary_Detailed'!$A$4:$X$216,AS$3,FALSE)</f>
        <v>0</v>
      </c>
      <c r="AT753" s="21" t="str">
        <f>VLOOKUP($B753,'Change Summary_Detailed'!$A$4:$X$216,AT$3,FALSE)</f>
        <v>Unchanged</v>
      </c>
    </row>
    <row r="754" spans="1:46" x14ac:dyDescent="0.25">
      <c r="A754" t="s">
        <v>1254</v>
      </c>
      <c r="B754" s="122" t="s">
        <v>286</v>
      </c>
      <c r="C754" s="110" t="s">
        <v>830</v>
      </c>
      <c r="D754" s="71" t="s">
        <v>287</v>
      </c>
      <c r="E754" s="110">
        <v>33.200000000000003</v>
      </c>
      <c r="F754" s="365">
        <v>11.3</v>
      </c>
      <c r="G754" s="365" t="s">
        <v>298</v>
      </c>
      <c r="H754" s="365" t="s">
        <v>298</v>
      </c>
      <c r="I754" s="365" t="s">
        <v>298</v>
      </c>
      <c r="J754" s="112" t="s">
        <v>298</v>
      </c>
      <c r="K754" s="62" t="s">
        <v>8</v>
      </c>
      <c r="L754" s="62" t="s">
        <v>8</v>
      </c>
      <c r="M754" s="110" t="s">
        <v>45</v>
      </c>
      <c r="N754" s="112" t="s">
        <v>45</v>
      </c>
      <c r="O754" s="65" t="s">
        <v>8</v>
      </c>
      <c r="P754" s="54" t="s">
        <v>8</v>
      </c>
      <c r="Q754" s="66" t="s">
        <v>8</v>
      </c>
      <c r="R754" s="65">
        <v>3</v>
      </c>
      <c r="S754" s="54" t="s">
        <v>54</v>
      </c>
      <c r="T754" s="66" t="s">
        <v>54</v>
      </c>
      <c r="W754">
        <v>2</v>
      </c>
      <c r="X754">
        <v>2</v>
      </c>
      <c r="Y754" t="s">
        <v>17</v>
      </c>
      <c r="Z754" t="s">
        <v>17</v>
      </c>
      <c r="AA754" t="s">
        <v>17</v>
      </c>
      <c r="AB754" t="s">
        <v>17</v>
      </c>
      <c r="AC754" s="355">
        <f>IF(VLOOKUP($B754,'Change Summary_Detailed'!$A$4:$X$216,AC$3,FALSE)=0,"N/A",VLOOKUP($B754,'Change Summary_Detailed'!$A$4:$X$216,AC$3,FALSE))</f>
        <v>42156</v>
      </c>
      <c r="AD754" s="21" t="str">
        <f>VLOOKUP($B754,'Change Summary_Detailed'!$A$4:$X$216,AD$3,FALSE)</f>
        <v/>
      </c>
      <c r="AE754" s="21" t="str">
        <f>VLOOKUP($B754,'Change Summary_Detailed'!$A$4:$X$216,AE$3,FALSE)</f>
        <v/>
      </c>
      <c r="AF754" s="21" t="str">
        <f>VLOOKUP($B754,'Change Summary_Detailed'!$A$4:$X$216,AF$3,FALSE)</f>
        <v/>
      </c>
      <c r="AG754" s="21" t="str">
        <f>VLOOKUP($B754,'Change Summary_Detailed'!$A$4:$X$216,AG$3,FALSE)</f>
        <v/>
      </c>
      <c r="AH754" s="21" t="str">
        <f>VLOOKUP($B754,'Change Summary_Detailed'!$A$4:$X$216,AH$3,FALSE)</f>
        <v/>
      </c>
      <c r="AI754" s="21" t="str">
        <f>VLOOKUP($B754,'Change Summary_Detailed'!$A$4:$X$216,AI$3,FALSE)</f>
        <v/>
      </c>
      <c r="AJ754" s="21" t="str">
        <f>VLOOKUP($B754,'Change Summary_Detailed'!$A$4:$X$216,AJ$3,FALSE)</f>
        <v/>
      </c>
      <c r="AK754" s="21" t="str">
        <f>VLOOKUP($B754,'Change Summary_Detailed'!$A$4:$X$216,AK$3,FALSE)</f>
        <v/>
      </c>
      <c r="AL754" s="21" t="str">
        <f>VLOOKUP($B754,'Change Summary_Detailed'!$A$4:$X$216,AL$3,FALSE)</f>
        <v/>
      </c>
      <c r="AM754" s="21" t="str">
        <f>VLOOKUP($B754,'Change Summary_Detailed'!$A$4:$X$216,AM$3,FALSE)</f>
        <v/>
      </c>
      <c r="AN754" s="21" t="str">
        <f>VLOOKUP($B754,'Change Summary_Detailed'!$A$4:$X$216,AN$3,FALSE)</f>
        <v/>
      </c>
      <c r="AO754" s="21" t="str">
        <f>VLOOKUP($B754,'Change Summary_Detailed'!$A$4:$X$216,AO$3,FALSE)</f>
        <v/>
      </c>
      <c r="AP754" s="21" t="str">
        <f>VLOOKUP($B754,'Change Summary_Detailed'!$A$4:$X$216,AP$3,FALSE)</f>
        <v>Combine service with Route 5EX and shift route to Aurora Avenue N from I-5.
Add five morning and four afternoon trips since Route 5EX would no longer operate.</v>
      </c>
      <c r="AQ754" s="21" t="str">
        <f>VLOOKUP($B754,'Change Summary_Detailed'!$A$4:$X$216,AQ$3,FALSE)</f>
        <v>2, 3</v>
      </c>
      <c r="AR754" s="21" t="str">
        <f>VLOOKUP($B754,'Change Summary_Detailed'!$A$4:$X$216,AR$3,FALSE)</f>
        <v>Restructure</v>
      </c>
      <c r="AS754" s="21" t="str">
        <f>VLOOKUP($B754,'Change Summary_Detailed'!$A$4:$X$216,AS$3,FALSE)</f>
        <v>Along N 85th Street, use Route 48.</v>
      </c>
      <c r="AT754" s="21" t="str">
        <f>VLOOKUP($B754,'Change Summary_Detailed'!$A$4:$X$216,AT$3,FALSE)</f>
        <v>Revised</v>
      </c>
    </row>
    <row r="755" spans="1:46" x14ac:dyDescent="0.25">
      <c r="A755" t="s">
        <v>1254</v>
      </c>
      <c r="B755" s="122" t="s">
        <v>289</v>
      </c>
      <c r="C755" s="110" t="s">
        <v>832</v>
      </c>
      <c r="D755" s="71" t="s">
        <v>290</v>
      </c>
      <c r="E755" s="110">
        <v>40.799999999999997</v>
      </c>
      <c r="F755" s="365">
        <v>13.2</v>
      </c>
      <c r="G755" s="365">
        <v>50.6</v>
      </c>
      <c r="H755" s="365">
        <v>15.5</v>
      </c>
      <c r="I755" s="365">
        <v>30.3</v>
      </c>
      <c r="J755" s="112">
        <v>6.8</v>
      </c>
      <c r="K755" s="62">
        <v>45</v>
      </c>
      <c r="L755" s="62" t="s">
        <v>15</v>
      </c>
      <c r="M755" s="110" t="s">
        <v>17</v>
      </c>
      <c r="N755" s="112" t="s">
        <v>17</v>
      </c>
      <c r="O755" s="65" t="s">
        <v>18</v>
      </c>
      <c r="P755" s="54" t="s">
        <v>19</v>
      </c>
      <c r="Q755" s="66" t="s">
        <v>19</v>
      </c>
      <c r="R755" s="65">
        <v>3</v>
      </c>
      <c r="S755" s="54" t="s">
        <v>54</v>
      </c>
      <c r="T755" s="66" t="s">
        <v>54</v>
      </c>
      <c r="W755">
        <v>3</v>
      </c>
      <c r="X755">
        <v>2</v>
      </c>
      <c r="Y755">
        <v>3</v>
      </c>
      <c r="Z755">
        <v>4</v>
      </c>
      <c r="AA755">
        <v>3</v>
      </c>
      <c r="AB755">
        <v>2</v>
      </c>
      <c r="AC755" s="355">
        <f>IF(VLOOKUP($B755,'Change Summary_Detailed'!$A$4:$X$216,AC$3,FALSE)=0,"N/A",VLOOKUP($B755,'Change Summary_Detailed'!$A$4:$X$216,AC$3,FALSE))</f>
        <v>42156</v>
      </c>
      <c r="AD755" s="21" t="str">
        <f>VLOOKUP($B755,'Change Summary_Detailed'!$A$4:$X$216,AD$3,FALSE)</f>
        <v>8-30</v>
      </c>
      <c r="AE755" s="21">
        <f>VLOOKUP($B755,'Change Summary_Detailed'!$A$4:$X$216,AE$3,FALSE)</f>
        <v>30</v>
      </c>
      <c r="AF755" s="21">
        <f>VLOOKUP($B755,'Change Summary_Detailed'!$A$4:$X$216,AF$3,FALSE)</f>
        <v>60</v>
      </c>
      <c r="AG755" s="21" t="str">
        <f>VLOOKUP($B755,'Change Summary_Detailed'!$A$4:$X$216,AG$3,FALSE)</f>
        <v/>
      </c>
      <c r="AH755" s="21" t="str">
        <f>VLOOKUP($B755,'Change Summary_Detailed'!$A$4:$X$216,AH$3,FALSE)</f>
        <v/>
      </c>
      <c r="AI755" s="21" t="str">
        <f>VLOOKUP($B755,'Change Summary_Detailed'!$A$4:$X$216,AI$3,FALSE)</f>
        <v>6-30</v>
      </c>
      <c r="AJ755" s="21">
        <f>VLOOKUP($B755,'Change Summary_Detailed'!$A$4:$X$216,AJ$3,FALSE)</f>
        <v>30</v>
      </c>
      <c r="AK755" s="21" t="str">
        <f>VLOOKUP($B755,'Change Summary_Detailed'!$A$4:$X$216,AK$3,FALSE)</f>
        <v>30-60</v>
      </c>
      <c r="AL755" s="21">
        <f>VLOOKUP($B755,'Change Summary_Detailed'!$A$4:$X$216,AL$3,FALSE)</f>
        <v>30</v>
      </c>
      <c r="AM755" s="21">
        <f>VLOOKUP($B755,'Change Summary_Detailed'!$A$4:$X$216,AM$3,FALSE)</f>
        <v>30</v>
      </c>
      <c r="AN755" s="21" t="str">
        <f>VLOOKUP($B755,'Change Summary_Detailed'!$A$4:$X$216,AN$3,FALSE)</f>
        <v>Before 9:00 PM</v>
      </c>
      <c r="AO755" s="21" t="str">
        <f>VLOOKUP($B755,'Change Summary_Detailed'!$A$4:$X$216,AO$3,FALSE)</f>
        <v>Before 11:00 PM</v>
      </c>
      <c r="AP755" s="21" t="str">
        <f>VLOOKUP($B755,'Change Summary_Detailed'!$A$4:$X$216,AP$3,FALSE)</f>
        <v>Eliminate the part of the route east of the UW Bothell Campus.
Operate the part of the route between Lake City and the UW Bothell Campus on weekdays only. 
Operate service more often during after 7:00 PM and on weekends since Route 72 would no longer operate.</v>
      </c>
      <c r="AQ755" s="21" t="str">
        <f>VLOOKUP($B755,'Change Summary_Detailed'!$A$4:$X$216,AQ$3,FALSE)</f>
        <v>2, 3</v>
      </c>
      <c r="AR755" s="21" t="str">
        <f>VLOOKUP($B755,'Change Summary_Detailed'!$A$4:$X$216,AR$3,FALSE)</f>
        <v>Restructure</v>
      </c>
      <c r="AS755" s="21" t="str">
        <f>VLOOKUP($B755,'Change Summary_Detailed'!$A$4:$X$216,AS$3,FALSE)</f>
        <v>Between Woodinville and UW Bothell, use Route 522.</v>
      </c>
      <c r="AT755" s="21" t="str">
        <f>VLOOKUP($B755,'Change Summary_Detailed'!$A$4:$X$216,AT$3,FALSE)</f>
        <v>Revised</v>
      </c>
    </row>
    <row r="756" spans="1:46" x14ac:dyDescent="0.25">
      <c r="A756" t="s">
        <v>1254</v>
      </c>
      <c r="B756" s="122" t="s">
        <v>291</v>
      </c>
      <c r="C756" s="110" t="s">
        <v>833</v>
      </c>
      <c r="D756" s="71" t="s">
        <v>292</v>
      </c>
      <c r="E756" s="110">
        <v>32.700000000000003</v>
      </c>
      <c r="F756" s="365">
        <v>13</v>
      </c>
      <c r="G756" s="365" t="s">
        <v>298</v>
      </c>
      <c r="H756" s="365" t="s">
        <v>298</v>
      </c>
      <c r="I756" s="365" t="s">
        <v>298</v>
      </c>
      <c r="J756" s="112" t="s">
        <v>298</v>
      </c>
      <c r="K756" s="62">
        <v>93</v>
      </c>
      <c r="L756" s="62" t="s">
        <v>81</v>
      </c>
      <c r="M756" s="110"/>
      <c r="N756" s="112"/>
      <c r="O756" s="65" t="s">
        <v>19</v>
      </c>
      <c r="P756" s="54" t="s">
        <v>19</v>
      </c>
      <c r="Q756" s="66" t="s">
        <v>19</v>
      </c>
      <c r="R756" s="65" t="s">
        <v>54</v>
      </c>
      <c r="S756" s="54" t="s">
        <v>54</v>
      </c>
      <c r="T756" s="66" t="s">
        <v>54</v>
      </c>
      <c r="W756">
        <v>2</v>
      </c>
      <c r="X756">
        <v>2</v>
      </c>
      <c r="Y756" t="s">
        <v>17</v>
      </c>
      <c r="Z756" t="s">
        <v>17</v>
      </c>
      <c r="AA756" t="s">
        <v>17</v>
      </c>
      <c r="AB756" t="s">
        <v>17</v>
      </c>
      <c r="AC756" s="355" t="str">
        <f>IF(VLOOKUP($B756,'Change Summary_Detailed'!$A$4:$X$216,AC$3,FALSE)=0,"N/A",VLOOKUP($B756,'Change Summary_Detailed'!$A$4:$X$216,AC$3,FALSE))</f>
        <v>N/A</v>
      </c>
      <c r="AD756" s="21" t="str">
        <f>VLOOKUP($B756,'Change Summary_Detailed'!$A$4:$X$216,AD$3,FALSE)</f>
        <v/>
      </c>
      <c r="AE756" s="21" t="str">
        <f>VLOOKUP($B756,'Change Summary_Detailed'!$A$4:$X$216,AE$3,FALSE)</f>
        <v/>
      </c>
      <c r="AF756" s="21" t="str">
        <f>VLOOKUP($B756,'Change Summary_Detailed'!$A$4:$X$216,AF$3,FALSE)</f>
        <v/>
      </c>
      <c r="AG756" s="21" t="str">
        <f>VLOOKUP($B756,'Change Summary_Detailed'!$A$4:$X$216,AG$3,FALSE)</f>
        <v/>
      </c>
      <c r="AH756" s="21" t="str">
        <f>VLOOKUP($B756,'Change Summary_Detailed'!$A$4:$X$216,AH$3,FALSE)</f>
        <v/>
      </c>
      <c r="AI756" s="21" t="str">
        <f>VLOOKUP($B756,'Change Summary_Detailed'!$A$4:$X$216,AI$3,FALSE)</f>
        <v/>
      </c>
      <c r="AJ756" s="21" t="str">
        <f>VLOOKUP($B756,'Change Summary_Detailed'!$A$4:$X$216,AJ$3,FALSE)</f>
        <v/>
      </c>
      <c r="AK756" s="21" t="str">
        <f>VLOOKUP($B756,'Change Summary_Detailed'!$A$4:$X$216,AK$3,FALSE)</f>
        <v/>
      </c>
      <c r="AL756" s="21" t="str">
        <f>VLOOKUP($B756,'Change Summary_Detailed'!$A$4:$X$216,AL$3,FALSE)</f>
        <v/>
      </c>
      <c r="AM756" s="21" t="str">
        <f>VLOOKUP($B756,'Change Summary_Detailed'!$A$4:$X$216,AM$3,FALSE)</f>
        <v/>
      </c>
      <c r="AN756" s="21" t="str">
        <f>VLOOKUP($B756,'Change Summary_Detailed'!$A$4:$X$216,AN$3,FALSE)</f>
        <v/>
      </c>
      <c r="AO756" s="21" t="str">
        <f>VLOOKUP($B756,'Change Summary_Detailed'!$A$4:$X$216,AO$3,FALSE)</f>
        <v/>
      </c>
      <c r="AP756" s="21" t="str">
        <f>VLOOKUP($B756,'Change Summary_Detailed'!$A$4:$X$216,AP$3,FALSE)</f>
        <v>Unchanged</v>
      </c>
      <c r="AQ756" s="21">
        <f>VLOOKUP($B756,'Change Summary_Detailed'!$A$4:$X$216,AQ$3,FALSE)</f>
        <v>0</v>
      </c>
      <c r="AR756" s="21">
        <f>VLOOKUP($B756,'Change Summary_Detailed'!$A$4:$X$216,AR$3,FALSE)</f>
        <v>0</v>
      </c>
      <c r="AS756" s="21">
        <f>VLOOKUP($B756,'Change Summary_Detailed'!$A$4:$X$216,AS$3,FALSE)</f>
        <v>0</v>
      </c>
      <c r="AT756" s="21" t="str">
        <f>VLOOKUP($B756,'Change Summary_Detailed'!$A$4:$X$216,AT$3,FALSE)</f>
        <v>Unchanged</v>
      </c>
    </row>
    <row r="757" spans="1:46" x14ac:dyDescent="0.25">
      <c r="A757" t="s">
        <v>1254</v>
      </c>
      <c r="B757" s="122" t="s">
        <v>293</v>
      </c>
      <c r="C757" s="110" t="s">
        <v>834</v>
      </c>
      <c r="D757" s="71" t="s">
        <v>294</v>
      </c>
      <c r="E757" s="110">
        <v>9.1</v>
      </c>
      <c r="F757" s="365">
        <v>3.4</v>
      </c>
      <c r="G757" s="365" t="s">
        <v>298</v>
      </c>
      <c r="H757" s="365" t="s">
        <v>298</v>
      </c>
      <c r="I757" s="365" t="s">
        <v>298</v>
      </c>
      <c r="J757" s="112" t="s">
        <v>298</v>
      </c>
      <c r="K757" s="62" t="s">
        <v>8</v>
      </c>
      <c r="L757" s="62" t="s">
        <v>8</v>
      </c>
      <c r="M757" s="110" t="s">
        <v>52</v>
      </c>
      <c r="N757" s="112" t="s">
        <v>52</v>
      </c>
      <c r="O757" s="65" t="s">
        <v>8</v>
      </c>
      <c r="P757" s="54" t="s">
        <v>8</v>
      </c>
      <c r="Q757" s="66" t="s">
        <v>8</v>
      </c>
      <c r="R757" s="65">
        <v>3</v>
      </c>
      <c r="S757" s="54" t="s">
        <v>54</v>
      </c>
      <c r="T757" s="66" t="s">
        <v>54</v>
      </c>
      <c r="W757">
        <v>1</v>
      </c>
      <c r="X757">
        <v>1</v>
      </c>
      <c r="Y757" t="s">
        <v>17</v>
      </c>
      <c r="Z757" t="s">
        <v>17</v>
      </c>
      <c r="AA757" t="s">
        <v>17</v>
      </c>
      <c r="AB757" t="s">
        <v>17</v>
      </c>
      <c r="AC757" s="355" t="str">
        <f>IF(VLOOKUP($B757,'Change Summary_Detailed'!$A$4:$X$216,AC$3,FALSE)=0,"N/A",VLOOKUP($B757,'Change Summary_Detailed'!$A$4:$X$216,AC$3,FALSE))</f>
        <v>N/A</v>
      </c>
      <c r="AD757" s="21" t="str">
        <f>VLOOKUP($B757,'Change Summary_Detailed'!$A$4:$X$216,AD$3,FALSE)</f>
        <v/>
      </c>
      <c r="AE757" s="21" t="str">
        <f>VLOOKUP($B757,'Change Summary_Detailed'!$A$4:$X$216,AE$3,FALSE)</f>
        <v/>
      </c>
      <c r="AF757" s="21" t="str">
        <f>VLOOKUP($B757,'Change Summary_Detailed'!$A$4:$X$216,AF$3,FALSE)</f>
        <v/>
      </c>
      <c r="AG757" s="21" t="str">
        <f>VLOOKUP($B757,'Change Summary_Detailed'!$A$4:$X$216,AG$3,FALSE)</f>
        <v/>
      </c>
      <c r="AH757" s="21" t="str">
        <f>VLOOKUP($B757,'Change Summary_Detailed'!$A$4:$X$216,AH$3,FALSE)</f>
        <v/>
      </c>
      <c r="AI757" s="21" t="str">
        <f>VLOOKUP($B757,'Change Summary_Detailed'!$A$4:$X$216,AI$3,FALSE)</f>
        <v/>
      </c>
      <c r="AJ757" s="21" t="str">
        <f>VLOOKUP($B757,'Change Summary_Detailed'!$A$4:$X$216,AJ$3,FALSE)</f>
        <v/>
      </c>
      <c r="AK757" s="21" t="str">
        <f>VLOOKUP($B757,'Change Summary_Detailed'!$A$4:$X$216,AK$3,FALSE)</f>
        <v/>
      </c>
      <c r="AL757" s="21" t="str">
        <f>VLOOKUP($B757,'Change Summary_Detailed'!$A$4:$X$216,AL$3,FALSE)</f>
        <v/>
      </c>
      <c r="AM757" s="21" t="str">
        <f>VLOOKUP($B757,'Change Summary_Detailed'!$A$4:$X$216,AM$3,FALSE)</f>
        <v/>
      </c>
      <c r="AN757" s="21" t="str">
        <f>VLOOKUP($B757,'Change Summary_Detailed'!$A$4:$X$216,AN$3,FALSE)</f>
        <v/>
      </c>
      <c r="AO757" s="21" t="str">
        <f>VLOOKUP($B757,'Change Summary_Detailed'!$A$4:$X$216,AO$3,FALSE)</f>
        <v/>
      </c>
      <c r="AP757" s="21" t="str">
        <f>VLOOKUP($B757,'Change Summary_Detailed'!$A$4:$X$216,AP$3,FALSE)</f>
        <v>Unchanged</v>
      </c>
      <c r="AQ757" s="21">
        <f>VLOOKUP($B757,'Change Summary_Detailed'!$A$4:$X$216,AQ$3,FALSE)</f>
        <v>0</v>
      </c>
      <c r="AR757" s="21">
        <f>VLOOKUP($B757,'Change Summary_Detailed'!$A$4:$X$216,AR$3,FALSE)</f>
        <v>0</v>
      </c>
      <c r="AS757" s="21">
        <f>VLOOKUP($B757,'Change Summary_Detailed'!$A$4:$X$216,AS$3,FALSE)</f>
        <v>0</v>
      </c>
      <c r="AT757" s="21" t="str">
        <f>VLOOKUP($B757,'Change Summary_Detailed'!$A$4:$X$216,AT$3,FALSE)</f>
        <v>Unchanged</v>
      </c>
    </row>
    <row r="758" spans="1:46" x14ac:dyDescent="0.25">
      <c r="A758" t="s">
        <v>1254</v>
      </c>
      <c r="B758" s="122" t="s">
        <v>13</v>
      </c>
      <c r="C758" s="110" t="s">
        <v>13</v>
      </c>
      <c r="D758" s="71" t="s">
        <v>14</v>
      </c>
      <c r="E758" s="110">
        <v>49.1</v>
      </c>
      <c r="F758" s="365">
        <v>13.5</v>
      </c>
      <c r="G758" s="365">
        <v>54.2</v>
      </c>
      <c r="H758" s="365">
        <v>17.600000000000001</v>
      </c>
      <c r="I758" s="365">
        <v>39.4</v>
      </c>
      <c r="J758" s="112">
        <v>12.7</v>
      </c>
      <c r="K758" s="62">
        <v>32</v>
      </c>
      <c r="L758" s="62" t="s">
        <v>15</v>
      </c>
      <c r="M758" s="110" t="s">
        <v>17</v>
      </c>
      <c r="N758" s="112" t="s">
        <v>17</v>
      </c>
      <c r="O758" s="65" t="s">
        <v>18</v>
      </c>
      <c r="P758" s="54" t="s">
        <v>19</v>
      </c>
      <c r="Q758" s="66" t="s">
        <v>18</v>
      </c>
      <c r="R758" s="65" t="s">
        <v>54</v>
      </c>
      <c r="S758" s="54" t="s">
        <v>54</v>
      </c>
      <c r="T758" s="66" t="s">
        <v>54</v>
      </c>
      <c r="W758">
        <v>4</v>
      </c>
      <c r="X758">
        <v>4</v>
      </c>
      <c r="Y758">
        <v>4</v>
      </c>
      <c r="Z758">
        <v>4</v>
      </c>
      <c r="AA758">
        <v>4</v>
      </c>
      <c r="AB758">
        <v>4</v>
      </c>
      <c r="AC758" s="355" t="str">
        <f>IF(VLOOKUP($B758,'Change Summary_Detailed'!$A$4:$X$216,AC$3,FALSE)=0,"N/A",VLOOKUP($B758,'Change Summary_Detailed'!$A$4:$X$216,AC$3,FALSE))</f>
        <v>N/A</v>
      </c>
      <c r="AD758" s="21">
        <f>VLOOKUP($B758,'Change Summary_Detailed'!$A$4:$X$216,AD$3,FALSE)</f>
        <v>10</v>
      </c>
      <c r="AE758" s="21">
        <f>VLOOKUP($B758,'Change Summary_Detailed'!$A$4:$X$216,AE$3,FALSE)</f>
        <v>15</v>
      </c>
      <c r="AF758" s="21" t="str">
        <f>VLOOKUP($B758,'Change Summary_Detailed'!$A$4:$X$216,AF$3,FALSE)</f>
        <v>15-30</v>
      </c>
      <c r="AG758" s="21">
        <f>VLOOKUP($B758,'Change Summary_Detailed'!$A$4:$X$216,AG$3,FALSE)</f>
        <v>15</v>
      </c>
      <c r="AH758" s="21">
        <f>VLOOKUP($B758,'Change Summary_Detailed'!$A$4:$X$216,AH$3,FALSE)</f>
        <v>15</v>
      </c>
      <c r="AI758" s="21">
        <f>VLOOKUP($B758,'Change Summary_Detailed'!$A$4:$X$216,AI$3,FALSE)</f>
        <v>10</v>
      </c>
      <c r="AJ758" s="21">
        <f>VLOOKUP($B758,'Change Summary_Detailed'!$A$4:$X$216,AJ$3,FALSE)</f>
        <v>15</v>
      </c>
      <c r="AK758" s="21" t="str">
        <f>VLOOKUP($B758,'Change Summary_Detailed'!$A$4:$X$216,AK$3,FALSE)</f>
        <v>15-30</v>
      </c>
      <c r="AL758" s="21">
        <f>VLOOKUP($B758,'Change Summary_Detailed'!$A$4:$X$216,AL$3,FALSE)</f>
        <v>15</v>
      </c>
      <c r="AM758" s="21">
        <f>VLOOKUP($B758,'Change Summary_Detailed'!$A$4:$X$216,AM$3,FALSE)</f>
        <v>15</v>
      </c>
      <c r="AN758" s="21" t="str">
        <f>VLOOKUP($B758,'Change Summary_Detailed'!$A$4:$X$216,AN$3,FALSE)</f>
        <v>Before 3:00 AM</v>
      </c>
      <c r="AO758" s="21" t="str">
        <f>VLOOKUP($B758,'Change Summary_Detailed'!$A$4:$X$216,AO$3,FALSE)</f>
        <v>Before 3:00 AM</v>
      </c>
      <c r="AP758" s="21" t="str">
        <f>VLOOKUP($B758,'Change Summary_Detailed'!$A$4:$X$216,AP$3,FALSE)</f>
        <v>Unchanged</v>
      </c>
      <c r="AQ758" s="21">
        <f>VLOOKUP($B758,'Change Summary_Detailed'!$A$4:$X$216,AQ$3,FALSE)</f>
        <v>0</v>
      </c>
      <c r="AR758" s="21">
        <f>VLOOKUP($B758,'Change Summary_Detailed'!$A$4:$X$216,AR$3,FALSE)</f>
        <v>0</v>
      </c>
      <c r="AS758" s="21">
        <f>VLOOKUP($B758,'Change Summary_Detailed'!$A$4:$X$216,AS$3,FALSE)</f>
        <v>0</v>
      </c>
      <c r="AT758" s="21" t="str">
        <f>VLOOKUP($B758,'Change Summary_Detailed'!$A$4:$X$216,AT$3,FALSE)</f>
        <v>Unchanged</v>
      </c>
    </row>
    <row r="759" spans="1:46" x14ac:dyDescent="0.25">
      <c r="A759" t="s">
        <v>1254</v>
      </c>
      <c r="B759" s="122" t="s">
        <v>22</v>
      </c>
      <c r="C759" s="110" t="s">
        <v>22</v>
      </c>
      <c r="D759" s="71" t="s">
        <v>23</v>
      </c>
      <c r="E759" s="110">
        <v>40.700000000000003</v>
      </c>
      <c r="F759" s="365">
        <v>11.4</v>
      </c>
      <c r="G759" s="365">
        <v>35.299999999999997</v>
      </c>
      <c r="H759" s="365">
        <v>10.5</v>
      </c>
      <c r="I759" s="365">
        <v>30.9</v>
      </c>
      <c r="J759" s="112">
        <v>8.3000000000000007</v>
      </c>
      <c r="K759" s="62">
        <v>15</v>
      </c>
      <c r="L759" s="62" t="s">
        <v>15</v>
      </c>
      <c r="M759" s="110" t="s">
        <v>17</v>
      </c>
      <c r="N759" s="112" t="s">
        <v>17</v>
      </c>
      <c r="O759" s="65" t="s">
        <v>18</v>
      </c>
      <c r="P759" s="54" t="s">
        <v>18</v>
      </c>
      <c r="Q759" s="66" t="s">
        <v>18</v>
      </c>
      <c r="R759" s="65" t="s">
        <v>54</v>
      </c>
      <c r="S759" s="54" t="s">
        <v>54</v>
      </c>
      <c r="T759" s="66" t="s">
        <v>54</v>
      </c>
      <c r="W759">
        <v>4</v>
      </c>
      <c r="X759">
        <v>4</v>
      </c>
      <c r="Y759">
        <v>4</v>
      </c>
      <c r="Z759">
        <v>4</v>
      </c>
      <c r="AA759">
        <v>4</v>
      </c>
      <c r="AB759">
        <v>4</v>
      </c>
      <c r="AC759" s="355" t="str">
        <f>IF(VLOOKUP($B759,'Change Summary_Detailed'!$A$4:$X$216,AC$3,FALSE)=0,"N/A",VLOOKUP($B759,'Change Summary_Detailed'!$A$4:$X$216,AC$3,FALSE))</f>
        <v>N/A</v>
      </c>
      <c r="AD759" s="21">
        <f>VLOOKUP($B759,'Change Summary_Detailed'!$A$4:$X$216,AD$3,FALSE)</f>
        <v>10</v>
      </c>
      <c r="AE759" s="21">
        <f>VLOOKUP($B759,'Change Summary_Detailed'!$A$4:$X$216,AE$3,FALSE)</f>
        <v>15</v>
      </c>
      <c r="AF759" s="21" t="str">
        <f>VLOOKUP($B759,'Change Summary_Detailed'!$A$4:$X$216,AF$3,FALSE)</f>
        <v>15-30</v>
      </c>
      <c r="AG759" s="21">
        <f>VLOOKUP($B759,'Change Summary_Detailed'!$A$4:$X$216,AG$3,FALSE)</f>
        <v>15</v>
      </c>
      <c r="AH759" s="21">
        <f>VLOOKUP($B759,'Change Summary_Detailed'!$A$4:$X$216,AH$3,FALSE)</f>
        <v>15</v>
      </c>
      <c r="AI759" s="21">
        <f>VLOOKUP($B759,'Change Summary_Detailed'!$A$4:$X$216,AI$3,FALSE)</f>
        <v>10</v>
      </c>
      <c r="AJ759" s="21">
        <f>VLOOKUP($B759,'Change Summary_Detailed'!$A$4:$X$216,AJ$3,FALSE)</f>
        <v>15</v>
      </c>
      <c r="AK759" s="21" t="str">
        <f>VLOOKUP($B759,'Change Summary_Detailed'!$A$4:$X$216,AK$3,FALSE)</f>
        <v>15-30</v>
      </c>
      <c r="AL759" s="21">
        <f>VLOOKUP($B759,'Change Summary_Detailed'!$A$4:$X$216,AL$3,FALSE)</f>
        <v>15</v>
      </c>
      <c r="AM759" s="21">
        <f>VLOOKUP($B759,'Change Summary_Detailed'!$A$4:$X$216,AM$3,FALSE)</f>
        <v>15</v>
      </c>
      <c r="AN759" s="21" t="str">
        <f>VLOOKUP($B759,'Change Summary_Detailed'!$A$4:$X$216,AN$3,FALSE)</f>
        <v>Before 12:00 AM</v>
      </c>
      <c r="AO759" s="21" t="str">
        <f>VLOOKUP($B759,'Change Summary_Detailed'!$A$4:$X$216,AO$3,FALSE)</f>
        <v>Before 12:00 AM</v>
      </c>
      <c r="AP759" s="21" t="str">
        <f>VLOOKUP($B759,'Change Summary_Detailed'!$A$4:$X$216,AP$3,FALSE)</f>
        <v>Unchanged</v>
      </c>
      <c r="AQ759" s="21">
        <f>VLOOKUP($B759,'Change Summary_Detailed'!$A$4:$X$216,AQ$3,FALSE)</f>
        <v>0</v>
      </c>
      <c r="AR759" s="21">
        <f>VLOOKUP($B759,'Change Summary_Detailed'!$A$4:$X$216,AR$3,FALSE)</f>
        <v>0</v>
      </c>
      <c r="AS759" s="21">
        <f>VLOOKUP($B759,'Change Summary_Detailed'!$A$4:$X$216,AS$3,FALSE)</f>
        <v>0</v>
      </c>
      <c r="AT759" s="21" t="str">
        <f>VLOOKUP($B759,'Change Summary_Detailed'!$A$4:$X$216,AT$3,FALSE)</f>
        <v>Unchanged</v>
      </c>
    </row>
    <row r="760" spans="1:46" x14ac:dyDescent="0.25">
      <c r="A760" t="s">
        <v>1254</v>
      </c>
      <c r="B760" s="122" t="s">
        <v>25</v>
      </c>
      <c r="C760" s="110" t="s">
        <v>835</v>
      </c>
      <c r="D760" s="71" t="s">
        <v>26</v>
      </c>
      <c r="E760" s="110">
        <v>44.2</v>
      </c>
      <c r="F760" s="365">
        <v>18.7</v>
      </c>
      <c r="G760" s="365">
        <v>43.5</v>
      </c>
      <c r="H760" s="365">
        <v>19.7</v>
      </c>
      <c r="I760" s="365">
        <v>27.5</v>
      </c>
      <c r="J760" s="112">
        <v>12.3</v>
      </c>
      <c r="K760" s="62">
        <v>111</v>
      </c>
      <c r="L760" s="62" t="s">
        <v>15</v>
      </c>
      <c r="M760" s="110" t="s">
        <v>17</v>
      </c>
      <c r="N760" s="112" t="s">
        <v>17</v>
      </c>
      <c r="O760" s="65" t="s">
        <v>18</v>
      </c>
      <c r="P760" s="54" t="s">
        <v>19</v>
      </c>
      <c r="Q760" s="66" t="s">
        <v>18</v>
      </c>
      <c r="R760" s="65" t="s">
        <v>54</v>
      </c>
      <c r="S760" s="54" t="s">
        <v>54</v>
      </c>
      <c r="T760" s="66" t="s">
        <v>54</v>
      </c>
      <c r="W760">
        <v>3</v>
      </c>
      <c r="X760">
        <v>4</v>
      </c>
      <c r="Y760">
        <v>2</v>
      </c>
      <c r="Z760">
        <v>4</v>
      </c>
      <c r="AA760">
        <v>3</v>
      </c>
      <c r="AB760">
        <v>4</v>
      </c>
      <c r="AC760" s="355" t="str">
        <f>IF(VLOOKUP($B760,'Change Summary_Detailed'!$A$4:$X$216,AC$3,FALSE)=0,"N/A",VLOOKUP($B760,'Change Summary_Detailed'!$A$4:$X$216,AC$3,FALSE))</f>
        <v>N/A</v>
      </c>
      <c r="AD760" s="21">
        <f>VLOOKUP($B760,'Change Summary_Detailed'!$A$4:$X$216,AD$3,FALSE)</f>
        <v>10</v>
      </c>
      <c r="AE760" s="21">
        <f>VLOOKUP($B760,'Change Summary_Detailed'!$A$4:$X$216,AE$3,FALSE)</f>
        <v>15</v>
      </c>
      <c r="AF760" s="21" t="str">
        <f>VLOOKUP($B760,'Change Summary_Detailed'!$A$4:$X$216,AF$3,FALSE)</f>
        <v>15-30</v>
      </c>
      <c r="AG760" s="21">
        <f>VLOOKUP($B760,'Change Summary_Detailed'!$A$4:$X$216,AG$3,FALSE)</f>
        <v>15</v>
      </c>
      <c r="AH760" s="21">
        <f>VLOOKUP($B760,'Change Summary_Detailed'!$A$4:$X$216,AH$3,FALSE)</f>
        <v>15</v>
      </c>
      <c r="AI760" s="21">
        <f>VLOOKUP($B760,'Change Summary_Detailed'!$A$4:$X$216,AI$3,FALSE)</f>
        <v>10</v>
      </c>
      <c r="AJ760" s="21">
        <f>VLOOKUP($B760,'Change Summary_Detailed'!$A$4:$X$216,AJ$3,FALSE)</f>
        <v>15</v>
      </c>
      <c r="AK760" s="21" t="str">
        <f>VLOOKUP($B760,'Change Summary_Detailed'!$A$4:$X$216,AK$3,FALSE)</f>
        <v>15-30</v>
      </c>
      <c r="AL760" s="21">
        <f>VLOOKUP($B760,'Change Summary_Detailed'!$A$4:$X$216,AL$3,FALSE)</f>
        <v>15</v>
      </c>
      <c r="AM760" s="21">
        <f>VLOOKUP($B760,'Change Summary_Detailed'!$A$4:$X$216,AM$3,FALSE)</f>
        <v>15</v>
      </c>
      <c r="AN760" s="21" t="str">
        <f>VLOOKUP($B760,'Change Summary_Detailed'!$A$4:$X$216,AN$3,FALSE)</f>
        <v>Before 3:00 AM</v>
      </c>
      <c r="AO760" s="21" t="str">
        <f>VLOOKUP($B760,'Change Summary_Detailed'!$A$4:$X$216,AO$3,FALSE)</f>
        <v>Before 3:00 AM</v>
      </c>
      <c r="AP760" s="21" t="str">
        <f>VLOOKUP($B760,'Change Summary_Detailed'!$A$4:$X$216,AP$3,FALSE)</f>
        <v>Unchanged</v>
      </c>
      <c r="AQ760" s="21">
        <f>VLOOKUP($B760,'Change Summary_Detailed'!$A$4:$X$216,AQ$3,FALSE)</f>
        <v>0</v>
      </c>
      <c r="AR760" s="21">
        <f>VLOOKUP($B760,'Change Summary_Detailed'!$A$4:$X$216,AR$3,FALSE)</f>
        <v>0</v>
      </c>
      <c r="AS760" s="21">
        <f>VLOOKUP($B760,'Change Summary_Detailed'!$A$4:$X$216,AS$3,FALSE)</f>
        <v>0</v>
      </c>
      <c r="AT760" s="21" t="str">
        <f>VLOOKUP($B760,'Change Summary_Detailed'!$A$4:$X$216,AT$3,FALSE)</f>
        <v>Unchanged</v>
      </c>
    </row>
    <row r="761" spans="1:46" x14ac:dyDescent="0.25">
      <c r="A761" t="s">
        <v>1254</v>
      </c>
      <c r="B761" s="122" t="s">
        <v>28</v>
      </c>
      <c r="C761" s="110" t="s">
        <v>836</v>
      </c>
      <c r="D761" s="71" t="s">
        <v>29</v>
      </c>
      <c r="E761" s="110">
        <v>63.1</v>
      </c>
      <c r="F761" s="365">
        <v>15.8</v>
      </c>
      <c r="G761" s="365">
        <v>60</v>
      </c>
      <c r="H761" s="365">
        <v>18.100000000000001</v>
      </c>
      <c r="I761" s="365">
        <v>39.6</v>
      </c>
      <c r="J761" s="112">
        <v>11.3</v>
      </c>
      <c r="K761" s="62">
        <v>10</v>
      </c>
      <c r="L761" s="62" t="s">
        <v>15</v>
      </c>
      <c r="M761" s="110" t="s">
        <v>17</v>
      </c>
      <c r="N761" s="112" t="s">
        <v>17</v>
      </c>
      <c r="O761" s="65" t="s">
        <v>18</v>
      </c>
      <c r="P761" s="54" t="s">
        <v>18</v>
      </c>
      <c r="Q761" s="66" t="s">
        <v>18</v>
      </c>
      <c r="R761" s="65" t="s">
        <v>54</v>
      </c>
      <c r="S761" s="54" t="s">
        <v>54</v>
      </c>
      <c r="T761" s="66" t="s">
        <v>54</v>
      </c>
      <c r="W761">
        <v>4</v>
      </c>
      <c r="X761">
        <v>3</v>
      </c>
      <c r="Y761">
        <v>4</v>
      </c>
      <c r="Z761">
        <v>4</v>
      </c>
      <c r="AA761">
        <v>4</v>
      </c>
      <c r="AB761">
        <v>4</v>
      </c>
      <c r="AC761" s="355" t="str">
        <f>IF(VLOOKUP($B761,'Change Summary_Detailed'!$A$4:$X$216,AC$3,FALSE)=0,"N/A",VLOOKUP($B761,'Change Summary_Detailed'!$A$4:$X$216,AC$3,FALSE))</f>
        <v>N/A</v>
      </c>
      <c r="AD761" s="21">
        <f>VLOOKUP($B761,'Change Summary_Detailed'!$A$4:$X$216,AD$3,FALSE)</f>
        <v>10</v>
      </c>
      <c r="AE761" s="21">
        <f>VLOOKUP($B761,'Change Summary_Detailed'!$A$4:$X$216,AE$3,FALSE)</f>
        <v>15</v>
      </c>
      <c r="AF761" s="21" t="str">
        <f>VLOOKUP($B761,'Change Summary_Detailed'!$A$4:$X$216,AF$3,FALSE)</f>
        <v>15-30</v>
      </c>
      <c r="AG761" s="21">
        <f>VLOOKUP($B761,'Change Summary_Detailed'!$A$4:$X$216,AG$3,FALSE)</f>
        <v>15</v>
      </c>
      <c r="AH761" s="21">
        <f>VLOOKUP($B761,'Change Summary_Detailed'!$A$4:$X$216,AH$3,FALSE)</f>
        <v>15</v>
      </c>
      <c r="AI761" s="21">
        <f>VLOOKUP($B761,'Change Summary_Detailed'!$A$4:$X$216,AI$3,FALSE)</f>
        <v>10</v>
      </c>
      <c r="AJ761" s="21">
        <f>VLOOKUP($B761,'Change Summary_Detailed'!$A$4:$X$216,AJ$3,FALSE)</f>
        <v>15</v>
      </c>
      <c r="AK761" s="21" t="str">
        <f>VLOOKUP($B761,'Change Summary_Detailed'!$A$4:$X$216,AK$3,FALSE)</f>
        <v>15-30</v>
      </c>
      <c r="AL761" s="21">
        <f>VLOOKUP($B761,'Change Summary_Detailed'!$A$4:$X$216,AL$3,FALSE)</f>
        <v>15</v>
      </c>
      <c r="AM761" s="21">
        <f>VLOOKUP($B761,'Change Summary_Detailed'!$A$4:$X$216,AM$3,FALSE)</f>
        <v>15</v>
      </c>
      <c r="AN761" s="21" t="str">
        <f>VLOOKUP($B761,'Change Summary_Detailed'!$A$4:$X$216,AN$3,FALSE)</f>
        <v>Before 3:00 AM</v>
      </c>
      <c r="AO761" s="21" t="str">
        <f>VLOOKUP($B761,'Change Summary_Detailed'!$A$4:$X$216,AO$3,FALSE)</f>
        <v>Before 3:00 AM</v>
      </c>
      <c r="AP761" s="21" t="str">
        <f>VLOOKUP($B761,'Change Summary_Detailed'!$A$4:$X$216,AP$3,FALSE)</f>
        <v>Unchanged</v>
      </c>
      <c r="AQ761" s="21">
        <f>VLOOKUP($B761,'Change Summary_Detailed'!$A$4:$X$216,AQ$3,FALSE)</f>
        <v>0</v>
      </c>
      <c r="AR761" s="21">
        <f>VLOOKUP($B761,'Change Summary_Detailed'!$A$4:$X$216,AR$3,FALSE)</f>
        <v>0</v>
      </c>
      <c r="AS761" s="21">
        <f>VLOOKUP($B761,'Change Summary_Detailed'!$A$4:$X$216,AS$3,FALSE)</f>
        <v>0</v>
      </c>
      <c r="AT761" s="21" t="str">
        <f>VLOOKUP($B761,'Change Summary_Detailed'!$A$4:$X$216,AT$3,FALSE)</f>
        <v>Unchanged</v>
      </c>
    </row>
    <row r="762" spans="1:46" x14ac:dyDescent="0.25">
      <c r="A762" t="s">
        <v>1254</v>
      </c>
      <c r="B762" s="122" t="s">
        <v>1243</v>
      </c>
      <c r="C762" s="110" t="s">
        <v>1243</v>
      </c>
      <c r="D762" s="71" t="s">
        <v>266</v>
      </c>
      <c r="E762" s="110">
        <v>52.3</v>
      </c>
      <c r="F762" s="365">
        <v>22.2</v>
      </c>
      <c r="G762" s="365">
        <v>60.7</v>
      </c>
      <c r="H762" s="365">
        <v>24.5</v>
      </c>
      <c r="I762" s="365">
        <v>44.6</v>
      </c>
      <c r="J762" s="112">
        <v>18.8</v>
      </c>
      <c r="K762" s="62">
        <v>5</v>
      </c>
      <c r="L762" s="62" t="s">
        <v>15</v>
      </c>
      <c r="M762" s="110" t="s">
        <v>17</v>
      </c>
      <c r="N762" s="112" t="s">
        <v>17</v>
      </c>
      <c r="O762" s="65" t="s">
        <v>18</v>
      </c>
      <c r="P762" s="54" t="s">
        <v>19</v>
      </c>
      <c r="Q762" s="66" t="s">
        <v>19</v>
      </c>
      <c r="R762" s="65" t="s">
        <v>54</v>
      </c>
      <c r="S762" s="54" t="s">
        <v>54</v>
      </c>
      <c r="T762" s="66" t="s">
        <v>54</v>
      </c>
      <c r="W762">
        <v>4</v>
      </c>
      <c r="X762">
        <v>4</v>
      </c>
      <c r="Y762">
        <v>4</v>
      </c>
      <c r="Z762">
        <v>4</v>
      </c>
      <c r="AA762">
        <v>4</v>
      </c>
      <c r="AB762">
        <v>4</v>
      </c>
      <c r="AC762" s="355" t="str">
        <f>IF(VLOOKUP($B762,'Change Summary_Detailed'!$A$4:$X$216,AC$3,FALSE)=0,"N/A",VLOOKUP($B762,'Change Summary_Detailed'!$A$4:$X$216,AC$3,FALSE))</f>
        <v>N/A</v>
      </c>
      <c r="AD762" s="21">
        <f>VLOOKUP($B762,'Change Summary_Detailed'!$A$4:$X$216,AD$3,FALSE)</f>
        <v>7</v>
      </c>
      <c r="AE762" s="21">
        <f>VLOOKUP($B762,'Change Summary_Detailed'!$A$4:$X$216,AE$3,FALSE)</f>
        <v>15</v>
      </c>
      <c r="AF762" s="21" t="str">
        <f>VLOOKUP($B762,'Change Summary_Detailed'!$A$4:$X$216,AF$3,FALSE)</f>
        <v>20-30</v>
      </c>
      <c r="AG762" s="21">
        <f>VLOOKUP($B762,'Change Summary_Detailed'!$A$4:$X$216,AG$3,FALSE)</f>
        <v>15</v>
      </c>
      <c r="AH762" s="21">
        <f>VLOOKUP($B762,'Change Summary_Detailed'!$A$4:$X$216,AH$3,FALSE)</f>
        <v>15</v>
      </c>
      <c r="AI762" s="21">
        <f>VLOOKUP($B762,'Change Summary_Detailed'!$A$4:$X$216,AI$3,FALSE)</f>
        <v>7</v>
      </c>
      <c r="AJ762" s="21">
        <f>VLOOKUP($B762,'Change Summary_Detailed'!$A$4:$X$216,AJ$3,FALSE)</f>
        <v>15</v>
      </c>
      <c r="AK762" s="21" t="str">
        <f>VLOOKUP($B762,'Change Summary_Detailed'!$A$4:$X$216,AK$3,FALSE)</f>
        <v>20-30</v>
      </c>
      <c r="AL762" s="21">
        <f>VLOOKUP($B762,'Change Summary_Detailed'!$A$4:$X$216,AL$3,FALSE)</f>
        <v>15</v>
      </c>
      <c r="AM762" s="21">
        <f>VLOOKUP($B762,'Change Summary_Detailed'!$A$4:$X$216,AM$3,FALSE)</f>
        <v>15</v>
      </c>
      <c r="AN762" s="21" t="str">
        <f>VLOOKUP($B762,'Change Summary_Detailed'!$A$4:$X$216,AN$3,FALSE)</f>
        <v>Before 1:00 AM</v>
      </c>
      <c r="AO762" s="21" t="str">
        <f>VLOOKUP($B762,'Change Summary_Detailed'!$A$4:$X$216,AO$3,FALSE)</f>
        <v>Before 1:00 AM</v>
      </c>
      <c r="AP762" s="21" t="str">
        <f>VLOOKUP($B762,'Change Summary_Detailed'!$A$4:$X$216,AP$3,FALSE)</f>
        <v>Unchanged</v>
      </c>
      <c r="AQ762" s="21">
        <f>VLOOKUP($B762,'Change Summary_Detailed'!$A$4:$X$216,AQ$3,FALSE)</f>
        <v>0</v>
      </c>
      <c r="AR762" s="21">
        <f>VLOOKUP($B762,'Change Summary_Detailed'!$A$4:$X$216,AR$3,FALSE)</f>
        <v>0</v>
      </c>
      <c r="AS762" s="21">
        <f>VLOOKUP($B762,'Change Summary_Detailed'!$A$4:$X$216,AS$3,FALSE)</f>
        <v>0</v>
      </c>
      <c r="AT762" s="21" t="str">
        <f>VLOOKUP($B762,'Change Summary_Detailed'!$A$4:$X$216,AT$3,FALSE)</f>
        <v>Unchanged</v>
      </c>
    </row>
    <row r="763" spans="1:46" x14ac:dyDescent="0.25">
      <c r="A763" t="s">
        <v>1254</v>
      </c>
      <c r="B763" s="122" t="s">
        <v>410</v>
      </c>
      <c r="C763" s="110" t="s">
        <v>410</v>
      </c>
      <c r="D763" s="71" t="s">
        <v>588</v>
      </c>
      <c r="E763" s="110">
        <v>20.8</v>
      </c>
      <c r="F763" s="365">
        <v>4.5999999999999996</v>
      </c>
      <c r="G763" s="365">
        <v>20.6</v>
      </c>
      <c r="H763" s="365">
        <v>3.6</v>
      </c>
      <c r="I763" s="365">
        <v>16.3</v>
      </c>
      <c r="J763" s="112">
        <v>4.5999999999999996</v>
      </c>
      <c r="K763" s="62">
        <v>63</v>
      </c>
      <c r="L763" s="62" t="s">
        <v>135</v>
      </c>
      <c r="M763" s="110" t="s">
        <v>17</v>
      </c>
      <c r="N763" s="112" t="s">
        <v>17</v>
      </c>
      <c r="O763" s="65" t="s">
        <v>18</v>
      </c>
      <c r="P763" s="54" t="s">
        <v>18</v>
      </c>
      <c r="Q763" s="66" t="s">
        <v>18</v>
      </c>
      <c r="R763" s="65">
        <v>3</v>
      </c>
      <c r="S763" s="54">
        <v>3</v>
      </c>
      <c r="T763" s="66" t="s">
        <v>54</v>
      </c>
      <c r="W763">
        <v>3</v>
      </c>
      <c r="X763">
        <v>2</v>
      </c>
      <c r="Y763">
        <v>3</v>
      </c>
      <c r="Z763">
        <v>2</v>
      </c>
      <c r="AA763">
        <v>3</v>
      </c>
      <c r="AB763">
        <v>3</v>
      </c>
      <c r="AC763" s="355">
        <f>IF(VLOOKUP($B763,'Change Summary_Detailed'!$A$4:$X$216,AC$3,FALSE)=0,"N/A",VLOOKUP($B763,'Change Summary_Detailed'!$A$4:$X$216,AC$3,FALSE))</f>
        <v>42036</v>
      </c>
      <c r="AD763" s="21">
        <f>VLOOKUP($B763,'Change Summary_Detailed'!$A$4:$X$216,AD$3,FALSE)</f>
        <v>30</v>
      </c>
      <c r="AE763" s="21">
        <f>VLOOKUP($B763,'Change Summary_Detailed'!$A$4:$X$216,AE$3,FALSE)</f>
        <v>30</v>
      </c>
      <c r="AF763" s="21">
        <f>VLOOKUP($B763,'Change Summary_Detailed'!$A$4:$X$216,AF$3,FALSE)</f>
        <v>60</v>
      </c>
      <c r="AG763" s="21">
        <f>VLOOKUP($B763,'Change Summary_Detailed'!$A$4:$X$216,AG$3,FALSE)</f>
        <v>30</v>
      </c>
      <c r="AH763" s="21">
        <f>VLOOKUP($B763,'Change Summary_Detailed'!$A$4:$X$216,AH$3,FALSE)</f>
        <v>30</v>
      </c>
      <c r="AI763" s="21">
        <f>VLOOKUP($B763,'Change Summary_Detailed'!$A$4:$X$216,AI$3,FALSE)</f>
        <v>0</v>
      </c>
      <c r="AJ763" s="21">
        <f>VLOOKUP($B763,'Change Summary_Detailed'!$A$4:$X$216,AJ$3,FALSE)</f>
        <v>0</v>
      </c>
      <c r="AK763" s="21">
        <f>VLOOKUP($B763,'Change Summary_Detailed'!$A$4:$X$216,AK$3,FALSE)</f>
        <v>0</v>
      </c>
      <c r="AL763" s="21">
        <f>VLOOKUP($B763,'Change Summary_Detailed'!$A$4:$X$216,AL$3,FALSE)</f>
        <v>0</v>
      </c>
      <c r="AM763" s="21">
        <f>VLOOKUP($B763,'Change Summary_Detailed'!$A$4:$X$216,AM$3,FALSE)</f>
        <v>0</v>
      </c>
      <c r="AN763" s="21" t="str">
        <f>VLOOKUP($B763,'Change Summary_Detailed'!$A$4:$X$216,AN$3,FALSE)</f>
        <v>Before 9:00 PM</v>
      </c>
      <c r="AO763" s="21">
        <f>VLOOKUP($B763,'Change Summary_Detailed'!$A$4:$X$216,AO$3,FALSE)</f>
        <v>0</v>
      </c>
      <c r="AP763" s="21" t="str">
        <f>VLOOKUP($B763,'Change Summary_Detailed'!$A$4:$X$216,AP$3,FALSE)</f>
        <v>Delete</v>
      </c>
      <c r="AQ763" s="21" t="str">
        <f>VLOOKUP($B763,'Change Summary_Detailed'!$A$4:$X$216,AQ$3,FALSE)</f>
        <v>2, 3</v>
      </c>
      <c r="AR763" s="21" t="str">
        <f>VLOOKUP($B763,'Change Summary_Detailed'!$A$4:$X$216,AR$3,FALSE)</f>
        <v>Restructure</v>
      </c>
      <c r="AS763" s="21" t="str">
        <f>VLOOKUP($B763,'Change Summary_Detailed'!$A$4:$X$216,AS$3,FALSE)</f>
        <v>Use revised Route 187.</v>
      </c>
      <c r="AT763" s="21" t="str">
        <f>VLOOKUP($B763,'Change Summary_Detailed'!$A$4:$X$216,AT$3,FALSE)</f>
        <v>Deleted</v>
      </c>
    </row>
    <row r="764" spans="1:46" x14ac:dyDescent="0.25">
      <c r="A764" t="s">
        <v>1254</v>
      </c>
      <c r="B764" s="122" t="s">
        <v>417</v>
      </c>
      <c r="C764" s="110" t="s">
        <v>417</v>
      </c>
      <c r="D764" s="71" t="s">
        <v>592</v>
      </c>
      <c r="E764" s="110">
        <v>20.3</v>
      </c>
      <c r="F764" s="365">
        <v>4.0999999999999996</v>
      </c>
      <c r="G764" s="365">
        <v>17.600000000000001</v>
      </c>
      <c r="H764" s="365">
        <v>2.5</v>
      </c>
      <c r="I764" s="365">
        <v>12.5</v>
      </c>
      <c r="J764" s="112">
        <v>2.2000000000000002</v>
      </c>
      <c r="K764" s="62">
        <v>102</v>
      </c>
      <c r="L764" s="62" t="s">
        <v>135</v>
      </c>
      <c r="M764" s="110" t="s">
        <v>17</v>
      </c>
      <c r="N764" s="112" t="s">
        <v>17</v>
      </c>
      <c r="O764" s="65" t="s">
        <v>18</v>
      </c>
      <c r="P764" s="54" t="s">
        <v>18</v>
      </c>
      <c r="Q764" s="66" t="s">
        <v>18</v>
      </c>
      <c r="R764" s="65">
        <v>3</v>
      </c>
      <c r="S764" s="54">
        <v>1</v>
      </c>
      <c r="T764" s="66">
        <v>1</v>
      </c>
      <c r="W764">
        <v>3</v>
      </c>
      <c r="X764">
        <v>2</v>
      </c>
      <c r="Y764">
        <v>2</v>
      </c>
      <c r="Z764">
        <v>1</v>
      </c>
      <c r="AA764">
        <v>2</v>
      </c>
      <c r="AB764">
        <v>1</v>
      </c>
      <c r="AC764" s="355">
        <f>IF(VLOOKUP($B764,'Change Summary_Detailed'!$A$4:$X$216,AC$3,FALSE)=0,"N/A",VLOOKUP($B764,'Change Summary_Detailed'!$A$4:$X$216,AC$3,FALSE))</f>
        <v>41883</v>
      </c>
      <c r="AD764" s="21">
        <f>VLOOKUP($B764,'Change Summary_Detailed'!$A$4:$X$216,AD$3,FALSE)</f>
        <v>30</v>
      </c>
      <c r="AE764" s="21">
        <f>VLOOKUP($B764,'Change Summary_Detailed'!$A$4:$X$216,AE$3,FALSE)</f>
        <v>30</v>
      </c>
      <c r="AF764" s="21">
        <f>VLOOKUP($B764,'Change Summary_Detailed'!$A$4:$X$216,AF$3,FALSE)</f>
        <v>60</v>
      </c>
      <c r="AG764" s="21">
        <f>VLOOKUP($B764,'Change Summary_Detailed'!$A$4:$X$216,AG$3,FALSE)</f>
        <v>30</v>
      </c>
      <c r="AH764" s="21">
        <f>VLOOKUP($B764,'Change Summary_Detailed'!$A$4:$X$216,AH$3,FALSE)</f>
        <v>30</v>
      </c>
      <c r="AI764" s="21">
        <f>VLOOKUP($B764,'Change Summary_Detailed'!$A$4:$X$216,AI$3,FALSE)</f>
        <v>30</v>
      </c>
      <c r="AJ764" s="21">
        <f>VLOOKUP($B764,'Change Summary_Detailed'!$A$4:$X$216,AJ$3,FALSE)</f>
        <v>60</v>
      </c>
      <c r="AK764" s="21" t="str">
        <f>VLOOKUP($B764,'Change Summary_Detailed'!$A$4:$X$216,AK$3,FALSE)</f>
        <v>-</v>
      </c>
      <c r="AL764" s="21">
        <f>VLOOKUP($B764,'Change Summary_Detailed'!$A$4:$X$216,AL$3,FALSE)</f>
        <v>60</v>
      </c>
      <c r="AM764" s="21">
        <f>VLOOKUP($B764,'Change Summary_Detailed'!$A$4:$X$216,AM$3,FALSE)</f>
        <v>60</v>
      </c>
      <c r="AN764" s="21" t="str">
        <f>VLOOKUP($B764,'Change Summary_Detailed'!$A$4:$X$216,AN$3,FALSE)</f>
        <v>Before 9:00 PM</v>
      </c>
      <c r="AO764" s="21" t="str">
        <f>VLOOKUP($B764,'Change Summary_Detailed'!$A$4:$X$216,AO$3,FALSE)</f>
        <v>Before 7:00 PM</v>
      </c>
      <c r="AP764" s="21" t="str">
        <f>VLOOKUP($B764,'Change Summary_Detailed'!$A$4:$X$216,AP$3,FALSE)</f>
        <v>Operate service less often during the midday and on weekends.
End service earlier.</v>
      </c>
      <c r="AQ764" s="21" t="str">
        <f>VLOOKUP($B764,'Change Summary_Detailed'!$A$4:$X$216,AQ$3,FALSE)</f>
        <v>1, 3</v>
      </c>
      <c r="AR764" s="21" t="str">
        <f>VLOOKUP($B764,'Change Summary_Detailed'!$A$4:$X$216,AR$3,FALSE)</f>
        <v>Lowest performing</v>
      </c>
      <c r="AS764" s="21">
        <f>VLOOKUP($B764,'Change Summary_Detailed'!$A$4:$X$216,AS$3,FALSE)</f>
        <v>0</v>
      </c>
      <c r="AT764" s="21" t="str">
        <f>VLOOKUP($B764,'Change Summary_Detailed'!$A$4:$X$216,AT$3,FALSE)</f>
        <v>Revised</v>
      </c>
    </row>
    <row r="765" spans="1:46" x14ac:dyDescent="0.25">
      <c r="A765" t="s">
        <v>1254</v>
      </c>
      <c r="B765" s="122" t="s">
        <v>1225</v>
      </c>
      <c r="C765" s="110" t="s">
        <v>1225</v>
      </c>
      <c r="D765" s="71" t="s">
        <v>184</v>
      </c>
      <c r="E765" s="110">
        <v>18.399999999999999</v>
      </c>
      <c r="F765" s="365">
        <v>5.6</v>
      </c>
      <c r="G765" s="365">
        <v>19.3</v>
      </c>
      <c r="H765" s="365">
        <v>6.1</v>
      </c>
      <c r="I765" s="365" t="s">
        <v>298</v>
      </c>
      <c r="J765" s="112" t="s">
        <v>298</v>
      </c>
      <c r="K765" s="62">
        <v>101</v>
      </c>
      <c r="L765" s="62" t="s">
        <v>135</v>
      </c>
      <c r="M765" s="110" t="s">
        <v>17</v>
      </c>
      <c r="N765" s="112" t="s">
        <v>17</v>
      </c>
      <c r="O765" s="65" t="s">
        <v>19</v>
      </c>
      <c r="P765" s="54" t="s">
        <v>19</v>
      </c>
      <c r="Q765" s="66" t="s">
        <v>18</v>
      </c>
      <c r="R765" s="65" t="s">
        <v>54</v>
      </c>
      <c r="S765" s="54" t="s">
        <v>54</v>
      </c>
      <c r="T765" s="66" t="s">
        <v>54</v>
      </c>
      <c r="W765">
        <v>2</v>
      </c>
      <c r="X765">
        <v>3</v>
      </c>
      <c r="Y765">
        <v>3</v>
      </c>
      <c r="Z765">
        <v>3</v>
      </c>
      <c r="AA765" t="s">
        <v>17</v>
      </c>
      <c r="AB765" t="s">
        <v>17</v>
      </c>
      <c r="AC765" s="355" t="str">
        <f>IF(VLOOKUP($B765,'Change Summary_Detailed'!$A$4:$X$216,AC$3,FALSE)=0,"N/A",VLOOKUP($B765,'Change Summary_Detailed'!$A$4:$X$216,AC$3,FALSE))</f>
        <v>N/A</v>
      </c>
      <c r="AD765" s="21">
        <f>VLOOKUP($B765,'Change Summary_Detailed'!$A$4:$X$216,AD$3,FALSE)</f>
        <v>60</v>
      </c>
      <c r="AE765" s="21">
        <f>VLOOKUP($B765,'Change Summary_Detailed'!$A$4:$X$216,AE$3,FALSE)</f>
        <v>60</v>
      </c>
      <c r="AF765" s="21" t="str">
        <f>VLOOKUP($B765,'Change Summary_Detailed'!$A$4:$X$216,AF$3,FALSE)</f>
        <v/>
      </c>
      <c r="AG765" s="21">
        <f>VLOOKUP($B765,'Change Summary_Detailed'!$A$4:$X$216,AG$3,FALSE)</f>
        <v>60</v>
      </c>
      <c r="AH765" s="21" t="str">
        <f>VLOOKUP($B765,'Change Summary_Detailed'!$A$4:$X$216,AH$3,FALSE)</f>
        <v/>
      </c>
      <c r="AI765" s="21">
        <f>VLOOKUP($B765,'Change Summary_Detailed'!$A$4:$X$216,AI$3,FALSE)</f>
        <v>60</v>
      </c>
      <c r="AJ765" s="21">
        <f>VLOOKUP($B765,'Change Summary_Detailed'!$A$4:$X$216,AJ$3,FALSE)</f>
        <v>60</v>
      </c>
      <c r="AK765" s="21" t="str">
        <f>VLOOKUP($B765,'Change Summary_Detailed'!$A$4:$X$216,AK$3,FALSE)</f>
        <v/>
      </c>
      <c r="AL765" s="21">
        <f>VLOOKUP($B765,'Change Summary_Detailed'!$A$4:$X$216,AL$3,FALSE)</f>
        <v>60</v>
      </c>
      <c r="AM765" s="21" t="str">
        <f>VLOOKUP($B765,'Change Summary_Detailed'!$A$4:$X$216,AM$3,FALSE)</f>
        <v/>
      </c>
      <c r="AN765" s="21" t="str">
        <f>VLOOKUP($B765,'Change Summary_Detailed'!$A$4:$X$216,AN$3,FALSE)</f>
        <v>Before 6:00 PM</v>
      </c>
      <c r="AO765" s="21" t="str">
        <f>VLOOKUP($B765,'Change Summary_Detailed'!$A$4:$X$216,AO$3,FALSE)</f>
        <v>Before 6:00 PM</v>
      </c>
      <c r="AP765" s="21" t="str">
        <f>VLOOKUP($B765,'Change Summary_Detailed'!$A$4:$X$216,AP$3,FALSE)</f>
        <v>Unchanged</v>
      </c>
      <c r="AQ765" s="21">
        <f>VLOOKUP($B765,'Change Summary_Detailed'!$A$4:$X$216,AQ$3,FALSE)</f>
        <v>0</v>
      </c>
      <c r="AR765" s="21">
        <f>VLOOKUP($B765,'Change Summary_Detailed'!$A$4:$X$216,AR$3,FALSE)</f>
        <v>0</v>
      </c>
      <c r="AS765" s="21">
        <f>VLOOKUP($B765,'Change Summary_Detailed'!$A$4:$X$216,AS$3,FALSE)</f>
        <v>0</v>
      </c>
      <c r="AT765" s="21" t="str">
        <f>VLOOKUP($B765,'Change Summary_Detailed'!$A$4:$X$216,AT$3,FALSE)</f>
        <v>Unchanged</v>
      </c>
    </row>
    <row r="766" spans="1:46" x14ac:dyDescent="0.25">
      <c r="A766" t="s">
        <v>1254</v>
      </c>
      <c r="B766" s="122" t="s">
        <v>415</v>
      </c>
      <c r="C766" s="110" t="s">
        <v>415</v>
      </c>
      <c r="D766" s="71" t="s">
        <v>591</v>
      </c>
      <c r="E766" s="110">
        <v>3.6</v>
      </c>
      <c r="F766" s="365">
        <v>1.3</v>
      </c>
      <c r="G766" s="365">
        <v>5.4</v>
      </c>
      <c r="H766" s="365">
        <v>2.7</v>
      </c>
      <c r="I766" s="365" t="s">
        <v>298</v>
      </c>
      <c r="J766" s="112" t="s">
        <v>298</v>
      </c>
      <c r="K766" s="62">
        <v>88</v>
      </c>
      <c r="L766" s="62" t="s">
        <v>160</v>
      </c>
      <c r="M766" s="110" t="s">
        <v>17</v>
      </c>
      <c r="N766" s="112" t="s">
        <v>17</v>
      </c>
      <c r="O766" s="65" t="s">
        <v>18</v>
      </c>
      <c r="P766" s="54" t="s">
        <v>18</v>
      </c>
      <c r="Q766" s="66" t="s">
        <v>18</v>
      </c>
      <c r="R766" s="65">
        <v>1</v>
      </c>
      <c r="S766" s="54">
        <v>1</v>
      </c>
      <c r="T766" s="66" t="s">
        <v>54</v>
      </c>
      <c r="W766">
        <v>1</v>
      </c>
      <c r="X766">
        <v>1</v>
      </c>
      <c r="Y766">
        <v>1</v>
      </c>
      <c r="Z766">
        <v>2</v>
      </c>
      <c r="AA766" t="s">
        <v>17</v>
      </c>
      <c r="AB766" t="s">
        <v>17</v>
      </c>
      <c r="AC766" s="355">
        <f>IF(VLOOKUP($B766,'Change Summary_Detailed'!$A$4:$X$216,AC$3,FALSE)=0,"N/A",VLOOKUP($B766,'Change Summary_Detailed'!$A$4:$X$216,AC$3,FALSE))</f>
        <v>42036</v>
      </c>
      <c r="AD766" s="21" t="str">
        <f>VLOOKUP($B766,'Change Summary_Detailed'!$A$4:$X$216,AD$3,FALSE)</f>
        <v/>
      </c>
      <c r="AE766" s="21">
        <f>VLOOKUP($B766,'Change Summary_Detailed'!$A$4:$X$216,AE$3,FALSE)</f>
        <v>90</v>
      </c>
      <c r="AF766" s="21" t="str">
        <f>VLOOKUP($B766,'Change Summary_Detailed'!$A$4:$X$216,AF$3,FALSE)</f>
        <v/>
      </c>
      <c r="AG766" s="21" t="str">
        <f>VLOOKUP($B766,'Change Summary_Detailed'!$A$4:$X$216,AG$3,FALSE)</f>
        <v/>
      </c>
      <c r="AH766" s="21" t="str">
        <f>VLOOKUP($B766,'Change Summary_Detailed'!$A$4:$X$216,AH$3,FALSE)</f>
        <v/>
      </c>
      <c r="AI766" s="21" t="str">
        <f>VLOOKUP($B766,'Change Summary_Detailed'!$A$4:$X$216,AI$3,FALSE)</f>
        <v/>
      </c>
      <c r="AJ766" s="21">
        <f>VLOOKUP($B766,'Change Summary_Detailed'!$A$4:$X$216,AJ$3,FALSE)</f>
        <v>90</v>
      </c>
      <c r="AK766" s="21" t="str">
        <f>VLOOKUP($B766,'Change Summary_Detailed'!$A$4:$X$216,AK$3,FALSE)</f>
        <v>-</v>
      </c>
      <c r="AL766" s="21" t="str">
        <f>VLOOKUP($B766,'Change Summary_Detailed'!$A$4:$X$216,AL$3,FALSE)</f>
        <v>-</v>
      </c>
      <c r="AM766" s="21" t="str">
        <f>VLOOKUP($B766,'Change Summary_Detailed'!$A$4:$X$216,AM$3,FALSE)</f>
        <v>-</v>
      </c>
      <c r="AN766" s="21" t="str">
        <f>VLOOKUP($B766,'Change Summary_Detailed'!$A$4:$X$216,AN$3,FALSE)</f>
        <v>Before 3:00 PM</v>
      </c>
      <c r="AO766" s="21" t="str">
        <f>VLOOKUP($B766,'Change Summary_Detailed'!$A$4:$X$216,AO$3,FALSE)</f>
        <v>Before 3:00 PM</v>
      </c>
      <c r="AP766" s="21" t="str">
        <f>VLOOKUP($B766,'Change Summary_Detailed'!$A$4:$X$216,AP$3,FALSE)</f>
        <v>Operate fewer trips during the day.</v>
      </c>
      <c r="AQ766" s="21">
        <f>VLOOKUP($B766,'Change Summary_Detailed'!$A$4:$X$216,AQ$3,FALSE)</f>
        <v>1</v>
      </c>
      <c r="AR766" s="21" t="str">
        <f>VLOOKUP($B766,'Change Summary_Detailed'!$A$4:$X$216,AR$3,FALSE)</f>
        <v>Lowest performing</v>
      </c>
      <c r="AS766" s="21">
        <f>VLOOKUP($B766,'Change Summary_Detailed'!$A$4:$X$216,AS$3,FALSE)</f>
        <v>0</v>
      </c>
      <c r="AT766" s="21" t="str">
        <f>VLOOKUP($B766,'Change Summary_Detailed'!$A$4:$X$216,AT$3,FALSE)</f>
        <v>Revised</v>
      </c>
    </row>
    <row r="767" spans="1:46" x14ac:dyDescent="0.25">
      <c r="A767" t="s">
        <v>1254</v>
      </c>
      <c r="B767" s="122" t="s">
        <v>416</v>
      </c>
      <c r="C767" s="110" t="s">
        <v>416</v>
      </c>
      <c r="D767" s="71" t="s">
        <v>150</v>
      </c>
      <c r="E767" s="110">
        <v>9.4</v>
      </c>
      <c r="F767" s="365">
        <v>1.8</v>
      </c>
      <c r="G767" s="365">
        <v>7</v>
      </c>
      <c r="H767" s="365">
        <v>1.8</v>
      </c>
      <c r="I767" s="365" t="s">
        <v>298</v>
      </c>
      <c r="J767" s="112" t="s">
        <v>298</v>
      </c>
      <c r="K767" s="62">
        <v>89</v>
      </c>
      <c r="L767" s="62" t="s">
        <v>135</v>
      </c>
      <c r="M767" s="110" t="s">
        <v>17</v>
      </c>
      <c r="N767" s="112" t="s">
        <v>17</v>
      </c>
      <c r="O767" s="65" t="s">
        <v>19</v>
      </c>
      <c r="P767" s="54" t="s">
        <v>19</v>
      </c>
      <c r="Q767" s="66" t="s">
        <v>18</v>
      </c>
      <c r="R767" s="65">
        <v>4</v>
      </c>
      <c r="S767" s="54">
        <v>4</v>
      </c>
      <c r="T767" s="66" t="s">
        <v>54</v>
      </c>
      <c r="W767">
        <v>1</v>
      </c>
      <c r="X767">
        <v>1</v>
      </c>
      <c r="Y767">
        <v>1</v>
      </c>
      <c r="Z767">
        <v>1</v>
      </c>
      <c r="AA767" t="s">
        <v>17</v>
      </c>
      <c r="AB767" t="s">
        <v>17</v>
      </c>
      <c r="AC767" s="355">
        <f>IF(VLOOKUP($B767,'Change Summary_Detailed'!$A$4:$X$216,AC$3,FALSE)=0,"N/A",VLOOKUP($B767,'Change Summary_Detailed'!$A$4:$X$216,AC$3,FALSE))</f>
        <v>42248</v>
      </c>
      <c r="AD767" s="21" t="str">
        <f>VLOOKUP($B767,'Change Summary_Detailed'!$A$4:$X$216,AD$3,FALSE)</f>
        <v/>
      </c>
      <c r="AE767" s="21">
        <f>VLOOKUP($B767,'Change Summary_Detailed'!$A$4:$X$216,AE$3,FALSE)</f>
        <v>60</v>
      </c>
      <c r="AF767" s="21" t="str">
        <f>VLOOKUP($B767,'Change Summary_Detailed'!$A$4:$X$216,AF$3,FALSE)</f>
        <v/>
      </c>
      <c r="AG767" s="21">
        <f>VLOOKUP($B767,'Change Summary_Detailed'!$A$4:$X$216,AG$3,FALSE)</f>
        <v>60</v>
      </c>
      <c r="AH767" s="21" t="str">
        <f>VLOOKUP($B767,'Change Summary_Detailed'!$A$4:$X$216,AH$3,FALSE)</f>
        <v/>
      </c>
      <c r="AI767" s="21" t="str">
        <f>VLOOKUP($B767,'Change Summary_Detailed'!$A$4:$X$216,AI$3,FALSE)</f>
        <v/>
      </c>
      <c r="AJ767" s="21">
        <f>VLOOKUP($B767,'Change Summary_Detailed'!$A$4:$X$216,AJ$3,FALSE)</f>
        <v>60</v>
      </c>
      <c r="AK767" s="21" t="str">
        <f>VLOOKUP($B767,'Change Summary_Detailed'!$A$4:$X$216,AK$3,FALSE)</f>
        <v/>
      </c>
      <c r="AL767" s="21">
        <f>VLOOKUP($B767,'Change Summary_Detailed'!$A$4:$X$216,AL$3,FALSE)</f>
        <v>60</v>
      </c>
      <c r="AM767" s="21" t="str">
        <f>VLOOKUP($B767,'Change Summary_Detailed'!$A$4:$X$216,AM$3,FALSE)</f>
        <v/>
      </c>
      <c r="AN767" s="21" t="str">
        <f>VLOOKUP($B767,'Change Summary_Detailed'!$A$4:$X$216,AN$3,FALSE)</f>
        <v>Before 5:00 PM</v>
      </c>
      <c r="AO767" s="21" t="str">
        <f>VLOOKUP($B767,'Change Summary_Detailed'!$A$4:$X$216,AO$3,FALSE)</f>
        <v>Before 5:00 PM</v>
      </c>
      <c r="AP767" s="21" t="str">
        <f>VLOOKUP($B767,'Change Summary_Detailed'!$A$4:$X$216,AP$3,FALSE)</f>
        <v>Unchanged</v>
      </c>
      <c r="AQ767" s="21">
        <f>VLOOKUP($B767,'Change Summary_Detailed'!$A$4:$X$216,AQ$3,FALSE)</f>
        <v>0</v>
      </c>
      <c r="AR767" s="21">
        <f>VLOOKUP($B767,'Change Summary_Detailed'!$A$4:$X$216,AR$3,FALSE)</f>
        <v>0</v>
      </c>
      <c r="AS767" s="21">
        <f>VLOOKUP($B767,'Change Summary_Detailed'!$A$4:$X$216,AS$3,FALSE)</f>
        <v>0</v>
      </c>
      <c r="AT767" s="21" t="str">
        <f>VLOOKUP($B767,'Change Summary_Detailed'!$A$4:$X$216,AT$3,FALSE)</f>
        <v>Unchanged</v>
      </c>
    </row>
    <row r="768" spans="1:46" x14ac:dyDescent="0.25">
      <c r="A768" t="s">
        <v>1254</v>
      </c>
      <c r="B768" s="122" t="s">
        <v>409</v>
      </c>
      <c r="C768" s="110" t="s">
        <v>409</v>
      </c>
      <c r="D768" s="71" t="s">
        <v>587</v>
      </c>
      <c r="E768" s="110">
        <v>10</v>
      </c>
      <c r="F768" s="365">
        <v>1.8</v>
      </c>
      <c r="G768" s="365">
        <v>9.5</v>
      </c>
      <c r="H768" s="365">
        <v>2.1</v>
      </c>
      <c r="I768" s="365" t="s">
        <v>298</v>
      </c>
      <c r="J768" s="112" t="s">
        <v>298</v>
      </c>
      <c r="K768" s="62">
        <v>47</v>
      </c>
      <c r="L768" s="62" t="s">
        <v>160</v>
      </c>
      <c r="M768" s="110" t="s">
        <v>17</v>
      </c>
      <c r="N768" s="112" t="s">
        <v>17</v>
      </c>
      <c r="O768" s="65" t="s">
        <v>18</v>
      </c>
      <c r="P768" s="54" t="s">
        <v>18</v>
      </c>
      <c r="Q768" s="66" t="s">
        <v>18</v>
      </c>
      <c r="R768" s="65">
        <v>1</v>
      </c>
      <c r="S768" s="54">
        <v>1</v>
      </c>
      <c r="T768" s="66" t="s">
        <v>54</v>
      </c>
      <c r="W768">
        <v>1</v>
      </c>
      <c r="X768">
        <v>1</v>
      </c>
      <c r="Y768">
        <v>1</v>
      </c>
      <c r="Z768">
        <v>1</v>
      </c>
      <c r="AA768" t="s">
        <v>17</v>
      </c>
      <c r="AB768" t="s">
        <v>17</v>
      </c>
      <c r="AC768" s="355">
        <f>IF(VLOOKUP($B768,'Change Summary_Detailed'!$A$4:$X$216,AC$3,FALSE)=0,"N/A",VLOOKUP($B768,'Change Summary_Detailed'!$A$4:$X$216,AC$3,FALSE))</f>
        <v>41883</v>
      </c>
      <c r="AD768" s="21">
        <f>VLOOKUP($B768,'Change Summary_Detailed'!$A$4:$X$216,AD$3,FALSE)</f>
        <v>60</v>
      </c>
      <c r="AE768" s="21">
        <f>VLOOKUP($B768,'Change Summary_Detailed'!$A$4:$X$216,AE$3,FALSE)</f>
        <v>60</v>
      </c>
      <c r="AF768" s="21" t="str">
        <f>VLOOKUP($B768,'Change Summary_Detailed'!$A$4:$X$216,AF$3,FALSE)</f>
        <v/>
      </c>
      <c r="AG768" s="21">
        <f>VLOOKUP($B768,'Change Summary_Detailed'!$A$4:$X$216,AG$3,FALSE)</f>
        <v>60</v>
      </c>
      <c r="AH768" s="21" t="str">
        <f>VLOOKUP($B768,'Change Summary_Detailed'!$A$4:$X$216,AH$3,FALSE)</f>
        <v/>
      </c>
      <c r="AI768" s="21" t="str">
        <f>VLOOKUP($B768,'Change Summary_Detailed'!$A$4:$X$216,AI$3,FALSE)</f>
        <v/>
      </c>
      <c r="AJ768" s="21" t="str">
        <f>VLOOKUP($B768,'Change Summary_Detailed'!$A$4:$X$216,AJ$3,FALSE)</f>
        <v/>
      </c>
      <c r="AK768" s="21" t="str">
        <f>VLOOKUP($B768,'Change Summary_Detailed'!$A$4:$X$216,AK$3,FALSE)</f>
        <v/>
      </c>
      <c r="AL768" s="21" t="str">
        <f>VLOOKUP($B768,'Change Summary_Detailed'!$A$4:$X$216,AL$3,FALSE)</f>
        <v/>
      </c>
      <c r="AM768" s="21" t="str">
        <f>VLOOKUP($B768,'Change Summary_Detailed'!$A$4:$X$216,AM$3,FALSE)</f>
        <v/>
      </c>
      <c r="AN768" s="21" t="str">
        <f>VLOOKUP($B768,'Change Summary_Detailed'!$A$4:$X$216,AN$3,FALSE)</f>
        <v>Before 7:00 PM</v>
      </c>
      <c r="AO768" s="21">
        <f>VLOOKUP($B768,'Change Summary_Detailed'!$A$4:$X$216,AO$3,FALSE)</f>
        <v>0</v>
      </c>
      <c r="AP768" s="21" t="str">
        <f>VLOOKUP($B768,'Change Summary_Detailed'!$A$4:$X$216,AP$3,FALSE)</f>
        <v>Delete</v>
      </c>
      <c r="AQ768" s="21">
        <f>VLOOKUP($B768,'Change Summary_Detailed'!$A$4:$X$216,AQ$3,FALSE)</f>
        <v>1</v>
      </c>
      <c r="AR768" s="21" t="str">
        <f>VLOOKUP($B768,'Change Summary_Detailed'!$A$4:$X$216,AR$3,FALSE)</f>
        <v>Lowest performing</v>
      </c>
      <c r="AS768" s="21" t="str">
        <f>VLOOKUP($B768,'Change Summary_Detailed'!$A$4:$X$216,AS$3,FALSE)</f>
        <v>In the Renton Highlands near Group Health and the Renton Technical College, use revised Route 105.
In the Renton Highlands near NE Sunset Boulevard, use revised Route 240.
In Kennydale, use Sound Transit Route 560 at the NE 30th Street/I-405 Freeway Stop.
In the Kennydale DART service area, Metro’s RideShare or VanPool programs may be options.</v>
      </c>
      <c r="AT768" s="21" t="str">
        <f>VLOOKUP($B768,'Change Summary_Detailed'!$A$4:$X$216,AT$3,FALSE)</f>
        <v>Deleted</v>
      </c>
    </row>
    <row r="769" spans="1:46" x14ac:dyDescent="0.25">
      <c r="A769" t="s">
        <v>1254</v>
      </c>
      <c r="B769" s="122" t="s">
        <v>640</v>
      </c>
      <c r="C769" s="110" t="s">
        <v>640</v>
      </c>
      <c r="D769" s="71" t="s">
        <v>846</v>
      </c>
      <c r="E769" s="110">
        <v>8.5</v>
      </c>
      <c r="F769" s="365">
        <v>1</v>
      </c>
      <c r="G769" s="365">
        <v>9.1999999999999993</v>
      </c>
      <c r="H769" s="365">
        <v>1.8</v>
      </c>
      <c r="I769" s="365" t="s">
        <v>298</v>
      </c>
      <c r="J769" s="112" t="s">
        <v>298</v>
      </c>
      <c r="K769" s="62" t="s">
        <v>32</v>
      </c>
      <c r="L769" s="62" t="s">
        <v>32</v>
      </c>
      <c r="M769" s="110" t="s">
        <v>17</v>
      </c>
      <c r="N769" s="112" t="s">
        <v>17</v>
      </c>
      <c r="O769" s="65" t="s">
        <v>32</v>
      </c>
      <c r="P769" s="54" t="s">
        <v>32</v>
      </c>
      <c r="Q769" s="66" t="s">
        <v>32</v>
      </c>
      <c r="R769" s="65">
        <v>1</v>
      </c>
      <c r="S769" s="54">
        <v>1</v>
      </c>
      <c r="T769" s="66" t="s">
        <v>17</v>
      </c>
      <c r="W769">
        <v>1</v>
      </c>
      <c r="X769">
        <v>1</v>
      </c>
      <c r="Y769">
        <v>1</v>
      </c>
      <c r="Z769">
        <v>1</v>
      </c>
      <c r="AA769" t="s">
        <v>17</v>
      </c>
      <c r="AB769" t="s">
        <v>17</v>
      </c>
      <c r="AC769" s="355">
        <f>IF(VLOOKUP($B769,'Change Summary_Detailed'!$A$4:$X$216,AC$3,FALSE)=0,"N/A",VLOOKUP($B769,'Change Summary_Detailed'!$A$4:$X$216,AC$3,FALSE))</f>
        <v>42248</v>
      </c>
      <c r="AD769" s="21">
        <f>VLOOKUP($B769,'Change Summary_Detailed'!$A$4:$X$216,AD$3,FALSE)</f>
        <v>60</v>
      </c>
      <c r="AE769" s="21">
        <f>VLOOKUP($B769,'Change Summary_Detailed'!$A$4:$X$216,AE$3,FALSE)</f>
        <v>60</v>
      </c>
      <c r="AF769" s="21" t="str">
        <f>VLOOKUP($B769,'Change Summary_Detailed'!$A$4:$X$216,AF$3,FALSE)</f>
        <v/>
      </c>
      <c r="AG769" s="21">
        <f>VLOOKUP($B769,'Change Summary_Detailed'!$A$4:$X$216,AG$3,FALSE)</f>
        <v>60</v>
      </c>
      <c r="AH769" s="21" t="str">
        <f>VLOOKUP($B769,'Change Summary_Detailed'!$A$4:$X$216,AH$3,FALSE)</f>
        <v/>
      </c>
      <c r="AI769" s="21" t="str">
        <f>VLOOKUP($B769,'Change Summary_Detailed'!$A$4:$X$216,AI$3,FALSE)</f>
        <v/>
      </c>
      <c r="AJ769" s="21" t="str">
        <f>VLOOKUP($B769,'Change Summary_Detailed'!$A$4:$X$216,AJ$3,FALSE)</f>
        <v/>
      </c>
      <c r="AK769" s="21" t="str">
        <f>VLOOKUP($B769,'Change Summary_Detailed'!$A$4:$X$216,AK$3,FALSE)</f>
        <v/>
      </c>
      <c r="AL769" s="21" t="str">
        <f>VLOOKUP($B769,'Change Summary_Detailed'!$A$4:$X$216,AL$3,FALSE)</f>
        <v/>
      </c>
      <c r="AM769" s="21" t="str">
        <f>VLOOKUP($B769,'Change Summary_Detailed'!$A$4:$X$216,AM$3,FALSE)</f>
        <v/>
      </c>
      <c r="AN769" s="21" t="str">
        <f>VLOOKUP($B769,'Change Summary_Detailed'!$A$4:$X$216,AN$3,FALSE)</f>
        <v>Before 4:00 PM</v>
      </c>
      <c r="AO769" s="21">
        <f>VLOOKUP($B769,'Change Summary_Detailed'!$A$4:$X$216,AO$3,FALSE)</f>
        <v>0</v>
      </c>
      <c r="AP769" s="21" t="str">
        <f>VLOOKUP($B769,'Change Summary_Detailed'!$A$4:$X$216,AP$3,FALSE)</f>
        <v>Delete</v>
      </c>
      <c r="AQ769" s="21">
        <f>VLOOKUP($B769,'Change Summary_Detailed'!$A$4:$X$216,AQ$3,FALSE)</f>
        <v>1</v>
      </c>
      <c r="AR769" s="21" t="str">
        <f>VLOOKUP($B769,'Change Summary_Detailed'!$A$4:$X$216,AR$3,FALSE)</f>
        <v>Lowest performing</v>
      </c>
      <c r="AS769" s="21" t="str">
        <f>VLOOKUP($B769,'Change Summary_Detailed'!$A$4:$X$216,AS$3,FALSE)</f>
        <v>Near the Supermall and 15th Street SW, use revised Route 181.
Near North Auburn, use revised Route 180.</v>
      </c>
      <c r="AT769" s="21" t="str">
        <f>VLOOKUP($B769,'Change Summary_Detailed'!$A$4:$X$216,AT$3,FALSE)</f>
        <v>Deleted</v>
      </c>
    </row>
    <row r="770" spans="1:46" x14ac:dyDescent="0.25">
      <c r="A770" t="s">
        <v>1254</v>
      </c>
      <c r="B770" s="122" t="s">
        <v>641</v>
      </c>
      <c r="C770" s="110" t="s">
        <v>641</v>
      </c>
      <c r="D770" s="71" t="s">
        <v>847</v>
      </c>
      <c r="E770" s="110">
        <v>13.8</v>
      </c>
      <c r="F770" s="365">
        <v>2.2000000000000002</v>
      </c>
      <c r="G770" s="365" t="s">
        <v>298</v>
      </c>
      <c r="H770" s="365" t="s">
        <v>298</v>
      </c>
      <c r="I770" s="365" t="s">
        <v>298</v>
      </c>
      <c r="J770" s="112" t="s">
        <v>298</v>
      </c>
      <c r="K770" s="62" t="s">
        <v>8</v>
      </c>
      <c r="L770" s="62" t="s">
        <v>8</v>
      </c>
      <c r="M770" s="110" t="s">
        <v>52</v>
      </c>
      <c r="N770" s="112" t="s">
        <v>52</v>
      </c>
      <c r="O770" s="65" t="s">
        <v>8</v>
      </c>
      <c r="P770" s="54" t="s">
        <v>8</v>
      </c>
      <c r="Q770" s="66" t="s">
        <v>8</v>
      </c>
      <c r="R770" s="65">
        <v>3</v>
      </c>
      <c r="S770" s="54" t="s">
        <v>17</v>
      </c>
      <c r="T770" s="66" t="s">
        <v>17</v>
      </c>
      <c r="W770">
        <v>2</v>
      </c>
      <c r="X770">
        <v>1</v>
      </c>
      <c r="Y770" t="s">
        <v>17</v>
      </c>
      <c r="Z770" t="s">
        <v>17</v>
      </c>
      <c r="AA770" t="s">
        <v>17</v>
      </c>
      <c r="AB770" t="s">
        <v>17</v>
      </c>
      <c r="AC770" s="355">
        <f>IF(VLOOKUP($B770,'Change Summary_Detailed'!$A$4:$X$216,AC$3,FALSE)=0,"N/A",VLOOKUP($B770,'Change Summary_Detailed'!$A$4:$X$216,AC$3,FALSE))</f>
        <v>42248</v>
      </c>
      <c r="AD770" s="21">
        <f>VLOOKUP($B770,'Change Summary_Detailed'!$A$4:$X$216,AD$3,FALSE)</f>
        <v>30</v>
      </c>
      <c r="AE770" s="21" t="str">
        <f>VLOOKUP($B770,'Change Summary_Detailed'!$A$4:$X$216,AE$3,FALSE)</f>
        <v/>
      </c>
      <c r="AF770" s="21" t="str">
        <f>VLOOKUP($B770,'Change Summary_Detailed'!$A$4:$X$216,AF$3,FALSE)</f>
        <v/>
      </c>
      <c r="AG770" s="21" t="str">
        <f>VLOOKUP($B770,'Change Summary_Detailed'!$A$4:$X$216,AG$3,FALSE)</f>
        <v/>
      </c>
      <c r="AH770" s="21" t="str">
        <f>VLOOKUP($B770,'Change Summary_Detailed'!$A$4:$X$216,AH$3,FALSE)</f>
        <v/>
      </c>
      <c r="AI770" s="21" t="str">
        <f>VLOOKUP($B770,'Change Summary_Detailed'!$A$4:$X$216,AI$3,FALSE)</f>
        <v/>
      </c>
      <c r="AJ770" s="21" t="str">
        <f>VLOOKUP($B770,'Change Summary_Detailed'!$A$4:$X$216,AJ$3,FALSE)</f>
        <v/>
      </c>
      <c r="AK770" s="21" t="str">
        <f>VLOOKUP($B770,'Change Summary_Detailed'!$A$4:$X$216,AK$3,FALSE)</f>
        <v/>
      </c>
      <c r="AL770" s="21" t="str">
        <f>VLOOKUP($B770,'Change Summary_Detailed'!$A$4:$X$216,AL$3,FALSE)</f>
        <v/>
      </c>
      <c r="AM770" s="21" t="str">
        <f>VLOOKUP($B770,'Change Summary_Detailed'!$A$4:$X$216,AM$3,FALSE)</f>
        <v/>
      </c>
      <c r="AN770" s="21" t="str">
        <f>VLOOKUP($B770,'Change Summary_Detailed'!$A$4:$X$216,AN$3,FALSE)</f>
        <v>Before 6:00 PM</v>
      </c>
      <c r="AO770" s="21">
        <f>VLOOKUP($B770,'Change Summary_Detailed'!$A$4:$X$216,AO$3,FALSE)</f>
        <v>0</v>
      </c>
      <c r="AP770" s="21" t="str">
        <f>VLOOKUP($B770,'Change Summary_Detailed'!$A$4:$X$216,AP$3,FALSE)</f>
        <v>Delete</v>
      </c>
      <c r="AQ770" s="21">
        <f>VLOOKUP($B770,'Change Summary_Detailed'!$A$4:$X$216,AQ$3,FALSE)</f>
        <v>3</v>
      </c>
      <c r="AR770" s="21" t="str">
        <f>VLOOKUP($B770,'Change Summary_Detailed'!$A$4:$X$216,AR$3,FALSE)</f>
        <v>Lowest performing</v>
      </c>
      <c r="AS770" s="21" t="str">
        <f>VLOOKUP($B770,'Change Summary_Detailed'!$A$4:$X$216,AS$3,FALSE)</f>
        <v>Near the Kent Sounder Station and the North Kent Industrial area, use revised Route 150 or Route 153 (unchanged).
In the Lakes and Riverview neighborhoods, Metro’s RideShare or VanPool programs may be options.</v>
      </c>
      <c r="AT770" s="21" t="str">
        <f>VLOOKUP($B770,'Change Summary_Detailed'!$A$4:$X$216,AT$3,FALSE)</f>
        <v>Deleted</v>
      </c>
    </row>
    <row r="771" spans="1:46" x14ac:dyDescent="0.25">
      <c r="A771" t="s">
        <v>1254</v>
      </c>
      <c r="B771" s="122" t="s">
        <v>642</v>
      </c>
      <c r="C771" s="110" t="s">
        <v>642</v>
      </c>
      <c r="D771" s="71" t="s">
        <v>848</v>
      </c>
      <c r="E771" s="110" t="s">
        <v>298</v>
      </c>
      <c r="F771" s="365" t="s">
        <v>298</v>
      </c>
      <c r="G771" s="365">
        <v>21.3</v>
      </c>
      <c r="H771" s="365">
        <v>4.0999999999999996</v>
      </c>
      <c r="I771" s="365" t="s">
        <v>298</v>
      </c>
      <c r="J771" s="112" t="s">
        <v>298</v>
      </c>
      <c r="K771" s="62" t="s">
        <v>32</v>
      </c>
      <c r="L771" s="62" t="s">
        <v>32</v>
      </c>
      <c r="M771" s="110" t="s">
        <v>17</v>
      </c>
      <c r="N771" s="112" t="s">
        <v>17</v>
      </c>
      <c r="O771" s="65" t="s">
        <v>32</v>
      </c>
      <c r="P771" s="54" t="s">
        <v>32</v>
      </c>
      <c r="Q771" s="66" t="s">
        <v>32</v>
      </c>
      <c r="R771" s="65" t="s">
        <v>17</v>
      </c>
      <c r="S771" s="54">
        <v>3</v>
      </c>
      <c r="T771" s="66" t="s">
        <v>17</v>
      </c>
      <c r="W771" t="s">
        <v>17</v>
      </c>
      <c r="X771" t="s">
        <v>17</v>
      </c>
      <c r="Y771">
        <v>3</v>
      </c>
      <c r="Z771">
        <v>2</v>
      </c>
      <c r="AA771" t="s">
        <v>17</v>
      </c>
      <c r="AB771" t="s">
        <v>17</v>
      </c>
      <c r="AC771" s="355">
        <f>IF(VLOOKUP($B771,'Change Summary_Detailed'!$A$4:$X$216,AC$3,FALSE)=0,"N/A",VLOOKUP($B771,'Change Summary_Detailed'!$A$4:$X$216,AC$3,FALSE))</f>
        <v>42036</v>
      </c>
      <c r="AD771" s="21" t="str">
        <f>VLOOKUP($B771,'Change Summary_Detailed'!$A$4:$X$216,AD$3,FALSE)</f>
        <v/>
      </c>
      <c r="AE771" s="21">
        <f>VLOOKUP($B771,'Change Summary_Detailed'!$A$4:$X$216,AE$3,FALSE)</f>
        <v>60</v>
      </c>
      <c r="AF771" s="21" t="str">
        <f>VLOOKUP($B771,'Change Summary_Detailed'!$A$4:$X$216,AF$3,FALSE)</f>
        <v/>
      </c>
      <c r="AG771" s="21">
        <f>VLOOKUP($B771,'Change Summary_Detailed'!$A$4:$X$216,AG$3,FALSE)</f>
        <v>60</v>
      </c>
      <c r="AH771" s="21" t="str">
        <f>VLOOKUP($B771,'Change Summary_Detailed'!$A$4:$X$216,AH$3,FALSE)</f>
        <v/>
      </c>
      <c r="AI771" s="21">
        <f>VLOOKUP($B771,'Change Summary_Detailed'!$A$4:$X$216,AI$3,FALSE)</f>
        <v>0</v>
      </c>
      <c r="AJ771" s="21">
        <f>VLOOKUP($B771,'Change Summary_Detailed'!$A$4:$X$216,AJ$3,FALSE)</f>
        <v>60</v>
      </c>
      <c r="AK771" s="21" t="str">
        <f>VLOOKUP($B771,'Change Summary_Detailed'!$A$4:$X$216,AK$3,FALSE)</f>
        <v/>
      </c>
      <c r="AL771" s="21">
        <f>VLOOKUP($B771,'Change Summary_Detailed'!$A$4:$X$216,AL$3,FALSE)</f>
        <v>60</v>
      </c>
      <c r="AM771" s="21" t="str">
        <f>VLOOKUP($B771,'Change Summary_Detailed'!$A$4:$X$216,AM$3,FALSE)</f>
        <v/>
      </c>
      <c r="AN771" s="21" t="str">
        <f>VLOOKUP($B771,'Change Summary_Detailed'!$A$4:$X$216,AN$3,FALSE)</f>
        <v>Before 4:00 PM</v>
      </c>
      <c r="AO771" s="21" t="str">
        <f>VLOOKUP($B771,'Change Summary_Detailed'!$A$4:$X$216,AO$3,FALSE)</f>
        <v>Before 4:00 PM</v>
      </c>
      <c r="AP771" s="21" t="str">
        <f>VLOOKUP($B771,'Change Summary_Detailed'!$A$4:$X$216,AP$3,FALSE)</f>
        <v xml:space="preserve">Combine service with Route 916.
Eliminate the part of the route outside of downtown Kent. </v>
      </c>
      <c r="AQ771" s="21" t="str">
        <f>VLOOKUP($B771,'Change Summary_Detailed'!$A$4:$X$216,AQ$3,FALSE)</f>
        <v>2, 3</v>
      </c>
      <c r="AR771" s="21" t="str">
        <f>VLOOKUP($B771,'Change Summary_Detailed'!$A$4:$X$216,AR$3,FALSE)</f>
        <v>Restructure</v>
      </c>
      <c r="AS771" s="21" t="str">
        <f>VLOOKUP($B771,'Change Summary_Detailed'!$A$4:$X$216,AS$3,FALSE)</f>
        <v xml:space="preserve">On the Kent East Hill use routes 164, 168, and 169. </v>
      </c>
      <c r="AT771" s="21" t="str">
        <f>VLOOKUP($B771,'Change Summary_Detailed'!$A$4:$X$216,AT$3,FALSE)</f>
        <v>Revised</v>
      </c>
    </row>
    <row r="772" spans="1:46" x14ac:dyDescent="0.25">
      <c r="A772" t="s">
        <v>1254</v>
      </c>
      <c r="B772" s="122" t="s">
        <v>643</v>
      </c>
      <c r="C772" s="110" t="s">
        <v>643</v>
      </c>
      <c r="D772" s="71" t="s">
        <v>202</v>
      </c>
      <c r="E772" s="110" t="s">
        <v>298</v>
      </c>
      <c r="F772" s="365" t="s">
        <v>298</v>
      </c>
      <c r="G772" s="365">
        <v>16</v>
      </c>
      <c r="H772" s="365">
        <v>4.5</v>
      </c>
      <c r="I772" s="365" t="s">
        <v>298</v>
      </c>
      <c r="J772" s="112" t="s">
        <v>298</v>
      </c>
      <c r="K772" s="62">
        <v>30</v>
      </c>
      <c r="L772" s="62" t="s">
        <v>135</v>
      </c>
      <c r="M772" s="110" t="s">
        <v>17</v>
      </c>
      <c r="N772" s="112" t="s">
        <v>17</v>
      </c>
      <c r="O772" s="65" t="s">
        <v>18</v>
      </c>
      <c r="P772" s="54" t="s">
        <v>19</v>
      </c>
      <c r="Q772" s="66" t="s">
        <v>18</v>
      </c>
      <c r="R772" s="65" t="s">
        <v>17</v>
      </c>
      <c r="S772" s="54" t="s">
        <v>17</v>
      </c>
      <c r="T772" s="66" t="s">
        <v>17</v>
      </c>
      <c r="W772" t="s">
        <v>17</v>
      </c>
      <c r="X772" t="s">
        <v>17</v>
      </c>
      <c r="Y772">
        <v>2</v>
      </c>
      <c r="Z772">
        <v>2</v>
      </c>
      <c r="AA772" t="s">
        <v>17</v>
      </c>
      <c r="AB772" t="s">
        <v>17</v>
      </c>
      <c r="AC772" s="355">
        <f>IF(VLOOKUP($B772,'Change Summary_Detailed'!$A$4:$X$216,AC$3,FALSE)=0,"N/A",VLOOKUP($B772,'Change Summary_Detailed'!$A$4:$X$216,AC$3,FALSE))</f>
        <v>42248</v>
      </c>
      <c r="AD772" s="21" t="str">
        <f>VLOOKUP($B772,'Change Summary_Detailed'!$A$4:$X$216,AD$3,FALSE)</f>
        <v/>
      </c>
      <c r="AE772" s="21">
        <f>VLOOKUP($B772,'Change Summary_Detailed'!$A$4:$X$216,AE$3,FALSE)</f>
        <v>90</v>
      </c>
      <c r="AF772" s="21" t="str">
        <f>VLOOKUP($B772,'Change Summary_Detailed'!$A$4:$X$216,AF$3,FALSE)</f>
        <v/>
      </c>
      <c r="AG772" s="21">
        <f>VLOOKUP($B772,'Change Summary_Detailed'!$A$4:$X$216,AG$3,FALSE)</f>
        <v>90</v>
      </c>
      <c r="AH772" s="21" t="str">
        <f>VLOOKUP($B772,'Change Summary_Detailed'!$A$4:$X$216,AH$3,FALSE)</f>
        <v/>
      </c>
      <c r="AI772" s="21" t="str">
        <f>VLOOKUP($B772,'Change Summary_Detailed'!$A$4:$X$216,AI$3,FALSE)</f>
        <v/>
      </c>
      <c r="AJ772" s="21">
        <f>VLOOKUP($B772,'Change Summary_Detailed'!$A$4:$X$216,AJ$3,FALSE)</f>
        <v>90</v>
      </c>
      <c r="AK772" s="21" t="str">
        <f>VLOOKUP($B772,'Change Summary_Detailed'!$A$4:$X$216,AK$3,FALSE)</f>
        <v/>
      </c>
      <c r="AL772" s="21">
        <f>VLOOKUP($B772,'Change Summary_Detailed'!$A$4:$X$216,AL$3,FALSE)</f>
        <v>90</v>
      </c>
      <c r="AM772" s="21" t="str">
        <f>VLOOKUP($B772,'Change Summary_Detailed'!$A$4:$X$216,AM$3,FALSE)</f>
        <v/>
      </c>
      <c r="AN772" s="21" t="str">
        <f>VLOOKUP($B772,'Change Summary_Detailed'!$A$4:$X$216,AN$3,FALSE)</f>
        <v>Before 3:00 PM</v>
      </c>
      <c r="AO772" s="21" t="str">
        <f>VLOOKUP($B772,'Change Summary_Detailed'!$A$4:$X$216,AO$3,FALSE)</f>
        <v>Before 3:00 PM</v>
      </c>
      <c r="AP772" s="21" t="str">
        <f>VLOOKUP($B772,'Change Summary_Detailed'!$A$4:$X$216,AP$3,FALSE)</f>
        <v>Operate fewer trips during the day.</v>
      </c>
      <c r="AQ772" s="21">
        <f>VLOOKUP($B772,'Change Summary_Detailed'!$A$4:$X$216,AQ$3,FALSE)</f>
        <v>3</v>
      </c>
      <c r="AR772" s="21" t="str">
        <f>VLOOKUP($B772,'Change Summary_Detailed'!$A$4:$X$216,AR$3,FALSE)</f>
        <v>Lowest performing</v>
      </c>
      <c r="AS772" s="21">
        <f>VLOOKUP($B772,'Change Summary_Detailed'!$A$4:$X$216,AS$3,FALSE)</f>
        <v>0</v>
      </c>
      <c r="AT772" s="21" t="str">
        <f>VLOOKUP($B772,'Change Summary_Detailed'!$A$4:$X$216,AT$3,FALSE)</f>
        <v>Revised</v>
      </c>
    </row>
    <row r="773" spans="1:46" x14ac:dyDescent="0.25">
      <c r="A773" t="s">
        <v>1254</v>
      </c>
      <c r="B773" s="122" t="s">
        <v>644</v>
      </c>
      <c r="C773" s="110" t="s">
        <v>644</v>
      </c>
      <c r="D773" s="71" t="s">
        <v>848</v>
      </c>
      <c r="E773" s="110" t="s">
        <v>298</v>
      </c>
      <c r="F773" s="365" t="s">
        <v>298</v>
      </c>
      <c r="G773" s="365">
        <v>18.5</v>
      </c>
      <c r="H773" s="365">
        <v>4.5999999999999996</v>
      </c>
      <c r="I773" s="365" t="s">
        <v>298</v>
      </c>
      <c r="J773" s="112" t="s">
        <v>298</v>
      </c>
      <c r="K773" s="62" t="s">
        <v>32</v>
      </c>
      <c r="L773" s="62" t="s">
        <v>32</v>
      </c>
      <c r="M773" s="110" t="s">
        <v>17</v>
      </c>
      <c r="N773" s="112" t="s">
        <v>17</v>
      </c>
      <c r="O773" s="65" t="s">
        <v>32</v>
      </c>
      <c r="P773" s="54" t="s">
        <v>32</v>
      </c>
      <c r="Q773" s="66" t="s">
        <v>32</v>
      </c>
      <c r="R773" s="65" t="s">
        <v>17</v>
      </c>
      <c r="S773" s="54">
        <v>3</v>
      </c>
      <c r="T773" s="66" t="s">
        <v>17</v>
      </c>
      <c r="W773" t="s">
        <v>17</v>
      </c>
      <c r="X773" t="s">
        <v>17</v>
      </c>
      <c r="Y773">
        <v>3</v>
      </c>
      <c r="Z773">
        <v>2</v>
      </c>
      <c r="AA773" t="s">
        <v>17</v>
      </c>
      <c r="AB773" t="s">
        <v>17</v>
      </c>
      <c r="AC773" s="355">
        <f>IF(VLOOKUP($B773,'Change Summary_Detailed'!$A$4:$X$216,AC$3,FALSE)=0,"N/A",VLOOKUP($B773,'Change Summary_Detailed'!$A$4:$X$216,AC$3,FALSE))</f>
        <v>42036</v>
      </c>
      <c r="AD773" s="21" t="str">
        <f>VLOOKUP($B773,'Change Summary_Detailed'!$A$4:$X$216,AD$3,FALSE)</f>
        <v/>
      </c>
      <c r="AE773" s="21">
        <f>VLOOKUP($B773,'Change Summary_Detailed'!$A$4:$X$216,AE$3,FALSE)</f>
        <v>60</v>
      </c>
      <c r="AF773" s="21" t="str">
        <f>VLOOKUP($B773,'Change Summary_Detailed'!$A$4:$X$216,AF$3,FALSE)</f>
        <v/>
      </c>
      <c r="AG773" s="21">
        <f>VLOOKUP($B773,'Change Summary_Detailed'!$A$4:$X$216,AG$3,FALSE)</f>
        <v>60</v>
      </c>
      <c r="AH773" s="21" t="str">
        <f>VLOOKUP($B773,'Change Summary_Detailed'!$A$4:$X$216,AH$3,FALSE)</f>
        <v/>
      </c>
      <c r="AI773" s="21" t="str">
        <f>VLOOKUP($B773,'Change Summary_Detailed'!$A$4:$X$216,AI$3,FALSE)</f>
        <v/>
      </c>
      <c r="AJ773" s="21" t="str">
        <f>VLOOKUP($B773,'Change Summary_Detailed'!$A$4:$X$216,AJ$3,FALSE)</f>
        <v/>
      </c>
      <c r="AK773" s="21" t="str">
        <f>VLOOKUP($B773,'Change Summary_Detailed'!$A$4:$X$216,AK$3,FALSE)</f>
        <v/>
      </c>
      <c r="AL773" s="21" t="str">
        <f>VLOOKUP($B773,'Change Summary_Detailed'!$A$4:$X$216,AL$3,FALSE)</f>
        <v/>
      </c>
      <c r="AM773" s="21" t="str">
        <f>VLOOKUP($B773,'Change Summary_Detailed'!$A$4:$X$216,AM$3,FALSE)</f>
        <v/>
      </c>
      <c r="AN773" s="21" t="str">
        <f>VLOOKUP($B773,'Change Summary_Detailed'!$A$4:$X$216,AN$3,FALSE)</f>
        <v>Before 4:00 PM</v>
      </c>
      <c r="AO773" s="21">
        <f>VLOOKUP($B773,'Change Summary_Detailed'!$A$4:$X$216,AO$3,FALSE)</f>
        <v>0</v>
      </c>
      <c r="AP773" s="21" t="str">
        <f>VLOOKUP($B773,'Change Summary_Detailed'!$A$4:$X$216,AP$3,FALSE)</f>
        <v>Delete</v>
      </c>
      <c r="AQ773" s="21" t="str">
        <f>VLOOKUP($B773,'Change Summary_Detailed'!$A$4:$X$216,AQ$3,FALSE)</f>
        <v>2, 3</v>
      </c>
      <c r="AR773" s="21" t="str">
        <f>VLOOKUP($B773,'Change Summary_Detailed'!$A$4:$X$216,AR$3,FALSE)</f>
        <v>Restructure</v>
      </c>
      <c r="AS773" s="21" t="str">
        <f>VLOOKUP($B773,'Change Summary_Detailed'!$A$4:$X$216,AS$3,FALSE)</f>
        <v>In downtown Kent, use revised Route 914.
In Kent’s East Hill area, use revised routes 164 or 168, or Route 169 (unchanged).</v>
      </c>
      <c r="AT773" s="21" t="str">
        <f>VLOOKUP($B773,'Change Summary_Detailed'!$A$4:$X$216,AT$3,FALSE)</f>
        <v>Deleted</v>
      </c>
    </row>
    <row r="774" spans="1:46" x14ac:dyDescent="0.25">
      <c r="A774" t="s">
        <v>1254</v>
      </c>
      <c r="B774" s="122" t="s">
        <v>411</v>
      </c>
      <c r="C774" s="110" t="s">
        <v>411</v>
      </c>
      <c r="D774" s="71" t="s">
        <v>589</v>
      </c>
      <c r="E774" s="110">
        <v>11.6</v>
      </c>
      <c r="F774" s="365">
        <v>2.2000000000000002</v>
      </c>
      <c r="G774" s="365">
        <v>11.1</v>
      </c>
      <c r="H774" s="365">
        <v>2.7</v>
      </c>
      <c r="I774" s="365" t="s">
        <v>298</v>
      </c>
      <c r="J774" s="112" t="s">
        <v>298</v>
      </c>
      <c r="K774" s="62">
        <v>74</v>
      </c>
      <c r="L774" s="62" t="s">
        <v>135</v>
      </c>
      <c r="M774" s="110" t="s">
        <v>17</v>
      </c>
      <c r="N774" s="112" t="s">
        <v>17</v>
      </c>
      <c r="O774" s="65" t="s">
        <v>19</v>
      </c>
      <c r="P774" s="54" t="s">
        <v>19</v>
      </c>
      <c r="Q774" s="66" t="s">
        <v>18</v>
      </c>
      <c r="R774" s="65">
        <v>4</v>
      </c>
      <c r="S774" s="54">
        <v>4</v>
      </c>
      <c r="T774" s="66" t="s">
        <v>54</v>
      </c>
      <c r="W774">
        <v>1</v>
      </c>
      <c r="X774">
        <v>1</v>
      </c>
      <c r="Y774">
        <v>1</v>
      </c>
      <c r="Z774">
        <v>2</v>
      </c>
      <c r="AA774" t="s">
        <v>17</v>
      </c>
      <c r="AB774" t="s">
        <v>17</v>
      </c>
      <c r="AC774" s="355">
        <f>IF(VLOOKUP($B774,'Change Summary_Detailed'!$A$4:$X$216,AC$3,FALSE)=0,"N/A",VLOOKUP($B774,'Change Summary_Detailed'!$A$4:$X$216,AC$3,FALSE))</f>
        <v>42248</v>
      </c>
      <c r="AD774" s="21">
        <f>VLOOKUP($B774,'Change Summary_Detailed'!$A$4:$X$216,AD$3,FALSE)</f>
        <v>60</v>
      </c>
      <c r="AE774" s="21">
        <f>VLOOKUP($B774,'Change Summary_Detailed'!$A$4:$X$216,AE$3,FALSE)</f>
        <v>60</v>
      </c>
      <c r="AF774" s="21" t="str">
        <f>VLOOKUP($B774,'Change Summary_Detailed'!$A$4:$X$216,AF$3,FALSE)</f>
        <v/>
      </c>
      <c r="AG774" s="21">
        <f>VLOOKUP($B774,'Change Summary_Detailed'!$A$4:$X$216,AG$3,FALSE)</f>
        <v>60</v>
      </c>
      <c r="AH774" s="21" t="str">
        <f>VLOOKUP($B774,'Change Summary_Detailed'!$A$4:$X$216,AH$3,FALSE)</f>
        <v/>
      </c>
      <c r="AI774" s="21">
        <f>VLOOKUP($B774,'Change Summary_Detailed'!$A$4:$X$216,AI$3,FALSE)</f>
        <v>60</v>
      </c>
      <c r="AJ774" s="21">
        <f>VLOOKUP($B774,'Change Summary_Detailed'!$A$4:$X$216,AJ$3,FALSE)</f>
        <v>60</v>
      </c>
      <c r="AK774" s="21" t="str">
        <f>VLOOKUP($B774,'Change Summary_Detailed'!$A$4:$X$216,AK$3,FALSE)</f>
        <v/>
      </c>
      <c r="AL774" s="21">
        <f>VLOOKUP($B774,'Change Summary_Detailed'!$A$4:$X$216,AL$3,FALSE)</f>
        <v>60</v>
      </c>
      <c r="AM774" s="21" t="str">
        <f>VLOOKUP($B774,'Change Summary_Detailed'!$A$4:$X$216,AM$3,FALSE)</f>
        <v/>
      </c>
      <c r="AN774" s="21" t="str">
        <f>VLOOKUP($B774,'Change Summary_Detailed'!$A$4:$X$216,AN$3,FALSE)</f>
        <v>Before 6:00 PM</v>
      </c>
      <c r="AO774" s="21" t="str">
        <f>VLOOKUP($B774,'Change Summary_Detailed'!$A$4:$X$216,AO$3,FALSE)</f>
        <v>Before 6:00 PM</v>
      </c>
      <c r="AP774" s="21" t="str">
        <f>VLOOKUP($B774,'Change Summary_Detailed'!$A$4:$X$216,AP$3,FALSE)</f>
        <v>Unchanged</v>
      </c>
      <c r="AQ774" s="21">
        <f>VLOOKUP($B774,'Change Summary_Detailed'!$A$4:$X$216,AQ$3,FALSE)</f>
        <v>0</v>
      </c>
      <c r="AR774" s="21">
        <f>VLOOKUP($B774,'Change Summary_Detailed'!$A$4:$X$216,AR$3,FALSE)</f>
        <v>0</v>
      </c>
      <c r="AS774" s="21">
        <f>VLOOKUP($B774,'Change Summary_Detailed'!$A$4:$X$216,AS$3,FALSE)</f>
        <v>0</v>
      </c>
      <c r="AT774" s="21" t="str">
        <f>VLOOKUP($B774,'Change Summary_Detailed'!$A$4:$X$216,AT$3,FALSE)</f>
        <v>Unchanged</v>
      </c>
    </row>
    <row r="775" spans="1:46" x14ac:dyDescent="0.25">
      <c r="A775" t="s">
        <v>1254</v>
      </c>
      <c r="B775" s="122" t="s">
        <v>645</v>
      </c>
      <c r="C775" s="110" t="s">
        <v>645</v>
      </c>
      <c r="D775" s="71" t="s">
        <v>849</v>
      </c>
      <c r="E775" s="110" t="s">
        <v>298</v>
      </c>
      <c r="F775" s="365" t="s">
        <v>298</v>
      </c>
      <c r="G775" s="365">
        <v>14.4</v>
      </c>
      <c r="H775" s="365">
        <v>2.5</v>
      </c>
      <c r="I775" s="365" t="s">
        <v>298</v>
      </c>
      <c r="J775" s="112" t="s">
        <v>298</v>
      </c>
      <c r="K775" s="62" t="s">
        <v>32</v>
      </c>
      <c r="L775" s="62" t="s">
        <v>32</v>
      </c>
      <c r="M775" s="110" t="s">
        <v>17</v>
      </c>
      <c r="N775" s="112" t="s">
        <v>17</v>
      </c>
      <c r="O775" s="65" t="s">
        <v>32</v>
      </c>
      <c r="P775" s="54" t="s">
        <v>32</v>
      </c>
      <c r="Q775" s="66" t="s">
        <v>32</v>
      </c>
      <c r="R775" s="65" t="s">
        <v>17</v>
      </c>
      <c r="S775" s="54">
        <v>1</v>
      </c>
      <c r="T775" s="66" t="s">
        <v>17</v>
      </c>
      <c r="W775" t="s">
        <v>17</v>
      </c>
      <c r="X775" t="s">
        <v>17</v>
      </c>
      <c r="Y775">
        <v>2</v>
      </c>
      <c r="Z775">
        <v>1</v>
      </c>
      <c r="AA775" t="s">
        <v>17</v>
      </c>
      <c r="AB775" t="s">
        <v>17</v>
      </c>
      <c r="AC775" s="355">
        <f>IF(VLOOKUP($B775,'Change Summary_Detailed'!$A$4:$X$216,AC$3,FALSE)=0,"N/A",VLOOKUP($B775,'Change Summary_Detailed'!$A$4:$X$216,AC$3,FALSE))</f>
        <v>41883</v>
      </c>
      <c r="AD775" s="21">
        <f>VLOOKUP($B775,'Change Summary_Detailed'!$A$4:$X$216,AD$3,FALSE)</f>
        <v>60</v>
      </c>
      <c r="AE775" s="21">
        <f>VLOOKUP($B775,'Change Summary_Detailed'!$A$4:$X$216,AE$3,FALSE)</f>
        <v>60</v>
      </c>
      <c r="AF775" s="21" t="str">
        <f>VLOOKUP($B775,'Change Summary_Detailed'!$A$4:$X$216,AF$3,FALSE)</f>
        <v/>
      </c>
      <c r="AG775" s="21">
        <f>VLOOKUP($B775,'Change Summary_Detailed'!$A$4:$X$216,AG$3,FALSE)</f>
        <v>60</v>
      </c>
      <c r="AH775" s="21" t="str">
        <f>VLOOKUP($B775,'Change Summary_Detailed'!$A$4:$X$216,AH$3,FALSE)</f>
        <v/>
      </c>
      <c r="AI775" s="21" t="str">
        <f>VLOOKUP($B775,'Change Summary_Detailed'!$A$4:$X$216,AI$3,FALSE)</f>
        <v/>
      </c>
      <c r="AJ775" s="21" t="str">
        <f>VLOOKUP($B775,'Change Summary_Detailed'!$A$4:$X$216,AJ$3,FALSE)</f>
        <v/>
      </c>
      <c r="AK775" s="21" t="str">
        <f>VLOOKUP($B775,'Change Summary_Detailed'!$A$4:$X$216,AK$3,FALSE)</f>
        <v/>
      </c>
      <c r="AL775" s="21" t="str">
        <f>VLOOKUP($B775,'Change Summary_Detailed'!$A$4:$X$216,AL$3,FALSE)</f>
        <v/>
      </c>
      <c r="AM775" s="21" t="str">
        <f>VLOOKUP($B775,'Change Summary_Detailed'!$A$4:$X$216,AM$3,FALSE)</f>
        <v/>
      </c>
      <c r="AN775" s="21" t="str">
        <f>VLOOKUP($B775,'Change Summary_Detailed'!$A$4:$X$216,AN$3,FALSE)</f>
        <v>Before 3:00 PM</v>
      </c>
      <c r="AO775" s="21">
        <f>VLOOKUP($B775,'Change Summary_Detailed'!$A$4:$X$216,AO$3,FALSE)</f>
        <v>0</v>
      </c>
      <c r="AP775" s="21" t="str">
        <f>VLOOKUP($B775,'Change Summary_Detailed'!$A$4:$X$216,AP$3,FALSE)</f>
        <v>Delete</v>
      </c>
      <c r="AQ775" s="21">
        <f>VLOOKUP($B775,'Change Summary_Detailed'!$A$4:$X$216,AQ$3,FALSE)</f>
        <v>1</v>
      </c>
      <c r="AR775" s="21" t="str">
        <f>VLOOKUP($B775,'Change Summary_Detailed'!$A$4:$X$216,AR$3,FALSE)</f>
        <v>Lowest performing</v>
      </c>
      <c r="AS775" s="21" t="str">
        <f>VLOOKUP($B775,'Change Summary_Detailed'!$A$4:$X$216,AS$3,FALSE)</f>
        <v>South of Auburn Station, use revised routes 186 or 915.
North of Auburn Station, use revised Route 180.</v>
      </c>
      <c r="AT775" s="21" t="str">
        <f>VLOOKUP($B775,'Change Summary_Detailed'!$A$4:$X$216,AT$3,FALSE)</f>
        <v>Deleted</v>
      </c>
    </row>
    <row r="776" spans="1:46" x14ac:dyDescent="0.25">
      <c r="A776" t="s">
        <v>1254</v>
      </c>
      <c r="B776" s="122" t="s">
        <v>646</v>
      </c>
      <c r="C776" s="110" t="s">
        <v>646</v>
      </c>
      <c r="D776" s="71" t="s">
        <v>850</v>
      </c>
      <c r="E776" s="110">
        <v>7</v>
      </c>
      <c r="F776" s="365">
        <v>1.7</v>
      </c>
      <c r="G776" s="365">
        <v>6.4</v>
      </c>
      <c r="H776" s="365">
        <v>2.6</v>
      </c>
      <c r="I776" s="365" t="s">
        <v>298</v>
      </c>
      <c r="J776" s="112" t="s">
        <v>298</v>
      </c>
      <c r="K776" s="62" t="s">
        <v>32</v>
      </c>
      <c r="L776" s="62" t="s">
        <v>32</v>
      </c>
      <c r="M776" s="110" t="s">
        <v>17</v>
      </c>
      <c r="N776" s="112" t="s">
        <v>17</v>
      </c>
      <c r="O776" s="65" t="s">
        <v>32</v>
      </c>
      <c r="P776" s="54" t="s">
        <v>32</v>
      </c>
      <c r="Q776" s="66" t="s">
        <v>32</v>
      </c>
      <c r="R776" s="65">
        <v>1</v>
      </c>
      <c r="S776" s="54">
        <v>1</v>
      </c>
      <c r="T776" s="66" t="s">
        <v>17</v>
      </c>
      <c r="W776">
        <v>1</v>
      </c>
      <c r="X776">
        <v>1</v>
      </c>
      <c r="Y776">
        <v>1</v>
      </c>
      <c r="Z776">
        <v>1</v>
      </c>
      <c r="AA776" t="s">
        <v>17</v>
      </c>
      <c r="AB776" t="s">
        <v>17</v>
      </c>
      <c r="AC776" s="355">
        <f>IF(VLOOKUP($B776,'Change Summary_Detailed'!$A$4:$X$216,AC$3,FALSE)=0,"N/A",VLOOKUP($B776,'Change Summary_Detailed'!$A$4:$X$216,AC$3,FALSE))</f>
        <v>41883</v>
      </c>
      <c r="AD776" s="21">
        <f>VLOOKUP($B776,'Change Summary_Detailed'!$A$4:$X$216,AD$3,FALSE)</f>
        <v>60</v>
      </c>
      <c r="AE776" s="21">
        <f>VLOOKUP($B776,'Change Summary_Detailed'!$A$4:$X$216,AE$3,FALSE)</f>
        <v>60</v>
      </c>
      <c r="AF776" s="21" t="str">
        <f>VLOOKUP($B776,'Change Summary_Detailed'!$A$4:$X$216,AF$3,FALSE)</f>
        <v/>
      </c>
      <c r="AG776" s="21">
        <f>VLOOKUP($B776,'Change Summary_Detailed'!$A$4:$X$216,AG$3,FALSE)</f>
        <v>60</v>
      </c>
      <c r="AH776" s="21" t="str">
        <f>VLOOKUP($B776,'Change Summary_Detailed'!$A$4:$X$216,AH$3,FALSE)</f>
        <v/>
      </c>
      <c r="AI776" s="21" t="str">
        <f>VLOOKUP($B776,'Change Summary_Detailed'!$A$4:$X$216,AI$3,FALSE)</f>
        <v/>
      </c>
      <c r="AJ776" s="21" t="str">
        <f>VLOOKUP($B776,'Change Summary_Detailed'!$A$4:$X$216,AJ$3,FALSE)</f>
        <v/>
      </c>
      <c r="AK776" s="21" t="str">
        <f>VLOOKUP($B776,'Change Summary_Detailed'!$A$4:$X$216,AK$3,FALSE)</f>
        <v/>
      </c>
      <c r="AL776" s="21" t="str">
        <f>VLOOKUP($B776,'Change Summary_Detailed'!$A$4:$X$216,AL$3,FALSE)</f>
        <v/>
      </c>
      <c r="AM776" s="21" t="str">
        <f>VLOOKUP($B776,'Change Summary_Detailed'!$A$4:$X$216,AM$3,FALSE)</f>
        <v/>
      </c>
      <c r="AN776" s="21" t="str">
        <f>VLOOKUP($B776,'Change Summary_Detailed'!$A$4:$X$216,AN$3,FALSE)</f>
        <v>Before 5:00 PM</v>
      </c>
      <c r="AO776" s="21">
        <f>VLOOKUP($B776,'Change Summary_Detailed'!$A$4:$X$216,AO$3,FALSE)</f>
        <v>0</v>
      </c>
      <c r="AP776" s="21" t="str">
        <f>VLOOKUP($B776,'Change Summary_Detailed'!$A$4:$X$216,AP$3,FALSE)</f>
        <v>Delete</v>
      </c>
      <c r="AQ776" s="21">
        <f>VLOOKUP($B776,'Change Summary_Detailed'!$A$4:$X$216,AQ$3,FALSE)</f>
        <v>1</v>
      </c>
      <c r="AR776" s="21" t="str">
        <f>VLOOKUP($B776,'Change Summary_Detailed'!$A$4:$X$216,AR$3,FALSE)</f>
        <v>Lowest performing</v>
      </c>
      <c r="AS776" s="21" t="str">
        <f>VLOOKUP($B776,'Change Summary_Detailed'!$A$4:$X$216,AS$3,FALSE)</f>
        <v>In Sammamish, use routes 216 and 219 (both unchanged).
In Issaquah, use revised Route 208 and Sound Transit Route 554.</v>
      </c>
      <c r="AT776" s="21" t="str">
        <f>VLOOKUP($B776,'Change Summary_Detailed'!$A$4:$X$216,AT$3,FALSE)</f>
        <v>Deleted</v>
      </c>
    </row>
    <row r="777" spans="1:46" x14ac:dyDescent="0.25">
      <c r="A777" t="s">
        <v>1254</v>
      </c>
      <c r="B777" s="122" t="s">
        <v>414</v>
      </c>
      <c r="C777" s="110" t="s">
        <v>414</v>
      </c>
      <c r="D777" s="71" t="s">
        <v>590</v>
      </c>
      <c r="E777" s="110">
        <v>8.1</v>
      </c>
      <c r="F777" s="365">
        <v>1.1000000000000001</v>
      </c>
      <c r="G777" s="365" t="s">
        <v>298</v>
      </c>
      <c r="H777" s="365" t="s">
        <v>298</v>
      </c>
      <c r="I777" s="365" t="s">
        <v>298</v>
      </c>
      <c r="J777" s="112" t="s">
        <v>298</v>
      </c>
      <c r="K777" s="62">
        <v>81</v>
      </c>
      <c r="L777" s="62" t="s">
        <v>81</v>
      </c>
      <c r="M777" s="110">
        <v>0</v>
      </c>
      <c r="N777" s="112">
        <v>0</v>
      </c>
      <c r="O777" s="65" t="s">
        <v>19</v>
      </c>
      <c r="P777" s="54" t="s">
        <v>19</v>
      </c>
      <c r="Q777" s="66" t="s">
        <v>19</v>
      </c>
      <c r="R777" s="65">
        <v>4</v>
      </c>
      <c r="S777" s="54" t="s">
        <v>54</v>
      </c>
      <c r="T777" s="66" t="s">
        <v>54</v>
      </c>
      <c r="W777">
        <v>1</v>
      </c>
      <c r="X777">
        <v>1</v>
      </c>
      <c r="Y777" t="s">
        <v>17</v>
      </c>
      <c r="Z777" t="s">
        <v>17</v>
      </c>
      <c r="AA777" t="s">
        <v>17</v>
      </c>
      <c r="AB777" t="s">
        <v>17</v>
      </c>
      <c r="AC777" s="355">
        <f>IF(VLOOKUP($B777,'Change Summary_Detailed'!$A$4:$X$216,AC$3,FALSE)=0,"N/A",VLOOKUP($B777,'Change Summary_Detailed'!$A$4:$X$216,AC$3,FALSE))</f>
        <v>42036</v>
      </c>
      <c r="AD777" s="21">
        <f>VLOOKUP($B777,'Change Summary_Detailed'!$A$4:$X$216,AD$3,FALSE)</f>
        <v>30</v>
      </c>
      <c r="AE777" s="21" t="str">
        <f>VLOOKUP($B777,'Change Summary_Detailed'!$A$4:$X$216,AE$3,FALSE)</f>
        <v/>
      </c>
      <c r="AF777" s="21" t="str">
        <f>VLOOKUP($B777,'Change Summary_Detailed'!$A$4:$X$216,AF$3,FALSE)</f>
        <v/>
      </c>
      <c r="AG777" s="21" t="str">
        <f>VLOOKUP($B777,'Change Summary_Detailed'!$A$4:$X$216,AG$3,FALSE)</f>
        <v/>
      </c>
      <c r="AH777" s="21" t="str">
        <f>VLOOKUP($B777,'Change Summary_Detailed'!$A$4:$X$216,AH$3,FALSE)</f>
        <v/>
      </c>
      <c r="AI777" s="21" t="str">
        <f>VLOOKUP($B777,'Change Summary_Detailed'!$A$4:$X$216,AI$3,FALSE)</f>
        <v/>
      </c>
      <c r="AJ777" s="21" t="str">
        <f>VLOOKUP($B777,'Change Summary_Detailed'!$A$4:$X$216,AJ$3,FALSE)</f>
        <v/>
      </c>
      <c r="AK777" s="21" t="str">
        <f>VLOOKUP($B777,'Change Summary_Detailed'!$A$4:$X$216,AK$3,FALSE)</f>
        <v/>
      </c>
      <c r="AL777" s="21" t="str">
        <f>VLOOKUP($B777,'Change Summary_Detailed'!$A$4:$X$216,AL$3,FALSE)</f>
        <v/>
      </c>
      <c r="AM777" s="21" t="str">
        <f>VLOOKUP($B777,'Change Summary_Detailed'!$A$4:$X$216,AM$3,FALSE)</f>
        <v/>
      </c>
      <c r="AN777" s="21" t="str">
        <f>VLOOKUP($B777,'Change Summary_Detailed'!$A$4:$X$216,AN$3,FALSE)</f>
        <v>Before 5:00 PM</v>
      </c>
      <c r="AO777" s="21">
        <f>VLOOKUP($B777,'Change Summary_Detailed'!$A$4:$X$216,AO$3,FALSE)</f>
        <v>0</v>
      </c>
      <c r="AP777" s="21" t="str">
        <f>VLOOKUP($B777,'Change Summary_Detailed'!$A$4:$X$216,AP$3,FALSE)</f>
        <v>Delete</v>
      </c>
      <c r="AQ777" s="21" t="str">
        <f>VLOOKUP($B777,'Change Summary_Detailed'!$A$4:$X$216,AQ$3,FALSE)</f>
        <v>2, 4</v>
      </c>
      <c r="AR777" s="21" t="str">
        <f>VLOOKUP($B777,'Change Summary_Detailed'!$A$4:$X$216,AR$3,FALSE)</f>
        <v>Restructure</v>
      </c>
      <c r="AS777" s="21" t="str">
        <f>VLOOKUP($B777,'Change Summary_Detailed'!$A$4:$X$216,AS$3,FALSE)</f>
        <v>In the DART service areas, Metro’s RideShare or VanPool programs may be options.</v>
      </c>
      <c r="AT777" s="21" t="str">
        <f>VLOOKUP($B777,'Change Summary_Detailed'!$A$4:$X$216,AT$3,FALSE)</f>
        <v>Deleted</v>
      </c>
    </row>
    <row r="778" spans="1:46" x14ac:dyDescent="0.25">
      <c r="A778" t="s">
        <v>1254</v>
      </c>
      <c r="B778" s="122" t="s">
        <v>418</v>
      </c>
      <c r="C778" s="110" t="s">
        <v>418</v>
      </c>
      <c r="D778" s="71" t="s">
        <v>593</v>
      </c>
      <c r="E778" s="110">
        <v>7.3</v>
      </c>
      <c r="F778" s="365">
        <v>2.1</v>
      </c>
      <c r="G778" s="365">
        <v>7.4</v>
      </c>
      <c r="H778" s="365">
        <v>3.3</v>
      </c>
      <c r="I778" s="365" t="s">
        <v>298</v>
      </c>
      <c r="J778" s="112" t="s">
        <v>298</v>
      </c>
      <c r="K778" s="62">
        <v>108</v>
      </c>
      <c r="L778" s="62" t="s">
        <v>160</v>
      </c>
      <c r="M778" s="110" t="s">
        <v>17</v>
      </c>
      <c r="N778" s="112" t="s">
        <v>17</v>
      </c>
      <c r="O778" s="65" t="s">
        <v>133</v>
      </c>
      <c r="P778" s="54" t="s">
        <v>18</v>
      </c>
      <c r="Q778" s="66" t="s">
        <v>18</v>
      </c>
      <c r="R778" s="65">
        <v>1</v>
      </c>
      <c r="S778" s="54">
        <v>1</v>
      </c>
      <c r="T778" s="66" t="s">
        <v>54</v>
      </c>
      <c r="W778">
        <v>1</v>
      </c>
      <c r="X778">
        <v>1</v>
      </c>
      <c r="Y778">
        <v>1</v>
      </c>
      <c r="Z778">
        <v>2</v>
      </c>
      <c r="AA778" t="s">
        <v>17</v>
      </c>
      <c r="AB778" t="s">
        <v>17</v>
      </c>
      <c r="AC778" s="355">
        <f>IF(VLOOKUP($B778,'Change Summary_Detailed'!$A$4:$X$216,AC$3,FALSE)=0,"N/A",VLOOKUP($B778,'Change Summary_Detailed'!$A$4:$X$216,AC$3,FALSE))</f>
        <v>41883</v>
      </c>
      <c r="AD778" s="21">
        <f>VLOOKUP($B778,'Change Summary_Detailed'!$A$4:$X$216,AD$3,FALSE)</f>
        <v>30</v>
      </c>
      <c r="AE778" s="21">
        <f>VLOOKUP($B778,'Change Summary_Detailed'!$A$4:$X$216,AE$3,FALSE)</f>
        <v>60</v>
      </c>
      <c r="AF778" s="21" t="str">
        <f>VLOOKUP($B778,'Change Summary_Detailed'!$A$4:$X$216,AF$3,FALSE)</f>
        <v/>
      </c>
      <c r="AG778" s="21">
        <f>VLOOKUP($B778,'Change Summary_Detailed'!$A$4:$X$216,AG$3,FALSE)</f>
        <v>60</v>
      </c>
      <c r="AH778" s="21" t="str">
        <f>VLOOKUP($B778,'Change Summary_Detailed'!$A$4:$X$216,AH$3,FALSE)</f>
        <v/>
      </c>
      <c r="AI778" s="21">
        <f>VLOOKUP($B778,'Change Summary_Detailed'!$A$4:$X$216,AI$3,FALSE)</f>
        <v>60</v>
      </c>
      <c r="AJ778" s="21" t="str">
        <f>VLOOKUP($B778,'Change Summary_Detailed'!$A$4:$X$216,AJ$3,FALSE)</f>
        <v>-</v>
      </c>
      <c r="AK778" s="21" t="str">
        <f>VLOOKUP($B778,'Change Summary_Detailed'!$A$4:$X$216,AK$3,FALSE)</f>
        <v/>
      </c>
      <c r="AL778" s="21" t="str">
        <f>VLOOKUP($B778,'Change Summary_Detailed'!$A$4:$X$216,AL$3,FALSE)</f>
        <v>-</v>
      </c>
      <c r="AM778" s="21" t="str">
        <f>VLOOKUP($B778,'Change Summary_Detailed'!$A$4:$X$216,AM$3,FALSE)</f>
        <v/>
      </c>
      <c r="AN778" s="21" t="str">
        <f>VLOOKUP($B778,'Change Summary_Detailed'!$A$4:$X$216,AN$3,FALSE)</f>
        <v>Before 7:00 PM</v>
      </c>
      <c r="AO778" s="21" t="str">
        <f>VLOOKUP($B778,'Change Summary_Detailed'!$A$4:$X$216,AO$3,FALSE)</f>
        <v>Before 7:00 PM</v>
      </c>
      <c r="AP778" s="21" t="str">
        <f>VLOOKUP($B778,'Change Summary_Detailed'!$A$4:$X$216,AP$3,FALSE)</f>
        <v>Operate only during commute hours.</v>
      </c>
      <c r="AQ778" s="21">
        <f>VLOOKUP($B778,'Change Summary_Detailed'!$A$4:$X$216,AQ$3,FALSE)</f>
        <v>1</v>
      </c>
      <c r="AR778" s="21" t="str">
        <f>VLOOKUP($B778,'Change Summary_Detailed'!$A$4:$X$216,AR$3,FALSE)</f>
        <v>Lowest performing</v>
      </c>
      <c r="AS778" s="21" t="str">
        <f>VLOOKUP($B778,'Change Summary_Detailed'!$A$4:$X$216,AS$3,FALSE)</f>
        <v>Outside of commute hours, Metro's RideShare program may be an option.</v>
      </c>
      <c r="AT778" s="21" t="str">
        <f>VLOOKUP($B778,'Change Summary_Detailed'!$A$4:$X$216,AT$3,FALSE)</f>
        <v>Revised</v>
      </c>
    </row>
    <row r="779" spans="1:46" x14ac:dyDescent="0.25">
      <c r="A779" t="s">
        <v>1254</v>
      </c>
      <c r="B779" s="122" t="s">
        <v>408</v>
      </c>
      <c r="C779" s="110" t="s">
        <v>408</v>
      </c>
      <c r="D779" s="71" t="s">
        <v>586</v>
      </c>
      <c r="E779" s="110">
        <v>5.7</v>
      </c>
      <c r="F779" s="365">
        <v>0.7</v>
      </c>
      <c r="G779" s="365" t="s">
        <v>298</v>
      </c>
      <c r="H779" s="365" t="s">
        <v>298</v>
      </c>
      <c r="I779" s="365" t="s">
        <v>298</v>
      </c>
      <c r="J779" s="112" t="s">
        <v>298</v>
      </c>
      <c r="K779" s="62">
        <v>46</v>
      </c>
      <c r="L779" s="62" t="s">
        <v>160</v>
      </c>
      <c r="M779" s="110" t="s">
        <v>17</v>
      </c>
      <c r="N779" s="112" t="s">
        <v>17</v>
      </c>
      <c r="O779" s="65" t="s">
        <v>133</v>
      </c>
      <c r="P779" s="54" t="s">
        <v>18</v>
      </c>
      <c r="Q779" s="66" t="s">
        <v>18</v>
      </c>
      <c r="R779" s="65">
        <v>1</v>
      </c>
      <c r="S779" s="54" t="s">
        <v>54</v>
      </c>
      <c r="T779" s="66" t="s">
        <v>54</v>
      </c>
      <c r="W779">
        <v>1</v>
      </c>
      <c r="X779">
        <v>1</v>
      </c>
      <c r="Y779" t="s">
        <v>17</v>
      </c>
      <c r="Z779" t="s">
        <v>17</v>
      </c>
      <c r="AA779" t="s">
        <v>17</v>
      </c>
      <c r="AB779" t="s">
        <v>17</v>
      </c>
      <c r="AC779" s="355">
        <f>IF(VLOOKUP($B779,'Change Summary_Detailed'!$A$4:$X$216,AC$3,FALSE)=0,"N/A",VLOOKUP($B779,'Change Summary_Detailed'!$A$4:$X$216,AC$3,FALSE))</f>
        <v>41883</v>
      </c>
      <c r="AD779" s="21">
        <f>VLOOKUP($B779,'Change Summary_Detailed'!$A$4:$X$216,AD$3,FALSE)</f>
        <v>30</v>
      </c>
      <c r="AE779" s="21" t="str">
        <f>VLOOKUP($B779,'Change Summary_Detailed'!$A$4:$X$216,AE$3,FALSE)</f>
        <v/>
      </c>
      <c r="AF779" s="21" t="str">
        <f>VLOOKUP($B779,'Change Summary_Detailed'!$A$4:$X$216,AF$3,FALSE)</f>
        <v/>
      </c>
      <c r="AG779" s="21" t="str">
        <f>VLOOKUP($B779,'Change Summary_Detailed'!$A$4:$X$216,AG$3,FALSE)</f>
        <v/>
      </c>
      <c r="AH779" s="21" t="str">
        <f>VLOOKUP($B779,'Change Summary_Detailed'!$A$4:$X$216,AH$3,FALSE)</f>
        <v/>
      </c>
      <c r="AI779" s="21" t="str">
        <f>VLOOKUP($B779,'Change Summary_Detailed'!$A$4:$X$216,AI$3,FALSE)</f>
        <v/>
      </c>
      <c r="AJ779" s="21" t="str">
        <f>VLOOKUP($B779,'Change Summary_Detailed'!$A$4:$X$216,AJ$3,FALSE)</f>
        <v/>
      </c>
      <c r="AK779" s="21" t="str">
        <f>VLOOKUP($B779,'Change Summary_Detailed'!$A$4:$X$216,AK$3,FALSE)</f>
        <v/>
      </c>
      <c r="AL779" s="21" t="str">
        <f>VLOOKUP($B779,'Change Summary_Detailed'!$A$4:$X$216,AL$3,FALSE)</f>
        <v/>
      </c>
      <c r="AM779" s="21" t="str">
        <f>VLOOKUP($B779,'Change Summary_Detailed'!$A$4:$X$216,AM$3,FALSE)</f>
        <v/>
      </c>
      <c r="AN779" s="21" t="str">
        <f>VLOOKUP($B779,'Change Summary_Detailed'!$A$4:$X$216,AN$3,FALSE)</f>
        <v>Before 6:00 PM</v>
      </c>
      <c r="AO779" s="21">
        <f>VLOOKUP($B779,'Change Summary_Detailed'!$A$4:$X$216,AO$3,FALSE)</f>
        <v>0</v>
      </c>
      <c r="AP779" s="21" t="str">
        <f>VLOOKUP($B779,'Change Summary_Detailed'!$A$4:$X$216,AP$3,FALSE)</f>
        <v>Delete</v>
      </c>
      <c r="AQ779" s="21">
        <f>VLOOKUP($B779,'Change Summary_Detailed'!$A$4:$X$216,AQ$3,FALSE)</f>
        <v>1</v>
      </c>
      <c r="AR779" s="21" t="str">
        <f>VLOOKUP($B779,'Change Summary_Detailed'!$A$4:$X$216,AR$3,FALSE)</f>
        <v>Lowest performing</v>
      </c>
      <c r="AS779" s="21" t="str">
        <f>VLOOKUP($B779,'Change Summary_Detailed'!$A$4:$X$216,AS$3,FALSE)</f>
        <v>North of Juanita, use revised Route 234.
East of Juanita, use revised Route 255.</v>
      </c>
      <c r="AT779" s="21" t="str">
        <f>VLOOKUP($B779,'Change Summary_Detailed'!$A$4:$X$216,AT$3,FALSE)</f>
        <v>Deleted</v>
      </c>
    </row>
    <row r="782" spans="1:46" x14ac:dyDescent="0.25">
      <c r="W782" s="21"/>
      <c r="X782" s="21"/>
      <c r="Y782" s="21"/>
      <c r="Z782" s="21"/>
      <c r="AA782" s="21"/>
      <c r="AB782" s="21"/>
    </row>
    <row r="785" spans="4:22" x14ac:dyDescent="0.25">
      <c r="N785" s="19"/>
      <c r="Q785" s="1"/>
      <c r="T785"/>
    </row>
    <row r="786" spans="4:22" ht="15.75" x14ac:dyDescent="0.25">
      <c r="L786" s="491" t="s">
        <v>626</v>
      </c>
      <c r="M786" s="491"/>
      <c r="N786" s="491"/>
      <c r="O786" s="491"/>
      <c r="P786" s="491"/>
      <c r="Q786" s="491"/>
      <c r="R786" s="491"/>
      <c r="S786" s="491"/>
      <c r="T786" s="491"/>
      <c r="U786" s="491"/>
      <c r="V786" s="491"/>
    </row>
    <row r="787" spans="4:22" x14ac:dyDescent="0.25">
      <c r="D787" t="s">
        <v>611</v>
      </c>
      <c r="E787" s="486" t="s">
        <v>8</v>
      </c>
      <c r="F787" s="486"/>
      <c r="G787" s="486" t="s">
        <v>9</v>
      </c>
      <c r="H787" s="486"/>
      <c r="I787" s="486" t="s">
        <v>10</v>
      </c>
      <c r="J787" s="486"/>
      <c r="L787" s="32"/>
      <c r="M787" s="449" t="s">
        <v>629</v>
      </c>
      <c r="N787" s="449"/>
      <c r="O787" s="449"/>
      <c r="P787" s="449"/>
      <c r="Q787" s="449"/>
      <c r="R787" s="449" t="s">
        <v>630</v>
      </c>
      <c r="S787" s="449"/>
      <c r="T787" s="449"/>
      <c r="U787" s="449"/>
      <c r="V787" s="449"/>
    </row>
    <row r="788" spans="4:22" x14ac:dyDescent="0.25">
      <c r="D788" s="50" t="s">
        <v>612</v>
      </c>
      <c r="E788" s="51">
        <v>12.074999999999999</v>
      </c>
      <c r="F788" s="51">
        <v>2.4249999999999998</v>
      </c>
      <c r="G788" s="51">
        <v>11.95</v>
      </c>
      <c r="H788" s="51">
        <v>2.6750000000000003</v>
      </c>
      <c r="I788" s="51">
        <v>10.875</v>
      </c>
      <c r="J788" s="51">
        <v>2.6</v>
      </c>
      <c r="L788" s="449">
        <v>1</v>
      </c>
      <c r="M788" s="487" t="s">
        <v>631</v>
      </c>
      <c r="N788" s="487"/>
      <c r="O788" s="487"/>
      <c r="P788" s="487"/>
      <c r="Q788" s="487"/>
      <c r="R788" s="487" t="s">
        <v>632</v>
      </c>
      <c r="S788" s="487"/>
      <c r="T788" s="487"/>
      <c r="U788" s="487"/>
      <c r="V788" s="487"/>
    </row>
    <row r="789" spans="4:22" x14ac:dyDescent="0.25">
      <c r="D789" s="50" t="s">
        <v>613</v>
      </c>
      <c r="E789" s="52">
        <v>18.549999999999997</v>
      </c>
      <c r="F789" s="52">
        <v>5.25</v>
      </c>
      <c r="G789" s="52">
        <v>18</v>
      </c>
      <c r="H789" s="52">
        <v>4.9000000000000004</v>
      </c>
      <c r="I789" s="52">
        <v>15.2</v>
      </c>
      <c r="J789" s="52">
        <v>4.4499999999999993</v>
      </c>
      <c r="L789" s="449"/>
      <c r="M789" s="487"/>
      <c r="N789" s="487"/>
      <c r="O789" s="487"/>
      <c r="P789" s="487"/>
      <c r="Q789" s="487"/>
      <c r="R789" s="487"/>
      <c r="S789" s="487"/>
      <c r="T789" s="487"/>
      <c r="U789" s="487"/>
      <c r="V789" s="487"/>
    </row>
    <row r="790" spans="4:22" x14ac:dyDescent="0.25">
      <c r="D790" s="50" t="s">
        <v>614</v>
      </c>
      <c r="E790" s="52">
        <v>24.05</v>
      </c>
      <c r="F790" s="52">
        <v>7.375</v>
      </c>
      <c r="G790" s="52">
        <v>24.5</v>
      </c>
      <c r="H790" s="52">
        <v>7.8999999999999995</v>
      </c>
      <c r="I790" s="52">
        <v>18.799999999999997</v>
      </c>
      <c r="J790" s="52">
        <v>6.25</v>
      </c>
      <c r="L790" s="449"/>
      <c r="M790" s="487"/>
      <c r="N790" s="487"/>
      <c r="O790" s="487"/>
      <c r="P790" s="487"/>
      <c r="Q790" s="487"/>
      <c r="R790" s="487"/>
      <c r="S790" s="487"/>
      <c r="T790" s="487"/>
      <c r="U790" s="487"/>
      <c r="V790" s="487"/>
    </row>
    <row r="791" spans="4:22" x14ac:dyDescent="0.25">
      <c r="L791" s="449"/>
      <c r="M791" s="487"/>
      <c r="N791" s="487"/>
      <c r="O791" s="487"/>
      <c r="P791" s="487"/>
      <c r="Q791" s="487"/>
      <c r="R791" s="487"/>
      <c r="S791" s="487"/>
      <c r="T791" s="487"/>
      <c r="U791" s="487"/>
      <c r="V791" s="487"/>
    </row>
    <row r="792" spans="4:22" x14ac:dyDescent="0.25">
      <c r="D792" t="s">
        <v>837</v>
      </c>
      <c r="E792" s="486" t="s">
        <v>8</v>
      </c>
      <c r="F792" s="486"/>
      <c r="G792" s="486" t="s">
        <v>9</v>
      </c>
      <c r="H792" s="486"/>
      <c r="I792" s="486" t="s">
        <v>10</v>
      </c>
      <c r="J792" s="486"/>
      <c r="L792" s="449">
        <v>2</v>
      </c>
      <c r="M792" s="487" t="s">
        <v>633</v>
      </c>
      <c r="N792" s="487"/>
      <c r="O792" s="487"/>
      <c r="P792" s="487"/>
      <c r="Q792" s="487"/>
      <c r="R792" s="487" t="s">
        <v>633</v>
      </c>
      <c r="S792" s="487"/>
      <c r="T792" s="487"/>
      <c r="U792" s="487"/>
      <c r="V792" s="487"/>
    </row>
    <row r="793" spans="4:22" x14ac:dyDescent="0.25">
      <c r="D793" s="50" t="s">
        <v>612</v>
      </c>
      <c r="E793" s="51">
        <v>23.95</v>
      </c>
      <c r="F793" s="51">
        <v>10.7</v>
      </c>
      <c r="G793" s="51">
        <v>32.6</v>
      </c>
      <c r="H793" s="51">
        <v>9.8000000000000007</v>
      </c>
      <c r="I793" s="51">
        <v>21.4</v>
      </c>
      <c r="J793" s="51">
        <v>6.3</v>
      </c>
      <c r="L793" s="449"/>
      <c r="M793" s="487"/>
      <c r="N793" s="487"/>
      <c r="O793" s="487"/>
      <c r="P793" s="487"/>
      <c r="Q793" s="487"/>
      <c r="R793" s="487"/>
      <c r="S793" s="487"/>
      <c r="T793" s="487"/>
      <c r="U793" s="487"/>
      <c r="V793" s="487"/>
    </row>
    <row r="794" spans="4:22" x14ac:dyDescent="0.25">
      <c r="D794" s="50" t="s">
        <v>613</v>
      </c>
      <c r="E794" s="52">
        <v>35.9</v>
      </c>
      <c r="F794" s="52">
        <v>13.350000000000001</v>
      </c>
      <c r="G794" s="52">
        <v>45.7</v>
      </c>
      <c r="H794" s="52">
        <v>12.4</v>
      </c>
      <c r="I794" s="52">
        <v>26.55</v>
      </c>
      <c r="J794" s="52">
        <v>8</v>
      </c>
      <c r="L794" s="449"/>
      <c r="M794" s="487"/>
      <c r="N794" s="487"/>
      <c r="O794" s="487"/>
      <c r="P794" s="487"/>
      <c r="Q794" s="487"/>
      <c r="R794" s="487"/>
      <c r="S794" s="487"/>
      <c r="T794" s="487"/>
      <c r="U794" s="487"/>
      <c r="V794" s="487"/>
    </row>
    <row r="795" spans="4:22" x14ac:dyDescent="0.25">
      <c r="D795" s="50" t="s">
        <v>614</v>
      </c>
      <c r="E795" s="52">
        <v>47.25</v>
      </c>
      <c r="F795" s="52">
        <v>16.600000000000001</v>
      </c>
      <c r="G795" s="52">
        <v>51.3</v>
      </c>
      <c r="H795" s="52">
        <v>15.4</v>
      </c>
      <c r="I795" s="52">
        <v>34.924999999999997</v>
      </c>
      <c r="J795" s="52">
        <v>10.75</v>
      </c>
      <c r="L795" s="449">
        <v>3</v>
      </c>
      <c r="M795" s="487" t="s">
        <v>634</v>
      </c>
      <c r="N795" s="487"/>
      <c r="O795" s="487"/>
      <c r="P795" s="487"/>
      <c r="Q795" s="487"/>
      <c r="R795" s="487" t="s">
        <v>635</v>
      </c>
      <c r="S795" s="487"/>
      <c r="T795" s="487"/>
      <c r="U795" s="487"/>
      <c r="V795" s="487"/>
    </row>
    <row r="796" spans="4:22" x14ac:dyDescent="0.25">
      <c r="L796" s="449"/>
      <c r="M796" s="487"/>
      <c r="N796" s="487"/>
      <c r="O796" s="487"/>
      <c r="P796" s="487"/>
      <c r="Q796" s="487"/>
      <c r="R796" s="487"/>
      <c r="S796" s="487"/>
      <c r="T796" s="487"/>
      <c r="U796" s="487"/>
      <c r="V796" s="487"/>
    </row>
    <row r="797" spans="4:22" x14ac:dyDescent="0.25">
      <c r="E797" s="49"/>
      <c r="F797" s="27" t="s">
        <v>597</v>
      </c>
      <c r="L797" s="449"/>
      <c r="M797" s="487"/>
      <c r="N797" s="487"/>
      <c r="O797" s="487"/>
      <c r="P797" s="487"/>
      <c r="Q797" s="487"/>
      <c r="R797" s="487"/>
      <c r="S797" s="487"/>
      <c r="T797" s="487"/>
      <c r="U797" s="487"/>
      <c r="V797" s="487"/>
    </row>
    <row r="798" spans="4:22" x14ac:dyDescent="0.25">
      <c r="E798" s="21"/>
      <c r="F798" s="21"/>
      <c r="G798" s="21"/>
      <c r="H798" s="21"/>
      <c r="I798" s="21"/>
      <c r="J798" s="21"/>
      <c r="K798" s="21"/>
      <c r="L798" s="449">
        <v>4</v>
      </c>
      <c r="M798" s="492" t="s">
        <v>636</v>
      </c>
      <c r="N798" s="492"/>
      <c r="O798" s="492"/>
      <c r="P798" s="492"/>
      <c r="Q798" s="492"/>
      <c r="R798" s="492"/>
      <c r="S798" s="492"/>
      <c r="T798" s="492"/>
      <c r="U798" s="492"/>
      <c r="V798" s="492"/>
    </row>
    <row r="799" spans="4:22" x14ac:dyDescent="0.25">
      <c r="E799" s="21"/>
      <c r="F799" s="21"/>
      <c r="G799" s="21"/>
      <c r="H799" s="21"/>
      <c r="I799" s="21"/>
      <c r="J799" s="21"/>
      <c r="K799" s="21"/>
      <c r="L799" s="449"/>
      <c r="M799" s="492"/>
      <c r="N799" s="492"/>
      <c r="O799" s="492"/>
      <c r="P799" s="492"/>
      <c r="Q799" s="492"/>
      <c r="R799" s="492"/>
      <c r="S799" s="492"/>
      <c r="T799" s="492"/>
      <c r="U799" s="492"/>
      <c r="V799" s="492"/>
    </row>
    <row r="800" spans="4:22" x14ac:dyDescent="0.25">
      <c r="E800" s="21"/>
      <c r="F800" s="21"/>
      <c r="G800" s="21"/>
      <c r="H800" s="21"/>
      <c r="I800" s="21"/>
      <c r="J800" s="21"/>
      <c r="K800" s="21"/>
      <c r="L800" s="449"/>
      <c r="M800" s="492"/>
      <c r="N800" s="492"/>
      <c r="O800" s="492"/>
      <c r="P800" s="492"/>
      <c r="Q800" s="492"/>
      <c r="R800" s="492"/>
      <c r="S800" s="492"/>
      <c r="T800" s="492"/>
      <c r="U800" s="492"/>
      <c r="V800" s="492"/>
    </row>
    <row r="801" spans="5:20" x14ac:dyDescent="0.25">
      <c r="N801" s="19"/>
      <c r="Q801" s="1"/>
      <c r="T801"/>
    </row>
    <row r="802" spans="5:20" x14ac:dyDescent="0.25">
      <c r="E802" s="21"/>
      <c r="F802" s="21"/>
      <c r="G802" s="21"/>
      <c r="H802" s="21"/>
      <c r="I802" s="21"/>
      <c r="J802" s="21"/>
      <c r="K802" s="21"/>
      <c r="L802" s="21"/>
    </row>
    <row r="803" spans="5:20" x14ac:dyDescent="0.25">
      <c r="E803" s="21"/>
      <c r="F803" s="21"/>
      <c r="G803" s="21"/>
      <c r="H803" s="21"/>
      <c r="I803" s="21"/>
      <c r="J803" s="21"/>
      <c r="K803" s="21"/>
      <c r="L803" s="21"/>
    </row>
    <row r="805" spans="5:20" x14ac:dyDescent="0.25">
      <c r="E805" s="21"/>
      <c r="F805" s="21"/>
      <c r="G805" s="21"/>
      <c r="H805" s="21"/>
      <c r="I805" s="21"/>
      <c r="J805" s="21"/>
      <c r="K805" s="21"/>
      <c r="L805" s="21"/>
    </row>
    <row r="806" spans="5:20" x14ac:dyDescent="0.25">
      <c r="E806" s="21"/>
      <c r="F806" s="21"/>
      <c r="G806" s="21"/>
      <c r="H806" s="21"/>
      <c r="I806" s="21"/>
      <c r="J806" s="21"/>
      <c r="K806" s="21"/>
      <c r="L806" s="21"/>
    </row>
    <row r="807" spans="5:20" x14ac:dyDescent="0.25">
      <c r="E807" s="21"/>
      <c r="F807" s="21"/>
      <c r="G807" s="21"/>
      <c r="H807" s="21"/>
      <c r="I807" s="21"/>
      <c r="J807" s="21"/>
      <c r="K807" s="21"/>
      <c r="L807" s="21"/>
    </row>
    <row r="823" spans="3:20" x14ac:dyDescent="0.25">
      <c r="M823" s="21"/>
      <c r="N823" s="21"/>
      <c r="O823" s="21"/>
      <c r="P823" s="21"/>
      <c r="Q823" s="21"/>
      <c r="R823" s="21"/>
      <c r="S823" s="21"/>
      <c r="T823" s="21"/>
    </row>
    <row r="824" spans="3:20" x14ac:dyDescent="0.25">
      <c r="M824" s="21"/>
      <c r="N824" s="21"/>
      <c r="O824" s="21"/>
      <c r="P824" s="21"/>
      <c r="Q824" s="21"/>
      <c r="R824" s="21"/>
      <c r="S824" s="21"/>
      <c r="T824" s="21"/>
    </row>
    <row r="825" spans="3:20" x14ac:dyDescent="0.25">
      <c r="C825" s="21" t="s">
        <v>410</v>
      </c>
      <c r="D825" s="36" t="s">
        <v>410</v>
      </c>
    </row>
    <row r="826" spans="3:20" x14ac:dyDescent="0.25">
      <c r="C826" s="21" t="s">
        <v>417</v>
      </c>
      <c r="D826" s="36" t="s">
        <v>417</v>
      </c>
    </row>
    <row r="827" spans="3:20" x14ac:dyDescent="0.25">
      <c r="C827" s="21" t="s">
        <v>415</v>
      </c>
      <c r="D827" s="36" t="s">
        <v>415</v>
      </c>
    </row>
    <row r="828" spans="3:20" x14ac:dyDescent="0.25">
      <c r="C828" s="21" t="s">
        <v>416</v>
      </c>
      <c r="D828" s="36" t="s">
        <v>416</v>
      </c>
      <c r="M828" s="21"/>
      <c r="N828" s="21"/>
      <c r="O828" s="21"/>
      <c r="P828" s="21"/>
      <c r="Q828" s="21"/>
      <c r="R828" s="21"/>
      <c r="S828" s="21"/>
      <c r="T828" s="21"/>
    </row>
    <row r="829" spans="3:20" x14ac:dyDescent="0.25">
      <c r="C829" s="21" t="s">
        <v>409</v>
      </c>
      <c r="D829" s="36" t="s">
        <v>409</v>
      </c>
    </row>
    <row r="830" spans="3:20" x14ac:dyDescent="0.25">
      <c r="D830" s="40" t="s">
        <v>640</v>
      </c>
      <c r="E830" s="1" t="s">
        <v>343</v>
      </c>
      <c r="F830" s="40" t="s">
        <v>640</v>
      </c>
    </row>
    <row r="831" spans="3:20" x14ac:dyDescent="0.25">
      <c r="D831" s="40" t="s">
        <v>641</v>
      </c>
      <c r="E831" s="1" t="s">
        <v>360</v>
      </c>
      <c r="F831" s="40" t="s">
        <v>641</v>
      </c>
    </row>
    <row r="832" spans="3:20" x14ac:dyDescent="0.25">
      <c r="D832" s="40" t="s">
        <v>642</v>
      </c>
      <c r="E832" s="1" t="s">
        <v>360</v>
      </c>
      <c r="F832" s="40" t="s">
        <v>642</v>
      </c>
    </row>
    <row r="833" spans="3:12" x14ac:dyDescent="0.25">
      <c r="D833" s="40" t="s">
        <v>643</v>
      </c>
      <c r="E833" s="21" t="s">
        <v>354</v>
      </c>
      <c r="F833" s="40" t="s">
        <v>643</v>
      </c>
      <c r="G833" s="21"/>
      <c r="H833" s="21"/>
      <c r="I833" s="21"/>
      <c r="J833" s="21"/>
      <c r="K833" s="21"/>
      <c r="L833" s="21"/>
    </row>
    <row r="834" spans="3:12" x14ac:dyDescent="0.25">
      <c r="D834" s="40" t="s">
        <v>643</v>
      </c>
      <c r="E834" s="21" t="s">
        <v>357</v>
      </c>
      <c r="F834" s="40" t="s">
        <v>643</v>
      </c>
      <c r="G834" s="21"/>
      <c r="H834" s="21"/>
      <c r="I834" s="21"/>
      <c r="J834" s="21"/>
      <c r="K834" s="21"/>
      <c r="L834" s="21"/>
    </row>
    <row r="835" spans="3:12" x14ac:dyDescent="0.25">
      <c r="D835" s="40" t="s">
        <v>643</v>
      </c>
      <c r="E835" s="1" t="s">
        <v>343</v>
      </c>
      <c r="F835" s="40" t="s">
        <v>643</v>
      </c>
    </row>
    <row r="836" spans="3:12" x14ac:dyDescent="0.25">
      <c r="D836" s="40" t="s">
        <v>644</v>
      </c>
      <c r="E836" s="1" t="s">
        <v>360</v>
      </c>
      <c r="F836" s="40" t="s">
        <v>644</v>
      </c>
    </row>
    <row r="837" spans="3:12" x14ac:dyDescent="0.25">
      <c r="D837" s="40" t="s">
        <v>645</v>
      </c>
      <c r="E837" s="1" t="s">
        <v>343</v>
      </c>
      <c r="F837" s="40" t="s">
        <v>645</v>
      </c>
    </row>
    <row r="838" spans="3:12" x14ac:dyDescent="0.25">
      <c r="D838" s="40" t="s">
        <v>646</v>
      </c>
      <c r="E838" s="21" t="s">
        <v>371</v>
      </c>
      <c r="F838" s="40" t="s">
        <v>646</v>
      </c>
      <c r="G838" s="21"/>
      <c r="H838" s="21"/>
      <c r="I838" s="21"/>
      <c r="J838" s="21"/>
      <c r="K838" s="21"/>
      <c r="L838" s="21"/>
    </row>
    <row r="839" spans="3:12" x14ac:dyDescent="0.25">
      <c r="D839" s="40" t="s">
        <v>646</v>
      </c>
      <c r="E839" s="1" t="s">
        <v>356</v>
      </c>
      <c r="F839" s="40" t="s">
        <v>646</v>
      </c>
    </row>
    <row r="840" spans="3:12" x14ac:dyDescent="0.25">
      <c r="C840" s="21" t="s">
        <v>414</v>
      </c>
      <c r="D840" s="36" t="s">
        <v>414</v>
      </c>
    </row>
    <row r="841" spans="3:12" x14ac:dyDescent="0.25">
      <c r="C841" s="21" t="s">
        <v>418</v>
      </c>
      <c r="D841" s="36" t="s">
        <v>418</v>
      </c>
    </row>
    <row r="842" spans="3:12" ht="15.75" thickBot="1" x14ac:dyDescent="0.3">
      <c r="C842" s="21" t="s">
        <v>408</v>
      </c>
      <c r="D842" s="38" t="s">
        <v>408</v>
      </c>
    </row>
    <row r="843" spans="3:12" x14ac:dyDescent="0.25">
      <c r="C843"/>
    </row>
    <row r="844" spans="3:12" x14ac:dyDescent="0.25">
      <c r="C844"/>
    </row>
    <row r="845" spans="3:12" x14ac:dyDescent="0.25">
      <c r="C845"/>
    </row>
    <row r="846" spans="3:12" x14ac:dyDescent="0.25">
      <c r="C846"/>
    </row>
    <row r="847" spans="3:12" x14ac:dyDescent="0.25">
      <c r="C847"/>
    </row>
    <row r="848" spans="3:12" x14ac:dyDescent="0.25">
      <c r="C848"/>
    </row>
    <row r="849" spans="3:3" x14ac:dyDescent="0.25">
      <c r="C849"/>
    </row>
    <row r="850" spans="3:3" x14ac:dyDescent="0.25">
      <c r="C850"/>
    </row>
    <row r="851" spans="3:3" x14ac:dyDescent="0.25">
      <c r="C851"/>
    </row>
    <row r="852" spans="3:3" x14ac:dyDescent="0.25">
      <c r="C852"/>
    </row>
    <row r="853" spans="3:3" x14ac:dyDescent="0.25">
      <c r="C853"/>
    </row>
  </sheetData>
  <autoFilter ref="A4:AT779"/>
  <sortState ref="C593:C612">
    <sortCondition ref="C593"/>
  </sortState>
  <mergeCells count="36">
    <mergeCell ref="M795:Q797"/>
    <mergeCell ref="R795:V797"/>
    <mergeCell ref="L795:L797"/>
    <mergeCell ref="M798:Q800"/>
    <mergeCell ref="R798:V800"/>
    <mergeCell ref="L798:L800"/>
    <mergeCell ref="AA3:AB3"/>
    <mergeCell ref="E787:F787"/>
    <mergeCell ref="G787:H787"/>
    <mergeCell ref="I787:J787"/>
    <mergeCell ref="M787:Q787"/>
    <mergeCell ref="R787:V787"/>
    <mergeCell ref="L786:V786"/>
    <mergeCell ref="R3:T3"/>
    <mergeCell ref="E3:F3"/>
    <mergeCell ref="G3:H3"/>
    <mergeCell ref="I3:J3"/>
    <mergeCell ref="K3:K4"/>
    <mergeCell ref="L3:L4"/>
    <mergeCell ref="M3:N3"/>
    <mergeCell ref="AD2:AH2"/>
    <mergeCell ref="AI2:AM2"/>
    <mergeCell ref="AN2:AO2"/>
    <mergeCell ref="E792:F792"/>
    <mergeCell ref="G792:H792"/>
    <mergeCell ref="I792:J792"/>
    <mergeCell ref="O3:Q3"/>
    <mergeCell ref="W3:X3"/>
    <mergeCell ref="L792:L794"/>
    <mergeCell ref="M792:Q794"/>
    <mergeCell ref="R792:V794"/>
    <mergeCell ref="M788:Q791"/>
    <mergeCell ref="R788:V791"/>
    <mergeCell ref="L788:L791"/>
    <mergeCell ref="O442:Q442"/>
    <mergeCell ref="Y3:Z3"/>
  </mergeCells>
  <conditionalFormatting sqref="E5:K291 F292:K296 E297:K566">
    <cfRule type="expression" dxfId="67" priority="85">
      <formula>E5+W5=E5+1</formula>
    </cfRule>
  </conditionalFormatting>
  <conditionalFormatting sqref="M5:N566">
    <cfRule type="cellIs" dxfId="66" priority="84" operator="equal">
      <formula>"No"</formula>
    </cfRule>
  </conditionalFormatting>
  <conditionalFormatting sqref="O6:Q10 O30:Q32 O49:Q49 O51:Q51 O70:Q70 O147:Q150 O250:Q250 O549:Q551 O80:Q82 O12:Q12 O14:Q20 O115:Q118 O109:Q109 O72:Q72 O63:Q68 O58:Q59 O53:Q54 O46:Q47 O22:Q22 O26:Q26 O34:Q35 O39:Q43 O87:Q94 O198:Q202 O185:Q191 O166:Q167 O157:Q161 O132:Q145 O256:Q260 O328:Q337 O310:Q321 O382:Q390 O357:Q369 O419:Q430 O498:Q508 O482:Q487 O297:Q304 O215:Q231 O171:Q173 O511:Q518 O553:Q555 O521:Q545 O559:Q566">
    <cfRule type="containsText" dxfId="65" priority="83" operator="containsText" text="Above">
      <formula>NOT(ISERROR(SEARCH("Above",O6)))</formula>
    </cfRule>
  </conditionalFormatting>
  <conditionalFormatting sqref="O113:Q114">
    <cfRule type="containsText" dxfId="64" priority="29" operator="containsText" text="Above">
      <formula>NOT(ISERROR(SEARCH("Above",O113)))</formula>
    </cfRule>
  </conditionalFormatting>
  <conditionalFormatting sqref="O442">
    <cfRule type="containsText" dxfId="63" priority="81" operator="containsText" text="Above">
      <formula>NOT(ISERROR(SEARCH("Above",O442)))</formula>
    </cfRule>
  </conditionalFormatting>
  <conditionalFormatting sqref="O50:Q50">
    <cfRule type="containsText" dxfId="62" priority="61" operator="containsText" text="Above">
      <formula>NOT(ISERROR(SEARCH("Above",O50)))</formula>
    </cfRule>
  </conditionalFormatting>
  <conditionalFormatting sqref="O5:Q5">
    <cfRule type="containsText" dxfId="61" priority="64" operator="containsText" text="Above">
      <formula>NOT(ISERROR(SEARCH("Above",O5)))</formula>
    </cfRule>
  </conditionalFormatting>
  <conditionalFormatting sqref="O546:Q546">
    <cfRule type="containsText" dxfId="60" priority="56" operator="containsText" text="Above">
      <formula>NOT(ISERROR(SEARCH("Above",O546)))</formula>
    </cfRule>
  </conditionalFormatting>
  <conditionalFormatting sqref="O443:Q481">
    <cfRule type="containsText" dxfId="59" priority="49" operator="containsText" text="Above">
      <formula>NOT(ISERROR(SEARCH("Above",O443)))</formula>
    </cfRule>
  </conditionalFormatting>
  <conditionalFormatting sqref="O168:Q170">
    <cfRule type="containsText" dxfId="58" priority="33" operator="containsText" text="Above">
      <formula>NOT(ISERROR(SEARCH("Above",O168)))</formula>
    </cfRule>
  </conditionalFormatting>
  <conditionalFormatting sqref="O119:Q131">
    <cfRule type="containsText" dxfId="57" priority="30" operator="containsText" text="Above">
      <formula>NOT(ISERROR(SEARCH("Above",O119)))</formula>
    </cfRule>
  </conditionalFormatting>
  <conditionalFormatting sqref="O83:Q86">
    <cfRule type="containsText" dxfId="56" priority="26" operator="containsText" text="Above">
      <formula>NOT(ISERROR(SEARCH("Above",O83)))</formula>
    </cfRule>
  </conditionalFormatting>
  <conditionalFormatting sqref="O79:Q79">
    <cfRule type="containsText" dxfId="55" priority="25" operator="containsText" text="Above">
      <formula>NOT(ISERROR(SEARCH("Above",O79)))</formula>
    </cfRule>
  </conditionalFormatting>
  <conditionalFormatting sqref="O232:Q244">
    <cfRule type="containsText" dxfId="54" priority="37" operator="containsText" text="Above">
      <formula>NOT(ISERROR(SEARCH("Above",O232)))</formula>
    </cfRule>
  </conditionalFormatting>
  <conditionalFormatting sqref="O192:Q197">
    <cfRule type="containsText" dxfId="53" priority="35" operator="containsText" text="Above">
      <formula>NOT(ISERROR(SEARCH("Above",O192)))</formula>
    </cfRule>
  </conditionalFormatting>
  <conditionalFormatting sqref="O28:Q29">
    <cfRule type="containsText" dxfId="52" priority="63" operator="containsText" text="Above">
      <formula>NOT(ISERROR(SEARCH("Above",O28)))</formula>
    </cfRule>
  </conditionalFormatting>
  <conditionalFormatting sqref="O48:Q48">
    <cfRule type="containsText" dxfId="51" priority="62" operator="containsText" text="Above">
      <formula>NOT(ISERROR(SEARCH("Above",O48)))</formula>
    </cfRule>
  </conditionalFormatting>
  <conditionalFormatting sqref="O60:Q60">
    <cfRule type="containsText" dxfId="50" priority="60" operator="containsText" text="Above">
      <formula>NOT(ISERROR(SEARCH("Above",O60)))</formula>
    </cfRule>
  </conditionalFormatting>
  <conditionalFormatting sqref="O69:Q69">
    <cfRule type="containsText" dxfId="49" priority="59" operator="containsText" text="Above">
      <formula>NOT(ISERROR(SEARCH("Above",O69)))</formula>
    </cfRule>
  </conditionalFormatting>
  <conditionalFormatting sqref="O146:Q146">
    <cfRule type="containsText" dxfId="48" priority="58" operator="containsText" text="Above">
      <formula>NOT(ISERROR(SEARCH("Above",O146)))</formula>
    </cfRule>
  </conditionalFormatting>
  <conditionalFormatting sqref="O271:Q271">
    <cfRule type="containsText" dxfId="47" priority="57" operator="containsText" text="Above">
      <formula>NOT(ISERROR(SEARCH("Above",O271)))</formula>
    </cfRule>
  </conditionalFormatting>
  <conditionalFormatting sqref="O548:Q548">
    <cfRule type="containsText" dxfId="46" priority="55" operator="containsText" text="Above">
      <formula>NOT(ISERROR(SEARCH("Above",O548)))</formula>
    </cfRule>
  </conditionalFormatting>
  <conditionalFormatting sqref="O552:Q552 O556:Q558">
    <cfRule type="containsText" dxfId="45" priority="54" operator="containsText" text="Above">
      <formula>NOT(ISERROR(SEARCH("Above",O552)))</formula>
    </cfRule>
  </conditionalFormatting>
  <conditionalFormatting sqref="O547:Q547">
    <cfRule type="containsText" dxfId="44" priority="53" operator="containsText" text="Above">
      <formula>NOT(ISERROR(SEARCH("Above",O547)))</formula>
    </cfRule>
  </conditionalFormatting>
  <conditionalFormatting sqref="O519:Q520">
    <cfRule type="containsText" dxfId="43" priority="52" operator="containsText" text="Above">
      <formula>NOT(ISERROR(SEARCH("Above",O519)))</formula>
    </cfRule>
  </conditionalFormatting>
  <conditionalFormatting sqref="O509:Q510">
    <cfRule type="containsText" dxfId="42" priority="51" operator="containsText" text="Above">
      <formula>NOT(ISERROR(SEARCH("Above",O509)))</formula>
    </cfRule>
  </conditionalFormatting>
  <conditionalFormatting sqref="O488:Q497">
    <cfRule type="containsText" dxfId="41" priority="50" operator="containsText" text="Above">
      <formula>NOT(ISERROR(SEARCH("Above",O488)))</formula>
    </cfRule>
  </conditionalFormatting>
  <conditionalFormatting sqref="O431:Q436">
    <cfRule type="containsText" dxfId="40" priority="48" operator="containsText" text="Above">
      <formula>NOT(ISERROR(SEARCH("Above",O431)))</formula>
    </cfRule>
  </conditionalFormatting>
  <conditionalFormatting sqref="O391:Q418">
    <cfRule type="containsText" dxfId="39" priority="47" operator="containsText" text="Above">
      <formula>NOT(ISERROR(SEARCH("Above",O391)))</formula>
    </cfRule>
  </conditionalFormatting>
  <conditionalFormatting sqref="O370:Q381">
    <cfRule type="containsText" dxfId="38" priority="46" operator="containsText" text="Above">
      <formula>NOT(ISERROR(SEARCH("Above",O370)))</formula>
    </cfRule>
  </conditionalFormatting>
  <conditionalFormatting sqref="O339:Q356">
    <cfRule type="containsText" dxfId="37" priority="45" operator="containsText" text="Above">
      <formula>NOT(ISERROR(SEARCH("Above",O339)))</formula>
    </cfRule>
  </conditionalFormatting>
  <conditionalFormatting sqref="O338:Q338">
    <cfRule type="containsText" dxfId="36" priority="44" operator="containsText" text="Above">
      <formula>NOT(ISERROR(SEARCH("Above",O338)))</formula>
    </cfRule>
  </conditionalFormatting>
  <conditionalFormatting sqref="O322:Q327">
    <cfRule type="containsText" dxfId="35" priority="43" operator="containsText" text="Above">
      <formula>NOT(ISERROR(SEARCH("Above",O322)))</formula>
    </cfRule>
  </conditionalFormatting>
  <conditionalFormatting sqref="O305:Q309">
    <cfRule type="containsText" dxfId="34" priority="42" operator="containsText" text="Above">
      <formula>NOT(ISERROR(SEARCH("Above",O305)))</formula>
    </cfRule>
  </conditionalFormatting>
  <conditionalFormatting sqref="O272:Q296">
    <cfRule type="containsText" dxfId="33" priority="41" operator="containsText" text="Above">
      <formula>NOT(ISERROR(SEARCH("Above",O272)))</formula>
    </cfRule>
  </conditionalFormatting>
  <conditionalFormatting sqref="O261:Q270">
    <cfRule type="containsText" dxfId="32" priority="40" operator="containsText" text="Above">
      <formula>NOT(ISERROR(SEARCH("Above",O261)))</formula>
    </cfRule>
  </conditionalFormatting>
  <conditionalFormatting sqref="O251:Q255">
    <cfRule type="containsText" dxfId="31" priority="39" operator="containsText" text="Above">
      <formula>NOT(ISERROR(SEARCH("Above",O251)))</formula>
    </cfRule>
  </conditionalFormatting>
  <conditionalFormatting sqref="O246:Q248">
    <cfRule type="containsText" dxfId="30" priority="38" operator="containsText" text="Above">
      <formula>NOT(ISERROR(SEARCH("Above",O246)))</formula>
    </cfRule>
  </conditionalFormatting>
  <conditionalFormatting sqref="O203:Q214">
    <cfRule type="containsText" dxfId="29" priority="36" operator="containsText" text="Above">
      <formula>NOT(ISERROR(SEARCH("Above",O203)))</formula>
    </cfRule>
  </conditionalFormatting>
  <conditionalFormatting sqref="O174:Q184">
    <cfRule type="containsText" dxfId="28" priority="34" operator="containsText" text="Above">
      <formula>NOT(ISERROR(SEARCH("Above",O174)))</formula>
    </cfRule>
  </conditionalFormatting>
  <conditionalFormatting sqref="O162:Q165">
    <cfRule type="containsText" dxfId="27" priority="32" operator="containsText" text="Above">
      <formula>NOT(ISERROR(SEARCH("Above",O162)))</formula>
    </cfRule>
  </conditionalFormatting>
  <conditionalFormatting sqref="O151:Q156">
    <cfRule type="containsText" dxfId="26" priority="31" operator="containsText" text="Above">
      <formula>NOT(ISERROR(SEARCH("Above",O151)))</formula>
    </cfRule>
  </conditionalFormatting>
  <conditionalFormatting sqref="O110:Q111">
    <cfRule type="containsText" dxfId="25" priority="28" operator="containsText" text="Above">
      <formula>NOT(ISERROR(SEARCH("Above",O110)))</formula>
    </cfRule>
  </conditionalFormatting>
  <conditionalFormatting sqref="O95:Q108">
    <cfRule type="containsText" dxfId="24" priority="27" operator="containsText" text="Above">
      <formula>NOT(ISERROR(SEARCH("Above",O95)))</formula>
    </cfRule>
  </conditionalFormatting>
  <conditionalFormatting sqref="O73:Q75">
    <cfRule type="containsText" dxfId="23" priority="24" operator="containsText" text="Above">
      <formula>NOT(ISERROR(SEARCH("Above",O73)))</formula>
    </cfRule>
  </conditionalFormatting>
  <conditionalFormatting sqref="O71:Q71">
    <cfRule type="containsText" dxfId="22" priority="23" operator="containsText" text="Above">
      <formula>NOT(ISERROR(SEARCH("Above",O71)))</formula>
    </cfRule>
  </conditionalFormatting>
  <conditionalFormatting sqref="O61:Q62">
    <cfRule type="containsText" dxfId="21" priority="22" operator="containsText" text="Above">
      <formula>NOT(ISERROR(SEARCH("Above",O61)))</formula>
    </cfRule>
  </conditionalFormatting>
  <conditionalFormatting sqref="O55:Q57">
    <cfRule type="containsText" dxfId="20" priority="21" operator="containsText" text="Above">
      <formula>NOT(ISERROR(SEARCH("Above",O55)))</formula>
    </cfRule>
  </conditionalFormatting>
  <conditionalFormatting sqref="O52:Q52">
    <cfRule type="containsText" dxfId="19" priority="20" operator="containsText" text="Above">
      <formula>NOT(ISERROR(SEARCH("Above",O52)))</formula>
    </cfRule>
  </conditionalFormatting>
  <conditionalFormatting sqref="O44:Q45">
    <cfRule type="containsText" dxfId="18" priority="19" operator="containsText" text="Above">
      <formula>NOT(ISERROR(SEARCH("Above",O44)))</formula>
    </cfRule>
  </conditionalFormatting>
  <conditionalFormatting sqref="O36:Q38">
    <cfRule type="containsText" dxfId="17" priority="18" operator="containsText" text="Above">
      <formula>NOT(ISERROR(SEARCH("Above",O36)))</formula>
    </cfRule>
  </conditionalFormatting>
  <conditionalFormatting sqref="O33:Q33">
    <cfRule type="containsText" dxfId="16" priority="17" operator="containsText" text="Above">
      <formula>NOT(ISERROR(SEARCH("Above",O33)))</formula>
    </cfRule>
  </conditionalFormatting>
  <conditionalFormatting sqref="O27:Q27">
    <cfRule type="containsText" dxfId="15" priority="16" operator="containsText" text="Above">
      <formula>NOT(ISERROR(SEARCH("Above",O27)))</formula>
    </cfRule>
  </conditionalFormatting>
  <conditionalFormatting sqref="O23:Q25">
    <cfRule type="containsText" dxfId="14" priority="15" operator="containsText" text="Above">
      <formula>NOT(ISERROR(SEARCH("Above",O23)))</formula>
    </cfRule>
  </conditionalFormatting>
  <conditionalFormatting sqref="O21:Q21">
    <cfRule type="containsText" dxfId="13" priority="14" operator="containsText" text="Above">
      <formula>NOT(ISERROR(SEARCH("Above",O21)))</formula>
    </cfRule>
  </conditionalFormatting>
  <conditionalFormatting sqref="O13:Q13">
    <cfRule type="containsText" dxfId="12" priority="13" operator="containsText" text="Above">
      <formula>NOT(ISERROR(SEARCH("Above",O13)))</formula>
    </cfRule>
  </conditionalFormatting>
  <conditionalFormatting sqref="O11:Q11">
    <cfRule type="containsText" dxfId="11" priority="12" operator="containsText" text="Above">
      <formula>NOT(ISERROR(SEARCH("Above",O11)))</formula>
    </cfRule>
  </conditionalFormatting>
  <conditionalFormatting sqref="O112:Q112">
    <cfRule type="containsText" dxfId="10" priority="11" operator="containsText" text="Above">
      <formula>NOT(ISERROR(SEARCH("Above",O112)))</formula>
    </cfRule>
  </conditionalFormatting>
  <conditionalFormatting sqref="O245:Q245">
    <cfRule type="containsText" dxfId="9" priority="10" operator="containsText" text="Above">
      <formula>NOT(ISERROR(SEARCH("Above",O245)))</formula>
    </cfRule>
  </conditionalFormatting>
  <conditionalFormatting sqref="O249:Q249">
    <cfRule type="containsText" dxfId="8" priority="9" operator="containsText" text="Above">
      <formula>NOT(ISERROR(SEARCH("Above",O249)))</formula>
    </cfRule>
  </conditionalFormatting>
  <conditionalFormatting sqref="O437:Q437">
    <cfRule type="containsText" dxfId="7" priority="8" operator="containsText" text="Above">
      <formula>NOT(ISERROR(SEARCH("Above",O437)))</formula>
    </cfRule>
  </conditionalFormatting>
  <conditionalFormatting sqref="O438:Q441">
    <cfRule type="containsText" dxfId="6" priority="7" operator="containsText" text="Above">
      <formula>NOT(ISERROR(SEARCH("Above",O438)))</formula>
    </cfRule>
  </conditionalFormatting>
  <conditionalFormatting sqref="O76:Q78">
    <cfRule type="containsText" dxfId="5" priority="6" operator="containsText" text="Above">
      <formula>NOT(ISERROR(SEARCH("Above",O76)))</formula>
    </cfRule>
  </conditionalFormatting>
  <conditionalFormatting sqref="AD564:AH564 AJ564:AR564 AT564">
    <cfRule type="containsText" dxfId="4" priority="5" operator="containsText" text="Above">
      <formula>NOT(ISERROR(SEARCH("Above",AD564)))</formula>
    </cfRule>
  </conditionalFormatting>
  <conditionalFormatting sqref="L253:L255">
    <cfRule type="expression" dxfId="3" priority="4">
      <formula>L253+AD253=L253+1</formula>
    </cfRule>
  </conditionalFormatting>
  <conditionalFormatting sqref="E567:K779">
    <cfRule type="expression" dxfId="2" priority="3">
      <formula>E567+W567=E567+1</formula>
    </cfRule>
  </conditionalFormatting>
  <conditionalFormatting sqref="M567:N779">
    <cfRule type="cellIs" dxfId="1" priority="2" operator="equal">
      <formula>"No"</formula>
    </cfRule>
  </conditionalFormatting>
  <conditionalFormatting sqref="O567:Q779">
    <cfRule type="containsText" dxfId="0" priority="1" operator="containsText" text="Above">
      <formula>NOT(ISERROR(SEARCH("Above",O567)))</formula>
    </cfRule>
  </conditionalFormatting>
  <pageMargins left="0.7" right="0.7" top="0.75" bottom="0.75" header="0.3" footer="0.3"/>
  <pageSetup paperSize="17" scale="74" orientation="landscape" r:id="rId1"/>
  <headerFooter>
    <oddHeader>&amp;C&amp;"-,Bold"&amp;14Route Detail for Shoreline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265"/>
  <sheetViews>
    <sheetView zoomScale="70" zoomScaleNormal="70" zoomScalePageLayoutView="40" workbookViewId="0">
      <selection activeCell="Y251" sqref="Y251"/>
    </sheetView>
  </sheetViews>
  <sheetFormatPr defaultRowHeight="15" x14ac:dyDescent="0.25"/>
  <cols>
    <col min="1" max="1" width="19.28515625" bestFit="1" customWidth="1"/>
    <col min="2" max="2" width="9.140625" customWidth="1"/>
    <col min="3" max="3" width="8.140625" style="4" customWidth="1"/>
    <col min="4" max="4" width="17.85546875" bestFit="1" customWidth="1"/>
    <col min="5" max="5" width="16.7109375" bestFit="1" customWidth="1"/>
    <col min="6" max="6" width="42.7109375" bestFit="1" customWidth="1"/>
    <col min="7" max="7" width="10.5703125" style="4" bestFit="1" customWidth="1"/>
    <col min="8" max="8" width="16.140625" style="4" customWidth="1"/>
    <col min="9" max="9" width="20.5703125" style="4" customWidth="1"/>
    <col min="10" max="10" width="22.85546875" style="4" customWidth="1"/>
    <col min="11" max="11" width="4.5703125" style="4" customWidth="1"/>
    <col min="12" max="12" width="7.5703125" style="4" customWidth="1"/>
    <col min="13" max="13" width="5.140625" customWidth="1"/>
    <col min="14" max="16" width="6.5703125" style="4" customWidth="1"/>
    <col min="17" max="17" width="3" style="4" bestFit="1" customWidth="1"/>
    <col min="18" max="20" width="5.7109375" style="4" customWidth="1"/>
    <col min="21" max="21" width="3" style="4" bestFit="1" customWidth="1"/>
    <col min="22" max="24" width="6.5703125" style="4" customWidth="1"/>
    <col min="25" max="25" width="16.85546875" customWidth="1"/>
  </cols>
  <sheetData>
    <row r="1" spans="1:25" ht="51" customHeight="1" thickBot="1" x14ac:dyDescent="0.3">
      <c r="C1" s="101"/>
      <c r="D1" s="463" t="s">
        <v>382</v>
      </c>
      <c r="E1" s="464"/>
      <c r="F1" s="464"/>
      <c r="G1" s="464"/>
      <c r="H1" s="77" t="s">
        <v>383</v>
      </c>
      <c r="I1" s="77" t="s">
        <v>384</v>
      </c>
      <c r="J1" s="77" t="s">
        <v>385</v>
      </c>
      <c r="K1" s="78"/>
      <c r="L1" s="79"/>
      <c r="M1" s="82"/>
      <c r="N1" s="465" t="s">
        <v>386</v>
      </c>
      <c r="O1" s="466"/>
      <c r="P1" s="467"/>
      <c r="Q1" s="85"/>
      <c r="R1" s="465" t="s">
        <v>387</v>
      </c>
      <c r="S1" s="466"/>
      <c r="T1" s="467"/>
      <c r="U1" s="82"/>
      <c r="V1" s="465" t="s">
        <v>388</v>
      </c>
      <c r="W1" s="466"/>
      <c r="X1" s="466"/>
      <c r="Y1" s="467"/>
    </row>
    <row r="2" spans="1:25" s="75" customFormat="1" ht="133.5" customHeight="1" x14ac:dyDescent="0.25">
      <c r="A2" s="5" t="s">
        <v>380</v>
      </c>
      <c r="B2" s="75" t="s">
        <v>301</v>
      </c>
      <c r="C2" s="102" t="s">
        <v>389</v>
      </c>
      <c r="D2" s="100" t="s">
        <v>390</v>
      </c>
      <c r="E2" s="76" t="s">
        <v>391</v>
      </c>
      <c r="F2" s="76" t="s">
        <v>392</v>
      </c>
      <c r="G2" s="18" t="s">
        <v>393</v>
      </c>
      <c r="H2" s="18" t="s">
        <v>394</v>
      </c>
      <c r="I2" s="18" t="s">
        <v>394</v>
      </c>
      <c r="J2" s="18" t="s">
        <v>394</v>
      </c>
      <c r="K2" s="18" t="s">
        <v>395</v>
      </c>
      <c r="L2" s="80" t="s">
        <v>396</v>
      </c>
      <c r="M2" s="83"/>
      <c r="N2" s="84" t="s">
        <v>397</v>
      </c>
      <c r="O2" s="18" t="s">
        <v>398</v>
      </c>
      <c r="P2" s="80" t="s">
        <v>399</v>
      </c>
      <c r="Q2" s="86"/>
      <c r="R2" s="84" t="s">
        <v>397</v>
      </c>
      <c r="S2" s="18" t="s">
        <v>398</v>
      </c>
      <c r="T2" s="80" t="s">
        <v>399</v>
      </c>
      <c r="U2" s="83"/>
      <c r="V2" s="84" t="s">
        <v>8</v>
      </c>
      <c r="W2" s="18" t="s">
        <v>398</v>
      </c>
      <c r="X2" s="18" t="s">
        <v>399</v>
      </c>
      <c r="Y2" s="80" t="s">
        <v>400</v>
      </c>
    </row>
    <row r="3" spans="1:25" x14ac:dyDescent="0.25">
      <c r="A3" t="str">
        <f>VLOOKUP(B3, Jurisdictions!A:B,2,FALSE)</f>
        <v>Tukwila</v>
      </c>
      <c r="B3" t="s">
        <v>313</v>
      </c>
      <c r="C3" s="62">
        <v>1</v>
      </c>
      <c r="D3" s="56" t="s">
        <v>503</v>
      </c>
      <c r="E3" s="53" t="s">
        <v>504</v>
      </c>
      <c r="F3" s="53" t="s">
        <v>505</v>
      </c>
      <c r="G3" s="52">
        <v>128</v>
      </c>
      <c r="H3" s="52">
        <v>4</v>
      </c>
      <c r="I3" s="52">
        <v>5</v>
      </c>
      <c r="J3" s="52">
        <v>5</v>
      </c>
      <c r="K3" s="52">
        <v>14</v>
      </c>
      <c r="L3" s="58"/>
      <c r="N3" s="57">
        <v>30</v>
      </c>
      <c r="O3" s="52">
        <v>30</v>
      </c>
      <c r="P3" s="58">
        <v>0</v>
      </c>
      <c r="R3" s="57">
        <v>1</v>
      </c>
      <c r="S3" s="52">
        <v>1</v>
      </c>
      <c r="T3" s="58">
        <v>0</v>
      </c>
      <c r="V3" s="89">
        <v>15</v>
      </c>
      <c r="W3" s="88">
        <v>15</v>
      </c>
      <c r="X3" s="52">
        <v>30</v>
      </c>
      <c r="Y3" s="58" t="s">
        <v>15</v>
      </c>
    </row>
    <row r="4" spans="1:25" x14ac:dyDescent="0.25">
      <c r="A4" t="str">
        <f>VLOOKUP(B4, Jurisdictions!A:B,2,FALSE)</f>
        <v>King County</v>
      </c>
      <c r="B4" t="s">
        <v>304</v>
      </c>
      <c r="C4" s="62">
        <v>1</v>
      </c>
      <c r="D4" s="56" t="s">
        <v>503</v>
      </c>
      <c r="E4" s="53" t="s">
        <v>504</v>
      </c>
      <c r="F4" s="53" t="s">
        <v>505</v>
      </c>
      <c r="G4" s="52">
        <v>128</v>
      </c>
      <c r="H4" s="52">
        <v>4</v>
      </c>
      <c r="I4" s="52">
        <v>5</v>
      </c>
      <c r="J4" s="52">
        <v>5</v>
      </c>
      <c r="K4" s="52">
        <v>14</v>
      </c>
      <c r="L4" s="58"/>
      <c r="N4" s="57">
        <v>30</v>
      </c>
      <c r="O4" s="52">
        <v>30</v>
      </c>
      <c r="P4" s="58">
        <v>0</v>
      </c>
      <c r="R4" s="57">
        <v>1</v>
      </c>
      <c r="S4" s="52">
        <v>1</v>
      </c>
      <c r="T4" s="58">
        <v>0</v>
      </c>
      <c r="V4" s="89">
        <v>15</v>
      </c>
      <c r="W4" s="88">
        <v>15</v>
      </c>
      <c r="X4" s="52">
        <v>30</v>
      </c>
      <c r="Y4" s="58" t="s">
        <v>15</v>
      </c>
    </row>
    <row r="5" spans="1:25" x14ac:dyDescent="0.25">
      <c r="A5" t="str">
        <f>VLOOKUP(B5, Jurisdictions!A:B,2,FALSE)</f>
        <v>Seattle</v>
      </c>
      <c r="B5" t="s">
        <v>302</v>
      </c>
      <c r="C5" s="62">
        <v>1</v>
      </c>
      <c r="D5" s="56" t="s">
        <v>503</v>
      </c>
      <c r="E5" s="53" t="s">
        <v>504</v>
      </c>
      <c r="F5" s="53" t="s">
        <v>505</v>
      </c>
      <c r="G5" s="52">
        <v>128</v>
      </c>
      <c r="H5" s="52">
        <v>4</v>
      </c>
      <c r="I5" s="52">
        <v>5</v>
      </c>
      <c r="J5" s="52">
        <v>5</v>
      </c>
      <c r="K5" s="52">
        <v>14</v>
      </c>
      <c r="L5" s="58"/>
      <c r="N5" s="57">
        <v>30</v>
      </c>
      <c r="O5" s="52">
        <v>30</v>
      </c>
      <c r="P5" s="58">
        <v>0</v>
      </c>
      <c r="R5" s="57">
        <v>1</v>
      </c>
      <c r="S5" s="52">
        <v>1</v>
      </c>
      <c r="T5" s="58">
        <v>0</v>
      </c>
      <c r="V5" s="89">
        <v>15</v>
      </c>
      <c r="W5" s="88">
        <v>15</v>
      </c>
      <c r="X5" s="52">
        <v>30</v>
      </c>
      <c r="Y5" s="58" t="s">
        <v>15</v>
      </c>
    </row>
    <row r="6" spans="1:25" x14ac:dyDescent="0.25">
      <c r="A6" t="str">
        <f>VLOOKUP(B6, Jurisdictions!A:B,2,FALSE)</f>
        <v>SeaTac</v>
      </c>
      <c r="B6" t="s">
        <v>312</v>
      </c>
      <c r="C6" s="62">
        <v>1</v>
      </c>
      <c r="D6" s="56" t="s">
        <v>503</v>
      </c>
      <c r="E6" s="53" t="s">
        <v>504</v>
      </c>
      <c r="F6" s="53" t="s">
        <v>505</v>
      </c>
      <c r="G6" s="52">
        <v>128</v>
      </c>
      <c r="H6" s="52">
        <v>4</v>
      </c>
      <c r="I6" s="52">
        <v>5</v>
      </c>
      <c r="J6" s="52">
        <v>5</v>
      </c>
      <c r="K6" s="52">
        <v>14</v>
      </c>
      <c r="L6" s="58"/>
      <c r="N6" s="57">
        <v>30</v>
      </c>
      <c r="O6" s="52">
        <v>30</v>
      </c>
      <c r="P6" s="58">
        <v>0</v>
      </c>
      <c r="R6" s="57">
        <v>1</v>
      </c>
      <c r="S6" s="52">
        <v>1</v>
      </c>
      <c r="T6" s="58">
        <v>0</v>
      </c>
      <c r="V6" s="89">
        <v>15</v>
      </c>
      <c r="W6" s="88">
        <v>15</v>
      </c>
      <c r="X6" s="52">
        <v>30</v>
      </c>
      <c r="Y6" s="58" t="s">
        <v>15</v>
      </c>
    </row>
    <row r="7" spans="1:25" x14ac:dyDescent="0.25">
      <c r="A7" t="str">
        <f>VLOOKUP(B7, Jurisdictions!A:B,2,FALSE)</f>
        <v>Seattle</v>
      </c>
      <c r="B7" t="s">
        <v>302</v>
      </c>
      <c r="C7" s="62">
        <v>2</v>
      </c>
      <c r="D7" s="56" t="s">
        <v>476</v>
      </c>
      <c r="E7" s="53" t="s">
        <v>477</v>
      </c>
      <c r="F7" s="53" t="s">
        <v>478</v>
      </c>
      <c r="G7" s="52">
        <v>50</v>
      </c>
      <c r="H7" s="52">
        <v>8</v>
      </c>
      <c r="I7" s="52">
        <v>0</v>
      </c>
      <c r="J7" s="52">
        <v>5</v>
      </c>
      <c r="K7" s="52">
        <v>13</v>
      </c>
      <c r="L7" s="58"/>
      <c r="N7" s="57">
        <v>30</v>
      </c>
      <c r="O7" s="52">
        <v>30</v>
      </c>
      <c r="P7" s="58">
        <v>0</v>
      </c>
      <c r="R7" s="57">
        <v>1</v>
      </c>
      <c r="S7" s="52">
        <v>0</v>
      </c>
      <c r="T7" s="58">
        <v>0</v>
      </c>
      <c r="V7" s="89">
        <v>15</v>
      </c>
      <c r="W7" s="52">
        <v>30</v>
      </c>
      <c r="X7" s="52">
        <v>30</v>
      </c>
      <c r="Y7" s="58" t="s">
        <v>81</v>
      </c>
    </row>
    <row r="8" spans="1:25" x14ac:dyDescent="0.25">
      <c r="A8" t="str">
        <f>VLOOKUP(B8, Jurisdictions!A:B,2,FALSE)</f>
        <v>Kent</v>
      </c>
      <c r="B8" t="s">
        <v>316</v>
      </c>
      <c r="C8" s="62">
        <v>3</v>
      </c>
      <c r="D8" s="56" t="s">
        <v>343</v>
      </c>
      <c r="E8" s="53" t="s">
        <v>347</v>
      </c>
      <c r="F8" s="53" t="s">
        <v>519</v>
      </c>
      <c r="G8" s="52">
        <v>180</v>
      </c>
      <c r="H8" s="52">
        <v>2</v>
      </c>
      <c r="I8" s="52">
        <v>10</v>
      </c>
      <c r="J8" s="52">
        <v>10</v>
      </c>
      <c r="K8" s="52">
        <v>22</v>
      </c>
      <c r="L8" s="58"/>
      <c r="N8" s="57">
        <v>15</v>
      </c>
      <c r="O8" s="52">
        <v>30</v>
      </c>
      <c r="P8" s="58">
        <v>30</v>
      </c>
      <c r="R8" s="57">
        <v>0</v>
      </c>
      <c r="S8" s="52">
        <v>1</v>
      </c>
      <c r="T8" s="58">
        <v>0</v>
      </c>
      <c r="V8" s="89">
        <v>15</v>
      </c>
      <c r="W8" s="88">
        <v>15</v>
      </c>
      <c r="X8" s="52">
        <v>30</v>
      </c>
      <c r="Y8" s="58" t="s">
        <v>15</v>
      </c>
    </row>
    <row r="9" spans="1:25" x14ac:dyDescent="0.25">
      <c r="A9" t="str">
        <f>VLOOKUP(B9, Jurisdictions!A:B,2,FALSE)</f>
        <v>SeaTac</v>
      </c>
      <c r="B9" t="s">
        <v>312</v>
      </c>
      <c r="C9" s="62">
        <v>3</v>
      </c>
      <c r="D9" s="56" t="s">
        <v>343</v>
      </c>
      <c r="E9" s="53" t="s">
        <v>347</v>
      </c>
      <c r="F9" s="53" t="s">
        <v>519</v>
      </c>
      <c r="G9" s="52">
        <v>180</v>
      </c>
      <c r="H9" s="52">
        <v>2</v>
      </c>
      <c r="I9" s="52">
        <v>10</v>
      </c>
      <c r="J9" s="52">
        <v>10</v>
      </c>
      <c r="K9" s="52">
        <v>22</v>
      </c>
      <c r="L9" s="58"/>
      <c r="N9" s="57">
        <v>15</v>
      </c>
      <c r="O9" s="52">
        <v>30</v>
      </c>
      <c r="P9" s="58">
        <v>30</v>
      </c>
      <c r="R9" s="57">
        <v>0</v>
      </c>
      <c r="S9" s="52">
        <v>1</v>
      </c>
      <c r="T9" s="58">
        <v>0</v>
      </c>
      <c r="V9" s="89">
        <v>15</v>
      </c>
      <c r="W9" s="88">
        <v>15</v>
      </c>
      <c r="X9" s="52">
        <v>30</v>
      </c>
      <c r="Y9" s="58" t="s">
        <v>15</v>
      </c>
    </row>
    <row r="10" spans="1:25" x14ac:dyDescent="0.25">
      <c r="A10" t="str">
        <f>VLOOKUP(B10, Jurisdictions!A:B,2,FALSE)</f>
        <v>Auburn</v>
      </c>
      <c r="B10" t="s">
        <v>317</v>
      </c>
      <c r="C10" s="62">
        <v>3</v>
      </c>
      <c r="D10" s="56" t="s">
        <v>343</v>
      </c>
      <c r="E10" s="53" t="s">
        <v>347</v>
      </c>
      <c r="F10" s="53" t="s">
        <v>519</v>
      </c>
      <c r="G10" s="52">
        <v>180</v>
      </c>
      <c r="H10" s="52">
        <v>2</v>
      </c>
      <c r="I10" s="52">
        <v>10</v>
      </c>
      <c r="J10" s="52">
        <v>10</v>
      </c>
      <c r="K10" s="52">
        <v>22</v>
      </c>
      <c r="L10" s="58"/>
      <c r="N10" s="57">
        <v>15</v>
      </c>
      <c r="O10" s="52">
        <v>30</v>
      </c>
      <c r="P10" s="58">
        <v>30</v>
      </c>
      <c r="R10" s="57">
        <v>0</v>
      </c>
      <c r="S10" s="52">
        <v>1</v>
      </c>
      <c r="T10" s="58">
        <v>0</v>
      </c>
      <c r="V10" s="89">
        <v>15</v>
      </c>
      <c r="W10" s="88">
        <v>15</v>
      </c>
      <c r="X10" s="52">
        <v>30</v>
      </c>
      <c r="Y10" s="58" t="s">
        <v>15</v>
      </c>
    </row>
    <row r="11" spans="1:25" x14ac:dyDescent="0.25">
      <c r="A11" t="str">
        <f>VLOOKUP(B11, Jurisdictions!A:B,2,FALSE)</f>
        <v>Burien</v>
      </c>
      <c r="B11" t="s">
        <v>309</v>
      </c>
      <c r="C11" s="62">
        <v>3</v>
      </c>
      <c r="D11" s="56" t="s">
        <v>343</v>
      </c>
      <c r="E11" s="53" t="s">
        <v>347</v>
      </c>
      <c r="F11" s="53" t="s">
        <v>519</v>
      </c>
      <c r="G11" s="52">
        <v>180</v>
      </c>
      <c r="H11" s="52">
        <v>2</v>
      </c>
      <c r="I11" s="52">
        <v>10</v>
      </c>
      <c r="J11" s="52">
        <v>10</v>
      </c>
      <c r="K11" s="52">
        <v>22</v>
      </c>
      <c r="L11" s="58"/>
      <c r="N11" s="57">
        <v>15</v>
      </c>
      <c r="O11" s="52">
        <v>30</v>
      </c>
      <c r="P11" s="58">
        <v>30</v>
      </c>
      <c r="R11" s="57">
        <v>0</v>
      </c>
      <c r="S11" s="52">
        <v>1</v>
      </c>
      <c r="T11" s="58">
        <v>0</v>
      </c>
      <c r="V11" s="89">
        <v>15</v>
      </c>
      <c r="W11" s="88">
        <v>15</v>
      </c>
      <c r="X11" s="52">
        <v>30</v>
      </c>
      <c r="Y11" s="58" t="s">
        <v>15</v>
      </c>
    </row>
    <row r="12" spans="1:25" x14ac:dyDescent="0.25">
      <c r="A12" t="str">
        <f>VLOOKUP(B12, Jurisdictions!A:B,2,FALSE)</f>
        <v>Federal Way</v>
      </c>
      <c r="B12" t="s">
        <v>322</v>
      </c>
      <c r="C12" s="62">
        <v>4</v>
      </c>
      <c r="D12" s="56" t="s">
        <v>520</v>
      </c>
      <c r="E12" s="53" t="s">
        <v>355</v>
      </c>
      <c r="F12" s="53" t="s">
        <v>521</v>
      </c>
      <c r="G12" s="52">
        <v>181</v>
      </c>
      <c r="H12" s="52">
        <v>2</v>
      </c>
      <c r="I12" s="52">
        <v>0</v>
      </c>
      <c r="J12" s="52">
        <v>10</v>
      </c>
      <c r="K12" s="52">
        <v>12</v>
      </c>
      <c r="L12" s="58"/>
      <c r="N12" s="57">
        <v>30</v>
      </c>
      <c r="O12" s="52">
        <v>30</v>
      </c>
      <c r="P12" s="58">
        <v>0</v>
      </c>
      <c r="R12" s="57">
        <v>0</v>
      </c>
      <c r="S12" s="52">
        <v>0</v>
      </c>
      <c r="T12" s="58">
        <v>0</v>
      </c>
      <c r="V12" s="57">
        <v>30</v>
      </c>
      <c r="W12" s="52">
        <v>30</v>
      </c>
      <c r="X12" s="52">
        <v>30</v>
      </c>
      <c r="Y12" s="58" t="s">
        <v>135</v>
      </c>
    </row>
    <row r="13" spans="1:25" x14ac:dyDescent="0.25">
      <c r="A13" t="str">
        <f>VLOOKUP(B13, Jurisdictions!A:B,2,FALSE)</f>
        <v>King County</v>
      </c>
      <c r="B13" t="s">
        <v>304</v>
      </c>
      <c r="C13" s="62">
        <v>4</v>
      </c>
      <c r="D13" s="56" t="s">
        <v>520</v>
      </c>
      <c r="E13" s="53" t="s">
        <v>355</v>
      </c>
      <c r="F13" s="53" t="s">
        <v>521</v>
      </c>
      <c r="G13" s="52">
        <v>181</v>
      </c>
      <c r="H13" s="52">
        <v>2</v>
      </c>
      <c r="I13" s="52">
        <v>0</v>
      </c>
      <c r="J13" s="52">
        <v>10</v>
      </c>
      <c r="K13" s="52">
        <v>12</v>
      </c>
      <c r="L13" s="58"/>
      <c r="N13" s="57">
        <v>30</v>
      </c>
      <c r="O13" s="52">
        <v>30</v>
      </c>
      <c r="P13" s="58">
        <v>0</v>
      </c>
      <c r="R13" s="57">
        <v>0</v>
      </c>
      <c r="S13" s="52">
        <v>0</v>
      </c>
      <c r="T13" s="58">
        <v>0</v>
      </c>
      <c r="V13" s="57">
        <v>30</v>
      </c>
      <c r="W13" s="52">
        <v>30</v>
      </c>
      <c r="X13" s="52">
        <v>30</v>
      </c>
      <c r="Y13" s="58" t="s">
        <v>135</v>
      </c>
    </row>
    <row r="14" spans="1:25" x14ac:dyDescent="0.25">
      <c r="A14" t="str">
        <f>VLOOKUP(B14, Jurisdictions!A:B,2,FALSE)</f>
        <v>Auburn</v>
      </c>
      <c r="B14" t="s">
        <v>317</v>
      </c>
      <c r="C14" s="62">
        <v>4</v>
      </c>
      <c r="D14" s="56" t="s">
        <v>520</v>
      </c>
      <c r="E14" s="53" t="s">
        <v>355</v>
      </c>
      <c r="F14" s="53" t="s">
        <v>521</v>
      </c>
      <c r="G14" s="52">
        <v>181</v>
      </c>
      <c r="H14" s="52">
        <v>2</v>
      </c>
      <c r="I14" s="52">
        <v>0</v>
      </c>
      <c r="J14" s="52">
        <v>10</v>
      </c>
      <c r="K14" s="52">
        <v>12</v>
      </c>
      <c r="L14" s="58"/>
      <c r="N14" s="57">
        <v>30</v>
      </c>
      <c r="O14" s="52">
        <v>30</v>
      </c>
      <c r="P14" s="58">
        <v>0</v>
      </c>
      <c r="R14" s="57">
        <v>0</v>
      </c>
      <c r="S14" s="52">
        <v>0</v>
      </c>
      <c r="T14" s="58">
        <v>0</v>
      </c>
      <c r="V14" s="103">
        <v>30</v>
      </c>
      <c r="W14" s="104">
        <v>30</v>
      </c>
      <c r="X14" s="104">
        <v>30</v>
      </c>
      <c r="Y14" s="58" t="s">
        <v>135</v>
      </c>
    </row>
    <row r="15" spans="1:25" x14ac:dyDescent="0.25">
      <c r="A15" t="str">
        <f>VLOOKUP(B15, Jurisdictions!A:B,2,FALSE)</f>
        <v>Seattle</v>
      </c>
      <c r="B15" t="s">
        <v>302</v>
      </c>
      <c r="C15" s="62">
        <v>5</v>
      </c>
      <c r="D15" s="56" t="s">
        <v>560</v>
      </c>
      <c r="E15" s="53" t="s">
        <v>420</v>
      </c>
      <c r="F15" s="53" t="s">
        <v>565</v>
      </c>
      <c r="G15" s="52" t="s">
        <v>288</v>
      </c>
      <c r="H15" s="52">
        <v>14</v>
      </c>
      <c r="I15" s="52">
        <v>0</v>
      </c>
      <c r="J15" s="52">
        <v>5</v>
      </c>
      <c r="K15" s="52">
        <v>19</v>
      </c>
      <c r="L15" s="58" t="s">
        <v>52</v>
      </c>
      <c r="N15" s="57" t="s">
        <v>422</v>
      </c>
      <c r="O15" s="52">
        <v>15</v>
      </c>
      <c r="P15" s="58">
        <v>15</v>
      </c>
      <c r="R15" s="57">
        <v>1</v>
      </c>
      <c r="S15" s="52">
        <v>1</v>
      </c>
      <c r="T15" s="58">
        <v>0</v>
      </c>
      <c r="V15" s="57" t="s">
        <v>422</v>
      </c>
      <c r="W15" s="88" t="s">
        <v>422</v>
      </c>
      <c r="X15" s="88">
        <v>15</v>
      </c>
      <c r="Y15" s="58" t="s">
        <v>15</v>
      </c>
    </row>
    <row r="16" spans="1:25" x14ac:dyDescent="0.25">
      <c r="A16" t="str">
        <f>VLOOKUP(B16, Jurisdictions!A:B,2,FALSE)</f>
        <v>Shoreline</v>
      </c>
      <c r="B16" t="s">
        <v>303</v>
      </c>
      <c r="C16" s="62">
        <v>5</v>
      </c>
      <c r="D16" s="56" t="s">
        <v>560</v>
      </c>
      <c r="E16" s="53" t="s">
        <v>420</v>
      </c>
      <c r="F16" s="53" t="s">
        <v>565</v>
      </c>
      <c r="G16" s="52" t="s">
        <v>288</v>
      </c>
      <c r="H16" s="52">
        <v>14</v>
      </c>
      <c r="I16" s="52">
        <v>0</v>
      </c>
      <c r="J16" s="52">
        <v>5</v>
      </c>
      <c r="K16" s="52">
        <v>19</v>
      </c>
      <c r="L16" s="58" t="s">
        <v>52</v>
      </c>
      <c r="N16" s="57" t="s">
        <v>422</v>
      </c>
      <c r="O16" s="52">
        <v>15</v>
      </c>
      <c r="P16" s="58">
        <v>15</v>
      </c>
      <c r="R16" s="57">
        <v>1</v>
      </c>
      <c r="S16" s="52">
        <v>1</v>
      </c>
      <c r="T16" s="58">
        <v>0</v>
      </c>
      <c r="V16" s="57" t="s">
        <v>422</v>
      </c>
      <c r="W16" s="88" t="s">
        <v>422</v>
      </c>
      <c r="X16" s="88">
        <v>15</v>
      </c>
      <c r="Y16" s="58" t="s">
        <v>15</v>
      </c>
    </row>
    <row r="17" spans="1:25" x14ac:dyDescent="0.25">
      <c r="A17" t="str">
        <f>VLOOKUP(B17, Jurisdictions!A:B,2,FALSE)</f>
        <v>Shoreline</v>
      </c>
      <c r="B17" t="s">
        <v>303</v>
      </c>
      <c r="C17" s="62">
        <v>6</v>
      </c>
      <c r="D17" s="56" t="s">
        <v>560</v>
      </c>
      <c r="E17" s="53" t="s">
        <v>443</v>
      </c>
      <c r="F17" s="53" t="s">
        <v>561</v>
      </c>
      <c r="G17" s="52">
        <v>346</v>
      </c>
      <c r="H17" s="52">
        <v>6</v>
      </c>
      <c r="I17" s="52">
        <v>5</v>
      </c>
      <c r="J17" s="52">
        <v>5</v>
      </c>
      <c r="K17" s="52">
        <v>16</v>
      </c>
      <c r="L17" s="58"/>
      <c r="N17" s="57">
        <v>30</v>
      </c>
      <c r="O17" s="52">
        <v>30</v>
      </c>
      <c r="P17" s="58">
        <v>0</v>
      </c>
      <c r="R17" s="57">
        <v>0</v>
      </c>
      <c r="S17" s="52">
        <v>0</v>
      </c>
      <c r="T17" s="58">
        <v>0</v>
      </c>
      <c r="V17" s="57">
        <v>30</v>
      </c>
      <c r="W17" s="52">
        <v>30</v>
      </c>
      <c r="X17" s="52">
        <v>60</v>
      </c>
      <c r="Y17" s="58" t="s">
        <v>135</v>
      </c>
    </row>
    <row r="18" spans="1:25" x14ac:dyDescent="0.25">
      <c r="A18" t="str">
        <f>VLOOKUP(B18, Jurisdictions!A:B,2,FALSE)</f>
        <v>Seattle</v>
      </c>
      <c r="B18" t="s">
        <v>302</v>
      </c>
      <c r="C18" s="62">
        <v>6</v>
      </c>
      <c r="D18" s="56" t="s">
        <v>560</v>
      </c>
      <c r="E18" s="53" t="s">
        <v>443</v>
      </c>
      <c r="F18" s="53" t="s">
        <v>561</v>
      </c>
      <c r="G18" s="52">
        <v>346</v>
      </c>
      <c r="H18" s="52">
        <v>6</v>
      </c>
      <c r="I18" s="52">
        <v>5</v>
      </c>
      <c r="J18" s="52">
        <v>5</v>
      </c>
      <c r="K18" s="52">
        <v>16</v>
      </c>
      <c r="L18" s="58"/>
      <c r="N18" s="57">
        <v>30</v>
      </c>
      <c r="O18" s="52">
        <v>30</v>
      </c>
      <c r="P18" s="58">
        <v>0</v>
      </c>
      <c r="R18" s="57">
        <v>0</v>
      </c>
      <c r="S18" s="52">
        <v>0</v>
      </c>
      <c r="T18" s="58">
        <v>0</v>
      </c>
      <c r="V18" s="57">
        <v>30</v>
      </c>
      <c r="W18" s="52">
        <v>30</v>
      </c>
      <c r="X18" s="52">
        <v>60</v>
      </c>
      <c r="Y18" s="58" t="s">
        <v>135</v>
      </c>
    </row>
    <row r="19" spans="1:25" x14ac:dyDescent="0.25">
      <c r="A19" t="str">
        <f>VLOOKUP(B19, Jurisdictions!A:B,2,FALSE)</f>
        <v>Redmond</v>
      </c>
      <c r="B19" t="s">
        <v>329</v>
      </c>
      <c r="C19" s="62">
        <v>7</v>
      </c>
      <c r="D19" s="56" t="s">
        <v>549</v>
      </c>
      <c r="E19" s="53" t="s">
        <v>359</v>
      </c>
      <c r="F19" s="53" t="s">
        <v>550</v>
      </c>
      <c r="G19" s="52">
        <v>248</v>
      </c>
      <c r="H19" s="52">
        <v>6</v>
      </c>
      <c r="I19" s="52">
        <v>5</v>
      </c>
      <c r="J19" s="52">
        <v>5</v>
      </c>
      <c r="K19" s="52">
        <v>16</v>
      </c>
      <c r="L19" s="58"/>
      <c r="N19" s="57">
        <v>30</v>
      </c>
      <c r="O19" s="52">
        <v>30</v>
      </c>
      <c r="P19" s="58">
        <v>0</v>
      </c>
      <c r="R19" s="57">
        <v>0</v>
      </c>
      <c r="S19" s="52">
        <v>0</v>
      </c>
      <c r="T19" s="58">
        <v>0</v>
      </c>
      <c r="V19" s="103">
        <v>30</v>
      </c>
      <c r="W19" s="104">
        <v>30</v>
      </c>
      <c r="X19" s="52">
        <v>30</v>
      </c>
      <c r="Y19" s="58" t="s">
        <v>135</v>
      </c>
    </row>
    <row r="20" spans="1:25" x14ac:dyDescent="0.25">
      <c r="A20" t="str">
        <f>VLOOKUP(B20, Jurisdictions!A:B,2,FALSE)</f>
        <v>King County</v>
      </c>
      <c r="B20" t="s">
        <v>304</v>
      </c>
      <c r="C20" s="62">
        <v>7</v>
      </c>
      <c r="D20" s="56" t="s">
        <v>549</v>
      </c>
      <c r="E20" s="53" t="s">
        <v>359</v>
      </c>
      <c r="F20" s="53" t="s">
        <v>550</v>
      </c>
      <c r="G20" s="52">
        <v>248</v>
      </c>
      <c r="H20" s="52">
        <v>6</v>
      </c>
      <c r="I20" s="52">
        <v>5</v>
      </c>
      <c r="J20" s="52">
        <v>5</v>
      </c>
      <c r="K20" s="52">
        <v>16</v>
      </c>
      <c r="L20" s="58"/>
      <c r="N20" s="57">
        <v>30</v>
      </c>
      <c r="O20" s="52">
        <v>30</v>
      </c>
      <c r="P20" s="58">
        <v>0</v>
      </c>
      <c r="R20" s="57">
        <v>0</v>
      </c>
      <c r="S20" s="52">
        <v>0</v>
      </c>
      <c r="T20" s="58">
        <v>0</v>
      </c>
      <c r="V20" s="103">
        <v>30</v>
      </c>
      <c r="W20" s="104">
        <v>30</v>
      </c>
      <c r="X20" s="52">
        <v>30</v>
      </c>
      <c r="Y20" s="58" t="s">
        <v>135</v>
      </c>
    </row>
    <row r="21" spans="1:25" x14ac:dyDescent="0.25">
      <c r="A21" t="str">
        <f>VLOOKUP(B21, Jurisdictions!A:B,2,FALSE)</f>
        <v>Kirkland</v>
      </c>
      <c r="B21" t="s">
        <v>333</v>
      </c>
      <c r="C21" s="62">
        <v>7</v>
      </c>
      <c r="D21" s="56" t="s">
        <v>549</v>
      </c>
      <c r="E21" s="53" t="s">
        <v>359</v>
      </c>
      <c r="F21" s="53" t="s">
        <v>550</v>
      </c>
      <c r="G21" s="52">
        <v>248</v>
      </c>
      <c r="H21" s="52">
        <v>6</v>
      </c>
      <c r="I21" s="52">
        <v>5</v>
      </c>
      <c r="J21" s="52">
        <v>5</v>
      </c>
      <c r="K21" s="52">
        <v>16</v>
      </c>
      <c r="L21" s="58"/>
      <c r="N21" s="57">
        <v>30</v>
      </c>
      <c r="O21" s="52">
        <v>30</v>
      </c>
      <c r="P21" s="58">
        <v>0</v>
      </c>
      <c r="R21" s="57">
        <v>0</v>
      </c>
      <c r="S21" s="52">
        <v>0</v>
      </c>
      <c r="T21" s="58">
        <v>0</v>
      </c>
      <c r="V21" s="57">
        <v>30</v>
      </c>
      <c r="W21" s="52">
        <v>30</v>
      </c>
      <c r="X21" s="52">
        <v>30</v>
      </c>
      <c r="Y21" s="58" t="s">
        <v>135</v>
      </c>
    </row>
    <row r="22" spans="1:25" x14ac:dyDescent="0.25">
      <c r="A22" t="str">
        <f>VLOOKUP(B22, Jurisdictions!A:B,2,FALSE)</f>
        <v>Seattle</v>
      </c>
      <c r="B22" t="s">
        <v>302</v>
      </c>
      <c r="C22" s="62">
        <v>8</v>
      </c>
      <c r="D22" s="56" t="s">
        <v>466</v>
      </c>
      <c r="E22" s="53" t="s">
        <v>450</v>
      </c>
      <c r="F22" s="53" t="s">
        <v>472</v>
      </c>
      <c r="G22" s="52" t="s">
        <v>406</v>
      </c>
      <c r="H22" s="52">
        <v>14</v>
      </c>
      <c r="I22" s="52">
        <v>0</v>
      </c>
      <c r="J22" s="52">
        <v>5</v>
      </c>
      <c r="K22" s="52">
        <v>19</v>
      </c>
      <c r="L22" s="58"/>
      <c r="N22" s="57">
        <v>15</v>
      </c>
      <c r="O22" s="52">
        <v>30</v>
      </c>
      <c r="P22" s="58">
        <v>30</v>
      </c>
      <c r="R22" s="57">
        <v>1</v>
      </c>
      <c r="S22" s="52">
        <v>1</v>
      </c>
      <c r="T22" s="58">
        <v>1</v>
      </c>
      <c r="V22" s="57" t="s">
        <v>422</v>
      </c>
      <c r="W22" s="52">
        <v>15</v>
      </c>
      <c r="X22" s="52">
        <v>15</v>
      </c>
      <c r="Y22" s="58" t="s">
        <v>15</v>
      </c>
    </row>
    <row r="23" spans="1:25" x14ac:dyDescent="0.25">
      <c r="A23" t="str">
        <f>VLOOKUP(B23, Jurisdictions!A:B,2,FALSE)</f>
        <v>Seattle</v>
      </c>
      <c r="B23" t="s">
        <v>302</v>
      </c>
      <c r="C23" s="62">
        <v>9</v>
      </c>
      <c r="D23" s="56" t="s">
        <v>466</v>
      </c>
      <c r="E23" s="53" t="s">
        <v>443</v>
      </c>
      <c r="F23" s="53" t="s">
        <v>467</v>
      </c>
      <c r="G23" s="52">
        <v>40</v>
      </c>
      <c r="H23" s="52">
        <v>12</v>
      </c>
      <c r="I23" s="52">
        <v>0</v>
      </c>
      <c r="J23" s="52">
        <v>10</v>
      </c>
      <c r="K23" s="52">
        <v>22</v>
      </c>
      <c r="L23" s="58"/>
      <c r="N23" s="57">
        <v>15</v>
      </c>
      <c r="O23" s="52">
        <v>30</v>
      </c>
      <c r="P23" s="58">
        <v>30</v>
      </c>
      <c r="R23" s="57">
        <v>1</v>
      </c>
      <c r="S23" s="52">
        <v>1</v>
      </c>
      <c r="T23" s="58">
        <v>0</v>
      </c>
      <c r="V23" s="89" t="s">
        <v>422</v>
      </c>
      <c r="W23" s="104">
        <v>15</v>
      </c>
      <c r="X23" s="52">
        <v>30</v>
      </c>
      <c r="Y23" s="58" t="s">
        <v>15</v>
      </c>
    </row>
    <row r="24" spans="1:25" x14ac:dyDescent="0.25">
      <c r="A24" t="str">
        <f>VLOOKUP(B24, Jurisdictions!A:B,2,FALSE)</f>
        <v>Seattle</v>
      </c>
      <c r="B24" t="s">
        <v>302</v>
      </c>
      <c r="C24" s="62">
        <v>10</v>
      </c>
      <c r="D24" s="56" t="s">
        <v>466</v>
      </c>
      <c r="E24" s="53" t="s">
        <v>420</v>
      </c>
      <c r="F24" s="53" t="s">
        <v>572</v>
      </c>
      <c r="G24" s="52" t="s">
        <v>28</v>
      </c>
      <c r="H24" s="52">
        <v>20</v>
      </c>
      <c r="I24" s="52">
        <v>0</v>
      </c>
      <c r="J24" s="52">
        <v>10</v>
      </c>
      <c r="K24" s="52">
        <v>30</v>
      </c>
      <c r="L24" s="58" t="s">
        <v>52</v>
      </c>
      <c r="N24" s="57" t="s">
        <v>422</v>
      </c>
      <c r="O24" s="52">
        <v>15</v>
      </c>
      <c r="P24" s="58">
        <v>15</v>
      </c>
      <c r="R24" s="57">
        <v>1</v>
      </c>
      <c r="S24" s="52">
        <v>1</v>
      </c>
      <c r="T24" s="58">
        <v>0</v>
      </c>
      <c r="V24" s="103" t="s">
        <v>422</v>
      </c>
      <c r="W24" s="104" t="s">
        <v>422</v>
      </c>
      <c r="X24" s="104">
        <v>15</v>
      </c>
      <c r="Y24" s="58" t="s">
        <v>15</v>
      </c>
    </row>
    <row r="25" spans="1:25" x14ac:dyDescent="0.25">
      <c r="A25" t="str">
        <f>VLOOKUP(B25, Jurisdictions!A:B,2,FALSE)</f>
        <v>Seattle</v>
      </c>
      <c r="B25" t="s">
        <v>302</v>
      </c>
      <c r="C25" s="62">
        <v>11</v>
      </c>
      <c r="D25" s="56" t="s">
        <v>466</v>
      </c>
      <c r="E25" s="53" t="s">
        <v>450</v>
      </c>
      <c r="F25" s="53" t="s">
        <v>471</v>
      </c>
      <c r="G25" s="52">
        <v>44</v>
      </c>
      <c r="H25" s="52">
        <v>16</v>
      </c>
      <c r="I25" s="52">
        <v>0</v>
      </c>
      <c r="J25" s="52">
        <v>10</v>
      </c>
      <c r="K25" s="52">
        <v>26</v>
      </c>
      <c r="L25" s="58"/>
      <c r="N25" s="57">
        <v>15</v>
      </c>
      <c r="O25" s="52">
        <v>15</v>
      </c>
      <c r="P25" s="58">
        <v>30</v>
      </c>
      <c r="R25" s="57">
        <v>1</v>
      </c>
      <c r="S25" s="52">
        <v>0</v>
      </c>
      <c r="T25" s="58">
        <v>1</v>
      </c>
      <c r="V25" s="57" t="s">
        <v>422</v>
      </c>
      <c r="W25" s="52">
        <v>15</v>
      </c>
      <c r="X25" s="52">
        <v>15</v>
      </c>
      <c r="Y25" s="58" t="s">
        <v>15</v>
      </c>
    </row>
    <row r="26" spans="1:25" x14ac:dyDescent="0.25">
      <c r="A26" t="str">
        <f>VLOOKUP(B26, Jurisdictions!A:B,2,FALSE)</f>
        <v>Seattle</v>
      </c>
      <c r="B26" t="s">
        <v>302</v>
      </c>
      <c r="C26" s="62">
        <v>12</v>
      </c>
      <c r="D26" s="56" t="s">
        <v>466</v>
      </c>
      <c r="E26" s="53" t="s">
        <v>420</v>
      </c>
      <c r="F26" s="53" t="s">
        <v>468</v>
      </c>
      <c r="G26" s="52">
        <v>40</v>
      </c>
      <c r="H26" s="52">
        <v>20</v>
      </c>
      <c r="I26" s="52">
        <v>0</v>
      </c>
      <c r="J26" s="52">
        <v>10</v>
      </c>
      <c r="K26" s="52">
        <v>30</v>
      </c>
      <c r="L26" s="58"/>
      <c r="N26" s="57">
        <v>15</v>
      </c>
      <c r="O26" s="52">
        <v>15</v>
      </c>
      <c r="P26" s="58">
        <v>30</v>
      </c>
      <c r="R26" s="57">
        <v>1</v>
      </c>
      <c r="S26" s="52">
        <v>0</v>
      </c>
      <c r="T26" s="58">
        <v>0</v>
      </c>
      <c r="V26" s="89" t="s">
        <v>422</v>
      </c>
      <c r="W26" s="52">
        <v>15</v>
      </c>
      <c r="X26" s="52">
        <v>30</v>
      </c>
      <c r="Y26" s="58" t="s">
        <v>15</v>
      </c>
    </row>
    <row r="27" spans="1:25" x14ac:dyDescent="0.25">
      <c r="A27" t="str">
        <f>VLOOKUP(B27, Jurisdictions!A:B,2,FALSE)</f>
        <v>Seattle</v>
      </c>
      <c r="B27" t="s">
        <v>302</v>
      </c>
      <c r="C27" s="62">
        <v>13</v>
      </c>
      <c r="D27" s="56" t="s">
        <v>464</v>
      </c>
      <c r="E27" s="53" t="s">
        <v>420</v>
      </c>
      <c r="F27" s="53" t="s">
        <v>465</v>
      </c>
      <c r="G27" s="52">
        <v>36</v>
      </c>
      <c r="H27" s="52">
        <v>16</v>
      </c>
      <c r="I27" s="52">
        <v>10</v>
      </c>
      <c r="J27" s="52">
        <v>0</v>
      </c>
      <c r="K27" s="52">
        <v>26</v>
      </c>
      <c r="L27" s="58"/>
      <c r="N27" s="57">
        <v>15</v>
      </c>
      <c r="O27" s="52">
        <v>15</v>
      </c>
      <c r="P27" s="58">
        <v>30</v>
      </c>
      <c r="R27" s="57">
        <v>2</v>
      </c>
      <c r="S27" s="52">
        <v>1</v>
      </c>
      <c r="T27" s="58">
        <v>1</v>
      </c>
      <c r="V27" s="57" t="s">
        <v>422</v>
      </c>
      <c r="W27" s="104" t="s">
        <v>422</v>
      </c>
      <c r="X27" s="52">
        <v>15</v>
      </c>
      <c r="Y27" s="58" t="s">
        <v>15</v>
      </c>
    </row>
    <row r="28" spans="1:25" x14ac:dyDescent="0.25">
      <c r="A28" t="str">
        <f>VLOOKUP(B28, Jurisdictions!A:B,2,FALSE)</f>
        <v>Bellevue</v>
      </c>
      <c r="B28" t="s">
        <v>307</v>
      </c>
      <c r="C28" s="62">
        <v>14</v>
      </c>
      <c r="D28" s="56" t="s">
        <v>344</v>
      </c>
      <c r="E28" s="53" t="s">
        <v>531</v>
      </c>
      <c r="F28" s="53" t="s">
        <v>555</v>
      </c>
      <c r="G28" s="52">
        <v>271</v>
      </c>
      <c r="H28" s="52">
        <v>10</v>
      </c>
      <c r="I28" s="52">
        <v>10</v>
      </c>
      <c r="J28" s="52">
        <v>5</v>
      </c>
      <c r="K28" s="52">
        <v>25</v>
      </c>
      <c r="L28" s="58"/>
      <c r="N28" s="57">
        <v>15</v>
      </c>
      <c r="O28" s="52">
        <v>15</v>
      </c>
      <c r="P28" s="58">
        <v>30</v>
      </c>
      <c r="R28" s="57">
        <v>0</v>
      </c>
      <c r="S28" s="52">
        <v>0</v>
      </c>
      <c r="T28" s="58">
        <v>0</v>
      </c>
      <c r="V28" s="90">
        <v>15</v>
      </c>
      <c r="W28" s="52">
        <v>15</v>
      </c>
      <c r="X28" s="52">
        <v>30</v>
      </c>
      <c r="Y28" s="58" t="s">
        <v>15</v>
      </c>
    </row>
    <row r="29" spans="1:25" x14ac:dyDescent="0.25">
      <c r="A29" t="str">
        <f>VLOOKUP(B29, Jurisdictions!A:B,2,FALSE)</f>
        <v>Unknown</v>
      </c>
      <c r="B29" t="s">
        <v>306</v>
      </c>
      <c r="C29" s="62">
        <v>14</v>
      </c>
      <c r="D29" s="56" t="s">
        <v>344</v>
      </c>
      <c r="E29" s="53" t="s">
        <v>531</v>
      </c>
      <c r="F29" s="53" t="s">
        <v>555</v>
      </c>
      <c r="G29" s="52">
        <v>271</v>
      </c>
      <c r="H29" s="52">
        <v>10</v>
      </c>
      <c r="I29" s="52">
        <v>10</v>
      </c>
      <c r="J29" s="52">
        <v>5</v>
      </c>
      <c r="K29" s="52">
        <v>25</v>
      </c>
      <c r="L29" s="58"/>
      <c r="N29" s="57">
        <v>15</v>
      </c>
      <c r="O29" s="52">
        <v>15</v>
      </c>
      <c r="P29" s="58">
        <v>30</v>
      </c>
      <c r="R29" s="57">
        <v>0</v>
      </c>
      <c r="S29" s="52">
        <v>0</v>
      </c>
      <c r="T29" s="58">
        <v>0</v>
      </c>
      <c r="V29" s="90">
        <v>15</v>
      </c>
      <c r="W29" s="52">
        <v>15</v>
      </c>
      <c r="X29" s="52">
        <v>30</v>
      </c>
      <c r="Y29" s="58" t="s">
        <v>15</v>
      </c>
    </row>
    <row r="30" spans="1:25" x14ac:dyDescent="0.25">
      <c r="A30" t="str">
        <f>VLOOKUP(B30, Jurisdictions!A:B,2,FALSE)</f>
        <v>Bellevue</v>
      </c>
      <c r="B30" t="s">
        <v>307</v>
      </c>
      <c r="C30" s="62">
        <v>15</v>
      </c>
      <c r="D30" s="56" t="s">
        <v>344</v>
      </c>
      <c r="E30" s="53" t="s">
        <v>369</v>
      </c>
      <c r="F30" s="53" t="s">
        <v>569</v>
      </c>
      <c r="G30" s="52" t="s">
        <v>22</v>
      </c>
      <c r="H30" s="52">
        <v>10</v>
      </c>
      <c r="I30" s="52">
        <v>5</v>
      </c>
      <c r="J30" s="52">
        <v>10</v>
      </c>
      <c r="K30" s="52">
        <v>25</v>
      </c>
      <c r="L30" s="58" t="s">
        <v>52</v>
      </c>
      <c r="N30" s="57" t="s">
        <v>422</v>
      </c>
      <c r="O30" s="52">
        <v>15</v>
      </c>
      <c r="P30" s="58">
        <v>15</v>
      </c>
      <c r="R30" s="57">
        <v>0</v>
      </c>
      <c r="S30" s="52">
        <v>0</v>
      </c>
      <c r="T30" s="58">
        <v>0</v>
      </c>
      <c r="V30" s="57" t="s">
        <v>422</v>
      </c>
      <c r="W30" s="104">
        <v>15</v>
      </c>
      <c r="X30" s="52">
        <v>15</v>
      </c>
      <c r="Y30" s="58" t="s">
        <v>15</v>
      </c>
    </row>
    <row r="31" spans="1:25" x14ac:dyDescent="0.25">
      <c r="A31" t="str">
        <f>VLOOKUP(B31, Jurisdictions!A:B,2,FALSE)</f>
        <v>Redmond</v>
      </c>
      <c r="B31" t="s">
        <v>329</v>
      </c>
      <c r="C31" s="62">
        <v>15</v>
      </c>
      <c r="D31" s="56" t="s">
        <v>344</v>
      </c>
      <c r="E31" s="53" t="s">
        <v>369</v>
      </c>
      <c r="F31" s="53" t="s">
        <v>569</v>
      </c>
      <c r="G31" s="52" t="s">
        <v>22</v>
      </c>
      <c r="H31" s="52">
        <v>10</v>
      </c>
      <c r="I31" s="52">
        <v>5</v>
      </c>
      <c r="J31" s="52">
        <v>10</v>
      </c>
      <c r="K31" s="52">
        <v>25</v>
      </c>
      <c r="L31" s="58" t="s">
        <v>52</v>
      </c>
      <c r="N31" s="57" t="s">
        <v>422</v>
      </c>
      <c r="O31" s="52">
        <v>15</v>
      </c>
      <c r="P31" s="58">
        <v>15</v>
      </c>
      <c r="R31" s="57">
        <v>0</v>
      </c>
      <c r="S31" s="52">
        <v>0</v>
      </c>
      <c r="T31" s="58">
        <v>0</v>
      </c>
      <c r="V31" s="103" t="s">
        <v>422</v>
      </c>
      <c r="W31" s="52">
        <v>15</v>
      </c>
      <c r="X31" s="104">
        <v>15</v>
      </c>
      <c r="Y31" s="58" t="s">
        <v>15</v>
      </c>
    </row>
    <row r="32" spans="1:25" x14ac:dyDescent="0.25">
      <c r="A32" t="str">
        <f>VLOOKUP(B32, Jurisdictions!A:B,2,FALSE)</f>
        <v>Bellevue</v>
      </c>
      <c r="B32" t="s">
        <v>307</v>
      </c>
      <c r="C32" s="62">
        <v>16</v>
      </c>
      <c r="D32" s="56" t="s">
        <v>344</v>
      </c>
      <c r="E32" s="53" t="s">
        <v>370</v>
      </c>
      <c r="F32" s="53" t="s">
        <v>544</v>
      </c>
      <c r="G32" s="52">
        <v>240</v>
      </c>
      <c r="H32" s="52">
        <v>6</v>
      </c>
      <c r="I32" s="52">
        <v>10</v>
      </c>
      <c r="J32" s="52">
        <v>5</v>
      </c>
      <c r="K32" s="52">
        <v>21</v>
      </c>
      <c r="L32" s="58"/>
      <c r="N32" s="57">
        <v>15</v>
      </c>
      <c r="O32" s="52">
        <v>30</v>
      </c>
      <c r="P32" s="58">
        <v>30</v>
      </c>
      <c r="R32" s="57">
        <v>0</v>
      </c>
      <c r="S32" s="52">
        <v>0</v>
      </c>
      <c r="T32" s="58">
        <v>0</v>
      </c>
      <c r="V32" s="89">
        <v>15</v>
      </c>
      <c r="W32" s="52">
        <v>30</v>
      </c>
      <c r="X32" s="52">
        <v>30</v>
      </c>
      <c r="Y32" s="58" t="s">
        <v>81</v>
      </c>
    </row>
    <row r="33" spans="1:25" x14ac:dyDescent="0.25">
      <c r="A33" t="str">
        <f>VLOOKUP(B33, Jurisdictions!A:B,2,FALSE)</f>
        <v>Newcastle</v>
      </c>
      <c r="B33" t="s">
        <v>308</v>
      </c>
      <c r="C33" s="62">
        <v>16</v>
      </c>
      <c r="D33" s="56" t="s">
        <v>344</v>
      </c>
      <c r="E33" s="53" t="s">
        <v>370</v>
      </c>
      <c r="F33" s="53" t="s">
        <v>544</v>
      </c>
      <c r="G33" s="52">
        <v>240</v>
      </c>
      <c r="H33" s="52">
        <v>6</v>
      </c>
      <c r="I33" s="52">
        <v>10</v>
      </c>
      <c r="J33" s="52">
        <v>5</v>
      </c>
      <c r="K33" s="52">
        <v>21</v>
      </c>
      <c r="L33" s="58"/>
      <c r="N33" s="57">
        <v>15</v>
      </c>
      <c r="O33" s="52">
        <v>30</v>
      </c>
      <c r="P33" s="58">
        <v>30</v>
      </c>
      <c r="R33" s="57">
        <v>0</v>
      </c>
      <c r="S33" s="52">
        <v>0</v>
      </c>
      <c r="T33" s="58">
        <v>0</v>
      </c>
      <c r="V33" s="89">
        <v>15</v>
      </c>
      <c r="W33" s="52">
        <v>30</v>
      </c>
      <c r="X33" s="52">
        <v>30</v>
      </c>
      <c r="Y33" s="58" t="s">
        <v>81</v>
      </c>
    </row>
    <row r="34" spans="1:25" x14ac:dyDescent="0.25">
      <c r="A34" t="str">
        <f>VLOOKUP(B34, Jurisdictions!A:B,2,FALSE)</f>
        <v>Renton</v>
      </c>
      <c r="B34" t="s">
        <v>305</v>
      </c>
      <c r="C34" s="62">
        <v>16</v>
      </c>
      <c r="D34" s="56" t="s">
        <v>344</v>
      </c>
      <c r="E34" s="53" t="s">
        <v>370</v>
      </c>
      <c r="F34" s="53" t="s">
        <v>544</v>
      </c>
      <c r="G34" s="52">
        <v>240</v>
      </c>
      <c r="H34" s="52">
        <v>6</v>
      </c>
      <c r="I34" s="52">
        <v>10</v>
      </c>
      <c r="J34" s="52">
        <v>5</v>
      </c>
      <c r="K34" s="52">
        <v>21</v>
      </c>
      <c r="L34" s="58"/>
      <c r="N34" s="57">
        <v>15</v>
      </c>
      <c r="O34" s="52">
        <v>30</v>
      </c>
      <c r="P34" s="58">
        <v>30</v>
      </c>
      <c r="R34" s="57">
        <v>0</v>
      </c>
      <c r="S34" s="52">
        <v>0</v>
      </c>
      <c r="T34" s="58">
        <v>0</v>
      </c>
      <c r="V34" s="89">
        <v>15</v>
      </c>
      <c r="W34" s="52">
        <v>30</v>
      </c>
      <c r="X34" s="52">
        <v>30</v>
      </c>
      <c r="Y34" s="58" t="s">
        <v>81</v>
      </c>
    </row>
    <row r="35" spans="1:25" x14ac:dyDescent="0.25">
      <c r="A35" t="str">
        <f>VLOOKUP(B35, Jurisdictions!A:B,2,FALSE)</f>
        <v>Seattle</v>
      </c>
      <c r="B35" t="s">
        <v>302</v>
      </c>
      <c r="C35" s="62">
        <v>17</v>
      </c>
      <c r="D35" s="56" t="s">
        <v>347</v>
      </c>
      <c r="E35" s="53" t="s">
        <v>420</v>
      </c>
      <c r="F35" s="53" t="s">
        <v>500</v>
      </c>
      <c r="G35" s="52">
        <v>120</v>
      </c>
      <c r="H35" s="52">
        <v>10</v>
      </c>
      <c r="I35" s="52">
        <v>10</v>
      </c>
      <c r="J35" s="52">
        <v>10</v>
      </c>
      <c r="K35" s="52">
        <v>30</v>
      </c>
      <c r="L35" s="58"/>
      <c r="N35" s="57">
        <v>15</v>
      </c>
      <c r="O35" s="52">
        <v>15</v>
      </c>
      <c r="P35" s="58">
        <v>30</v>
      </c>
      <c r="R35" s="57">
        <v>2</v>
      </c>
      <c r="S35" s="52">
        <v>0</v>
      </c>
      <c r="T35" s="58">
        <v>0</v>
      </c>
      <c r="V35" s="103" t="s">
        <v>422</v>
      </c>
      <c r="W35" s="104">
        <v>15</v>
      </c>
      <c r="X35" s="104">
        <v>30</v>
      </c>
      <c r="Y35" s="58" t="s">
        <v>15</v>
      </c>
    </row>
    <row r="36" spans="1:25" x14ac:dyDescent="0.25">
      <c r="A36" t="str">
        <f>VLOOKUP(B36, Jurisdictions!A:B,2,FALSE)</f>
        <v>King County</v>
      </c>
      <c r="B36" t="s">
        <v>304</v>
      </c>
      <c r="C36" s="62">
        <v>17</v>
      </c>
      <c r="D36" s="56" t="s">
        <v>347</v>
      </c>
      <c r="E36" s="53" t="s">
        <v>420</v>
      </c>
      <c r="F36" s="53" t="s">
        <v>500</v>
      </c>
      <c r="G36" s="52">
        <v>120</v>
      </c>
      <c r="H36" s="52">
        <v>10</v>
      </c>
      <c r="I36" s="52">
        <v>10</v>
      </c>
      <c r="J36" s="52">
        <v>10</v>
      </c>
      <c r="K36" s="52">
        <v>30</v>
      </c>
      <c r="L36" s="58"/>
      <c r="N36" s="57">
        <v>15</v>
      </c>
      <c r="O36" s="52">
        <v>15</v>
      </c>
      <c r="P36" s="58">
        <v>30</v>
      </c>
      <c r="R36" s="57">
        <v>2</v>
      </c>
      <c r="S36" s="52">
        <v>0</v>
      </c>
      <c r="T36" s="58">
        <v>0</v>
      </c>
      <c r="V36" s="57" t="s">
        <v>422</v>
      </c>
      <c r="W36" s="52">
        <v>15</v>
      </c>
      <c r="X36" s="52">
        <v>30</v>
      </c>
      <c r="Y36" s="58" t="s">
        <v>15</v>
      </c>
    </row>
    <row r="37" spans="1:25" x14ac:dyDescent="0.25">
      <c r="A37" t="str">
        <f>VLOOKUP(B37, Jurisdictions!A:B,2,FALSE)</f>
        <v>Unknown</v>
      </c>
      <c r="B37" t="s">
        <v>306</v>
      </c>
      <c r="C37" s="62">
        <v>17</v>
      </c>
      <c r="D37" s="56" t="s">
        <v>347</v>
      </c>
      <c r="E37" s="53" t="s">
        <v>420</v>
      </c>
      <c r="F37" s="53" t="s">
        <v>500</v>
      </c>
      <c r="G37" s="52">
        <v>120</v>
      </c>
      <c r="H37" s="52">
        <v>10</v>
      </c>
      <c r="I37" s="52">
        <v>10</v>
      </c>
      <c r="J37" s="52">
        <v>10</v>
      </c>
      <c r="K37" s="52">
        <v>30</v>
      </c>
      <c r="L37" s="58"/>
      <c r="N37" s="57">
        <v>15</v>
      </c>
      <c r="O37" s="52">
        <v>15</v>
      </c>
      <c r="P37" s="58">
        <v>30</v>
      </c>
      <c r="R37" s="57">
        <v>2</v>
      </c>
      <c r="S37" s="52">
        <v>0</v>
      </c>
      <c r="T37" s="58">
        <v>0</v>
      </c>
      <c r="V37" s="57" t="s">
        <v>422</v>
      </c>
      <c r="W37" s="52">
        <v>15</v>
      </c>
      <c r="X37" s="52">
        <v>30</v>
      </c>
      <c r="Y37" s="58" t="s">
        <v>15</v>
      </c>
    </row>
    <row r="38" spans="1:25" x14ac:dyDescent="0.25">
      <c r="A38" t="str">
        <f>VLOOKUP(B38, Jurisdictions!A:B,2,FALSE)</f>
        <v>Burien</v>
      </c>
      <c r="B38" t="s">
        <v>309</v>
      </c>
      <c r="C38" s="62">
        <v>17</v>
      </c>
      <c r="D38" s="56" t="s">
        <v>347</v>
      </c>
      <c r="E38" s="53" t="s">
        <v>420</v>
      </c>
      <c r="F38" s="53" t="s">
        <v>500</v>
      </c>
      <c r="G38" s="52">
        <v>120</v>
      </c>
      <c r="H38" s="52">
        <v>10</v>
      </c>
      <c r="I38" s="52">
        <v>10</v>
      </c>
      <c r="J38" s="52">
        <v>10</v>
      </c>
      <c r="K38" s="52">
        <v>30</v>
      </c>
      <c r="L38" s="58"/>
      <c r="N38" s="57">
        <v>15</v>
      </c>
      <c r="O38" s="52">
        <v>15</v>
      </c>
      <c r="P38" s="58">
        <v>30</v>
      </c>
      <c r="R38" s="57">
        <v>2</v>
      </c>
      <c r="S38" s="52">
        <v>0</v>
      </c>
      <c r="T38" s="58">
        <v>0</v>
      </c>
      <c r="V38" s="57" t="s">
        <v>422</v>
      </c>
      <c r="W38" s="52">
        <v>15</v>
      </c>
      <c r="X38" s="52">
        <v>30</v>
      </c>
      <c r="Y38" s="58" t="s">
        <v>15</v>
      </c>
    </row>
    <row r="39" spans="1:25" x14ac:dyDescent="0.25">
      <c r="A39" t="str">
        <f>VLOOKUP(B39, Jurisdictions!A:B,2,FALSE)</f>
        <v>Seattle</v>
      </c>
      <c r="B39" t="s">
        <v>302</v>
      </c>
      <c r="C39" s="62">
        <v>18</v>
      </c>
      <c r="D39" s="56" t="s">
        <v>347</v>
      </c>
      <c r="E39" s="53" t="s">
        <v>420</v>
      </c>
      <c r="F39" s="53" t="s">
        <v>506</v>
      </c>
      <c r="G39" s="52">
        <v>131</v>
      </c>
      <c r="H39" s="52">
        <v>12</v>
      </c>
      <c r="I39" s="52">
        <v>10</v>
      </c>
      <c r="J39" s="52">
        <v>5</v>
      </c>
      <c r="K39" s="52">
        <v>27</v>
      </c>
      <c r="L39" s="58"/>
      <c r="N39" s="57">
        <v>15</v>
      </c>
      <c r="O39" s="52">
        <v>15</v>
      </c>
      <c r="P39" s="58">
        <v>30</v>
      </c>
      <c r="R39" s="57">
        <v>0</v>
      </c>
      <c r="S39" s="52">
        <v>0</v>
      </c>
      <c r="T39" s="58">
        <v>0</v>
      </c>
      <c r="V39" s="89">
        <v>15</v>
      </c>
      <c r="W39" s="88">
        <v>15</v>
      </c>
      <c r="X39" s="52">
        <v>30</v>
      </c>
      <c r="Y39" s="58" t="s">
        <v>15</v>
      </c>
    </row>
    <row r="40" spans="1:25" x14ac:dyDescent="0.25">
      <c r="A40" t="str">
        <f>VLOOKUP(B40, Jurisdictions!A:B,2,FALSE)</f>
        <v>King County</v>
      </c>
      <c r="B40" t="s">
        <v>304</v>
      </c>
      <c r="C40" s="62">
        <v>18</v>
      </c>
      <c r="D40" s="56" t="s">
        <v>347</v>
      </c>
      <c r="E40" s="53" t="s">
        <v>420</v>
      </c>
      <c r="F40" s="53" t="s">
        <v>506</v>
      </c>
      <c r="G40" s="52">
        <v>131</v>
      </c>
      <c r="H40" s="52">
        <v>12</v>
      </c>
      <c r="I40" s="52">
        <v>10</v>
      </c>
      <c r="J40" s="52">
        <v>5</v>
      </c>
      <c r="K40" s="52">
        <v>27</v>
      </c>
      <c r="L40" s="58"/>
      <c r="N40" s="57">
        <v>15</v>
      </c>
      <c r="O40" s="52">
        <v>15</v>
      </c>
      <c r="P40" s="58">
        <v>30</v>
      </c>
      <c r="R40" s="57">
        <v>0</v>
      </c>
      <c r="S40" s="52">
        <v>0</v>
      </c>
      <c r="T40" s="58">
        <v>0</v>
      </c>
      <c r="V40" s="89">
        <v>15</v>
      </c>
      <c r="W40" s="88">
        <v>15</v>
      </c>
      <c r="X40" s="52">
        <v>30</v>
      </c>
      <c r="Y40" s="58" t="s">
        <v>15</v>
      </c>
    </row>
    <row r="41" spans="1:25" x14ac:dyDescent="0.25">
      <c r="A41" t="str">
        <f>VLOOKUP(B41, Jurisdictions!A:B,2,FALSE)</f>
        <v>Burien</v>
      </c>
      <c r="B41" t="s">
        <v>309</v>
      </c>
      <c r="C41" s="62">
        <v>18</v>
      </c>
      <c r="D41" s="56" t="s">
        <v>347</v>
      </c>
      <c r="E41" s="53" t="s">
        <v>420</v>
      </c>
      <c r="F41" s="53" t="s">
        <v>506</v>
      </c>
      <c r="G41" s="52">
        <v>131</v>
      </c>
      <c r="H41" s="52">
        <v>12</v>
      </c>
      <c r="I41" s="52">
        <v>10</v>
      </c>
      <c r="J41" s="52">
        <v>5</v>
      </c>
      <c r="K41" s="52">
        <v>27</v>
      </c>
      <c r="L41" s="58"/>
      <c r="N41" s="57">
        <v>15</v>
      </c>
      <c r="O41" s="52">
        <v>15</v>
      </c>
      <c r="P41" s="58">
        <v>30</v>
      </c>
      <c r="R41" s="57">
        <v>0</v>
      </c>
      <c r="S41" s="52">
        <v>0</v>
      </c>
      <c r="T41" s="58">
        <v>0</v>
      </c>
      <c r="V41" s="89">
        <v>15</v>
      </c>
      <c r="W41" s="88">
        <v>15</v>
      </c>
      <c r="X41" s="52">
        <v>30</v>
      </c>
      <c r="Y41" s="58" t="s">
        <v>15</v>
      </c>
    </row>
    <row r="42" spans="1:25" x14ac:dyDescent="0.25">
      <c r="A42" t="str">
        <f>VLOOKUP(B42, Jurisdictions!A:B,2,FALSE)</f>
        <v>Seattle</v>
      </c>
      <c r="B42" t="s">
        <v>302</v>
      </c>
      <c r="C42" s="62">
        <v>19</v>
      </c>
      <c r="D42" s="56" t="s">
        <v>347</v>
      </c>
      <c r="E42" s="53" t="s">
        <v>420</v>
      </c>
      <c r="F42" s="53" t="s">
        <v>507</v>
      </c>
      <c r="G42" s="52">
        <v>132</v>
      </c>
      <c r="H42" s="52">
        <v>10</v>
      </c>
      <c r="I42" s="52">
        <v>10</v>
      </c>
      <c r="J42" s="52">
        <v>10</v>
      </c>
      <c r="K42" s="52">
        <v>30</v>
      </c>
      <c r="L42" s="58"/>
      <c r="N42" s="57">
        <v>15</v>
      </c>
      <c r="O42" s="52">
        <v>15</v>
      </c>
      <c r="P42" s="58">
        <v>30</v>
      </c>
      <c r="R42" s="57">
        <v>0</v>
      </c>
      <c r="S42" s="52">
        <v>0</v>
      </c>
      <c r="T42" s="58">
        <v>0</v>
      </c>
      <c r="V42" s="89">
        <v>15</v>
      </c>
      <c r="W42" s="88">
        <v>15</v>
      </c>
      <c r="X42" s="52">
        <v>30</v>
      </c>
      <c r="Y42" s="58" t="s">
        <v>15</v>
      </c>
    </row>
    <row r="43" spans="1:25" x14ac:dyDescent="0.25">
      <c r="A43" t="str">
        <f>VLOOKUP(B43, Jurisdictions!A:B,2,FALSE)</f>
        <v>SeaTac</v>
      </c>
      <c r="B43" t="s">
        <v>312</v>
      </c>
      <c r="C43" s="62">
        <v>19</v>
      </c>
      <c r="D43" s="56" t="s">
        <v>347</v>
      </c>
      <c r="E43" s="53" t="s">
        <v>420</v>
      </c>
      <c r="F43" s="53" t="s">
        <v>507</v>
      </c>
      <c r="G43" s="52">
        <v>132</v>
      </c>
      <c r="H43" s="52">
        <v>10</v>
      </c>
      <c r="I43" s="52">
        <v>10</v>
      </c>
      <c r="J43" s="52">
        <v>10</v>
      </c>
      <c r="K43" s="52">
        <v>30</v>
      </c>
      <c r="L43" s="58"/>
      <c r="N43" s="57">
        <v>15</v>
      </c>
      <c r="O43" s="52">
        <v>15</v>
      </c>
      <c r="P43" s="58">
        <v>30</v>
      </c>
      <c r="R43" s="57">
        <v>0</v>
      </c>
      <c r="S43" s="52">
        <v>0</v>
      </c>
      <c r="T43" s="58">
        <v>0</v>
      </c>
      <c r="V43" s="89">
        <v>15</v>
      </c>
      <c r="W43" s="88">
        <v>15</v>
      </c>
      <c r="X43" s="52">
        <v>30</v>
      </c>
      <c r="Y43" s="58" t="s">
        <v>15</v>
      </c>
    </row>
    <row r="44" spans="1:25" x14ac:dyDescent="0.25">
      <c r="A44" t="str">
        <f>VLOOKUP(B44, Jurisdictions!A:B,2,FALSE)</f>
        <v>King County</v>
      </c>
      <c r="B44" t="s">
        <v>304</v>
      </c>
      <c r="C44" s="62">
        <v>19</v>
      </c>
      <c r="D44" s="56" t="s">
        <v>347</v>
      </c>
      <c r="E44" s="53" t="s">
        <v>420</v>
      </c>
      <c r="F44" s="53" t="s">
        <v>507</v>
      </c>
      <c r="G44" s="52">
        <v>132</v>
      </c>
      <c r="H44" s="52">
        <v>10</v>
      </c>
      <c r="I44" s="52">
        <v>10</v>
      </c>
      <c r="J44" s="52">
        <v>10</v>
      </c>
      <c r="K44" s="52">
        <v>30</v>
      </c>
      <c r="L44" s="58"/>
      <c r="N44" s="57">
        <v>15</v>
      </c>
      <c r="O44" s="52">
        <v>15</v>
      </c>
      <c r="P44" s="58">
        <v>30</v>
      </c>
      <c r="R44" s="57">
        <v>0</v>
      </c>
      <c r="S44" s="52">
        <v>0</v>
      </c>
      <c r="T44" s="58">
        <v>0</v>
      </c>
      <c r="V44" s="89">
        <v>15</v>
      </c>
      <c r="W44" s="88">
        <v>15</v>
      </c>
      <c r="X44" s="52">
        <v>30</v>
      </c>
      <c r="Y44" s="58" t="s">
        <v>15</v>
      </c>
    </row>
    <row r="45" spans="1:25" x14ac:dyDescent="0.25">
      <c r="A45" t="str">
        <f>VLOOKUP(B45, Jurisdictions!A:B,2,FALSE)</f>
        <v>Burien</v>
      </c>
      <c r="B45" t="s">
        <v>309</v>
      </c>
      <c r="C45" s="62">
        <v>19</v>
      </c>
      <c r="D45" s="56" t="s">
        <v>347</v>
      </c>
      <c r="E45" s="53" t="s">
        <v>420</v>
      </c>
      <c r="F45" s="53" t="s">
        <v>507</v>
      </c>
      <c r="G45" s="52">
        <v>132</v>
      </c>
      <c r="H45" s="52">
        <v>10</v>
      </c>
      <c r="I45" s="52">
        <v>10</v>
      </c>
      <c r="J45" s="52">
        <v>10</v>
      </c>
      <c r="K45" s="52">
        <v>30</v>
      </c>
      <c r="L45" s="58"/>
      <c r="N45" s="57">
        <v>15</v>
      </c>
      <c r="O45" s="52">
        <v>15</v>
      </c>
      <c r="P45" s="58">
        <v>30</v>
      </c>
      <c r="R45" s="57">
        <v>0</v>
      </c>
      <c r="S45" s="52">
        <v>0</v>
      </c>
      <c r="T45" s="58">
        <v>0</v>
      </c>
      <c r="V45" s="89">
        <v>15</v>
      </c>
      <c r="W45" s="88">
        <v>15</v>
      </c>
      <c r="X45" s="52">
        <v>30</v>
      </c>
      <c r="Y45" s="58" t="s">
        <v>15</v>
      </c>
    </row>
    <row r="46" spans="1:25" x14ac:dyDescent="0.25">
      <c r="A46" t="str">
        <f>VLOOKUP(B46, Jurisdictions!A:B,2,FALSE)</f>
        <v>Seattle</v>
      </c>
      <c r="B46" t="s">
        <v>302</v>
      </c>
      <c r="C46" s="62">
        <v>20</v>
      </c>
      <c r="D46" s="56" t="s">
        <v>436</v>
      </c>
      <c r="E46" s="53" t="s">
        <v>481</v>
      </c>
      <c r="F46" s="53" t="s">
        <v>482</v>
      </c>
      <c r="G46" s="52">
        <v>60</v>
      </c>
      <c r="H46" s="52">
        <v>10</v>
      </c>
      <c r="I46" s="52">
        <v>10</v>
      </c>
      <c r="J46" s="52">
        <v>10</v>
      </c>
      <c r="K46" s="52">
        <v>30</v>
      </c>
      <c r="L46" s="58"/>
      <c r="N46" s="57">
        <v>15</v>
      </c>
      <c r="O46" s="52">
        <v>15</v>
      </c>
      <c r="P46" s="58">
        <v>30</v>
      </c>
      <c r="R46" s="57">
        <v>0</v>
      </c>
      <c r="S46" s="52">
        <v>0</v>
      </c>
      <c r="T46" s="58">
        <v>0</v>
      </c>
      <c r="V46" s="89">
        <v>15</v>
      </c>
      <c r="W46" s="88">
        <v>15</v>
      </c>
      <c r="X46" s="52">
        <v>30</v>
      </c>
      <c r="Y46" s="58" t="s">
        <v>15</v>
      </c>
    </row>
    <row r="47" spans="1:25" x14ac:dyDescent="0.25">
      <c r="A47" t="str">
        <f>VLOOKUP(B47, Jurisdictions!A:B,2,FALSE)</f>
        <v>King County</v>
      </c>
      <c r="B47" t="s">
        <v>304</v>
      </c>
      <c r="C47" s="62">
        <v>20</v>
      </c>
      <c r="D47" s="56" t="s">
        <v>436</v>
      </c>
      <c r="E47" s="53" t="s">
        <v>481</v>
      </c>
      <c r="F47" s="53" t="s">
        <v>482</v>
      </c>
      <c r="G47" s="52">
        <v>60</v>
      </c>
      <c r="H47" s="52">
        <v>10</v>
      </c>
      <c r="I47" s="52">
        <v>10</v>
      </c>
      <c r="J47" s="52">
        <v>10</v>
      </c>
      <c r="K47" s="52">
        <v>30</v>
      </c>
      <c r="L47" s="58"/>
      <c r="N47" s="57">
        <v>15</v>
      </c>
      <c r="O47" s="52">
        <v>15</v>
      </c>
      <c r="P47" s="58">
        <v>30</v>
      </c>
      <c r="R47" s="57">
        <v>0</v>
      </c>
      <c r="S47" s="52">
        <v>0</v>
      </c>
      <c r="T47" s="58">
        <v>0</v>
      </c>
      <c r="V47" s="89">
        <v>15</v>
      </c>
      <c r="W47" s="88">
        <v>15</v>
      </c>
      <c r="X47" s="104">
        <v>30</v>
      </c>
      <c r="Y47" s="58" t="s">
        <v>15</v>
      </c>
    </row>
    <row r="48" spans="1:25" x14ac:dyDescent="0.25">
      <c r="A48" t="str">
        <f>VLOOKUP(B48, Jurisdictions!A:B,2,FALSE)</f>
        <v>Seattle</v>
      </c>
      <c r="B48" t="s">
        <v>302</v>
      </c>
      <c r="C48" s="62">
        <v>21</v>
      </c>
      <c r="D48" s="56" t="s">
        <v>436</v>
      </c>
      <c r="E48" s="53" t="s">
        <v>420</v>
      </c>
      <c r="F48" s="53" t="s">
        <v>437</v>
      </c>
      <c r="G48" s="52">
        <v>10</v>
      </c>
      <c r="H48" s="52">
        <v>20</v>
      </c>
      <c r="I48" s="52">
        <v>5</v>
      </c>
      <c r="J48" s="52">
        <v>0</v>
      </c>
      <c r="K48" s="52">
        <v>25</v>
      </c>
      <c r="L48" s="58"/>
      <c r="N48" s="57">
        <v>15</v>
      </c>
      <c r="O48" s="52">
        <v>15</v>
      </c>
      <c r="P48" s="58">
        <v>30</v>
      </c>
      <c r="R48" s="57">
        <v>2</v>
      </c>
      <c r="S48" s="52">
        <v>0</v>
      </c>
      <c r="T48" s="58">
        <v>0</v>
      </c>
      <c r="V48" s="57" t="s">
        <v>422</v>
      </c>
      <c r="W48" s="52">
        <v>15</v>
      </c>
      <c r="X48" s="52">
        <v>30</v>
      </c>
      <c r="Y48" s="58" t="s">
        <v>15</v>
      </c>
    </row>
    <row r="49" spans="1:25" x14ac:dyDescent="0.25">
      <c r="A49" t="str">
        <f>VLOOKUP(B49, Jurisdictions!A:B,2,FALSE)</f>
        <v>Seattle</v>
      </c>
      <c r="B49" t="s">
        <v>302</v>
      </c>
      <c r="C49" s="62">
        <v>22</v>
      </c>
      <c r="D49" s="56" t="s">
        <v>436</v>
      </c>
      <c r="E49" s="53" t="s">
        <v>420</v>
      </c>
      <c r="F49" s="53" t="s">
        <v>439</v>
      </c>
      <c r="G49" s="52">
        <v>12</v>
      </c>
      <c r="H49" s="52">
        <v>20</v>
      </c>
      <c r="I49" s="52">
        <v>5</v>
      </c>
      <c r="J49" s="52">
        <v>10</v>
      </c>
      <c r="K49" s="52">
        <v>35</v>
      </c>
      <c r="L49" s="58"/>
      <c r="N49" s="57">
        <v>15</v>
      </c>
      <c r="O49" s="52">
        <v>15</v>
      </c>
      <c r="P49" s="58">
        <v>30</v>
      </c>
      <c r="R49" s="57">
        <v>2</v>
      </c>
      <c r="S49" s="52">
        <v>0</v>
      </c>
      <c r="T49" s="58">
        <v>0</v>
      </c>
      <c r="V49" s="57" t="s">
        <v>422</v>
      </c>
      <c r="W49" s="52">
        <v>15</v>
      </c>
      <c r="X49" s="104">
        <v>30</v>
      </c>
      <c r="Y49" s="58" t="s">
        <v>15</v>
      </c>
    </row>
    <row r="50" spans="1:25" x14ac:dyDescent="0.25">
      <c r="A50" t="str">
        <f>VLOOKUP(B50, Jurisdictions!A:B,2,FALSE)</f>
        <v>Seattle</v>
      </c>
      <c r="B50" t="s">
        <v>302</v>
      </c>
      <c r="C50" s="62">
        <v>23</v>
      </c>
      <c r="D50" s="56" t="s">
        <v>425</v>
      </c>
      <c r="E50" s="53" t="s">
        <v>420</v>
      </c>
      <c r="F50" s="53" t="s">
        <v>426</v>
      </c>
      <c r="G50" s="52" t="s">
        <v>402</v>
      </c>
      <c r="H50" s="52">
        <v>20</v>
      </c>
      <c r="I50" s="52">
        <v>10</v>
      </c>
      <c r="J50" s="52">
        <v>5</v>
      </c>
      <c r="K50" s="52">
        <v>35</v>
      </c>
      <c r="L50" s="58"/>
      <c r="N50" s="57">
        <v>15</v>
      </c>
      <c r="O50" s="52">
        <v>15</v>
      </c>
      <c r="P50" s="58">
        <v>30</v>
      </c>
      <c r="R50" s="57">
        <v>2</v>
      </c>
      <c r="S50" s="52">
        <v>2</v>
      </c>
      <c r="T50" s="58">
        <v>1</v>
      </c>
      <c r="V50" s="57" t="s">
        <v>422</v>
      </c>
      <c r="W50" s="52" t="s">
        <v>422</v>
      </c>
      <c r="X50" s="104">
        <v>15</v>
      </c>
      <c r="Y50" s="58" t="s">
        <v>15</v>
      </c>
    </row>
    <row r="51" spans="1:25" x14ac:dyDescent="0.25">
      <c r="A51" t="str">
        <f>VLOOKUP(B51, Jurisdictions!A:B,2,FALSE)</f>
        <v>Seattle</v>
      </c>
      <c r="B51" t="s">
        <v>302</v>
      </c>
      <c r="C51" s="62">
        <v>23</v>
      </c>
      <c r="D51" s="56" t="s">
        <v>425</v>
      </c>
      <c r="E51" s="53" t="s">
        <v>420</v>
      </c>
      <c r="F51" s="53" t="s">
        <v>426</v>
      </c>
      <c r="G51" s="52" t="s">
        <v>405</v>
      </c>
      <c r="H51" s="52">
        <v>20</v>
      </c>
      <c r="I51" s="52">
        <v>10</v>
      </c>
      <c r="J51" s="52">
        <v>5</v>
      </c>
      <c r="K51" s="52">
        <v>35</v>
      </c>
      <c r="L51" s="58"/>
      <c r="N51" s="57">
        <v>15</v>
      </c>
      <c r="O51" s="52">
        <v>15</v>
      </c>
      <c r="P51" s="58">
        <v>30</v>
      </c>
      <c r="R51" s="57">
        <v>2</v>
      </c>
      <c r="S51" s="52">
        <v>2</v>
      </c>
      <c r="T51" s="58">
        <v>1</v>
      </c>
      <c r="V51" s="103" t="s">
        <v>422</v>
      </c>
      <c r="W51" s="52" t="s">
        <v>422</v>
      </c>
      <c r="X51" s="52">
        <v>15</v>
      </c>
      <c r="Y51" s="58" t="s">
        <v>15</v>
      </c>
    </row>
    <row r="52" spans="1:25" x14ac:dyDescent="0.25">
      <c r="A52" t="str">
        <f>VLOOKUP(B52, Jurisdictions!A:B,2,FALSE)</f>
        <v>Seattle</v>
      </c>
      <c r="B52" t="s">
        <v>302</v>
      </c>
      <c r="C52" s="62">
        <v>24</v>
      </c>
      <c r="D52" s="56" t="s">
        <v>455</v>
      </c>
      <c r="E52" s="53" t="s">
        <v>420</v>
      </c>
      <c r="F52" s="53" t="s">
        <v>456</v>
      </c>
      <c r="G52" s="52">
        <v>27</v>
      </c>
      <c r="H52" s="52">
        <v>18</v>
      </c>
      <c r="I52" s="52">
        <v>5</v>
      </c>
      <c r="J52" s="52">
        <v>0</v>
      </c>
      <c r="K52" s="52">
        <v>23</v>
      </c>
      <c r="L52" s="58"/>
      <c r="N52" s="57">
        <v>15</v>
      </c>
      <c r="O52" s="52">
        <v>30</v>
      </c>
      <c r="P52" s="58">
        <v>30</v>
      </c>
      <c r="R52" s="57">
        <v>1</v>
      </c>
      <c r="S52" s="52">
        <v>0</v>
      </c>
      <c r="T52" s="58">
        <v>0</v>
      </c>
      <c r="V52" s="89" t="s">
        <v>422</v>
      </c>
      <c r="W52" s="104">
        <v>30</v>
      </c>
      <c r="X52" s="52">
        <v>30</v>
      </c>
      <c r="Y52" s="58" t="s">
        <v>81</v>
      </c>
    </row>
    <row r="53" spans="1:25" x14ac:dyDescent="0.25">
      <c r="A53" t="str">
        <f>VLOOKUP(B53, Jurisdictions!A:B,2,FALSE)</f>
        <v>Seattle</v>
      </c>
      <c r="B53" t="s">
        <v>302</v>
      </c>
      <c r="C53" s="62">
        <v>25</v>
      </c>
      <c r="D53" s="56" t="s">
        <v>487</v>
      </c>
      <c r="E53" s="53" t="s">
        <v>420</v>
      </c>
      <c r="F53" s="53" t="s">
        <v>489</v>
      </c>
      <c r="G53" s="52">
        <v>73</v>
      </c>
      <c r="H53" s="52">
        <v>16</v>
      </c>
      <c r="I53" s="52">
        <v>10</v>
      </c>
      <c r="J53" s="52">
        <v>10</v>
      </c>
      <c r="K53" s="52">
        <v>36</v>
      </c>
      <c r="L53" s="58"/>
      <c r="N53" s="57">
        <v>15</v>
      </c>
      <c r="O53" s="52">
        <v>15</v>
      </c>
      <c r="P53" s="58">
        <v>30</v>
      </c>
      <c r="R53" s="57">
        <v>2</v>
      </c>
      <c r="S53" s="52">
        <v>2</v>
      </c>
      <c r="T53" s="58">
        <v>0</v>
      </c>
      <c r="V53" s="57" t="s">
        <v>422</v>
      </c>
      <c r="W53" s="104" t="s">
        <v>422</v>
      </c>
      <c r="X53" s="88">
        <v>30</v>
      </c>
      <c r="Y53" s="58" t="s">
        <v>15</v>
      </c>
    </row>
    <row r="54" spans="1:25" x14ac:dyDescent="0.25">
      <c r="A54" t="str">
        <f>VLOOKUP(B54, Jurisdictions!A:B,2,FALSE)</f>
        <v>Seattle</v>
      </c>
      <c r="B54" t="s">
        <v>302</v>
      </c>
      <c r="C54" s="62">
        <v>26</v>
      </c>
      <c r="D54" s="56" t="s">
        <v>462</v>
      </c>
      <c r="E54" s="53" t="s">
        <v>420</v>
      </c>
      <c r="F54" s="53" t="s">
        <v>463</v>
      </c>
      <c r="G54" s="52">
        <v>33</v>
      </c>
      <c r="H54" s="52">
        <v>18</v>
      </c>
      <c r="I54" s="52">
        <v>0</v>
      </c>
      <c r="J54" s="52">
        <v>0</v>
      </c>
      <c r="K54" s="52">
        <v>18</v>
      </c>
      <c r="L54" s="58"/>
      <c r="N54" s="57">
        <v>30</v>
      </c>
      <c r="O54" s="52">
        <v>30</v>
      </c>
      <c r="P54" s="58">
        <v>0</v>
      </c>
      <c r="R54" s="57">
        <v>1</v>
      </c>
      <c r="S54" s="52">
        <v>0</v>
      </c>
      <c r="T54" s="58">
        <v>0</v>
      </c>
      <c r="V54" s="89">
        <v>15</v>
      </c>
      <c r="W54" s="104">
        <v>30</v>
      </c>
      <c r="X54" s="88">
        <v>30</v>
      </c>
      <c r="Y54" s="58" t="s">
        <v>81</v>
      </c>
    </row>
    <row r="55" spans="1:25" x14ac:dyDescent="0.25">
      <c r="A55" t="str">
        <f>VLOOKUP(B55, Jurisdictions!A:B,2,FALSE)</f>
        <v>Bellevue</v>
      </c>
      <c r="B55" t="s">
        <v>307</v>
      </c>
      <c r="C55" s="62">
        <v>27</v>
      </c>
      <c r="D55" s="56" t="s">
        <v>531</v>
      </c>
      <c r="E55" s="53" t="s">
        <v>344</v>
      </c>
      <c r="F55" s="53" t="s">
        <v>545</v>
      </c>
      <c r="G55" s="52">
        <v>241</v>
      </c>
      <c r="H55" s="52">
        <v>10</v>
      </c>
      <c r="I55" s="52">
        <v>10</v>
      </c>
      <c r="J55" s="52">
        <v>0</v>
      </c>
      <c r="K55" s="52">
        <v>20</v>
      </c>
      <c r="L55" s="58"/>
      <c r="N55" s="57">
        <v>15</v>
      </c>
      <c r="O55" s="52">
        <v>30</v>
      </c>
      <c r="P55" s="58">
        <v>30</v>
      </c>
      <c r="R55" s="57">
        <v>0</v>
      </c>
      <c r="S55" s="52">
        <v>0</v>
      </c>
      <c r="T55" s="58">
        <v>0</v>
      </c>
      <c r="V55" s="89">
        <v>15</v>
      </c>
      <c r="W55" s="52">
        <v>30</v>
      </c>
      <c r="X55" s="88">
        <v>30</v>
      </c>
      <c r="Y55" s="58" t="s">
        <v>81</v>
      </c>
    </row>
    <row r="56" spans="1:25" x14ac:dyDescent="0.25">
      <c r="A56" t="str">
        <f>VLOOKUP(B56, Jurisdictions!A:B,2,FALSE)</f>
        <v>King County</v>
      </c>
      <c r="B56" t="s">
        <v>304</v>
      </c>
      <c r="C56" s="62">
        <v>27</v>
      </c>
      <c r="D56" s="56" t="s">
        <v>531</v>
      </c>
      <c r="E56" s="53" t="s">
        <v>344</v>
      </c>
      <c r="F56" s="53" t="s">
        <v>545</v>
      </c>
      <c r="G56" s="52">
        <v>241</v>
      </c>
      <c r="H56" s="52">
        <v>10</v>
      </c>
      <c r="I56" s="52">
        <v>10</v>
      </c>
      <c r="J56" s="52">
        <v>0</v>
      </c>
      <c r="K56" s="52">
        <v>20</v>
      </c>
      <c r="L56" s="58"/>
      <c r="N56" s="57">
        <v>15</v>
      </c>
      <c r="O56" s="52">
        <v>30</v>
      </c>
      <c r="P56" s="58">
        <v>30</v>
      </c>
      <c r="R56" s="57">
        <v>0</v>
      </c>
      <c r="S56" s="52">
        <v>0</v>
      </c>
      <c r="T56" s="58">
        <v>0</v>
      </c>
      <c r="V56" s="89">
        <v>15</v>
      </c>
      <c r="W56" s="104">
        <v>30</v>
      </c>
      <c r="X56" s="88">
        <v>30</v>
      </c>
      <c r="Y56" s="58" t="s">
        <v>81</v>
      </c>
    </row>
    <row r="57" spans="1:25" x14ac:dyDescent="0.25">
      <c r="A57" t="str">
        <f>VLOOKUP(B57, Jurisdictions!A:B,2,FALSE)</f>
        <v>Bellevue</v>
      </c>
      <c r="B57" t="s">
        <v>307</v>
      </c>
      <c r="C57" s="62">
        <v>28</v>
      </c>
      <c r="D57" s="56" t="s">
        <v>531</v>
      </c>
      <c r="E57" s="53" t="s">
        <v>344</v>
      </c>
      <c r="F57" s="53" t="s">
        <v>548</v>
      </c>
      <c r="G57" s="52">
        <v>246</v>
      </c>
      <c r="H57" s="52">
        <v>10</v>
      </c>
      <c r="I57" s="52">
        <v>5</v>
      </c>
      <c r="J57" s="52">
        <v>0</v>
      </c>
      <c r="K57" s="52">
        <v>15</v>
      </c>
      <c r="L57" s="58"/>
      <c r="N57" s="57">
        <v>30</v>
      </c>
      <c r="O57" s="52">
        <v>30</v>
      </c>
      <c r="P57" s="58">
        <v>0</v>
      </c>
      <c r="R57" s="57">
        <v>0</v>
      </c>
      <c r="S57" s="52">
        <v>0</v>
      </c>
      <c r="T57" s="58">
        <v>0</v>
      </c>
      <c r="V57" s="57">
        <v>30</v>
      </c>
      <c r="W57" s="88">
        <v>30</v>
      </c>
      <c r="X57" s="52">
        <v>0</v>
      </c>
      <c r="Y57" s="58" t="s">
        <v>135</v>
      </c>
    </row>
    <row r="58" spans="1:25" x14ac:dyDescent="0.25">
      <c r="A58" t="str">
        <f>VLOOKUP(B58, Jurisdictions!A:B,2,FALSE)</f>
        <v>Unknown</v>
      </c>
      <c r="B58" t="s">
        <v>306</v>
      </c>
      <c r="C58" s="62">
        <v>28</v>
      </c>
      <c r="D58" s="56" t="s">
        <v>531</v>
      </c>
      <c r="E58" s="53" t="s">
        <v>344</v>
      </c>
      <c r="F58" s="53" t="s">
        <v>548</v>
      </c>
      <c r="G58" s="52">
        <v>246</v>
      </c>
      <c r="H58" s="52">
        <v>10</v>
      </c>
      <c r="I58" s="52">
        <v>5</v>
      </c>
      <c r="J58" s="52">
        <v>0</v>
      </c>
      <c r="K58" s="52">
        <v>15</v>
      </c>
      <c r="L58" s="58"/>
      <c r="N58" s="57">
        <v>30</v>
      </c>
      <c r="O58" s="52">
        <v>30</v>
      </c>
      <c r="P58" s="58">
        <v>0</v>
      </c>
      <c r="R58" s="57">
        <v>0</v>
      </c>
      <c r="S58" s="52">
        <v>0</v>
      </c>
      <c r="T58" s="58">
        <v>0</v>
      </c>
      <c r="V58" s="57">
        <v>30</v>
      </c>
      <c r="W58" s="88">
        <v>30</v>
      </c>
      <c r="X58" s="52">
        <v>0</v>
      </c>
      <c r="Y58" s="58" t="s">
        <v>135</v>
      </c>
    </row>
    <row r="59" spans="1:25" x14ac:dyDescent="0.25">
      <c r="A59" t="str">
        <f>VLOOKUP(B59, Jurisdictions!A:B,2,FALSE)</f>
        <v>Bellevue</v>
      </c>
      <c r="B59" t="s">
        <v>307</v>
      </c>
      <c r="C59" s="62">
        <v>29</v>
      </c>
      <c r="D59" s="56" t="s">
        <v>531</v>
      </c>
      <c r="E59" s="53" t="s">
        <v>535</v>
      </c>
      <c r="F59" s="53" t="s">
        <v>536</v>
      </c>
      <c r="G59" s="52">
        <v>226</v>
      </c>
      <c r="H59" s="52">
        <v>6</v>
      </c>
      <c r="I59" s="52">
        <v>0</v>
      </c>
      <c r="J59" s="52">
        <v>0</v>
      </c>
      <c r="K59" s="52">
        <v>6</v>
      </c>
      <c r="L59" s="58"/>
      <c r="N59" s="57">
        <v>60</v>
      </c>
      <c r="O59" s="52">
        <v>60</v>
      </c>
      <c r="P59" s="58">
        <v>0</v>
      </c>
      <c r="R59" s="57">
        <v>0</v>
      </c>
      <c r="S59" s="52">
        <v>0</v>
      </c>
      <c r="T59" s="58">
        <v>0</v>
      </c>
      <c r="V59" s="90">
        <v>60</v>
      </c>
      <c r="W59" s="87">
        <v>60</v>
      </c>
      <c r="X59" s="87">
        <v>0</v>
      </c>
      <c r="Y59" s="58" t="s">
        <v>160</v>
      </c>
    </row>
    <row r="60" spans="1:25" x14ac:dyDescent="0.25">
      <c r="A60" t="str">
        <f>VLOOKUP(B60, Jurisdictions!A:B,2,FALSE)</f>
        <v>King County</v>
      </c>
      <c r="B60" t="s">
        <v>304</v>
      </c>
      <c r="C60" s="62">
        <v>30</v>
      </c>
      <c r="D60" s="56" t="s">
        <v>354</v>
      </c>
      <c r="E60" s="53" t="s">
        <v>343</v>
      </c>
      <c r="F60" s="53" t="s">
        <v>525</v>
      </c>
      <c r="G60" s="52">
        <v>186</v>
      </c>
      <c r="H60" s="52">
        <v>0</v>
      </c>
      <c r="I60" s="52">
        <v>5</v>
      </c>
      <c r="J60" s="52">
        <v>5</v>
      </c>
      <c r="K60" s="52">
        <v>10</v>
      </c>
      <c r="L60" s="58"/>
      <c r="N60" s="57">
        <v>30</v>
      </c>
      <c r="O60" s="52">
        <v>30</v>
      </c>
      <c r="P60" s="58">
        <v>0</v>
      </c>
      <c r="R60" s="57">
        <v>0</v>
      </c>
      <c r="S60" s="52">
        <v>0</v>
      </c>
      <c r="T60" s="58">
        <v>0</v>
      </c>
      <c r="V60" s="57">
        <v>30</v>
      </c>
      <c r="W60" s="88">
        <v>30</v>
      </c>
      <c r="X60" s="52">
        <v>0</v>
      </c>
      <c r="Y60" s="58" t="s">
        <v>135</v>
      </c>
    </row>
    <row r="61" spans="1:25" x14ac:dyDescent="0.25">
      <c r="A61" t="str">
        <f>VLOOKUP(B61, Jurisdictions!A:B,2,FALSE)</f>
        <v>Enumclaw</v>
      </c>
      <c r="B61" t="s">
        <v>324</v>
      </c>
      <c r="C61" s="62">
        <v>30</v>
      </c>
      <c r="D61" s="56" t="s">
        <v>354</v>
      </c>
      <c r="E61" s="53" t="s">
        <v>343</v>
      </c>
      <c r="F61" s="53" t="s">
        <v>525</v>
      </c>
      <c r="G61" s="52">
        <v>186</v>
      </c>
      <c r="H61" s="52">
        <v>0</v>
      </c>
      <c r="I61" s="52">
        <v>5</v>
      </c>
      <c r="J61" s="52">
        <v>5</v>
      </c>
      <c r="K61" s="52">
        <v>10</v>
      </c>
      <c r="L61" s="58"/>
      <c r="N61" s="57">
        <v>30</v>
      </c>
      <c r="O61" s="52">
        <v>30</v>
      </c>
      <c r="P61" s="58">
        <v>0</v>
      </c>
      <c r="R61" s="57">
        <v>0</v>
      </c>
      <c r="S61" s="52">
        <v>0</v>
      </c>
      <c r="T61" s="58">
        <v>0</v>
      </c>
      <c r="V61" s="57">
        <v>30</v>
      </c>
      <c r="W61" s="88">
        <v>30</v>
      </c>
      <c r="X61" s="52">
        <v>0</v>
      </c>
      <c r="Y61" s="58" t="s">
        <v>135</v>
      </c>
    </row>
    <row r="62" spans="1:25" x14ac:dyDescent="0.25">
      <c r="A62" t="str">
        <f>VLOOKUP(B62, Jurisdictions!A:B,2,FALSE)</f>
        <v>Auburn</v>
      </c>
      <c r="B62" t="s">
        <v>317</v>
      </c>
      <c r="C62" s="62">
        <v>30</v>
      </c>
      <c r="D62" s="56" t="s">
        <v>354</v>
      </c>
      <c r="E62" s="53" t="s">
        <v>343</v>
      </c>
      <c r="F62" s="53" t="s">
        <v>525</v>
      </c>
      <c r="G62" s="52">
        <v>186</v>
      </c>
      <c r="H62" s="52">
        <v>0</v>
      </c>
      <c r="I62" s="52">
        <v>5</v>
      </c>
      <c r="J62" s="52">
        <v>5</v>
      </c>
      <c r="K62" s="52">
        <v>10</v>
      </c>
      <c r="L62" s="58"/>
      <c r="N62" s="57">
        <v>30</v>
      </c>
      <c r="O62" s="52">
        <v>30</v>
      </c>
      <c r="P62" s="58">
        <v>0</v>
      </c>
      <c r="R62" s="57">
        <v>0</v>
      </c>
      <c r="S62" s="52">
        <v>0</v>
      </c>
      <c r="T62" s="58">
        <v>0</v>
      </c>
      <c r="V62" s="57">
        <v>30</v>
      </c>
      <c r="W62" s="88">
        <v>30</v>
      </c>
      <c r="X62" s="52">
        <v>0</v>
      </c>
      <c r="Y62" s="58" t="s">
        <v>135</v>
      </c>
    </row>
    <row r="63" spans="1:25" x14ac:dyDescent="0.25">
      <c r="A63" t="str">
        <f>VLOOKUP(B63, Jurisdictions!A:B,2,FALSE)</f>
        <v>Renton</v>
      </c>
      <c r="B63" t="s">
        <v>305</v>
      </c>
      <c r="C63" s="62">
        <v>31</v>
      </c>
      <c r="D63" s="56" t="s">
        <v>509</v>
      </c>
      <c r="E63" s="53" t="s">
        <v>370</v>
      </c>
      <c r="F63" s="53" t="s">
        <v>510</v>
      </c>
      <c r="G63" s="52">
        <v>148</v>
      </c>
      <c r="H63" s="52">
        <v>4</v>
      </c>
      <c r="I63" s="52">
        <v>5</v>
      </c>
      <c r="J63" s="52">
        <v>5</v>
      </c>
      <c r="K63" s="52">
        <v>14</v>
      </c>
      <c r="L63" s="58"/>
      <c r="N63" s="57">
        <v>30</v>
      </c>
      <c r="O63" s="52">
        <v>30</v>
      </c>
      <c r="P63" s="58">
        <v>0</v>
      </c>
      <c r="R63" s="57">
        <v>0</v>
      </c>
      <c r="S63" s="52">
        <v>0</v>
      </c>
      <c r="T63" s="58">
        <v>0</v>
      </c>
      <c r="V63" s="57">
        <v>30</v>
      </c>
      <c r="W63" s="52">
        <v>30</v>
      </c>
      <c r="X63" s="52">
        <v>60</v>
      </c>
      <c r="Y63" s="58" t="s">
        <v>135</v>
      </c>
    </row>
    <row r="64" spans="1:25" x14ac:dyDescent="0.25">
      <c r="A64" t="str">
        <f>VLOOKUP(B64, Jurisdictions!A:B,2,FALSE)</f>
        <v>King County</v>
      </c>
      <c r="B64" t="s">
        <v>304</v>
      </c>
      <c r="C64" s="62">
        <v>31</v>
      </c>
      <c r="D64" s="56" t="s">
        <v>509</v>
      </c>
      <c r="E64" s="53" t="s">
        <v>370</v>
      </c>
      <c r="F64" s="53" t="s">
        <v>510</v>
      </c>
      <c r="G64" s="52">
        <v>148</v>
      </c>
      <c r="H64" s="52">
        <v>4</v>
      </c>
      <c r="I64" s="52">
        <v>5</v>
      </c>
      <c r="J64" s="52">
        <v>5</v>
      </c>
      <c r="K64" s="52">
        <v>14</v>
      </c>
      <c r="L64" s="58"/>
      <c r="N64" s="57">
        <v>30</v>
      </c>
      <c r="O64" s="52">
        <v>30</v>
      </c>
      <c r="P64" s="58">
        <v>0</v>
      </c>
      <c r="R64" s="57">
        <v>0</v>
      </c>
      <c r="S64" s="52">
        <v>0</v>
      </c>
      <c r="T64" s="58">
        <v>0</v>
      </c>
      <c r="V64" s="57">
        <v>30</v>
      </c>
      <c r="W64" s="52">
        <v>30</v>
      </c>
      <c r="X64" s="52">
        <v>60</v>
      </c>
      <c r="Y64" s="58" t="s">
        <v>135</v>
      </c>
    </row>
    <row r="65" spans="1:25" x14ac:dyDescent="0.25">
      <c r="A65" t="str">
        <f>VLOOKUP(B65, Jurisdictions!A:B,2,FALSE)</f>
        <v>SeaTac</v>
      </c>
      <c r="B65" t="s">
        <v>312</v>
      </c>
      <c r="C65" s="62">
        <v>32</v>
      </c>
      <c r="D65" s="56" t="s">
        <v>355</v>
      </c>
      <c r="E65" s="53" t="s">
        <v>374</v>
      </c>
      <c r="F65" s="53" t="s">
        <v>568</v>
      </c>
      <c r="G65" s="52" t="s">
        <v>13</v>
      </c>
      <c r="H65" s="52">
        <v>6</v>
      </c>
      <c r="I65" s="52">
        <v>10</v>
      </c>
      <c r="J65" s="52">
        <v>10</v>
      </c>
      <c r="K65" s="52">
        <v>26</v>
      </c>
      <c r="L65" s="58" t="s">
        <v>52</v>
      </c>
      <c r="N65" s="57" t="s">
        <v>422</v>
      </c>
      <c r="O65" s="52">
        <v>15</v>
      </c>
      <c r="P65" s="58">
        <v>15</v>
      </c>
      <c r="R65" s="57">
        <v>0</v>
      </c>
      <c r="S65" s="52">
        <v>1</v>
      </c>
      <c r="T65" s="58">
        <v>0</v>
      </c>
      <c r="V65" s="57" t="s">
        <v>422</v>
      </c>
      <c r="W65" s="88" t="s">
        <v>422</v>
      </c>
      <c r="X65" s="52">
        <v>15</v>
      </c>
      <c r="Y65" s="58" t="s">
        <v>15</v>
      </c>
    </row>
    <row r="66" spans="1:25" x14ac:dyDescent="0.25">
      <c r="A66" t="str">
        <f>VLOOKUP(B66, Jurisdictions!A:B,2,FALSE)</f>
        <v>Kent</v>
      </c>
      <c r="B66" t="s">
        <v>316</v>
      </c>
      <c r="C66" s="62">
        <v>32</v>
      </c>
      <c r="D66" s="56" t="s">
        <v>355</v>
      </c>
      <c r="E66" s="53" t="s">
        <v>374</v>
      </c>
      <c r="F66" s="53" t="s">
        <v>568</v>
      </c>
      <c r="G66" s="52" t="s">
        <v>13</v>
      </c>
      <c r="H66" s="52">
        <v>6</v>
      </c>
      <c r="I66" s="52">
        <v>10</v>
      </c>
      <c r="J66" s="52">
        <v>10</v>
      </c>
      <c r="K66" s="52">
        <v>26</v>
      </c>
      <c r="L66" s="58" t="s">
        <v>52</v>
      </c>
      <c r="N66" s="57" t="s">
        <v>422</v>
      </c>
      <c r="O66" s="52">
        <v>15</v>
      </c>
      <c r="P66" s="58">
        <v>15</v>
      </c>
      <c r="R66" s="57">
        <v>0</v>
      </c>
      <c r="S66" s="52">
        <v>1</v>
      </c>
      <c r="T66" s="58">
        <v>0</v>
      </c>
      <c r="V66" s="57" t="s">
        <v>422</v>
      </c>
      <c r="W66" s="88" t="s">
        <v>422</v>
      </c>
      <c r="X66" s="52">
        <v>15</v>
      </c>
      <c r="Y66" s="58" t="s">
        <v>15</v>
      </c>
    </row>
    <row r="67" spans="1:25" x14ac:dyDescent="0.25">
      <c r="A67" t="str">
        <f>VLOOKUP(B67, Jurisdictions!A:B,2,FALSE)</f>
        <v>Federal Way</v>
      </c>
      <c r="B67" t="s">
        <v>322</v>
      </c>
      <c r="C67" s="62">
        <v>32</v>
      </c>
      <c r="D67" s="56" t="s">
        <v>355</v>
      </c>
      <c r="E67" s="53" t="s">
        <v>374</v>
      </c>
      <c r="F67" s="53" t="s">
        <v>568</v>
      </c>
      <c r="G67" s="52" t="s">
        <v>13</v>
      </c>
      <c r="H67" s="52">
        <v>6</v>
      </c>
      <c r="I67" s="52">
        <v>10</v>
      </c>
      <c r="J67" s="52">
        <v>10</v>
      </c>
      <c r="K67" s="52">
        <v>26</v>
      </c>
      <c r="L67" s="58" t="s">
        <v>52</v>
      </c>
      <c r="N67" s="57" t="s">
        <v>422</v>
      </c>
      <c r="O67" s="52">
        <v>15</v>
      </c>
      <c r="P67" s="58">
        <v>15</v>
      </c>
      <c r="R67" s="57">
        <v>0</v>
      </c>
      <c r="S67" s="52">
        <v>1</v>
      </c>
      <c r="T67" s="58">
        <v>0</v>
      </c>
      <c r="V67" s="57" t="s">
        <v>422</v>
      </c>
      <c r="W67" s="88" t="s">
        <v>422</v>
      </c>
      <c r="X67" s="52">
        <v>15</v>
      </c>
      <c r="Y67" s="58" t="s">
        <v>15</v>
      </c>
    </row>
    <row r="68" spans="1:25" x14ac:dyDescent="0.25">
      <c r="A68" t="str">
        <f>VLOOKUP(B68, Jurisdictions!A:B,2,FALSE)</f>
        <v>Des Moines</v>
      </c>
      <c r="B68" t="s">
        <v>311</v>
      </c>
      <c r="C68" s="62">
        <v>32</v>
      </c>
      <c r="D68" s="56" t="s">
        <v>355</v>
      </c>
      <c r="E68" s="53" t="s">
        <v>374</v>
      </c>
      <c r="F68" s="53" t="s">
        <v>568</v>
      </c>
      <c r="G68" s="52" t="s">
        <v>13</v>
      </c>
      <c r="H68" s="52">
        <v>6</v>
      </c>
      <c r="I68" s="52">
        <v>10</v>
      </c>
      <c r="J68" s="52">
        <v>10</v>
      </c>
      <c r="K68" s="52">
        <v>26</v>
      </c>
      <c r="L68" s="58" t="s">
        <v>52</v>
      </c>
      <c r="N68" s="57" t="s">
        <v>422</v>
      </c>
      <c r="O68" s="52">
        <v>15</v>
      </c>
      <c r="P68" s="58">
        <v>15</v>
      </c>
      <c r="R68" s="57">
        <v>0</v>
      </c>
      <c r="S68" s="52">
        <v>1</v>
      </c>
      <c r="T68" s="58">
        <v>0</v>
      </c>
      <c r="V68" s="57" t="s">
        <v>422</v>
      </c>
      <c r="W68" s="88" t="s">
        <v>422</v>
      </c>
      <c r="X68" s="52">
        <v>15</v>
      </c>
      <c r="Y68" s="58" t="s">
        <v>15</v>
      </c>
    </row>
    <row r="69" spans="1:25" x14ac:dyDescent="0.25">
      <c r="A69" t="str">
        <f>VLOOKUP(B69, Jurisdictions!A:B,2,FALSE)</f>
        <v>Tukwila</v>
      </c>
      <c r="B69" t="s">
        <v>313</v>
      </c>
      <c r="C69" s="62">
        <v>32</v>
      </c>
      <c r="D69" s="56" t="s">
        <v>355</v>
      </c>
      <c r="E69" s="53" t="s">
        <v>374</v>
      </c>
      <c r="F69" s="53" t="s">
        <v>568</v>
      </c>
      <c r="G69" s="52" t="s">
        <v>13</v>
      </c>
      <c r="H69" s="52">
        <v>6</v>
      </c>
      <c r="I69" s="52">
        <v>10</v>
      </c>
      <c r="J69" s="52">
        <v>10</v>
      </c>
      <c r="K69" s="52">
        <v>26</v>
      </c>
      <c r="L69" s="58" t="s">
        <v>52</v>
      </c>
      <c r="N69" s="57" t="s">
        <v>422</v>
      </c>
      <c r="O69" s="52">
        <v>15</v>
      </c>
      <c r="P69" s="58">
        <v>15</v>
      </c>
      <c r="R69" s="57">
        <v>0</v>
      </c>
      <c r="S69" s="52">
        <v>1</v>
      </c>
      <c r="T69" s="58">
        <v>0</v>
      </c>
      <c r="V69" s="57" t="s">
        <v>422</v>
      </c>
      <c r="W69" s="88" t="s">
        <v>422</v>
      </c>
      <c r="X69" s="52">
        <v>15</v>
      </c>
      <c r="Y69" s="58" t="s">
        <v>15</v>
      </c>
    </row>
    <row r="70" spans="1:25" x14ac:dyDescent="0.25">
      <c r="A70" t="str">
        <f>VLOOKUP(B70, Jurisdictions!A:B,2,FALSE)</f>
        <v>Unknown</v>
      </c>
      <c r="B70" t="s">
        <v>306</v>
      </c>
      <c r="C70" s="62">
        <v>33</v>
      </c>
      <c r="D70" s="56" t="s">
        <v>355</v>
      </c>
      <c r="E70" s="53" t="s">
        <v>360</v>
      </c>
      <c r="F70" s="53" t="s">
        <v>524</v>
      </c>
      <c r="G70" s="52">
        <v>183</v>
      </c>
      <c r="H70" s="52">
        <v>4</v>
      </c>
      <c r="I70" s="52">
        <v>10</v>
      </c>
      <c r="J70" s="52">
        <v>10</v>
      </c>
      <c r="K70" s="52">
        <v>24</v>
      </c>
      <c r="L70" s="58"/>
      <c r="N70" s="57">
        <v>15</v>
      </c>
      <c r="O70" s="52">
        <v>30</v>
      </c>
      <c r="P70" s="58">
        <v>30</v>
      </c>
      <c r="R70" s="57">
        <v>0</v>
      </c>
      <c r="S70" s="52">
        <v>0</v>
      </c>
      <c r="T70" s="58">
        <v>0</v>
      </c>
      <c r="V70" s="89">
        <v>15</v>
      </c>
      <c r="W70" s="88">
        <v>30</v>
      </c>
      <c r="X70" s="88">
        <v>30</v>
      </c>
      <c r="Y70" s="58" t="s">
        <v>81</v>
      </c>
    </row>
    <row r="71" spans="1:25" x14ac:dyDescent="0.25">
      <c r="A71" t="str">
        <f>VLOOKUP(B71, Jurisdictions!A:B,2,FALSE)</f>
        <v>King County</v>
      </c>
      <c r="B71" t="s">
        <v>304</v>
      </c>
      <c r="C71" s="62">
        <v>33</v>
      </c>
      <c r="D71" s="56" t="s">
        <v>355</v>
      </c>
      <c r="E71" s="53" t="s">
        <v>360</v>
      </c>
      <c r="F71" s="53" t="s">
        <v>524</v>
      </c>
      <c r="G71" s="52">
        <v>183</v>
      </c>
      <c r="H71" s="52">
        <v>4</v>
      </c>
      <c r="I71" s="52">
        <v>10</v>
      </c>
      <c r="J71" s="52">
        <v>10</v>
      </c>
      <c r="K71" s="52">
        <v>24</v>
      </c>
      <c r="L71" s="58"/>
      <c r="N71" s="57">
        <v>15</v>
      </c>
      <c r="O71" s="52">
        <v>30</v>
      </c>
      <c r="P71" s="58">
        <v>30</v>
      </c>
      <c r="R71" s="57">
        <v>0</v>
      </c>
      <c r="S71" s="52">
        <v>0</v>
      </c>
      <c r="T71" s="58">
        <v>0</v>
      </c>
      <c r="V71" s="89">
        <v>15</v>
      </c>
      <c r="W71" s="88">
        <v>30</v>
      </c>
      <c r="X71" s="88">
        <v>30</v>
      </c>
      <c r="Y71" s="58" t="s">
        <v>81</v>
      </c>
    </row>
    <row r="72" spans="1:25" x14ac:dyDescent="0.25">
      <c r="A72" t="str">
        <f>VLOOKUP(B72, Jurisdictions!A:B,2,FALSE)</f>
        <v>Federal Way</v>
      </c>
      <c r="B72" t="s">
        <v>322</v>
      </c>
      <c r="C72" s="62">
        <v>33</v>
      </c>
      <c r="D72" s="56" t="s">
        <v>355</v>
      </c>
      <c r="E72" s="53" t="s">
        <v>360</v>
      </c>
      <c r="F72" s="53" t="s">
        <v>524</v>
      </c>
      <c r="G72" s="104">
        <v>183</v>
      </c>
      <c r="H72" s="104">
        <v>4</v>
      </c>
      <c r="I72" s="104">
        <v>10</v>
      </c>
      <c r="J72" s="104">
        <v>10</v>
      </c>
      <c r="K72" s="104">
        <v>24</v>
      </c>
      <c r="L72" s="105"/>
      <c r="N72" s="103">
        <v>15</v>
      </c>
      <c r="O72" s="104">
        <v>30</v>
      </c>
      <c r="P72" s="105">
        <v>30</v>
      </c>
      <c r="R72" s="103">
        <v>0</v>
      </c>
      <c r="S72" s="104">
        <v>0</v>
      </c>
      <c r="T72" s="105">
        <v>0</v>
      </c>
      <c r="V72" s="89">
        <v>15</v>
      </c>
      <c r="W72" s="88">
        <v>30</v>
      </c>
      <c r="X72" s="88">
        <v>30</v>
      </c>
      <c r="Y72" s="105" t="s">
        <v>81</v>
      </c>
    </row>
    <row r="73" spans="1:25" x14ac:dyDescent="0.25">
      <c r="A73" t="str">
        <f>VLOOKUP(B73, Jurisdictions!A:B,2,FALSE)</f>
        <v>Kent</v>
      </c>
      <c r="B73" t="s">
        <v>316</v>
      </c>
      <c r="C73" s="62">
        <v>33</v>
      </c>
      <c r="D73" s="56" t="s">
        <v>355</v>
      </c>
      <c r="E73" s="53" t="s">
        <v>360</v>
      </c>
      <c r="F73" s="53" t="s">
        <v>524</v>
      </c>
      <c r="G73" s="52">
        <v>183</v>
      </c>
      <c r="H73" s="52">
        <v>4</v>
      </c>
      <c r="I73" s="52">
        <v>10</v>
      </c>
      <c r="J73" s="52">
        <v>10</v>
      </c>
      <c r="K73" s="52">
        <v>24</v>
      </c>
      <c r="L73" s="58"/>
      <c r="N73" s="57">
        <v>15</v>
      </c>
      <c r="O73" s="52">
        <v>30</v>
      </c>
      <c r="P73" s="58">
        <v>30</v>
      </c>
      <c r="R73" s="57">
        <v>0</v>
      </c>
      <c r="S73" s="52">
        <v>0</v>
      </c>
      <c r="T73" s="58">
        <v>0</v>
      </c>
      <c r="V73" s="89">
        <v>15</v>
      </c>
      <c r="W73" s="88">
        <v>30</v>
      </c>
      <c r="X73" s="88">
        <v>30</v>
      </c>
      <c r="Y73" s="58" t="s">
        <v>81</v>
      </c>
    </row>
    <row r="74" spans="1:25" x14ac:dyDescent="0.25">
      <c r="A74" t="str">
        <f>VLOOKUP(B74, Jurisdictions!A:B,2,FALSE)</f>
        <v>Seattle</v>
      </c>
      <c r="B74" t="s">
        <v>302</v>
      </c>
      <c r="C74" s="62">
        <v>34</v>
      </c>
      <c r="D74" s="56" t="s">
        <v>453</v>
      </c>
      <c r="E74" s="53" t="s">
        <v>420</v>
      </c>
      <c r="F74" s="53" t="s">
        <v>454</v>
      </c>
      <c r="G74" s="52">
        <v>26</v>
      </c>
      <c r="H74" s="52">
        <v>20</v>
      </c>
      <c r="I74" s="52">
        <v>0</v>
      </c>
      <c r="J74" s="52">
        <v>10</v>
      </c>
      <c r="K74" s="52">
        <v>30</v>
      </c>
      <c r="L74" s="58"/>
      <c r="N74" s="57">
        <v>15</v>
      </c>
      <c r="O74" s="52">
        <v>15</v>
      </c>
      <c r="P74" s="58">
        <v>30</v>
      </c>
      <c r="R74" s="57">
        <v>1</v>
      </c>
      <c r="S74" s="52">
        <v>0</v>
      </c>
      <c r="T74" s="58">
        <v>1</v>
      </c>
      <c r="V74" s="103" t="s">
        <v>422</v>
      </c>
      <c r="W74" s="104">
        <v>15</v>
      </c>
      <c r="X74" s="52">
        <v>15</v>
      </c>
      <c r="Y74" s="58" t="s">
        <v>15</v>
      </c>
    </row>
    <row r="75" spans="1:25" x14ac:dyDescent="0.25">
      <c r="A75" t="str">
        <f>VLOOKUP(B75, Jurisdictions!A:B,2,FALSE)</f>
        <v>Seattle</v>
      </c>
      <c r="B75" t="s">
        <v>302</v>
      </c>
      <c r="C75" s="62">
        <v>34</v>
      </c>
      <c r="D75" s="56" t="s">
        <v>453</v>
      </c>
      <c r="E75" s="53" t="s">
        <v>420</v>
      </c>
      <c r="F75" s="53" t="s">
        <v>454</v>
      </c>
      <c r="G75" s="52">
        <v>28</v>
      </c>
      <c r="H75" s="52">
        <v>20</v>
      </c>
      <c r="I75" s="52">
        <v>0</v>
      </c>
      <c r="J75" s="52">
        <v>10</v>
      </c>
      <c r="K75" s="52">
        <v>30</v>
      </c>
      <c r="L75" s="58"/>
      <c r="N75" s="57">
        <v>15</v>
      </c>
      <c r="O75" s="52">
        <v>15</v>
      </c>
      <c r="P75" s="58">
        <v>30</v>
      </c>
      <c r="R75" s="57">
        <v>1</v>
      </c>
      <c r="S75" s="52">
        <v>0</v>
      </c>
      <c r="T75" s="58">
        <v>1</v>
      </c>
      <c r="V75" s="103" t="s">
        <v>422</v>
      </c>
      <c r="W75" s="104">
        <v>15</v>
      </c>
      <c r="X75" s="52">
        <v>15</v>
      </c>
      <c r="Y75" s="58" t="s">
        <v>15</v>
      </c>
    </row>
    <row r="76" spans="1:25" x14ac:dyDescent="0.25">
      <c r="A76" t="str">
        <f>VLOOKUP(B76, Jurisdictions!A:B,2,FALSE)</f>
        <v>Seattle</v>
      </c>
      <c r="B76" t="s">
        <v>302</v>
      </c>
      <c r="C76" s="62">
        <v>35</v>
      </c>
      <c r="D76" s="56" t="s">
        <v>453</v>
      </c>
      <c r="E76" s="53" t="s">
        <v>450</v>
      </c>
      <c r="F76" s="53" t="s">
        <v>461</v>
      </c>
      <c r="G76" s="52">
        <v>32</v>
      </c>
      <c r="H76" s="52">
        <v>16</v>
      </c>
      <c r="I76" s="52">
        <v>0</v>
      </c>
      <c r="J76" s="52">
        <v>5</v>
      </c>
      <c r="K76" s="52">
        <v>21</v>
      </c>
      <c r="L76" s="58"/>
      <c r="N76" s="57">
        <v>15</v>
      </c>
      <c r="O76" s="52">
        <v>30</v>
      </c>
      <c r="P76" s="58">
        <v>30</v>
      </c>
      <c r="R76" s="57">
        <v>1</v>
      </c>
      <c r="S76" s="52">
        <v>2</v>
      </c>
      <c r="T76" s="58">
        <v>0</v>
      </c>
      <c r="V76" s="103" t="s">
        <v>422</v>
      </c>
      <c r="W76" s="88" t="s">
        <v>422</v>
      </c>
      <c r="X76" s="52">
        <v>30</v>
      </c>
      <c r="Y76" s="58" t="s">
        <v>15</v>
      </c>
    </row>
    <row r="77" spans="1:25" x14ac:dyDescent="0.25">
      <c r="A77" t="str">
        <f>VLOOKUP(B77, Jurisdictions!A:B,2,FALSE)</f>
        <v>Seattle</v>
      </c>
      <c r="B77" t="s">
        <v>302</v>
      </c>
      <c r="C77" s="62">
        <v>36</v>
      </c>
      <c r="D77" s="56" t="s">
        <v>453</v>
      </c>
      <c r="E77" s="53" t="s">
        <v>457</v>
      </c>
      <c r="F77" s="53" t="s">
        <v>458</v>
      </c>
      <c r="G77" s="52">
        <v>28</v>
      </c>
      <c r="H77" s="52">
        <v>8</v>
      </c>
      <c r="I77" s="52">
        <v>0</v>
      </c>
      <c r="J77" s="52">
        <v>0</v>
      </c>
      <c r="K77" s="52">
        <v>8</v>
      </c>
      <c r="L77" s="58"/>
      <c r="N77" s="57">
        <v>60</v>
      </c>
      <c r="O77" s="52">
        <v>60</v>
      </c>
      <c r="P77" s="58">
        <v>0</v>
      </c>
      <c r="R77" s="57">
        <v>1</v>
      </c>
      <c r="S77" s="52">
        <v>0</v>
      </c>
      <c r="T77" s="58">
        <v>0</v>
      </c>
      <c r="V77" s="103">
        <v>30</v>
      </c>
      <c r="W77" s="87">
        <v>60</v>
      </c>
      <c r="X77" s="52">
        <v>30</v>
      </c>
      <c r="Y77" s="58" t="s">
        <v>135</v>
      </c>
    </row>
    <row r="78" spans="1:25" x14ac:dyDescent="0.25">
      <c r="A78" t="str">
        <f>VLOOKUP(B78, Jurisdictions!A:B,2,FALSE)</f>
        <v>Auburn</v>
      </c>
      <c r="B78" t="s">
        <v>317</v>
      </c>
      <c r="C78" s="62">
        <v>37</v>
      </c>
      <c r="D78" s="56" t="s">
        <v>514</v>
      </c>
      <c r="E78" s="53" t="s">
        <v>360</v>
      </c>
      <c r="F78" s="53" t="s">
        <v>515</v>
      </c>
      <c r="G78" s="52">
        <v>164</v>
      </c>
      <c r="H78" s="52">
        <v>6</v>
      </c>
      <c r="I78" s="52">
        <v>0</v>
      </c>
      <c r="J78" s="52">
        <v>5</v>
      </c>
      <c r="K78" s="52">
        <v>11</v>
      </c>
      <c r="L78" s="58"/>
      <c r="N78" s="57">
        <v>30</v>
      </c>
      <c r="O78" s="52">
        <v>30</v>
      </c>
      <c r="P78" s="58">
        <v>0</v>
      </c>
      <c r="R78" s="57">
        <v>1</v>
      </c>
      <c r="S78" s="52">
        <v>1</v>
      </c>
      <c r="T78" s="58">
        <v>0</v>
      </c>
      <c r="V78" s="89">
        <v>15</v>
      </c>
      <c r="W78" s="88">
        <v>15</v>
      </c>
      <c r="X78" s="88">
        <v>30</v>
      </c>
      <c r="Y78" s="58" t="s">
        <v>15</v>
      </c>
    </row>
    <row r="79" spans="1:25" x14ac:dyDescent="0.25">
      <c r="A79" t="str">
        <f>VLOOKUP(B79, Jurisdictions!A:B,2,FALSE)</f>
        <v>Kent</v>
      </c>
      <c r="B79" t="s">
        <v>316</v>
      </c>
      <c r="C79" s="62">
        <v>37</v>
      </c>
      <c r="D79" s="56" t="s">
        <v>514</v>
      </c>
      <c r="E79" s="53" t="s">
        <v>360</v>
      </c>
      <c r="F79" s="53" t="s">
        <v>515</v>
      </c>
      <c r="G79" s="52">
        <v>164</v>
      </c>
      <c r="H79" s="52">
        <v>6</v>
      </c>
      <c r="I79" s="52">
        <v>0</v>
      </c>
      <c r="J79" s="52">
        <v>5</v>
      </c>
      <c r="K79" s="52">
        <v>11</v>
      </c>
      <c r="L79" s="58"/>
      <c r="N79" s="57">
        <v>30</v>
      </c>
      <c r="O79" s="52">
        <v>30</v>
      </c>
      <c r="P79" s="58">
        <v>0</v>
      </c>
      <c r="R79" s="57">
        <v>1</v>
      </c>
      <c r="S79" s="52">
        <v>1</v>
      </c>
      <c r="T79" s="58">
        <v>0</v>
      </c>
      <c r="V79" s="89">
        <v>15</v>
      </c>
      <c r="W79" s="88">
        <v>15</v>
      </c>
      <c r="X79" s="88">
        <v>30</v>
      </c>
      <c r="Y79" s="58" t="s">
        <v>15</v>
      </c>
    </row>
    <row r="80" spans="1:25" x14ac:dyDescent="0.25">
      <c r="A80" t="str">
        <f>VLOOKUP(B80, Jurisdictions!A:B,2,FALSE)</f>
        <v>Seattle</v>
      </c>
      <c r="B80" t="s">
        <v>302</v>
      </c>
      <c r="C80" s="62">
        <v>38</v>
      </c>
      <c r="D80" s="56" t="s">
        <v>429</v>
      </c>
      <c r="E80" s="53" t="s">
        <v>420</v>
      </c>
      <c r="F80" s="53" t="s">
        <v>431</v>
      </c>
      <c r="G80" s="52">
        <v>5</v>
      </c>
      <c r="H80" s="52">
        <v>20</v>
      </c>
      <c r="I80" s="52">
        <v>0</v>
      </c>
      <c r="J80" s="52">
        <v>5</v>
      </c>
      <c r="K80" s="52">
        <v>25</v>
      </c>
      <c r="L80" s="58"/>
      <c r="N80" s="57">
        <v>15</v>
      </c>
      <c r="O80" s="52">
        <v>15</v>
      </c>
      <c r="P80" s="58">
        <v>30</v>
      </c>
      <c r="R80" s="57">
        <v>1</v>
      </c>
      <c r="S80" s="52">
        <v>0</v>
      </c>
      <c r="T80" s="58">
        <v>0</v>
      </c>
      <c r="V80" s="89" t="s">
        <v>422</v>
      </c>
      <c r="W80" s="104">
        <v>15</v>
      </c>
      <c r="X80" s="52">
        <v>30</v>
      </c>
      <c r="Y80" s="58" t="s">
        <v>15</v>
      </c>
    </row>
    <row r="81" spans="1:25" x14ac:dyDescent="0.25">
      <c r="A81" t="str">
        <f>VLOOKUP(B81, Jurisdictions!A:B,2,FALSE)</f>
        <v>Seattle</v>
      </c>
      <c r="B81" t="s">
        <v>302</v>
      </c>
      <c r="C81" s="62">
        <v>39</v>
      </c>
      <c r="D81" s="56" t="s">
        <v>445</v>
      </c>
      <c r="E81" s="53" t="s">
        <v>420</v>
      </c>
      <c r="F81" s="53" t="s">
        <v>446</v>
      </c>
      <c r="G81" s="52">
        <v>21</v>
      </c>
      <c r="H81" s="52">
        <v>14</v>
      </c>
      <c r="I81" s="52">
        <v>10</v>
      </c>
      <c r="J81" s="52">
        <v>5</v>
      </c>
      <c r="K81" s="52">
        <v>29</v>
      </c>
      <c r="L81" s="58"/>
      <c r="N81" s="57">
        <v>15</v>
      </c>
      <c r="O81" s="52">
        <v>15</v>
      </c>
      <c r="P81" s="58">
        <v>30</v>
      </c>
      <c r="R81" s="57">
        <v>0</v>
      </c>
      <c r="S81" s="52">
        <v>0</v>
      </c>
      <c r="T81" s="58">
        <v>0</v>
      </c>
      <c r="V81" s="103">
        <v>15</v>
      </c>
      <c r="W81" s="104">
        <v>15</v>
      </c>
      <c r="X81" s="52">
        <v>30</v>
      </c>
      <c r="Y81" s="58" t="s">
        <v>15</v>
      </c>
    </row>
    <row r="82" spans="1:25" x14ac:dyDescent="0.25">
      <c r="A82" t="str">
        <f>VLOOKUP(B82, Jurisdictions!A:B,2,FALSE)</f>
        <v>Bellevue</v>
      </c>
      <c r="B82" t="s">
        <v>307</v>
      </c>
      <c r="C82" s="62">
        <v>40</v>
      </c>
      <c r="D82" s="56" t="s">
        <v>356</v>
      </c>
      <c r="E82" s="53" t="s">
        <v>531</v>
      </c>
      <c r="F82" s="53" t="s">
        <v>554</v>
      </c>
      <c r="G82" s="52">
        <v>271</v>
      </c>
      <c r="H82" s="52">
        <v>6</v>
      </c>
      <c r="I82" s="52">
        <v>5</v>
      </c>
      <c r="J82" s="52">
        <v>0</v>
      </c>
      <c r="K82" s="52">
        <v>11</v>
      </c>
      <c r="L82" s="58"/>
      <c r="N82" s="57">
        <v>30</v>
      </c>
      <c r="O82" s="52">
        <v>30</v>
      </c>
      <c r="P82" s="58">
        <v>0</v>
      </c>
      <c r="R82" s="57">
        <v>0</v>
      </c>
      <c r="S82" s="52">
        <v>0</v>
      </c>
      <c r="T82" s="58">
        <v>0</v>
      </c>
      <c r="V82" s="103">
        <v>30</v>
      </c>
      <c r="W82" s="104">
        <v>30</v>
      </c>
      <c r="X82" s="52">
        <v>60</v>
      </c>
      <c r="Y82" s="58" t="s">
        <v>135</v>
      </c>
    </row>
    <row r="83" spans="1:25" x14ac:dyDescent="0.25">
      <c r="A83" t="str">
        <f>VLOOKUP(B83, Jurisdictions!A:B,2,FALSE)</f>
        <v>King County</v>
      </c>
      <c r="B83" t="s">
        <v>304</v>
      </c>
      <c r="C83" s="62">
        <v>40</v>
      </c>
      <c r="D83" s="56" t="s">
        <v>356</v>
      </c>
      <c r="E83" s="53" t="s">
        <v>531</v>
      </c>
      <c r="F83" s="53" t="s">
        <v>554</v>
      </c>
      <c r="G83" s="52">
        <v>271</v>
      </c>
      <c r="H83" s="52">
        <v>6</v>
      </c>
      <c r="I83" s="52">
        <v>5</v>
      </c>
      <c r="J83" s="52">
        <v>0</v>
      </c>
      <c r="K83" s="52">
        <v>11</v>
      </c>
      <c r="L83" s="58"/>
      <c r="N83" s="57">
        <v>30</v>
      </c>
      <c r="O83" s="52">
        <v>30</v>
      </c>
      <c r="P83" s="58">
        <v>0</v>
      </c>
      <c r="R83" s="57">
        <v>0</v>
      </c>
      <c r="S83" s="52">
        <v>0</v>
      </c>
      <c r="T83" s="58">
        <v>0</v>
      </c>
      <c r="V83" s="103">
        <v>30</v>
      </c>
      <c r="W83" s="104">
        <v>30</v>
      </c>
      <c r="X83" s="52">
        <v>60</v>
      </c>
      <c r="Y83" s="58" t="s">
        <v>135</v>
      </c>
    </row>
    <row r="84" spans="1:25" x14ac:dyDescent="0.25">
      <c r="A84" t="str">
        <f>VLOOKUP(B84, Jurisdictions!A:B,2,FALSE)</f>
        <v>Issaquah</v>
      </c>
      <c r="B84" t="s">
        <v>325</v>
      </c>
      <c r="C84" s="62">
        <v>40</v>
      </c>
      <c r="D84" s="56" t="s">
        <v>356</v>
      </c>
      <c r="E84" s="53" t="s">
        <v>531</v>
      </c>
      <c r="F84" s="53" t="s">
        <v>554</v>
      </c>
      <c r="G84" s="52">
        <v>271</v>
      </c>
      <c r="H84" s="52">
        <v>6</v>
      </c>
      <c r="I84" s="52">
        <v>5</v>
      </c>
      <c r="J84" s="52">
        <v>0</v>
      </c>
      <c r="K84" s="52">
        <v>11</v>
      </c>
      <c r="L84" s="58"/>
      <c r="N84" s="57">
        <v>30</v>
      </c>
      <c r="O84" s="52">
        <v>30</v>
      </c>
      <c r="P84" s="58">
        <v>0</v>
      </c>
      <c r="R84" s="57">
        <v>0</v>
      </c>
      <c r="S84" s="52">
        <v>0</v>
      </c>
      <c r="T84" s="58">
        <v>0</v>
      </c>
      <c r="V84" s="103">
        <v>30</v>
      </c>
      <c r="W84" s="52">
        <v>30</v>
      </c>
      <c r="X84" s="104">
        <v>60</v>
      </c>
      <c r="Y84" s="58" t="s">
        <v>135</v>
      </c>
    </row>
    <row r="85" spans="1:25" x14ac:dyDescent="0.25">
      <c r="A85" t="str">
        <f>VLOOKUP(B85, Jurisdictions!A:B,2,FALSE)</f>
        <v>Redmond</v>
      </c>
      <c r="B85" t="s">
        <v>329</v>
      </c>
      <c r="C85" s="62">
        <v>41</v>
      </c>
      <c r="D85" s="56" t="s">
        <v>356</v>
      </c>
      <c r="E85" s="53" t="s">
        <v>535</v>
      </c>
      <c r="F85" s="53" t="s">
        <v>553</v>
      </c>
      <c r="G85" s="52">
        <v>269</v>
      </c>
      <c r="H85" s="52">
        <v>4</v>
      </c>
      <c r="I85" s="52">
        <v>5</v>
      </c>
      <c r="J85" s="52">
        <v>5</v>
      </c>
      <c r="K85" s="52">
        <v>14</v>
      </c>
      <c r="L85" s="58"/>
      <c r="N85" s="57">
        <v>30</v>
      </c>
      <c r="O85" s="52">
        <v>30</v>
      </c>
      <c r="P85" s="58">
        <v>0</v>
      </c>
      <c r="R85" s="57">
        <v>0</v>
      </c>
      <c r="S85" s="52">
        <v>0</v>
      </c>
      <c r="T85" s="58">
        <v>0</v>
      </c>
      <c r="V85" s="103">
        <v>30</v>
      </c>
      <c r="W85" s="88">
        <v>30</v>
      </c>
      <c r="X85" s="104">
        <v>0</v>
      </c>
      <c r="Y85" s="58" t="s">
        <v>135</v>
      </c>
    </row>
    <row r="86" spans="1:25" x14ac:dyDescent="0.25">
      <c r="A86" t="str">
        <f>VLOOKUP(B86, Jurisdictions!A:B,2,FALSE)</f>
        <v>Issaquah</v>
      </c>
      <c r="B86" t="s">
        <v>325</v>
      </c>
      <c r="C86" s="62">
        <v>41</v>
      </c>
      <c r="D86" s="56" t="s">
        <v>356</v>
      </c>
      <c r="E86" s="53" t="s">
        <v>535</v>
      </c>
      <c r="F86" s="53" t="s">
        <v>553</v>
      </c>
      <c r="G86" s="52">
        <v>269</v>
      </c>
      <c r="H86" s="52">
        <v>4</v>
      </c>
      <c r="I86" s="52">
        <v>5</v>
      </c>
      <c r="J86" s="52">
        <v>5</v>
      </c>
      <c r="K86" s="52">
        <v>14</v>
      </c>
      <c r="L86" s="58"/>
      <c r="N86" s="57">
        <v>30</v>
      </c>
      <c r="O86" s="52">
        <v>30</v>
      </c>
      <c r="P86" s="58">
        <v>0</v>
      </c>
      <c r="R86" s="57">
        <v>0</v>
      </c>
      <c r="S86" s="52">
        <v>0</v>
      </c>
      <c r="T86" s="58">
        <v>0</v>
      </c>
      <c r="V86" s="103">
        <v>30</v>
      </c>
      <c r="W86" s="88">
        <v>30</v>
      </c>
      <c r="X86" s="104">
        <v>0</v>
      </c>
      <c r="Y86" s="58" t="s">
        <v>135</v>
      </c>
    </row>
    <row r="87" spans="1:25" x14ac:dyDescent="0.25">
      <c r="A87" t="str">
        <f>VLOOKUP(B87, Jurisdictions!A:B,2,FALSE)</f>
        <v>Bellevue</v>
      </c>
      <c r="B87" t="s">
        <v>307</v>
      </c>
      <c r="C87" s="62">
        <v>41</v>
      </c>
      <c r="D87" s="56" t="s">
        <v>356</v>
      </c>
      <c r="E87" s="53" t="s">
        <v>535</v>
      </c>
      <c r="F87" s="53" t="s">
        <v>553</v>
      </c>
      <c r="G87" s="52">
        <v>269</v>
      </c>
      <c r="H87" s="52">
        <v>4</v>
      </c>
      <c r="I87" s="52">
        <v>5</v>
      </c>
      <c r="J87" s="52">
        <v>5</v>
      </c>
      <c r="K87" s="52">
        <v>14</v>
      </c>
      <c r="L87" s="58"/>
      <c r="N87" s="57">
        <v>30</v>
      </c>
      <c r="O87" s="52">
        <v>30</v>
      </c>
      <c r="P87" s="58">
        <v>0</v>
      </c>
      <c r="R87" s="57">
        <v>0</v>
      </c>
      <c r="S87" s="52">
        <v>0</v>
      </c>
      <c r="T87" s="58">
        <v>0</v>
      </c>
      <c r="V87" s="103">
        <v>30</v>
      </c>
      <c r="W87" s="88">
        <v>30</v>
      </c>
      <c r="X87" s="104">
        <v>0</v>
      </c>
      <c r="Y87" s="58" t="s">
        <v>135</v>
      </c>
    </row>
    <row r="88" spans="1:25" x14ac:dyDescent="0.25">
      <c r="A88" t="str">
        <f>VLOOKUP(B88, Jurisdictions!A:B,2,FALSE)</f>
        <v>Sammamish</v>
      </c>
      <c r="B88" t="s">
        <v>330</v>
      </c>
      <c r="C88" s="62">
        <v>41</v>
      </c>
      <c r="D88" s="56" t="s">
        <v>356</v>
      </c>
      <c r="E88" s="53" t="s">
        <v>535</v>
      </c>
      <c r="F88" s="53" t="s">
        <v>553</v>
      </c>
      <c r="G88" s="52">
        <v>269</v>
      </c>
      <c r="H88" s="52">
        <v>4</v>
      </c>
      <c r="I88" s="52">
        <v>5</v>
      </c>
      <c r="J88" s="52">
        <v>5</v>
      </c>
      <c r="K88" s="52">
        <v>14</v>
      </c>
      <c r="L88" s="58"/>
      <c r="N88" s="57">
        <v>30</v>
      </c>
      <c r="O88" s="52">
        <v>30</v>
      </c>
      <c r="P88" s="58">
        <v>0</v>
      </c>
      <c r="R88" s="57">
        <v>0</v>
      </c>
      <c r="S88" s="52">
        <v>0</v>
      </c>
      <c r="T88" s="58">
        <v>0</v>
      </c>
      <c r="V88" s="57">
        <v>30</v>
      </c>
      <c r="W88" s="88">
        <v>30</v>
      </c>
      <c r="X88" s="52">
        <v>0</v>
      </c>
      <c r="Y88" s="58" t="s">
        <v>135</v>
      </c>
    </row>
    <row r="89" spans="1:25" x14ac:dyDescent="0.25">
      <c r="A89" t="str">
        <f>VLOOKUP(B89, Jurisdictions!A:B,2,FALSE)</f>
        <v>King County</v>
      </c>
      <c r="B89" t="s">
        <v>304</v>
      </c>
      <c r="C89" s="62">
        <v>41</v>
      </c>
      <c r="D89" s="56" t="s">
        <v>356</v>
      </c>
      <c r="E89" s="53" t="s">
        <v>535</v>
      </c>
      <c r="F89" s="53" t="s">
        <v>553</v>
      </c>
      <c r="G89" s="52">
        <v>269</v>
      </c>
      <c r="H89" s="52">
        <v>4</v>
      </c>
      <c r="I89" s="52">
        <v>5</v>
      </c>
      <c r="J89" s="52">
        <v>5</v>
      </c>
      <c r="K89" s="52">
        <v>14</v>
      </c>
      <c r="L89" s="58"/>
      <c r="N89" s="57">
        <v>30</v>
      </c>
      <c r="O89" s="52">
        <v>30</v>
      </c>
      <c r="P89" s="58">
        <v>0</v>
      </c>
      <c r="R89" s="57">
        <v>0</v>
      </c>
      <c r="S89" s="52">
        <v>0</v>
      </c>
      <c r="T89" s="58">
        <v>0</v>
      </c>
      <c r="V89" s="57">
        <v>30</v>
      </c>
      <c r="W89" s="88">
        <v>30</v>
      </c>
      <c r="X89" s="52">
        <v>0</v>
      </c>
      <c r="Y89" s="58" t="s">
        <v>135</v>
      </c>
    </row>
    <row r="90" spans="1:25" x14ac:dyDescent="0.25">
      <c r="A90" t="str">
        <f>VLOOKUP(B90, Jurisdictions!A:B,2,FALSE)</f>
        <v>North Bend</v>
      </c>
      <c r="B90" t="s">
        <v>327</v>
      </c>
      <c r="C90" s="62">
        <v>42</v>
      </c>
      <c r="D90" s="56" t="s">
        <v>356</v>
      </c>
      <c r="E90" s="53" t="s">
        <v>367</v>
      </c>
      <c r="F90" s="53" t="s">
        <v>530</v>
      </c>
      <c r="G90" s="52">
        <v>209</v>
      </c>
      <c r="H90" s="52">
        <v>0</v>
      </c>
      <c r="I90" s="52">
        <v>0</v>
      </c>
      <c r="J90" s="52">
        <v>5</v>
      </c>
      <c r="K90" s="52">
        <v>5</v>
      </c>
      <c r="L90" s="58"/>
      <c r="N90" s="57">
        <v>60</v>
      </c>
      <c r="O90" s="52">
        <v>60</v>
      </c>
      <c r="P90" s="58">
        <v>0</v>
      </c>
      <c r="R90" s="57">
        <v>0</v>
      </c>
      <c r="S90" s="52">
        <v>0</v>
      </c>
      <c r="T90" s="58">
        <v>0</v>
      </c>
      <c r="V90" s="103">
        <v>60</v>
      </c>
      <c r="W90" s="52">
        <v>60</v>
      </c>
      <c r="X90" s="52">
        <v>0</v>
      </c>
      <c r="Y90" s="58" t="s">
        <v>160</v>
      </c>
    </row>
    <row r="91" spans="1:25" x14ac:dyDescent="0.25">
      <c r="A91" t="str">
        <f>VLOOKUP(B91, Jurisdictions!A:B,2,FALSE)</f>
        <v>Snoqualamie</v>
      </c>
      <c r="B91" t="s">
        <v>328</v>
      </c>
      <c r="C91" s="62">
        <v>42</v>
      </c>
      <c r="D91" s="56" t="s">
        <v>356</v>
      </c>
      <c r="E91" s="53" t="s">
        <v>367</v>
      </c>
      <c r="F91" s="53" t="s">
        <v>530</v>
      </c>
      <c r="G91" s="52">
        <v>209</v>
      </c>
      <c r="H91" s="52">
        <v>0</v>
      </c>
      <c r="I91" s="52">
        <v>0</v>
      </c>
      <c r="J91" s="52">
        <v>5</v>
      </c>
      <c r="K91" s="52">
        <v>5</v>
      </c>
      <c r="L91" s="58"/>
      <c r="N91" s="57">
        <v>60</v>
      </c>
      <c r="O91" s="52">
        <v>60</v>
      </c>
      <c r="P91" s="58">
        <v>0</v>
      </c>
      <c r="R91" s="57">
        <v>0</v>
      </c>
      <c r="S91" s="52">
        <v>0</v>
      </c>
      <c r="T91" s="58">
        <v>0</v>
      </c>
      <c r="V91" s="103">
        <v>60</v>
      </c>
      <c r="W91" s="52">
        <v>60</v>
      </c>
      <c r="X91" s="52">
        <v>0</v>
      </c>
      <c r="Y91" s="58" t="s">
        <v>160</v>
      </c>
    </row>
    <row r="92" spans="1:25" x14ac:dyDescent="0.25">
      <c r="A92" t="str">
        <f>VLOOKUP(B92, Jurisdictions!A:B,2,FALSE)</f>
        <v>Issaquah</v>
      </c>
      <c r="B92" t="s">
        <v>325</v>
      </c>
      <c r="C92" s="62">
        <v>42</v>
      </c>
      <c r="D92" s="56" t="s">
        <v>356</v>
      </c>
      <c r="E92" s="53" t="s">
        <v>367</v>
      </c>
      <c r="F92" s="53" t="s">
        <v>530</v>
      </c>
      <c r="G92" s="52">
        <v>209</v>
      </c>
      <c r="H92" s="52">
        <v>0</v>
      </c>
      <c r="I92" s="52">
        <v>0</v>
      </c>
      <c r="J92" s="52">
        <v>5</v>
      </c>
      <c r="K92" s="52">
        <v>5</v>
      </c>
      <c r="L92" s="58"/>
      <c r="N92" s="57">
        <v>60</v>
      </c>
      <c r="O92" s="52">
        <v>60</v>
      </c>
      <c r="P92" s="58">
        <v>0</v>
      </c>
      <c r="R92" s="57">
        <v>0</v>
      </c>
      <c r="S92" s="52">
        <v>0</v>
      </c>
      <c r="T92" s="58">
        <v>0</v>
      </c>
      <c r="V92" s="103">
        <v>60</v>
      </c>
      <c r="W92" s="52">
        <v>60</v>
      </c>
      <c r="X92" s="52">
        <v>0</v>
      </c>
      <c r="Y92" s="58" t="s">
        <v>160</v>
      </c>
    </row>
    <row r="93" spans="1:25" x14ac:dyDescent="0.25">
      <c r="A93" t="str">
        <f>VLOOKUP(B93, Jurisdictions!A:B,2,FALSE)</f>
        <v>King County</v>
      </c>
      <c r="B93" t="s">
        <v>304</v>
      </c>
      <c r="C93" s="62">
        <v>42</v>
      </c>
      <c r="D93" s="56" t="s">
        <v>356</v>
      </c>
      <c r="E93" s="53" t="s">
        <v>367</v>
      </c>
      <c r="F93" s="53" t="s">
        <v>530</v>
      </c>
      <c r="G93" s="52">
        <v>209</v>
      </c>
      <c r="H93" s="52">
        <v>0</v>
      </c>
      <c r="I93" s="52">
        <v>0</v>
      </c>
      <c r="J93" s="52">
        <v>5</v>
      </c>
      <c r="K93" s="52">
        <v>5</v>
      </c>
      <c r="L93" s="58"/>
      <c r="N93" s="57">
        <v>60</v>
      </c>
      <c r="O93" s="52">
        <v>60</v>
      </c>
      <c r="P93" s="58">
        <v>0</v>
      </c>
      <c r="R93" s="57">
        <v>0</v>
      </c>
      <c r="S93" s="52">
        <v>0</v>
      </c>
      <c r="T93" s="58">
        <v>0</v>
      </c>
      <c r="V93" s="103">
        <v>60</v>
      </c>
      <c r="W93" s="104">
        <v>60</v>
      </c>
      <c r="X93" s="104">
        <v>0</v>
      </c>
      <c r="Y93" s="58" t="s">
        <v>160</v>
      </c>
    </row>
    <row r="94" spans="1:25" x14ac:dyDescent="0.25">
      <c r="A94" t="str">
        <f>VLOOKUP(B94, Jurisdictions!A:B,2,FALSE)</f>
        <v>Unknown</v>
      </c>
      <c r="B94" t="s">
        <v>306</v>
      </c>
      <c r="C94" s="62">
        <v>42</v>
      </c>
      <c r="D94" s="56" t="s">
        <v>356</v>
      </c>
      <c r="E94" s="53" t="s">
        <v>367</v>
      </c>
      <c r="F94" s="53" t="s">
        <v>530</v>
      </c>
      <c r="G94" s="52">
        <v>209</v>
      </c>
      <c r="H94" s="52">
        <v>0</v>
      </c>
      <c r="I94" s="52">
        <v>0</v>
      </c>
      <c r="J94" s="52">
        <v>5</v>
      </c>
      <c r="K94" s="52">
        <v>5</v>
      </c>
      <c r="L94" s="58"/>
      <c r="N94" s="57">
        <v>60</v>
      </c>
      <c r="O94" s="52">
        <v>60</v>
      </c>
      <c r="P94" s="58">
        <v>0</v>
      </c>
      <c r="R94" s="57">
        <v>0</v>
      </c>
      <c r="S94" s="52">
        <v>0</v>
      </c>
      <c r="T94" s="58">
        <v>0</v>
      </c>
      <c r="V94" s="103">
        <v>60</v>
      </c>
      <c r="W94" s="104">
        <v>60</v>
      </c>
      <c r="X94" s="104">
        <v>0</v>
      </c>
      <c r="Y94" s="58" t="s">
        <v>160</v>
      </c>
    </row>
    <row r="95" spans="1:25" x14ac:dyDescent="0.25">
      <c r="A95" t="str">
        <f>VLOOKUP(B95, Jurisdictions!A:B,2,FALSE)</f>
        <v>King County</v>
      </c>
      <c r="B95" t="s">
        <v>304</v>
      </c>
      <c r="C95" s="62">
        <v>43</v>
      </c>
      <c r="D95" s="56" t="s">
        <v>358</v>
      </c>
      <c r="E95" s="53" t="s">
        <v>359</v>
      </c>
      <c r="F95" s="53" t="s">
        <v>538</v>
      </c>
      <c r="G95" s="52">
        <v>234</v>
      </c>
      <c r="H95" s="52">
        <v>4</v>
      </c>
      <c r="I95" s="52">
        <v>0</v>
      </c>
      <c r="J95" s="52">
        <v>5</v>
      </c>
      <c r="K95" s="52">
        <v>9</v>
      </c>
      <c r="L95" s="58"/>
      <c r="N95" s="57">
        <v>60</v>
      </c>
      <c r="O95" s="52">
        <v>60</v>
      </c>
      <c r="P95" s="58">
        <v>0</v>
      </c>
      <c r="R95" s="57">
        <v>0</v>
      </c>
      <c r="S95" s="52">
        <v>0</v>
      </c>
      <c r="T95" s="58">
        <v>0</v>
      </c>
      <c r="V95" s="90">
        <v>60</v>
      </c>
      <c r="W95" s="87">
        <v>60</v>
      </c>
      <c r="X95" s="87">
        <v>0</v>
      </c>
      <c r="Y95" s="58" t="s">
        <v>160</v>
      </c>
    </row>
    <row r="96" spans="1:25" x14ac:dyDescent="0.25">
      <c r="A96" t="str">
        <f>VLOOKUP(B96, Jurisdictions!A:B,2,FALSE)</f>
        <v>Kirkland</v>
      </c>
      <c r="B96" t="s">
        <v>333</v>
      </c>
      <c r="C96" s="62">
        <v>43</v>
      </c>
      <c r="D96" s="56" t="s">
        <v>358</v>
      </c>
      <c r="E96" s="53" t="s">
        <v>359</v>
      </c>
      <c r="F96" s="53" t="s">
        <v>538</v>
      </c>
      <c r="G96" s="52">
        <v>234</v>
      </c>
      <c r="H96" s="52">
        <v>4</v>
      </c>
      <c r="I96" s="52">
        <v>0</v>
      </c>
      <c r="J96" s="52">
        <v>5</v>
      </c>
      <c r="K96" s="52">
        <v>9</v>
      </c>
      <c r="L96" s="58"/>
      <c r="N96" s="57">
        <v>60</v>
      </c>
      <c r="O96" s="52">
        <v>60</v>
      </c>
      <c r="P96" s="58">
        <v>0</v>
      </c>
      <c r="R96" s="57">
        <v>0</v>
      </c>
      <c r="S96" s="52">
        <v>0</v>
      </c>
      <c r="T96" s="58">
        <v>0</v>
      </c>
      <c r="V96" s="90">
        <v>60</v>
      </c>
      <c r="W96" s="87">
        <v>60</v>
      </c>
      <c r="X96" s="87">
        <v>0</v>
      </c>
      <c r="Y96" s="58" t="s">
        <v>160</v>
      </c>
    </row>
    <row r="97" spans="1:25" x14ac:dyDescent="0.25">
      <c r="A97" t="str">
        <f>VLOOKUP(B97, Jurisdictions!A:B,2,FALSE)</f>
        <v>Kenmore</v>
      </c>
      <c r="B97" t="s">
        <v>334</v>
      </c>
      <c r="C97" s="62">
        <v>43</v>
      </c>
      <c r="D97" s="56" t="s">
        <v>358</v>
      </c>
      <c r="E97" s="53" t="s">
        <v>359</v>
      </c>
      <c r="F97" s="53" t="s">
        <v>538</v>
      </c>
      <c r="G97" s="52">
        <v>234</v>
      </c>
      <c r="H97" s="52">
        <v>4</v>
      </c>
      <c r="I97" s="52">
        <v>0</v>
      </c>
      <c r="J97" s="52">
        <v>5</v>
      </c>
      <c r="K97" s="52">
        <v>9</v>
      </c>
      <c r="L97" s="58"/>
      <c r="N97" s="57">
        <v>60</v>
      </c>
      <c r="O97" s="52">
        <v>60</v>
      </c>
      <c r="P97" s="58">
        <v>0</v>
      </c>
      <c r="R97" s="57">
        <v>0</v>
      </c>
      <c r="S97" s="52">
        <v>0</v>
      </c>
      <c r="T97" s="58">
        <v>0</v>
      </c>
      <c r="V97" s="90">
        <v>60</v>
      </c>
      <c r="W97" s="87">
        <v>60</v>
      </c>
      <c r="X97" s="87">
        <v>0</v>
      </c>
      <c r="Y97" s="58" t="s">
        <v>160</v>
      </c>
    </row>
    <row r="98" spans="1:25" x14ac:dyDescent="0.25">
      <c r="A98" t="str">
        <f>VLOOKUP(B98, Jurisdictions!A:B,2,FALSE)</f>
        <v>Bellevue</v>
      </c>
      <c r="B98" t="s">
        <v>307</v>
      </c>
      <c r="C98" s="62">
        <v>43</v>
      </c>
      <c r="D98" s="56" t="s">
        <v>358</v>
      </c>
      <c r="E98" s="53" t="s">
        <v>359</v>
      </c>
      <c r="F98" s="53" t="s">
        <v>538</v>
      </c>
      <c r="G98" s="52">
        <v>234</v>
      </c>
      <c r="H98" s="52">
        <v>4</v>
      </c>
      <c r="I98" s="52">
        <v>0</v>
      </c>
      <c r="J98" s="52">
        <v>5</v>
      </c>
      <c r="K98" s="52">
        <v>9</v>
      </c>
      <c r="L98" s="58"/>
      <c r="N98" s="57">
        <v>60</v>
      </c>
      <c r="O98" s="52">
        <v>60</v>
      </c>
      <c r="P98" s="58">
        <v>0</v>
      </c>
      <c r="R98" s="57">
        <v>0</v>
      </c>
      <c r="S98" s="52">
        <v>0</v>
      </c>
      <c r="T98" s="58">
        <v>0</v>
      </c>
      <c r="V98" s="90">
        <v>60</v>
      </c>
      <c r="W98" s="87">
        <v>60</v>
      </c>
      <c r="X98" s="87">
        <v>0</v>
      </c>
      <c r="Y98" s="58" t="s">
        <v>160</v>
      </c>
    </row>
    <row r="99" spans="1:25" x14ac:dyDescent="0.25">
      <c r="A99" t="str">
        <f>VLOOKUP(B99, Jurisdictions!A:B,2,FALSE)</f>
        <v>Unknown</v>
      </c>
      <c r="B99" t="s">
        <v>306</v>
      </c>
      <c r="C99" s="62">
        <v>43</v>
      </c>
      <c r="D99" s="56" t="s">
        <v>358</v>
      </c>
      <c r="E99" s="53" t="s">
        <v>359</v>
      </c>
      <c r="F99" s="53" t="s">
        <v>538</v>
      </c>
      <c r="G99" s="52">
        <v>234</v>
      </c>
      <c r="H99" s="52">
        <v>4</v>
      </c>
      <c r="I99" s="52">
        <v>0</v>
      </c>
      <c r="J99" s="52">
        <v>5</v>
      </c>
      <c r="K99" s="52">
        <v>9</v>
      </c>
      <c r="L99" s="58"/>
      <c r="N99" s="57">
        <v>60</v>
      </c>
      <c r="O99" s="52">
        <v>60</v>
      </c>
      <c r="P99" s="58">
        <v>0</v>
      </c>
      <c r="R99" s="57">
        <v>0</v>
      </c>
      <c r="S99" s="52">
        <v>0</v>
      </c>
      <c r="T99" s="58">
        <v>0</v>
      </c>
      <c r="V99" s="90">
        <v>60</v>
      </c>
      <c r="W99" s="87">
        <v>60</v>
      </c>
      <c r="X99" s="87">
        <v>0</v>
      </c>
      <c r="Y99" s="58" t="s">
        <v>160</v>
      </c>
    </row>
    <row r="100" spans="1:25" x14ac:dyDescent="0.25">
      <c r="A100" t="str">
        <f>VLOOKUP(B100, Jurisdictions!A:B,2,FALSE)</f>
        <v>Lake Forest Park</v>
      </c>
      <c r="B100" t="s">
        <v>339</v>
      </c>
      <c r="C100" s="62">
        <v>44</v>
      </c>
      <c r="D100" s="56" t="s">
        <v>358</v>
      </c>
      <c r="E100" s="53" t="s">
        <v>341</v>
      </c>
      <c r="F100" s="53" t="s">
        <v>558</v>
      </c>
      <c r="G100" s="52">
        <v>331</v>
      </c>
      <c r="H100" s="52">
        <v>4</v>
      </c>
      <c r="I100" s="52">
        <v>0</v>
      </c>
      <c r="J100" s="52">
        <v>5</v>
      </c>
      <c r="K100" s="52">
        <v>9</v>
      </c>
      <c r="L100" s="58"/>
      <c r="N100" s="57">
        <v>60</v>
      </c>
      <c r="O100" s="52">
        <v>60</v>
      </c>
      <c r="P100" s="58">
        <v>0</v>
      </c>
      <c r="R100" s="57">
        <v>1</v>
      </c>
      <c r="S100" s="52">
        <v>1</v>
      </c>
      <c r="T100" s="58">
        <v>0</v>
      </c>
      <c r="V100" s="103">
        <v>30</v>
      </c>
      <c r="W100" s="52">
        <v>30</v>
      </c>
      <c r="X100" s="87">
        <v>0</v>
      </c>
      <c r="Y100" s="58" t="s">
        <v>135</v>
      </c>
    </row>
    <row r="101" spans="1:25" x14ac:dyDescent="0.25">
      <c r="A101" t="str">
        <f>VLOOKUP(B101, Jurisdictions!A:B,2,FALSE)</f>
        <v>Shoreline</v>
      </c>
      <c r="B101" t="s">
        <v>303</v>
      </c>
      <c r="C101" s="62">
        <v>44</v>
      </c>
      <c r="D101" s="56" t="s">
        <v>358</v>
      </c>
      <c r="E101" s="53" t="s">
        <v>341</v>
      </c>
      <c r="F101" s="53" t="s">
        <v>558</v>
      </c>
      <c r="G101" s="52">
        <v>331</v>
      </c>
      <c r="H101" s="52">
        <v>4</v>
      </c>
      <c r="I101" s="52">
        <v>0</v>
      </c>
      <c r="J101" s="52">
        <v>5</v>
      </c>
      <c r="K101" s="52">
        <v>9</v>
      </c>
      <c r="L101" s="58"/>
      <c r="N101" s="57">
        <v>60</v>
      </c>
      <c r="O101" s="52">
        <v>60</v>
      </c>
      <c r="P101" s="58">
        <v>0</v>
      </c>
      <c r="R101" s="57">
        <v>1</v>
      </c>
      <c r="S101" s="52">
        <v>1</v>
      </c>
      <c r="T101" s="58">
        <v>0</v>
      </c>
      <c r="V101" s="103">
        <v>30</v>
      </c>
      <c r="W101" s="52">
        <v>30</v>
      </c>
      <c r="X101" s="87">
        <v>0</v>
      </c>
      <c r="Y101" s="58" t="s">
        <v>135</v>
      </c>
    </row>
    <row r="102" spans="1:25" x14ac:dyDescent="0.25">
      <c r="A102" t="str">
        <f>VLOOKUP(B102, Jurisdictions!A:B,2,FALSE)</f>
        <v>Edmonds</v>
      </c>
      <c r="B102" t="s">
        <v>337</v>
      </c>
      <c r="C102" s="62">
        <v>44</v>
      </c>
      <c r="D102" s="56" t="s">
        <v>358</v>
      </c>
      <c r="E102" s="53" t="s">
        <v>341</v>
      </c>
      <c r="F102" s="53" t="s">
        <v>558</v>
      </c>
      <c r="G102" s="52">
        <v>331</v>
      </c>
      <c r="H102" s="52">
        <v>4</v>
      </c>
      <c r="I102" s="52">
        <v>0</v>
      </c>
      <c r="J102" s="52">
        <v>5</v>
      </c>
      <c r="K102" s="52">
        <v>9</v>
      </c>
      <c r="L102" s="58"/>
      <c r="N102" s="57">
        <v>60</v>
      </c>
      <c r="O102" s="52">
        <v>60</v>
      </c>
      <c r="P102" s="58">
        <v>0</v>
      </c>
      <c r="R102" s="57">
        <v>1</v>
      </c>
      <c r="S102" s="52">
        <v>1</v>
      </c>
      <c r="T102" s="58">
        <v>0</v>
      </c>
      <c r="V102" s="103">
        <v>30</v>
      </c>
      <c r="W102" s="52">
        <v>30</v>
      </c>
      <c r="X102" s="87">
        <v>0</v>
      </c>
      <c r="Y102" s="58" t="s">
        <v>135</v>
      </c>
    </row>
    <row r="103" spans="1:25" x14ac:dyDescent="0.25">
      <c r="A103" t="str">
        <f>VLOOKUP(B103, Jurisdictions!A:B,2,FALSE)</f>
        <v>Kenmore</v>
      </c>
      <c r="B103" t="s">
        <v>334</v>
      </c>
      <c r="C103" s="62">
        <v>44</v>
      </c>
      <c r="D103" s="56" t="s">
        <v>358</v>
      </c>
      <c r="E103" s="53" t="s">
        <v>341</v>
      </c>
      <c r="F103" s="53" t="s">
        <v>558</v>
      </c>
      <c r="G103" s="52">
        <v>331</v>
      </c>
      <c r="H103" s="52">
        <v>4</v>
      </c>
      <c r="I103" s="52">
        <v>0</v>
      </c>
      <c r="J103" s="52">
        <v>5</v>
      </c>
      <c r="K103" s="52">
        <v>9</v>
      </c>
      <c r="L103" s="58"/>
      <c r="N103" s="57">
        <v>60</v>
      </c>
      <c r="O103" s="52">
        <v>60</v>
      </c>
      <c r="P103" s="58">
        <v>0</v>
      </c>
      <c r="R103" s="57">
        <v>1</v>
      </c>
      <c r="S103" s="52">
        <v>1</v>
      </c>
      <c r="T103" s="58">
        <v>0</v>
      </c>
      <c r="V103" s="103">
        <v>30</v>
      </c>
      <c r="W103" s="104">
        <v>30</v>
      </c>
      <c r="X103" s="87">
        <v>0</v>
      </c>
      <c r="Y103" s="58" t="s">
        <v>135</v>
      </c>
    </row>
    <row r="104" spans="1:25" x14ac:dyDescent="0.25">
      <c r="A104" t="str">
        <f>VLOOKUP(B104, Jurisdictions!A:B,2,FALSE)</f>
        <v>Seattle</v>
      </c>
      <c r="B104" t="s">
        <v>302</v>
      </c>
      <c r="C104" s="62">
        <v>45</v>
      </c>
      <c r="D104" s="56" t="s">
        <v>358</v>
      </c>
      <c r="E104" s="53" t="s">
        <v>450</v>
      </c>
      <c r="F104" s="53" t="s">
        <v>566</v>
      </c>
      <c r="G104" s="52" t="s">
        <v>289</v>
      </c>
      <c r="H104" s="52">
        <v>10</v>
      </c>
      <c r="I104" s="52">
        <v>5</v>
      </c>
      <c r="J104" s="52">
        <v>5</v>
      </c>
      <c r="K104" s="52">
        <v>20</v>
      </c>
      <c r="L104" s="58"/>
      <c r="N104" s="57">
        <v>15</v>
      </c>
      <c r="O104" s="52">
        <v>30</v>
      </c>
      <c r="P104" s="58">
        <v>30</v>
      </c>
      <c r="R104" s="57">
        <v>1</v>
      </c>
      <c r="S104" s="52">
        <v>1</v>
      </c>
      <c r="T104" s="58">
        <v>0</v>
      </c>
      <c r="V104" s="103" t="s">
        <v>422</v>
      </c>
      <c r="W104" s="88">
        <v>15</v>
      </c>
      <c r="X104" s="88">
        <v>30</v>
      </c>
      <c r="Y104" s="58" t="s">
        <v>15</v>
      </c>
    </row>
    <row r="105" spans="1:25" x14ac:dyDescent="0.25">
      <c r="A105" t="str">
        <f>VLOOKUP(B105, Jurisdictions!A:B,2,FALSE)</f>
        <v>Bothell</v>
      </c>
      <c r="B105" t="s">
        <v>335</v>
      </c>
      <c r="C105" s="62">
        <v>45</v>
      </c>
      <c r="D105" s="56" t="s">
        <v>358</v>
      </c>
      <c r="E105" s="53" t="s">
        <v>450</v>
      </c>
      <c r="F105" s="53" t="s">
        <v>566</v>
      </c>
      <c r="G105" s="52" t="s">
        <v>289</v>
      </c>
      <c r="H105" s="52">
        <v>10</v>
      </c>
      <c r="I105" s="52">
        <v>5</v>
      </c>
      <c r="J105" s="52">
        <v>5</v>
      </c>
      <c r="K105" s="52">
        <v>20</v>
      </c>
      <c r="L105" s="58"/>
      <c r="N105" s="57">
        <v>15</v>
      </c>
      <c r="O105" s="52">
        <v>30</v>
      </c>
      <c r="P105" s="58">
        <v>30</v>
      </c>
      <c r="R105" s="57">
        <v>1</v>
      </c>
      <c r="S105" s="52">
        <v>1</v>
      </c>
      <c r="T105" s="58">
        <v>0</v>
      </c>
      <c r="V105" s="57" t="s">
        <v>422</v>
      </c>
      <c r="W105" s="88">
        <v>15</v>
      </c>
      <c r="X105" s="88">
        <v>30</v>
      </c>
      <c r="Y105" s="58" t="s">
        <v>15</v>
      </c>
    </row>
    <row r="106" spans="1:25" x14ac:dyDescent="0.25">
      <c r="A106" t="str">
        <f>VLOOKUP(B106, Jurisdictions!A:B,2,FALSE)</f>
        <v>Woodinville</v>
      </c>
      <c r="B106" t="s">
        <v>336</v>
      </c>
      <c r="C106" s="62">
        <v>45</v>
      </c>
      <c r="D106" s="56" t="s">
        <v>358</v>
      </c>
      <c r="E106" s="53" t="s">
        <v>450</v>
      </c>
      <c r="F106" s="53" t="s">
        <v>566</v>
      </c>
      <c r="G106" s="52" t="s">
        <v>289</v>
      </c>
      <c r="H106" s="52">
        <v>10</v>
      </c>
      <c r="I106" s="52">
        <v>5</v>
      </c>
      <c r="J106" s="52">
        <v>5</v>
      </c>
      <c r="K106" s="52">
        <v>20</v>
      </c>
      <c r="L106" s="58"/>
      <c r="N106" s="57">
        <v>15</v>
      </c>
      <c r="O106" s="52">
        <v>30</v>
      </c>
      <c r="P106" s="58">
        <v>30</v>
      </c>
      <c r="R106" s="57">
        <v>1</v>
      </c>
      <c r="S106" s="52">
        <v>1</v>
      </c>
      <c r="T106" s="58">
        <v>0</v>
      </c>
      <c r="V106" s="57" t="s">
        <v>422</v>
      </c>
      <c r="W106" s="88">
        <v>15</v>
      </c>
      <c r="X106" s="88">
        <v>30</v>
      </c>
      <c r="Y106" s="58" t="s">
        <v>15</v>
      </c>
    </row>
    <row r="107" spans="1:25" x14ac:dyDescent="0.25">
      <c r="A107" t="str">
        <f>VLOOKUP(B107, Jurisdictions!A:B,2,FALSE)</f>
        <v>Kenmore</v>
      </c>
      <c r="B107" t="s">
        <v>334</v>
      </c>
      <c r="C107" s="62">
        <v>45</v>
      </c>
      <c r="D107" s="56" t="s">
        <v>358</v>
      </c>
      <c r="E107" s="53" t="s">
        <v>450</v>
      </c>
      <c r="F107" s="53" t="s">
        <v>566</v>
      </c>
      <c r="G107" s="52" t="s">
        <v>289</v>
      </c>
      <c r="H107" s="52">
        <v>10</v>
      </c>
      <c r="I107" s="52">
        <v>5</v>
      </c>
      <c r="J107" s="52">
        <v>5</v>
      </c>
      <c r="K107" s="52">
        <v>20</v>
      </c>
      <c r="L107" s="58"/>
      <c r="N107" s="57">
        <v>15</v>
      </c>
      <c r="O107" s="52">
        <v>30</v>
      </c>
      <c r="P107" s="58">
        <v>30</v>
      </c>
      <c r="R107" s="57">
        <v>1</v>
      </c>
      <c r="S107" s="52">
        <v>1</v>
      </c>
      <c r="T107" s="58">
        <v>0</v>
      </c>
      <c r="V107" s="57" t="s">
        <v>422</v>
      </c>
      <c r="W107" s="88">
        <v>15</v>
      </c>
      <c r="X107" s="88">
        <v>30</v>
      </c>
      <c r="Y107" s="58" t="s">
        <v>15</v>
      </c>
    </row>
    <row r="108" spans="1:25" x14ac:dyDescent="0.25">
      <c r="A108" t="str">
        <f>VLOOKUP(B108, Jurisdictions!A:B,2,FALSE)</f>
        <v>Lake Forest Park</v>
      </c>
      <c r="B108" t="s">
        <v>339</v>
      </c>
      <c r="C108" s="62">
        <v>45</v>
      </c>
      <c r="D108" s="56" t="s">
        <v>358</v>
      </c>
      <c r="E108" s="53" t="s">
        <v>450</v>
      </c>
      <c r="F108" s="53" t="s">
        <v>566</v>
      </c>
      <c r="G108" s="52" t="s">
        <v>289</v>
      </c>
      <c r="H108" s="52">
        <v>10</v>
      </c>
      <c r="I108" s="52">
        <v>5</v>
      </c>
      <c r="J108" s="52">
        <v>5</v>
      </c>
      <c r="K108" s="52">
        <v>20</v>
      </c>
      <c r="L108" s="58"/>
      <c r="N108" s="57">
        <v>15</v>
      </c>
      <c r="O108" s="52">
        <v>30</v>
      </c>
      <c r="P108" s="58">
        <v>30</v>
      </c>
      <c r="R108" s="57">
        <v>1</v>
      </c>
      <c r="S108" s="52">
        <v>1</v>
      </c>
      <c r="T108" s="58">
        <v>0</v>
      </c>
      <c r="V108" s="57" t="s">
        <v>422</v>
      </c>
      <c r="W108" s="88">
        <v>15</v>
      </c>
      <c r="X108" s="88">
        <v>30</v>
      </c>
      <c r="Y108" s="58" t="s">
        <v>15</v>
      </c>
    </row>
    <row r="109" spans="1:25" x14ac:dyDescent="0.25">
      <c r="A109" t="str">
        <f>VLOOKUP(B109, Jurisdictions!A:B,2,FALSE)</f>
        <v>King County</v>
      </c>
      <c r="B109" t="s">
        <v>304</v>
      </c>
      <c r="C109" s="62">
        <v>45</v>
      </c>
      <c r="D109" s="56" t="s">
        <v>358</v>
      </c>
      <c r="E109" s="53" t="s">
        <v>450</v>
      </c>
      <c r="F109" s="53" t="s">
        <v>566</v>
      </c>
      <c r="G109" s="52" t="s">
        <v>289</v>
      </c>
      <c r="H109" s="52">
        <v>10</v>
      </c>
      <c r="I109" s="52">
        <v>5</v>
      </c>
      <c r="J109" s="52">
        <v>5</v>
      </c>
      <c r="K109" s="52">
        <v>20</v>
      </c>
      <c r="L109" s="58"/>
      <c r="N109" s="57">
        <v>15</v>
      </c>
      <c r="O109" s="52">
        <v>30</v>
      </c>
      <c r="P109" s="58">
        <v>30</v>
      </c>
      <c r="R109" s="57">
        <v>1</v>
      </c>
      <c r="S109" s="52">
        <v>1</v>
      </c>
      <c r="T109" s="58">
        <v>0</v>
      </c>
      <c r="V109" s="57" t="s">
        <v>422</v>
      </c>
      <c r="W109" s="88">
        <v>15</v>
      </c>
      <c r="X109" s="88">
        <v>30</v>
      </c>
      <c r="Y109" s="58" t="s">
        <v>15</v>
      </c>
    </row>
    <row r="110" spans="1:25" x14ac:dyDescent="0.25">
      <c r="A110" t="str">
        <f>VLOOKUP(B110, Jurisdictions!A:B,2,FALSE)</f>
        <v>Kenmore</v>
      </c>
      <c r="B110" t="s">
        <v>334</v>
      </c>
      <c r="C110" s="62">
        <v>46</v>
      </c>
      <c r="D110" s="56" t="s">
        <v>358</v>
      </c>
      <c r="E110" s="53" t="s">
        <v>540</v>
      </c>
      <c r="F110" s="53" t="s">
        <v>573</v>
      </c>
      <c r="G110" s="52" t="s">
        <v>408</v>
      </c>
      <c r="H110" s="52">
        <v>4</v>
      </c>
      <c r="I110" s="52">
        <v>0</v>
      </c>
      <c r="J110" s="52">
        <v>5</v>
      </c>
      <c r="K110" s="52">
        <v>9</v>
      </c>
      <c r="L110" s="58"/>
      <c r="N110" s="57">
        <v>60</v>
      </c>
      <c r="O110" s="52">
        <v>60</v>
      </c>
      <c r="P110" s="58">
        <v>0</v>
      </c>
      <c r="R110" s="57">
        <v>0</v>
      </c>
      <c r="S110" s="52">
        <v>0</v>
      </c>
      <c r="T110" s="58">
        <v>0</v>
      </c>
      <c r="V110" s="90">
        <v>60</v>
      </c>
      <c r="W110" s="52">
        <v>60</v>
      </c>
      <c r="X110" s="104">
        <v>0</v>
      </c>
      <c r="Y110" s="58" t="s">
        <v>160</v>
      </c>
    </row>
    <row r="111" spans="1:25" x14ac:dyDescent="0.25">
      <c r="A111" t="str">
        <f>VLOOKUP(B111, Jurisdictions!A:B,2,FALSE)</f>
        <v>Kirkland</v>
      </c>
      <c r="B111" t="s">
        <v>333</v>
      </c>
      <c r="C111" s="62">
        <v>46</v>
      </c>
      <c r="D111" s="56" t="s">
        <v>358</v>
      </c>
      <c r="E111" s="53" t="s">
        <v>540</v>
      </c>
      <c r="F111" s="53" t="s">
        <v>573</v>
      </c>
      <c r="G111" s="52" t="s">
        <v>408</v>
      </c>
      <c r="H111" s="52">
        <v>4</v>
      </c>
      <c r="I111" s="52">
        <v>0</v>
      </c>
      <c r="J111" s="52">
        <v>5</v>
      </c>
      <c r="K111" s="52">
        <v>9</v>
      </c>
      <c r="L111" s="58"/>
      <c r="N111" s="57">
        <v>60</v>
      </c>
      <c r="O111" s="52">
        <v>60</v>
      </c>
      <c r="P111" s="58">
        <v>0</v>
      </c>
      <c r="R111" s="57">
        <v>0</v>
      </c>
      <c r="S111" s="52">
        <v>0</v>
      </c>
      <c r="T111" s="58">
        <v>0</v>
      </c>
      <c r="V111" s="90">
        <v>60</v>
      </c>
      <c r="W111" s="52">
        <v>60</v>
      </c>
      <c r="X111" s="104">
        <v>0</v>
      </c>
      <c r="Y111" s="58" t="s">
        <v>160</v>
      </c>
    </row>
    <row r="112" spans="1:25" x14ac:dyDescent="0.25">
      <c r="A112" t="str">
        <f>VLOOKUP(B112, Jurisdictions!A:B,2,FALSE)</f>
        <v>Renton</v>
      </c>
      <c r="B112" t="s">
        <v>305</v>
      </c>
      <c r="C112" s="62">
        <v>47</v>
      </c>
      <c r="D112" s="56" t="s">
        <v>574</v>
      </c>
      <c r="E112" s="53" t="s">
        <v>370</v>
      </c>
      <c r="F112" s="53" t="s">
        <v>575</v>
      </c>
      <c r="G112" s="52" t="s">
        <v>409</v>
      </c>
      <c r="H112" s="52">
        <v>4</v>
      </c>
      <c r="I112" s="52">
        <v>5</v>
      </c>
      <c r="J112" s="52">
        <v>0</v>
      </c>
      <c r="K112" s="52">
        <v>9</v>
      </c>
      <c r="L112" s="58"/>
      <c r="N112" s="57">
        <v>60</v>
      </c>
      <c r="O112" s="52">
        <v>60</v>
      </c>
      <c r="P112" s="58">
        <v>0</v>
      </c>
      <c r="R112" s="57">
        <v>0</v>
      </c>
      <c r="S112" s="52">
        <v>0</v>
      </c>
      <c r="T112" s="58">
        <v>0</v>
      </c>
      <c r="V112" s="103">
        <v>60</v>
      </c>
      <c r="W112" s="52">
        <v>60</v>
      </c>
      <c r="X112" s="104">
        <v>0</v>
      </c>
      <c r="Y112" s="58" t="s">
        <v>160</v>
      </c>
    </row>
    <row r="113" spans="1:25" x14ac:dyDescent="0.25">
      <c r="A113" t="str">
        <f>VLOOKUP(B113, Jurisdictions!A:B,2,FALSE)</f>
        <v>Kent</v>
      </c>
      <c r="B113" t="s">
        <v>316</v>
      </c>
      <c r="C113" s="62">
        <v>48</v>
      </c>
      <c r="D113" s="56" t="s">
        <v>360</v>
      </c>
      <c r="E113" s="53" t="s">
        <v>347</v>
      </c>
      <c r="F113" s="53" t="s">
        <v>516</v>
      </c>
      <c r="G113" s="52">
        <v>166</v>
      </c>
      <c r="H113" s="52">
        <v>4</v>
      </c>
      <c r="I113" s="52">
        <v>5</v>
      </c>
      <c r="J113" s="52">
        <v>5</v>
      </c>
      <c r="K113" s="52">
        <v>14</v>
      </c>
      <c r="L113" s="58"/>
      <c r="N113" s="57">
        <v>30</v>
      </c>
      <c r="O113" s="52">
        <v>30</v>
      </c>
      <c r="P113" s="58">
        <v>0</v>
      </c>
      <c r="R113" s="57">
        <v>0</v>
      </c>
      <c r="S113" s="52">
        <v>0</v>
      </c>
      <c r="T113" s="58">
        <v>0</v>
      </c>
      <c r="V113" s="103">
        <v>30</v>
      </c>
      <c r="W113" s="52">
        <v>30</v>
      </c>
      <c r="X113" s="52">
        <v>30</v>
      </c>
      <c r="Y113" s="58" t="s">
        <v>135</v>
      </c>
    </row>
    <row r="114" spans="1:25" x14ac:dyDescent="0.25">
      <c r="A114" t="str">
        <f>VLOOKUP(B114, Jurisdictions!A:B,2,FALSE)</f>
        <v>Des Moines</v>
      </c>
      <c r="B114" t="s">
        <v>311</v>
      </c>
      <c r="C114" s="62">
        <v>48</v>
      </c>
      <c r="D114" s="56" t="s">
        <v>360</v>
      </c>
      <c r="E114" s="53" t="s">
        <v>347</v>
      </c>
      <c r="F114" s="53" t="s">
        <v>516</v>
      </c>
      <c r="G114" s="52">
        <v>166</v>
      </c>
      <c r="H114" s="52">
        <v>4</v>
      </c>
      <c r="I114" s="52">
        <v>5</v>
      </c>
      <c r="J114" s="52">
        <v>5</v>
      </c>
      <c r="K114" s="52">
        <v>14</v>
      </c>
      <c r="L114" s="58"/>
      <c r="N114" s="57">
        <v>30</v>
      </c>
      <c r="O114" s="52">
        <v>30</v>
      </c>
      <c r="P114" s="58">
        <v>0</v>
      </c>
      <c r="R114" s="57">
        <v>0</v>
      </c>
      <c r="S114" s="52">
        <v>0</v>
      </c>
      <c r="T114" s="58">
        <v>0</v>
      </c>
      <c r="V114" s="103">
        <v>30</v>
      </c>
      <c r="W114" s="52">
        <v>30</v>
      </c>
      <c r="X114" s="52">
        <v>30</v>
      </c>
      <c r="Y114" s="58" t="s">
        <v>135</v>
      </c>
    </row>
    <row r="115" spans="1:25" x14ac:dyDescent="0.25">
      <c r="A115" t="str">
        <f>VLOOKUP(B115, Jurisdictions!A:B,2,FALSE)</f>
        <v>Burien</v>
      </c>
      <c r="B115" t="s">
        <v>309</v>
      </c>
      <c r="C115" s="62">
        <v>48</v>
      </c>
      <c r="D115" s="56" t="s">
        <v>360</v>
      </c>
      <c r="E115" s="53" t="s">
        <v>347</v>
      </c>
      <c r="F115" s="53" t="s">
        <v>516</v>
      </c>
      <c r="G115" s="52">
        <v>166</v>
      </c>
      <c r="H115" s="52">
        <v>4</v>
      </c>
      <c r="I115" s="52">
        <v>5</v>
      </c>
      <c r="J115" s="52">
        <v>5</v>
      </c>
      <c r="K115" s="52">
        <v>14</v>
      </c>
      <c r="L115" s="58"/>
      <c r="N115" s="57">
        <v>30</v>
      </c>
      <c r="O115" s="52">
        <v>30</v>
      </c>
      <c r="P115" s="58">
        <v>0</v>
      </c>
      <c r="R115" s="57">
        <v>0</v>
      </c>
      <c r="S115" s="52">
        <v>0</v>
      </c>
      <c r="T115" s="58">
        <v>0</v>
      </c>
      <c r="V115" s="103">
        <v>30</v>
      </c>
      <c r="W115" s="104">
        <v>30</v>
      </c>
      <c r="X115" s="52">
        <v>30</v>
      </c>
      <c r="Y115" s="58" t="s">
        <v>135</v>
      </c>
    </row>
    <row r="116" spans="1:25" x14ac:dyDescent="0.25">
      <c r="A116" t="str">
        <f>VLOOKUP(B116, Jurisdictions!A:B,2,FALSE)</f>
        <v>Normandy Park</v>
      </c>
      <c r="B116" t="s">
        <v>310</v>
      </c>
      <c r="C116" s="62">
        <v>48</v>
      </c>
      <c r="D116" s="56" t="s">
        <v>360</v>
      </c>
      <c r="E116" s="53" t="s">
        <v>347</v>
      </c>
      <c r="F116" s="53" t="s">
        <v>516</v>
      </c>
      <c r="G116" s="52">
        <v>166</v>
      </c>
      <c r="H116" s="52">
        <v>4</v>
      </c>
      <c r="I116" s="52">
        <v>5</v>
      </c>
      <c r="J116" s="52">
        <v>5</v>
      </c>
      <c r="K116" s="52">
        <v>14</v>
      </c>
      <c r="L116" s="58"/>
      <c r="N116" s="57">
        <v>30</v>
      </c>
      <c r="O116" s="52">
        <v>30</v>
      </c>
      <c r="P116" s="58">
        <v>0</v>
      </c>
      <c r="R116" s="57">
        <v>0</v>
      </c>
      <c r="S116" s="52">
        <v>0</v>
      </c>
      <c r="T116" s="58">
        <v>0</v>
      </c>
      <c r="V116" s="103">
        <v>30</v>
      </c>
      <c r="W116" s="104">
        <v>30</v>
      </c>
      <c r="X116" s="52">
        <v>30</v>
      </c>
      <c r="Y116" s="58" t="s">
        <v>135</v>
      </c>
    </row>
    <row r="117" spans="1:25" x14ac:dyDescent="0.25">
      <c r="A117" t="str">
        <f>VLOOKUP(B117, Jurisdictions!A:B,2,FALSE)</f>
        <v>King County</v>
      </c>
      <c r="B117" t="s">
        <v>304</v>
      </c>
      <c r="C117" s="62">
        <v>48</v>
      </c>
      <c r="D117" s="56" t="s">
        <v>360</v>
      </c>
      <c r="E117" s="53" t="s">
        <v>347</v>
      </c>
      <c r="F117" s="53" t="s">
        <v>516</v>
      </c>
      <c r="G117" s="52">
        <v>166</v>
      </c>
      <c r="H117" s="52">
        <v>4</v>
      </c>
      <c r="I117" s="52">
        <v>5</v>
      </c>
      <c r="J117" s="52">
        <v>5</v>
      </c>
      <c r="K117" s="52">
        <v>14</v>
      </c>
      <c r="L117" s="58"/>
      <c r="N117" s="57">
        <v>30</v>
      </c>
      <c r="O117" s="52">
        <v>30</v>
      </c>
      <c r="P117" s="58">
        <v>0</v>
      </c>
      <c r="R117" s="57">
        <v>0</v>
      </c>
      <c r="S117" s="52">
        <v>0</v>
      </c>
      <c r="T117" s="58">
        <v>0</v>
      </c>
      <c r="V117" s="103">
        <v>30</v>
      </c>
      <c r="W117" s="104">
        <v>30</v>
      </c>
      <c r="X117" s="52">
        <v>30</v>
      </c>
      <c r="Y117" s="58" t="s">
        <v>135</v>
      </c>
    </row>
    <row r="118" spans="1:25" x14ac:dyDescent="0.25">
      <c r="A118" t="str">
        <f>VLOOKUP(B118, Jurisdictions!A:B,2,FALSE)</f>
        <v>Maple Valley</v>
      </c>
      <c r="B118" t="s">
        <v>315</v>
      </c>
      <c r="C118" s="62">
        <v>49</v>
      </c>
      <c r="D118" s="56" t="s">
        <v>360</v>
      </c>
      <c r="E118" s="53" t="s">
        <v>365</v>
      </c>
      <c r="F118" s="53" t="s">
        <v>517</v>
      </c>
      <c r="G118" s="52">
        <v>168</v>
      </c>
      <c r="H118" s="52">
        <v>4</v>
      </c>
      <c r="I118" s="52">
        <v>10</v>
      </c>
      <c r="J118" s="52">
        <v>5</v>
      </c>
      <c r="K118" s="52">
        <v>19</v>
      </c>
      <c r="L118" s="58"/>
      <c r="N118" s="57">
        <v>15</v>
      </c>
      <c r="O118" s="52">
        <v>30</v>
      </c>
      <c r="P118" s="58">
        <v>30</v>
      </c>
      <c r="R118" s="57">
        <v>0</v>
      </c>
      <c r="S118" s="52">
        <v>0</v>
      </c>
      <c r="T118" s="58">
        <v>0</v>
      </c>
      <c r="V118" s="89">
        <v>15</v>
      </c>
      <c r="W118" s="104">
        <v>30</v>
      </c>
      <c r="X118" s="88">
        <v>30</v>
      </c>
      <c r="Y118" s="58" t="s">
        <v>81</v>
      </c>
    </row>
    <row r="119" spans="1:25" x14ac:dyDescent="0.25">
      <c r="A119" t="str">
        <f>VLOOKUP(B119, Jurisdictions!A:B,2,FALSE)</f>
        <v>Covington</v>
      </c>
      <c r="B119" t="s">
        <v>318</v>
      </c>
      <c r="C119" s="62">
        <v>49</v>
      </c>
      <c r="D119" s="56" t="s">
        <v>360</v>
      </c>
      <c r="E119" s="53" t="s">
        <v>365</v>
      </c>
      <c r="F119" s="53" t="s">
        <v>517</v>
      </c>
      <c r="G119" s="52">
        <v>168</v>
      </c>
      <c r="H119" s="52">
        <v>4</v>
      </c>
      <c r="I119" s="52">
        <v>10</v>
      </c>
      <c r="J119" s="52">
        <v>5</v>
      </c>
      <c r="K119" s="52">
        <v>19</v>
      </c>
      <c r="L119" s="58"/>
      <c r="N119" s="57">
        <v>15</v>
      </c>
      <c r="O119" s="52">
        <v>30</v>
      </c>
      <c r="P119" s="58">
        <v>30</v>
      </c>
      <c r="R119" s="57">
        <v>0</v>
      </c>
      <c r="S119" s="52">
        <v>0</v>
      </c>
      <c r="T119" s="58">
        <v>0</v>
      </c>
      <c r="V119" s="89">
        <v>15</v>
      </c>
      <c r="W119" s="52">
        <v>30</v>
      </c>
      <c r="X119" s="88">
        <v>30</v>
      </c>
      <c r="Y119" s="58" t="s">
        <v>81</v>
      </c>
    </row>
    <row r="120" spans="1:25" x14ac:dyDescent="0.25">
      <c r="A120" t="str">
        <f>VLOOKUP(B120, Jurisdictions!A:B,2,FALSE)</f>
        <v>Kent</v>
      </c>
      <c r="B120" t="s">
        <v>316</v>
      </c>
      <c r="C120" s="62">
        <v>49</v>
      </c>
      <c r="D120" s="56" t="s">
        <v>360</v>
      </c>
      <c r="E120" s="53" t="s">
        <v>365</v>
      </c>
      <c r="F120" s="53" t="s">
        <v>517</v>
      </c>
      <c r="G120" s="52">
        <v>168</v>
      </c>
      <c r="H120" s="52">
        <v>4</v>
      </c>
      <c r="I120" s="52">
        <v>10</v>
      </c>
      <c r="J120" s="52">
        <v>5</v>
      </c>
      <c r="K120" s="52">
        <v>19</v>
      </c>
      <c r="L120" s="58"/>
      <c r="N120" s="57">
        <v>15</v>
      </c>
      <c r="O120" s="52">
        <v>30</v>
      </c>
      <c r="P120" s="58">
        <v>30</v>
      </c>
      <c r="R120" s="57">
        <v>0</v>
      </c>
      <c r="S120" s="52">
        <v>0</v>
      </c>
      <c r="T120" s="58">
        <v>0</v>
      </c>
      <c r="V120" s="89">
        <v>15</v>
      </c>
      <c r="W120" s="52">
        <v>30</v>
      </c>
      <c r="X120" s="88">
        <v>30</v>
      </c>
      <c r="Y120" s="58" t="s">
        <v>81</v>
      </c>
    </row>
    <row r="121" spans="1:25" x14ac:dyDescent="0.25">
      <c r="A121" t="str">
        <f>VLOOKUP(B121, Jurisdictions!A:B,2,FALSE)</f>
        <v>Renton</v>
      </c>
      <c r="B121" t="s">
        <v>305</v>
      </c>
      <c r="C121" s="62">
        <v>50</v>
      </c>
      <c r="D121" s="56" t="s">
        <v>360</v>
      </c>
      <c r="E121" s="53" t="s">
        <v>370</v>
      </c>
      <c r="F121" s="53" t="s">
        <v>518</v>
      </c>
      <c r="G121" s="52">
        <v>169</v>
      </c>
      <c r="H121" s="52">
        <v>4</v>
      </c>
      <c r="I121" s="52">
        <v>10</v>
      </c>
      <c r="J121" s="52">
        <v>10</v>
      </c>
      <c r="K121" s="52">
        <v>24</v>
      </c>
      <c r="L121" s="58"/>
      <c r="N121" s="57">
        <v>15</v>
      </c>
      <c r="O121" s="52">
        <v>30</v>
      </c>
      <c r="P121" s="58">
        <v>30</v>
      </c>
      <c r="R121" s="57">
        <v>0</v>
      </c>
      <c r="S121" s="52">
        <v>0</v>
      </c>
      <c r="T121" s="58">
        <v>0</v>
      </c>
      <c r="V121" s="89">
        <v>15</v>
      </c>
      <c r="W121" s="52">
        <v>30</v>
      </c>
      <c r="X121" s="52">
        <v>30</v>
      </c>
      <c r="Y121" s="58" t="s">
        <v>81</v>
      </c>
    </row>
    <row r="122" spans="1:25" x14ac:dyDescent="0.25">
      <c r="A122" t="str">
        <f>VLOOKUP(B122, Jurisdictions!A:B,2,FALSE)</f>
        <v>Kent</v>
      </c>
      <c r="B122" t="s">
        <v>316</v>
      </c>
      <c r="C122" s="62">
        <v>50</v>
      </c>
      <c r="D122" s="56" t="s">
        <v>360</v>
      </c>
      <c r="E122" s="53" t="s">
        <v>370</v>
      </c>
      <c r="F122" s="53" t="s">
        <v>518</v>
      </c>
      <c r="G122" s="52">
        <v>169</v>
      </c>
      <c r="H122" s="52">
        <v>4</v>
      </c>
      <c r="I122" s="52">
        <v>10</v>
      </c>
      <c r="J122" s="52">
        <v>10</v>
      </c>
      <c r="K122" s="52">
        <v>24</v>
      </c>
      <c r="L122" s="58"/>
      <c r="N122" s="57">
        <v>15</v>
      </c>
      <c r="O122" s="52">
        <v>30</v>
      </c>
      <c r="P122" s="58">
        <v>30</v>
      </c>
      <c r="R122" s="57">
        <v>0</v>
      </c>
      <c r="S122" s="52">
        <v>0</v>
      </c>
      <c r="T122" s="58">
        <v>0</v>
      </c>
      <c r="V122" s="89">
        <v>15</v>
      </c>
      <c r="W122" s="52">
        <v>30</v>
      </c>
      <c r="X122" s="52">
        <v>30</v>
      </c>
      <c r="Y122" s="58" t="s">
        <v>81</v>
      </c>
    </row>
    <row r="123" spans="1:25" x14ac:dyDescent="0.25">
      <c r="A123" t="str">
        <f>VLOOKUP(B123, Jurisdictions!A:B,2,FALSE)</f>
        <v>Seattle</v>
      </c>
      <c r="B123" t="s">
        <v>302</v>
      </c>
      <c r="C123" s="62">
        <v>51</v>
      </c>
      <c r="D123" s="56" t="s">
        <v>360</v>
      </c>
      <c r="E123" s="53" t="s">
        <v>420</v>
      </c>
      <c r="F123" s="53" t="s">
        <v>376</v>
      </c>
      <c r="G123" s="52">
        <v>150</v>
      </c>
      <c r="H123" s="52">
        <v>10</v>
      </c>
      <c r="I123" s="52">
        <v>10</v>
      </c>
      <c r="J123" s="52">
        <v>10</v>
      </c>
      <c r="K123" s="52">
        <v>30</v>
      </c>
      <c r="L123" s="58"/>
      <c r="N123" s="57">
        <v>15</v>
      </c>
      <c r="O123" s="52">
        <v>15</v>
      </c>
      <c r="P123" s="58">
        <v>30</v>
      </c>
      <c r="R123" s="57">
        <v>1</v>
      </c>
      <c r="S123" s="52">
        <v>0</v>
      </c>
      <c r="T123" s="58">
        <v>0</v>
      </c>
      <c r="V123" s="89" t="s">
        <v>422</v>
      </c>
      <c r="W123" s="52">
        <v>15</v>
      </c>
      <c r="X123" s="52">
        <v>30</v>
      </c>
      <c r="Y123" s="58" t="s">
        <v>15</v>
      </c>
    </row>
    <row r="124" spans="1:25" x14ac:dyDescent="0.25">
      <c r="A124" t="str">
        <f>VLOOKUP(B124, Jurisdictions!A:B,2,FALSE)</f>
        <v>Kent</v>
      </c>
      <c r="B124" t="s">
        <v>316</v>
      </c>
      <c r="C124" s="62">
        <v>51</v>
      </c>
      <c r="D124" s="56" t="s">
        <v>360</v>
      </c>
      <c r="E124" s="53" t="s">
        <v>420</v>
      </c>
      <c r="F124" s="53" t="s">
        <v>376</v>
      </c>
      <c r="G124" s="52">
        <v>150</v>
      </c>
      <c r="H124" s="52">
        <v>10</v>
      </c>
      <c r="I124" s="52">
        <v>10</v>
      </c>
      <c r="J124" s="52">
        <v>10</v>
      </c>
      <c r="K124" s="52">
        <v>30</v>
      </c>
      <c r="L124" s="58"/>
      <c r="N124" s="57">
        <v>15</v>
      </c>
      <c r="O124" s="52">
        <v>15</v>
      </c>
      <c r="P124" s="58">
        <v>30</v>
      </c>
      <c r="R124" s="57">
        <v>1</v>
      </c>
      <c r="S124" s="52">
        <v>0</v>
      </c>
      <c r="T124" s="58">
        <v>0</v>
      </c>
      <c r="V124" s="89" t="s">
        <v>422</v>
      </c>
      <c r="W124" s="104">
        <v>15</v>
      </c>
      <c r="X124" s="104">
        <v>30</v>
      </c>
      <c r="Y124" s="58" t="s">
        <v>15</v>
      </c>
    </row>
    <row r="125" spans="1:25" x14ac:dyDescent="0.25">
      <c r="A125" t="str">
        <f>VLOOKUP(B125, Jurisdictions!A:B,2,FALSE)</f>
        <v>Tukwila</v>
      </c>
      <c r="B125" t="s">
        <v>313</v>
      </c>
      <c r="C125" s="62">
        <v>51</v>
      </c>
      <c r="D125" s="56" t="s">
        <v>360</v>
      </c>
      <c r="E125" s="53" t="s">
        <v>420</v>
      </c>
      <c r="F125" s="53" t="s">
        <v>376</v>
      </c>
      <c r="G125" s="52">
        <v>150</v>
      </c>
      <c r="H125" s="52">
        <v>10</v>
      </c>
      <c r="I125" s="52">
        <v>10</v>
      </c>
      <c r="J125" s="52">
        <v>10</v>
      </c>
      <c r="K125" s="52">
        <v>30</v>
      </c>
      <c r="L125" s="58"/>
      <c r="N125" s="57">
        <v>15</v>
      </c>
      <c r="O125" s="52">
        <v>15</v>
      </c>
      <c r="P125" s="58">
        <v>30</v>
      </c>
      <c r="R125" s="57">
        <v>1</v>
      </c>
      <c r="S125" s="52">
        <v>0</v>
      </c>
      <c r="T125" s="58">
        <v>0</v>
      </c>
      <c r="V125" s="89" t="s">
        <v>422</v>
      </c>
      <c r="W125" s="104">
        <v>15</v>
      </c>
      <c r="X125" s="104">
        <v>30</v>
      </c>
      <c r="Y125" s="58" t="s">
        <v>15</v>
      </c>
    </row>
    <row r="126" spans="1:25" x14ac:dyDescent="0.25">
      <c r="A126" t="str">
        <f>VLOOKUP(B126, Jurisdictions!A:B,2,FALSE)</f>
        <v>Kent</v>
      </c>
      <c r="B126" t="s">
        <v>316</v>
      </c>
      <c r="C126" s="62">
        <v>52</v>
      </c>
      <c r="D126" s="56" t="s">
        <v>360</v>
      </c>
      <c r="E126" s="53" t="s">
        <v>370</v>
      </c>
      <c r="F126" s="53" t="s">
        <v>511</v>
      </c>
      <c r="G126" s="52">
        <v>153</v>
      </c>
      <c r="H126" s="52">
        <v>4</v>
      </c>
      <c r="I126" s="52">
        <v>10</v>
      </c>
      <c r="J126" s="52">
        <v>10</v>
      </c>
      <c r="K126" s="52">
        <v>24</v>
      </c>
      <c r="L126" s="58"/>
      <c r="N126" s="57">
        <v>15</v>
      </c>
      <c r="O126" s="52">
        <v>30</v>
      </c>
      <c r="P126" s="58">
        <v>30</v>
      </c>
      <c r="R126" s="57">
        <v>0</v>
      </c>
      <c r="S126" s="52">
        <v>0</v>
      </c>
      <c r="T126" s="58">
        <v>0</v>
      </c>
      <c r="V126" s="89">
        <v>15</v>
      </c>
      <c r="W126" s="88">
        <v>30</v>
      </c>
      <c r="X126" s="88">
        <v>30</v>
      </c>
      <c r="Y126" s="58" t="s">
        <v>81</v>
      </c>
    </row>
    <row r="127" spans="1:25" x14ac:dyDescent="0.25">
      <c r="A127" t="str">
        <f>VLOOKUP(B127, Jurisdictions!A:B,2,FALSE)</f>
        <v>Renton</v>
      </c>
      <c r="B127" t="s">
        <v>305</v>
      </c>
      <c r="C127" s="62">
        <v>52</v>
      </c>
      <c r="D127" s="56" t="s">
        <v>360</v>
      </c>
      <c r="E127" s="53" t="s">
        <v>370</v>
      </c>
      <c r="F127" s="53" t="s">
        <v>511</v>
      </c>
      <c r="G127" s="52">
        <v>153</v>
      </c>
      <c r="H127" s="52">
        <v>4</v>
      </c>
      <c r="I127" s="52">
        <v>10</v>
      </c>
      <c r="J127" s="52">
        <v>10</v>
      </c>
      <c r="K127" s="52">
        <v>24</v>
      </c>
      <c r="L127" s="58"/>
      <c r="N127" s="57">
        <v>15</v>
      </c>
      <c r="O127" s="52">
        <v>30</v>
      </c>
      <c r="P127" s="58">
        <v>30</v>
      </c>
      <c r="R127" s="57">
        <v>0</v>
      </c>
      <c r="S127" s="52">
        <v>0</v>
      </c>
      <c r="T127" s="58">
        <v>0</v>
      </c>
      <c r="V127" s="89">
        <v>15</v>
      </c>
      <c r="W127" s="88">
        <v>30</v>
      </c>
      <c r="X127" s="88">
        <v>30</v>
      </c>
      <c r="Y127" s="58" t="s">
        <v>81</v>
      </c>
    </row>
    <row r="128" spans="1:25" x14ac:dyDescent="0.25">
      <c r="A128" t="str">
        <f>VLOOKUP(B128, Jurisdictions!A:B,2,FALSE)</f>
        <v>Bellevue</v>
      </c>
      <c r="B128" t="s">
        <v>307</v>
      </c>
      <c r="C128" s="62">
        <v>53</v>
      </c>
      <c r="D128" s="56" t="s">
        <v>359</v>
      </c>
      <c r="E128" s="53" t="s">
        <v>344</v>
      </c>
      <c r="F128" s="53" t="s">
        <v>539</v>
      </c>
      <c r="G128" s="52">
        <v>235</v>
      </c>
      <c r="H128" s="52">
        <v>12</v>
      </c>
      <c r="I128" s="52">
        <v>0</v>
      </c>
      <c r="J128" s="52">
        <v>5</v>
      </c>
      <c r="K128" s="52">
        <v>17</v>
      </c>
      <c r="L128" s="58"/>
      <c r="N128" s="57">
        <v>30</v>
      </c>
      <c r="O128" s="52">
        <v>30</v>
      </c>
      <c r="P128" s="58">
        <v>0</v>
      </c>
      <c r="R128" s="57">
        <v>1</v>
      </c>
      <c r="S128" s="52">
        <v>1</v>
      </c>
      <c r="T128" s="58">
        <v>0</v>
      </c>
      <c r="V128" s="57">
        <v>15</v>
      </c>
      <c r="W128" s="104">
        <v>15</v>
      </c>
      <c r="X128" s="52">
        <v>30</v>
      </c>
      <c r="Y128" s="58" t="s">
        <v>15</v>
      </c>
    </row>
    <row r="129" spans="1:25" x14ac:dyDescent="0.25">
      <c r="A129" t="str">
        <f>VLOOKUP(B129, Jurisdictions!A:B,2,FALSE)</f>
        <v>Kirkland</v>
      </c>
      <c r="B129" t="s">
        <v>333</v>
      </c>
      <c r="C129" s="62">
        <v>53</v>
      </c>
      <c r="D129" s="56" t="s">
        <v>359</v>
      </c>
      <c r="E129" s="53" t="s">
        <v>344</v>
      </c>
      <c r="F129" s="53" t="s">
        <v>539</v>
      </c>
      <c r="G129" s="52">
        <v>235</v>
      </c>
      <c r="H129" s="52">
        <v>12</v>
      </c>
      <c r="I129" s="52">
        <v>0</v>
      </c>
      <c r="J129" s="52">
        <v>5</v>
      </c>
      <c r="K129" s="52">
        <v>17</v>
      </c>
      <c r="L129" s="58"/>
      <c r="N129" s="57">
        <v>30</v>
      </c>
      <c r="O129" s="52">
        <v>30</v>
      </c>
      <c r="P129" s="58">
        <v>0</v>
      </c>
      <c r="R129" s="57">
        <v>1</v>
      </c>
      <c r="S129" s="52">
        <v>1</v>
      </c>
      <c r="T129" s="58">
        <v>0</v>
      </c>
      <c r="V129" s="57">
        <v>15</v>
      </c>
      <c r="W129" s="104">
        <v>15</v>
      </c>
      <c r="X129" s="52">
        <v>30</v>
      </c>
      <c r="Y129" s="58" t="s">
        <v>15</v>
      </c>
    </row>
    <row r="130" spans="1:25" x14ac:dyDescent="0.25">
      <c r="A130" t="str">
        <f>VLOOKUP(B130, Jurisdictions!A:B,2,FALSE)</f>
        <v>Bellevue</v>
      </c>
      <c r="B130" t="s">
        <v>307</v>
      </c>
      <c r="C130" s="62">
        <v>54</v>
      </c>
      <c r="D130" s="56" t="s">
        <v>359</v>
      </c>
      <c r="E130" s="53" t="s">
        <v>546</v>
      </c>
      <c r="F130" s="53" t="s">
        <v>547</v>
      </c>
      <c r="G130" s="52">
        <v>245</v>
      </c>
      <c r="H130" s="52">
        <v>8</v>
      </c>
      <c r="I130" s="52">
        <v>5</v>
      </c>
      <c r="J130" s="52">
        <v>5</v>
      </c>
      <c r="K130" s="52">
        <v>18</v>
      </c>
      <c r="L130" s="58"/>
      <c r="N130" s="57">
        <v>30</v>
      </c>
      <c r="O130" s="52">
        <v>30</v>
      </c>
      <c r="P130" s="58">
        <v>0</v>
      </c>
      <c r="R130" s="57">
        <v>1</v>
      </c>
      <c r="S130" s="52">
        <v>1</v>
      </c>
      <c r="T130" s="58">
        <v>0</v>
      </c>
      <c r="V130" s="57">
        <v>15</v>
      </c>
      <c r="W130" s="104">
        <v>15</v>
      </c>
      <c r="X130" s="52">
        <v>30</v>
      </c>
      <c r="Y130" s="58" t="s">
        <v>15</v>
      </c>
    </row>
    <row r="131" spans="1:25" x14ac:dyDescent="0.25">
      <c r="A131" t="str">
        <f>VLOOKUP(B131, Jurisdictions!A:B,2,FALSE)</f>
        <v>Kirkland</v>
      </c>
      <c r="B131" t="s">
        <v>333</v>
      </c>
      <c r="C131" s="62">
        <v>54</v>
      </c>
      <c r="D131" s="56" t="s">
        <v>359</v>
      </c>
      <c r="E131" s="53" t="s">
        <v>546</v>
      </c>
      <c r="F131" s="53" t="s">
        <v>547</v>
      </c>
      <c r="G131" s="52">
        <v>245</v>
      </c>
      <c r="H131" s="52">
        <v>8</v>
      </c>
      <c r="I131" s="52">
        <v>5</v>
      </c>
      <c r="J131" s="52">
        <v>5</v>
      </c>
      <c r="K131" s="52">
        <v>18</v>
      </c>
      <c r="L131" s="58"/>
      <c r="N131" s="57">
        <v>30</v>
      </c>
      <c r="O131" s="52">
        <v>30</v>
      </c>
      <c r="P131" s="58">
        <v>0</v>
      </c>
      <c r="R131" s="57">
        <v>1</v>
      </c>
      <c r="S131" s="52">
        <v>1</v>
      </c>
      <c r="T131" s="58">
        <v>0</v>
      </c>
      <c r="V131" s="57">
        <v>15</v>
      </c>
      <c r="W131" s="52">
        <v>15</v>
      </c>
      <c r="X131" s="52">
        <v>30</v>
      </c>
      <c r="Y131" s="58" t="s">
        <v>15</v>
      </c>
    </row>
    <row r="132" spans="1:25" x14ac:dyDescent="0.25">
      <c r="A132" t="str">
        <f>VLOOKUP(B132, Jurisdictions!A:B,2,FALSE)</f>
        <v>King County</v>
      </c>
      <c r="B132" t="s">
        <v>304</v>
      </c>
      <c r="C132" s="62">
        <v>54</v>
      </c>
      <c r="D132" s="56" t="s">
        <v>359</v>
      </c>
      <c r="E132" s="53" t="s">
        <v>546</v>
      </c>
      <c r="F132" s="53" t="s">
        <v>547</v>
      </c>
      <c r="G132" s="52">
        <v>245</v>
      </c>
      <c r="H132" s="52">
        <v>8</v>
      </c>
      <c r="I132" s="52">
        <v>5</v>
      </c>
      <c r="J132" s="52">
        <v>5</v>
      </c>
      <c r="K132" s="52">
        <v>18</v>
      </c>
      <c r="L132" s="58"/>
      <c r="N132" s="57">
        <v>30</v>
      </c>
      <c r="O132" s="52">
        <v>30</v>
      </c>
      <c r="P132" s="58">
        <v>0</v>
      </c>
      <c r="R132" s="57">
        <v>1</v>
      </c>
      <c r="S132" s="52">
        <v>1</v>
      </c>
      <c r="T132" s="58">
        <v>0</v>
      </c>
      <c r="V132" s="57">
        <v>15</v>
      </c>
      <c r="W132" s="104">
        <v>15</v>
      </c>
      <c r="X132" s="52">
        <v>30</v>
      </c>
      <c r="Y132" s="58" t="s">
        <v>15</v>
      </c>
    </row>
    <row r="133" spans="1:25" x14ac:dyDescent="0.25">
      <c r="A133" t="str">
        <f>VLOOKUP(B133, Jurisdictions!A:B,2,FALSE)</f>
        <v>Redmond</v>
      </c>
      <c r="B133" t="s">
        <v>329</v>
      </c>
      <c r="C133" s="62">
        <v>54</v>
      </c>
      <c r="D133" s="56" t="s">
        <v>359</v>
      </c>
      <c r="E133" s="53" t="s">
        <v>546</v>
      </c>
      <c r="F133" s="53" t="s">
        <v>547</v>
      </c>
      <c r="G133" s="52">
        <v>245</v>
      </c>
      <c r="H133" s="52">
        <v>8</v>
      </c>
      <c r="I133" s="52">
        <v>5</v>
      </c>
      <c r="J133" s="52">
        <v>5</v>
      </c>
      <c r="K133" s="52">
        <v>18</v>
      </c>
      <c r="L133" s="58"/>
      <c r="N133" s="57">
        <v>30</v>
      </c>
      <c r="O133" s="52">
        <v>30</v>
      </c>
      <c r="P133" s="58">
        <v>0</v>
      </c>
      <c r="R133" s="57">
        <v>1</v>
      </c>
      <c r="S133" s="52">
        <v>1</v>
      </c>
      <c r="T133" s="58">
        <v>0</v>
      </c>
      <c r="V133" s="57">
        <v>15</v>
      </c>
      <c r="W133" s="52">
        <v>15</v>
      </c>
      <c r="X133" s="52">
        <v>30</v>
      </c>
      <c r="Y133" s="58" t="s">
        <v>15</v>
      </c>
    </row>
    <row r="134" spans="1:25" x14ac:dyDescent="0.25">
      <c r="A134" t="str">
        <f>VLOOKUP(B134, Jurisdictions!A:B,2,FALSE)</f>
        <v>Seattle</v>
      </c>
      <c r="B134" t="s">
        <v>302</v>
      </c>
      <c r="C134" s="62">
        <v>55</v>
      </c>
      <c r="D134" s="56" t="s">
        <v>469</v>
      </c>
      <c r="E134" s="53" t="s">
        <v>420</v>
      </c>
      <c r="F134" s="53" t="s">
        <v>470</v>
      </c>
      <c r="G134" s="52">
        <v>41</v>
      </c>
      <c r="H134" s="52">
        <v>12</v>
      </c>
      <c r="I134" s="52">
        <v>10</v>
      </c>
      <c r="J134" s="52">
        <v>10</v>
      </c>
      <c r="K134" s="52">
        <v>32</v>
      </c>
      <c r="L134" s="58"/>
      <c r="N134" s="57">
        <v>15</v>
      </c>
      <c r="O134" s="52">
        <v>15</v>
      </c>
      <c r="P134" s="58">
        <v>30</v>
      </c>
      <c r="R134" s="57">
        <v>1</v>
      </c>
      <c r="S134" s="52">
        <v>1</v>
      </c>
      <c r="T134" s="58">
        <v>1</v>
      </c>
      <c r="V134" s="89" t="s">
        <v>422</v>
      </c>
      <c r="W134" s="88" t="s">
        <v>422</v>
      </c>
      <c r="X134" s="88">
        <v>15</v>
      </c>
      <c r="Y134" s="58" t="s">
        <v>15</v>
      </c>
    </row>
    <row r="135" spans="1:25" x14ac:dyDescent="0.25">
      <c r="A135" t="str">
        <f>VLOOKUP(B135, Jurisdictions!A:B,2,FALSE)</f>
        <v>Seattle</v>
      </c>
      <c r="B135" t="s">
        <v>302</v>
      </c>
      <c r="C135" s="62">
        <v>56</v>
      </c>
      <c r="D135" s="56" t="s">
        <v>443</v>
      </c>
      <c r="E135" s="53" t="s">
        <v>450</v>
      </c>
      <c r="F135" s="53" t="s">
        <v>491</v>
      </c>
      <c r="G135" s="52">
        <v>75</v>
      </c>
      <c r="H135" s="52">
        <v>10</v>
      </c>
      <c r="I135" s="52">
        <v>5</v>
      </c>
      <c r="J135" s="52">
        <v>5</v>
      </c>
      <c r="K135" s="52">
        <v>20</v>
      </c>
      <c r="L135" s="58"/>
      <c r="N135" s="57">
        <v>15</v>
      </c>
      <c r="O135" s="52">
        <v>30</v>
      </c>
      <c r="P135" s="58">
        <v>30</v>
      </c>
      <c r="R135" s="57">
        <v>1</v>
      </c>
      <c r="S135" s="52">
        <v>0</v>
      </c>
      <c r="T135" s="58">
        <v>0</v>
      </c>
      <c r="V135" s="89" t="s">
        <v>422</v>
      </c>
      <c r="W135" s="52">
        <v>30</v>
      </c>
      <c r="X135" s="52">
        <v>30</v>
      </c>
      <c r="Y135" s="58" t="s">
        <v>81</v>
      </c>
    </row>
    <row r="136" spans="1:25" x14ac:dyDescent="0.25">
      <c r="A136" t="str">
        <f>VLOOKUP(B136, Jurisdictions!A:B,2,FALSE)</f>
        <v>Seattle</v>
      </c>
      <c r="B136" t="s">
        <v>302</v>
      </c>
      <c r="C136" s="62">
        <v>57</v>
      </c>
      <c r="D136" s="56" t="s">
        <v>469</v>
      </c>
      <c r="E136" s="53" t="s">
        <v>450</v>
      </c>
      <c r="F136" s="53" t="s">
        <v>483</v>
      </c>
      <c r="G136" s="52">
        <v>65</v>
      </c>
      <c r="H136" s="52">
        <v>12</v>
      </c>
      <c r="I136" s="52">
        <v>0</v>
      </c>
      <c r="J136" s="52">
        <v>5</v>
      </c>
      <c r="K136" s="52">
        <v>17</v>
      </c>
      <c r="L136" s="58"/>
      <c r="N136" s="57">
        <v>30</v>
      </c>
      <c r="O136" s="52">
        <v>30</v>
      </c>
      <c r="P136" s="58">
        <v>0</v>
      </c>
      <c r="R136" s="57">
        <v>2</v>
      </c>
      <c r="S136" s="52">
        <v>0</v>
      </c>
      <c r="T136" s="58">
        <v>1</v>
      </c>
      <c r="V136" s="89" t="s">
        <v>422</v>
      </c>
      <c r="W136" s="52">
        <v>30</v>
      </c>
      <c r="X136" s="52">
        <v>30</v>
      </c>
      <c r="Y136" s="58" t="s">
        <v>81</v>
      </c>
    </row>
    <row r="137" spans="1:25" x14ac:dyDescent="0.25">
      <c r="A137" t="str">
        <f>VLOOKUP(B137, Jurisdictions!A:B,2,FALSE)</f>
        <v>Seattle</v>
      </c>
      <c r="B137" t="s">
        <v>302</v>
      </c>
      <c r="C137" s="62">
        <v>58</v>
      </c>
      <c r="D137" s="56" t="s">
        <v>449</v>
      </c>
      <c r="E137" s="53" t="s">
        <v>450</v>
      </c>
      <c r="F137" s="53" t="s">
        <v>451</v>
      </c>
      <c r="G137" s="52">
        <v>25</v>
      </c>
      <c r="H137" s="52">
        <v>12</v>
      </c>
      <c r="I137" s="52">
        <v>0</v>
      </c>
      <c r="J137" s="52">
        <v>0</v>
      </c>
      <c r="K137" s="52">
        <v>12</v>
      </c>
      <c r="L137" s="58"/>
      <c r="N137" s="57">
        <v>30</v>
      </c>
      <c r="O137" s="52">
        <v>30</v>
      </c>
      <c r="P137" s="58">
        <v>0</v>
      </c>
      <c r="R137" s="57">
        <v>0</v>
      </c>
      <c r="S137" s="52">
        <v>0</v>
      </c>
      <c r="T137" s="58">
        <v>0</v>
      </c>
      <c r="V137" s="89">
        <v>30</v>
      </c>
      <c r="W137" s="88">
        <v>30</v>
      </c>
      <c r="X137" s="52">
        <v>0</v>
      </c>
      <c r="Y137" s="58" t="s">
        <v>135</v>
      </c>
    </row>
    <row r="138" spans="1:25" x14ac:dyDescent="0.25">
      <c r="A138" t="str">
        <f>VLOOKUP(B138, Jurisdictions!A:B,2,FALSE)</f>
        <v>Seattle</v>
      </c>
      <c r="B138" t="s">
        <v>302</v>
      </c>
      <c r="C138" s="62">
        <v>59</v>
      </c>
      <c r="D138" s="56" t="s">
        <v>438</v>
      </c>
      <c r="E138" s="53" t="s">
        <v>420</v>
      </c>
      <c r="F138" s="53" t="s">
        <v>439</v>
      </c>
      <c r="G138" s="52">
        <v>11</v>
      </c>
      <c r="H138" s="52">
        <v>20</v>
      </c>
      <c r="I138" s="52">
        <v>5</v>
      </c>
      <c r="J138" s="52">
        <v>5</v>
      </c>
      <c r="K138" s="52">
        <v>30</v>
      </c>
      <c r="L138" s="58"/>
      <c r="N138" s="57">
        <v>15</v>
      </c>
      <c r="O138" s="52">
        <v>15</v>
      </c>
      <c r="P138" s="58">
        <v>30</v>
      </c>
      <c r="R138" s="57">
        <v>0</v>
      </c>
      <c r="S138" s="52">
        <v>0</v>
      </c>
      <c r="T138" s="58">
        <v>0</v>
      </c>
      <c r="V138" s="57">
        <v>15</v>
      </c>
      <c r="W138" s="88">
        <v>15</v>
      </c>
      <c r="X138" s="52">
        <v>30</v>
      </c>
      <c r="Y138" s="58" t="s">
        <v>15</v>
      </c>
    </row>
    <row r="139" spans="1:25" x14ac:dyDescent="0.25">
      <c r="A139" t="str">
        <f>VLOOKUP(B139, Jurisdictions!A:B,2,FALSE)</f>
        <v>Seattle</v>
      </c>
      <c r="B139" t="s">
        <v>302</v>
      </c>
      <c r="C139" s="62">
        <v>60</v>
      </c>
      <c r="D139" s="56" t="s">
        <v>423</v>
      </c>
      <c r="E139" s="53" t="s">
        <v>420</v>
      </c>
      <c r="F139" s="53" t="s">
        <v>424</v>
      </c>
      <c r="G139" s="52" t="s">
        <v>401</v>
      </c>
      <c r="H139" s="52">
        <v>20</v>
      </c>
      <c r="I139" s="52">
        <v>5</v>
      </c>
      <c r="J139" s="52">
        <v>0</v>
      </c>
      <c r="K139" s="52">
        <v>25</v>
      </c>
      <c r="L139" s="58"/>
      <c r="N139" s="57">
        <v>15</v>
      </c>
      <c r="O139" s="52">
        <v>15</v>
      </c>
      <c r="P139" s="58">
        <v>30</v>
      </c>
      <c r="R139" s="57">
        <v>0</v>
      </c>
      <c r="S139" s="52">
        <v>0</v>
      </c>
      <c r="T139" s="58">
        <v>0</v>
      </c>
      <c r="V139" s="57">
        <v>15</v>
      </c>
      <c r="W139" s="52">
        <v>15</v>
      </c>
      <c r="X139" s="52">
        <v>30</v>
      </c>
      <c r="Y139" s="58" t="s">
        <v>15</v>
      </c>
    </row>
    <row r="140" spans="1:25" x14ac:dyDescent="0.25">
      <c r="A140" t="str">
        <f>VLOOKUP(B140, Jurisdictions!A:B,2,FALSE)</f>
        <v>Seattle</v>
      </c>
      <c r="B140" t="s">
        <v>302</v>
      </c>
      <c r="C140" s="62">
        <v>61</v>
      </c>
      <c r="D140" s="56" t="s">
        <v>447</v>
      </c>
      <c r="E140" s="53" t="s">
        <v>420</v>
      </c>
      <c r="F140" s="53" t="s">
        <v>448</v>
      </c>
      <c r="G140" s="52">
        <v>24</v>
      </c>
      <c r="H140" s="52">
        <v>18</v>
      </c>
      <c r="I140" s="52">
        <v>0</v>
      </c>
      <c r="J140" s="52">
        <v>5</v>
      </c>
      <c r="K140" s="52">
        <v>23</v>
      </c>
      <c r="L140" s="58"/>
      <c r="N140" s="57">
        <v>15</v>
      </c>
      <c r="O140" s="52">
        <v>30</v>
      </c>
      <c r="P140" s="58">
        <v>30</v>
      </c>
      <c r="R140" s="57">
        <v>0</v>
      </c>
      <c r="S140" s="52">
        <v>0</v>
      </c>
      <c r="T140" s="58">
        <v>0</v>
      </c>
      <c r="V140" s="57">
        <v>15</v>
      </c>
      <c r="W140" s="52">
        <v>30</v>
      </c>
      <c r="X140" s="52">
        <v>30</v>
      </c>
      <c r="Y140" s="58" t="s">
        <v>81</v>
      </c>
    </row>
    <row r="141" spans="1:25" x14ac:dyDescent="0.25">
      <c r="A141" t="str">
        <f>VLOOKUP(B141, Jurisdictions!A:B,2,FALSE)</f>
        <v>Mercer Island</v>
      </c>
      <c r="B141" t="s">
        <v>326</v>
      </c>
      <c r="C141" s="62">
        <v>62</v>
      </c>
      <c r="D141" s="56" t="s">
        <v>363</v>
      </c>
      <c r="E141" s="53" t="s">
        <v>528</v>
      </c>
      <c r="F141" s="53" t="s">
        <v>529</v>
      </c>
      <c r="G141" s="52">
        <v>204</v>
      </c>
      <c r="H141" s="52">
        <v>4</v>
      </c>
      <c r="I141" s="52">
        <v>0</v>
      </c>
      <c r="J141" s="52">
        <v>5</v>
      </c>
      <c r="K141" s="52">
        <v>9</v>
      </c>
      <c r="L141" s="58"/>
      <c r="N141" s="57">
        <v>60</v>
      </c>
      <c r="O141" s="52">
        <v>60</v>
      </c>
      <c r="P141" s="58">
        <v>0</v>
      </c>
      <c r="R141" s="57">
        <v>1</v>
      </c>
      <c r="S141" s="52">
        <v>0</v>
      </c>
      <c r="T141" s="58">
        <v>0</v>
      </c>
      <c r="V141" s="57">
        <v>30</v>
      </c>
      <c r="W141" s="87">
        <v>60</v>
      </c>
      <c r="X141" s="52">
        <v>0</v>
      </c>
      <c r="Y141" s="58" t="s">
        <v>135</v>
      </c>
    </row>
    <row r="142" spans="1:25" x14ac:dyDescent="0.25">
      <c r="A142" t="str">
        <f>VLOOKUP(B142, Jurisdictions!A:B,2,FALSE)</f>
        <v>Federal Way</v>
      </c>
      <c r="B142" t="s">
        <v>322</v>
      </c>
      <c r="C142" s="62">
        <v>63</v>
      </c>
      <c r="D142" s="56" t="s">
        <v>576</v>
      </c>
      <c r="E142" s="53" t="s">
        <v>355</v>
      </c>
      <c r="F142" s="53" t="s">
        <v>577</v>
      </c>
      <c r="G142" s="52" t="s">
        <v>410</v>
      </c>
      <c r="H142" s="52">
        <v>2</v>
      </c>
      <c r="I142" s="52">
        <v>10</v>
      </c>
      <c r="J142" s="52">
        <v>0</v>
      </c>
      <c r="K142" s="52">
        <v>12</v>
      </c>
      <c r="L142" s="58"/>
      <c r="N142" s="57">
        <v>30</v>
      </c>
      <c r="O142" s="52">
        <v>30</v>
      </c>
      <c r="P142" s="58">
        <v>0</v>
      </c>
      <c r="R142" s="57">
        <v>0</v>
      </c>
      <c r="S142" s="52">
        <v>0</v>
      </c>
      <c r="T142" s="58">
        <v>0</v>
      </c>
      <c r="V142" s="57">
        <v>30</v>
      </c>
      <c r="W142" s="52">
        <v>30</v>
      </c>
      <c r="X142" s="52">
        <v>60</v>
      </c>
      <c r="Y142" s="58" t="s">
        <v>135</v>
      </c>
    </row>
    <row r="143" spans="1:25" x14ac:dyDescent="0.25">
      <c r="A143" t="str">
        <f>VLOOKUP(B143, Jurisdictions!A:B,2,FALSE)</f>
        <v>Seattle</v>
      </c>
      <c r="B143" t="s">
        <v>302</v>
      </c>
      <c r="C143" s="62">
        <v>64</v>
      </c>
      <c r="D143" s="56" t="s">
        <v>440</v>
      </c>
      <c r="E143" s="53" t="s">
        <v>420</v>
      </c>
      <c r="F143" s="53" t="s">
        <v>441</v>
      </c>
      <c r="G143" s="52" t="s">
        <v>442</v>
      </c>
      <c r="H143" s="52">
        <v>18</v>
      </c>
      <c r="I143" s="52">
        <v>10</v>
      </c>
      <c r="J143" s="52">
        <v>0</v>
      </c>
      <c r="K143" s="52">
        <v>28</v>
      </c>
      <c r="L143" s="58"/>
      <c r="N143" s="57">
        <v>15</v>
      </c>
      <c r="O143" s="52">
        <v>15</v>
      </c>
      <c r="P143" s="58">
        <v>30</v>
      </c>
      <c r="R143" s="57">
        <v>1</v>
      </c>
      <c r="S143" s="52">
        <v>0</v>
      </c>
      <c r="T143" s="58">
        <v>0</v>
      </c>
      <c r="V143" s="89" t="s">
        <v>422</v>
      </c>
      <c r="W143" s="88">
        <v>15</v>
      </c>
      <c r="X143" s="52">
        <v>30</v>
      </c>
      <c r="Y143" s="58" t="s">
        <v>15</v>
      </c>
    </row>
    <row r="144" spans="1:25" x14ac:dyDescent="0.25">
      <c r="A144" t="str">
        <f>VLOOKUP(B144, Jurisdictions!A:B,2,FALSE)</f>
        <v>Mountlake Terrace</v>
      </c>
      <c r="B144" t="s">
        <v>340</v>
      </c>
      <c r="C144" s="62">
        <v>65</v>
      </c>
      <c r="D144" s="56" t="s">
        <v>364</v>
      </c>
      <c r="E144" s="53" t="s">
        <v>443</v>
      </c>
      <c r="F144" s="53" t="s">
        <v>562</v>
      </c>
      <c r="G144" s="52">
        <v>347</v>
      </c>
      <c r="H144" s="52">
        <v>6</v>
      </c>
      <c r="I144" s="52">
        <v>0</v>
      </c>
      <c r="J144" s="52">
        <v>0</v>
      </c>
      <c r="K144" s="52">
        <v>6</v>
      </c>
      <c r="L144" s="58"/>
      <c r="N144" s="57">
        <v>60</v>
      </c>
      <c r="O144" s="52">
        <v>60</v>
      </c>
      <c r="P144" s="58">
        <v>0</v>
      </c>
      <c r="R144" s="57">
        <v>1</v>
      </c>
      <c r="S144" s="52">
        <v>1</v>
      </c>
      <c r="T144" s="58">
        <v>0</v>
      </c>
      <c r="V144" s="57">
        <v>30</v>
      </c>
      <c r="W144" s="52">
        <v>30</v>
      </c>
      <c r="X144" s="88">
        <v>30</v>
      </c>
      <c r="Y144" s="58" t="s">
        <v>135</v>
      </c>
    </row>
    <row r="145" spans="1:25" x14ac:dyDescent="0.25">
      <c r="A145" t="str">
        <f>VLOOKUP(B145, Jurisdictions!A:B,2,FALSE)</f>
        <v>Snohomish County</v>
      </c>
      <c r="B145" t="s">
        <v>338</v>
      </c>
      <c r="C145" s="62">
        <v>65</v>
      </c>
      <c r="D145" s="56" t="s">
        <v>364</v>
      </c>
      <c r="E145" s="53" t="s">
        <v>443</v>
      </c>
      <c r="F145" s="53" t="s">
        <v>562</v>
      </c>
      <c r="G145" s="52">
        <v>347</v>
      </c>
      <c r="H145" s="52">
        <v>6</v>
      </c>
      <c r="I145" s="52">
        <v>0</v>
      </c>
      <c r="J145" s="52">
        <v>0</v>
      </c>
      <c r="K145" s="52">
        <v>6</v>
      </c>
      <c r="L145" s="58"/>
      <c r="N145" s="57">
        <v>60</v>
      </c>
      <c r="O145" s="52">
        <v>60</v>
      </c>
      <c r="P145" s="58">
        <v>0</v>
      </c>
      <c r="R145" s="57">
        <v>1</v>
      </c>
      <c r="S145" s="52">
        <v>1</v>
      </c>
      <c r="T145" s="58">
        <v>0</v>
      </c>
      <c r="V145" s="103">
        <v>30</v>
      </c>
      <c r="W145" s="104">
        <v>30</v>
      </c>
      <c r="X145" s="88">
        <v>30</v>
      </c>
      <c r="Y145" s="58" t="s">
        <v>135</v>
      </c>
    </row>
    <row r="146" spans="1:25" x14ac:dyDescent="0.25">
      <c r="A146" t="str">
        <f>VLOOKUP(B146, Jurisdictions!A:B,2,FALSE)</f>
        <v>Seattle</v>
      </c>
      <c r="B146" t="s">
        <v>302</v>
      </c>
      <c r="C146" s="62">
        <v>65</v>
      </c>
      <c r="D146" s="56" t="s">
        <v>364</v>
      </c>
      <c r="E146" s="53" t="s">
        <v>443</v>
      </c>
      <c r="F146" s="53" t="s">
        <v>562</v>
      </c>
      <c r="G146" s="52">
        <v>347</v>
      </c>
      <c r="H146" s="52">
        <v>6</v>
      </c>
      <c r="I146" s="52">
        <v>0</v>
      </c>
      <c r="J146" s="52">
        <v>0</v>
      </c>
      <c r="K146" s="52">
        <v>6</v>
      </c>
      <c r="L146" s="58"/>
      <c r="N146" s="57">
        <v>60</v>
      </c>
      <c r="O146" s="52">
        <v>60</v>
      </c>
      <c r="P146" s="58">
        <v>0</v>
      </c>
      <c r="R146" s="57">
        <v>1</v>
      </c>
      <c r="S146" s="52">
        <v>1</v>
      </c>
      <c r="T146" s="58">
        <v>0</v>
      </c>
      <c r="V146" s="103">
        <v>30</v>
      </c>
      <c r="W146" s="104">
        <v>30</v>
      </c>
      <c r="X146" s="88">
        <v>30</v>
      </c>
      <c r="Y146" s="58" t="s">
        <v>135</v>
      </c>
    </row>
    <row r="147" spans="1:25" x14ac:dyDescent="0.25">
      <c r="A147" t="str">
        <f>VLOOKUP(B147, Jurisdictions!A:B,2,FALSE)</f>
        <v>Shoreline</v>
      </c>
      <c r="B147" t="s">
        <v>303</v>
      </c>
      <c r="C147" s="62">
        <v>65</v>
      </c>
      <c r="D147" s="56" t="s">
        <v>364</v>
      </c>
      <c r="E147" s="53" t="s">
        <v>443</v>
      </c>
      <c r="F147" s="53" t="s">
        <v>562</v>
      </c>
      <c r="G147" s="52">
        <v>347</v>
      </c>
      <c r="H147" s="52">
        <v>6</v>
      </c>
      <c r="I147" s="52">
        <v>0</v>
      </c>
      <c r="J147" s="52">
        <v>0</v>
      </c>
      <c r="K147" s="52">
        <v>6</v>
      </c>
      <c r="L147" s="58"/>
      <c r="N147" s="57">
        <v>60</v>
      </c>
      <c r="O147" s="52">
        <v>60</v>
      </c>
      <c r="P147" s="58">
        <v>0</v>
      </c>
      <c r="R147" s="57">
        <v>1</v>
      </c>
      <c r="S147" s="52">
        <v>1</v>
      </c>
      <c r="T147" s="58">
        <v>0</v>
      </c>
      <c r="V147" s="103">
        <v>30</v>
      </c>
      <c r="W147" s="104">
        <v>30</v>
      </c>
      <c r="X147" s="88">
        <v>30</v>
      </c>
      <c r="Y147" s="58" t="s">
        <v>135</v>
      </c>
    </row>
    <row r="148" spans="1:25" x14ac:dyDescent="0.25">
      <c r="A148" t="str">
        <f>VLOOKUP(B148, Jurisdictions!A:B,2,FALSE)</f>
        <v>King County</v>
      </c>
      <c r="B148" t="s">
        <v>304</v>
      </c>
      <c r="C148" s="62">
        <v>65</v>
      </c>
      <c r="D148" s="56" t="s">
        <v>364</v>
      </c>
      <c r="E148" s="53" t="s">
        <v>443</v>
      </c>
      <c r="F148" s="53" t="s">
        <v>562</v>
      </c>
      <c r="G148" s="52">
        <v>347</v>
      </c>
      <c r="H148" s="52">
        <v>6</v>
      </c>
      <c r="I148" s="52">
        <v>0</v>
      </c>
      <c r="J148" s="52">
        <v>0</v>
      </c>
      <c r="K148" s="52">
        <v>6</v>
      </c>
      <c r="L148" s="58"/>
      <c r="N148" s="57">
        <v>60</v>
      </c>
      <c r="O148" s="52">
        <v>60</v>
      </c>
      <c r="P148" s="58">
        <v>0</v>
      </c>
      <c r="R148" s="57">
        <v>1</v>
      </c>
      <c r="S148" s="52">
        <v>1</v>
      </c>
      <c r="T148" s="58">
        <v>0</v>
      </c>
      <c r="V148" s="103">
        <v>30</v>
      </c>
      <c r="W148" s="104">
        <v>30</v>
      </c>
      <c r="X148" s="88">
        <v>30</v>
      </c>
      <c r="Y148" s="58" t="s">
        <v>135</v>
      </c>
    </row>
    <row r="149" spans="1:25" x14ac:dyDescent="0.25">
      <c r="A149" t="str">
        <f>VLOOKUP(B149, Jurisdictions!A:B,2,FALSE)</f>
        <v>Seattle</v>
      </c>
      <c r="B149" t="s">
        <v>302</v>
      </c>
      <c r="C149" s="62">
        <v>66</v>
      </c>
      <c r="D149" s="56" t="s">
        <v>473</v>
      </c>
      <c r="E149" s="53" t="s">
        <v>450</v>
      </c>
      <c r="F149" s="53" t="s">
        <v>474</v>
      </c>
      <c r="G149" s="52" t="s">
        <v>407</v>
      </c>
      <c r="H149" s="52">
        <v>14</v>
      </c>
      <c r="I149" s="52">
        <v>10</v>
      </c>
      <c r="J149" s="52">
        <v>5</v>
      </c>
      <c r="K149" s="52">
        <v>29</v>
      </c>
      <c r="L149" s="58"/>
      <c r="N149" s="57">
        <v>15</v>
      </c>
      <c r="O149" s="52">
        <v>15</v>
      </c>
      <c r="P149" s="58">
        <v>30</v>
      </c>
      <c r="R149" s="57">
        <v>1</v>
      </c>
      <c r="S149" s="52">
        <v>0</v>
      </c>
      <c r="T149" s="58">
        <v>1</v>
      </c>
      <c r="V149" s="103" t="s">
        <v>422</v>
      </c>
      <c r="W149" s="104">
        <v>15</v>
      </c>
      <c r="X149" s="104">
        <v>15</v>
      </c>
      <c r="Y149" s="58" t="s">
        <v>15</v>
      </c>
    </row>
    <row r="150" spans="1:25" x14ac:dyDescent="0.25">
      <c r="A150" t="str">
        <f>VLOOKUP(B150, Jurisdictions!A:B,2,FALSE)</f>
        <v>Tacoma</v>
      </c>
      <c r="B150" t="s">
        <v>323</v>
      </c>
      <c r="C150" s="62">
        <v>67</v>
      </c>
      <c r="D150" s="56" t="s">
        <v>522</v>
      </c>
      <c r="E150" s="53" t="s">
        <v>355</v>
      </c>
      <c r="F150" s="53" t="s">
        <v>523</v>
      </c>
      <c r="G150" s="52">
        <v>182</v>
      </c>
      <c r="H150" s="52">
        <v>2</v>
      </c>
      <c r="I150" s="52">
        <v>5</v>
      </c>
      <c r="J150" s="52">
        <v>0</v>
      </c>
      <c r="K150" s="52">
        <v>7</v>
      </c>
      <c r="L150" s="58"/>
      <c r="N150" s="57">
        <v>60</v>
      </c>
      <c r="O150" s="52">
        <v>60</v>
      </c>
      <c r="P150" s="58">
        <v>0</v>
      </c>
      <c r="R150" s="57">
        <v>0</v>
      </c>
      <c r="S150" s="52">
        <v>0</v>
      </c>
      <c r="T150" s="58">
        <v>0</v>
      </c>
      <c r="V150" s="90">
        <v>60</v>
      </c>
      <c r="W150" s="104">
        <v>60</v>
      </c>
      <c r="X150" s="104">
        <v>0</v>
      </c>
      <c r="Y150" s="58" t="s">
        <v>160</v>
      </c>
    </row>
    <row r="151" spans="1:25" x14ac:dyDescent="0.25">
      <c r="A151" t="str">
        <f>VLOOKUP(B151, Jurisdictions!A:B,2,FALSE)</f>
        <v>Federal Way</v>
      </c>
      <c r="B151" t="s">
        <v>322</v>
      </c>
      <c r="C151" s="62">
        <v>67</v>
      </c>
      <c r="D151" s="56" t="s">
        <v>522</v>
      </c>
      <c r="E151" s="53" t="s">
        <v>355</v>
      </c>
      <c r="F151" s="53" t="s">
        <v>523</v>
      </c>
      <c r="G151" s="52">
        <v>182</v>
      </c>
      <c r="H151" s="52">
        <v>2</v>
      </c>
      <c r="I151" s="52">
        <v>5</v>
      </c>
      <c r="J151" s="52">
        <v>0</v>
      </c>
      <c r="K151" s="52">
        <v>7</v>
      </c>
      <c r="L151" s="58"/>
      <c r="N151" s="57">
        <v>60</v>
      </c>
      <c r="O151" s="52">
        <v>60</v>
      </c>
      <c r="P151" s="58">
        <v>0</v>
      </c>
      <c r="R151" s="57">
        <v>0</v>
      </c>
      <c r="S151" s="52">
        <v>0</v>
      </c>
      <c r="T151" s="58">
        <v>0</v>
      </c>
      <c r="V151" s="90">
        <v>60</v>
      </c>
      <c r="W151" s="104">
        <v>60</v>
      </c>
      <c r="X151" s="104">
        <v>0</v>
      </c>
      <c r="Y151" s="58" t="s">
        <v>160</v>
      </c>
    </row>
    <row r="152" spans="1:25" x14ac:dyDescent="0.25">
      <c r="A152" t="str">
        <f>VLOOKUP(B152, Jurisdictions!A:B,2,FALSE)</f>
        <v>Seattle</v>
      </c>
      <c r="B152" t="s">
        <v>302</v>
      </c>
      <c r="C152" s="62">
        <v>68</v>
      </c>
      <c r="D152" s="56" t="s">
        <v>443</v>
      </c>
      <c r="E152" s="53" t="s">
        <v>450</v>
      </c>
      <c r="F152" s="53" t="s">
        <v>484</v>
      </c>
      <c r="G152" s="52" t="s">
        <v>127</v>
      </c>
      <c r="H152" s="52">
        <v>12</v>
      </c>
      <c r="I152" s="52">
        <v>0</v>
      </c>
      <c r="J152" s="52">
        <v>10</v>
      </c>
      <c r="K152" s="52">
        <v>22</v>
      </c>
      <c r="L152" s="58"/>
      <c r="N152" s="57">
        <v>15</v>
      </c>
      <c r="O152" s="52">
        <v>30</v>
      </c>
      <c r="P152" s="58">
        <v>30</v>
      </c>
      <c r="R152" s="57">
        <v>2</v>
      </c>
      <c r="S152" s="52">
        <v>2</v>
      </c>
      <c r="T152" s="58">
        <v>0</v>
      </c>
      <c r="V152" s="57" t="s">
        <v>422</v>
      </c>
      <c r="W152" s="88" t="s">
        <v>422</v>
      </c>
      <c r="X152" s="52">
        <v>30</v>
      </c>
      <c r="Y152" s="58" t="s">
        <v>15</v>
      </c>
    </row>
    <row r="153" spans="1:25" x14ac:dyDescent="0.25">
      <c r="A153" t="str">
        <f>VLOOKUP(B153, Jurisdictions!A:B,2,FALSE)</f>
        <v>Seattle</v>
      </c>
      <c r="B153" t="s">
        <v>302</v>
      </c>
      <c r="C153" s="62">
        <v>68</v>
      </c>
      <c r="D153" s="56" t="s">
        <v>443</v>
      </c>
      <c r="E153" s="53" t="s">
        <v>450</v>
      </c>
      <c r="F153" s="53" t="s">
        <v>484</v>
      </c>
      <c r="G153" s="52">
        <v>67</v>
      </c>
      <c r="H153" s="52">
        <v>12</v>
      </c>
      <c r="I153" s="52">
        <v>0</v>
      </c>
      <c r="J153" s="52">
        <v>10</v>
      </c>
      <c r="K153" s="52">
        <v>22</v>
      </c>
      <c r="L153" s="58"/>
      <c r="N153" s="57">
        <v>15</v>
      </c>
      <c r="O153" s="52">
        <v>30</v>
      </c>
      <c r="P153" s="58">
        <v>30</v>
      </c>
      <c r="R153" s="57">
        <v>2</v>
      </c>
      <c r="S153" s="52">
        <v>2</v>
      </c>
      <c r="T153" s="58">
        <v>0</v>
      </c>
      <c r="V153" s="57" t="s">
        <v>422</v>
      </c>
      <c r="W153" s="88" t="s">
        <v>422</v>
      </c>
      <c r="X153" s="52">
        <v>30</v>
      </c>
      <c r="Y153" s="58" t="s">
        <v>15</v>
      </c>
    </row>
    <row r="154" spans="1:25" x14ac:dyDescent="0.25">
      <c r="A154" t="str">
        <f>VLOOKUP(B154, Jurisdictions!A:B,2,FALSE)</f>
        <v>Seattle</v>
      </c>
      <c r="B154" t="s">
        <v>302</v>
      </c>
      <c r="C154" s="62">
        <v>69</v>
      </c>
      <c r="D154" s="56" t="s">
        <v>443</v>
      </c>
      <c r="E154" s="53" t="s">
        <v>420</v>
      </c>
      <c r="F154" s="53" t="s">
        <v>444</v>
      </c>
      <c r="G154" s="52">
        <v>16</v>
      </c>
      <c r="H154" s="52">
        <v>16</v>
      </c>
      <c r="I154" s="52">
        <v>5</v>
      </c>
      <c r="J154" s="52">
        <v>10</v>
      </c>
      <c r="K154" s="52">
        <v>31</v>
      </c>
      <c r="L154" s="58"/>
      <c r="N154" s="57">
        <v>15</v>
      </c>
      <c r="O154" s="52">
        <v>15</v>
      </c>
      <c r="P154" s="58">
        <v>30</v>
      </c>
      <c r="R154" s="57">
        <v>0</v>
      </c>
      <c r="S154" s="52">
        <v>0</v>
      </c>
      <c r="T154" s="58">
        <v>0</v>
      </c>
      <c r="V154" s="89">
        <v>15</v>
      </c>
      <c r="W154" s="88">
        <v>15</v>
      </c>
      <c r="X154" s="104">
        <v>30</v>
      </c>
      <c r="Y154" s="58" t="s">
        <v>15</v>
      </c>
    </row>
    <row r="155" spans="1:25" x14ac:dyDescent="0.25">
      <c r="A155" t="str">
        <f>VLOOKUP(B155, Jurisdictions!A:B,2,FALSE)</f>
        <v>Seattle</v>
      </c>
      <c r="B155" t="s">
        <v>302</v>
      </c>
      <c r="C155" s="62">
        <v>70</v>
      </c>
      <c r="D155" s="56" t="s">
        <v>443</v>
      </c>
      <c r="E155" s="53" t="s">
        <v>450</v>
      </c>
      <c r="F155" s="53" t="s">
        <v>485</v>
      </c>
      <c r="G155" s="52">
        <v>68</v>
      </c>
      <c r="H155" s="52">
        <v>14</v>
      </c>
      <c r="I155" s="52">
        <v>5</v>
      </c>
      <c r="J155" s="52">
        <v>0</v>
      </c>
      <c r="K155" s="52">
        <v>19</v>
      </c>
      <c r="L155" s="58"/>
      <c r="N155" s="57">
        <v>15</v>
      </c>
      <c r="O155" s="52">
        <v>30</v>
      </c>
      <c r="P155" s="58">
        <v>30</v>
      </c>
      <c r="R155" s="57">
        <v>0</v>
      </c>
      <c r="S155" s="52">
        <v>1</v>
      </c>
      <c r="T155" s="58">
        <v>0</v>
      </c>
      <c r="V155" s="89">
        <v>15</v>
      </c>
      <c r="W155" s="88">
        <v>15</v>
      </c>
      <c r="X155" s="88">
        <v>30</v>
      </c>
      <c r="Y155" s="58" t="s">
        <v>15</v>
      </c>
    </row>
    <row r="156" spans="1:25" x14ac:dyDescent="0.25">
      <c r="A156" t="str">
        <f>VLOOKUP(B156, Jurisdictions!A:B,2,FALSE)</f>
        <v>Seattle</v>
      </c>
      <c r="B156" t="s">
        <v>302</v>
      </c>
      <c r="C156" s="62">
        <v>71</v>
      </c>
      <c r="D156" s="56" t="s">
        <v>479</v>
      </c>
      <c r="E156" s="53" t="s">
        <v>477</v>
      </c>
      <c r="F156" s="53" t="s">
        <v>480</v>
      </c>
      <c r="G156" s="52">
        <v>50</v>
      </c>
      <c r="H156" s="52">
        <v>4</v>
      </c>
      <c r="I156" s="52">
        <v>10</v>
      </c>
      <c r="J156" s="52">
        <v>0</v>
      </c>
      <c r="K156" s="52">
        <v>14</v>
      </c>
      <c r="L156" s="58"/>
      <c r="N156" s="57">
        <v>30</v>
      </c>
      <c r="O156" s="52">
        <v>30</v>
      </c>
      <c r="P156" s="58">
        <v>0</v>
      </c>
      <c r="R156" s="57">
        <v>1</v>
      </c>
      <c r="S156" s="52">
        <v>0</v>
      </c>
      <c r="T156" s="58">
        <v>0</v>
      </c>
      <c r="V156" s="89">
        <v>15</v>
      </c>
      <c r="W156" s="104">
        <v>30</v>
      </c>
      <c r="X156" s="104">
        <v>30</v>
      </c>
      <c r="Y156" s="58" t="s">
        <v>81</v>
      </c>
    </row>
    <row r="157" spans="1:25" x14ac:dyDescent="0.25">
      <c r="A157" t="str">
        <f>VLOOKUP(B157, Jurisdictions!A:B,2,FALSE)</f>
        <v>Bellevue</v>
      </c>
      <c r="B157" t="s">
        <v>307</v>
      </c>
      <c r="C157" s="62">
        <v>72</v>
      </c>
      <c r="D157" s="56" t="s">
        <v>531</v>
      </c>
      <c r="E157" s="53" t="s">
        <v>344</v>
      </c>
      <c r="F157" s="53" t="s">
        <v>537</v>
      </c>
      <c r="G157" s="52">
        <v>226</v>
      </c>
      <c r="H157" s="52">
        <v>16</v>
      </c>
      <c r="I157" s="52">
        <v>10</v>
      </c>
      <c r="J157" s="52">
        <v>0</v>
      </c>
      <c r="K157" s="52">
        <v>26</v>
      </c>
      <c r="L157" s="58"/>
      <c r="N157" s="57">
        <v>15</v>
      </c>
      <c r="O157" s="52">
        <v>15</v>
      </c>
      <c r="P157" s="58">
        <v>30</v>
      </c>
      <c r="R157" s="57">
        <v>0</v>
      </c>
      <c r="S157" s="52">
        <v>0</v>
      </c>
      <c r="T157" s="58">
        <v>0</v>
      </c>
      <c r="V157" s="89">
        <v>15</v>
      </c>
      <c r="W157" s="88">
        <v>15</v>
      </c>
      <c r="X157" s="88">
        <v>30</v>
      </c>
      <c r="Y157" s="58" t="s">
        <v>15</v>
      </c>
    </row>
    <row r="158" spans="1:25" x14ac:dyDescent="0.25">
      <c r="A158" t="str">
        <f>VLOOKUP(B158, Jurisdictions!A:B,2,FALSE)</f>
        <v>Bellevue</v>
      </c>
      <c r="B158" t="s">
        <v>307</v>
      </c>
      <c r="C158" s="62">
        <v>73</v>
      </c>
      <c r="D158" s="56" t="s">
        <v>535</v>
      </c>
      <c r="E158" s="53" t="s">
        <v>344</v>
      </c>
      <c r="F158" s="53" t="s">
        <v>551</v>
      </c>
      <c r="G158" s="52">
        <v>249</v>
      </c>
      <c r="H158" s="52">
        <v>8</v>
      </c>
      <c r="I158" s="52">
        <v>0</v>
      </c>
      <c r="J158" s="52">
        <v>5</v>
      </c>
      <c r="K158" s="52">
        <v>13</v>
      </c>
      <c r="L158" s="58"/>
      <c r="N158" s="57">
        <v>30</v>
      </c>
      <c r="O158" s="52">
        <v>30</v>
      </c>
      <c r="P158" s="58">
        <v>0</v>
      </c>
      <c r="R158" s="57">
        <v>0</v>
      </c>
      <c r="S158" s="52">
        <v>0</v>
      </c>
      <c r="T158" s="58">
        <v>0</v>
      </c>
      <c r="V158" s="103">
        <v>30</v>
      </c>
      <c r="W158" s="104">
        <v>30</v>
      </c>
      <c r="X158" s="104">
        <v>0</v>
      </c>
      <c r="Y158" s="58" t="s">
        <v>135</v>
      </c>
    </row>
    <row r="159" spans="1:25" x14ac:dyDescent="0.25">
      <c r="A159" t="str">
        <f>VLOOKUP(B159, Jurisdictions!A:B,2,FALSE)</f>
        <v>Redmond</v>
      </c>
      <c r="B159" t="s">
        <v>329</v>
      </c>
      <c r="C159" s="62">
        <v>73</v>
      </c>
      <c r="D159" s="56" t="s">
        <v>535</v>
      </c>
      <c r="E159" s="53" t="s">
        <v>344</v>
      </c>
      <c r="F159" s="53" t="s">
        <v>551</v>
      </c>
      <c r="G159" s="52">
        <v>249</v>
      </c>
      <c r="H159" s="52">
        <v>8</v>
      </c>
      <c r="I159" s="52">
        <v>0</v>
      </c>
      <c r="J159" s="52">
        <v>5</v>
      </c>
      <c r="K159" s="52">
        <v>13</v>
      </c>
      <c r="L159" s="58"/>
      <c r="N159" s="57">
        <v>30</v>
      </c>
      <c r="O159" s="52">
        <v>30</v>
      </c>
      <c r="P159" s="58">
        <v>0</v>
      </c>
      <c r="R159" s="57">
        <v>0</v>
      </c>
      <c r="S159" s="52">
        <v>0</v>
      </c>
      <c r="T159" s="58">
        <v>0</v>
      </c>
      <c r="V159" s="57">
        <v>30</v>
      </c>
      <c r="W159" s="52">
        <v>30</v>
      </c>
      <c r="X159" s="104">
        <v>0</v>
      </c>
      <c r="Y159" s="58" t="s">
        <v>135</v>
      </c>
    </row>
    <row r="160" spans="1:25" x14ac:dyDescent="0.25">
      <c r="A160" t="str">
        <f>VLOOKUP(B160, Jurisdictions!A:B,2,FALSE)</f>
        <v>Kirkland</v>
      </c>
      <c r="B160" t="s">
        <v>333</v>
      </c>
      <c r="C160" s="62">
        <v>73</v>
      </c>
      <c r="D160" s="56" t="s">
        <v>535</v>
      </c>
      <c r="E160" s="53" t="s">
        <v>344</v>
      </c>
      <c r="F160" s="53" t="s">
        <v>551</v>
      </c>
      <c r="G160" s="52">
        <v>249</v>
      </c>
      <c r="H160" s="52">
        <v>8</v>
      </c>
      <c r="I160" s="52">
        <v>0</v>
      </c>
      <c r="J160" s="52">
        <v>5</v>
      </c>
      <c r="K160" s="52">
        <v>13</v>
      </c>
      <c r="L160" s="58"/>
      <c r="N160" s="57">
        <v>30</v>
      </c>
      <c r="O160" s="52">
        <v>30</v>
      </c>
      <c r="P160" s="58">
        <v>0</v>
      </c>
      <c r="R160" s="57">
        <v>0</v>
      </c>
      <c r="S160" s="52">
        <v>0</v>
      </c>
      <c r="T160" s="58">
        <v>0</v>
      </c>
      <c r="V160" s="57">
        <v>30</v>
      </c>
      <c r="W160" s="52">
        <v>30</v>
      </c>
      <c r="X160" s="104">
        <v>0</v>
      </c>
      <c r="Y160" s="58" t="s">
        <v>135</v>
      </c>
    </row>
    <row r="161" spans="1:25" x14ac:dyDescent="0.25">
      <c r="A161" t="str">
        <f>VLOOKUP(B161, Jurisdictions!A:B,2,FALSE)</f>
        <v>Unknown</v>
      </c>
      <c r="B161" t="s">
        <v>306</v>
      </c>
      <c r="C161" s="62">
        <v>73</v>
      </c>
      <c r="D161" s="56" t="s">
        <v>535</v>
      </c>
      <c r="E161" s="53" t="s">
        <v>344</v>
      </c>
      <c r="F161" s="53" t="s">
        <v>551</v>
      </c>
      <c r="G161" s="52">
        <v>249</v>
      </c>
      <c r="H161" s="52">
        <v>8</v>
      </c>
      <c r="I161" s="52">
        <v>0</v>
      </c>
      <c r="J161" s="52">
        <v>5</v>
      </c>
      <c r="K161" s="52">
        <v>13</v>
      </c>
      <c r="L161" s="58"/>
      <c r="N161" s="57">
        <v>30</v>
      </c>
      <c r="O161" s="52">
        <v>30</v>
      </c>
      <c r="P161" s="58">
        <v>0</v>
      </c>
      <c r="R161" s="57">
        <v>0</v>
      </c>
      <c r="S161" s="52">
        <v>0</v>
      </c>
      <c r="T161" s="58">
        <v>0</v>
      </c>
      <c r="V161" s="57">
        <v>30</v>
      </c>
      <c r="W161" s="52">
        <v>30</v>
      </c>
      <c r="X161" s="104">
        <v>0</v>
      </c>
      <c r="Y161" s="58" t="s">
        <v>135</v>
      </c>
    </row>
    <row r="162" spans="1:25" x14ac:dyDescent="0.25">
      <c r="A162" t="str">
        <f>VLOOKUP(B162, Jurisdictions!A:B,2,FALSE)</f>
        <v>Auburn</v>
      </c>
      <c r="B162" t="s">
        <v>317</v>
      </c>
      <c r="C162" s="62">
        <v>74</v>
      </c>
      <c r="D162" s="56" t="s">
        <v>578</v>
      </c>
      <c r="E162" s="53" t="s">
        <v>343</v>
      </c>
      <c r="F162" s="53" t="s">
        <v>579</v>
      </c>
      <c r="G162" s="52" t="s">
        <v>411</v>
      </c>
      <c r="H162" s="52">
        <v>0</v>
      </c>
      <c r="I162" s="52">
        <v>10</v>
      </c>
      <c r="J162" s="52">
        <v>0</v>
      </c>
      <c r="K162" s="52">
        <v>10</v>
      </c>
      <c r="L162" s="58"/>
      <c r="N162" s="57">
        <v>30</v>
      </c>
      <c r="O162" s="52">
        <v>30</v>
      </c>
      <c r="P162" s="58">
        <v>0</v>
      </c>
      <c r="R162" s="57">
        <v>0</v>
      </c>
      <c r="S162" s="52">
        <v>0</v>
      </c>
      <c r="T162" s="58">
        <v>0</v>
      </c>
      <c r="V162" s="89">
        <v>30</v>
      </c>
      <c r="W162" s="88">
        <v>30</v>
      </c>
      <c r="X162" s="104">
        <v>0</v>
      </c>
      <c r="Y162" s="58" t="s">
        <v>135</v>
      </c>
    </row>
    <row r="163" spans="1:25" x14ac:dyDescent="0.25">
      <c r="A163" t="str">
        <f>VLOOKUP(B163, Jurisdictions!A:B,2,FALSE)</f>
        <v>Algona</v>
      </c>
      <c r="B163" t="s">
        <v>412</v>
      </c>
      <c r="C163" s="62">
        <v>74</v>
      </c>
      <c r="D163" s="56" t="s">
        <v>578</v>
      </c>
      <c r="E163" s="53" t="s">
        <v>343</v>
      </c>
      <c r="F163" s="53" t="s">
        <v>579</v>
      </c>
      <c r="G163" s="52" t="s">
        <v>411</v>
      </c>
      <c r="H163" s="52">
        <v>0</v>
      </c>
      <c r="I163" s="52">
        <v>10</v>
      </c>
      <c r="J163" s="52">
        <v>0</v>
      </c>
      <c r="K163" s="52">
        <v>10</v>
      </c>
      <c r="L163" s="58"/>
      <c r="N163" s="57">
        <v>30</v>
      </c>
      <c r="O163" s="52">
        <v>30</v>
      </c>
      <c r="P163" s="58">
        <v>0</v>
      </c>
      <c r="R163" s="57">
        <v>0</v>
      </c>
      <c r="S163" s="52">
        <v>0</v>
      </c>
      <c r="T163" s="58">
        <v>0</v>
      </c>
      <c r="V163" s="89">
        <v>30</v>
      </c>
      <c r="W163" s="88">
        <v>30</v>
      </c>
      <c r="X163" s="104">
        <v>0</v>
      </c>
      <c r="Y163" s="58" t="s">
        <v>135</v>
      </c>
    </row>
    <row r="164" spans="1:25" x14ac:dyDescent="0.25">
      <c r="A164" t="str">
        <f>VLOOKUP(B164, Jurisdictions!A:B,2,FALSE)</f>
        <v>Pacific</v>
      </c>
      <c r="B164" t="s">
        <v>413</v>
      </c>
      <c r="C164" s="62">
        <v>74</v>
      </c>
      <c r="D164" s="56" t="s">
        <v>578</v>
      </c>
      <c r="E164" s="53" t="s">
        <v>343</v>
      </c>
      <c r="F164" s="53" t="s">
        <v>579</v>
      </c>
      <c r="G164" s="52" t="s">
        <v>411</v>
      </c>
      <c r="H164" s="52">
        <v>0</v>
      </c>
      <c r="I164" s="52">
        <v>10</v>
      </c>
      <c r="J164" s="52">
        <v>0</v>
      </c>
      <c r="K164" s="52">
        <v>10</v>
      </c>
      <c r="L164" s="58"/>
      <c r="N164" s="57">
        <v>30</v>
      </c>
      <c r="O164" s="52">
        <v>30</v>
      </c>
      <c r="P164" s="58">
        <v>0</v>
      </c>
      <c r="R164" s="57">
        <v>0</v>
      </c>
      <c r="S164" s="52">
        <v>0</v>
      </c>
      <c r="T164" s="58">
        <v>0</v>
      </c>
      <c r="V164" s="89">
        <v>30</v>
      </c>
      <c r="W164" s="88">
        <v>30</v>
      </c>
      <c r="X164" s="52">
        <v>0</v>
      </c>
      <c r="Y164" s="58" t="s">
        <v>135</v>
      </c>
    </row>
    <row r="165" spans="1:25" x14ac:dyDescent="0.25">
      <c r="A165" t="str">
        <f>VLOOKUP(B165, Jurisdictions!A:B,2,FALSE)</f>
        <v>Seattle</v>
      </c>
      <c r="B165" t="s">
        <v>302</v>
      </c>
      <c r="C165" s="62">
        <v>75</v>
      </c>
      <c r="D165" s="56" t="s">
        <v>419</v>
      </c>
      <c r="E165" s="53" t="s">
        <v>420</v>
      </c>
      <c r="F165" s="53" t="s">
        <v>421</v>
      </c>
      <c r="G165" s="52">
        <v>2</v>
      </c>
      <c r="H165" s="52">
        <v>20</v>
      </c>
      <c r="I165" s="52">
        <v>0</v>
      </c>
      <c r="J165" s="52">
        <v>0</v>
      </c>
      <c r="K165" s="52">
        <v>20</v>
      </c>
      <c r="L165" s="58"/>
      <c r="N165" s="57">
        <v>15</v>
      </c>
      <c r="O165" s="52">
        <v>30</v>
      </c>
      <c r="P165" s="58">
        <v>30</v>
      </c>
      <c r="R165" s="57">
        <v>1</v>
      </c>
      <c r="S165" s="52">
        <v>1</v>
      </c>
      <c r="T165" s="58">
        <v>1</v>
      </c>
      <c r="V165" s="103" t="s">
        <v>422</v>
      </c>
      <c r="W165" s="52">
        <v>15</v>
      </c>
      <c r="X165" s="52">
        <v>15</v>
      </c>
      <c r="Y165" s="58" t="s">
        <v>15</v>
      </c>
    </row>
    <row r="166" spans="1:25" x14ac:dyDescent="0.25">
      <c r="A166" t="str">
        <f>VLOOKUP(B166, Jurisdictions!A:B,2,FALSE)</f>
        <v>Seattle</v>
      </c>
      <c r="B166" t="s">
        <v>302</v>
      </c>
      <c r="C166" s="62">
        <v>75</v>
      </c>
      <c r="D166" s="56" t="s">
        <v>419</v>
      </c>
      <c r="E166" s="53" t="s">
        <v>420</v>
      </c>
      <c r="F166" s="53" t="s">
        <v>421</v>
      </c>
      <c r="G166" s="52">
        <v>13</v>
      </c>
      <c r="H166" s="52">
        <v>20</v>
      </c>
      <c r="I166" s="52">
        <v>0</v>
      </c>
      <c r="J166" s="52">
        <v>0</v>
      </c>
      <c r="K166" s="52">
        <v>20</v>
      </c>
      <c r="L166" s="58"/>
      <c r="N166" s="57">
        <v>15</v>
      </c>
      <c r="O166" s="52">
        <v>30</v>
      </c>
      <c r="P166" s="58">
        <v>30</v>
      </c>
      <c r="R166" s="57">
        <v>1</v>
      </c>
      <c r="S166" s="52">
        <v>1</v>
      </c>
      <c r="T166" s="58">
        <v>1</v>
      </c>
      <c r="V166" s="103" t="s">
        <v>422</v>
      </c>
      <c r="W166" s="52">
        <v>15</v>
      </c>
      <c r="X166" s="52">
        <v>15</v>
      </c>
      <c r="Y166" s="58" t="s">
        <v>15</v>
      </c>
    </row>
    <row r="167" spans="1:25" x14ac:dyDescent="0.25">
      <c r="A167" t="str">
        <f>VLOOKUP(B167, Jurisdictions!A:B,2,FALSE)</f>
        <v>Seattle</v>
      </c>
      <c r="B167" t="s">
        <v>302</v>
      </c>
      <c r="C167" s="62">
        <v>76</v>
      </c>
      <c r="D167" s="56" t="s">
        <v>419</v>
      </c>
      <c r="E167" s="53" t="s">
        <v>420</v>
      </c>
      <c r="F167" s="53" t="s">
        <v>427</v>
      </c>
      <c r="G167" s="52" t="s">
        <v>403</v>
      </c>
      <c r="H167" s="52">
        <v>20</v>
      </c>
      <c r="I167" s="52">
        <v>5</v>
      </c>
      <c r="J167" s="52">
        <v>0</v>
      </c>
      <c r="K167" s="52">
        <v>25</v>
      </c>
      <c r="L167" s="58"/>
      <c r="N167" s="57">
        <v>15</v>
      </c>
      <c r="O167" s="52">
        <v>15</v>
      </c>
      <c r="P167" s="58">
        <v>30</v>
      </c>
      <c r="R167" s="57">
        <v>1</v>
      </c>
      <c r="S167" s="52">
        <v>0</v>
      </c>
      <c r="T167" s="58">
        <v>1</v>
      </c>
      <c r="V167" s="103" t="s">
        <v>422</v>
      </c>
      <c r="W167" s="52">
        <v>15</v>
      </c>
      <c r="X167" s="104">
        <v>15</v>
      </c>
      <c r="Y167" s="58" t="s">
        <v>15</v>
      </c>
    </row>
    <row r="168" spans="1:25" x14ac:dyDescent="0.25">
      <c r="A168" t="str">
        <f>VLOOKUP(B168, Jurisdictions!A:B,2,FALSE)</f>
        <v>Seattle</v>
      </c>
      <c r="B168" t="s">
        <v>302</v>
      </c>
      <c r="C168" s="62">
        <v>76</v>
      </c>
      <c r="D168" s="56" t="s">
        <v>419</v>
      </c>
      <c r="E168" s="53" t="s">
        <v>420</v>
      </c>
      <c r="F168" s="53" t="s">
        <v>427</v>
      </c>
      <c r="G168" s="52" t="s">
        <v>404</v>
      </c>
      <c r="H168" s="52">
        <v>20</v>
      </c>
      <c r="I168" s="52">
        <v>5</v>
      </c>
      <c r="J168" s="52">
        <v>0</v>
      </c>
      <c r="K168" s="52">
        <v>25</v>
      </c>
      <c r="L168" s="58"/>
      <c r="N168" s="57">
        <v>15</v>
      </c>
      <c r="O168" s="52">
        <v>15</v>
      </c>
      <c r="P168" s="58">
        <v>30</v>
      </c>
      <c r="R168" s="57">
        <v>1</v>
      </c>
      <c r="S168" s="52">
        <v>0</v>
      </c>
      <c r="T168" s="58">
        <v>1</v>
      </c>
      <c r="V168" s="103" t="s">
        <v>422</v>
      </c>
      <c r="W168" s="52">
        <v>15</v>
      </c>
      <c r="X168" s="104">
        <v>15</v>
      </c>
      <c r="Y168" s="58" t="s">
        <v>15</v>
      </c>
    </row>
    <row r="169" spans="1:25" x14ac:dyDescent="0.25">
      <c r="A169" t="str">
        <f>VLOOKUP(B169, Jurisdictions!A:B,2,FALSE)</f>
        <v>Seattle</v>
      </c>
      <c r="B169" t="s">
        <v>302</v>
      </c>
      <c r="C169" s="62">
        <v>77</v>
      </c>
      <c r="D169" s="56" t="s">
        <v>432</v>
      </c>
      <c r="E169" s="53" t="s">
        <v>420</v>
      </c>
      <c r="F169" s="53" t="s">
        <v>433</v>
      </c>
      <c r="G169" s="52">
        <v>7</v>
      </c>
      <c r="H169" s="52">
        <v>16</v>
      </c>
      <c r="I169" s="52">
        <v>5</v>
      </c>
      <c r="J169" s="52">
        <v>0</v>
      </c>
      <c r="K169" s="52">
        <v>26</v>
      </c>
      <c r="L169" s="58"/>
      <c r="N169" s="57">
        <v>15</v>
      </c>
      <c r="O169" s="52">
        <v>15</v>
      </c>
      <c r="P169" s="58">
        <v>30</v>
      </c>
      <c r="R169" s="57">
        <v>1</v>
      </c>
      <c r="S169" s="52">
        <v>1</v>
      </c>
      <c r="T169" s="58">
        <v>1</v>
      </c>
      <c r="V169" s="57" t="s">
        <v>422</v>
      </c>
      <c r="W169" s="52" t="s">
        <v>422</v>
      </c>
      <c r="X169" s="52">
        <v>15</v>
      </c>
      <c r="Y169" s="58" t="s">
        <v>15</v>
      </c>
    </row>
    <row r="170" spans="1:25" x14ac:dyDescent="0.25">
      <c r="A170" t="str">
        <f>VLOOKUP(B170, Jurisdictions!A:B,2,FALSE)</f>
        <v>Seattle</v>
      </c>
      <c r="B170" t="s">
        <v>302</v>
      </c>
      <c r="C170" s="62">
        <v>78</v>
      </c>
      <c r="D170" s="56" t="s">
        <v>432</v>
      </c>
      <c r="E170" s="53" t="s">
        <v>434</v>
      </c>
      <c r="F170" s="53" t="s">
        <v>435</v>
      </c>
      <c r="G170" s="52">
        <v>8</v>
      </c>
      <c r="H170" s="52">
        <v>14</v>
      </c>
      <c r="I170" s="52">
        <v>5</v>
      </c>
      <c r="J170" s="52">
        <v>10</v>
      </c>
      <c r="K170" s="52">
        <v>29</v>
      </c>
      <c r="L170" s="58"/>
      <c r="N170" s="57">
        <v>15</v>
      </c>
      <c r="O170" s="52">
        <v>15</v>
      </c>
      <c r="P170" s="58">
        <v>30</v>
      </c>
      <c r="R170" s="57">
        <v>0</v>
      </c>
      <c r="S170" s="52">
        <v>0</v>
      </c>
      <c r="T170" s="58">
        <v>0</v>
      </c>
      <c r="V170" s="57">
        <v>15</v>
      </c>
      <c r="W170" s="52">
        <v>15</v>
      </c>
      <c r="X170" s="52">
        <v>30</v>
      </c>
      <c r="Y170" s="58" t="s">
        <v>15</v>
      </c>
    </row>
    <row r="171" spans="1:25" x14ac:dyDescent="0.25">
      <c r="A171" t="str">
        <f>VLOOKUP(B171, Jurisdictions!A:B,2,FALSE)</f>
        <v>Seattle</v>
      </c>
      <c r="B171" t="s">
        <v>302</v>
      </c>
      <c r="C171" s="62">
        <v>79</v>
      </c>
      <c r="D171" s="56" t="s">
        <v>432</v>
      </c>
      <c r="E171" s="53" t="s">
        <v>436</v>
      </c>
      <c r="F171" s="53" t="s">
        <v>433</v>
      </c>
      <c r="G171" s="52" t="s">
        <v>57</v>
      </c>
      <c r="H171" s="52">
        <v>12</v>
      </c>
      <c r="I171" s="52">
        <v>5</v>
      </c>
      <c r="J171" s="52">
        <v>5</v>
      </c>
      <c r="K171" s="52">
        <v>27</v>
      </c>
      <c r="L171" s="58"/>
      <c r="N171" s="57">
        <v>15</v>
      </c>
      <c r="O171" s="52">
        <v>15</v>
      </c>
      <c r="P171" s="58">
        <v>30</v>
      </c>
      <c r="R171" s="57">
        <v>1</v>
      </c>
      <c r="S171" s="52">
        <v>0</v>
      </c>
      <c r="T171" s="58">
        <v>0</v>
      </c>
      <c r="V171" s="89" t="s">
        <v>422</v>
      </c>
      <c r="W171" s="88">
        <v>15</v>
      </c>
      <c r="X171" s="88">
        <v>30</v>
      </c>
      <c r="Y171" s="58" t="s">
        <v>15</v>
      </c>
    </row>
    <row r="172" spans="1:25" x14ac:dyDescent="0.25">
      <c r="A172" t="str">
        <f>VLOOKUP(B172, Jurisdictions!A:B,2,FALSE)</f>
        <v>Bellevue</v>
      </c>
      <c r="B172" t="s">
        <v>307</v>
      </c>
      <c r="C172" s="62">
        <v>80</v>
      </c>
      <c r="D172" s="56" t="s">
        <v>369</v>
      </c>
      <c r="E172" s="53" t="s">
        <v>531</v>
      </c>
      <c r="F172" s="53" t="s">
        <v>532</v>
      </c>
      <c r="G172" s="52">
        <v>221</v>
      </c>
      <c r="H172" s="52">
        <v>6</v>
      </c>
      <c r="I172" s="52">
        <v>5</v>
      </c>
      <c r="J172" s="52">
        <v>5</v>
      </c>
      <c r="K172" s="52">
        <v>16</v>
      </c>
      <c r="L172" s="58"/>
      <c r="N172" s="57">
        <v>30</v>
      </c>
      <c r="O172" s="52">
        <v>30</v>
      </c>
      <c r="P172" s="58">
        <v>0</v>
      </c>
      <c r="R172" s="57">
        <v>0</v>
      </c>
      <c r="S172" s="52">
        <v>0</v>
      </c>
      <c r="T172" s="58">
        <v>0</v>
      </c>
      <c r="V172" s="57">
        <v>30</v>
      </c>
      <c r="W172" s="52">
        <v>30</v>
      </c>
      <c r="X172" s="52">
        <v>30</v>
      </c>
      <c r="Y172" s="58" t="s">
        <v>135</v>
      </c>
    </row>
    <row r="173" spans="1:25" x14ac:dyDescent="0.25">
      <c r="A173" t="str">
        <f>VLOOKUP(B173, Jurisdictions!A:B,2,FALSE)</f>
        <v>Redmond</v>
      </c>
      <c r="B173" t="s">
        <v>329</v>
      </c>
      <c r="C173" s="62">
        <v>80</v>
      </c>
      <c r="D173" s="56" t="s">
        <v>369</v>
      </c>
      <c r="E173" s="53" t="s">
        <v>531</v>
      </c>
      <c r="F173" s="53" t="s">
        <v>532</v>
      </c>
      <c r="G173" s="52">
        <v>221</v>
      </c>
      <c r="H173" s="52">
        <v>6</v>
      </c>
      <c r="I173" s="52">
        <v>5</v>
      </c>
      <c r="J173" s="52">
        <v>5</v>
      </c>
      <c r="K173" s="52">
        <v>16</v>
      </c>
      <c r="L173" s="58"/>
      <c r="N173" s="57">
        <v>30</v>
      </c>
      <c r="O173" s="52">
        <v>30</v>
      </c>
      <c r="P173" s="58">
        <v>0</v>
      </c>
      <c r="R173" s="57">
        <v>0</v>
      </c>
      <c r="S173" s="52">
        <v>0</v>
      </c>
      <c r="T173" s="58">
        <v>0</v>
      </c>
      <c r="V173" s="57">
        <v>30</v>
      </c>
      <c r="W173" s="104">
        <v>30</v>
      </c>
      <c r="X173" s="52">
        <v>30</v>
      </c>
      <c r="Y173" s="58" t="s">
        <v>135</v>
      </c>
    </row>
    <row r="174" spans="1:25" x14ac:dyDescent="0.25">
      <c r="A174" t="str">
        <f>VLOOKUP(B174, Jurisdictions!A:B,2,FALSE)</f>
        <v>Redmond</v>
      </c>
      <c r="B174" t="s">
        <v>329</v>
      </c>
      <c r="C174" s="62">
        <v>81</v>
      </c>
      <c r="D174" s="56" t="s">
        <v>369</v>
      </c>
      <c r="E174" s="53" t="s">
        <v>540</v>
      </c>
      <c r="F174" s="53" t="s">
        <v>580</v>
      </c>
      <c r="G174" s="52" t="s">
        <v>414</v>
      </c>
      <c r="H174" s="52">
        <v>6</v>
      </c>
      <c r="I174" s="52">
        <v>5</v>
      </c>
      <c r="J174" s="52">
        <v>10</v>
      </c>
      <c r="K174" s="52">
        <v>21</v>
      </c>
      <c r="L174" s="58"/>
      <c r="N174" s="57">
        <v>15</v>
      </c>
      <c r="O174" s="52">
        <v>30</v>
      </c>
      <c r="P174" s="58">
        <v>30</v>
      </c>
      <c r="R174" s="57">
        <v>0</v>
      </c>
      <c r="S174" s="52">
        <v>0</v>
      </c>
      <c r="T174" s="58">
        <v>0</v>
      </c>
      <c r="V174" s="89">
        <v>15</v>
      </c>
      <c r="W174" s="88">
        <v>30</v>
      </c>
      <c r="X174" s="88">
        <v>30</v>
      </c>
      <c r="Y174" s="58" t="s">
        <v>81</v>
      </c>
    </row>
    <row r="175" spans="1:25" x14ac:dyDescent="0.25">
      <c r="A175" t="str">
        <f>VLOOKUP(B175, Jurisdictions!A:B,2,FALSE)</f>
        <v>Kirkland</v>
      </c>
      <c r="B175" t="s">
        <v>333</v>
      </c>
      <c r="C175" s="62">
        <v>81</v>
      </c>
      <c r="D175" s="56" t="s">
        <v>369</v>
      </c>
      <c r="E175" s="53" t="s">
        <v>540</v>
      </c>
      <c r="F175" s="53" t="s">
        <v>580</v>
      </c>
      <c r="G175" s="52" t="s">
        <v>414</v>
      </c>
      <c r="H175" s="52">
        <v>6</v>
      </c>
      <c r="I175" s="52">
        <v>5</v>
      </c>
      <c r="J175" s="52">
        <v>10</v>
      </c>
      <c r="K175" s="52">
        <v>21</v>
      </c>
      <c r="L175" s="58"/>
      <c r="N175" s="57">
        <v>15</v>
      </c>
      <c r="O175" s="52">
        <v>30</v>
      </c>
      <c r="P175" s="58">
        <v>30</v>
      </c>
      <c r="R175" s="57">
        <v>0</v>
      </c>
      <c r="S175" s="52">
        <v>0</v>
      </c>
      <c r="T175" s="58">
        <v>0</v>
      </c>
      <c r="V175" s="89">
        <v>15</v>
      </c>
      <c r="W175" s="88">
        <v>30</v>
      </c>
      <c r="X175" s="88">
        <v>30</v>
      </c>
      <c r="Y175" s="58" t="s">
        <v>81</v>
      </c>
    </row>
    <row r="176" spans="1:25" x14ac:dyDescent="0.25">
      <c r="A176" t="str">
        <f>VLOOKUP(B176, Jurisdictions!A:B,2,FALSE)</f>
        <v>King County</v>
      </c>
      <c r="B176" t="s">
        <v>304</v>
      </c>
      <c r="C176" s="62">
        <v>82</v>
      </c>
      <c r="D176" s="56" t="s">
        <v>369</v>
      </c>
      <c r="E176" s="53" t="s">
        <v>533</v>
      </c>
      <c r="F176" s="53" t="s">
        <v>534</v>
      </c>
      <c r="G176" s="52">
        <v>224</v>
      </c>
      <c r="H176" s="52">
        <v>0</v>
      </c>
      <c r="I176" s="52">
        <v>5</v>
      </c>
      <c r="J176" s="52">
        <v>5</v>
      </c>
      <c r="K176" s="52">
        <v>5</v>
      </c>
      <c r="L176" s="58"/>
      <c r="N176" s="57">
        <v>60</v>
      </c>
      <c r="O176" s="52">
        <v>60</v>
      </c>
      <c r="P176" s="58">
        <v>0</v>
      </c>
      <c r="R176" s="57">
        <v>0</v>
      </c>
      <c r="S176" s="52">
        <v>0</v>
      </c>
      <c r="T176" s="58">
        <v>0</v>
      </c>
      <c r="V176" s="57">
        <v>60</v>
      </c>
      <c r="W176" s="52">
        <v>60</v>
      </c>
      <c r="X176" s="52">
        <v>0</v>
      </c>
      <c r="Y176" s="58" t="s">
        <v>160</v>
      </c>
    </row>
    <row r="177" spans="1:25" x14ac:dyDescent="0.25">
      <c r="A177" t="str">
        <f>VLOOKUP(B177, Jurisdictions!A:B,2,FALSE)</f>
        <v>Unknown</v>
      </c>
      <c r="B177" t="s">
        <v>306</v>
      </c>
      <c r="C177" s="62">
        <v>82</v>
      </c>
      <c r="D177" s="56" t="s">
        <v>369</v>
      </c>
      <c r="E177" s="53" t="s">
        <v>533</v>
      </c>
      <c r="F177" s="53" t="s">
        <v>534</v>
      </c>
      <c r="G177" s="52">
        <v>224</v>
      </c>
      <c r="H177" s="52">
        <v>0</v>
      </c>
      <c r="I177" s="52">
        <v>5</v>
      </c>
      <c r="J177" s="52">
        <v>5</v>
      </c>
      <c r="K177" s="52">
        <v>5</v>
      </c>
      <c r="L177" s="58"/>
      <c r="N177" s="57">
        <v>60</v>
      </c>
      <c r="O177" s="52">
        <v>60</v>
      </c>
      <c r="P177" s="58">
        <v>0</v>
      </c>
      <c r="R177" s="57">
        <v>0</v>
      </c>
      <c r="S177" s="52">
        <v>0</v>
      </c>
      <c r="T177" s="58">
        <v>0</v>
      </c>
      <c r="V177" s="57">
        <v>60</v>
      </c>
      <c r="W177" s="52">
        <v>60</v>
      </c>
      <c r="X177" s="52">
        <v>0</v>
      </c>
      <c r="Y177" s="58" t="s">
        <v>160</v>
      </c>
    </row>
    <row r="178" spans="1:25" x14ac:dyDescent="0.25">
      <c r="A178" t="str">
        <f>VLOOKUP(B178, Jurisdictions!A:B,2,FALSE)</f>
        <v>Carnation</v>
      </c>
      <c r="B178" t="s">
        <v>331</v>
      </c>
      <c r="C178" s="62">
        <v>82</v>
      </c>
      <c r="D178" s="56" t="s">
        <v>369</v>
      </c>
      <c r="E178" s="53" t="s">
        <v>533</v>
      </c>
      <c r="F178" s="53" t="s">
        <v>534</v>
      </c>
      <c r="G178" s="52">
        <v>224</v>
      </c>
      <c r="H178" s="52">
        <v>0</v>
      </c>
      <c r="I178" s="52">
        <v>5</v>
      </c>
      <c r="J178" s="52">
        <v>5</v>
      </c>
      <c r="K178" s="52">
        <v>5</v>
      </c>
      <c r="L178" s="58"/>
      <c r="N178" s="57">
        <v>60</v>
      </c>
      <c r="O178" s="52">
        <v>60</v>
      </c>
      <c r="P178" s="58">
        <v>0</v>
      </c>
      <c r="R178" s="57">
        <v>0</v>
      </c>
      <c r="S178" s="52">
        <v>0</v>
      </c>
      <c r="T178" s="58">
        <v>0</v>
      </c>
      <c r="V178" s="57">
        <v>60</v>
      </c>
      <c r="W178" s="52">
        <v>60</v>
      </c>
      <c r="X178" s="52">
        <v>0</v>
      </c>
      <c r="Y178" s="58" t="s">
        <v>160</v>
      </c>
    </row>
    <row r="179" spans="1:25" x14ac:dyDescent="0.25">
      <c r="A179" t="str">
        <f>VLOOKUP(B179, Jurisdictions!A:B,2,FALSE)</f>
        <v>Redmond</v>
      </c>
      <c r="B179" t="s">
        <v>329</v>
      </c>
      <c r="C179" s="62">
        <v>82</v>
      </c>
      <c r="D179" s="56" t="s">
        <v>369</v>
      </c>
      <c r="E179" s="53" t="s">
        <v>533</v>
      </c>
      <c r="F179" s="53" t="s">
        <v>534</v>
      </c>
      <c r="G179" s="52">
        <v>224</v>
      </c>
      <c r="H179" s="52">
        <v>0</v>
      </c>
      <c r="I179" s="52">
        <v>5</v>
      </c>
      <c r="J179" s="52">
        <v>5</v>
      </c>
      <c r="K179" s="52">
        <v>5</v>
      </c>
      <c r="L179" s="58"/>
      <c r="N179" s="57">
        <v>60</v>
      </c>
      <c r="O179" s="52">
        <v>60</v>
      </c>
      <c r="P179" s="58">
        <v>0</v>
      </c>
      <c r="R179" s="57">
        <v>0</v>
      </c>
      <c r="S179" s="52">
        <v>0</v>
      </c>
      <c r="T179" s="58">
        <v>0</v>
      </c>
      <c r="V179" s="57">
        <v>60</v>
      </c>
      <c r="W179" s="52">
        <v>60</v>
      </c>
      <c r="X179" s="52">
        <v>0</v>
      </c>
      <c r="Y179" s="58" t="s">
        <v>160</v>
      </c>
    </row>
    <row r="180" spans="1:25" x14ac:dyDescent="0.25">
      <c r="A180" t="str">
        <f>VLOOKUP(B180, Jurisdictions!A:B,2,FALSE)</f>
        <v>Duvall</v>
      </c>
      <c r="B180" t="s">
        <v>332</v>
      </c>
      <c r="C180" s="62">
        <v>82</v>
      </c>
      <c r="D180" s="56" t="s">
        <v>369</v>
      </c>
      <c r="E180" s="53" t="s">
        <v>533</v>
      </c>
      <c r="F180" s="53" t="s">
        <v>534</v>
      </c>
      <c r="G180" s="52">
        <v>224</v>
      </c>
      <c r="H180" s="52">
        <v>0</v>
      </c>
      <c r="I180" s="52">
        <v>5</v>
      </c>
      <c r="J180" s="52">
        <v>5</v>
      </c>
      <c r="K180" s="52">
        <v>5</v>
      </c>
      <c r="L180" s="58"/>
      <c r="N180" s="57">
        <v>60</v>
      </c>
      <c r="O180" s="52">
        <v>60</v>
      </c>
      <c r="P180" s="58">
        <v>0</v>
      </c>
      <c r="R180" s="57">
        <v>0</v>
      </c>
      <c r="S180" s="52">
        <v>0</v>
      </c>
      <c r="T180" s="58">
        <v>0</v>
      </c>
      <c r="V180" s="57">
        <v>60</v>
      </c>
      <c r="W180" s="52">
        <v>60</v>
      </c>
      <c r="X180" s="52">
        <v>0</v>
      </c>
      <c r="Y180" s="58" t="s">
        <v>160</v>
      </c>
    </row>
    <row r="181" spans="1:25" x14ac:dyDescent="0.25">
      <c r="A181" t="str">
        <f>VLOOKUP(B181, Jurisdictions!A:B,2,FALSE)</f>
        <v>Renton</v>
      </c>
      <c r="B181" t="s">
        <v>305</v>
      </c>
      <c r="C181" s="62">
        <v>83</v>
      </c>
      <c r="D181" s="56" t="s">
        <v>370</v>
      </c>
      <c r="E181" s="53" t="s">
        <v>347</v>
      </c>
      <c r="F181" s="53" t="s">
        <v>508</v>
      </c>
      <c r="G181" s="52">
        <v>140</v>
      </c>
      <c r="H181" s="52">
        <v>4</v>
      </c>
      <c r="I181" s="52">
        <v>5</v>
      </c>
      <c r="J181" s="52">
        <v>10</v>
      </c>
      <c r="K181" s="52">
        <v>24</v>
      </c>
      <c r="L181" s="58" t="s">
        <v>52</v>
      </c>
      <c r="N181" s="57" t="s">
        <v>422</v>
      </c>
      <c r="O181" s="52">
        <v>15</v>
      </c>
      <c r="P181" s="58">
        <v>15</v>
      </c>
      <c r="R181" s="57">
        <v>0</v>
      </c>
      <c r="S181" s="52">
        <v>0</v>
      </c>
      <c r="T181" s="58">
        <v>0</v>
      </c>
      <c r="V181" s="89" t="s">
        <v>422</v>
      </c>
      <c r="W181" s="52">
        <v>15</v>
      </c>
      <c r="X181" s="88">
        <v>15</v>
      </c>
      <c r="Y181" s="58" t="s">
        <v>15</v>
      </c>
    </row>
    <row r="182" spans="1:25" x14ac:dyDescent="0.25">
      <c r="A182" t="str">
        <f>VLOOKUP(B182, Jurisdictions!A:B,2,FALSE)</f>
        <v>Tukwila</v>
      </c>
      <c r="B182" t="s">
        <v>313</v>
      </c>
      <c r="C182" s="62">
        <v>83</v>
      </c>
      <c r="D182" s="56" t="s">
        <v>370</v>
      </c>
      <c r="E182" s="53" t="s">
        <v>347</v>
      </c>
      <c r="F182" s="53" t="s">
        <v>508</v>
      </c>
      <c r="G182" s="52">
        <v>140</v>
      </c>
      <c r="H182" s="52">
        <v>4</v>
      </c>
      <c r="I182" s="52">
        <v>5</v>
      </c>
      <c r="J182" s="52">
        <v>10</v>
      </c>
      <c r="K182" s="52">
        <v>24</v>
      </c>
      <c r="L182" s="58" t="s">
        <v>52</v>
      </c>
      <c r="N182" s="57" t="s">
        <v>422</v>
      </c>
      <c r="O182" s="52">
        <v>15</v>
      </c>
      <c r="P182" s="58">
        <v>15</v>
      </c>
      <c r="R182" s="57">
        <v>0</v>
      </c>
      <c r="S182" s="52">
        <v>0</v>
      </c>
      <c r="T182" s="58">
        <v>0</v>
      </c>
      <c r="V182" s="89" t="s">
        <v>422</v>
      </c>
      <c r="W182" s="52">
        <v>15</v>
      </c>
      <c r="X182" s="88">
        <v>15</v>
      </c>
      <c r="Y182" s="58" t="s">
        <v>15</v>
      </c>
    </row>
    <row r="183" spans="1:25" x14ac:dyDescent="0.25">
      <c r="A183" t="str">
        <f>VLOOKUP(B183, Jurisdictions!A:B,2,FALSE)</f>
        <v>SeaTac</v>
      </c>
      <c r="B183" t="s">
        <v>312</v>
      </c>
      <c r="C183" s="62">
        <v>83</v>
      </c>
      <c r="D183" s="56" t="s">
        <v>370</v>
      </c>
      <c r="E183" s="53" t="s">
        <v>347</v>
      </c>
      <c r="F183" s="53" t="s">
        <v>508</v>
      </c>
      <c r="G183" s="52">
        <v>140</v>
      </c>
      <c r="H183" s="52">
        <v>4</v>
      </c>
      <c r="I183" s="52">
        <v>5</v>
      </c>
      <c r="J183" s="52">
        <v>10</v>
      </c>
      <c r="K183" s="52">
        <v>24</v>
      </c>
      <c r="L183" s="58" t="s">
        <v>52</v>
      </c>
      <c r="N183" s="57" t="s">
        <v>422</v>
      </c>
      <c r="O183" s="52">
        <v>15</v>
      </c>
      <c r="P183" s="58">
        <v>15</v>
      </c>
      <c r="R183" s="57">
        <v>0</v>
      </c>
      <c r="S183" s="52">
        <v>0</v>
      </c>
      <c r="T183" s="58">
        <v>0</v>
      </c>
      <c r="V183" s="89" t="s">
        <v>422</v>
      </c>
      <c r="W183" s="52">
        <v>15</v>
      </c>
      <c r="X183" s="88">
        <v>15</v>
      </c>
      <c r="Y183" s="58" t="s">
        <v>15</v>
      </c>
    </row>
    <row r="184" spans="1:25" x14ac:dyDescent="0.25">
      <c r="A184" t="str">
        <f>VLOOKUP(B184, Jurisdictions!A:B,2,FALSE)</f>
        <v>Burien</v>
      </c>
      <c r="B184" t="s">
        <v>309</v>
      </c>
      <c r="C184" s="62">
        <v>83</v>
      </c>
      <c r="D184" s="56" t="s">
        <v>370</v>
      </c>
      <c r="E184" s="53" t="s">
        <v>347</v>
      </c>
      <c r="F184" s="53" t="s">
        <v>508</v>
      </c>
      <c r="G184" s="52">
        <v>140</v>
      </c>
      <c r="H184" s="52">
        <v>4</v>
      </c>
      <c r="I184" s="52">
        <v>5</v>
      </c>
      <c r="J184" s="52">
        <v>10</v>
      </c>
      <c r="K184" s="52">
        <v>24</v>
      </c>
      <c r="L184" s="58" t="s">
        <v>52</v>
      </c>
      <c r="N184" s="57" t="s">
        <v>422</v>
      </c>
      <c r="O184" s="52">
        <v>15</v>
      </c>
      <c r="P184" s="58">
        <v>15</v>
      </c>
      <c r="R184" s="57">
        <v>0</v>
      </c>
      <c r="S184" s="52">
        <v>0</v>
      </c>
      <c r="T184" s="58">
        <v>0</v>
      </c>
      <c r="V184" s="89" t="s">
        <v>422</v>
      </c>
      <c r="W184" s="52">
        <v>15</v>
      </c>
      <c r="X184" s="88">
        <v>15</v>
      </c>
      <c r="Y184" s="58" t="s">
        <v>15</v>
      </c>
    </row>
    <row r="185" spans="1:25" x14ac:dyDescent="0.25">
      <c r="A185" t="str">
        <f>VLOOKUP(B185, Jurisdictions!A:B,2,FALSE)</f>
        <v>Seattle</v>
      </c>
      <c r="B185" t="s">
        <v>302</v>
      </c>
      <c r="C185" s="62">
        <v>84</v>
      </c>
      <c r="D185" s="56" t="s">
        <v>370</v>
      </c>
      <c r="E185" s="53" t="s">
        <v>420</v>
      </c>
      <c r="F185" s="53" t="s">
        <v>492</v>
      </c>
      <c r="G185" s="52">
        <v>101</v>
      </c>
      <c r="H185" s="52">
        <v>10</v>
      </c>
      <c r="I185" s="52">
        <v>5</v>
      </c>
      <c r="J185" s="52">
        <v>10</v>
      </c>
      <c r="K185" s="52">
        <v>30</v>
      </c>
      <c r="L185" s="58"/>
      <c r="N185" s="57">
        <v>15</v>
      </c>
      <c r="O185" s="52">
        <v>15</v>
      </c>
      <c r="P185" s="58">
        <v>30</v>
      </c>
      <c r="R185" s="57">
        <v>1</v>
      </c>
      <c r="S185" s="52">
        <v>0</v>
      </c>
      <c r="T185" s="58">
        <v>0</v>
      </c>
      <c r="V185" s="57" t="s">
        <v>422</v>
      </c>
      <c r="W185" s="88">
        <v>15</v>
      </c>
      <c r="X185" s="52">
        <v>30</v>
      </c>
      <c r="Y185" s="58" t="s">
        <v>15</v>
      </c>
    </row>
    <row r="186" spans="1:25" x14ac:dyDescent="0.25">
      <c r="A186" t="str">
        <f>VLOOKUP(B186, Jurisdictions!A:B,2,FALSE)</f>
        <v>Renton</v>
      </c>
      <c r="B186" t="s">
        <v>305</v>
      </c>
      <c r="C186" s="62">
        <v>84</v>
      </c>
      <c r="D186" s="56" t="s">
        <v>370</v>
      </c>
      <c r="E186" s="53" t="s">
        <v>420</v>
      </c>
      <c r="F186" s="53" t="s">
        <v>492</v>
      </c>
      <c r="G186" s="52">
        <v>101</v>
      </c>
      <c r="H186" s="52">
        <v>10</v>
      </c>
      <c r="I186" s="52">
        <v>5</v>
      </c>
      <c r="J186" s="52">
        <v>10</v>
      </c>
      <c r="K186" s="52">
        <v>30</v>
      </c>
      <c r="L186" s="58"/>
      <c r="N186" s="57">
        <v>15</v>
      </c>
      <c r="O186" s="52">
        <v>15</v>
      </c>
      <c r="P186" s="58">
        <v>30</v>
      </c>
      <c r="R186" s="57">
        <v>1</v>
      </c>
      <c r="S186" s="52">
        <v>0</v>
      </c>
      <c r="T186" s="58">
        <v>0</v>
      </c>
      <c r="V186" s="57" t="s">
        <v>422</v>
      </c>
      <c r="W186" s="88">
        <v>15</v>
      </c>
      <c r="X186" s="52">
        <v>30</v>
      </c>
      <c r="Y186" s="58" t="s">
        <v>15</v>
      </c>
    </row>
    <row r="187" spans="1:25" x14ac:dyDescent="0.25">
      <c r="A187" t="str">
        <f>VLOOKUP(B187, Jurisdictions!A:B,2,FALSE)</f>
        <v>King County</v>
      </c>
      <c r="B187" t="s">
        <v>304</v>
      </c>
      <c r="C187" s="62">
        <v>84</v>
      </c>
      <c r="D187" s="56" t="s">
        <v>370</v>
      </c>
      <c r="E187" s="53" t="s">
        <v>420</v>
      </c>
      <c r="F187" s="53" t="s">
        <v>492</v>
      </c>
      <c r="G187" s="52">
        <v>101</v>
      </c>
      <c r="H187" s="52">
        <v>10</v>
      </c>
      <c r="I187" s="52">
        <v>5</v>
      </c>
      <c r="J187" s="52">
        <v>10</v>
      </c>
      <c r="K187" s="52">
        <v>30</v>
      </c>
      <c r="L187" s="58"/>
      <c r="N187" s="57">
        <v>15</v>
      </c>
      <c r="O187" s="52">
        <v>15</v>
      </c>
      <c r="P187" s="58">
        <v>30</v>
      </c>
      <c r="R187" s="57">
        <v>1</v>
      </c>
      <c r="S187" s="52">
        <v>0</v>
      </c>
      <c r="T187" s="58">
        <v>0</v>
      </c>
      <c r="V187" s="57" t="s">
        <v>422</v>
      </c>
      <c r="W187" s="88">
        <v>15</v>
      </c>
      <c r="X187" s="52">
        <v>30</v>
      </c>
      <c r="Y187" s="58" t="s">
        <v>15</v>
      </c>
    </row>
    <row r="188" spans="1:25" x14ac:dyDescent="0.25">
      <c r="A188" t="str">
        <f>VLOOKUP(B188, Jurisdictions!A:B,2,FALSE)</f>
        <v>Seattle</v>
      </c>
      <c r="B188" t="s">
        <v>302</v>
      </c>
      <c r="C188" s="62">
        <v>85</v>
      </c>
      <c r="D188" s="56" t="s">
        <v>370</v>
      </c>
      <c r="E188" s="53" t="s">
        <v>432</v>
      </c>
      <c r="F188" s="53" t="s">
        <v>496</v>
      </c>
      <c r="G188" s="52">
        <v>107</v>
      </c>
      <c r="H188" s="52">
        <v>4</v>
      </c>
      <c r="I188" s="52">
        <v>5</v>
      </c>
      <c r="J188" s="52">
        <v>0</v>
      </c>
      <c r="K188" s="52">
        <v>14</v>
      </c>
      <c r="L188" s="58"/>
      <c r="N188" s="57">
        <v>30</v>
      </c>
      <c r="O188" s="52">
        <v>30</v>
      </c>
      <c r="P188" s="58">
        <v>0</v>
      </c>
      <c r="R188" s="57">
        <v>1</v>
      </c>
      <c r="S188" s="52">
        <v>0</v>
      </c>
      <c r="T188" s="58">
        <v>0</v>
      </c>
      <c r="V188" s="57">
        <v>15</v>
      </c>
      <c r="W188" s="52">
        <v>30</v>
      </c>
      <c r="X188" s="52">
        <v>30</v>
      </c>
      <c r="Y188" s="58" t="s">
        <v>81</v>
      </c>
    </row>
    <row r="189" spans="1:25" x14ac:dyDescent="0.25">
      <c r="A189" t="str">
        <f>VLOOKUP(B189, Jurisdictions!A:B,2,FALSE)</f>
        <v>Renton</v>
      </c>
      <c r="B189" t="s">
        <v>305</v>
      </c>
      <c r="C189" s="62">
        <v>85</v>
      </c>
      <c r="D189" s="56" t="s">
        <v>370</v>
      </c>
      <c r="E189" s="53" t="s">
        <v>432</v>
      </c>
      <c r="F189" s="53" t="s">
        <v>496</v>
      </c>
      <c r="G189" s="52">
        <v>107</v>
      </c>
      <c r="H189" s="52">
        <v>4</v>
      </c>
      <c r="I189" s="52">
        <v>5</v>
      </c>
      <c r="J189" s="52">
        <v>0</v>
      </c>
      <c r="K189" s="52">
        <v>14</v>
      </c>
      <c r="L189" s="58"/>
      <c r="N189" s="57">
        <v>30</v>
      </c>
      <c r="O189" s="52">
        <v>30</v>
      </c>
      <c r="P189" s="58">
        <v>0</v>
      </c>
      <c r="R189" s="57">
        <v>1</v>
      </c>
      <c r="S189" s="52">
        <v>0</v>
      </c>
      <c r="T189" s="58">
        <v>0</v>
      </c>
      <c r="V189" s="57">
        <v>15</v>
      </c>
      <c r="W189" s="52">
        <v>30</v>
      </c>
      <c r="X189" s="52">
        <v>30</v>
      </c>
      <c r="Y189" s="58" t="s">
        <v>81</v>
      </c>
    </row>
    <row r="190" spans="1:25" x14ac:dyDescent="0.25">
      <c r="A190" t="str">
        <f>VLOOKUP(B190, Jurisdictions!A:B,2,FALSE)</f>
        <v>King County</v>
      </c>
      <c r="B190" t="s">
        <v>304</v>
      </c>
      <c r="C190" s="62">
        <v>85</v>
      </c>
      <c r="D190" s="56" t="s">
        <v>370</v>
      </c>
      <c r="E190" s="53" t="s">
        <v>432</v>
      </c>
      <c r="F190" s="53" t="s">
        <v>496</v>
      </c>
      <c r="G190" s="52">
        <v>107</v>
      </c>
      <c r="H190" s="52">
        <v>4</v>
      </c>
      <c r="I190" s="52">
        <v>5</v>
      </c>
      <c r="J190" s="52">
        <v>0</v>
      </c>
      <c r="K190" s="52">
        <v>14</v>
      </c>
      <c r="L190" s="58"/>
      <c r="N190" s="57">
        <v>30</v>
      </c>
      <c r="O190" s="52">
        <v>30</v>
      </c>
      <c r="P190" s="58">
        <v>0</v>
      </c>
      <c r="R190" s="57">
        <v>1</v>
      </c>
      <c r="S190" s="52">
        <v>0</v>
      </c>
      <c r="T190" s="58">
        <v>0</v>
      </c>
      <c r="V190" s="57">
        <v>15</v>
      </c>
      <c r="W190" s="52">
        <v>30</v>
      </c>
      <c r="X190" s="52">
        <v>30</v>
      </c>
      <c r="Y190" s="58" t="s">
        <v>81</v>
      </c>
    </row>
    <row r="191" spans="1:25" x14ac:dyDescent="0.25">
      <c r="A191" t="str">
        <f>VLOOKUP(B191, Jurisdictions!A:B,2,FALSE)</f>
        <v>Unknown</v>
      </c>
      <c r="B191" t="s">
        <v>306</v>
      </c>
      <c r="C191" s="62">
        <v>85</v>
      </c>
      <c r="D191" s="56" t="s">
        <v>370</v>
      </c>
      <c r="E191" s="53" t="s">
        <v>432</v>
      </c>
      <c r="F191" s="53" t="s">
        <v>496</v>
      </c>
      <c r="G191" s="52">
        <v>107</v>
      </c>
      <c r="H191" s="52">
        <v>4</v>
      </c>
      <c r="I191" s="52">
        <v>5</v>
      </c>
      <c r="J191" s="52">
        <v>0</v>
      </c>
      <c r="K191" s="52">
        <v>14</v>
      </c>
      <c r="L191" s="58"/>
      <c r="N191" s="57">
        <v>30</v>
      </c>
      <c r="O191" s="52">
        <v>30</v>
      </c>
      <c r="P191" s="58">
        <v>0</v>
      </c>
      <c r="R191" s="57">
        <v>1</v>
      </c>
      <c r="S191" s="52">
        <v>0</v>
      </c>
      <c r="T191" s="58">
        <v>0</v>
      </c>
      <c r="V191" s="57">
        <v>15</v>
      </c>
      <c r="W191" s="104">
        <v>30</v>
      </c>
      <c r="X191" s="52">
        <v>30</v>
      </c>
      <c r="Y191" s="58" t="s">
        <v>81</v>
      </c>
    </row>
    <row r="192" spans="1:25" x14ac:dyDescent="0.25">
      <c r="A192" t="str">
        <f>VLOOKUP(B192, Jurisdictions!A:B,2,FALSE)</f>
        <v>Seattle</v>
      </c>
      <c r="B192" t="s">
        <v>302</v>
      </c>
      <c r="C192" s="62">
        <v>86</v>
      </c>
      <c r="D192" s="56" t="s">
        <v>370</v>
      </c>
      <c r="E192" s="53" t="s">
        <v>420</v>
      </c>
      <c r="F192" s="53" t="s">
        <v>495</v>
      </c>
      <c r="G192" s="52">
        <v>106</v>
      </c>
      <c r="H192" s="52">
        <v>10</v>
      </c>
      <c r="I192" s="52">
        <v>5</v>
      </c>
      <c r="J192" s="52">
        <v>5</v>
      </c>
      <c r="K192" s="52">
        <v>25</v>
      </c>
      <c r="L192" s="58"/>
      <c r="N192" s="57">
        <v>15</v>
      </c>
      <c r="O192" s="52">
        <v>15</v>
      </c>
      <c r="P192" s="58">
        <v>30</v>
      </c>
      <c r="R192" s="57">
        <v>0</v>
      </c>
      <c r="S192" s="52">
        <v>0</v>
      </c>
      <c r="T192" s="58">
        <v>0</v>
      </c>
      <c r="V192" s="57">
        <v>15</v>
      </c>
      <c r="W192" s="88">
        <v>15</v>
      </c>
      <c r="X192" s="52">
        <v>30</v>
      </c>
      <c r="Y192" s="58" t="s">
        <v>15</v>
      </c>
    </row>
    <row r="193" spans="1:25" x14ac:dyDescent="0.25">
      <c r="A193" t="str">
        <f>VLOOKUP(B193, Jurisdictions!A:B,2,FALSE)</f>
        <v>King County</v>
      </c>
      <c r="B193" t="s">
        <v>304</v>
      </c>
      <c r="C193" s="62">
        <v>86</v>
      </c>
      <c r="D193" s="56" t="s">
        <v>370</v>
      </c>
      <c r="E193" s="53" t="s">
        <v>420</v>
      </c>
      <c r="F193" s="53" t="s">
        <v>495</v>
      </c>
      <c r="G193" s="52">
        <v>106</v>
      </c>
      <c r="H193" s="52">
        <v>10</v>
      </c>
      <c r="I193" s="52">
        <v>5</v>
      </c>
      <c r="J193" s="52">
        <v>5</v>
      </c>
      <c r="K193" s="52">
        <v>25</v>
      </c>
      <c r="L193" s="58"/>
      <c r="N193" s="57">
        <v>15</v>
      </c>
      <c r="O193" s="52">
        <v>15</v>
      </c>
      <c r="P193" s="58">
        <v>30</v>
      </c>
      <c r="R193" s="57">
        <v>0</v>
      </c>
      <c r="S193" s="52">
        <v>0</v>
      </c>
      <c r="T193" s="58">
        <v>0</v>
      </c>
      <c r="V193" s="57">
        <v>15</v>
      </c>
      <c r="W193" s="88">
        <v>15</v>
      </c>
      <c r="X193" s="52">
        <v>30</v>
      </c>
      <c r="Y193" s="58" t="s">
        <v>15</v>
      </c>
    </row>
    <row r="194" spans="1:25" x14ac:dyDescent="0.25">
      <c r="A194" t="str">
        <f>VLOOKUP(B194, Jurisdictions!A:B,2,FALSE)</f>
        <v>Renton</v>
      </c>
      <c r="B194" t="s">
        <v>305</v>
      </c>
      <c r="C194" s="62">
        <v>86</v>
      </c>
      <c r="D194" s="56" t="s">
        <v>370</v>
      </c>
      <c r="E194" s="53" t="s">
        <v>420</v>
      </c>
      <c r="F194" s="53" t="s">
        <v>495</v>
      </c>
      <c r="G194" s="52">
        <v>106</v>
      </c>
      <c r="H194" s="52">
        <v>10</v>
      </c>
      <c r="I194" s="52">
        <v>5</v>
      </c>
      <c r="J194" s="52">
        <v>5</v>
      </c>
      <c r="K194" s="52">
        <v>25</v>
      </c>
      <c r="L194" s="58"/>
      <c r="N194" s="57">
        <v>15</v>
      </c>
      <c r="O194" s="52">
        <v>15</v>
      </c>
      <c r="P194" s="58">
        <v>30</v>
      </c>
      <c r="R194" s="57">
        <v>0</v>
      </c>
      <c r="S194" s="52">
        <v>0</v>
      </c>
      <c r="T194" s="58">
        <v>0</v>
      </c>
      <c r="V194" s="57">
        <v>15</v>
      </c>
      <c r="W194" s="88">
        <v>15</v>
      </c>
      <c r="X194" s="52">
        <v>30</v>
      </c>
      <c r="Y194" s="58" t="s">
        <v>15</v>
      </c>
    </row>
    <row r="195" spans="1:25" x14ac:dyDescent="0.25">
      <c r="A195" t="str">
        <f>VLOOKUP(B195, Jurisdictions!A:B,2,FALSE)</f>
        <v>Renton</v>
      </c>
      <c r="B195" t="s">
        <v>305</v>
      </c>
      <c r="C195" s="62">
        <v>87</v>
      </c>
      <c r="D195" s="56" t="s">
        <v>370</v>
      </c>
      <c r="E195" s="53" t="s">
        <v>493</v>
      </c>
      <c r="F195" s="53" t="s">
        <v>494</v>
      </c>
      <c r="G195" s="52">
        <v>105</v>
      </c>
      <c r="H195" s="52">
        <v>8</v>
      </c>
      <c r="I195" s="52">
        <v>5</v>
      </c>
      <c r="J195" s="52">
        <v>5</v>
      </c>
      <c r="K195" s="52">
        <v>23</v>
      </c>
      <c r="L195" s="58"/>
      <c r="N195" s="57">
        <v>15</v>
      </c>
      <c r="O195" s="52">
        <v>30</v>
      </c>
      <c r="P195" s="58">
        <v>30</v>
      </c>
      <c r="R195" s="57">
        <v>0</v>
      </c>
      <c r="S195" s="52">
        <v>0</v>
      </c>
      <c r="T195" s="58">
        <v>0</v>
      </c>
      <c r="V195" s="89">
        <v>15</v>
      </c>
      <c r="W195" s="104">
        <v>30</v>
      </c>
      <c r="X195" s="52">
        <v>30</v>
      </c>
      <c r="Y195" s="58" t="s">
        <v>81</v>
      </c>
    </row>
    <row r="196" spans="1:25" x14ac:dyDescent="0.25">
      <c r="A196" t="str">
        <f>VLOOKUP(B196, Jurisdictions!A:B,2,FALSE)</f>
        <v>Enumclaw</v>
      </c>
      <c r="B196" t="s">
        <v>324</v>
      </c>
      <c r="C196" s="62">
        <v>88</v>
      </c>
      <c r="D196" s="56" t="s">
        <v>370</v>
      </c>
      <c r="E196" s="53" t="s">
        <v>354</v>
      </c>
      <c r="F196" s="53" t="s">
        <v>581</v>
      </c>
      <c r="G196" s="52" t="s">
        <v>415</v>
      </c>
      <c r="H196" s="52">
        <v>0</v>
      </c>
      <c r="I196" s="52">
        <v>5</v>
      </c>
      <c r="J196" s="52">
        <v>5</v>
      </c>
      <c r="K196" s="52">
        <v>5</v>
      </c>
      <c r="L196" s="58"/>
      <c r="N196" s="57">
        <v>60</v>
      </c>
      <c r="O196" s="52">
        <v>60</v>
      </c>
      <c r="P196" s="58">
        <v>0</v>
      </c>
      <c r="R196" s="57">
        <v>0</v>
      </c>
      <c r="S196" s="52">
        <v>0</v>
      </c>
      <c r="T196" s="58">
        <v>0</v>
      </c>
      <c r="V196" s="57">
        <v>60</v>
      </c>
      <c r="W196" s="52">
        <v>60</v>
      </c>
      <c r="X196" s="52">
        <v>0</v>
      </c>
      <c r="Y196" s="58" t="s">
        <v>160</v>
      </c>
    </row>
    <row r="197" spans="1:25" x14ac:dyDescent="0.25">
      <c r="A197" t="str">
        <f>VLOOKUP(B197, Jurisdictions!A:B,2,FALSE)</f>
        <v>Black Diamond</v>
      </c>
      <c r="B197" t="s">
        <v>314</v>
      </c>
      <c r="C197" s="62">
        <v>88</v>
      </c>
      <c r="D197" s="56" t="s">
        <v>370</v>
      </c>
      <c r="E197" s="53" t="s">
        <v>354</v>
      </c>
      <c r="F197" s="53" t="s">
        <v>581</v>
      </c>
      <c r="G197" s="52" t="s">
        <v>415</v>
      </c>
      <c r="H197" s="52">
        <v>0</v>
      </c>
      <c r="I197" s="52">
        <v>5</v>
      </c>
      <c r="J197" s="52">
        <v>5</v>
      </c>
      <c r="K197" s="52">
        <v>5</v>
      </c>
      <c r="L197" s="58"/>
      <c r="N197" s="57">
        <v>60</v>
      </c>
      <c r="O197" s="52">
        <v>60</v>
      </c>
      <c r="P197" s="58">
        <v>0</v>
      </c>
      <c r="R197" s="57">
        <v>0</v>
      </c>
      <c r="S197" s="52">
        <v>0</v>
      </c>
      <c r="T197" s="58">
        <v>0</v>
      </c>
      <c r="V197" s="103">
        <v>60</v>
      </c>
      <c r="W197" s="52">
        <v>60</v>
      </c>
      <c r="X197" s="52">
        <v>0</v>
      </c>
      <c r="Y197" s="58" t="s">
        <v>160</v>
      </c>
    </row>
    <row r="198" spans="1:25" x14ac:dyDescent="0.25">
      <c r="A198" t="str">
        <f>VLOOKUP(B198, Jurisdictions!A:B,2,FALSE)</f>
        <v>Renton</v>
      </c>
      <c r="B198" t="s">
        <v>305</v>
      </c>
      <c r="C198" s="62">
        <v>88</v>
      </c>
      <c r="D198" s="56" t="s">
        <v>370</v>
      </c>
      <c r="E198" s="53" t="s">
        <v>354</v>
      </c>
      <c r="F198" s="53" t="s">
        <v>581</v>
      </c>
      <c r="G198" s="52" t="s">
        <v>415</v>
      </c>
      <c r="H198" s="52">
        <v>0</v>
      </c>
      <c r="I198" s="52">
        <v>5</v>
      </c>
      <c r="J198" s="52">
        <v>5</v>
      </c>
      <c r="K198" s="52">
        <v>5</v>
      </c>
      <c r="L198" s="58"/>
      <c r="N198" s="57">
        <v>60</v>
      </c>
      <c r="O198" s="52">
        <v>60</v>
      </c>
      <c r="P198" s="58">
        <v>0</v>
      </c>
      <c r="R198" s="57">
        <v>0</v>
      </c>
      <c r="S198" s="52">
        <v>0</v>
      </c>
      <c r="T198" s="58">
        <v>0</v>
      </c>
      <c r="V198" s="57">
        <v>60</v>
      </c>
      <c r="W198" s="52">
        <v>60</v>
      </c>
      <c r="X198" s="52">
        <v>0</v>
      </c>
      <c r="Y198" s="58" t="s">
        <v>160</v>
      </c>
    </row>
    <row r="199" spans="1:25" x14ac:dyDescent="0.25">
      <c r="A199" t="str">
        <f>VLOOKUP(B199, Jurisdictions!A:B,2,FALSE)</f>
        <v>King County</v>
      </c>
      <c r="B199" t="s">
        <v>304</v>
      </c>
      <c r="C199" s="62">
        <v>88</v>
      </c>
      <c r="D199" s="56" t="s">
        <v>370</v>
      </c>
      <c r="E199" s="53" t="s">
        <v>354</v>
      </c>
      <c r="F199" s="53" t="s">
        <v>581</v>
      </c>
      <c r="G199" s="52" t="s">
        <v>415</v>
      </c>
      <c r="H199" s="52">
        <v>0</v>
      </c>
      <c r="I199" s="52">
        <v>5</v>
      </c>
      <c r="J199" s="52">
        <v>5</v>
      </c>
      <c r="K199" s="52">
        <v>5</v>
      </c>
      <c r="L199" s="58"/>
      <c r="N199" s="57">
        <v>60</v>
      </c>
      <c r="O199" s="52">
        <v>60</v>
      </c>
      <c r="P199" s="58">
        <v>0</v>
      </c>
      <c r="R199" s="57">
        <v>0</v>
      </c>
      <c r="S199" s="52">
        <v>0</v>
      </c>
      <c r="T199" s="58">
        <v>0</v>
      </c>
      <c r="V199" s="57">
        <v>60</v>
      </c>
      <c r="W199" s="52">
        <v>60</v>
      </c>
      <c r="X199" s="52">
        <v>0</v>
      </c>
      <c r="Y199" s="58" t="s">
        <v>160</v>
      </c>
    </row>
    <row r="200" spans="1:25" x14ac:dyDescent="0.25">
      <c r="A200" t="str">
        <f>VLOOKUP(B200, Jurisdictions!A:B,2,FALSE)</f>
        <v>Maple Valley</v>
      </c>
      <c r="B200" t="s">
        <v>315</v>
      </c>
      <c r="C200" s="62">
        <v>88</v>
      </c>
      <c r="D200" s="56" t="s">
        <v>370</v>
      </c>
      <c r="E200" s="53" t="s">
        <v>354</v>
      </c>
      <c r="F200" s="53" t="s">
        <v>581</v>
      </c>
      <c r="G200" s="52" t="s">
        <v>415</v>
      </c>
      <c r="H200" s="52">
        <v>0</v>
      </c>
      <c r="I200" s="52">
        <v>5</v>
      </c>
      <c r="J200" s="52">
        <v>5</v>
      </c>
      <c r="K200" s="52">
        <v>5</v>
      </c>
      <c r="L200" s="58"/>
      <c r="N200" s="57">
        <v>60</v>
      </c>
      <c r="O200" s="52">
        <v>60</v>
      </c>
      <c r="P200" s="58">
        <v>0</v>
      </c>
      <c r="R200" s="57">
        <v>0</v>
      </c>
      <c r="S200" s="52">
        <v>0</v>
      </c>
      <c r="T200" s="58">
        <v>0</v>
      </c>
      <c r="V200" s="57">
        <v>60</v>
      </c>
      <c r="W200" s="52">
        <v>60</v>
      </c>
      <c r="X200" s="52">
        <v>0</v>
      </c>
      <c r="Y200" s="58" t="s">
        <v>160</v>
      </c>
    </row>
    <row r="201" spans="1:25" x14ac:dyDescent="0.25">
      <c r="A201" t="str">
        <f>VLOOKUP(B201, Jurisdictions!A:B,2,FALSE)</f>
        <v>Renton</v>
      </c>
      <c r="B201" t="s">
        <v>305</v>
      </c>
      <c r="C201" s="62">
        <v>89</v>
      </c>
      <c r="D201" s="56" t="s">
        <v>493</v>
      </c>
      <c r="E201" s="53" t="s">
        <v>370</v>
      </c>
      <c r="F201" s="53" t="s">
        <v>582</v>
      </c>
      <c r="G201" s="52" t="s">
        <v>416</v>
      </c>
      <c r="H201" s="52">
        <v>4</v>
      </c>
      <c r="I201" s="52">
        <v>5</v>
      </c>
      <c r="J201" s="52">
        <v>0</v>
      </c>
      <c r="K201" s="52">
        <v>14</v>
      </c>
      <c r="L201" s="58"/>
      <c r="N201" s="57">
        <v>30</v>
      </c>
      <c r="O201" s="52">
        <v>30</v>
      </c>
      <c r="P201" s="58">
        <v>0</v>
      </c>
      <c r="R201" s="57">
        <v>0</v>
      </c>
      <c r="S201" s="52">
        <v>0</v>
      </c>
      <c r="T201" s="58">
        <v>0</v>
      </c>
      <c r="V201" s="89">
        <v>30</v>
      </c>
      <c r="W201" s="88">
        <v>30</v>
      </c>
      <c r="X201" s="52">
        <v>0</v>
      </c>
      <c r="Y201" s="58" t="s">
        <v>135</v>
      </c>
    </row>
    <row r="202" spans="1:25" x14ac:dyDescent="0.25">
      <c r="A202" t="str">
        <f>VLOOKUP(B202, Jurisdictions!A:B,2,FALSE)</f>
        <v>Shoreline</v>
      </c>
      <c r="B202" t="s">
        <v>303</v>
      </c>
      <c r="C202" s="62">
        <v>90</v>
      </c>
      <c r="D202" s="56" t="s">
        <v>563</v>
      </c>
      <c r="E202" s="53" t="s">
        <v>443</v>
      </c>
      <c r="F202" s="53" t="s">
        <v>564</v>
      </c>
      <c r="G202" s="52">
        <v>348</v>
      </c>
      <c r="H202" s="52">
        <v>6</v>
      </c>
      <c r="I202" s="52">
        <v>5</v>
      </c>
      <c r="J202" s="52">
        <v>5</v>
      </c>
      <c r="K202" s="52">
        <v>16</v>
      </c>
      <c r="L202" s="58"/>
      <c r="N202" s="57">
        <v>30</v>
      </c>
      <c r="O202" s="52">
        <v>30</v>
      </c>
      <c r="P202" s="58">
        <v>0</v>
      </c>
      <c r="R202" s="57">
        <v>0</v>
      </c>
      <c r="S202" s="52">
        <v>0</v>
      </c>
      <c r="T202" s="58">
        <v>0</v>
      </c>
      <c r="V202" s="57">
        <v>30</v>
      </c>
      <c r="W202" s="52">
        <v>30</v>
      </c>
      <c r="X202" s="52">
        <v>60</v>
      </c>
      <c r="Y202" s="58" t="s">
        <v>135</v>
      </c>
    </row>
    <row r="203" spans="1:25" x14ac:dyDescent="0.25">
      <c r="A203" t="str">
        <f>VLOOKUP(B203, Jurisdictions!A:B,2,FALSE)</f>
        <v>Seattle</v>
      </c>
      <c r="B203" t="s">
        <v>302</v>
      </c>
      <c r="C203" s="62">
        <v>90</v>
      </c>
      <c r="D203" s="56" t="s">
        <v>563</v>
      </c>
      <c r="E203" s="53" t="s">
        <v>443</v>
      </c>
      <c r="F203" s="53" t="s">
        <v>564</v>
      </c>
      <c r="G203" s="52">
        <v>348</v>
      </c>
      <c r="H203" s="52">
        <v>6</v>
      </c>
      <c r="I203" s="52">
        <v>5</v>
      </c>
      <c r="J203" s="52">
        <v>5</v>
      </c>
      <c r="K203" s="52">
        <v>16</v>
      </c>
      <c r="L203" s="58"/>
      <c r="N203" s="57">
        <v>30</v>
      </c>
      <c r="O203" s="52">
        <v>30</v>
      </c>
      <c r="P203" s="58">
        <v>0</v>
      </c>
      <c r="R203" s="57">
        <v>0</v>
      </c>
      <c r="S203" s="52">
        <v>0</v>
      </c>
      <c r="T203" s="58">
        <v>0</v>
      </c>
      <c r="V203" s="57">
        <v>30</v>
      </c>
      <c r="W203" s="52">
        <v>30</v>
      </c>
      <c r="X203" s="52">
        <v>60</v>
      </c>
      <c r="Y203" s="58" t="s">
        <v>135</v>
      </c>
    </row>
    <row r="204" spans="1:25" x14ac:dyDescent="0.25">
      <c r="A204" t="str">
        <f>VLOOKUP(B204, Jurisdictions!A:B,2,FALSE)</f>
        <v>King County</v>
      </c>
      <c r="B204" t="s">
        <v>304</v>
      </c>
      <c r="C204" s="62">
        <v>91</v>
      </c>
      <c r="D204" s="56" t="s">
        <v>497</v>
      </c>
      <c r="E204" s="53" t="s">
        <v>498</v>
      </c>
      <c r="F204" s="53" t="s">
        <v>499</v>
      </c>
      <c r="G204" s="52">
        <v>118</v>
      </c>
      <c r="H204" s="52">
        <v>0</v>
      </c>
      <c r="I204" s="52">
        <v>5</v>
      </c>
      <c r="J204" s="52">
        <v>0</v>
      </c>
      <c r="K204" s="52">
        <v>0</v>
      </c>
      <c r="L204" s="58"/>
      <c r="N204" s="57">
        <v>60</v>
      </c>
      <c r="O204" s="52">
        <v>60</v>
      </c>
      <c r="P204" s="58">
        <v>0</v>
      </c>
      <c r="R204" s="57">
        <v>0</v>
      </c>
      <c r="S204" s="52">
        <v>0</v>
      </c>
      <c r="T204" s="58">
        <v>0</v>
      </c>
      <c r="V204" s="103">
        <v>60</v>
      </c>
      <c r="W204" s="52">
        <v>60</v>
      </c>
      <c r="X204" s="52">
        <v>0</v>
      </c>
      <c r="Y204" s="58" t="s">
        <v>160</v>
      </c>
    </row>
    <row r="205" spans="1:25" x14ac:dyDescent="0.25">
      <c r="A205" t="str">
        <f>VLOOKUP(B205, Jurisdictions!A:B,2,FALSE)</f>
        <v>Seattle</v>
      </c>
      <c r="B205" t="s">
        <v>302</v>
      </c>
      <c r="C205" s="62">
        <v>91</v>
      </c>
      <c r="D205" s="56" t="s">
        <v>497</v>
      </c>
      <c r="E205" s="53" t="s">
        <v>498</v>
      </c>
      <c r="F205" s="53" t="s">
        <v>499</v>
      </c>
      <c r="G205" s="52">
        <v>118</v>
      </c>
      <c r="H205" s="52">
        <v>0</v>
      </c>
      <c r="I205" s="52">
        <v>5</v>
      </c>
      <c r="J205" s="52">
        <v>0</v>
      </c>
      <c r="K205" s="52">
        <v>0</v>
      </c>
      <c r="L205" s="58"/>
      <c r="N205" s="57">
        <v>60</v>
      </c>
      <c r="O205" s="52">
        <v>60</v>
      </c>
      <c r="P205" s="58">
        <v>0</v>
      </c>
      <c r="R205" s="57">
        <v>0</v>
      </c>
      <c r="S205" s="52">
        <v>0</v>
      </c>
      <c r="T205" s="58">
        <v>0</v>
      </c>
      <c r="V205" s="57">
        <v>60</v>
      </c>
      <c r="W205" s="104">
        <v>60</v>
      </c>
      <c r="X205" s="52">
        <v>0</v>
      </c>
      <c r="Y205" s="58" t="s">
        <v>160</v>
      </c>
    </row>
    <row r="206" spans="1:25" x14ac:dyDescent="0.25">
      <c r="A206" t="str">
        <f>VLOOKUP(B206, Jurisdictions!A:B,2,FALSE)</f>
        <v>King County</v>
      </c>
      <c r="B206" t="s">
        <v>304</v>
      </c>
      <c r="C206" s="62">
        <v>91</v>
      </c>
      <c r="D206" s="56" t="s">
        <v>497</v>
      </c>
      <c r="E206" s="53" t="s">
        <v>498</v>
      </c>
      <c r="F206" s="53" t="s">
        <v>499</v>
      </c>
      <c r="G206" s="52">
        <v>118</v>
      </c>
      <c r="H206" s="52">
        <v>0</v>
      </c>
      <c r="I206" s="52">
        <v>5</v>
      </c>
      <c r="J206" s="52">
        <v>0</v>
      </c>
      <c r="K206" s="52">
        <v>0</v>
      </c>
      <c r="L206" s="58"/>
      <c r="N206" s="57">
        <v>60</v>
      </c>
      <c r="O206" s="52">
        <v>60</v>
      </c>
      <c r="P206" s="58">
        <v>0</v>
      </c>
      <c r="R206" s="57">
        <v>0</v>
      </c>
      <c r="S206" s="52">
        <v>0</v>
      </c>
      <c r="T206" s="58">
        <v>0</v>
      </c>
      <c r="V206" s="57">
        <v>60</v>
      </c>
      <c r="W206" s="104">
        <v>60</v>
      </c>
      <c r="X206" s="52">
        <v>0</v>
      </c>
      <c r="Y206" s="58" t="s">
        <v>160</v>
      </c>
    </row>
    <row r="207" spans="1:25" x14ac:dyDescent="0.25">
      <c r="A207" t="str">
        <f>VLOOKUP(B207, Jurisdictions!A:B,2,FALSE)</f>
        <v>Seattle</v>
      </c>
      <c r="B207" t="s">
        <v>302</v>
      </c>
      <c r="C207" s="62">
        <v>92</v>
      </c>
      <c r="D207" s="56" t="s">
        <v>459</v>
      </c>
      <c r="E207" s="53" t="s">
        <v>450</v>
      </c>
      <c r="F207" s="53" t="s">
        <v>460</v>
      </c>
      <c r="G207" s="52">
        <v>30</v>
      </c>
      <c r="H207" s="52">
        <v>16</v>
      </c>
      <c r="I207" s="52">
        <v>5</v>
      </c>
      <c r="J207" s="52">
        <v>0</v>
      </c>
      <c r="K207" s="52">
        <v>21</v>
      </c>
      <c r="L207" s="58"/>
      <c r="N207" s="57">
        <v>15</v>
      </c>
      <c r="O207" s="52">
        <v>30</v>
      </c>
      <c r="P207" s="58">
        <v>30</v>
      </c>
      <c r="R207" s="57">
        <v>0</v>
      </c>
      <c r="S207" s="52">
        <v>0</v>
      </c>
      <c r="T207" s="58">
        <v>0</v>
      </c>
      <c r="V207" s="89">
        <v>15</v>
      </c>
      <c r="W207" s="52">
        <v>30</v>
      </c>
      <c r="X207" s="104">
        <v>30</v>
      </c>
      <c r="Y207" s="58" t="s">
        <v>81</v>
      </c>
    </row>
    <row r="208" spans="1:25" x14ac:dyDescent="0.25">
      <c r="A208" t="str">
        <f>VLOOKUP(B208, Jurisdictions!A:B,2,FALSE)</f>
        <v>Seattle</v>
      </c>
      <c r="B208" t="s">
        <v>302</v>
      </c>
      <c r="C208" s="62">
        <v>93</v>
      </c>
      <c r="D208" s="56" t="s">
        <v>341</v>
      </c>
      <c r="E208" s="53" t="s">
        <v>450</v>
      </c>
      <c r="F208" s="53" t="s">
        <v>567</v>
      </c>
      <c r="G208" s="52" t="s">
        <v>291</v>
      </c>
      <c r="H208" s="52">
        <v>10</v>
      </c>
      <c r="I208" s="52">
        <v>5</v>
      </c>
      <c r="J208" s="52">
        <v>0</v>
      </c>
      <c r="K208" s="52">
        <v>15</v>
      </c>
      <c r="L208" s="58"/>
      <c r="N208" s="57">
        <v>30</v>
      </c>
      <c r="O208" s="52">
        <v>30</v>
      </c>
      <c r="P208" s="58">
        <v>0</v>
      </c>
      <c r="R208" s="57">
        <v>1</v>
      </c>
      <c r="S208" s="52">
        <v>0</v>
      </c>
      <c r="T208" s="58">
        <v>0</v>
      </c>
      <c r="V208" s="89">
        <v>15</v>
      </c>
      <c r="W208" s="88">
        <v>30</v>
      </c>
      <c r="X208" s="88">
        <v>30</v>
      </c>
      <c r="Y208" s="58" t="s">
        <v>81</v>
      </c>
    </row>
    <row r="209" spans="1:25" x14ac:dyDescent="0.25">
      <c r="A209" t="str">
        <f>VLOOKUP(B209, Jurisdictions!A:B,2,FALSE)</f>
        <v>Shoreline</v>
      </c>
      <c r="B209" t="s">
        <v>303</v>
      </c>
      <c r="C209" s="62">
        <v>93</v>
      </c>
      <c r="D209" s="56" t="s">
        <v>341</v>
      </c>
      <c r="E209" s="53" t="s">
        <v>450</v>
      </c>
      <c r="F209" s="53" t="s">
        <v>567</v>
      </c>
      <c r="G209" s="52" t="s">
        <v>291</v>
      </c>
      <c r="H209" s="52">
        <v>10</v>
      </c>
      <c r="I209" s="52">
        <v>5</v>
      </c>
      <c r="J209" s="52">
        <v>0</v>
      </c>
      <c r="K209" s="52">
        <v>15</v>
      </c>
      <c r="L209" s="58"/>
      <c r="N209" s="57">
        <v>30</v>
      </c>
      <c r="O209" s="52">
        <v>30</v>
      </c>
      <c r="P209" s="58">
        <v>0</v>
      </c>
      <c r="R209" s="57">
        <v>1</v>
      </c>
      <c r="S209" s="52">
        <v>0</v>
      </c>
      <c r="T209" s="58">
        <v>0</v>
      </c>
      <c r="V209" s="89">
        <v>15</v>
      </c>
      <c r="W209" s="88">
        <v>30</v>
      </c>
      <c r="X209" s="88">
        <v>30</v>
      </c>
      <c r="Y209" s="58" t="s">
        <v>81</v>
      </c>
    </row>
    <row r="210" spans="1:25" x14ac:dyDescent="0.25">
      <c r="A210" t="str">
        <f>VLOOKUP(B210, Jurisdictions!A:B,2,FALSE)</f>
        <v>Shoreline</v>
      </c>
      <c r="B210" t="s">
        <v>303</v>
      </c>
      <c r="C210" s="62">
        <v>94</v>
      </c>
      <c r="D210" s="56" t="s">
        <v>428</v>
      </c>
      <c r="E210" s="53" t="s">
        <v>443</v>
      </c>
      <c r="F210" s="53" t="s">
        <v>559</v>
      </c>
      <c r="G210" s="52">
        <v>345</v>
      </c>
      <c r="H210" s="52">
        <v>10</v>
      </c>
      <c r="I210" s="52">
        <v>5</v>
      </c>
      <c r="J210" s="52">
        <v>5</v>
      </c>
      <c r="K210" s="52">
        <v>25</v>
      </c>
      <c r="L210" s="58"/>
      <c r="N210" s="57">
        <v>15</v>
      </c>
      <c r="O210" s="52">
        <v>15</v>
      </c>
      <c r="P210" s="58">
        <v>30</v>
      </c>
      <c r="R210" s="57">
        <v>0</v>
      </c>
      <c r="S210" s="52">
        <v>0</v>
      </c>
      <c r="T210" s="58">
        <v>0</v>
      </c>
      <c r="V210" s="89">
        <v>15</v>
      </c>
      <c r="W210" s="88">
        <v>15</v>
      </c>
      <c r="X210" s="88">
        <v>30</v>
      </c>
      <c r="Y210" s="58" t="s">
        <v>15</v>
      </c>
    </row>
    <row r="211" spans="1:25" x14ac:dyDescent="0.25">
      <c r="A211" t="str">
        <f>VLOOKUP(B211, Jurisdictions!A:B,2,FALSE)</f>
        <v>Seattle</v>
      </c>
      <c r="B211" t="s">
        <v>302</v>
      </c>
      <c r="C211" s="62">
        <v>94</v>
      </c>
      <c r="D211" s="56" t="s">
        <v>428</v>
      </c>
      <c r="E211" s="53" t="s">
        <v>443</v>
      </c>
      <c r="F211" s="53" t="s">
        <v>559</v>
      </c>
      <c r="G211" s="52">
        <v>345</v>
      </c>
      <c r="H211" s="52">
        <v>10</v>
      </c>
      <c r="I211" s="52">
        <v>5</v>
      </c>
      <c r="J211" s="52">
        <v>5</v>
      </c>
      <c r="K211" s="52">
        <v>25</v>
      </c>
      <c r="L211" s="58"/>
      <c r="N211" s="57">
        <v>15</v>
      </c>
      <c r="O211" s="52">
        <v>15</v>
      </c>
      <c r="P211" s="58">
        <v>30</v>
      </c>
      <c r="R211" s="57">
        <v>0</v>
      </c>
      <c r="S211" s="52">
        <v>0</v>
      </c>
      <c r="T211" s="58">
        <v>0</v>
      </c>
      <c r="V211" s="89">
        <v>15</v>
      </c>
      <c r="W211" s="88">
        <v>15</v>
      </c>
      <c r="X211" s="88">
        <v>30</v>
      </c>
      <c r="Y211" s="58" t="s">
        <v>15</v>
      </c>
    </row>
    <row r="212" spans="1:25" x14ac:dyDescent="0.25">
      <c r="A212" t="str">
        <f>VLOOKUP(B212, Jurisdictions!A:B,2,FALSE)</f>
        <v>Seattle</v>
      </c>
      <c r="B212" t="s">
        <v>302</v>
      </c>
      <c r="C212" s="62">
        <v>95</v>
      </c>
      <c r="D212" s="56" t="s">
        <v>428</v>
      </c>
      <c r="E212" s="53" t="s">
        <v>469</v>
      </c>
      <c r="F212" s="53" t="s">
        <v>557</v>
      </c>
      <c r="G212" s="52">
        <v>330</v>
      </c>
      <c r="H212" s="52">
        <v>8</v>
      </c>
      <c r="I212" s="52">
        <v>5</v>
      </c>
      <c r="J212" s="52">
        <v>5</v>
      </c>
      <c r="K212" s="52">
        <v>13</v>
      </c>
      <c r="L212" s="58"/>
      <c r="N212" s="57">
        <v>30</v>
      </c>
      <c r="O212" s="52">
        <v>30</v>
      </c>
      <c r="P212" s="58">
        <v>0</v>
      </c>
      <c r="R212" s="57">
        <v>0</v>
      </c>
      <c r="S212" s="52">
        <v>0</v>
      </c>
      <c r="T212" s="58">
        <v>0</v>
      </c>
      <c r="V212" s="103">
        <v>30</v>
      </c>
      <c r="W212" s="88">
        <v>30</v>
      </c>
      <c r="X212" s="104">
        <v>0</v>
      </c>
      <c r="Y212" s="58" t="s">
        <v>135</v>
      </c>
    </row>
    <row r="213" spans="1:25" x14ac:dyDescent="0.25">
      <c r="A213" t="str">
        <f>VLOOKUP(B213, Jurisdictions!A:B,2,FALSE)</f>
        <v>Shoreline</v>
      </c>
      <c r="B213" t="s">
        <v>303</v>
      </c>
      <c r="C213" s="62">
        <v>95</v>
      </c>
      <c r="D213" s="56" t="s">
        <v>428</v>
      </c>
      <c r="E213" s="53" t="s">
        <v>469</v>
      </c>
      <c r="F213" s="53" t="s">
        <v>557</v>
      </c>
      <c r="G213" s="52">
        <v>330</v>
      </c>
      <c r="H213" s="52">
        <v>8</v>
      </c>
      <c r="I213" s="52">
        <v>5</v>
      </c>
      <c r="J213" s="52">
        <v>5</v>
      </c>
      <c r="K213" s="52">
        <v>13</v>
      </c>
      <c r="L213" s="58"/>
      <c r="N213" s="57">
        <v>30</v>
      </c>
      <c r="O213" s="52">
        <v>30</v>
      </c>
      <c r="P213" s="58">
        <v>0</v>
      </c>
      <c r="R213" s="57">
        <v>0</v>
      </c>
      <c r="S213" s="52">
        <v>0</v>
      </c>
      <c r="T213" s="58">
        <v>0</v>
      </c>
      <c r="V213" s="57">
        <v>30</v>
      </c>
      <c r="W213" s="88">
        <v>30</v>
      </c>
      <c r="X213" s="52">
        <v>0</v>
      </c>
      <c r="Y213" s="58" t="s">
        <v>135</v>
      </c>
    </row>
    <row r="214" spans="1:25" x14ac:dyDescent="0.25">
      <c r="A214" t="str">
        <f>VLOOKUP(B214, Jurisdictions!A:B,2,FALSE)</f>
        <v>Shoreline</v>
      </c>
      <c r="B214" t="s">
        <v>303</v>
      </c>
      <c r="C214" s="62">
        <v>96</v>
      </c>
      <c r="D214" s="56" t="s">
        <v>428</v>
      </c>
      <c r="E214" s="53" t="s">
        <v>429</v>
      </c>
      <c r="F214" s="53" t="s">
        <v>430</v>
      </c>
      <c r="G214" s="52">
        <v>5</v>
      </c>
      <c r="H214" s="52">
        <v>10</v>
      </c>
      <c r="I214" s="52">
        <v>5</v>
      </c>
      <c r="J214" s="52">
        <v>5</v>
      </c>
      <c r="K214" s="52">
        <v>15</v>
      </c>
      <c r="L214" s="58"/>
      <c r="N214" s="57">
        <v>30</v>
      </c>
      <c r="O214" s="52">
        <v>30</v>
      </c>
      <c r="P214" s="58">
        <v>0</v>
      </c>
      <c r="R214" s="57">
        <v>1</v>
      </c>
      <c r="S214" s="52">
        <v>0</v>
      </c>
      <c r="T214" s="58">
        <v>0</v>
      </c>
      <c r="V214" s="57">
        <v>15</v>
      </c>
      <c r="W214" s="87">
        <v>30</v>
      </c>
      <c r="X214" s="52">
        <v>30</v>
      </c>
      <c r="Y214" s="58" t="s">
        <v>81</v>
      </c>
    </row>
    <row r="215" spans="1:25" x14ac:dyDescent="0.25">
      <c r="A215" t="str">
        <f>VLOOKUP(B215, Jurisdictions!A:B,2,FALSE)</f>
        <v>Seattle</v>
      </c>
      <c r="B215" t="s">
        <v>302</v>
      </c>
      <c r="C215" s="62">
        <v>96</v>
      </c>
      <c r="D215" s="56" t="s">
        <v>428</v>
      </c>
      <c r="E215" s="53" t="s">
        <v>429</v>
      </c>
      <c r="F215" s="53" t="s">
        <v>430</v>
      </c>
      <c r="G215" s="52">
        <v>5</v>
      </c>
      <c r="H215" s="52">
        <v>10</v>
      </c>
      <c r="I215" s="52">
        <v>5</v>
      </c>
      <c r="J215" s="52">
        <v>5</v>
      </c>
      <c r="K215" s="52">
        <v>15</v>
      </c>
      <c r="L215" s="58"/>
      <c r="N215" s="57">
        <v>30</v>
      </c>
      <c r="O215" s="52">
        <v>30</v>
      </c>
      <c r="P215" s="58">
        <v>0</v>
      </c>
      <c r="R215" s="57">
        <v>1</v>
      </c>
      <c r="S215" s="52">
        <v>0</v>
      </c>
      <c r="T215" s="58">
        <v>0</v>
      </c>
      <c r="V215" s="57">
        <v>15</v>
      </c>
      <c r="W215" s="87">
        <v>30</v>
      </c>
      <c r="X215" s="104">
        <v>30</v>
      </c>
      <c r="Y215" s="58" t="s">
        <v>81</v>
      </c>
    </row>
    <row r="216" spans="1:25" x14ac:dyDescent="0.25">
      <c r="A216" t="str">
        <f>VLOOKUP(B216, Jurisdictions!A:B,2,FALSE)</f>
        <v>Kirkland</v>
      </c>
      <c r="B216" t="s">
        <v>333</v>
      </c>
      <c r="C216" s="62">
        <v>97</v>
      </c>
      <c r="D216" s="56" t="s">
        <v>540</v>
      </c>
      <c r="E216" s="53" t="s">
        <v>420</v>
      </c>
      <c r="F216" s="53" t="s">
        <v>552</v>
      </c>
      <c r="G216" s="52">
        <v>255</v>
      </c>
      <c r="H216" s="52">
        <v>10</v>
      </c>
      <c r="I216" s="52">
        <v>5</v>
      </c>
      <c r="J216" s="52">
        <v>10</v>
      </c>
      <c r="K216" s="52">
        <v>20</v>
      </c>
      <c r="L216" s="58"/>
      <c r="N216" s="57">
        <v>15</v>
      </c>
      <c r="O216" s="52">
        <v>30</v>
      </c>
      <c r="P216" s="58">
        <v>30</v>
      </c>
      <c r="R216" s="57">
        <v>1</v>
      </c>
      <c r="S216" s="52">
        <v>1</v>
      </c>
      <c r="T216" s="58">
        <v>0</v>
      </c>
      <c r="V216" s="57" t="s">
        <v>422</v>
      </c>
      <c r="W216" s="52">
        <v>15</v>
      </c>
      <c r="X216" s="104">
        <v>30</v>
      </c>
      <c r="Y216" s="58" t="s">
        <v>15</v>
      </c>
    </row>
    <row r="217" spans="1:25" x14ac:dyDescent="0.25">
      <c r="A217" t="str">
        <f>VLOOKUP(B217, Jurisdictions!A:B,2,FALSE)</f>
        <v>Bellevue</v>
      </c>
      <c r="B217" t="s">
        <v>307</v>
      </c>
      <c r="C217" s="62">
        <v>97</v>
      </c>
      <c r="D217" s="56" t="s">
        <v>540</v>
      </c>
      <c r="E217" s="53" t="s">
        <v>420</v>
      </c>
      <c r="F217" s="53" t="s">
        <v>552</v>
      </c>
      <c r="G217" s="52">
        <v>255</v>
      </c>
      <c r="H217" s="52">
        <v>10</v>
      </c>
      <c r="I217" s="52">
        <v>5</v>
      </c>
      <c r="J217" s="52">
        <v>10</v>
      </c>
      <c r="K217" s="52">
        <v>20</v>
      </c>
      <c r="L217" s="58"/>
      <c r="N217" s="57">
        <v>15</v>
      </c>
      <c r="O217" s="52">
        <v>30</v>
      </c>
      <c r="P217" s="58">
        <v>30</v>
      </c>
      <c r="R217" s="57">
        <v>1</v>
      </c>
      <c r="S217" s="52">
        <v>1</v>
      </c>
      <c r="T217" s="58">
        <v>0</v>
      </c>
      <c r="V217" s="57" t="s">
        <v>422</v>
      </c>
      <c r="W217" s="52">
        <v>15</v>
      </c>
      <c r="X217" s="104">
        <v>30</v>
      </c>
      <c r="Y217" s="58" t="s">
        <v>15</v>
      </c>
    </row>
    <row r="218" spans="1:25" x14ac:dyDescent="0.25">
      <c r="A218" t="str">
        <f>VLOOKUP(B218, Jurisdictions!A:B,2,FALSE)</f>
        <v>Seattle</v>
      </c>
      <c r="B218" t="s">
        <v>302</v>
      </c>
      <c r="C218" s="62">
        <v>97</v>
      </c>
      <c r="D218" s="56" t="s">
        <v>540</v>
      </c>
      <c r="E218" s="53" t="s">
        <v>420</v>
      </c>
      <c r="F218" s="53" t="s">
        <v>552</v>
      </c>
      <c r="G218" s="52">
        <v>255</v>
      </c>
      <c r="H218" s="52">
        <v>10</v>
      </c>
      <c r="I218" s="52">
        <v>5</v>
      </c>
      <c r="J218" s="52">
        <v>10</v>
      </c>
      <c r="K218" s="52">
        <v>20</v>
      </c>
      <c r="L218" s="58"/>
      <c r="N218" s="57">
        <v>15</v>
      </c>
      <c r="O218" s="52">
        <v>30</v>
      </c>
      <c r="P218" s="58">
        <v>30</v>
      </c>
      <c r="R218" s="57">
        <v>1</v>
      </c>
      <c r="S218" s="52">
        <v>1</v>
      </c>
      <c r="T218" s="58">
        <v>0</v>
      </c>
      <c r="V218" s="57" t="s">
        <v>422</v>
      </c>
      <c r="W218" s="52">
        <v>15</v>
      </c>
      <c r="X218" s="104">
        <v>30</v>
      </c>
      <c r="Y218" s="58" t="s">
        <v>15</v>
      </c>
    </row>
    <row r="219" spans="1:25" x14ac:dyDescent="0.25">
      <c r="A219" t="str">
        <f>VLOOKUP(B219, Jurisdictions!A:B,2,FALSE)</f>
        <v>Unknown</v>
      </c>
      <c r="B219" t="s">
        <v>306</v>
      </c>
      <c r="C219" s="62">
        <v>97</v>
      </c>
      <c r="D219" s="56" t="s">
        <v>540</v>
      </c>
      <c r="E219" s="53" t="s">
        <v>420</v>
      </c>
      <c r="F219" s="53" t="s">
        <v>552</v>
      </c>
      <c r="G219" s="52">
        <v>255</v>
      </c>
      <c r="H219" s="52">
        <v>10</v>
      </c>
      <c r="I219" s="52">
        <v>5</v>
      </c>
      <c r="J219" s="52">
        <v>10</v>
      </c>
      <c r="K219" s="52">
        <v>20</v>
      </c>
      <c r="L219" s="58"/>
      <c r="N219" s="57">
        <v>15</v>
      </c>
      <c r="O219" s="52">
        <v>30</v>
      </c>
      <c r="P219" s="58">
        <v>30</v>
      </c>
      <c r="R219" s="57">
        <v>1</v>
      </c>
      <c r="S219" s="52">
        <v>1</v>
      </c>
      <c r="T219" s="58">
        <v>0</v>
      </c>
      <c r="V219" s="57" t="s">
        <v>422</v>
      </c>
      <c r="W219" s="52">
        <v>15</v>
      </c>
      <c r="X219" s="104">
        <v>30</v>
      </c>
      <c r="Y219" s="58" t="s">
        <v>15</v>
      </c>
    </row>
    <row r="220" spans="1:25" x14ac:dyDescent="0.25">
      <c r="A220" t="str">
        <f>VLOOKUP(B220, Jurisdictions!A:B,2,FALSE)</f>
        <v>Medina</v>
      </c>
      <c r="B220" t="s">
        <v>319</v>
      </c>
      <c r="C220" s="62">
        <v>97</v>
      </c>
      <c r="D220" s="56" t="s">
        <v>540</v>
      </c>
      <c r="E220" s="53" t="s">
        <v>420</v>
      </c>
      <c r="F220" s="53" t="s">
        <v>552</v>
      </c>
      <c r="G220" s="52">
        <v>255</v>
      </c>
      <c r="H220" s="52">
        <v>10</v>
      </c>
      <c r="I220" s="52">
        <v>5</v>
      </c>
      <c r="J220" s="52">
        <v>10</v>
      </c>
      <c r="K220" s="52">
        <v>20</v>
      </c>
      <c r="L220" s="58"/>
      <c r="N220" s="57">
        <v>15</v>
      </c>
      <c r="O220" s="52">
        <v>30</v>
      </c>
      <c r="P220" s="58">
        <v>30</v>
      </c>
      <c r="R220" s="57">
        <v>1</v>
      </c>
      <c r="S220" s="52">
        <v>1</v>
      </c>
      <c r="T220" s="58">
        <v>0</v>
      </c>
      <c r="V220" s="57" t="s">
        <v>422</v>
      </c>
      <c r="W220" s="52">
        <v>15</v>
      </c>
      <c r="X220" s="52">
        <v>30</v>
      </c>
      <c r="Y220" s="58" t="s">
        <v>15</v>
      </c>
    </row>
    <row r="221" spans="1:25" x14ac:dyDescent="0.25">
      <c r="A221" t="str">
        <f>VLOOKUP(B221, Jurisdictions!A:B,2,FALSE)</f>
        <v>Yarrow Point</v>
      </c>
      <c r="B221" t="s">
        <v>320</v>
      </c>
      <c r="C221" s="62">
        <v>97</v>
      </c>
      <c r="D221" s="56" t="s">
        <v>540</v>
      </c>
      <c r="E221" s="53" t="s">
        <v>420</v>
      </c>
      <c r="F221" s="53" t="s">
        <v>552</v>
      </c>
      <c r="G221" s="52">
        <v>255</v>
      </c>
      <c r="H221" s="52">
        <v>10</v>
      </c>
      <c r="I221" s="52">
        <v>5</v>
      </c>
      <c r="J221" s="52">
        <v>10</v>
      </c>
      <c r="K221" s="52">
        <v>20</v>
      </c>
      <c r="L221" s="58"/>
      <c r="N221" s="57">
        <v>15</v>
      </c>
      <c r="O221" s="52">
        <v>30</v>
      </c>
      <c r="P221" s="58">
        <v>30</v>
      </c>
      <c r="R221" s="57">
        <v>1</v>
      </c>
      <c r="S221" s="52">
        <v>1</v>
      </c>
      <c r="T221" s="58">
        <v>0</v>
      </c>
      <c r="V221" s="57" t="s">
        <v>422</v>
      </c>
      <c r="W221" s="52">
        <v>15</v>
      </c>
      <c r="X221" s="52">
        <v>30</v>
      </c>
      <c r="Y221" s="58" t="s">
        <v>15</v>
      </c>
    </row>
    <row r="222" spans="1:25" x14ac:dyDescent="0.25">
      <c r="A222" t="str">
        <f>VLOOKUP(B222, Jurisdictions!A:B,2,FALSE)</f>
        <v>King County</v>
      </c>
      <c r="B222" t="s">
        <v>304</v>
      </c>
      <c r="C222" s="62">
        <v>97</v>
      </c>
      <c r="D222" s="56" t="s">
        <v>540</v>
      </c>
      <c r="E222" s="53" t="s">
        <v>420</v>
      </c>
      <c r="F222" s="53" t="s">
        <v>552</v>
      </c>
      <c r="G222" s="52">
        <v>255</v>
      </c>
      <c r="H222" s="52">
        <v>10</v>
      </c>
      <c r="I222" s="52">
        <v>5</v>
      </c>
      <c r="J222" s="52">
        <v>10</v>
      </c>
      <c r="K222" s="52">
        <v>20</v>
      </c>
      <c r="L222" s="58"/>
      <c r="N222" s="57">
        <v>15</v>
      </c>
      <c r="O222" s="52">
        <v>30</v>
      </c>
      <c r="P222" s="58">
        <v>30</v>
      </c>
      <c r="R222" s="57">
        <v>1</v>
      </c>
      <c r="S222" s="52">
        <v>1</v>
      </c>
      <c r="T222" s="58">
        <v>0</v>
      </c>
      <c r="V222" s="57" t="s">
        <v>422</v>
      </c>
      <c r="W222" s="104">
        <v>15</v>
      </c>
      <c r="X222" s="104">
        <v>30</v>
      </c>
      <c r="Y222" s="58" t="s">
        <v>15</v>
      </c>
    </row>
    <row r="223" spans="1:25" x14ac:dyDescent="0.25">
      <c r="A223" t="str">
        <f>VLOOKUP(B223, Jurisdictions!A:B,2,FALSE)</f>
        <v>Clyde Hill</v>
      </c>
      <c r="B223" t="s">
        <v>321</v>
      </c>
      <c r="C223" s="62">
        <v>97</v>
      </c>
      <c r="D223" s="56" t="s">
        <v>540</v>
      </c>
      <c r="E223" s="53" t="s">
        <v>420</v>
      </c>
      <c r="F223" s="53" t="s">
        <v>552</v>
      </c>
      <c r="G223" s="52">
        <v>255</v>
      </c>
      <c r="H223" s="52">
        <v>10</v>
      </c>
      <c r="I223" s="52">
        <v>5</v>
      </c>
      <c r="J223" s="52">
        <v>10</v>
      </c>
      <c r="K223" s="52">
        <v>20</v>
      </c>
      <c r="L223" s="58"/>
      <c r="N223" s="57">
        <v>15</v>
      </c>
      <c r="O223" s="52">
        <v>30</v>
      </c>
      <c r="P223" s="58">
        <v>30</v>
      </c>
      <c r="R223" s="57">
        <v>1</v>
      </c>
      <c r="S223" s="52">
        <v>1</v>
      </c>
      <c r="T223" s="58">
        <v>0</v>
      </c>
      <c r="V223" s="57" t="s">
        <v>422</v>
      </c>
      <c r="W223" s="104">
        <v>15</v>
      </c>
      <c r="X223" s="104">
        <v>30</v>
      </c>
      <c r="Y223" s="58" t="s">
        <v>15</v>
      </c>
    </row>
    <row r="224" spans="1:25" x14ac:dyDescent="0.25">
      <c r="A224" t="str">
        <f>VLOOKUP(B224, Jurisdictions!A:B,2,FALSE)</f>
        <v>Woodinville</v>
      </c>
      <c r="B224" t="s">
        <v>336</v>
      </c>
      <c r="C224" s="62">
        <v>97</v>
      </c>
      <c r="D224" s="56" t="s">
        <v>540</v>
      </c>
      <c r="E224" s="53" t="s">
        <v>420</v>
      </c>
      <c r="F224" s="53" t="s">
        <v>552</v>
      </c>
      <c r="G224" s="52">
        <v>255</v>
      </c>
      <c r="H224" s="52">
        <v>10</v>
      </c>
      <c r="I224" s="52">
        <v>5</v>
      </c>
      <c r="J224" s="52">
        <v>10</v>
      </c>
      <c r="K224" s="52">
        <v>20</v>
      </c>
      <c r="L224" s="58"/>
      <c r="N224" s="57">
        <v>15</v>
      </c>
      <c r="O224" s="52">
        <v>30</v>
      </c>
      <c r="P224" s="58">
        <v>30</v>
      </c>
      <c r="R224" s="57">
        <v>1</v>
      </c>
      <c r="S224" s="52">
        <v>1</v>
      </c>
      <c r="T224" s="58">
        <v>0</v>
      </c>
      <c r="V224" s="57" t="s">
        <v>422</v>
      </c>
      <c r="W224" s="104">
        <v>15</v>
      </c>
      <c r="X224" s="104">
        <v>30</v>
      </c>
      <c r="Y224" s="58" t="s">
        <v>15</v>
      </c>
    </row>
    <row r="225" spans="1:25" x14ac:dyDescent="0.25">
      <c r="A225" t="str">
        <f>VLOOKUP(B225, Jurisdictions!A:B,2,FALSE)</f>
        <v>Unknown</v>
      </c>
      <c r="B225" t="s">
        <v>306</v>
      </c>
      <c r="C225" s="62">
        <v>98</v>
      </c>
      <c r="D225" s="56" t="s">
        <v>540</v>
      </c>
      <c r="E225" s="53" t="s">
        <v>359</v>
      </c>
      <c r="F225" s="53" t="s">
        <v>541</v>
      </c>
      <c r="G225" s="52">
        <v>236</v>
      </c>
      <c r="H225" s="52">
        <v>4</v>
      </c>
      <c r="I225" s="52">
        <v>5</v>
      </c>
      <c r="J225" s="52">
        <v>5</v>
      </c>
      <c r="K225" s="52">
        <v>9</v>
      </c>
      <c r="L225" s="58"/>
      <c r="N225" s="57">
        <v>60</v>
      </c>
      <c r="O225" s="52">
        <v>60</v>
      </c>
      <c r="P225" s="58">
        <v>0</v>
      </c>
      <c r="R225" s="57">
        <v>0</v>
      </c>
      <c r="S225" s="52">
        <v>0</v>
      </c>
      <c r="T225" s="58">
        <v>0</v>
      </c>
      <c r="V225" s="90">
        <v>60</v>
      </c>
      <c r="W225" s="87">
        <v>60</v>
      </c>
      <c r="X225" s="87">
        <v>0</v>
      </c>
      <c r="Y225" s="58" t="s">
        <v>160</v>
      </c>
    </row>
    <row r="226" spans="1:25" x14ac:dyDescent="0.25">
      <c r="A226" t="str">
        <f>VLOOKUP(B226, Jurisdictions!A:B,2,FALSE)</f>
        <v>King County</v>
      </c>
      <c r="B226" t="s">
        <v>304</v>
      </c>
      <c r="C226" s="62">
        <v>98</v>
      </c>
      <c r="D226" s="56" t="s">
        <v>540</v>
      </c>
      <c r="E226" s="53" t="s">
        <v>359</v>
      </c>
      <c r="F226" s="53" t="s">
        <v>541</v>
      </c>
      <c r="G226" s="52">
        <v>236</v>
      </c>
      <c r="H226" s="52">
        <v>4</v>
      </c>
      <c r="I226" s="52">
        <v>5</v>
      </c>
      <c r="J226" s="52">
        <v>5</v>
      </c>
      <c r="K226" s="52">
        <v>9</v>
      </c>
      <c r="L226" s="58"/>
      <c r="N226" s="57">
        <v>60</v>
      </c>
      <c r="O226" s="52">
        <v>60</v>
      </c>
      <c r="P226" s="58">
        <v>0</v>
      </c>
      <c r="R226" s="57">
        <v>0</v>
      </c>
      <c r="S226" s="52">
        <v>0</v>
      </c>
      <c r="T226" s="58">
        <v>0</v>
      </c>
      <c r="V226" s="90">
        <v>60</v>
      </c>
      <c r="W226" s="87">
        <v>60</v>
      </c>
      <c r="X226" s="87">
        <v>0</v>
      </c>
      <c r="Y226" s="58" t="s">
        <v>160</v>
      </c>
    </row>
    <row r="227" spans="1:25" x14ac:dyDescent="0.25">
      <c r="A227" t="str">
        <f>VLOOKUP(B227, Jurisdictions!A:B,2,FALSE)</f>
        <v>Bothell</v>
      </c>
      <c r="B227" t="s">
        <v>335</v>
      </c>
      <c r="C227" s="62">
        <v>98</v>
      </c>
      <c r="D227" s="56" t="s">
        <v>540</v>
      </c>
      <c r="E227" s="53" t="s">
        <v>359</v>
      </c>
      <c r="F227" s="53" t="s">
        <v>541</v>
      </c>
      <c r="G227" s="52">
        <v>236</v>
      </c>
      <c r="H227" s="52">
        <v>4</v>
      </c>
      <c r="I227" s="52">
        <v>5</v>
      </c>
      <c r="J227" s="52">
        <v>5</v>
      </c>
      <c r="K227" s="52">
        <v>9</v>
      </c>
      <c r="L227" s="58"/>
      <c r="N227" s="57">
        <v>60</v>
      </c>
      <c r="O227" s="52">
        <v>60</v>
      </c>
      <c r="P227" s="58">
        <v>0</v>
      </c>
      <c r="R227" s="57">
        <v>0</v>
      </c>
      <c r="S227" s="52">
        <v>0</v>
      </c>
      <c r="T227" s="58">
        <v>0</v>
      </c>
      <c r="V227" s="90">
        <v>60</v>
      </c>
      <c r="W227" s="87">
        <v>60</v>
      </c>
      <c r="X227" s="87">
        <v>0</v>
      </c>
      <c r="Y227" s="58" t="s">
        <v>160</v>
      </c>
    </row>
    <row r="228" spans="1:25" x14ac:dyDescent="0.25">
      <c r="A228" t="str">
        <f>VLOOKUP(B228, Jurisdictions!A:B,2,FALSE)</f>
        <v>Woodinville</v>
      </c>
      <c r="B228" t="s">
        <v>336</v>
      </c>
      <c r="C228" s="62">
        <v>98</v>
      </c>
      <c r="D228" s="56" t="s">
        <v>540</v>
      </c>
      <c r="E228" s="53" t="s">
        <v>359</v>
      </c>
      <c r="F228" s="53" t="s">
        <v>541</v>
      </c>
      <c r="G228" s="52">
        <v>236</v>
      </c>
      <c r="H228" s="52">
        <v>4</v>
      </c>
      <c r="I228" s="52">
        <v>5</v>
      </c>
      <c r="J228" s="52">
        <v>5</v>
      </c>
      <c r="K228" s="52">
        <v>9</v>
      </c>
      <c r="L228" s="58"/>
      <c r="N228" s="57">
        <v>60</v>
      </c>
      <c r="O228" s="52">
        <v>60</v>
      </c>
      <c r="P228" s="58">
        <v>0</v>
      </c>
      <c r="R228" s="57">
        <v>0</v>
      </c>
      <c r="S228" s="52">
        <v>0</v>
      </c>
      <c r="T228" s="58">
        <v>0</v>
      </c>
      <c r="V228" s="90">
        <v>60</v>
      </c>
      <c r="W228" s="87">
        <v>60</v>
      </c>
      <c r="X228" s="87">
        <v>0</v>
      </c>
      <c r="Y228" s="58" t="s">
        <v>160</v>
      </c>
    </row>
    <row r="229" spans="1:25" x14ac:dyDescent="0.25">
      <c r="A229" t="str">
        <f>VLOOKUP(B229, Jurisdictions!A:B,2,FALSE)</f>
        <v>Kirkland</v>
      </c>
      <c r="B229" t="s">
        <v>333</v>
      </c>
      <c r="C229" s="62">
        <v>98</v>
      </c>
      <c r="D229" s="56" t="s">
        <v>540</v>
      </c>
      <c r="E229" s="53" t="s">
        <v>359</v>
      </c>
      <c r="F229" s="53" t="s">
        <v>541</v>
      </c>
      <c r="G229" s="52">
        <v>236</v>
      </c>
      <c r="H229" s="52">
        <v>4</v>
      </c>
      <c r="I229" s="52">
        <v>5</v>
      </c>
      <c r="J229" s="52">
        <v>5</v>
      </c>
      <c r="K229" s="52">
        <v>9</v>
      </c>
      <c r="L229" s="58"/>
      <c r="N229" s="57">
        <v>60</v>
      </c>
      <c r="O229" s="52">
        <v>60</v>
      </c>
      <c r="P229" s="58">
        <v>0</v>
      </c>
      <c r="R229" s="57">
        <v>0</v>
      </c>
      <c r="S229" s="52">
        <v>0</v>
      </c>
      <c r="T229" s="58">
        <v>0</v>
      </c>
      <c r="V229" s="90">
        <v>60</v>
      </c>
      <c r="W229" s="87">
        <v>60</v>
      </c>
      <c r="X229" s="87">
        <v>0</v>
      </c>
      <c r="Y229" s="58" t="s">
        <v>160</v>
      </c>
    </row>
    <row r="230" spans="1:25" x14ac:dyDescent="0.25">
      <c r="A230" t="str">
        <f>VLOOKUP(B230, Jurisdictions!A:B,2,FALSE)</f>
        <v>Tukwila</v>
      </c>
      <c r="B230" t="s">
        <v>313</v>
      </c>
      <c r="C230" s="62">
        <v>99</v>
      </c>
      <c r="D230" s="56" t="s">
        <v>376</v>
      </c>
      <c r="E230" s="53" t="s">
        <v>420</v>
      </c>
      <c r="F230" s="53" t="s">
        <v>501</v>
      </c>
      <c r="G230" s="52">
        <v>124</v>
      </c>
      <c r="H230" s="52">
        <v>12</v>
      </c>
      <c r="I230" s="52">
        <v>5</v>
      </c>
      <c r="J230" s="52">
        <v>10</v>
      </c>
      <c r="K230" s="52">
        <v>32</v>
      </c>
      <c r="L230" s="58"/>
      <c r="N230" s="57">
        <v>15</v>
      </c>
      <c r="O230" s="52">
        <v>15</v>
      </c>
      <c r="P230" s="58">
        <v>30</v>
      </c>
      <c r="R230" s="57">
        <v>0</v>
      </c>
      <c r="S230" s="52">
        <v>0</v>
      </c>
      <c r="T230" s="58">
        <v>0</v>
      </c>
      <c r="V230" s="89">
        <v>15</v>
      </c>
      <c r="W230" s="88">
        <v>15</v>
      </c>
      <c r="X230" s="104">
        <v>30</v>
      </c>
      <c r="Y230" s="58" t="s">
        <v>15</v>
      </c>
    </row>
    <row r="231" spans="1:25" x14ac:dyDescent="0.25">
      <c r="A231" t="str">
        <f>VLOOKUP(B231, Jurisdictions!A:B,2,FALSE)</f>
        <v>Seattle</v>
      </c>
      <c r="B231" t="s">
        <v>302</v>
      </c>
      <c r="C231" s="62">
        <v>99</v>
      </c>
      <c r="D231" s="56" t="s">
        <v>376</v>
      </c>
      <c r="E231" s="53" t="s">
        <v>420</v>
      </c>
      <c r="F231" s="53" t="s">
        <v>501</v>
      </c>
      <c r="G231" s="52">
        <v>124</v>
      </c>
      <c r="H231" s="52">
        <v>12</v>
      </c>
      <c r="I231" s="52">
        <v>5</v>
      </c>
      <c r="J231" s="52">
        <v>10</v>
      </c>
      <c r="K231" s="52">
        <v>32</v>
      </c>
      <c r="L231" s="58"/>
      <c r="N231" s="57">
        <v>15</v>
      </c>
      <c r="O231" s="52">
        <v>15</v>
      </c>
      <c r="P231" s="58">
        <v>30</v>
      </c>
      <c r="R231" s="57">
        <v>0</v>
      </c>
      <c r="S231" s="52">
        <v>0</v>
      </c>
      <c r="T231" s="58">
        <v>0</v>
      </c>
      <c r="V231" s="89">
        <v>15</v>
      </c>
      <c r="W231" s="88">
        <v>15</v>
      </c>
      <c r="X231" s="104">
        <v>30</v>
      </c>
      <c r="Y231" s="58" t="s">
        <v>15</v>
      </c>
    </row>
    <row r="232" spans="1:25" x14ac:dyDescent="0.25">
      <c r="A232" t="str">
        <f>VLOOKUP(B232, Jurisdictions!A:B,2,FALSE)</f>
        <v>Tukwila</v>
      </c>
      <c r="B232" t="s">
        <v>313</v>
      </c>
      <c r="C232" s="62">
        <v>100</v>
      </c>
      <c r="D232" s="56" t="s">
        <v>376</v>
      </c>
      <c r="E232" s="53" t="s">
        <v>351</v>
      </c>
      <c r="F232" s="53" t="s">
        <v>513</v>
      </c>
      <c r="G232" s="52">
        <v>156</v>
      </c>
      <c r="H232" s="52">
        <v>2</v>
      </c>
      <c r="I232" s="52">
        <v>5</v>
      </c>
      <c r="J232" s="52">
        <v>10</v>
      </c>
      <c r="K232" s="52">
        <v>22</v>
      </c>
      <c r="L232" s="58"/>
      <c r="N232" s="57">
        <v>15</v>
      </c>
      <c r="O232" s="52">
        <v>30</v>
      </c>
      <c r="P232" s="58">
        <v>30</v>
      </c>
      <c r="R232" s="57">
        <v>0</v>
      </c>
      <c r="S232" s="52">
        <v>0</v>
      </c>
      <c r="T232" s="58">
        <v>0</v>
      </c>
      <c r="V232" s="89">
        <v>15</v>
      </c>
      <c r="W232" s="104">
        <v>30</v>
      </c>
      <c r="X232" s="88">
        <v>30</v>
      </c>
      <c r="Y232" s="58" t="s">
        <v>81</v>
      </c>
    </row>
    <row r="233" spans="1:25" x14ac:dyDescent="0.25">
      <c r="A233" t="str">
        <f>VLOOKUP(B233, Jurisdictions!A:B,2,FALSE)</f>
        <v>SeaTac</v>
      </c>
      <c r="B233" t="s">
        <v>312</v>
      </c>
      <c r="C233" s="62">
        <v>100</v>
      </c>
      <c r="D233" s="56" t="s">
        <v>376</v>
      </c>
      <c r="E233" s="53" t="s">
        <v>351</v>
      </c>
      <c r="F233" s="53" t="s">
        <v>513</v>
      </c>
      <c r="G233" s="52">
        <v>156</v>
      </c>
      <c r="H233" s="52">
        <v>2</v>
      </c>
      <c r="I233" s="52">
        <v>5</v>
      </c>
      <c r="J233" s="52">
        <v>10</v>
      </c>
      <c r="K233" s="52">
        <v>22</v>
      </c>
      <c r="L233" s="58"/>
      <c r="N233" s="57">
        <v>15</v>
      </c>
      <c r="O233" s="52">
        <v>30</v>
      </c>
      <c r="P233" s="58">
        <v>30</v>
      </c>
      <c r="R233" s="57">
        <v>0</v>
      </c>
      <c r="S233" s="52">
        <v>0</v>
      </c>
      <c r="T233" s="58">
        <v>0</v>
      </c>
      <c r="V233" s="89">
        <v>15</v>
      </c>
      <c r="W233" s="104">
        <v>30</v>
      </c>
      <c r="X233" s="88">
        <v>30</v>
      </c>
      <c r="Y233" s="58" t="s">
        <v>81</v>
      </c>
    </row>
    <row r="234" spans="1:25" x14ac:dyDescent="0.25">
      <c r="A234" t="str">
        <f>VLOOKUP(B234, Jurisdictions!A:B,2,FALSE)</f>
        <v>Des Moines</v>
      </c>
      <c r="B234" t="s">
        <v>311</v>
      </c>
      <c r="C234" s="62">
        <v>100</v>
      </c>
      <c r="D234" s="56" t="s">
        <v>376</v>
      </c>
      <c r="E234" s="53" t="s">
        <v>351</v>
      </c>
      <c r="F234" s="53" t="s">
        <v>513</v>
      </c>
      <c r="G234" s="52">
        <v>156</v>
      </c>
      <c r="H234" s="52">
        <v>2</v>
      </c>
      <c r="I234" s="52">
        <v>5</v>
      </c>
      <c r="J234" s="52">
        <v>10</v>
      </c>
      <c r="K234" s="52">
        <v>22</v>
      </c>
      <c r="L234" s="58"/>
      <c r="N234" s="57">
        <v>15</v>
      </c>
      <c r="O234" s="52">
        <v>30</v>
      </c>
      <c r="P234" s="58">
        <v>30</v>
      </c>
      <c r="R234" s="57">
        <v>0</v>
      </c>
      <c r="S234" s="52">
        <v>0</v>
      </c>
      <c r="T234" s="58">
        <v>0</v>
      </c>
      <c r="V234" s="89">
        <v>15</v>
      </c>
      <c r="W234" s="104">
        <v>30</v>
      </c>
      <c r="X234" s="88">
        <v>30</v>
      </c>
      <c r="Y234" s="58" t="s">
        <v>81</v>
      </c>
    </row>
    <row r="235" spans="1:25" x14ac:dyDescent="0.25">
      <c r="A235" t="str">
        <f>VLOOKUP(B235, Jurisdictions!A:B,2,FALSE)</f>
        <v>Tukwila</v>
      </c>
      <c r="B235" t="s">
        <v>313</v>
      </c>
      <c r="C235" s="62">
        <v>101</v>
      </c>
      <c r="D235" s="56" t="s">
        <v>376</v>
      </c>
      <c r="E235" s="53" t="s">
        <v>509</v>
      </c>
      <c r="F235" s="53" t="s">
        <v>512</v>
      </c>
      <c r="G235" s="52">
        <v>155</v>
      </c>
      <c r="H235" s="52">
        <v>2</v>
      </c>
      <c r="I235" s="52">
        <v>5</v>
      </c>
      <c r="J235" s="52">
        <v>5</v>
      </c>
      <c r="K235" s="52">
        <v>12</v>
      </c>
      <c r="L235" s="58"/>
      <c r="N235" s="57">
        <v>30</v>
      </c>
      <c r="O235" s="52">
        <v>30</v>
      </c>
      <c r="P235" s="58">
        <v>0</v>
      </c>
      <c r="R235" s="57">
        <v>0</v>
      </c>
      <c r="S235" s="52">
        <v>0</v>
      </c>
      <c r="T235" s="58">
        <v>0</v>
      </c>
      <c r="V235" s="89">
        <v>30</v>
      </c>
      <c r="W235" s="88">
        <v>30</v>
      </c>
      <c r="X235" s="52">
        <v>0</v>
      </c>
      <c r="Y235" s="58" t="s">
        <v>135</v>
      </c>
    </row>
    <row r="236" spans="1:25" x14ac:dyDescent="0.25">
      <c r="A236" t="str">
        <f>VLOOKUP(B236, Jurisdictions!A:B,2,FALSE)</f>
        <v>Renton</v>
      </c>
      <c r="B236" t="s">
        <v>305</v>
      </c>
      <c r="C236" s="62">
        <v>101</v>
      </c>
      <c r="D236" s="56" t="s">
        <v>376</v>
      </c>
      <c r="E236" s="53" t="s">
        <v>509</v>
      </c>
      <c r="F236" s="53" t="s">
        <v>512</v>
      </c>
      <c r="G236" s="52">
        <v>155</v>
      </c>
      <c r="H236" s="52">
        <v>2</v>
      </c>
      <c r="I236" s="52">
        <v>5</v>
      </c>
      <c r="J236" s="52">
        <v>5</v>
      </c>
      <c r="K236" s="52">
        <v>12</v>
      </c>
      <c r="L236" s="58"/>
      <c r="N236" s="57">
        <v>30</v>
      </c>
      <c r="O236" s="52">
        <v>30</v>
      </c>
      <c r="P236" s="58">
        <v>0</v>
      </c>
      <c r="R236" s="57">
        <v>0</v>
      </c>
      <c r="S236" s="52">
        <v>0</v>
      </c>
      <c r="T236" s="58">
        <v>0</v>
      </c>
      <c r="V236" s="89">
        <v>30</v>
      </c>
      <c r="W236" s="88">
        <v>30</v>
      </c>
      <c r="X236" s="52">
        <v>0</v>
      </c>
      <c r="Y236" s="58" t="s">
        <v>135</v>
      </c>
    </row>
    <row r="237" spans="1:25" x14ac:dyDescent="0.25">
      <c r="A237" t="str">
        <f>VLOOKUP(B237, Jurisdictions!A:B,2,FALSE)</f>
        <v>King County</v>
      </c>
      <c r="B237" t="s">
        <v>304</v>
      </c>
      <c r="C237" s="62">
        <v>101</v>
      </c>
      <c r="D237" s="56" t="s">
        <v>376</v>
      </c>
      <c r="E237" s="53" t="s">
        <v>509</v>
      </c>
      <c r="F237" s="53" t="s">
        <v>512</v>
      </c>
      <c r="G237" s="52">
        <v>155</v>
      </c>
      <c r="H237" s="52">
        <v>2</v>
      </c>
      <c r="I237" s="52">
        <v>5</v>
      </c>
      <c r="J237" s="52">
        <v>5</v>
      </c>
      <c r="K237" s="52">
        <v>12</v>
      </c>
      <c r="L237" s="58"/>
      <c r="N237" s="57">
        <v>30</v>
      </c>
      <c r="O237" s="52">
        <v>30</v>
      </c>
      <c r="P237" s="58">
        <v>0</v>
      </c>
      <c r="R237" s="57">
        <v>0</v>
      </c>
      <c r="S237" s="52">
        <v>0</v>
      </c>
      <c r="T237" s="58">
        <v>0</v>
      </c>
      <c r="V237" s="89">
        <v>30</v>
      </c>
      <c r="W237" s="88">
        <v>30</v>
      </c>
      <c r="X237" s="52">
        <v>0</v>
      </c>
      <c r="Y237" s="58" t="s">
        <v>135</v>
      </c>
    </row>
    <row r="238" spans="1:25" x14ac:dyDescent="0.25">
      <c r="A238" t="str">
        <f>VLOOKUP(B238, Jurisdictions!A:B,2,FALSE)</f>
        <v>Unknown</v>
      </c>
      <c r="B238" t="s">
        <v>306</v>
      </c>
      <c r="C238" s="62">
        <v>101</v>
      </c>
      <c r="D238" s="56" t="s">
        <v>376</v>
      </c>
      <c r="E238" s="53" t="s">
        <v>509</v>
      </c>
      <c r="F238" s="53" t="s">
        <v>512</v>
      </c>
      <c r="G238" s="52">
        <v>155</v>
      </c>
      <c r="H238" s="52">
        <v>2</v>
      </c>
      <c r="I238" s="52">
        <v>5</v>
      </c>
      <c r="J238" s="52">
        <v>5</v>
      </c>
      <c r="K238" s="52">
        <v>12</v>
      </c>
      <c r="L238" s="58"/>
      <c r="N238" s="57">
        <v>30</v>
      </c>
      <c r="O238" s="52">
        <v>30</v>
      </c>
      <c r="P238" s="58">
        <v>0</v>
      </c>
      <c r="R238" s="57">
        <v>0</v>
      </c>
      <c r="S238" s="52">
        <v>0</v>
      </c>
      <c r="T238" s="58">
        <v>0</v>
      </c>
      <c r="V238" s="89">
        <v>30</v>
      </c>
      <c r="W238" s="88">
        <v>30</v>
      </c>
      <c r="X238" s="52">
        <v>0</v>
      </c>
      <c r="Y238" s="58" t="s">
        <v>135</v>
      </c>
    </row>
    <row r="239" spans="1:25" x14ac:dyDescent="0.25">
      <c r="A239" t="str">
        <f>VLOOKUP(B239, Jurisdictions!A:B,2,FALSE)</f>
        <v>Kent</v>
      </c>
      <c r="B239" t="s">
        <v>316</v>
      </c>
      <c r="C239" s="62">
        <v>101</v>
      </c>
      <c r="D239" s="56" t="s">
        <v>376</v>
      </c>
      <c r="E239" s="53" t="s">
        <v>509</v>
      </c>
      <c r="F239" s="53" t="s">
        <v>512</v>
      </c>
      <c r="G239" s="52">
        <v>155</v>
      </c>
      <c r="H239" s="52">
        <v>2</v>
      </c>
      <c r="I239" s="52">
        <v>5</v>
      </c>
      <c r="J239" s="52">
        <v>5</v>
      </c>
      <c r="K239" s="52">
        <v>12</v>
      </c>
      <c r="L239" s="58"/>
      <c r="N239" s="57">
        <v>30</v>
      </c>
      <c r="O239" s="52">
        <v>30</v>
      </c>
      <c r="P239" s="58">
        <v>0</v>
      </c>
      <c r="R239" s="57">
        <v>0</v>
      </c>
      <c r="S239" s="52">
        <v>0</v>
      </c>
      <c r="T239" s="58">
        <v>0</v>
      </c>
      <c r="V239" s="89">
        <v>30</v>
      </c>
      <c r="W239" s="88">
        <v>30</v>
      </c>
      <c r="X239" s="52">
        <v>0</v>
      </c>
      <c r="Y239" s="58" t="s">
        <v>135</v>
      </c>
    </row>
    <row r="240" spans="1:25" x14ac:dyDescent="0.25">
      <c r="A240" t="str">
        <f>VLOOKUP(B240, Jurisdictions!A:B,2,FALSE)</f>
        <v>Federal Way</v>
      </c>
      <c r="B240" t="s">
        <v>322</v>
      </c>
      <c r="C240" s="62">
        <v>102</v>
      </c>
      <c r="D240" s="56" t="s">
        <v>526</v>
      </c>
      <c r="E240" s="53" t="s">
        <v>355</v>
      </c>
      <c r="F240" s="53" t="s">
        <v>583</v>
      </c>
      <c r="G240" s="52" t="s">
        <v>417</v>
      </c>
      <c r="H240" s="52">
        <v>4</v>
      </c>
      <c r="I240" s="52">
        <v>5</v>
      </c>
      <c r="J240" s="52">
        <v>0</v>
      </c>
      <c r="K240" s="52">
        <v>14</v>
      </c>
      <c r="L240" s="58"/>
      <c r="N240" s="57">
        <v>30</v>
      </c>
      <c r="O240" s="52">
        <v>30</v>
      </c>
      <c r="P240" s="58">
        <v>0</v>
      </c>
      <c r="R240" s="57">
        <v>0</v>
      </c>
      <c r="S240" s="52">
        <v>0</v>
      </c>
      <c r="T240" s="58">
        <v>0</v>
      </c>
      <c r="V240" s="57">
        <v>30</v>
      </c>
      <c r="W240" s="52">
        <v>30</v>
      </c>
      <c r="X240" s="52">
        <v>60</v>
      </c>
      <c r="Y240" s="58" t="s">
        <v>135</v>
      </c>
    </row>
    <row r="241" spans="1:25" x14ac:dyDescent="0.25">
      <c r="A241" t="str">
        <f>VLOOKUP(B241, Jurisdictions!A:B,2,FALSE)</f>
        <v>Federal Way</v>
      </c>
      <c r="B241" t="s">
        <v>322</v>
      </c>
      <c r="C241" s="62">
        <v>103</v>
      </c>
      <c r="D241" s="56" t="s">
        <v>526</v>
      </c>
      <c r="E241" s="53" t="s">
        <v>355</v>
      </c>
      <c r="F241" s="53" t="s">
        <v>527</v>
      </c>
      <c r="G241" s="52">
        <v>187</v>
      </c>
      <c r="H241" s="52">
        <v>4</v>
      </c>
      <c r="I241" s="52">
        <v>5</v>
      </c>
      <c r="J241" s="52">
        <v>0</v>
      </c>
      <c r="K241" s="52">
        <v>9</v>
      </c>
      <c r="L241" s="58"/>
      <c r="N241" s="57">
        <v>60</v>
      </c>
      <c r="O241" s="52">
        <v>60</v>
      </c>
      <c r="P241" s="58">
        <v>0</v>
      </c>
      <c r="R241" s="57">
        <v>1</v>
      </c>
      <c r="S241" s="52">
        <v>0</v>
      </c>
      <c r="T241" s="58">
        <v>0</v>
      </c>
      <c r="V241" s="103">
        <v>30</v>
      </c>
      <c r="W241" s="52">
        <v>60</v>
      </c>
      <c r="X241" s="52">
        <v>60</v>
      </c>
      <c r="Y241" s="58" t="s">
        <v>135</v>
      </c>
    </row>
    <row r="242" spans="1:25" x14ac:dyDescent="0.25">
      <c r="A242" t="str">
        <f>VLOOKUP(B242, Jurisdictions!A:B,2,FALSE)</f>
        <v>Seattle</v>
      </c>
      <c r="B242" t="s">
        <v>302</v>
      </c>
      <c r="C242" s="62">
        <v>104</v>
      </c>
      <c r="D242" s="56" t="s">
        <v>450</v>
      </c>
      <c r="E242" s="53" t="s">
        <v>420</v>
      </c>
      <c r="F242" s="53" t="s">
        <v>490</v>
      </c>
      <c r="G242" s="52">
        <v>73</v>
      </c>
      <c r="H242" s="52">
        <v>20</v>
      </c>
      <c r="I242" s="52">
        <v>5</v>
      </c>
      <c r="J242" s="52">
        <v>10</v>
      </c>
      <c r="K242" s="52">
        <v>35</v>
      </c>
      <c r="L242" s="58"/>
      <c r="N242" s="57">
        <v>15</v>
      </c>
      <c r="O242" s="52">
        <v>15</v>
      </c>
      <c r="P242" s="58">
        <v>30</v>
      </c>
      <c r="R242" s="57">
        <v>2</v>
      </c>
      <c r="S242" s="52">
        <v>0</v>
      </c>
      <c r="T242" s="58">
        <v>0</v>
      </c>
      <c r="V242" s="103" t="s">
        <v>422</v>
      </c>
      <c r="W242" s="52">
        <v>15</v>
      </c>
      <c r="X242" s="87">
        <v>30</v>
      </c>
      <c r="Y242" s="58" t="s">
        <v>15</v>
      </c>
    </row>
    <row r="243" spans="1:25" x14ac:dyDescent="0.25">
      <c r="A243" t="str">
        <f>VLOOKUP(B243, Jurisdictions!A:B,2,FALSE)</f>
        <v>Seattle</v>
      </c>
      <c r="B243" t="s">
        <v>302</v>
      </c>
      <c r="C243" s="62">
        <v>105</v>
      </c>
      <c r="D243" s="56" t="s">
        <v>450</v>
      </c>
      <c r="E243" s="53" t="s">
        <v>420</v>
      </c>
      <c r="F243" s="53" t="s">
        <v>475</v>
      </c>
      <c r="G243" s="52">
        <v>49</v>
      </c>
      <c r="H243" s="52">
        <v>20</v>
      </c>
      <c r="I243" s="52">
        <v>5</v>
      </c>
      <c r="J243" s="52">
        <v>10</v>
      </c>
      <c r="K243" s="52">
        <v>35</v>
      </c>
      <c r="L243" s="58"/>
      <c r="N243" s="57">
        <v>15</v>
      </c>
      <c r="O243" s="52">
        <v>15</v>
      </c>
      <c r="P243" s="58">
        <v>30</v>
      </c>
      <c r="R243" s="57">
        <v>1</v>
      </c>
      <c r="S243" s="52">
        <v>0</v>
      </c>
      <c r="T243" s="58">
        <v>1</v>
      </c>
      <c r="V243" s="89" t="s">
        <v>422</v>
      </c>
      <c r="W243" s="52">
        <v>15</v>
      </c>
      <c r="X243" s="52">
        <v>15</v>
      </c>
      <c r="Y243" s="58" t="s">
        <v>15</v>
      </c>
    </row>
    <row r="244" spans="1:25" x14ac:dyDescent="0.25">
      <c r="A244" t="str">
        <f>VLOOKUP(B244, Jurisdictions!A:B,2,FALSE)</f>
        <v>Bellevue</v>
      </c>
      <c r="B244" t="s">
        <v>307</v>
      </c>
      <c r="C244" s="62">
        <v>106</v>
      </c>
      <c r="D244" s="56" t="s">
        <v>450</v>
      </c>
      <c r="E244" s="53" t="s">
        <v>344</v>
      </c>
      <c r="F244" s="53" t="s">
        <v>556</v>
      </c>
      <c r="G244" s="52">
        <v>271</v>
      </c>
      <c r="H244" s="52">
        <v>12</v>
      </c>
      <c r="I244" s="52">
        <v>5</v>
      </c>
      <c r="J244" s="52">
        <v>10</v>
      </c>
      <c r="K244" s="52">
        <v>27</v>
      </c>
      <c r="L244" s="58"/>
      <c r="N244" s="57">
        <v>15</v>
      </c>
      <c r="O244" s="52">
        <v>15</v>
      </c>
      <c r="P244" s="58">
        <v>30</v>
      </c>
      <c r="R244" s="57">
        <v>1</v>
      </c>
      <c r="S244" s="52">
        <v>0</v>
      </c>
      <c r="T244" s="58">
        <v>0</v>
      </c>
      <c r="V244" s="57" t="s">
        <v>422</v>
      </c>
      <c r="W244" s="52">
        <v>15</v>
      </c>
      <c r="X244" s="52">
        <v>30</v>
      </c>
      <c r="Y244" s="58" t="s">
        <v>15</v>
      </c>
    </row>
    <row r="245" spans="1:25" x14ac:dyDescent="0.25">
      <c r="A245" t="str">
        <f>VLOOKUP(B245, Jurisdictions!A:B,2,FALSE)</f>
        <v>Medina</v>
      </c>
      <c r="B245" t="s">
        <v>319</v>
      </c>
      <c r="C245" s="62">
        <v>106</v>
      </c>
      <c r="D245" s="56" t="s">
        <v>450</v>
      </c>
      <c r="E245" s="53" t="s">
        <v>344</v>
      </c>
      <c r="F245" s="53" t="s">
        <v>556</v>
      </c>
      <c r="G245" s="52">
        <v>271</v>
      </c>
      <c r="H245" s="52">
        <v>12</v>
      </c>
      <c r="I245" s="52">
        <v>5</v>
      </c>
      <c r="J245" s="52">
        <v>10</v>
      </c>
      <c r="K245" s="52">
        <v>27</v>
      </c>
      <c r="L245" s="58"/>
      <c r="N245" s="57">
        <v>15</v>
      </c>
      <c r="O245" s="52">
        <v>15</v>
      </c>
      <c r="P245" s="58">
        <v>30</v>
      </c>
      <c r="R245" s="57">
        <v>1</v>
      </c>
      <c r="S245" s="52">
        <v>0</v>
      </c>
      <c r="T245" s="58">
        <v>0</v>
      </c>
      <c r="V245" s="103" t="s">
        <v>422</v>
      </c>
      <c r="W245" s="104">
        <v>15</v>
      </c>
      <c r="X245" s="52">
        <v>30</v>
      </c>
      <c r="Y245" s="58" t="s">
        <v>15</v>
      </c>
    </row>
    <row r="246" spans="1:25" x14ac:dyDescent="0.25">
      <c r="A246" t="str">
        <f>VLOOKUP(B246, Jurisdictions!A:B,2,FALSE)</f>
        <v>Seattle</v>
      </c>
      <c r="B246" t="s">
        <v>302</v>
      </c>
      <c r="C246" s="62">
        <v>106</v>
      </c>
      <c r="D246" s="56" t="s">
        <v>450</v>
      </c>
      <c r="E246" s="53" t="s">
        <v>344</v>
      </c>
      <c r="F246" s="53" t="s">
        <v>556</v>
      </c>
      <c r="G246" s="52">
        <v>271</v>
      </c>
      <c r="H246" s="52">
        <v>12</v>
      </c>
      <c r="I246" s="52">
        <v>5</v>
      </c>
      <c r="J246" s="52">
        <v>10</v>
      </c>
      <c r="K246" s="52">
        <v>27</v>
      </c>
      <c r="L246" s="58"/>
      <c r="N246" s="57">
        <v>15</v>
      </c>
      <c r="O246" s="52">
        <v>15</v>
      </c>
      <c r="P246" s="58">
        <v>30</v>
      </c>
      <c r="R246" s="57">
        <v>1</v>
      </c>
      <c r="S246" s="52">
        <v>0</v>
      </c>
      <c r="T246" s="58">
        <v>0</v>
      </c>
      <c r="V246" s="103" t="s">
        <v>422</v>
      </c>
      <c r="W246" s="104">
        <v>15</v>
      </c>
      <c r="X246" s="52">
        <v>30</v>
      </c>
      <c r="Y246" s="58" t="s">
        <v>15</v>
      </c>
    </row>
    <row r="247" spans="1:25" x14ac:dyDescent="0.25">
      <c r="A247" t="str">
        <f>VLOOKUP(B247, Jurisdictions!A:B,2,FALSE)</f>
        <v>Clyde Hill</v>
      </c>
      <c r="B247" t="s">
        <v>321</v>
      </c>
      <c r="C247" s="62">
        <v>106</v>
      </c>
      <c r="D247" s="56" t="s">
        <v>450</v>
      </c>
      <c r="E247" s="53" t="s">
        <v>344</v>
      </c>
      <c r="F247" s="53" t="s">
        <v>556</v>
      </c>
      <c r="G247" s="52">
        <v>271</v>
      </c>
      <c r="H247" s="52">
        <v>12</v>
      </c>
      <c r="I247" s="52">
        <v>5</v>
      </c>
      <c r="J247" s="52">
        <v>10</v>
      </c>
      <c r="K247" s="52">
        <v>27</v>
      </c>
      <c r="L247" s="58"/>
      <c r="N247" s="57">
        <v>15</v>
      </c>
      <c r="O247" s="52">
        <v>15</v>
      </c>
      <c r="P247" s="58">
        <v>30</v>
      </c>
      <c r="R247" s="57">
        <v>1</v>
      </c>
      <c r="S247" s="52">
        <v>0</v>
      </c>
      <c r="T247" s="58">
        <v>0</v>
      </c>
      <c r="V247" s="103" t="s">
        <v>422</v>
      </c>
      <c r="W247" s="104">
        <v>15</v>
      </c>
      <c r="X247" s="52">
        <v>30</v>
      </c>
      <c r="Y247" s="58" t="s">
        <v>15</v>
      </c>
    </row>
    <row r="248" spans="1:25" x14ac:dyDescent="0.25">
      <c r="A248" t="str">
        <f>VLOOKUP(B248, Jurisdictions!A:B,2,FALSE)</f>
        <v>Seattle</v>
      </c>
      <c r="B248" t="s">
        <v>302</v>
      </c>
      <c r="C248" s="62">
        <v>107</v>
      </c>
      <c r="D248" s="56" t="s">
        <v>450</v>
      </c>
      <c r="E248" s="53" t="s">
        <v>420</v>
      </c>
      <c r="F248" s="53" t="s">
        <v>452</v>
      </c>
      <c r="G248" s="52">
        <v>25</v>
      </c>
      <c r="H248" s="52">
        <v>18</v>
      </c>
      <c r="I248" s="52">
        <v>5</v>
      </c>
      <c r="J248" s="52">
        <v>0</v>
      </c>
      <c r="K248" s="52">
        <v>23</v>
      </c>
      <c r="L248" s="58"/>
      <c r="N248" s="57">
        <v>15</v>
      </c>
      <c r="O248" s="52">
        <v>30</v>
      </c>
      <c r="P248" s="58">
        <v>30</v>
      </c>
      <c r="R248" s="57">
        <v>0</v>
      </c>
      <c r="S248" s="52">
        <v>0</v>
      </c>
      <c r="T248" s="58">
        <v>0</v>
      </c>
      <c r="V248" s="89">
        <v>15</v>
      </c>
      <c r="W248" s="88">
        <v>30</v>
      </c>
      <c r="X248" s="88">
        <v>30</v>
      </c>
      <c r="Y248" s="58" t="s">
        <v>81</v>
      </c>
    </row>
    <row r="249" spans="1:25" x14ac:dyDescent="0.25">
      <c r="A249" t="str">
        <f>VLOOKUP(B249, Jurisdictions!A:B,2,FALSE)</f>
        <v>Redmond</v>
      </c>
      <c r="B249" t="s">
        <v>329</v>
      </c>
      <c r="C249" s="62">
        <v>108</v>
      </c>
      <c r="D249" s="56" t="s">
        <v>584</v>
      </c>
      <c r="E249" s="53" t="s">
        <v>369</v>
      </c>
      <c r="F249" s="53" t="s">
        <v>585</v>
      </c>
      <c r="G249" s="52" t="s">
        <v>418</v>
      </c>
      <c r="H249" s="52">
        <v>2</v>
      </c>
      <c r="I249" s="52">
        <v>5</v>
      </c>
      <c r="J249" s="52">
        <v>5</v>
      </c>
      <c r="K249" s="52">
        <v>7</v>
      </c>
      <c r="L249" s="58"/>
      <c r="N249" s="57">
        <v>60</v>
      </c>
      <c r="O249" s="52">
        <v>60</v>
      </c>
      <c r="P249" s="58">
        <v>0</v>
      </c>
      <c r="R249" s="57">
        <v>0</v>
      </c>
      <c r="S249" s="52">
        <v>0</v>
      </c>
      <c r="T249" s="58">
        <v>0</v>
      </c>
      <c r="V249" s="90">
        <v>60</v>
      </c>
      <c r="W249" s="104">
        <v>60</v>
      </c>
      <c r="X249" s="104">
        <v>0</v>
      </c>
      <c r="Y249" s="58" t="s">
        <v>160</v>
      </c>
    </row>
    <row r="250" spans="1:25" x14ac:dyDescent="0.25">
      <c r="A250" t="str">
        <f>VLOOKUP(B250, Jurisdictions!A:B,2,FALSE)</f>
        <v>Bothell</v>
      </c>
      <c r="B250" t="s">
        <v>335</v>
      </c>
      <c r="C250" s="62">
        <v>108</v>
      </c>
      <c r="D250" s="56" t="s">
        <v>584</v>
      </c>
      <c r="E250" s="53" t="s">
        <v>369</v>
      </c>
      <c r="F250" s="53" t="s">
        <v>585</v>
      </c>
      <c r="G250" s="52" t="s">
        <v>418</v>
      </c>
      <c r="H250" s="52">
        <v>2</v>
      </c>
      <c r="I250" s="52">
        <v>5</v>
      </c>
      <c r="J250" s="52">
        <v>5</v>
      </c>
      <c r="K250" s="52">
        <v>7</v>
      </c>
      <c r="L250" s="58"/>
      <c r="N250" s="57">
        <v>60</v>
      </c>
      <c r="O250" s="52">
        <v>60</v>
      </c>
      <c r="P250" s="58">
        <v>0</v>
      </c>
      <c r="R250" s="57">
        <v>0</v>
      </c>
      <c r="S250" s="52">
        <v>0</v>
      </c>
      <c r="T250" s="58">
        <v>0</v>
      </c>
      <c r="V250" s="90">
        <v>60</v>
      </c>
      <c r="W250" s="52">
        <v>60</v>
      </c>
      <c r="X250" s="52">
        <v>0</v>
      </c>
      <c r="Y250" s="58" t="s">
        <v>160</v>
      </c>
    </row>
    <row r="251" spans="1:25" x14ac:dyDescent="0.25">
      <c r="A251" t="str">
        <f>VLOOKUP(B251, Jurisdictions!A:B,2,FALSE)</f>
        <v>Woodinville</v>
      </c>
      <c r="B251" t="s">
        <v>336</v>
      </c>
      <c r="C251" s="62">
        <v>108</v>
      </c>
      <c r="D251" s="56" t="s">
        <v>584</v>
      </c>
      <c r="E251" s="53" t="s">
        <v>369</v>
      </c>
      <c r="F251" s="53" t="s">
        <v>585</v>
      </c>
      <c r="G251" s="52" t="s">
        <v>418</v>
      </c>
      <c r="H251" s="52">
        <v>2</v>
      </c>
      <c r="I251" s="52">
        <v>5</v>
      </c>
      <c r="J251" s="52">
        <v>5</v>
      </c>
      <c r="K251" s="52">
        <v>7</v>
      </c>
      <c r="L251" s="58"/>
      <c r="N251" s="57">
        <v>60</v>
      </c>
      <c r="O251" s="52">
        <v>60</v>
      </c>
      <c r="P251" s="58">
        <v>0</v>
      </c>
      <c r="R251" s="57">
        <v>0</v>
      </c>
      <c r="S251" s="52">
        <v>0</v>
      </c>
      <c r="T251" s="58">
        <v>0</v>
      </c>
      <c r="V251" s="90">
        <v>60</v>
      </c>
      <c r="W251" s="52">
        <v>60</v>
      </c>
      <c r="X251" s="52">
        <v>0</v>
      </c>
      <c r="Y251" s="58" t="s">
        <v>160</v>
      </c>
    </row>
    <row r="252" spans="1:25" x14ac:dyDescent="0.25">
      <c r="A252" t="str">
        <f>VLOOKUP(B252, Jurisdictions!A:B,2,FALSE)</f>
        <v>King County</v>
      </c>
      <c r="B252" t="s">
        <v>304</v>
      </c>
      <c r="C252" s="62">
        <v>108</v>
      </c>
      <c r="D252" s="56" t="s">
        <v>584</v>
      </c>
      <c r="E252" s="53" t="s">
        <v>369</v>
      </c>
      <c r="F252" s="53" t="s">
        <v>585</v>
      </c>
      <c r="G252" s="104" t="s">
        <v>418</v>
      </c>
      <c r="H252" s="104">
        <v>2</v>
      </c>
      <c r="I252" s="104">
        <v>5</v>
      </c>
      <c r="J252" s="104">
        <v>5</v>
      </c>
      <c r="K252" s="104">
        <v>7</v>
      </c>
      <c r="L252" s="105"/>
      <c r="N252" s="103">
        <v>60</v>
      </c>
      <c r="O252" s="104">
        <v>60</v>
      </c>
      <c r="P252" s="105">
        <v>0</v>
      </c>
      <c r="R252" s="103">
        <v>0</v>
      </c>
      <c r="S252" s="104">
        <v>0</v>
      </c>
      <c r="T252" s="105">
        <v>0</v>
      </c>
      <c r="V252" s="90">
        <v>60</v>
      </c>
      <c r="W252" s="104">
        <v>60</v>
      </c>
      <c r="X252" s="104">
        <v>0</v>
      </c>
      <c r="Y252" s="105" t="s">
        <v>160</v>
      </c>
    </row>
    <row r="253" spans="1:25" x14ac:dyDescent="0.25">
      <c r="A253" t="str">
        <f>VLOOKUP(B253, Jurisdictions!A:B,2,FALSE)</f>
        <v>Kirkland</v>
      </c>
      <c r="B253" t="s">
        <v>333</v>
      </c>
      <c r="C253" s="62">
        <v>109</v>
      </c>
      <c r="D253" s="56" t="s">
        <v>542</v>
      </c>
      <c r="E253" s="53" t="s">
        <v>359</v>
      </c>
      <c r="F253" s="53" t="s">
        <v>543</v>
      </c>
      <c r="G253" s="52">
        <v>238</v>
      </c>
      <c r="H253" s="52">
        <v>6</v>
      </c>
      <c r="I253" s="52">
        <v>5</v>
      </c>
      <c r="J253" s="52">
        <v>5</v>
      </c>
      <c r="K253" s="52">
        <v>11</v>
      </c>
      <c r="L253" s="58"/>
      <c r="N253" s="57">
        <v>30</v>
      </c>
      <c r="O253" s="52">
        <v>30</v>
      </c>
      <c r="P253" s="58">
        <v>0</v>
      </c>
      <c r="R253" s="57">
        <v>0</v>
      </c>
      <c r="S253" s="52">
        <v>0</v>
      </c>
      <c r="T253" s="58">
        <v>0</v>
      </c>
      <c r="V253" s="57">
        <v>30</v>
      </c>
      <c r="W253" s="52">
        <v>30</v>
      </c>
      <c r="X253" s="87">
        <v>0</v>
      </c>
      <c r="Y253" s="58" t="s">
        <v>135</v>
      </c>
    </row>
    <row r="254" spans="1:25" x14ac:dyDescent="0.25">
      <c r="A254" t="str">
        <f>VLOOKUP(B254, Jurisdictions!A:B,2,FALSE)</f>
        <v>Unknown</v>
      </c>
      <c r="B254" t="s">
        <v>306</v>
      </c>
      <c r="C254" s="62">
        <v>109</v>
      </c>
      <c r="D254" s="56" t="s">
        <v>542</v>
      </c>
      <c r="E254" s="53" t="s">
        <v>359</v>
      </c>
      <c r="F254" s="53" t="s">
        <v>543</v>
      </c>
      <c r="G254" s="52">
        <v>238</v>
      </c>
      <c r="H254" s="52">
        <v>6</v>
      </c>
      <c r="I254" s="52">
        <v>5</v>
      </c>
      <c r="J254" s="52">
        <v>5</v>
      </c>
      <c r="K254" s="52">
        <v>11</v>
      </c>
      <c r="L254" s="58"/>
      <c r="N254" s="57">
        <v>30</v>
      </c>
      <c r="O254" s="52">
        <v>30</v>
      </c>
      <c r="P254" s="58">
        <v>0</v>
      </c>
      <c r="R254" s="57">
        <v>0</v>
      </c>
      <c r="S254" s="52">
        <v>0</v>
      </c>
      <c r="T254" s="58">
        <v>0</v>
      </c>
      <c r="V254" s="57">
        <v>30</v>
      </c>
      <c r="W254" s="52">
        <v>30</v>
      </c>
      <c r="X254" s="87">
        <v>0</v>
      </c>
      <c r="Y254" s="58" t="s">
        <v>135</v>
      </c>
    </row>
    <row r="255" spans="1:25" x14ac:dyDescent="0.25">
      <c r="A255" t="str">
        <f>VLOOKUP(B255, Jurisdictions!A:B,2,FALSE)</f>
        <v>Bothell</v>
      </c>
      <c r="B255" t="s">
        <v>335</v>
      </c>
      <c r="C255" s="62">
        <v>109</v>
      </c>
      <c r="D255" s="56" t="s">
        <v>542</v>
      </c>
      <c r="E255" s="53" t="s">
        <v>359</v>
      </c>
      <c r="F255" s="53" t="s">
        <v>543</v>
      </c>
      <c r="G255" s="52">
        <v>238</v>
      </c>
      <c r="H255" s="52">
        <v>6</v>
      </c>
      <c r="I255" s="52">
        <v>5</v>
      </c>
      <c r="J255" s="52">
        <v>5</v>
      </c>
      <c r="K255" s="52">
        <v>11</v>
      </c>
      <c r="L255" s="58"/>
      <c r="N255" s="57">
        <v>30</v>
      </c>
      <c r="O255" s="52">
        <v>30</v>
      </c>
      <c r="P255" s="58">
        <v>0</v>
      </c>
      <c r="R255" s="57">
        <v>0</v>
      </c>
      <c r="S255" s="52">
        <v>0</v>
      </c>
      <c r="T255" s="58">
        <v>0</v>
      </c>
      <c r="V255" s="103">
        <v>30</v>
      </c>
      <c r="W255" s="104">
        <v>30</v>
      </c>
      <c r="X255" s="87">
        <v>0</v>
      </c>
      <c r="Y255" s="58" t="s">
        <v>135</v>
      </c>
    </row>
    <row r="256" spans="1:25" x14ac:dyDescent="0.25">
      <c r="A256" t="str">
        <f>VLOOKUP(B256, Jurisdictions!A:B,2,FALSE)</f>
        <v>King County</v>
      </c>
      <c r="B256" t="s">
        <v>304</v>
      </c>
      <c r="C256" s="62">
        <v>109</v>
      </c>
      <c r="D256" s="56" t="s">
        <v>542</v>
      </c>
      <c r="E256" s="53" t="s">
        <v>359</v>
      </c>
      <c r="F256" s="53" t="s">
        <v>543</v>
      </c>
      <c r="G256" s="52">
        <v>238</v>
      </c>
      <c r="H256" s="52">
        <v>6</v>
      </c>
      <c r="I256" s="52">
        <v>5</v>
      </c>
      <c r="J256" s="52">
        <v>5</v>
      </c>
      <c r="K256" s="52">
        <v>11</v>
      </c>
      <c r="L256" s="58"/>
      <c r="N256" s="57">
        <v>30</v>
      </c>
      <c r="O256" s="52">
        <v>30</v>
      </c>
      <c r="P256" s="58">
        <v>0</v>
      </c>
      <c r="R256" s="57">
        <v>0</v>
      </c>
      <c r="S256" s="52">
        <v>0</v>
      </c>
      <c r="T256" s="58">
        <v>0</v>
      </c>
      <c r="V256" s="57">
        <v>30</v>
      </c>
      <c r="W256" s="52">
        <v>30</v>
      </c>
      <c r="X256" s="87">
        <v>0</v>
      </c>
      <c r="Y256" s="58" t="s">
        <v>135</v>
      </c>
    </row>
    <row r="257" spans="1:25" x14ac:dyDescent="0.25">
      <c r="A257" t="str">
        <f>VLOOKUP(B257, Jurisdictions!A:B,2,FALSE)</f>
        <v>Redmond</v>
      </c>
      <c r="B257" t="s">
        <v>329</v>
      </c>
      <c r="C257" s="62">
        <v>109</v>
      </c>
      <c r="D257" s="56" t="s">
        <v>542</v>
      </c>
      <c r="E257" s="53" t="s">
        <v>359</v>
      </c>
      <c r="F257" s="53" t="s">
        <v>543</v>
      </c>
      <c r="G257" s="52">
        <v>238</v>
      </c>
      <c r="H257" s="52">
        <v>6</v>
      </c>
      <c r="I257" s="52">
        <v>5</v>
      </c>
      <c r="J257" s="52">
        <v>5</v>
      </c>
      <c r="K257" s="52">
        <v>11</v>
      </c>
      <c r="L257" s="58"/>
      <c r="N257" s="57">
        <v>30</v>
      </c>
      <c r="O257" s="52">
        <v>30</v>
      </c>
      <c r="P257" s="58">
        <v>0</v>
      </c>
      <c r="R257" s="57">
        <v>0</v>
      </c>
      <c r="S257" s="52">
        <v>0</v>
      </c>
      <c r="T257" s="58">
        <v>0</v>
      </c>
      <c r="V257" s="103">
        <v>30</v>
      </c>
      <c r="W257" s="52">
        <v>30</v>
      </c>
      <c r="X257" s="87">
        <v>0</v>
      </c>
      <c r="Y257" s="58" t="s">
        <v>135</v>
      </c>
    </row>
    <row r="258" spans="1:25" x14ac:dyDescent="0.25">
      <c r="A258" t="str">
        <f>VLOOKUP(B258, Jurisdictions!A:B,2,FALSE)</f>
        <v>Seattle</v>
      </c>
      <c r="B258" t="s">
        <v>302</v>
      </c>
      <c r="C258" s="62">
        <v>110</v>
      </c>
      <c r="D258" s="56" t="s">
        <v>486</v>
      </c>
      <c r="E258" s="53" t="s">
        <v>487</v>
      </c>
      <c r="F258" s="53" t="s">
        <v>488</v>
      </c>
      <c r="G258" s="52">
        <v>71</v>
      </c>
      <c r="H258" s="52">
        <v>4</v>
      </c>
      <c r="I258" s="52">
        <v>5</v>
      </c>
      <c r="J258" s="52">
        <v>0</v>
      </c>
      <c r="K258" s="52">
        <v>4</v>
      </c>
      <c r="L258" s="58"/>
      <c r="N258" s="57">
        <v>60</v>
      </c>
      <c r="O258" s="52">
        <v>60</v>
      </c>
      <c r="P258" s="58">
        <v>0</v>
      </c>
      <c r="R258" s="57">
        <v>1</v>
      </c>
      <c r="S258" s="52">
        <v>1</v>
      </c>
      <c r="T258" s="58">
        <v>1</v>
      </c>
      <c r="V258" s="103">
        <v>30</v>
      </c>
      <c r="W258" s="52">
        <v>30</v>
      </c>
      <c r="X258" s="52">
        <v>30</v>
      </c>
      <c r="Y258" s="58" t="s">
        <v>135</v>
      </c>
    </row>
    <row r="259" spans="1:25" x14ac:dyDescent="0.25">
      <c r="A259" t="str">
        <f>VLOOKUP(B259, Jurisdictions!A:B,2,FALSE)</f>
        <v>Seattle</v>
      </c>
      <c r="B259" t="s">
        <v>302</v>
      </c>
      <c r="C259" s="62">
        <v>111</v>
      </c>
      <c r="D259" s="56" t="s">
        <v>570</v>
      </c>
      <c r="E259" s="53" t="s">
        <v>420</v>
      </c>
      <c r="F259" s="53" t="s">
        <v>571</v>
      </c>
      <c r="G259" s="52" t="s">
        <v>25</v>
      </c>
      <c r="H259" s="52">
        <v>14</v>
      </c>
      <c r="I259" s="52">
        <v>5</v>
      </c>
      <c r="J259" s="52">
        <v>5</v>
      </c>
      <c r="K259" s="52">
        <v>19</v>
      </c>
      <c r="L259" s="58" t="s">
        <v>52</v>
      </c>
      <c r="N259" s="57" t="s">
        <v>422</v>
      </c>
      <c r="O259" s="52">
        <v>15</v>
      </c>
      <c r="P259" s="58">
        <v>15</v>
      </c>
      <c r="R259" s="57">
        <v>2</v>
      </c>
      <c r="S259" s="52">
        <v>1</v>
      </c>
      <c r="T259" s="58">
        <v>0</v>
      </c>
      <c r="V259" s="103" t="s">
        <v>422</v>
      </c>
      <c r="W259" s="88" t="s">
        <v>422</v>
      </c>
      <c r="X259" s="52">
        <v>15</v>
      </c>
      <c r="Y259" s="58" t="s">
        <v>15</v>
      </c>
    </row>
    <row r="260" spans="1:25" ht="15.75" thickBot="1" x14ac:dyDescent="0.3">
      <c r="A260" t="str">
        <f>VLOOKUP(B260, Jurisdictions!A:B,2,FALSE)</f>
        <v>Seattle</v>
      </c>
      <c r="B260" t="s">
        <v>302</v>
      </c>
      <c r="C260" s="63">
        <v>112</v>
      </c>
      <c r="D260" s="99" t="s">
        <v>481</v>
      </c>
      <c r="E260" s="81" t="s">
        <v>420</v>
      </c>
      <c r="F260" s="81" t="s">
        <v>502</v>
      </c>
      <c r="G260" s="60">
        <v>125</v>
      </c>
      <c r="H260" s="60">
        <v>8</v>
      </c>
      <c r="I260" s="60">
        <v>5</v>
      </c>
      <c r="J260" s="60">
        <v>5</v>
      </c>
      <c r="K260" s="60">
        <v>18</v>
      </c>
      <c r="L260" s="61"/>
      <c r="N260" s="59">
        <v>30</v>
      </c>
      <c r="O260" s="60">
        <v>30</v>
      </c>
      <c r="P260" s="61">
        <v>0</v>
      </c>
      <c r="R260" s="59">
        <v>1</v>
      </c>
      <c r="S260" s="60">
        <v>0</v>
      </c>
      <c r="T260" s="61">
        <v>0</v>
      </c>
      <c r="V260" s="108">
        <v>15</v>
      </c>
      <c r="W260" s="60">
        <v>30</v>
      </c>
      <c r="X260" s="109">
        <v>30</v>
      </c>
      <c r="Y260" s="61" t="s">
        <v>81</v>
      </c>
    </row>
    <row r="262" spans="1:25" x14ac:dyDescent="0.25">
      <c r="M262" s="30" t="s">
        <v>617</v>
      </c>
      <c r="N262" s="29" t="s">
        <v>625</v>
      </c>
      <c r="O262" s="29" t="s">
        <v>625</v>
      </c>
      <c r="P262" s="29" t="s">
        <v>625</v>
      </c>
      <c r="V262" s="460" t="s">
        <v>615</v>
      </c>
      <c r="W262" s="460"/>
      <c r="X262" s="460"/>
    </row>
    <row r="263" spans="1:25" x14ac:dyDescent="0.25">
      <c r="M263" s="17">
        <v>15</v>
      </c>
      <c r="N263" s="28" t="s">
        <v>618</v>
      </c>
      <c r="O263" s="28" t="s">
        <v>619</v>
      </c>
      <c r="P263" s="28" t="s">
        <v>620</v>
      </c>
      <c r="V263" s="461" t="s">
        <v>616</v>
      </c>
      <c r="W263" s="461"/>
      <c r="X263" s="461"/>
    </row>
    <row r="264" spans="1:25" x14ac:dyDescent="0.25">
      <c r="M264" s="17">
        <v>30</v>
      </c>
      <c r="N264" s="28" t="s">
        <v>621</v>
      </c>
      <c r="O264" s="28" t="s">
        <v>622</v>
      </c>
      <c r="P264" s="28" t="s">
        <v>618</v>
      </c>
    </row>
    <row r="265" spans="1:25" x14ac:dyDescent="0.25">
      <c r="M265" s="17">
        <v>60</v>
      </c>
      <c r="N265" s="28" t="s">
        <v>623</v>
      </c>
      <c r="O265" s="28" t="s">
        <v>623</v>
      </c>
      <c r="P265" s="28" t="s">
        <v>624</v>
      </c>
    </row>
  </sheetData>
  <sheetProtection password="80F0" sheet="1" objects="1" scenarios="1"/>
  <autoFilter ref="A2:Y2">
    <sortState ref="A3:Y260">
      <sortCondition ref="C2"/>
    </sortState>
  </autoFilter>
  <mergeCells count="6">
    <mergeCell ref="V263:X263"/>
    <mergeCell ref="D1:G1"/>
    <mergeCell ref="N1:P1"/>
    <mergeCell ref="R1:T1"/>
    <mergeCell ref="V1:Y1"/>
    <mergeCell ref="V262:X262"/>
  </mergeCells>
  <pageMargins left="0.7" right="0.7" top="0.75" bottom="0.75" header="0.3" footer="0.3"/>
  <pageSetup paperSize="17" scale="78" orientation="landscape" r:id="rId1"/>
  <headerFooter>
    <oddHeader>&amp;C&amp;"-,Bold"&amp;14Corridor Summary for Shoreline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42"/>
  <sheetViews>
    <sheetView workbookViewId="0">
      <selection activeCell="A10" sqref="A10"/>
    </sheetView>
  </sheetViews>
  <sheetFormatPr defaultRowHeight="15" x14ac:dyDescent="0.25"/>
  <cols>
    <col min="2" max="2" width="19.28515625" bestFit="1" customWidth="1"/>
  </cols>
  <sheetData>
    <row r="1" spans="1:2" x14ac:dyDescent="0.25">
      <c r="A1" t="s">
        <v>1255</v>
      </c>
      <c r="B1" t="s">
        <v>1254</v>
      </c>
    </row>
    <row r="2" spans="1:2" x14ac:dyDescent="0.25">
      <c r="A2" t="s">
        <v>412</v>
      </c>
      <c r="B2" t="s">
        <v>579</v>
      </c>
    </row>
    <row r="3" spans="1:2" x14ac:dyDescent="0.25">
      <c r="A3" t="s">
        <v>317</v>
      </c>
      <c r="B3" t="s">
        <v>343</v>
      </c>
    </row>
    <row r="4" spans="1:2" x14ac:dyDescent="0.25">
      <c r="A4" t="s">
        <v>307</v>
      </c>
      <c r="B4" t="s">
        <v>344</v>
      </c>
    </row>
    <row r="5" spans="1:2" x14ac:dyDescent="0.25">
      <c r="A5" t="s">
        <v>314</v>
      </c>
      <c r="B5" t="s">
        <v>345</v>
      </c>
    </row>
    <row r="6" spans="1:2" x14ac:dyDescent="0.25">
      <c r="A6" t="s">
        <v>335</v>
      </c>
      <c r="B6" t="s">
        <v>346</v>
      </c>
    </row>
    <row r="7" spans="1:2" x14ac:dyDescent="0.25">
      <c r="A7" t="s">
        <v>309</v>
      </c>
      <c r="B7" t="s">
        <v>347</v>
      </c>
    </row>
    <row r="8" spans="1:2" x14ac:dyDescent="0.25">
      <c r="A8" t="s">
        <v>331</v>
      </c>
      <c r="B8" t="s">
        <v>348</v>
      </c>
    </row>
    <row r="9" spans="1:2" x14ac:dyDescent="0.25">
      <c r="A9" t="s">
        <v>321</v>
      </c>
      <c r="B9" t="s">
        <v>349</v>
      </c>
    </row>
    <row r="10" spans="1:2" x14ac:dyDescent="0.25">
      <c r="A10" t="s">
        <v>318</v>
      </c>
      <c r="B10" t="s">
        <v>350</v>
      </c>
    </row>
    <row r="11" spans="1:2" x14ac:dyDescent="0.25">
      <c r="A11" t="s">
        <v>311</v>
      </c>
      <c r="B11" t="s">
        <v>351</v>
      </c>
    </row>
    <row r="12" spans="1:2" x14ac:dyDescent="0.25">
      <c r="A12" t="s">
        <v>332</v>
      </c>
      <c r="B12" t="s">
        <v>352</v>
      </c>
    </row>
    <row r="13" spans="1:2" x14ac:dyDescent="0.25">
      <c r="A13" t="s">
        <v>337</v>
      </c>
      <c r="B13" t="s">
        <v>353</v>
      </c>
    </row>
    <row r="14" spans="1:2" x14ac:dyDescent="0.25">
      <c r="A14" t="s">
        <v>324</v>
      </c>
      <c r="B14" t="s">
        <v>354</v>
      </c>
    </row>
    <row r="15" spans="1:2" x14ac:dyDescent="0.25">
      <c r="A15" t="s">
        <v>322</v>
      </c>
      <c r="B15" t="s">
        <v>355</v>
      </c>
    </row>
    <row r="16" spans="1:2" x14ac:dyDescent="0.25">
      <c r="A16" t="s">
        <v>325</v>
      </c>
      <c r="B16" t="s">
        <v>356</v>
      </c>
    </row>
    <row r="17" spans="1:2" x14ac:dyDescent="0.25">
      <c r="A17" t="s">
        <v>334</v>
      </c>
      <c r="B17" t="s">
        <v>358</v>
      </c>
    </row>
    <row r="18" spans="1:2" x14ac:dyDescent="0.25">
      <c r="A18" t="s">
        <v>316</v>
      </c>
      <c r="B18" t="s">
        <v>360</v>
      </c>
    </row>
    <row r="19" spans="1:2" x14ac:dyDescent="0.25">
      <c r="A19" t="s">
        <v>304</v>
      </c>
      <c r="B19" t="s">
        <v>357</v>
      </c>
    </row>
    <row r="20" spans="1:2" x14ac:dyDescent="0.25">
      <c r="A20" t="s">
        <v>333</v>
      </c>
      <c r="B20" t="s">
        <v>359</v>
      </c>
    </row>
    <row r="21" spans="1:2" x14ac:dyDescent="0.25">
      <c r="A21" t="s">
        <v>339</v>
      </c>
      <c r="B21" t="s">
        <v>361</v>
      </c>
    </row>
    <row r="22" spans="1:2" x14ac:dyDescent="0.25">
      <c r="A22" t="s">
        <v>315</v>
      </c>
      <c r="B22" t="s">
        <v>365</v>
      </c>
    </row>
    <row r="23" spans="1:2" x14ac:dyDescent="0.25">
      <c r="A23" t="s">
        <v>319</v>
      </c>
      <c r="B23" t="s">
        <v>362</v>
      </c>
    </row>
    <row r="24" spans="1:2" x14ac:dyDescent="0.25">
      <c r="A24" t="s">
        <v>326</v>
      </c>
      <c r="B24" t="s">
        <v>363</v>
      </c>
    </row>
    <row r="25" spans="1:2" x14ac:dyDescent="0.25">
      <c r="A25" t="s">
        <v>340</v>
      </c>
      <c r="B25" t="s">
        <v>364</v>
      </c>
    </row>
    <row r="26" spans="1:2" x14ac:dyDescent="0.25">
      <c r="A26" t="s">
        <v>308</v>
      </c>
      <c r="B26" t="s">
        <v>366</v>
      </c>
    </row>
    <row r="27" spans="1:2" x14ac:dyDescent="0.25">
      <c r="A27" t="s">
        <v>310</v>
      </c>
      <c r="B27" t="s">
        <v>368</v>
      </c>
    </row>
    <row r="28" spans="1:2" x14ac:dyDescent="0.25">
      <c r="A28" t="s">
        <v>327</v>
      </c>
      <c r="B28" t="s">
        <v>367</v>
      </c>
    </row>
    <row r="29" spans="1:2" x14ac:dyDescent="0.25">
      <c r="A29" t="s">
        <v>413</v>
      </c>
      <c r="B29" t="s">
        <v>578</v>
      </c>
    </row>
    <row r="30" spans="1:2" x14ac:dyDescent="0.25">
      <c r="A30" t="s">
        <v>329</v>
      </c>
      <c r="B30" t="s">
        <v>369</v>
      </c>
    </row>
    <row r="31" spans="1:2" x14ac:dyDescent="0.25">
      <c r="A31" t="s">
        <v>305</v>
      </c>
      <c r="B31" t="s">
        <v>370</v>
      </c>
    </row>
    <row r="32" spans="1:2" x14ac:dyDescent="0.25">
      <c r="A32" t="s">
        <v>330</v>
      </c>
      <c r="B32" t="s">
        <v>371</v>
      </c>
    </row>
    <row r="33" spans="1:2" x14ac:dyDescent="0.25">
      <c r="A33" t="s">
        <v>312</v>
      </c>
      <c r="B33" t="s">
        <v>374</v>
      </c>
    </row>
    <row r="34" spans="1:2" x14ac:dyDescent="0.25">
      <c r="A34" t="s">
        <v>302</v>
      </c>
      <c r="B34" t="s">
        <v>342</v>
      </c>
    </row>
    <row r="35" spans="1:2" x14ac:dyDescent="0.25">
      <c r="A35" t="s">
        <v>303</v>
      </c>
      <c r="B35" t="s">
        <v>341</v>
      </c>
    </row>
    <row r="36" spans="1:2" x14ac:dyDescent="0.25">
      <c r="A36" t="s">
        <v>338</v>
      </c>
      <c r="B36" t="s">
        <v>373</v>
      </c>
    </row>
    <row r="37" spans="1:2" x14ac:dyDescent="0.25">
      <c r="A37" t="s">
        <v>328</v>
      </c>
      <c r="B37" t="s">
        <v>372</v>
      </c>
    </row>
    <row r="38" spans="1:2" x14ac:dyDescent="0.25">
      <c r="A38" t="s">
        <v>323</v>
      </c>
      <c r="B38" t="s">
        <v>375</v>
      </c>
    </row>
    <row r="39" spans="1:2" x14ac:dyDescent="0.25">
      <c r="A39" t="s">
        <v>313</v>
      </c>
      <c r="B39" t="s">
        <v>376</v>
      </c>
    </row>
    <row r="40" spans="1:2" x14ac:dyDescent="0.25">
      <c r="A40" t="s">
        <v>306</v>
      </c>
      <c r="B40" t="s">
        <v>377</v>
      </c>
    </row>
    <row r="41" spans="1:2" x14ac:dyDescent="0.25">
      <c r="A41" t="s">
        <v>336</v>
      </c>
      <c r="B41" t="s">
        <v>378</v>
      </c>
    </row>
    <row r="42" spans="1:2" x14ac:dyDescent="0.25">
      <c r="A42" t="s">
        <v>320</v>
      </c>
      <c r="B42" t="s">
        <v>379</v>
      </c>
    </row>
  </sheetData>
  <sortState ref="B1:B526">
    <sortCondition ref="B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P214"/>
  <sheetViews>
    <sheetView workbookViewId="0">
      <selection activeCell="A2" sqref="A2"/>
    </sheetView>
  </sheetViews>
  <sheetFormatPr defaultRowHeight="15" x14ac:dyDescent="0.25"/>
  <cols>
    <col min="2" max="3" width="8.7109375" bestFit="1" customWidth="1"/>
    <col min="4" max="4" width="8.85546875" bestFit="1" customWidth="1"/>
    <col min="5" max="5" width="14.140625" bestFit="1" customWidth="1"/>
    <col min="6" max="6" width="7.42578125" bestFit="1" customWidth="1"/>
    <col min="7" max="7" width="6.85546875" bestFit="1" customWidth="1"/>
    <col min="8" max="8" width="9.5703125" bestFit="1" customWidth="1"/>
    <col min="9" max="9" width="9.42578125" bestFit="1" customWidth="1"/>
    <col min="10" max="10" width="10" bestFit="1" customWidth="1"/>
    <col min="11" max="11" width="11.28515625" bestFit="1" customWidth="1"/>
    <col min="12" max="12" width="6.5703125" bestFit="1" customWidth="1"/>
    <col min="14" max="14" width="10" bestFit="1" customWidth="1"/>
    <col min="15" max="15" width="12" bestFit="1" customWidth="1"/>
    <col min="16" max="16" width="8.7109375" bestFit="1" customWidth="1"/>
    <col min="18" max="18" width="5.140625" bestFit="1" customWidth="1"/>
    <col min="19" max="19" width="11.5703125" bestFit="1" customWidth="1"/>
    <col min="20" max="20" width="8.28515625" bestFit="1" customWidth="1"/>
    <col min="21" max="21" width="15.42578125" bestFit="1" customWidth="1"/>
    <col min="22" max="22" width="12.5703125" bestFit="1" customWidth="1"/>
    <col min="23" max="23" width="7.7109375" bestFit="1" customWidth="1"/>
    <col min="24" max="24" width="13.140625" bestFit="1" customWidth="1"/>
    <col min="25" max="25" width="17.85546875" bestFit="1" customWidth="1"/>
    <col min="26" max="26" width="10.28515625" bestFit="1" customWidth="1"/>
    <col min="27" max="27" width="14.7109375" bestFit="1" customWidth="1"/>
    <col min="28" max="28" width="11.140625" bestFit="1" customWidth="1"/>
    <col min="29" max="29" width="6.7109375" bestFit="1" customWidth="1"/>
    <col min="30" max="30" width="9.5703125" bestFit="1" customWidth="1"/>
    <col min="31" max="31" width="7.42578125" bestFit="1" customWidth="1"/>
    <col min="32" max="32" width="11.7109375" bestFit="1" customWidth="1"/>
    <col min="33" max="33" width="7" bestFit="1" customWidth="1"/>
    <col min="34" max="34" width="7.28515625" bestFit="1" customWidth="1"/>
    <col min="35" max="35" width="9.5703125" bestFit="1" customWidth="1"/>
    <col min="36" max="36" width="17.85546875" bestFit="1" customWidth="1"/>
    <col min="37" max="37" width="12.5703125" bestFit="1" customWidth="1"/>
    <col min="38" max="38" width="7.7109375" bestFit="1" customWidth="1"/>
    <col min="39" max="39" width="7.85546875" bestFit="1" customWidth="1"/>
    <col min="40" max="40" width="9.42578125" bestFit="1" customWidth="1"/>
    <col min="41" max="41" width="11.85546875" bestFit="1" customWidth="1"/>
    <col min="42" max="42" width="12.28515625" bestFit="1" customWidth="1"/>
  </cols>
  <sheetData>
    <row r="1" spans="1:42" x14ac:dyDescent="0.25">
      <c r="A1" t="s">
        <v>1254</v>
      </c>
      <c r="B1" t="s">
        <v>579</v>
      </c>
      <c r="C1" t="s">
        <v>343</v>
      </c>
      <c r="D1" t="s">
        <v>344</v>
      </c>
      <c r="E1" t="s">
        <v>345</v>
      </c>
      <c r="F1" t="s">
        <v>346</v>
      </c>
      <c r="G1" t="s">
        <v>347</v>
      </c>
      <c r="H1" t="s">
        <v>348</v>
      </c>
      <c r="I1" t="s">
        <v>349</v>
      </c>
      <c r="J1" t="s">
        <v>350</v>
      </c>
      <c r="K1" t="s">
        <v>351</v>
      </c>
      <c r="L1" t="s">
        <v>352</v>
      </c>
      <c r="M1" t="s">
        <v>353</v>
      </c>
      <c r="N1" t="s">
        <v>354</v>
      </c>
      <c r="O1" t="s">
        <v>355</v>
      </c>
      <c r="P1" t="s">
        <v>356</v>
      </c>
      <c r="Q1" t="s">
        <v>358</v>
      </c>
      <c r="R1" t="s">
        <v>360</v>
      </c>
      <c r="S1" t="s">
        <v>357</v>
      </c>
      <c r="T1" t="s">
        <v>359</v>
      </c>
      <c r="U1" t="s">
        <v>361</v>
      </c>
      <c r="V1" t="s">
        <v>365</v>
      </c>
      <c r="W1" t="s">
        <v>362</v>
      </c>
      <c r="X1" t="s">
        <v>363</v>
      </c>
      <c r="Y1" t="s">
        <v>364</v>
      </c>
      <c r="Z1" t="s">
        <v>366</v>
      </c>
      <c r="AA1" t="s">
        <v>368</v>
      </c>
      <c r="AB1" t="s">
        <v>367</v>
      </c>
      <c r="AC1" t="s">
        <v>578</v>
      </c>
      <c r="AD1" t="s">
        <v>369</v>
      </c>
      <c r="AE1" t="s">
        <v>370</v>
      </c>
      <c r="AF1" t="s">
        <v>371</v>
      </c>
      <c r="AG1" t="s">
        <v>374</v>
      </c>
      <c r="AH1" t="s">
        <v>342</v>
      </c>
      <c r="AI1" t="s">
        <v>341</v>
      </c>
      <c r="AJ1" t="s">
        <v>373</v>
      </c>
      <c r="AK1" t="s">
        <v>372</v>
      </c>
      <c r="AL1" t="s">
        <v>375</v>
      </c>
      <c r="AM1" t="s">
        <v>376</v>
      </c>
      <c r="AN1" t="s">
        <v>377</v>
      </c>
      <c r="AO1" t="s">
        <v>378</v>
      </c>
      <c r="AP1" t="s">
        <v>379</v>
      </c>
    </row>
    <row r="2" spans="1:42" x14ac:dyDescent="0.25">
      <c r="A2" s="177">
        <v>1</v>
      </c>
      <c r="B2" s="114" t="s">
        <v>411</v>
      </c>
      <c r="C2" s="114">
        <v>152</v>
      </c>
      <c r="D2" s="114">
        <v>111</v>
      </c>
      <c r="E2" s="114" t="s">
        <v>177</v>
      </c>
      <c r="F2" s="114">
        <v>236</v>
      </c>
      <c r="G2" s="114">
        <v>120</v>
      </c>
      <c r="H2" s="114">
        <v>224</v>
      </c>
      <c r="I2" s="114">
        <v>167</v>
      </c>
      <c r="J2" s="114">
        <v>159</v>
      </c>
      <c r="K2" s="114">
        <v>121</v>
      </c>
      <c r="L2" s="114">
        <v>224</v>
      </c>
      <c r="M2" s="114">
        <v>301</v>
      </c>
      <c r="N2" s="114">
        <v>186</v>
      </c>
      <c r="O2" s="114">
        <v>173</v>
      </c>
      <c r="P2" s="114">
        <v>200</v>
      </c>
      <c r="Q2" s="114">
        <v>234</v>
      </c>
      <c r="R2" s="114">
        <v>150</v>
      </c>
      <c r="S2" s="114">
        <v>22</v>
      </c>
      <c r="T2" s="114">
        <v>234</v>
      </c>
      <c r="U2" s="114">
        <v>308</v>
      </c>
      <c r="V2" s="114">
        <v>168</v>
      </c>
      <c r="W2" s="114">
        <v>167</v>
      </c>
      <c r="X2" s="114">
        <v>201</v>
      </c>
      <c r="Y2" s="114">
        <v>347</v>
      </c>
      <c r="Z2" s="114">
        <v>114</v>
      </c>
      <c r="AA2" s="114">
        <v>121</v>
      </c>
      <c r="AB2" s="177">
        <v>208</v>
      </c>
      <c r="AC2" s="114" t="s">
        <v>411</v>
      </c>
      <c r="AD2" s="114">
        <v>216</v>
      </c>
      <c r="AE2" s="114">
        <v>101</v>
      </c>
      <c r="AF2" s="114">
        <v>216</v>
      </c>
      <c r="AG2" s="114">
        <v>128</v>
      </c>
      <c r="AH2" s="114">
        <v>1</v>
      </c>
      <c r="AI2" s="114">
        <v>5</v>
      </c>
      <c r="AJ2" s="114">
        <v>301</v>
      </c>
      <c r="AK2" s="177">
        <v>208</v>
      </c>
      <c r="AL2" s="114">
        <v>182</v>
      </c>
      <c r="AM2" s="114">
        <v>124</v>
      </c>
      <c r="AN2" s="114">
        <v>102</v>
      </c>
      <c r="AO2" s="114">
        <v>236</v>
      </c>
      <c r="AP2" s="114">
        <v>167</v>
      </c>
    </row>
    <row r="3" spans="1:42" x14ac:dyDescent="0.25">
      <c r="A3" s="177">
        <v>2</v>
      </c>
      <c r="C3" s="114">
        <v>164</v>
      </c>
      <c r="D3" s="114">
        <v>114</v>
      </c>
      <c r="E3" s="114" t="s">
        <v>415</v>
      </c>
      <c r="F3" s="114">
        <v>237</v>
      </c>
      <c r="G3" s="114">
        <v>121</v>
      </c>
      <c r="I3" s="114">
        <v>242</v>
      </c>
      <c r="J3" s="114">
        <v>168</v>
      </c>
      <c r="K3" s="114">
        <v>122</v>
      </c>
      <c r="L3" s="114">
        <v>232</v>
      </c>
      <c r="M3" s="114">
        <v>331</v>
      </c>
      <c r="N3" s="114" t="s">
        <v>415</v>
      </c>
      <c r="O3" s="114">
        <v>177</v>
      </c>
      <c r="P3" s="177">
        <v>208</v>
      </c>
      <c r="Q3" s="114">
        <v>331</v>
      </c>
      <c r="R3" s="114">
        <v>152</v>
      </c>
      <c r="S3" s="114">
        <v>60</v>
      </c>
      <c r="T3" s="114">
        <v>235</v>
      </c>
      <c r="U3" s="114">
        <v>331</v>
      </c>
      <c r="V3" s="114" t="s">
        <v>177</v>
      </c>
      <c r="W3" s="114">
        <v>242</v>
      </c>
      <c r="X3" s="114">
        <v>202</v>
      </c>
      <c r="Z3" s="114">
        <v>240</v>
      </c>
      <c r="AA3" s="114">
        <v>166</v>
      </c>
      <c r="AB3" s="114">
        <v>209</v>
      </c>
      <c r="AD3" s="177">
        <v>219</v>
      </c>
      <c r="AE3" s="114">
        <v>102</v>
      </c>
      <c r="AF3" s="177">
        <v>219</v>
      </c>
      <c r="AG3" s="114">
        <v>132</v>
      </c>
      <c r="AH3" s="114">
        <v>2</v>
      </c>
      <c r="AI3" s="114">
        <v>77</v>
      </c>
      <c r="AJ3" s="114">
        <v>347</v>
      </c>
      <c r="AK3" s="114">
        <v>209</v>
      </c>
      <c r="AM3" s="114">
        <v>128</v>
      </c>
      <c r="AN3" s="114">
        <v>107</v>
      </c>
      <c r="AO3" s="114">
        <v>237</v>
      </c>
      <c r="AP3" s="114">
        <v>242</v>
      </c>
    </row>
    <row r="4" spans="1:42" x14ac:dyDescent="0.25">
      <c r="A4" s="177">
        <v>3</v>
      </c>
      <c r="C4" s="114">
        <v>180</v>
      </c>
      <c r="D4" s="114">
        <v>167</v>
      </c>
      <c r="F4" s="114">
        <v>238</v>
      </c>
      <c r="G4" s="114">
        <v>122</v>
      </c>
      <c r="I4" s="114">
        <v>243</v>
      </c>
      <c r="K4" s="114">
        <v>156</v>
      </c>
      <c r="L4" s="114">
        <v>311</v>
      </c>
      <c r="M4" s="114">
        <v>342</v>
      </c>
      <c r="N4" t="s">
        <v>643</v>
      </c>
      <c r="O4" s="114">
        <v>178</v>
      </c>
      <c r="P4" s="114">
        <v>209</v>
      </c>
      <c r="Q4" s="114">
        <v>342</v>
      </c>
      <c r="R4" s="114">
        <v>153</v>
      </c>
      <c r="S4" s="114">
        <v>101</v>
      </c>
      <c r="T4" s="114">
        <v>236</v>
      </c>
      <c r="U4" s="114">
        <v>342</v>
      </c>
      <c r="V4" s="114" t="s">
        <v>415</v>
      </c>
      <c r="W4" s="114">
        <v>243</v>
      </c>
      <c r="X4" s="114">
        <v>203</v>
      </c>
      <c r="AB4" s="114">
        <v>215</v>
      </c>
      <c r="AD4" s="114">
        <v>221</v>
      </c>
      <c r="AE4" s="114">
        <v>105</v>
      </c>
      <c r="AF4" s="114">
        <v>269</v>
      </c>
      <c r="AG4" s="114">
        <v>140</v>
      </c>
      <c r="AH4" s="114">
        <v>3</v>
      </c>
      <c r="AI4" s="114">
        <v>242</v>
      </c>
      <c r="AK4" s="114">
        <v>215</v>
      </c>
      <c r="AM4" s="114">
        <v>140</v>
      </c>
      <c r="AN4" s="114">
        <v>111</v>
      </c>
      <c r="AO4" s="114">
        <v>255</v>
      </c>
      <c r="AP4" s="114">
        <v>243</v>
      </c>
    </row>
    <row r="5" spans="1:42" x14ac:dyDescent="0.25">
      <c r="A5" s="177">
        <v>4</v>
      </c>
      <c r="C5" s="114">
        <v>181</v>
      </c>
      <c r="D5" s="114">
        <v>210</v>
      </c>
      <c r="F5" s="114">
        <v>311</v>
      </c>
      <c r="G5" s="114">
        <v>123</v>
      </c>
      <c r="I5" s="114">
        <v>250</v>
      </c>
      <c r="K5" s="114">
        <v>166</v>
      </c>
      <c r="O5" s="114">
        <v>179</v>
      </c>
      <c r="P5" s="114">
        <v>210</v>
      </c>
      <c r="Q5" s="114" t="s">
        <v>246</v>
      </c>
      <c r="R5" s="114">
        <v>157</v>
      </c>
      <c r="S5" s="114">
        <v>102</v>
      </c>
      <c r="T5" s="114">
        <v>237</v>
      </c>
      <c r="U5" s="114" t="s">
        <v>270</v>
      </c>
      <c r="W5" s="114">
        <v>250</v>
      </c>
      <c r="X5" s="114">
        <v>204</v>
      </c>
      <c r="AD5" s="114">
        <v>224</v>
      </c>
      <c r="AE5" s="114">
        <v>106</v>
      </c>
      <c r="AF5" t="s">
        <v>646</v>
      </c>
      <c r="AG5" s="114">
        <v>156</v>
      </c>
      <c r="AH5" s="114">
        <v>4</v>
      </c>
      <c r="AI5" s="114">
        <v>243</v>
      </c>
      <c r="AM5" s="114">
        <v>150</v>
      </c>
      <c r="AN5" s="114">
        <v>113</v>
      </c>
      <c r="AO5" s="114">
        <v>257</v>
      </c>
      <c r="AP5" s="114">
        <v>250</v>
      </c>
    </row>
    <row r="6" spans="1:42" x14ac:dyDescent="0.25">
      <c r="A6" s="177">
        <v>5</v>
      </c>
      <c r="C6" s="114">
        <v>186</v>
      </c>
      <c r="D6" s="114">
        <v>212</v>
      </c>
      <c r="F6" s="114">
        <v>342</v>
      </c>
      <c r="G6" s="114">
        <v>131</v>
      </c>
      <c r="I6" s="114">
        <v>252</v>
      </c>
      <c r="K6" s="114" t="s">
        <v>13</v>
      </c>
      <c r="O6" s="114">
        <v>181</v>
      </c>
      <c r="P6" s="114">
        <v>214</v>
      </c>
      <c r="Q6" s="114" t="s">
        <v>270</v>
      </c>
      <c r="R6" s="114">
        <v>158</v>
      </c>
      <c r="S6" s="114">
        <v>106</v>
      </c>
      <c r="T6" s="114">
        <v>238</v>
      </c>
      <c r="U6" s="114" t="s">
        <v>273</v>
      </c>
      <c r="W6" s="114">
        <v>252</v>
      </c>
      <c r="X6" s="114" t="s">
        <v>214</v>
      </c>
      <c r="AD6" s="114">
        <v>232</v>
      </c>
      <c r="AE6" s="114">
        <v>107</v>
      </c>
      <c r="AG6" s="114">
        <v>180</v>
      </c>
      <c r="AH6" s="114">
        <v>5</v>
      </c>
      <c r="AI6" s="114">
        <v>301</v>
      </c>
      <c r="AM6" s="114">
        <v>154</v>
      </c>
      <c r="AN6" s="114">
        <v>120</v>
      </c>
      <c r="AO6" s="114">
        <v>311</v>
      </c>
      <c r="AP6" s="114">
        <v>252</v>
      </c>
    </row>
    <row r="7" spans="1:42" x14ac:dyDescent="0.25">
      <c r="A7" s="177" t="s">
        <v>43</v>
      </c>
      <c r="C7" t="s">
        <v>640</v>
      </c>
      <c r="D7" s="114">
        <v>215</v>
      </c>
      <c r="F7" s="114" t="s">
        <v>276</v>
      </c>
      <c r="G7" s="114">
        <v>132</v>
      </c>
      <c r="I7" s="114">
        <v>255</v>
      </c>
      <c r="O7" s="114">
        <v>182</v>
      </c>
      <c r="P7" s="114">
        <v>215</v>
      </c>
      <c r="Q7" s="114" t="s">
        <v>273</v>
      </c>
      <c r="R7" s="114">
        <v>159</v>
      </c>
      <c r="S7" s="114">
        <v>107</v>
      </c>
      <c r="T7" s="114">
        <v>245</v>
      </c>
      <c r="U7" s="114" t="s">
        <v>276</v>
      </c>
      <c r="W7" s="114">
        <v>255</v>
      </c>
      <c r="X7" s="114" t="s">
        <v>218</v>
      </c>
      <c r="AD7" s="114">
        <v>238</v>
      </c>
      <c r="AE7" s="114">
        <v>110</v>
      </c>
      <c r="AG7" s="114" t="s">
        <v>13</v>
      </c>
      <c r="AH7" s="114">
        <v>7</v>
      </c>
      <c r="AI7" s="114">
        <v>304</v>
      </c>
      <c r="AM7" s="114">
        <v>156</v>
      </c>
      <c r="AN7" s="114">
        <v>183</v>
      </c>
      <c r="AO7" s="114" t="s">
        <v>289</v>
      </c>
      <c r="AP7" s="114">
        <v>255</v>
      </c>
    </row>
    <row r="8" spans="1:42" x14ac:dyDescent="0.25">
      <c r="A8" s="177">
        <v>7</v>
      </c>
      <c r="C8" t="s">
        <v>643</v>
      </c>
      <c r="D8" s="114">
        <v>216</v>
      </c>
      <c r="F8" s="114" t="s">
        <v>289</v>
      </c>
      <c r="G8" s="114">
        <v>139</v>
      </c>
      <c r="I8" s="114">
        <v>257</v>
      </c>
      <c r="O8" s="114">
        <v>183</v>
      </c>
      <c r="P8" s="114">
        <v>216</v>
      </c>
      <c r="Q8" s="114" t="s">
        <v>276</v>
      </c>
      <c r="R8" s="114">
        <v>161</v>
      </c>
      <c r="S8" s="114">
        <v>111</v>
      </c>
      <c r="T8" s="114">
        <v>248</v>
      </c>
      <c r="U8" s="114" t="s">
        <v>289</v>
      </c>
      <c r="W8" s="114">
        <v>257</v>
      </c>
      <c r="X8" s="114">
        <v>213</v>
      </c>
      <c r="AD8" s="114">
        <v>242</v>
      </c>
      <c r="AE8" s="114">
        <v>111</v>
      </c>
      <c r="AH8" s="114">
        <v>8</v>
      </c>
      <c r="AI8" s="114">
        <v>308</v>
      </c>
      <c r="AM8" s="114">
        <v>161</v>
      </c>
      <c r="AN8" s="114">
        <v>209</v>
      </c>
      <c r="AO8" s="114" t="s">
        <v>418</v>
      </c>
      <c r="AP8" s="114">
        <v>257</v>
      </c>
    </row>
    <row r="9" spans="1:42" x14ac:dyDescent="0.25">
      <c r="A9" s="177" t="s">
        <v>50</v>
      </c>
      <c r="C9" s="114" t="s">
        <v>411</v>
      </c>
      <c r="D9" s="114">
        <v>217</v>
      </c>
      <c r="F9" s="114" t="s">
        <v>418</v>
      </c>
      <c r="G9" s="114">
        <v>140</v>
      </c>
      <c r="I9" s="114">
        <v>260</v>
      </c>
      <c r="O9" s="114">
        <v>187</v>
      </c>
      <c r="P9" s="114">
        <v>217</v>
      </c>
      <c r="Q9" s="114" t="s">
        <v>289</v>
      </c>
      <c r="R9" s="114">
        <v>164</v>
      </c>
      <c r="S9" s="114">
        <v>113</v>
      </c>
      <c r="T9" s="114">
        <v>249</v>
      </c>
      <c r="W9" s="114">
        <v>260</v>
      </c>
      <c r="X9" s="114">
        <v>216</v>
      </c>
      <c r="AD9" s="114">
        <v>245</v>
      </c>
      <c r="AE9" s="114">
        <v>114</v>
      </c>
      <c r="AH9" s="114">
        <v>10</v>
      </c>
      <c r="AI9" s="114">
        <v>316</v>
      </c>
      <c r="AM9" s="114">
        <v>173</v>
      </c>
      <c r="AN9" s="114">
        <v>224</v>
      </c>
      <c r="AP9" s="114">
        <v>260</v>
      </c>
    </row>
    <row r="10" spans="1:42" x14ac:dyDescent="0.25">
      <c r="A10" s="177">
        <v>8</v>
      </c>
      <c r="C10" s="177" t="s">
        <v>645</v>
      </c>
      <c r="D10" s="114">
        <v>218</v>
      </c>
      <c r="G10" s="114">
        <v>166</v>
      </c>
      <c r="I10" s="114">
        <v>265</v>
      </c>
      <c r="O10" s="114">
        <v>190</v>
      </c>
      <c r="P10" s="114">
        <v>218</v>
      </c>
      <c r="Q10" s="114" t="s">
        <v>408</v>
      </c>
      <c r="R10" s="114">
        <v>166</v>
      </c>
      <c r="S10" s="114">
        <v>118</v>
      </c>
      <c r="T10" s="114">
        <v>252</v>
      </c>
      <c r="W10" s="114">
        <v>265</v>
      </c>
      <c r="X10" s="177">
        <v>219</v>
      </c>
      <c r="AD10" s="114">
        <v>248</v>
      </c>
      <c r="AE10" s="114">
        <v>122</v>
      </c>
      <c r="AH10" s="114">
        <v>11</v>
      </c>
      <c r="AI10" s="114">
        <v>330</v>
      </c>
      <c r="AM10" s="114">
        <v>280</v>
      </c>
      <c r="AN10" s="114">
        <v>232</v>
      </c>
      <c r="AP10" s="114">
        <v>265</v>
      </c>
    </row>
    <row r="11" spans="1:42" x14ac:dyDescent="0.25">
      <c r="A11" s="177" t="s">
        <v>57</v>
      </c>
      <c r="D11" s="114">
        <v>221</v>
      </c>
      <c r="G11" s="114">
        <v>180</v>
      </c>
      <c r="I11" s="114">
        <v>268</v>
      </c>
      <c r="O11" s="114">
        <v>197</v>
      </c>
      <c r="P11" s="177">
        <v>219</v>
      </c>
      <c r="R11" s="114">
        <v>168</v>
      </c>
      <c r="S11" s="114">
        <v>119</v>
      </c>
      <c r="T11" s="114">
        <v>255</v>
      </c>
      <c r="W11" s="114">
        <v>268</v>
      </c>
      <c r="AD11" s="114">
        <v>249</v>
      </c>
      <c r="AE11" s="114">
        <v>140</v>
      </c>
      <c r="AH11" s="114">
        <v>12</v>
      </c>
      <c r="AI11" s="114">
        <v>331</v>
      </c>
      <c r="AM11" s="114" t="s">
        <v>206</v>
      </c>
      <c r="AN11" s="114">
        <v>234</v>
      </c>
      <c r="AP11" s="114">
        <v>268</v>
      </c>
    </row>
    <row r="12" spans="1:42" x14ac:dyDescent="0.25">
      <c r="A12" s="177">
        <v>10</v>
      </c>
      <c r="D12" s="114">
        <v>226</v>
      </c>
      <c r="I12" s="114">
        <v>271</v>
      </c>
      <c r="O12" s="114" t="s">
        <v>206</v>
      </c>
      <c r="P12" s="114">
        <v>269</v>
      </c>
      <c r="R12" s="114">
        <v>169</v>
      </c>
      <c r="S12" s="114">
        <v>120</v>
      </c>
      <c r="T12" s="114">
        <v>257</v>
      </c>
      <c r="W12" s="114">
        <v>271</v>
      </c>
      <c r="AD12" s="114">
        <v>250</v>
      </c>
      <c r="AE12" s="114">
        <v>148</v>
      </c>
      <c r="AH12" s="114">
        <v>13</v>
      </c>
      <c r="AI12" s="114">
        <v>342</v>
      </c>
      <c r="AM12" s="114" t="s">
        <v>293</v>
      </c>
      <c r="AN12" s="114">
        <v>236</v>
      </c>
      <c r="AP12" s="114">
        <v>277</v>
      </c>
    </row>
    <row r="13" spans="1:42" x14ac:dyDescent="0.25">
      <c r="A13" s="177">
        <v>11</v>
      </c>
      <c r="D13" s="114">
        <v>232</v>
      </c>
      <c r="I13" s="114">
        <v>277</v>
      </c>
      <c r="O13" s="114" t="s">
        <v>410</v>
      </c>
      <c r="P13" s="114">
        <v>271</v>
      </c>
      <c r="R13" s="114">
        <v>173</v>
      </c>
      <c r="S13" s="114">
        <v>121</v>
      </c>
      <c r="T13" s="114">
        <v>260</v>
      </c>
      <c r="W13" s="114">
        <v>277</v>
      </c>
      <c r="AD13" s="114">
        <v>265</v>
      </c>
      <c r="AE13" s="114">
        <v>153</v>
      </c>
      <c r="AH13" s="114">
        <v>14</v>
      </c>
      <c r="AI13" s="114">
        <v>345</v>
      </c>
      <c r="AM13" s="114" t="s">
        <v>13</v>
      </c>
      <c r="AN13" s="114">
        <v>237</v>
      </c>
      <c r="AP13" s="114">
        <v>311</v>
      </c>
    </row>
    <row r="14" spans="1:42" x14ac:dyDescent="0.25">
      <c r="A14" s="177">
        <v>12</v>
      </c>
      <c r="D14" s="114">
        <v>234</v>
      </c>
      <c r="I14" s="114">
        <v>280</v>
      </c>
      <c r="O14" s="114" t="s">
        <v>417</v>
      </c>
      <c r="P14" s="114" t="s">
        <v>218</v>
      </c>
      <c r="R14" s="114">
        <v>177</v>
      </c>
      <c r="S14" s="114">
        <v>122</v>
      </c>
      <c r="T14" s="114">
        <v>265</v>
      </c>
      <c r="W14" s="114">
        <v>280</v>
      </c>
      <c r="AD14" s="114">
        <v>268</v>
      </c>
      <c r="AE14" s="114">
        <v>154</v>
      </c>
      <c r="AH14" s="114">
        <v>16</v>
      </c>
      <c r="AI14" s="114">
        <v>346</v>
      </c>
      <c r="AM14" s="114" t="s">
        <v>1225</v>
      </c>
      <c r="AN14" s="114">
        <v>238</v>
      </c>
    </row>
    <row r="15" spans="1:42" x14ac:dyDescent="0.25">
      <c r="A15" s="177">
        <v>13</v>
      </c>
      <c r="D15" s="114">
        <v>235</v>
      </c>
      <c r="I15" s="114">
        <v>311</v>
      </c>
      <c r="O15" s="114" t="s">
        <v>13</v>
      </c>
      <c r="P15" t="s">
        <v>646</v>
      </c>
      <c r="R15" s="114">
        <v>178</v>
      </c>
      <c r="S15" s="114">
        <v>123</v>
      </c>
      <c r="T15" s="114">
        <v>277</v>
      </c>
      <c r="W15" s="114">
        <v>311</v>
      </c>
      <c r="AD15" s="114">
        <v>269</v>
      </c>
      <c r="AE15" s="114">
        <v>161</v>
      </c>
      <c r="AH15" s="114">
        <v>19</v>
      </c>
      <c r="AI15" s="114">
        <v>347</v>
      </c>
      <c r="AN15" s="114">
        <v>246</v>
      </c>
    </row>
    <row r="16" spans="1:42" x14ac:dyDescent="0.25">
      <c r="A16" s="177">
        <v>14</v>
      </c>
      <c r="D16" s="114">
        <v>237</v>
      </c>
      <c r="R16" s="114">
        <v>180</v>
      </c>
      <c r="S16" s="114">
        <v>128</v>
      </c>
      <c r="T16" s="114">
        <v>311</v>
      </c>
      <c r="AD16" s="114" t="s">
        <v>246</v>
      </c>
      <c r="AE16" s="114">
        <v>167</v>
      </c>
      <c r="AH16" s="114">
        <v>21</v>
      </c>
      <c r="AI16" s="114">
        <v>348</v>
      </c>
      <c r="AN16" s="114">
        <v>249</v>
      </c>
    </row>
    <row r="17" spans="1:40" x14ac:dyDescent="0.25">
      <c r="A17" s="177" t="s">
        <v>68</v>
      </c>
      <c r="D17" s="114">
        <v>240</v>
      </c>
      <c r="R17" s="114">
        <v>183</v>
      </c>
      <c r="S17" s="114">
        <v>131</v>
      </c>
      <c r="T17" s="114">
        <v>342</v>
      </c>
      <c r="AD17" s="114" t="s">
        <v>414</v>
      </c>
      <c r="AE17" s="114">
        <v>169</v>
      </c>
      <c r="AH17" s="114">
        <v>22</v>
      </c>
      <c r="AI17" s="114" t="s">
        <v>92</v>
      </c>
      <c r="AN17" s="114">
        <v>255</v>
      </c>
    </row>
    <row r="18" spans="1:40" x14ac:dyDescent="0.25">
      <c r="A18" s="177">
        <v>16</v>
      </c>
      <c r="D18" s="114">
        <v>241</v>
      </c>
      <c r="R18" s="114">
        <v>190</v>
      </c>
      <c r="S18" s="114">
        <v>132</v>
      </c>
      <c r="T18" s="114" t="s">
        <v>246</v>
      </c>
      <c r="AD18" s="114" t="s">
        <v>418</v>
      </c>
      <c r="AE18" s="114">
        <v>240</v>
      </c>
      <c r="AH18" s="114">
        <v>24</v>
      </c>
      <c r="AI18" s="114" t="s">
        <v>267</v>
      </c>
      <c r="AN18" s="114">
        <v>257</v>
      </c>
    </row>
    <row r="19" spans="1:40" x14ac:dyDescent="0.25">
      <c r="A19" s="177" t="s">
        <v>71</v>
      </c>
      <c r="D19" s="114">
        <v>242</v>
      </c>
      <c r="R19" s="114">
        <v>192</v>
      </c>
      <c r="S19" s="114">
        <v>148</v>
      </c>
      <c r="T19" s="114" t="s">
        <v>414</v>
      </c>
      <c r="AD19" s="114" t="s">
        <v>22</v>
      </c>
      <c r="AE19" s="114">
        <v>280</v>
      </c>
      <c r="AH19" s="114">
        <v>25</v>
      </c>
      <c r="AI19" s="114" t="s">
        <v>286</v>
      </c>
      <c r="AN19" s="114">
        <v>260</v>
      </c>
    </row>
    <row r="20" spans="1:40" x14ac:dyDescent="0.25">
      <c r="A20" s="177" t="s">
        <v>73</v>
      </c>
      <c r="D20" s="114">
        <v>243</v>
      </c>
      <c r="R20" s="114">
        <v>197</v>
      </c>
      <c r="S20" s="114">
        <v>152</v>
      </c>
      <c r="T20" s="114" t="s">
        <v>408</v>
      </c>
      <c r="AE20" s="114">
        <v>342</v>
      </c>
      <c r="AH20" s="114">
        <v>26</v>
      </c>
      <c r="AI20" s="114" t="s">
        <v>291</v>
      </c>
      <c r="AN20" s="114">
        <v>271</v>
      </c>
    </row>
    <row r="21" spans="1:40" x14ac:dyDescent="0.25">
      <c r="A21" s="177">
        <v>19</v>
      </c>
      <c r="D21" s="114">
        <v>245</v>
      </c>
      <c r="R21" s="114" t="s">
        <v>206</v>
      </c>
      <c r="S21" s="114">
        <v>166</v>
      </c>
      <c r="AE21" s="114" t="s">
        <v>177</v>
      </c>
      <c r="AH21" s="114">
        <v>27</v>
      </c>
      <c r="AI21" s="114" t="s">
        <v>1243</v>
      </c>
      <c r="AN21" s="114">
        <v>311</v>
      </c>
    </row>
    <row r="22" spans="1:40" x14ac:dyDescent="0.25">
      <c r="A22" s="177">
        <v>21</v>
      </c>
      <c r="D22" s="114">
        <v>246</v>
      </c>
      <c r="R22" s="114" t="s">
        <v>13</v>
      </c>
      <c r="S22" s="114">
        <v>181</v>
      </c>
      <c r="AE22" s="114" t="s">
        <v>1225</v>
      </c>
      <c r="AH22" s="114">
        <v>28</v>
      </c>
      <c r="AN22" s="114">
        <v>342</v>
      </c>
    </row>
    <row r="23" spans="1:40" x14ac:dyDescent="0.25">
      <c r="A23" s="177" t="s">
        <v>76</v>
      </c>
      <c r="D23" s="114">
        <v>249</v>
      </c>
      <c r="R23" s="114" t="s">
        <v>1225</v>
      </c>
      <c r="S23" s="114">
        <v>183</v>
      </c>
      <c r="AE23" s="114" t="s">
        <v>415</v>
      </c>
      <c r="AH23" s="114">
        <v>29</v>
      </c>
      <c r="AN23" s="114" t="s">
        <v>177</v>
      </c>
    </row>
    <row r="24" spans="1:40" x14ac:dyDescent="0.25">
      <c r="A24" s="177">
        <v>22</v>
      </c>
      <c r="D24" s="114">
        <v>250</v>
      </c>
      <c r="R24" s="177" t="s">
        <v>641</v>
      </c>
      <c r="S24" s="114">
        <v>186</v>
      </c>
      <c r="AE24" s="114" t="s">
        <v>416</v>
      </c>
      <c r="AH24" s="114">
        <v>30</v>
      </c>
      <c r="AN24" s="114" t="s">
        <v>246</v>
      </c>
    </row>
    <row r="25" spans="1:40" x14ac:dyDescent="0.25">
      <c r="A25" s="177">
        <v>24</v>
      </c>
      <c r="D25" s="114">
        <v>255</v>
      </c>
      <c r="R25" s="177" t="s">
        <v>642</v>
      </c>
      <c r="S25" s="114">
        <v>192</v>
      </c>
      <c r="AE25" s="114" t="s">
        <v>409</v>
      </c>
      <c r="AH25" s="114">
        <v>31</v>
      </c>
      <c r="AN25" s="114" t="s">
        <v>1225</v>
      </c>
    </row>
    <row r="26" spans="1:40" x14ac:dyDescent="0.25">
      <c r="A26" s="177">
        <v>25</v>
      </c>
      <c r="D26" s="114">
        <v>265</v>
      </c>
      <c r="R26" s="177" t="s">
        <v>644</v>
      </c>
      <c r="S26" s="114">
        <v>209</v>
      </c>
      <c r="AH26" s="114">
        <v>32</v>
      </c>
    </row>
    <row r="27" spans="1:40" x14ac:dyDescent="0.25">
      <c r="A27" s="177">
        <v>26</v>
      </c>
      <c r="D27" s="114">
        <v>269</v>
      </c>
      <c r="S27" s="114">
        <v>210</v>
      </c>
      <c r="AH27" s="114">
        <v>33</v>
      </c>
    </row>
    <row r="28" spans="1:40" x14ac:dyDescent="0.25">
      <c r="A28" s="177" t="s">
        <v>86</v>
      </c>
      <c r="D28" s="114">
        <v>271</v>
      </c>
      <c r="S28" s="114">
        <v>216</v>
      </c>
      <c r="AH28" s="114">
        <v>36</v>
      </c>
    </row>
    <row r="29" spans="1:40" x14ac:dyDescent="0.25">
      <c r="A29" s="177">
        <v>27</v>
      </c>
      <c r="D29" s="114">
        <v>280</v>
      </c>
      <c r="S29" s="114">
        <v>224</v>
      </c>
      <c r="AH29" s="114">
        <v>37</v>
      </c>
    </row>
    <row r="30" spans="1:40" x14ac:dyDescent="0.25">
      <c r="A30" s="177">
        <v>28</v>
      </c>
      <c r="D30" s="114">
        <v>342</v>
      </c>
      <c r="S30" s="114">
        <v>232</v>
      </c>
      <c r="AH30" s="114">
        <v>40</v>
      </c>
    </row>
    <row r="31" spans="1:40" x14ac:dyDescent="0.25">
      <c r="A31" s="177" t="s">
        <v>92</v>
      </c>
      <c r="D31" s="114" t="s">
        <v>218</v>
      </c>
      <c r="S31" s="114">
        <v>234</v>
      </c>
      <c r="AH31" s="114">
        <v>41</v>
      </c>
    </row>
    <row r="32" spans="1:40" x14ac:dyDescent="0.25">
      <c r="A32" s="177">
        <v>29</v>
      </c>
      <c r="D32" s="114" t="s">
        <v>246</v>
      </c>
      <c r="S32" s="114">
        <v>236</v>
      </c>
      <c r="AH32" s="114">
        <v>43</v>
      </c>
    </row>
    <row r="33" spans="1:34" x14ac:dyDescent="0.25">
      <c r="A33" s="177">
        <v>30</v>
      </c>
      <c r="D33" s="114" t="s">
        <v>22</v>
      </c>
      <c r="S33" s="114">
        <v>237</v>
      </c>
      <c r="AH33" s="114">
        <v>44</v>
      </c>
    </row>
    <row r="34" spans="1:34" x14ac:dyDescent="0.25">
      <c r="A34" s="177">
        <v>31</v>
      </c>
      <c r="S34" s="114">
        <v>238</v>
      </c>
      <c r="AH34" s="114">
        <v>47</v>
      </c>
    </row>
    <row r="35" spans="1:34" x14ac:dyDescent="0.25">
      <c r="A35" s="177">
        <v>32</v>
      </c>
      <c r="S35" s="114">
        <v>241</v>
      </c>
      <c r="AH35" s="114">
        <v>48</v>
      </c>
    </row>
    <row r="36" spans="1:34" x14ac:dyDescent="0.25">
      <c r="A36" s="177">
        <v>33</v>
      </c>
      <c r="S36" s="114">
        <v>245</v>
      </c>
      <c r="AH36" s="114">
        <v>49</v>
      </c>
    </row>
    <row r="37" spans="1:34" x14ac:dyDescent="0.25">
      <c r="A37" s="177">
        <v>36</v>
      </c>
      <c r="S37" s="114">
        <v>248</v>
      </c>
      <c r="AH37" s="114">
        <v>50</v>
      </c>
    </row>
    <row r="38" spans="1:34" x14ac:dyDescent="0.25">
      <c r="A38" s="177">
        <v>37</v>
      </c>
      <c r="S38" s="114">
        <v>252</v>
      </c>
      <c r="AH38" s="114">
        <v>55</v>
      </c>
    </row>
    <row r="39" spans="1:34" x14ac:dyDescent="0.25">
      <c r="A39" s="177">
        <v>40</v>
      </c>
      <c r="S39" s="114">
        <v>255</v>
      </c>
      <c r="AH39" s="114">
        <v>57</v>
      </c>
    </row>
    <row r="40" spans="1:34" x14ac:dyDescent="0.25">
      <c r="A40" s="177">
        <v>41</v>
      </c>
      <c r="S40" s="114">
        <v>257</v>
      </c>
      <c r="AH40" s="114">
        <v>60</v>
      </c>
    </row>
    <row r="41" spans="1:34" x14ac:dyDescent="0.25">
      <c r="A41" s="177">
        <v>43</v>
      </c>
      <c r="S41" s="114">
        <v>260</v>
      </c>
      <c r="AH41" s="114">
        <v>61</v>
      </c>
    </row>
    <row r="42" spans="1:34" x14ac:dyDescent="0.25">
      <c r="A42" s="177">
        <v>44</v>
      </c>
      <c r="S42" s="114">
        <v>265</v>
      </c>
      <c r="AH42" s="114">
        <v>62</v>
      </c>
    </row>
    <row r="43" spans="1:34" x14ac:dyDescent="0.25">
      <c r="A43" s="177">
        <v>47</v>
      </c>
      <c r="S43" s="114">
        <v>269</v>
      </c>
      <c r="AH43" s="114">
        <v>65</v>
      </c>
    </row>
    <row r="44" spans="1:34" x14ac:dyDescent="0.25">
      <c r="A44" s="177">
        <v>48</v>
      </c>
      <c r="S44" s="114">
        <v>271</v>
      </c>
      <c r="AH44" s="114">
        <v>67</v>
      </c>
    </row>
    <row r="45" spans="1:34" x14ac:dyDescent="0.25">
      <c r="A45" s="177" t="s">
        <v>113</v>
      </c>
      <c r="S45" s="114">
        <v>277</v>
      </c>
      <c r="AH45" s="114">
        <v>68</v>
      </c>
    </row>
    <row r="46" spans="1:34" x14ac:dyDescent="0.25">
      <c r="A46" s="177">
        <v>49</v>
      </c>
      <c r="S46" s="114">
        <v>308</v>
      </c>
      <c r="AH46" s="114">
        <v>70</v>
      </c>
    </row>
    <row r="47" spans="1:34" x14ac:dyDescent="0.25">
      <c r="A47" s="177">
        <v>50</v>
      </c>
      <c r="S47" s="114">
        <v>311</v>
      </c>
      <c r="AH47" s="114">
        <v>71</v>
      </c>
    </row>
    <row r="48" spans="1:34" x14ac:dyDescent="0.25">
      <c r="A48" s="177">
        <v>55</v>
      </c>
      <c r="S48" s="114">
        <v>342</v>
      </c>
      <c r="AH48" s="114">
        <v>72</v>
      </c>
    </row>
    <row r="49" spans="1:34" x14ac:dyDescent="0.25">
      <c r="A49" s="177" t="s">
        <v>118</v>
      </c>
      <c r="S49" s="114">
        <v>347</v>
      </c>
      <c r="AH49" s="114">
        <v>73</v>
      </c>
    </row>
    <row r="50" spans="1:34" x14ac:dyDescent="0.25">
      <c r="A50" s="177">
        <v>57</v>
      </c>
      <c r="S50" s="114" t="s">
        <v>161</v>
      </c>
      <c r="AH50" s="114">
        <v>75</v>
      </c>
    </row>
    <row r="51" spans="1:34" x14ac:dyDescent="0.25">
      <c r="A51" s="177">
        <v>60</v>
      </c>
      <c r="S51" s="114" t="s">
        <v>164</v>
      </c>
      <c r="AH51" s="114">
        <v>76</v>
      </c>
    </row>
    <row r="52" spans="1:34" x14ac:dyDescent="0.25">
      <c r="A52" s="177">
        <v>61</v>
      </c>
      <c r="S52" s="114" t="s">
        <v>177</v>
      </c>
      <c r="AH52" s="114">
        <v>77</v>
      </c>
    </row>
    <row r="53" spans="1:34" x14ac:dyDescent="0.25">
      <c r="A53" s="177">
        <v>62</v>
      </c>
      <c r="S53" s="114" t="s">
        <v>246</v>
      </c>
      <c r="AH53" s="114">
        <v>82</v>
      </c>
    </row>
    <row r="54" spans="1:34" x14ac:dyDescent="0.25">
      <c r="A54" s="177" t="s">
        <v>124</v>
      </c>
      <c r="S54" s="114" t="s">
        <v>276</v>
      </c>
      <c r="AH54" s="114">
        <v>83</v>
      </c>
    </row>
    <row r="55" spans="1:34" x14ac:dyDescent="0.25">
      <c r="A55" s="177">
        <v>65</v>
      </c>
      <c r="S55" s="114" t="s">
        <v>289</v>
      </c>
      <c r="AH55" s="114">
        <v>84</v>
      </c>
    </row>
    <row r="56" spans="1:34" x14ac:dyDescent="0.25">
      <c r="A56" s="177" t="s">
        <v>127</v>
      </c>
      <c r="S56" s="114" t="s">
        <v>1225</v>
      </c>
      <c r="AH56" s="114">
        <v>99</v>
      </c>
    </row>
    <row r="57" spans="1:34" x14ac:dyDescent="0.25">
      <c r="A57" s="177">
        <v>67</v>
      </c>
      <c r="S57" s="114" t="s">
        <v>415</v>
      </c>
      <c r="AH57" s="114">
        <v>101</v>
      </c>
    </row>
    <row r="58" spans="1:34" x14ac:dyDescent="0.25">
      <c r="A58" s="177">
        <v>68</v>
      </c>
      <c r="S58" s="114" t="s">
        <v>418</v>
      </c>
      <c r="AH58" s="114">
        <v>102</v>
      </c>
    </row>
    <row r="59" spans="1:34" x14ac:dyDescent="0.25">
      <c r="A59" s="177">
        <v>70</v>
      </c>
      <c r="AH59" s="114">
        <v>106</v>
      </c>
    </row>
    <row r="60" spans="1:34" x14ac:dyDescent="0.25">
      <c r="A60" s="177">
        <v>71</v>
      </c>
      <c r="AH60" s="114">
        <v>107</v>
      </c>
    </row>
    <row r="61" spans="1:34" x14ac:dyDescent="0.25">
      <c r="A61" s="177">
        <v>72</v>
      </c>
      <c r="AH61" s="114">
        <v>111</v>
      </c>
    </row>
    <row r="62" spans="1:34" x14ac:dyDescent="0.25">
      <c r="A62" s="177">
        <v>73</v>
      </c>
      <c r="AH62" s="114">
        <v>113</v>
      </c>
    </row>
    <row r="63" spans="1:34" x14ac:dyDescent="0.25">
      <c r="A63" s="177" t="s">
        <v>138</v>
      </c>
      <c r="AH63" s="114">
        <v>114</v>
      </c>
    </row>
    <row r="64" spans="1:34" x14ac:dyDescent="0.25">
      <c r="A64" s="177">
        <v>75</v>
      </c>
      <c r="AH64" s="114">
        <v>120</v>
      </c>
    </row>
    <row r="65" spans="1:34" x14ac:dyDescent="0.25">
      <c r="A65" s="177">
        <v>76</v>
      </c>
      <c r="AH65" s="114">
        <v>121</v>
      </c>
    </row>
    <row r="66" spans="1:34" x14ac:dyDescent="0.25">
      <c r="A66" s="177">
        <v>77</v>
      </c>
      <c r="AH66" s="114">
        <v>122</v>
      </c>
    </row>
    <row r="67" spans="1:34" x14ac:dyDescent="0.25">
      <c r="A67" s="177">
        <v>82</v>
      </c>
      <c r="AH67" s="114">
        <v>123</v>
      </c>
    </row>
    <row r="68" spans="1:34" x14ac:dyDescent="0.25">
      <c r="A68" s="177">
        <v>83</v>
      </c>
      <c r="AH68" s="114">
        <v>124</v>
      </c>
    </row>
    <row r="69" spans="1:34" x14ac:dyDescent="0.25">
      <c r="A69" s="177">
        <v>84</v>
      </c>
      <c r="AH69" s="114">
        <v>125</v>
      </c>
    </row>
    <row r="70" spans="1:34" x14ac:dyDescent="0.25">
      <c r="A70" s="177">
        <v>99</v>
      </c>
      <c r="AH70" s="114">
        <v>128</v>
      </c>
    </row>
    <row r="71" spans="1:34" x14ac:dyDescent="0.25">
      <c r="A71" s="177">
        <v>101</v>
      </c>
      <c r="AH71" s="114">
        <v>131</v>
      </c>
    </row>
    <row r="72" spans="1:34" x14ac:dyDescent="0.25">
      <c r="A72" s="177">
        <v>102</v>
      </c>
      <c r="AH72" s="114">
        <v>132</v>
      </c>
    </row>
    <row r="73" spans="1:34" x14ac:dyDescent="0.25">
      <c r="A73" s="177">
        <v>105</v>
      </c>
      <c r="AH73" s="114">
        <v>150</v>
      </c>
    </row>
    <row r="74" spans="1:34" x14ac:dyDescent="0.25">
      <c r="A74" s="177">
        <v>106</v>
      </c>
      <c r="AH74" s="114">
        <v>152</v>
      </c>
    </row>
    <row r="75" spans="1:34" x14ac:dyDescent="0.25">
      <c r="A75" s="177">
        <v>107</v>
      </c>
      <c r="AH75" s="114">
        <v>154</v>
      </c>
    </row>
    <row r="76" spans="1:34" x14ac:dyDescent="0.25">
      <c r="A76" s="177">
        <v>110</v>
      </c>
      <c r="AH76" s="114">
        <v>157</v>
      </c>
    </row>
    <row r="77" spans="1:34" x14ac:dyDescent="0.25">
      <c r="A77" s="177">
        <v>111</v>
      </c>
      <c r="AH77" s="114">
        <v>158</v>
      </c>
    </row>
    <row r="78" spans="1:34" x14ac:dyDescent="0.25">
      <c r="A78" s="177">
        <v>113</v>
      </c>
      <c r="AH78" s="114">
        <v>159</v>
      </c>
    </row>
    <row r="79" spans="1:34" x14ac:dyDescent="0.25">
      <c r="A79" s="177">
        <v>114</v>
      </c>
      <c r="AH79" s="114">
        <v>161</v>
      </c>
    </row>
    <row r="80" spans="1:34" x14ac:dyDescent="0.25">
      <c r="A80" s="177" t="s">
        <v>157</v>
      </c>
      <c r="AH80" s="114">
        <v>167</v>
      </c>
    </row>
    <row r="81" spans="1:34" x14ac:dyDescent="0.25">
      <c r="A81" s="177">
        <v>118</v>
      </c>
      <c r="AH81" s="114">
        <v>173</v>
      </c>
    </row>
    <row r="82" spans="1:34" x14ac:dyDescent="0.25">
      <c r="A82" s="177" t="s">
        <v>161</v>
      </c>
      <c r="AH82" s="114">
        <v>177</v>
      </c>
    </row>
    <row r="83" spans="1:34" x14ac:dyDescent="0.25">
      <c r="A83" s="177">
        <v>119</v>
      </c>
      <c r="AH83" s="114">
        <v>178</v>
      </c>
    </row>
    <row r="84" spans="1:34" x14ac:dyDescent="0.25">
      <c r="A84" s="177" t="s">
        <v>164</v>
      </c>
      <c r="AH84" s="114">
        <v>179</v>
      </c>
    </row>
    <row r="85" spans="1:34" x14ac:dyDescent="0.25">
      <c r="A85" s="177">
        <v>120</v>
      </c>
      <c r="AH85" s="114">
        <v>190</v>
      </c>
    </row>
    <row r="86" spans="1:34" x14ac:dyDescent="0.25">
      <c r="A86" s="177">
        <v>121</v>
      </c>
      <c r="AH86" s="114">
        <v>192</v>
      </c>
    </row>
    <row r="87" spans="1:34" x14ac:dyDescent="0.25">
      <c r="A87" s="177">
        <v>122</v>
      </c>
      <c r="AH87" s="114">
        <v>197</v>
      </c>
    </row>
    <row r="88" spans="1:34" x14ac:dyDescent="0.25">
      <c r="A88" s="177">
        <v>123</v>
      </c>
      <c r="AH88" s="114">
        <v>202</v>
      </c>
    </row>
    <row r="89" spans="1:34" x14ac:dyDescent="0.25">
      <c r="A89" s="177">
        <v>124</v>
      </c>
      <c r="AH89" s="114">
        <v>210</v>
      </c>
    </row>
    <row r="90" spans="1:34" x14ac:dyDescent="0.25">
      <c r="A90" s="177">
        <v>125</v>
      </c>
      <c r="AH90" s="114">
        <v>212</v>
      </c>
    </row>
    <row r="91" spans="1:34" x14ac:dyDescent="0.25">
      <c r="A91" s="177">
        <v>128</v>
      </c>
      <c r="AH91" s="114">
        <v>214</v>
      </c>
    </row>
    <row r="92" spans="1:34" x14ac:dyDescent="0.25">
      <c r="A92" s="177">
        <v>131</v>
      </c>
      <c r="AH92" s="114">
        <v>215</v>
      </c>
    </row>
    <row r="93" spans="1:34" x14ac:dyDescent="0.25">
      <c r="A93" s="177">
        <v>132</v>
      </c>
      <c r="AH93" s="114">
        <v>216</v>
      </c>
    </row>
    <row r="94" spans="1:34" x14ac:dyDescent="0.25">
      <c r="A94" s="177">
        <v>139</v>
      </c>
      <c r="AH94" s="114">
        <v>217</v>
      </c>
    </row>
    <row r="95" spans="1:34" x14ac:dyDescent="0.25">
      <c r="A95" s="177">
        <v>140</v>
      </c>
      <c r="AH95" s="114">
        <v>218</v>
      </c>
    </row>
    <row r="96" spans="1:34" x14ac:dyDescent="0.25">
      <c r="A96" s="177" t="s">
        <v>177</v>
      </c>
      <c r="AH96" s="177">
        <v>219</v>
      </c>
    </row>
    <row r="97" spans="1:34" x14ac:dyDescent="0.25">
      <c r="A97" s="177">
        <v>148</v>
      </c>
      <c r="AH97" s="114">
        <v>242</v>
      </c>
    </row>
    <row r="98" spans="1:34" x14ac:dyDescent="0.25">
      <c r="A98" s="177">
        <v>150</v>
      </c>
      <c r="AH98" s="114">
        <v>243</v>
      </c>
    </row>
    <row r="99" spans="1:34" x14ac:dyDescent="0.25">
      <c r="A99" s="177">
        <v>152</v>
      </c>
      <c r="AH99" s="114">
        <v>250</v>
      </c>
    </row>
    <row r="100" spans="1:34" x14ac:dyDescent="0.25">
      <c r="A100" s="177">
        <v>153</v>
      </c>
      <c r="AH100" s="114">
        <v>252</v>
      </c>
    </row>
    <row r="101" spans="1:34" x14ac:dyDescent="0.25">
      <c r="A101" s="177">
        <v>154</v>
      </c>
      <c r="AH101" s="114">
        <v>255</v>
      </c>
    </row>
    <row r="102" spans="1:34" x14ac:dyDescent="0.25">
      <c r="A102" s="177">
        <v>156</v>
      </c>
      <c r="AH102" s="114">
        <v>257</v>
      </c>
    </row>
    <row r="103" spans="1:34" x14ac:dyDescent="0.25">
      <c r="A103" s="177">
        <v>157</v>
      </c>
      <c r="AH103" s="114">
        <v>260</v>
      </c>
    </row>
    <row r="104" spans="1:34" x14ac:dyDescent="0.25">
      <c r="A104" s="177">
        <v>158</v>
      </c>
      <c r="AH104" s="114">
        <v>265</v>
      </c>
    </row>
    <row r="105" spans="1:34" x14ac:dyDescent="0.25">
      <c r="A105" s="177">
        <v>159</v>
      </c>
      <c r="AH105" s="114">
        <v>268</v>
      </c>
    </row>
    <row r="106" spans="1:34" x14ac:dyDescent="0.25">
      <c r="A106" s="177">
        <v>161</v>
      </c>
      <c r="AH106" s="114">
        <v>271</v>
      </c>
    </row>
    <row r="107" spans="1:34" x14ac:dyDescent="0.25">
      <c r="A107" s="177">
        <v>164</v>
      </c>
      <c r="AH107" s="114">
        <v>277</v>
      </c>
    </row>
    <row r="108" spans="1:34" x14ac:dyDescent="0.25">
      <c r="A108" s="177">
        <v>166</v>
      </c>
      <c r="AH108" s="114">
        <v>280</v>
      </c>
    </row>
    <row r="109" spans="1:34" x14ac:dyDescent="0.25">
      <c r="A109" s="177">
        <v>167</v>
      </c>
      <c r="AH109" s="114">
        <v>301</v>
      </c>
    </row>
    <row r="110" spans="1:34" x14ac:dyDescent="0.25">
      <c r="A110" s="177">
        <v>168</v>
      </c>
      <c r="AH110" s="114">
        <v>304</v>
      </c>
    </row>
    <row r="111" spans="1:34" x14ac:dyDescent="0.25">
      <c r="A111" s="177">
        <v>169</v>
      </c>
      <c r="AH111" s="114">
        <v>308</v>
      </c>
    </row>
    <row r="112" spans="1:34" x14ac:dyDescent="0.25">
      <c r="A112" s="177">
        <v>173</v>
      </c>
      <c r="AH112" s="114">
        <v>311</v>
      </c>
    </row>
    <row r="113" spans="1:34" x14ac:dyDescent="0.25">
      <c r="A113" s="177">
        <v>177</v>
      </c>
      <c r="AH113" s="114">
        <v>316</v>
      </c>
    </row>
    <row r="114" spans="1:34" x14ac:dyDescent="0.25">
      <c r="A114" s="177">
        <v>178</v>
      </c>
      <c r="AH114" s="114">
        <v>330</v>
      </c>
    </row>
    <row r="115" spans="1:34" x14ac:dyDescent="0.25">
      <c r="A115" s="177">
        <v>179</v>
      </c>
      <c r="AH115" s="114">
        <v>345</v>
      </c>
    </row>
    <row r="116" spans="1:34" x14ac:dyDescent="0.25">
      <c r="A116" s="177">
        <v>180</v>
      </c>
      <c r="AH116" s="114">
        <v>346</v>
      </c>
    </row>
    <row r="117" spans="1:34" x14ac:dyDescent="0.25">
      <c r="A117" s="177">
        <v>181</v>
      </c>
      <c r="AH117" s="114">
        <v>347</v>
      </c>
    </row>
    <row r="118" spans="1:34" x14ac:dyDescent="0.25">
      <c r="A118" s="177">
        <v>182</v>
      </c>
      <c r="AH118" s="114">
        <v>348</v>
      </c>
    </row>
    <row r="119" spans="1:34" x14ac:dyDescent="0.25">
      <c r="A119" s="177">
        <v>183</v>
      </c>
      <c r="AH119" s="114" t="s">
        <v>157</v>
      </c>
    </row>
    <row r="120" spans="1:34" x14ac:dyDescent="0.25">
      <c r="A120" s="177">
        <v>186</v>
      </c>
      <c r="AH120" s="114" t="s">
        <v>161</v>
      </c>
    </row>
    <row r="121" spans="1:34" x14ac:dyDescent="0.25">
      <c r="A121" s="177">
        <v>187</v>
      </c>
      <c r="AH121" s="114" t="s">
        <v>164</v>
      </c>
    </row>
    <row r="122" spans="1:34" x14ac:dyDescent="0.25">
      <c r="A122" s="177">
        <v>190</v>
      </c>
      <c r="AH122" s="114" t="s">
        <v>177</v>
      </c>
    </row>
    <row r="123" spans="1:34" x14ac:dyDescent="0.25">
      <c r="A123" s="177">
        <v>192</v>
      </c>
      <c r="AH123" s="114" t="s">
        <v>68</v>
      </c>
    </row>
    <row r="124" spans="1:34" x14ac:dyDescent="0.25">
      <c r="A124" s="177" t="s">
        <v>206</v>
      </c>
      <c r="AH124" s="114" t="s">
        <v>71</v>
      </c>
    </row>
    <row r="125" spans="1:34" x14ac:dyDescent="0.25">
      <c r="A125" s="177">
        <v>197</v>
      </c>
      <c r="AH125" s="114" t="s">
        <v>73</v>
      </c>
    </row>
    <row r="126" spans="1:34" x14ac:dyDescent="0.25">
      <c r="A126" s="177">
        <v>200</v>
      </c>
      <c r="AH126" s="114" t="s">
        <v>206</v>
      </c>
    </row>
    <row r="127" spans="1:34" x14ac:dyDescent="0.25">
      <c r="A127" s="177">
        <v>201</v>
      </c>
      <c r="AH127" s="114" t="s">
        <v>214</v>
      </c>
    </row>
    <row r="128" spans="1:34" x14ac:dyDescent="0.25">
      <c r="A128" s="177">
        <v>202</v>
      </c>
      <c r="AH128" s="114" t="s">
        <v>218</v>
      </c>
    </row>
    <row r="129" spans="1:34" x14ac:dyDescent="0.25">
      <c r="A129" s="177">
        <v>203</v>
      </c>
      <c r="AH129" s="114" t="s">
        <v>76</v>
      </c>
    </row>
    <row r="130" spans="1:34" x14ac:dyDescent="0.25">
      <c r="A130" s="177">
        <v>204</v>
      </c>
      <c r="AH130" s="114" t="s">
        <v>86</v>
      </c>
    </row>
    <row r="131" spans="1:34" x14ac:dyDescent="0.25">
      <c r="A131" s="177" t="s">
        <v>214</v>
      </c>
      <c r="AH131" s="114" t="s">
        <v>92</v>
      </c>
    </row>
    <row r="132" spans="1:34" x14ac:dyDescent="0.25">
      <c r="A132" s="177">
        <v>208</v>
      </c>
      <c r="AH132" s="114" t="s">
        <v>267</v>
      </c>
    </row>
    <row r="133" spans="1:34" x14ac:dyDescent="0.25">
      <c r="A133" s="177">
        <v>209</v>
      </c>
      <c r="AH133" s="114" t="s">
        <v>270</v>
      </c>
    </row>
    <row r="134" spans="1:34" x14ac:dyDescent="0.25">
      <c r="A134" s="177">
        <v>210</v>
      </c>
      <c r="AH134" s="114" t="s">
        <v>273</v>
      </c>
    </row>
    <row r="135" spans="1:34" x14ac:dyDescent="0.25">
      <c r="A135" s="177" t="s">
        <v>218</v>
      </c>
      <c r="AH135" s="114" t="s">
        <v>276</v>
      </c>
    </row>
    <row r="136" spans="1:34" x14ac:dyDescent="0.25">
      <c r="A136" s="177">
        <v>212</v>
      </c>
      <c r="AH136" s="114" t="s">
        <v>286</v>
      </c>
    </row>
    <row r="137" spans="1:34" x14ac:dyDescent="0.25">
      <c r="A137" s="177">
        <v>213</v>
      </c>
      <c r="AH137" s="114" t="s">
        <v>289</v>
      </c>
    </row>
    <row r="138" spans="1:34" x14ac:dyDescent="0.25">
      <c r="A138" s="177">
        <v>214</v>
      </c>
      <c r="AH138" s="114" t="s">
        <v>291</v>
      </c>
    </row>
    <row r="139" spans="1:34" x14ac:dyDescent="0.25">
      <c r="A139" s="177">
        <v>215</v>
      </c>
      <c r="AH139" s="114" t="s">
        <v>113</v>
      </c>
    </row>
    <row r="140" spans="1:34" x14ac:dyDescent="0.25">
      <c r="A140" s="177">
        <v>216</v>
      </c>
      <c r="AH140" s="114" t="s">
        <v>118</v>
      </c>
    </row>
    <row r="141" spans="1:34" x14ac:dyDescent="0.25">
      <c r="A141" s="177">
        <v>217</v>
      </c>
      <c r="AH141" s="114" t="s">
        <v>43</v>
      </c>
    </row>
    <row r="142" spans="1:34" x14ac:dyDescent="0.25">
      <c r="A142" s="177">
        <v>218</v>
      </c>
      <c r="AH142" s="114" t="s">
        <v>293</v>
      </c>
    </row>
    <row r="143" spans="1:34" x14ac:dyDescent="0.25">
      <c r="A143" s="177">
        <v>219</v>
      </c>
      <c r="AH143" s="114" t="s">
        <v>124</v>
      </c>
    </row>
    <row r="144" spans="1:34" x14ac:dyDescent="0.25">
      <c r="A144" s="177">
        <v>221</v>
      </c>
      <c r="AH144" s="114" t="s">
        <v>127</v>
      </c>
    </row>
    <row r="145" spans="1:34" x14ac:dyDescent="0.25">
      <c r="A145" s="177">
        <v>224</v>
      </c>
      <c r="AH145" s="114" t="s">
        <v>138</v>
      </c>
    </row>
    <row r="146" spans="1:34" x14ac:dyDescent="0.25">
      <c r="A146" s="177">
        <v>226</v>
      </c>
      <c r="AH146" s="114" t="s">
        <v>50</v>
      </c>
    </row>
    <row r="147" spans="1:34" x14ac:dyDescent="0.25">
      <c r="A147" s="177">
        <v>232</v>
      </c>
      <c r="AH147" s="114" t="s">
        <v>57</v>
      </c>
    </row>
    <row r="148" spans="1:34" x14ac:dyDescent="0.25">
      <c r="A148" s="177">
        <v>234</v>
      </c>
      <c r="AH148" s="114" t="s">
        <v>25</v>
      </c>
    </row>
    <row r="149" spans="1:34" x14ac:dyDescent="0.25">
      <c r="A149" s="177">
        <v>235</v>
      </c>
      <c r="AH149" s="114" t="s">
        <v>28</v>
      </c>
    </row>
    <row r="150" spans="1:34" x14ac:dyDescent="0.25">
      <c r="A150" s="177">
        <v>236</v>
      </c>
      <c r="AH150" s="114" t="s">
        <v>1243</v>
      </c>
    </row>
    <row r="151" spans="1:34" x14ac:dyDescent="0.25">
      <c r="A151" s="177">
        <v>237</v>
      </c>
    </row>
    <row r="152" spans="1:34" x14ac:dyDescent="0.25">
      <c r="A152" s="177">
        <v>238</v>
      </c>
    </row>
    <row r="153" spans="1:34" x14ac:dyDescent="0.25">
      <c r="A153" s="177">
        <v>240</v>
      </c>
    </row>
    <row r="154" spans="1:34" x14ac:dyDescent="0.25">
      <c r="A154" s="177">
        <v>241</v>
      </c>
    </row>
    <row r="155" spans="1:34" x14ac:dyDescent="0.25">
      <c r="A155" s="177">
        <v>242</v>
      </c>
    </row>
    <row r="156" spans="1:34" x14ac:dyDescent="0.25">
      <c r="A156" s="177">
        <v>243</v>
      </c>
    </row>
    <row r="157" spans="1:34" x14ac:dyDescent="0.25">
      <c r="A157" s="177" t="s">
        <v>246</v>
      </c>
    </row>
    <row r="158" spans="1:34" x14ac:dyDescent="0.25">
      <c r="A158" s="177">
        <v>245</v>
      </c>
    </row>
    <row r="159" spans="1:34" x14ac:dyDescent="0.25">
      <c r="A159" s="177">
        <v>246</v>
      </c>
    </row>
    <row r="160" spans="1:34" x14ac:dyDescent="0.25">
      <c r="A160" s="177">
        <v>248</v>
      </c>
    </row>
    <row r="161" spans="1:1" x14ac:dyDescent="0.25">
      <c r="A161" s="177">
        <v>249</v>
      </c>
    </row>
    <row r="162" spans="1:1" x14ac:dyDescent="0.25">
      <c r="A162" s="177">
        <v>250</v>
      </c>
    </row>
    <row r="163" spans="1:1" x14ac:dyDescent="0.25">
      <c r="A163" s="177">
        <v>252</v>
      </c>
    </row>
    <row r="164" spans="1:1" x14ac:dyDescent="0.25">
      <c r="A164" s="177">
        <v>255</v>
      </c>
    </row>
    <row r="165" spans="1:1" x14ac:dyDescent="0.25">
      <c r="A165" s="177">
        <v>257</v>
      </c>
    </row>
    <row r="166" spans="1:1" x14ac:dyDescent="0.25">
      <c r="A166" s="177">
        <v>260</v>
      </c>
    </row>
    <row r="167" spans="1:1" x14ac:dyDescent="0.25">
      <c r="A167" s="177">
        <v>265</v>
      </c>
    </row>
    <row r="168" spans="1:1" x14ac:dyDescent="0.25">
      <c r="A168" s="177">
        <v>268</v>
      </c>
    </row>
    <row r="169" spans="1:1" x14ac:dyDescent="0.25">
      <c r="A169" s="177">
        <v>269</v>
      </c>
    </row>
    <row r="170" spans="1:1" x14ac:dyDescent="0.25">
      <c r="A170" s="177">
        <v>271</v>
      </c>
    </row>
    <row r="171" spans="1:1" x14ac:dyDescent="0.25">
      <c r="A171" s="177">
        <v>277</v>
      </c>
    </row>
    <row r="172" spans="1:1" x14ac:dyDescent="0.25">
      <c r="A172" s="177">
        <v>280</v>
      </c>
    </row>
    <row r="173" spans="1:1" x14ac:dyDescent="0.25">
      <c r="A173" s="177">
        <v>301</v>
      </c>
    </row>
    <row r="174" spans="1:1" x14ac:dyDescent="0.25">
      <c r="A174" s="177" t="s">
        <v>267</v>
      </c>
    </row>
    <row r="175" spans="1:1" x14ac:dyDescent="0.25">
      <c r="A175" s="177">
        <v>304</v>
      </c>
    </row>
    <row r="176" spans="1:1" x14ac:dyDescent="0.25">
      <c r="A176" s="177" t="s">
        <v>270</v>
      </c>
    </row>
    <row r="177" spans="1:1" x14ac:dyDescent="0.25">
      <c r="A177" s="177">
        <v>308</v>
      </c>
    </row>
    <row r="178" spans="1:1" x14ac:dyDescent="0.25">
      <c r="A178" s="177" t="s">
        <v>273</v>
      </c>
    </row>
    <row r="179" spans="1:1" x14ac:dyDescent="0.25">
      <c r="A179" s="177">
        <v>311</v>
      </c>
    </row>
    <row r="180" spans="1:1" x14ac:dyDescent="0.25">
      <c r="A180" s="177" t="s">
        <v>276</v>
      </c>
    </row>
    <row r="181" spans="1:1" x14ac:dyDescent="0.25">
      <c r="A181" s="177">
        <v>316</v>
      </c>
    </row>
    <row r="182" spans="1:1" x14ac:dyDescent="0.25">
      <c r="A182" s="177">
        <v>330</v>
      </c>
    </row>
    <row r="183" spans="1:1" x14ac:dyDescent="0.25">
      <c r="A183" s="177">
        <v>331</v>
      </c>
    </row>
    <row r="184" spans="1:1" x14ac:dyDescent="0.25">
      <c r="A184" s="177">
        <v>342</v>
      </c>
    </row>
    <row r="185" spans="1:1" x14ac:dyDescent="0.25">
      <c r="A185" s="177">
        <v>345</v>
      </c>
    </row>
    <row r="186" spans="1:1" x14ac:dyDescent="0.25">
      <c r="A186" s="177">
        <v>346</v>
      </c>
    </row>
    <row r="187" spans="1:1" x14ac:dyDescent="0.25">
      <c r="A187" s="177">
        <v>347</v>
      </c>
    </row>
    <row r="188" spans="1:1" x14ac:dyDescent="0.25">
      <c r="A188" s="177">
        <v>348</v>
      </c>
    </row>
    <row r="189" spans="1:1" x14ac:dyDescent="0.25">
      <c r="A189" s="177" t="s">
        <v>286</v>
      </c>
    </row>
    <row r="190" spans="1:1" x14ac:dyDescent="0.25">
      <c r="A190" s="177" t="s">
        <v>289</v>
      </c>
    </row>
    <row r="191" spans="1:1" x14ac:dyDescent="0.25">
      <c r="A191" s="177" t="s">
        <v>291</v>
      </c>
    </row>
    <row r="192" spans="1:1" x14ac:dyDescent="0.25">
      <c r="A192" s="177" t="s">
        <v>293</v>
      </c>
    </row>
    <row r="193" spans="1:1" x14ac:dyDescent="0.25">
      <c r="A193" s="177" t="s">
        <v>13</v>
      </c>
    </row>
    <row r="194" spans="1:1" x14ac:dyDescent="0.25">
      <c r="A194" s="177" t="s">
        <v>22</v>
      </c>
    </row>
    <row r="195" spans="1:1" x14ac:dyDescent="0.25">
      <c r="A195" s="177" t="s">
        <v>25</v>
      </c>
    </row>
    <row r="196" spans="1:1" x14ac:dyDescent="0.25">
      <c r="A196" s="177" t="s">
        <v>28</v>
      </c>
    </row>
    <row r="197" spans="1:1" x14ac:dyDescent="0.25">
      <c r="A197" s="177" t="s">
        <v>1243</v>
      </c>
    </row>
    <row r="198" spans="1:1" x14ac:dyDescent="0.25">
      <c r="A198" s="177" t="s">
        <v>410</v>
      </c>
    </row>
    <row r="199" spans="1:1" x14ac:dyDescent="0.25">
      <c r="A199" s="177" t="s">
        <v>1225</v>
      </c>
    </row>
    <row r="200" spans="1:1" x14ac:dyDescent="0.25">
      <c r="A200" s="177" t="s">
        <v>415</v>
      </c>
    </row>
    <row r="201" spans="1:1" x14ac:dyDescent="0.25">
      <c r="A201" s="177" t="s">
        <v>416</v>
      </c>
    </row>
    <row r="202" spans="1:1" x14ac:dyDescent="0.25">
      <c r="A202" s="177" t="s">
        <v>409</v>
      </c>
    </row>
    <row r="203" spans="1:1" x14ac:dyDescent="0.25">
      <c r="A203" s="177" t="s">
        <v>640</v>
      </c>
    </row>
    <row r="204" spans="1:1" x14ac:dyDescent="0.25">
      <c r="A204" s="177" t="s">
        <v>641</v>
      </c>
    </row>
    <row r="205" spans="1:1" x14ac:dyDescent="0.25">
      <c r="A205" s="177" t="s">
        <v>642</v>
      </c>
    </row>
    <row r="206" spans="1:1" x14ac:dyDescent="0.25">
      <c r="A206" s="177" t="s">
        <v>643</v>
      </c>
    </row>
    <row r="207" spans="1:1" x14ac:dyDescent="0.25">
      <c r="A207" s="177" t="s">
        <v>644</v>
      </c>
    </row>
    <row r="208" spans="1:1" x14ac:dyDescent="0.25">
      <c r="A208" s="177" t="s">
        <v>411</v>
      </c>
    </row>
    <row r="209" spans="1:1" x14ac:dyDescent="0.25">
      <c r="A209" s="177" t="s">
        <v>645</v>
      </c>
    </row>
    <row r="210" spans="1:1" x14ac:dyDescent="0.25">
      <c r="A210" s="177" t="s">
        <v>646</v>
      </c>
    </row>
    <row r="211" spans="1:1" x14ac:dyDescent="0.25">
      <c r="A211" s="177" t="s">
        <v>414</v>
      </c>
    </row>
    <row r="212" spans="1:1" x14ac:dyDescent="0.25">
      <c r="A212" s="177" t="s">
        <v>417</v>
      </c>
    </row>
    <row r="213" spans="1:1" x14ac:dyDescent="0.25">
      <c r="A213" s="177" t="s">
        <v>418</v>
      </c>
    </row>
    <row r="214" spans="1:1" x14ac:dyDescent="0.25">
      <c r="A214" s="177" t="s">
        <v>408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vt:i4>
      </vt:variant>
    </vt:vector>
  </HeadingPairs>
  <TitlesOfParts>
    <vt:vector size="31" baseType="lpstr">
      <vt:lpstr>Jursidiction_Select</vt:lpstr>
      <vt:lpstr>Route_Summary</vt:lpstr>
      <vt:lpstr>Route_Detail&amp;Reduction_Priority</vt:lpstr>
      <vt:lpstr>Corridor_Summary</vt:lpstr>
      <vt:lpstr>RouteSummarySource</vt:lpstr>
      <vt:lpstr>RouteDetail&amp;ReductionPrioritySr</vt:lpstr>
      <vt:lpstr>CorridorSummarySource</vt:lpstr>
      <vt:lpstr>Jurisdictions</vt:lpstr>
      <vt:lpstr>Route by Jurisdiction</vt:lpstr>
      <vt:lpstr>CouncilDistricts</vt:lpstr>
      <vt:lpstr>Route by CouncilDistrict</vt:lpstr>
      <vt:lpstr>Corridor by Jurisdiction</vt:lpstr>
      <vt:lpstr>Corridors Over-Under</vt:lpstr>
      <vt:lpstr>Change Summary_Detailed</vt:lpstr>
      <vt:lpstr>Sheet3</vt:lpstr>
      <vt:lpstr>Sheet4</vt:lpstr>
      <vt:lpstr>Sheet5</vt:lpstr>
      <vt:lpstr>Corridor_MajorRoute&amp;RouteLookup</vt:lpstr>
      <vt:lpstr>Route_Summary!Criteria</vt:lpstr>
      <vt:lpstr>RouteSummarySource!Criteria</vt:lpstr>
      <vt:lpstr>'Change Summary_Detailed'!Print_Area</vt:lpstr>
      <vt:lpstr>Corridor_Summary!Print_Area</vt:lpstr>
      <vt:lpstr>CorridorSummarySource!Print_Area</vt:lpstr>
      <vt:lpstr>'Route_Detail&amp;Reduction_Priority'!Print_Area</vt:lpstr>
      <vt:lpstr>Route_Summary!Print_Area</vt:lpstr>
      <vt:lpstr>'RouteDetail&amp;ReductionPrioritySr'!Print_Area</vt:lpstr>
      <vt:lpstr>RouteSummarySource!Print_Area</vt:lpstr>
      <vt:lpstr>'Change Summary_Detailed'!Print_Titles</vt:lpstr>
      <vt:lpstr>Corridor_Summary!Print_Titles</vt:lpstr>
      <vt:lpstr>'Route_Detail&amp;Reduction_Priority'!Print_Titles</vt:lpstr>
      <vt:lpstr>Route_Summary!Print_Titles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VerBoort, Rachel</dc:creator>
  <cp:lastModifiedBy>Clemenger, Anna</cp:lastModifiedBy>
  <cp:lastPrinted>2014-05-15T18:18:45Z</cp:lastPrinted>
  <dcterms:created xsi:type="dcterms:W3CDTF">2013-10-30T16:40:13Z</dcterms:created>
  <dcterms:modified xsi:type="dcterms:W3CDTF">2014-05-16T16:00:33Z</dcterms:modified>
</cp:coreProperties>
</file>